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2.xml" ContentType="application/vnd.openxmlformats-officedocument.drawing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drawings/drawing3.xml" ContentType="application/vnd.openxmlformats-officedocument.drawing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drawings/drawing4.xml" ContentType="application/vnd.openxmlformats-officedocument.drawing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drawings/drawing5.xml" ContentType="application/vnd.openxmlformats-officedocument.drawing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31046\Desktop\GPCC_encoder_3dgs\1F-geo\"/>
    </mc:Choice>
  </mc:AlternateContent>
  <xr:revisionPtr revIDLastSave="0" documentId="13_ncr:1_{5AA4A8A9-A2DB-419B-A066-0E5D3E4A4EA5}" xr6:coauthVersionLast="47" xr6:coauthVersionMax="47" xr10:uidLastSave="{00000000-0000-0000-0000-000000000000}"/>
  <bookViews>
    <workbookView xWindow="-108" yWindow="-108" windowWidth="30936" windowHeight="16776" firstSheet="3" activeTab="7" xr2:uid="{00000000-000D-0000-FFFF-FFFF00000000}"/>
  </bookViews>
  <sheets>
    <sheet name="Summary (auto)" sheetId="1" r:id="rId1"/>
    <sheet name="RGB-PSNR" sheetId="2" r:id="rId2"/>
    <sheet name="YUV-PSNR" sheetId="3" r:id="rId3"/>
    <sheet name="YUV-SSIM" sheetId="4" r:id="rId4"/>
    <sheet name="YUV-IVSSIM" sheetId="5" r:id="rId5"/>
    <sheet name="LPIPS" sheetId="6" r:id="rId6"/>
    <sheet name="fruit" sheetId="7" r:id="rId7"/>
    <sheet name="breakfast" sheetId="8" r:id="rId8"/>
    <sheet name="breakfast_track" sheetId="9" r:id="rId9"/>
    <sheet name="breakfast_semitrack" sheetId="10" r:id="rId10"/>
    <sheet name="cinema_track" sheetId="11" r:id="rId11"/>
    <sheet name="cinema_semitrack" sheetId="12" r:id="rId12"/>
    <sheet name="breakdance_track" sheetId="13" r:id="rId13"/>
    <sheet name="breakdance_semitrack" sheetId="14" r:id="rId14"/>
    <sheet name="bartender_track" sheetId="15" r:id="rId15"/>
    <sheet name="bartender_semitrack" sheetId="16" r:id="rId16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654" i="16" l="1"/>
  <c r="AB653" i="16"/>
  <c r="G653" i="16"/>
  <c r="AB652" i="16"/>
  <c r="AA652" i="16"/>
  <c r="Z652" i="16"/>
  <c r="X652" i="16"/>
  <c r="J651" i="16"/>
  <c r="G651" i="16"/>
  <c r="AB649" i="16"/>
  <c r="AB654" i="16" s="1"/>
  <c r="AA649" i="16"/>
  <c r="AA654" i="16" s="1"/>
  <c r="Z649" i="16"/>
  <c r="Z654" i="16" s="1"/>
  <c r="Y649" i="16"/>
  <c r="Y654" i="16" s="1"/>
  <c r="X649" i="16"/>
  <c r="X654" i="16" s="1"/>
  <c r="J649" i="16"/>
  <c r="J654" i="16" s="1"/>
  <c r="I649" i="16"/>
  <c r="I654" i="16" s="1"/>
  <c r="H649" i="16"/>
  <c r="G649" i="16"/>
  <c r="G654" i="16" s="1"/>
  <c r="F649" i="16"/>
  <c r="F654" i="16" s="1"/>
  <c r="AB648" i="16"/>
  <c r="AA648" i="16"/>
  <c r="Z648" i="16"/>
  <c r="Z653" i="16" s="1"/>
  <c r="Y648" i="16"/>
  <c r="Y653" i="16" s="1"/>
  <c r="X648" i="16"/>
  <c r="X653" i="16" s="1"/>
  <c r="J648" i="16"/>
  <c r="J653" i="16" s="1"/>
  <c r="I648" i="16"/>
  <c r="H648" i="16"/>
  <c r="G648" i="16"/>
  <c r="F648" i="16"/>
  <c r="AB647" i="16"/>
  <c r="AA647" i="16"/>
  <c r="Z647" i="16"/>
  <c r="Y647" i="16"/>
  <c r="Y652" i="16" s="1"/>
  <c r="X647" i="16"/>
  <c r="J647" i="16"/>
  <c r="I647" i="16"/>
  <c r="I652" i="16" s="1"/>
  <c r="H647" i="16"/>
  <c r="H652" i="16" s="1"/>
  <c r="G647" i="16"/>
  <c r="G652" i="16" s="1"/>
  <c r="F647" i="16"/>
  <c r="F652" i="16" s="1"/>
  <c r="AB646" i="16"/>
  <c r="AB651" i="16" s="1"/>
  <c r="AA646" i="16"/>
  <c r="AA651" i="16" s="1"/>
  <c r="Z646" i="16"/>
  <c r="Z651" i="16" s="1"/>
  <c r="Y646" i="16"/>
  <c r="Y651" i="16" s="1"/>
  <c r="X646" i="16"/>
  <c r="X651" i="16" s="1"/>
  <c r="J646" i="16"/>
  <c r="I646" i="16"/>
  <c r="I651" i="16" s="1"/>
  <c r="H646" i="16"/>
  <c r="H651" i="16" s="1"/>
  <c r="G646" i="16"/>
  <c r="F646" i="16"/>
  <c r="AB644" i="16"/>
  <c r="AA644" i="16"/>
  <c r="Z644" i="16"/>
  <c r="Y644" i="16"/>
  <c r="X644" i="16"/>
  <c r="J644" i="16"/>
  <c r="I644" i="16"/>
  <c r="H644" i="16"/>
  <c r="G644" i="16"/>
  <c r="F644" i="16"/>
  <c r="AB643" i="16"/>
  <c r="AA643" i="16"/>
  <c r="AA653" i="16" s="1"/>
  <c r="Z643" i="16"/>
  <c r="Y643" i="16"/>
  <c r="X643" i="16"/>
  <c r="J643" i="16"/>
  <c r="I643" i="16"/>
  <c r="I653" i="16" s="1"/>
  <c r="H643" i="16"/>
  <c r="H653" i="16" s="1"/>
  <c r="G643" i="16"/>
  <c r="F643" i="16"/>
  <c r="F653" i="16" s="1"/>
  <c r="AB642" i="16"/>
  <c r="AA642" i="16"/>
  <c r="Z642" i="16"/>
  <c r="Y642" i="16"/>
  <c r="X642" i="16"/>
  <c r="J642" i="16"/>
  <c r="J652" i="16" s="1"/>
  <c r="I642" i="16"/>
  <c r="H642" i="16"/>
  <c r="G642" i="16"/>
  <c r="F642" i="16"/>
  <c r="AB641" i="16"/>
  <c r="AA641" i="16"/>
  <c r="Z641" i="16"/>
  <c r="Y641" i="16"/>
  <c r="X641" i="16"/>
  <c r="J641" i="16"/>
  <c r="I641" i="16"/>
  <c r="H641" i="16"/>
  <c r="G641" i="16"/>
  <c r="F641" i="16"/>
  <c r="F651" i="16" s="1"/>
  <c r="AQ637" i="16"/>
  <c r="AP637" i="16"/>
  <c r="AO637" i="16"/>
  <c r="AN637" i="16"/>
  <c r="AM637" i="16"/>
  <c r="AQ636" i="16"/>
  <c r="AP636" i="16"/>
  <c r="AO636" i="16"/>
  <c r="AN636" i="16"/>
  <c r="AM636" i="16"/>
  <c r="AQ635" i="16"/>
  <c r="AP635" i="16"/>
  <c r="AO635" i="16"/>
  <c r="AN635" i="16"/>
  <c r="AM635" i="16"/>
  <c r="AQ634" i="16"/>
  <c r="AP634" i="16"/>
  <c r="AO634" i="16"/>
  <c r="AN634" i="16"/>
  <c r="AM634" i="16"/>
  <c r="AQ633" i="16"/>
  <c r="AP633" i="16"/>
  <c r="AO633" i="16"/>
  <c r="AN633" i="16"/>
  <c r="AM633" i="16"/>
  <c r="AQ632" i="16"/>
  <c r="AP632" i="16"/>
  <c r="AO632" i="16"/>
  <c r="AN632" i="16"/>
  <c r="AM632" i="16"/>
  <c r="AQ631" i="16"/>
  <c r="AP631" i="16"/>
  <c r="AO631" i="16"/>
  <c r="AN631" i="16"/>
  <c r="AM631" i="16"/>
  <c r="AQ630" i="16"/>
  <c r="AP630" i="16"/>
  <c r="AO630" i="16"/>
  <c r="AN630" i="16"/>
  <c r="AM630" i="16"/>
  <c r="AQ629" i="16"/>
  <c r="AP629" i="16"/>
  <c r="AO629" i="16"/>
  <c r="AN629" i="16"/>
  <c r="AM629" i="16"/>
  <c r="AQ628" i="16"/>
  <c r="AP628" i="16"/>
  <c r="AO628" i="16"/>
  <c r="AN628" i="16"/>
  <c r="AM628" i="16"/>
  <c r="AQ627" i="16"/>
  <c r="AP627" i="16"/>
  <c r="AO627" i="16"/>
  <c r="AN627" i="16"/>
  <c r="AM627" i="16"/>
  <c r="AQ626" i="16"/>
  <c r="AP626" i="16"/>
  <c r="AO626" i="16"/>
  <c r="AN626" i="16"/>
  <c r="AM626" i="16"/>
  <c r="AQ625" i="16"/>
  <c r="AP625" i="16"/>
  <c r="AO625" i="16"/>
  <c r="AN625" i="16"/>
  <c r="AM625" i="16"/>
  <c r="AQ624" i="16"/>
  <c r="AP624" i="16"/>
  <c r="AO624" i="16"/>
  <c r="AN624" i="16"/>
  <c r="AM624" i="16"/>
  <c r="AQ623" i="16"/>
  <c r="AP623" i="16"/>
  <c r="AO623" i="16"/>
  <c r="AN623" i="16"/>
  <c r="AM623" i="16"/>
  <c r="AQ622" i="16"/>
  <c r="AP622" i="16"/>
  <c r="AO622" i="16"/>
  <c r="AN622" i="16"/>
  <c r="AM622" i="16"/>
  <c r="AQ621" i="16"/>
  <c r="AP621" i="16"/>
  <c r="AO621" i="16"/>
  <c r="AN621" i="16"/>
  <c r="AM621" i="16"/>
  <c r="AQ620" i="16"/>
  <c r="AP620" i="16"/>
  <c r="AO620" i="16"/>
  <c r="AN620" i="16"/>
  <c r="AM620" i="16"/>
  <c r="AQ619" i="16"/>
  <c r="AP619" i="16"/>
  <c r="AO619" i="16"/>
  <c r="AN619" i="16"/>
  <c r="AM619" i="16"/>
  <c r="AQ618" i="16"/>
  <c r="AP618" i="16"/>
  <c r="AO618" i="16"/>
  <c r="AN618" i="16"/>
  <c r="AM618" i="16"/>
  <c r="AQ617" i="16"/>
  <c r="AP617" i="16"/>
  <c r="AO617" i="16"/>
  <c r="AN617" i="16"/>
  <c r="AM617" i="16"/>
  <c r="AQ616" i="16"/>
  <c r="AP616" i="16"/>
  <c r="AO616" i="16"/>
  <c r="AN616" i="16"/>
  <c r="AM616" i="16"/>
  <c r="AQ615" i="16"/>
  <c r="AP615" i="16"/>
  <c r="AO615" i="16"/>
  <c r="AN615" i="16"/>
  <c r="AM615" i="16"/>
  <c r="AQ614" i="16"/>
  <c r="AP614" i="16"/>
  <c r="AO614" i="16"/>
  <c r="AN614" i="16"/>
  <c r="AM614" i="16"/>
  <c r="AQ613" i="16"/>
  <c r="AP613" i="16"/>
  <c r="AO613" i="16"/>
  <c r="AN613" i="16"/>
  <c r="AM613" i="16"/>
  <c r="AQ612" i="16"/>
  <c r="AP612" i="16"/>
  <c r="AO612" i="16"/>
  <c r="AN612" i="16"/>
  <c r="AM612" i="16"/>
  <c r="AQ611" i="16"/>
  <c r="AP611" i="16"/>
  <c r="AO611" i="16"/>
  <c r="AN611" i="16"/>
  <c r="AM611" i="16"/>
  <c r="AQ610" i="16"/>
  <c r="AP610" i="16"/>
  <c r="AO610" i="16"/>
  <c r="AN610" i="16"/>
  <c r="AM610" i="16"/>
  <c r="AQ609" i="16"/>
  <c r="AP609" i="16"/>
  <c r="AO609" i="16"/>
  <c r="AN609" i="16"/>
  <c r="AM609" i="16"/>
  <c r="AQ608" i="16"/>
  <c r="AP608" i="16"/>
  <c r="AO608" i="16"/>
  <c r="AN608" i="16"/>
  <c r="AM608" i="16"/>
  <c r="AQ607" i="16"/>
  <c r="AP607" i="16"/>
  <c r="AO607" i="16"/>
  <c r="AN607" i="16"/>
  <c r="AM607" i="16"/>
  <c r="AQ606" i="16"/>
  <c r="AP606" i="16"/>
  <c r="AO606" i="16"/>
  <c r="AN606" i="16"/>
  <c r="AM606" i="16"/>
  <c r="AQ605" i="16"/>
  <c r="AP605" i="16"/>
  <c r="AO605" i="16"/>
  <c r="AN605" i="16"/>
  <c r="AM605" i="16"/>
  <c r="AQ604" i="16"/>
  <c r="AP604" i="16"/>
  <c r="AO604" i="16"/>
  <c r="AN604" i="16"/>
  <c r="AM604" i="16"/>
  <c r="AQ603" i="16"/>
  <c r="AP603" i="16"/>
  <c r="AO603" i="16"/>
  <c r="AN603" i="16"/>
  <c r="AM603" i="16"/>
  <c r="AQ602" i="16"/>
  <c r="AP602" i="16"/>
  <c r="AO602" i="16"/>
  <c r="AN602" i="16"/>
  <c r="AM602" i="16"/>
  <c r="AQ601" i="16"/>
  <c r="AP601" i="16"/>
  <c r="AO601" i="16"/>
  <c r="AN601" i="16"/>
  <c r="AM601" i="16"/>
  <c r="AQ600" i="16"/>
  <c r="AP600" i="16"/>
  <c r="AO600" i="16"/>
  <c r="AN600" i="16"/>
  <c r="AM600" i="16"/>
  <c r="AQ599" i="16"/>
  <c r="AP599" i="16"/>
  <c r="AO599" i="16"/>
  <c r="AN599" i="16"/>
  <c r="AM599" i="16"/>
  <c r="AQ598" i="16"/>
  <c r="AP598" i="16"/>
  <c r="AO598" i="16"/>
  <c r="AN598" i="16"/>
  <c r="AM598" i="16"/>
  <c r="AQ597" i="16"/>
  <c r="AP597" i="16"/>
  <c r="AO597" i="16"/>
  <c r="AN597" i="16"/>
  <c r="AM597" i="16"/>
  <c r="AQ596" i="16"/>
  <c r="AP596" i="16"/>
  <c r="AO596" i="16"/>
  <c r="AN596" i="16"/>
  <c r="AM596" i="16"/>
  <c r="AQ595" i="16"/>
  <c r="AP595" i="16"/>
  <c r="AO595" i="16"/>
  <c r="AN595" i="16"/>
  <c r="AM595" i="16"/>
  <c r="AQ594" i="16"/>
  <c r="AP594" i="16"/>
  <c r="AO594" i="16"/>
  <c r="AN594" i="16"/>
  <c r="AM594" i="16"/>
  <c r="AQ593" i="16"/>
  <c r="AP593" i="16"/>
  <c r="AO593" i="16"/>
  <c r="AN593" i="16"/>
  <c r="AM593" i="16"/>
  <c r="AQ592" i="16"/>
  <c r="AP592" i="16"/>
  <c r="AO592" i="16"/>
  <c r="AN592" i="16"/>
  <c r="AM592" i="16"/>
  <c r="AQ591" i="16"/>
  <c r="AP591" i="16"/>
  <c r="AO591" i="16"/>
  <c r="AN591" i="16"/>
  <c r="AM591" i="16"/>
  <c r="AQ590" i="16"/>
  <c r="AP590" i="16"/>
  <c r="AO590" i="16"/>
  <c r="AN590" i="16"/>
  <c r="AM590" i="16"/>
  <c r="AQ589" i="16"/>
  <c r="AP589" i="16"/>
  <c r="AO589" i="16"/>
  <c r="AN589" i="16"/>
  <c r="AM589" i="16"/>
  <c r="AQ588" i="16"/>
  <c r="AP588" i="16"/>
  <c r="AO588" i="16"/>
  <c r="AN588" i="16"/>
  <c r="AM588" i="16"/>
  <c r="AQ587" i="16"/>
  <c r="AP587" i="16"/>
  <c r="AO587" i="16"/>
  <c r="AN587" i="16"/>
  <c r="AM587" i="16"/>
  <c r="AQ586" i="16"/>
  <c r="AP586" i="16"/>
  <c r="AO586" i="16"/>
  <c r="AN586" i="16"/>
  <c r="AM586" i="16"/>
  <c r="AQ585" i="16"/>
  <c r="AP585" i="16"/>
  <c r="AO585" i="16"/>
  <c r="AN585" i="16"/>
  <c r="AM585" i="16"/>
  <c r="AQ584" i="16"/>
  <c r="AP584" i="16"/>
  <c r="AO584" i="16"/>
  <c r="AN584" i="16"/>
  <c r="AM584" i="16"/>
  <c r="AQ583" i="16"/>
  <c r="AP583" i="16"/>
  <c r="AO583" i="16"/>
  <c r="AN583" i="16"/>
  <c r="AM583" i="16"/>
  <c r="AQ582" i="16"/>
  <c r="AP582" i="16"/>
  <c r="AO582" i="16"/>
  <c r="AN582" i="16"/>
  <c r="AM582" i="16"/>
  <c r="AQ581" i="16"/>
  <c r="AP581" i="16"/>
  <c r="AO581" i="16"/>
  <c r="AN581" i="16"/>
  <c r="AM581" i="16"/>
  <c r="AQ580" i="16"/>
  <c r="AP580" i="16"/>
  <c r="AO580" i="16"/>
  <c r="AN580" i="16"/>
  <c r="AM580" i="16"/>
  <c r="AQ579" i="16"/>
  <c r="AP579" i="16"/>
  <c r="AO579" i="16"/>
  <c r="AN579" i="16"/>
  <c r="AM579" i="16"/>
  <c r="AQ578" i="16"/>
  <c r="AP578" i="16"/>
  <c r="AO578" i="16"/>
  <c r="AN578" i="16"/>
  <c r="AM578" i="16"/>
  <c r="AQ577" i="16"/>
  <c r="AP577" i="16"/>
  <c r="AO577" i="16"/>
  <c r="AN577" i="16"/>
  <c r="AM577" i="16"/>
  <c r="AQ576" i="16"/>
  <c r="AP576" i="16"/>
  <c r="AO576" i="16"/>
  <c r="AN576" i="16"/>
  <c r="AM576" i="16"/>
  <c r="AQ575" i="16"/>
  <c r="AP575" i="16"/>
  <c r="AO575" i="16"/>
  <c r="AN575" i="16"/>
  <c r="AM575" i="16"/>
  <c r="AQ574" i="16"/>
  <c r="AP574" i="16"/>
  <c r="AO574" i="16"/>
  <c r="AN574" i="16"/>
  <c r="AM574" i="16"/>
  <c r="AQ573" i="16"/>
  <c r="AP573" i="16"/>
  <c r="AO573" i="16"/>
  <c r="AN573" i="16"/>
  <c r="AM573" i="16"/>
  <c r="AQ572" i="16"/>
  <c r="AP572" i="16"/>
  <c r="AO572" i="16"/>
  <c r="AN572" i="16"/>
  <c r="AM572" i="16"/>
  <c r="AQ571" i="16"/>
  <c r="AP571" i="16"/>
  <c r="AO571" i="16"/>
  <c r="AN571" i="16"/>
  <c r="AM571" i="16"/>
  <c r="AQ570" i="16"/>
  <c r="AP570" i="16"/>
  <c r="AO570" i="16"/>
  <c r="AN570" i="16"/>
  <c r="AM570" i="16"/>
  <c r="AQ569" i="16"/>
  <c r="AP569" i="16"/>
  <c r="AO569" i="16"/>
  <c r="AN569" i="16"/>
  <c r="AM569" i="16"/>
  <c r="AQ568" i="16"/>
  <c r="AP568" i="16"/>
  <c r="AO568" i="16"/>
  <c r="AN568" i="16"/>
  <c r="AM568" i="16"/>
  <c r="AQ567" i="16"/>
  <c r="AP567" i="16"/>
  <c r="AO567" i="16"/>
  <c r="AN567" i="16"/>
  <c r="AM567" i="16"/>
  <c r="AQ566" i="16"/>
  <c r="AP566" i="16"/>
  <c r="AO566" i="16"/>
  <c r="AN566" i="16"/>
  <c r="AM566" i="16"/>
  <c r="AQ565" i="16"/>
  <c r="AP565" i="16"/>
  <c r="AO565" i="16"/>
  <c r="AN565" i="16"/>
  <c r="AM565" i="16"/>
  <c r="AQ564" i="16"/>
  <c r="AP564" i="16"/>
  <c r="AO564" i="16"/>
  <c r="AN564" i="16"/>
  <c r="AM564" i="16"/>
  <c r="AQ563" i="16"/>
  <c r="AP563" i="16"/>
  <c r="AO563" i="16"/>
  <c r="AN563" i="16"/>
  <c r="AM563" i="16"/>
  <c r="AQ562" i="16"/>
  <c r="AP562" i="16"/>
  <c r="AO562" i="16"/>
  <c r="AN562" i="16"/>
  <c r="AM562" i="16"/>
  <c r="AQ561" i="16"/>
  <c r="AP561" i="16"/>
  <c r="AO561" i="16"/>
  <c r="AN561" i="16"/>
  <c r="AM561" i="16"/>
  <c r="AQ560" i="16"/>
  <c r="AP560" i="16"/>
  <c r="AO560" i="16"/>
  <c r="AN560" i="16"/>
  <c r="AM560" i="16"/>
  <c r="AQ559" i="16"/>
  <c r="AP559" i="16"/>
  <c r="AO559" i="16"/>
  <c r="AN559" i="16"/>
  <c r="AM559" i="16"/>
  <c r="AQ558" i="16"/>
  <c r="AP558" i="16"/>
  <c r="AO558" i="16"/>
  <c r="AN558" i="16"/>
  <c r="AM558" i="16"/>
  <c r="AQ557" i="16"/>
  <c r="AP557" i="16"/>
  <c r="AO557" i="16"/>
  <c r="AN557" i="16"/>
  <c r="AM557" i="16"/>
  <c r="AQ556" i="16"/>
  <c r="AP556" i="16"/>
  <c r="AO556" i="16"/>
  <c r="AN556" i="16"/>
  <c r="AM556" i="16"/>
  <c r="AQ555" i="16"/>
  <c r="AP555" i="16"/>
  <c r="AO555" i="16"/>
  <c r="AN555" i="16"/>
  <c r="AM555" i="16"/>
  <c r="AQ554" i="16"/>
  <c r="AP554" i="16"/>
  <c r="AO554" i="16"/>
  <c r="AN554" i="16"/>
  <c r="AM554" i="16"/>
  <c r="AQ553" i="16"/>
  <c r="AP553" i="16"/>
  <c r="AO553" i="16"/>
  <c r="AN553" i="16"/>
  <c r="AM553" i="16"/>
  <c r="AQ552" i="16"/>
  <c r="AP552" i="16"/>
  <c r="AO552" i="16"/>
  <c r="AN552" i="16"/>
  <c r="AM552" i="16"/>
  <c r="AQ551" i="16"/>
  <c r="AP551" i="16"/>
  <c r="AO551" i="16"/>
  <c r="AN551" i="16"/>
  <c r="AM551" i="16"/>
  <c r="AQ550" i="16"/>
  <c r="AP550" i="16"/>
  <c r="AO550" i="16"/>
  <c r="AN550" i="16"/>
  <c r="AM550" i="16"/>
  <c r="AQ549" i="16"/>
  <c r="AP549" i="16"/>
  <c r="AO549" i="16"/>
  <c r="AN549" i="16"/>
  <c r="AM549" i="16"/>
  <c r="AQ548" i="16"/>
  <c r="AP548" i="16"/>
  <c r="AO548" i="16"/>
  <c r="AN548" i="16"/>
  <c r="AM548" i="16"/>
  <c r="AQ547" i="16"/>
  <c r="AP547" i="16"/>
  <c r="AO547" i="16"/>
  <c r="AN547" i="16"/>
  <c r="AM547" i="16"/>
  <c r="AQ546" i="16"/>
  <c r="AP546" i="16"/>
  <c r="AO546" i="16"/>
  <c r="AN546" i="16"/>
  <c r="AM546" i="16"/>
  <c r="AQ545" i="16"/>
  <c r="AP545" i="16"/>
  <c r="AO545" i="16"/>
  <c r="AN545" i="16"/>
  <c r="AM545" i="16"/>
  <c r="AQ544" i="16"/>
  <c r="AP544" i="16"/>
  <c r="AO544" i="16"/>
  <c r="AN544" i="16"/>
  <c r="AM544" i="16"/>
  <c r="AQ543" i="16"/>
  <c r="AP543" i="16"/>
  <c r="AO543" i="16"/>
  <c r="AN543" i="16"/>
  <c r="AM543" i="16"/>
  <c r="AQ542" i="16"/>
  <c r="AP542" i="16"/>
  <c r="AO542" i="16"/>
  <c r="AN542" i="16"/>
  <c r="AM542" i="16"/>
  <c r="AQ541" i="16"/>
  <c r="AP541" i="16"/>
  <c r="AO541" i="16"/>
  <c r="AN541" i="16"/>
  <c r="AM541" i="16"/>
  <c r="AQ540" i="16"/>
  <c r="AP540" i="16"/>
  <c r="AO540" i="16"/>
  <c r="AN540" i="16"/>
  <c r="AM540" i="16"/>
  <c r="AQ539" i="16"/>
  <c r="AP539" i="16"/>
  <c r="AO539" i="16"/>
  <c r="AN539" i="16"/>
  <c r="AM539" i="16"/>
  <c r="AQ538" i="16"/>
  <c r="AP538" i="16"/>
  <c r="AO538" i="16"/>
  <c r="AN538" i="16"/>
  <c r="AM538" i="16"/>
  <c r="AQ537" i="16"/>
  <c r="AP537" i="16"/>
  <c r="AO537" i="16"/>
  <c r="AN537" i="16"/>
  <c r="AM537" i="16"/>
  <c r="AQ536" i="16"/>
  <c r="AP536" i="16"/>
  <c r="AO536" i="16"/>
  <c r="AN536" i="16"/>
  <c r="AM536" i="16"/>
  <c r="AQ535" i="16"/>
  <c r="AP535" i="16"/>
  <c r="AO535" i="16"/>
  <c r="AN535" i="16"/>
  <c r="AM535" i="16"/>
  <c r="AQ534" i="16"/>
  <c r="AP534" i="16"/>
  <c r="AO534" i="16"/>
  <c r="AN534" i="16"/>
  <c r="AM534" i="16"/>
  <c r="AQ533" i="16"/>
  <c r="AP533" i="16"/>
  <c r="AO533" i="16"/>
  <c r="AN533" i="16"/>
  <c r="AM533" i="16"/>
  <c r="AQ532" i="16"/>
  <c r="AP532" i="16"/>
  <c r="AO532" i="16"/>
  <c r="AN532" i="16"/>
  <c r="AM532" i="16"/>
  <c r="AQ531" i="16"/>
  <c r="AP531" i="16"/>
  <c r="AO531" i="16"/>
  <c r="AN531" i="16"/>
  <c r="AM531" i="16"/>
  <c r="AQ530" i="16"/>
  <c r="AP530" i="16"/>
  <c r="AO530" i="16"/>
  <c r="AN530" i="16"/>
  <c r="AM530" i="16"/>
  <c r="AQ529" i="16"/>
  <c r="AP529" i="16"/>
  <c r="AO529" i="16"/>
  <c r="AN529" i="16"/>
  <c r="AM529" i="16"/>
  <c r="AQ528" i="16"/>
  <c r="AP528" i="16"/>
  <c r="AO528" i="16"/>
  <c r="AN528" i="16"/>
  <c r="AM528" i="16"/>
  <c r="AQ527" i="16"/>
  <c r="AP527" i="16"/>
  <c r="AO527" i="16"/>
  <c r="AN527" i="16"/>
  <c r="AM527" i="16"/>
  <c r="AQ526" i="16"/>
  <c r="AP526" i="16"/>
  <c r="AO526" i="16"/>
  <c r="AN526" i="16"/>
  <c r="AM526" i="16"/>
  <c r="AQ525" i="16"/>
  <c r="AP525" i="16"/>
  <c r="AO525" i="16"/>
  <c r="AN525" i="16"/>
  <c r="AM525" i="16"/>
  <c r="AQ524" i="16"/>
  <c r="AP524" i="16"/>
  <c r="AO524" i="16"/>
  <c r="AN524" i="16"/>
  <c r="AM524" i="16"/>
  <c r="AQ523" i="16"/>
  <c r="AP523" i="16"/>
  <c r="AO523" i="16"/>
  <c r="AN523" i="16"/>
  <c r="AM523" i="16"/>
  <c r="AQ522" i="16"/>
  <c r="AP522" i="16"/>
  <c r="AO522" i="16"/>
  <c r="AN522" i="16"/>
  <c r="AM522" i="16"/>
  <c r="AQ521" i="16"/>
  <c r="AP521" i="16"/>
  <c r="AO521" i="16"/>
  <c r="AN521" i="16"/>
  <c r="AM521" i="16"/>
  <c r="AQ520" i="16"/>
  <c r="AP520" i="16"/>
  <c r="AO520" i="16"/>
  <c r="AN520" i="16"/>
  <c r="AM520" i="16"/>
  <c r="AQ519" i="16"/>
  <c r="AP519" i="16"/>
  <c r="AO519" i="16"/>
  <c r="AN519" i="16"/>
  <c r="AM519" i="16"/>
  <c r="AQ518" i="16"/>
  <c r="AP518" i="16"/>
  <c r="AO518" i="16"/>
  <c r="AN518" i="16"/>
  <c r="AM518" i="16"/>
  <c r="AQ517" i="16"/>
  <c r="AP517" i="16"/>
  <c r="AO517" i="16"/>
  <c r="AN517" i="16"/>
  <c r="AM517" i="16"/>
  <c r="AQ516" i="16"/>
  <c r="AP516" i="16"/>
  <c r="AO516" i="16"/>
  <c r="AN516" i="16"/>
  <c r="AM516" i="16"/>
  <c r="AQ515" i="16"/>
  <c r="AP515" i="16"/>
  <c r="AO515" i="16"/>
  <c r="AN515" i="16"/>
  <c r="AM515" i="16"/>
  <c r="AQ514" i="16"/>
  <c r="AP514" i="16"/>
  <c r="AO514" i="16"/>
  <c r="AN514" i="16"/>
  <c r="AM514" i="16"/>
  <c r="AQ513" i="16"/>
  <c r="AP513" i="16"/>
  <c r="AO513" i="16"/>
  <c r="AN513" i="16"/>
  <c r="AM513" i="16"/>
  <c r="AQ512" i="16"/>
  <c r="AP512" i="16"/>
  <c r="AO512" i="16"/>
  <c r="AN512" i="16"/>
  <c r="AM512" i="16"/>
  <c r="AQ511" i="16"/>
  <c r="AP511" i="16"/>
  <c r="AO511" i="16"/>
  <c r="AN511" i="16"/>
  <c r="AM511" i="16"/>
  <c r="AQ510" i="16"/>
  <c r="AP510" i="16"/>
  <c r="AO510" i="16"/>
  <c r="AN510" i="16"/>
  <c r="AM510" i="16"/>
  <c r="AQ509" i="16"/>
  <c r="AP509" i="16"/>
  <c r="AO509" i="16"/>
  <c r="AN509" i="16"/>
  <c r="AM509" i="16"/>
  <c r="AQ508" i="16"/>
  <c r="AP508" i="16"/>
  <c r="AO508" i="16"/>
  <c r="AN508" i="16"/>
  <c r="AM508" i="16"/>
  <c r="AQ507" i="16"/>
  <c r="AP507" i="16"/>
  <c r="AO507" i="16"/>
  <c r="AN507" i="16"/>
  <c r="AM507" i="16"/>
  <c r="AQ506" i="16"/>
  <c r="AP506" i="16"/>
  <c r="AO506" i="16"/>
  <c r="AN506" i="16"/>
  <c r="AM506" i="16"/>
  <c r="AQ505" i="16"/>
  <c r="AP505" i="16"/>
  <c r="AO505" i="16"/>
  <c r="AN505" i="16"/>
  <c r="AM505" i="16"/>
  <c r="AQ504" i="16"/>
  <c r="AP504" i="16"/>
  <c r="AO504" i="16"/>
  <c r="AN504" i="16"/>
  <c r="AM504" i="16"/>
  <c r="AQ503" i="16"/>
  <c r="AP503" i="16"/>
  <c r="AO503" i="16"/>
  <c r="AN503" i="16"/>
  <c r="AM503" i="16"/>
  <c r="AQ502" i="16"/>
  <c r="AP502" i="16"/>
  <c r="AO502" i="16"/>
  <c r="AN502" i="16"/>
  <c r="AM502" i="16"/>
  <c r="AQ501" i="16"/>
  <c r="AP501" i="16"/>
  <c r="AO501" i="16"/>
  <c r="AN501" i="16"/>
  <c r="AM501" i="16"/>
  <c r="AQ500" i="16"/>
  <c r="AP500" i="16"/>
  <c r="AO500" i="16"/>
  <c r="AN500" i="16"/>
  <c r="AM500" i="16"/>
  <c r="AQ499" i="16"/>
  <c r="AP499" i="16"/>
  <c r="AO499" i="16"/>
  <c r="AN499" i="16"/>
  <c r="AM499" i="16"/>
  <c r="AQ498" i="16"/>
  <c r="AP498" i="16"/>
  <c r="AO498" i="16"/>
  <c r="AN498" i="16"/>
  <c r="AM498" i="16"/>
  <c r="AQ497" i="16"/>
  <c r="AP497" i="16"/>
  <c r="AO497" i="16"/>
  <c r="AN497" i="16"/>
  <c r="AM497" i="16"/>
  <c r="AQ496" i="16"/>
  <c r="AP496" i="16"/>
  <c r="AO496" i="16"/>
  <c r="AN496" i="16"/>
  <c r="AM496" i="16"/>
  <c r="AQ495" i="16"/>
  <c r="AP495" i="16"/>
  <c r="AO495" i="16"/>
  <c r="AN495" i="16"/>
  <c r="AM495" i="16"/>
  <c r="AQ494" i="16"/>
  <c r="AP494" i="16"/>
  <c r="AO494" i="16"/>
  <c r="AN494" i="16"/>
  <c r="AM494" i="16"/>
  <c r="AQ493" i="16"/>
  <c r="AP493" i="16"/>
  <c r="AO493" i="16"/>
  <c r="AN493" i="16"/>
  <c r="AM493" i="16"/>
  <c r="AQ492" i="16"/>
  <c r="AP492" i="16"/>
  <c r="AO492" i="16"/>
  <c r="AN492" i="16"/>
  <c r="AM492" i="16"/>
  <c r="AQ491" i="16"/>
  <c r="AP491" i="16"/>
  <c r="AO491" i="16"/>
  <c r="AN491" i="16"/>
  <c r="AM491" i="16"/>
  <c r="AQ490" i="16"/>
  <c r="AP490" i="16"/>
  <c r="AO490" i="16"/>
  <c r="AN490" i="16"/>
  <c r="AM490" i="16"/>
  <c r="AQ489" i="16"/>
  <c r="AP489" i="16"/>
  <c r="AO489" i="16"/>
  <c r="AN489" i="16"/>
  <c r="AM489" i="16"/>
  <c r="AQ488" i="16"/>
  <c r="AP488" i="16"/>
  <c r="AO488" i="16"/>
  <c r="AN488" i="16"/>
  <c r="AM488" i="16"/>
  <c r="AQ487" i="16"/>
  <c r="AP487" i="16"/>
  <c r="AO487" i="16"/>
  <c r="AN487" i="16"/>
  <c r="AM487" i="16"/>
  <c r="AQ486" i="16"/>
  <c r="AP486" i="16"/>
  <c r="AO486" i="16"/>
  <c r="AN486" i="16"/>
  <c r="AM486" i="16"/>
  <c r="AQ485" i="16"/>
  <c r="AP485" i="16"/>
  <c r="AO485" i="16"/>
  <c r="AN485" i="16"/>
  <c r="AM485" i="16"/>
  <c r="AQ484" i="16"/>
  <c r="AP484" i="16"/>
  <c r="AO484" i="16"/>
  <c r="AN484" i="16"/>
  <c r="AM484" i="16"/>
  <c r="AQ483" i="16"/>
  <c r="AP483" i="16"/>
  <c r="AO483" i="16"/>
  <c r="AN483" i="16"/>
  <c r="AM483" i="16"/>
  <c r="AQ482" i="16"/>
  <c r="AP482" i="16"/>
  <c r="AO482" i="16"/>
  <c r="AN482" i="16"/>
  <c r="AM482" i="16"/>
  <c r="AQ481" i="16"/>
  <c r="AP481" i="16"/>
  <c r="AO481" i="16"/>
  <c r="AN481" i="16"/>
  <c r="AM481" i="16"/>
  <c r="AQ480" i="16"/>
  <c r="AP480" i="16"/>
  <c r="AO480" i="16"/>
  <c r="AN480" i="16"/>
  <c r="AM480" i="16"/>
  <c r="AQ479" i="16"/>
  <c r="AP479" i="16"/>
  <c r="AO479" i="16"/>
  <c r="AN479" i="16"/>
  <c r="AM479" i="16"/>
  <c r="AQ478" i="16"/>
  <c r="AP478" i="16"/>
  <c r="AO478" i="16"/>
  <c r="AN478" i="16"/>
  <c r="AM478" i="16"/>
  <c r="AQ477" i="16"/>
  <c r="AP477" i="16"/>
  <c r="AO477" i="16"/>
  <c r="AN477" i="16"/>
  <c r="AM477" i="16"/>
  <c r="AQ476" i="16"/>
  <c r="AP476" i="16"/>
  <c r="AO476" i="16"/>
  <c r="AN476" i="16"/>
  <c r="AM476" i="16"/>
  <c r="AQ475" i="16"/>
  <c r="AP475" i="16"/>
  <c r="AO475" i="16"/>
  <c r="AN475" i="16"/>
  <c r="AM475" i="16"/>
  <c r="AQ474" i="16"/>
  <c r="AP474" i="16"/>
  <c r="AO474" i="16"/>
  <c r="AN474" i="16"/>
  <c r="AM474" i="16"/>
  <c r="AQ473" i="16"/>
  <c r="AP473" i="16"/>
  <c r="AO473" i="16"/>
  <c r="AN473" i="16"/>
  <c r="AM473" i="16"/>
  <c r="AQ472" i="16"/>
  <c r="AP472" i="16"/>
  <c r="AO472" i="16"/>
  <c r="AN472" i="16"/>
  <c r="AM472" i="16"/>
  <c r="AQ471" i="16"/>
  <c r="AP471" i="16"/>
  <c r="AO471" i="16"/>
  <c r="AN471" i="16"/>
  <c r="AM471" i="16"/>
  <c r="AQ470" i="16"/>
  <c r="AP470" i="16"/>
  <c r="AO470" i="16"/>
  <c r="AN470" i="16"/>
  <c r="AM470" i="16"/>
  <c r="AQ469" i="16"/>
  <c r="AP469" i="16"/>
  <c r="AO469" i="16"/>
  <c r="AN469" i="16"/>
  <c r="AM469" i="16"/>
  <c r="AQ468" i="16"/>
  <c r="AP468" i="16"/>
  <c r="AO468" i="16"/>
  <c r="AN468" i="16"/>
  <c r="AM468" i="16"/>
  <c r="AQ467" i="16"/>
  <c r="AP467" i="16"/>
  <c r="AO467" i="16"/>
  <c r="AN467" i="16"/>
  <c r="AM467" i="16"/>
  <c r="AQ466" i="16"/>
  <c r="AP466" i="16"/>
  <c r="AO466" i="16"/>
  <c r="AN466" i="16"/>
  <c r="AM466" i="16"/>
  <c r="AQ465" i="16"/>
  <c r="AP465" i="16"/>
  <c r="AO465" i="16"/>
  <c r="AN465" i="16"/>
  <c r="AM465" i="16"/>
  <c r="AQ464" i="16"/>
  <c r="AP464" i="16"/>
  <c r="AO464" i="16"/>
  <c r="AN464" i="16"/>
  <c r="AM464" i="16"/>
  <c r="AQ463" i="16"/>
  <c r="AP463" i="16"/>
  <c r="AO463" i="16"/>
  <c r="AN463" i="16"/>
  <c r="AM463" i="16"/>
  <c r="AQ462" i="16"/>
  <c r="AP462" i="16"/>
  <c r="AO462" i="16"/>
  <c r="AN462" i="16"/>
  <c r="AM462" i="16"/>
  <c r="AQ461" i="16"/>
  <c r="AP461" i="16"/>
  <c r="AO461" i="16"/>
  <c r="AN461" i="16"/>
  <c r="AM461" i="16"/>
  <c r="AQ460" i="16"/>
  <c r="AP460" i="16"/>
  <c r="AO460" i="16"/>
  <c r="AN460" i="16"/>
  <c r="AM460" i="16"/>
  <c r="AQ459" i="16"/>
  <c r="AP459" i="16"/>
  <c r="AO459" i="16"/>
  <c r="AN459" i="16"/>
  <c r="AM459" i="16"/>
  <c r="AQ458" i="16"/>
  <c r="AP458" i="16"/>
  <c r="AO458" i="16"/>
  <c r="AN458" i="16"/>
  <c r="AM458" i="16"/>
  <c r="AQ457" i="16"/>
  <c r="AP457" i="16"/>
  <c r="AO457" i="16"/>
  <c r="AN457" i="16"/>
  <c r="AM457" i="16"/>
  <c r="AQ456" i="16"/>
  <c r="AP456" i="16"/>
  <c r="AO456" i="16"/>
  <c r="AN456" i="16"/>
  <c r="AM456" i="16"/>
  <c r="AQ455" i="16"/>
  <c r="AP455" i="16"/>
  <c r="AO455" i="16"/>
  <c r="AN455" i="16"/>
  <c r="AM455" i="16"/>
  <c r="AQ454" i="16"/>
  <c r="AP454" i="16"/>
  <c r="AO454" i="16"/>
  <c r="AN454" i="16"/>
  <c r="AM454" i="16"/>
  <c r="AQ453" i="16"/>
  <c r="AP453" i="16"/>
  <c r="AO453" i="16"/>
  <c r="AN453" i="16"/>
  <c r="AM453" i="16"/>
  <c r="AQ452" i="16"/>
  <c r="AP452" i="16"/>
  <c r="AO452" i="16"/>
  <c r="AN452" i="16"/>
  <c r="AM452" i="16"/>
  <c r="AQ451" i="16"/>
  <c r="AP451" i="16"/>
  <c r="AO451" i="16"/>
  <c r="AN451" i="16"/>
  <c r="AM451" i="16"/>
  <c r="AQ450" i="16"/>
  <c r="AP450" i="16"/>
  <c r="AO450" i="16"/>
  <c r="AN450" i="16"/>
  <c r="AM450" i="16"/>
  <c r="AQ449" i="16"/>
  <c r="AP449" i="16"/>
  <c r="AO449" i="16"/>
  <c r="AN449" i="16"/>
  <c r="AM449" i="16"/>
  <c r="AQ448" i="16"/>
  <c r="AP448" i="16"/>
  <c r="AO448" i="16"/>
  <c r="AN448" i="16"/>
  <c r="AM448" i="16"/>
  <c r="AQ447" i="16"/>
  <c r="AP447" i="16"/>
  <c r="AO447" i="16"/>
  <c r="AN447" i="16"/>
  <c r="AM447" i="16"/>
  <c r="AQ446" i="16"/>
  <c r="AP446" i="16"/>
  <c r="AO446" i="16"/>
  <c r="AN446" i="16"/>
  <c r="AM446" i="16"/>
  <c r="AQ445" i="16"/>
  <c r="AP445" i="16"/>
  <c r="AO445" i="16"/>
  <c r="AN445" i="16"/>
  <c r="AM445" i="16"/>
  <c r="AQ444" i="16"/>
  <c r="AP444" i="16"/>
  <c r="AO444" i="16"/>
  <c r="AN444" i="16"/>
  <c r="AM444" i="16"/>
  <c r="AQ443" i="16"/>
  <c r="AP443" i="16"/>
  <c r="AO443" i="16"/>
  <c r="AN443" i="16"/>
  <c r="AM443" i="16"/>
  <c r="AQ442" i="16"/>
  <c r="AP442" i="16"/>
  <c r="AO442" i="16"/>
  <c r="AN442" i="16"/>
  <c r="AM442" i="16"/>
  <c r="AQ441" i="16"/>
  <c r="AP441" i="16"/>
  <c r="AO441" i="16"/>
  <c r="AN441" i="16"/>
  <c r="AM441" i="16"/>
  <c r="AQ440" i="16"/>
  <c r="AP440" i="16"/>
  <c r="AO440" i="16"/>
  <c r="AN440" i="16"/>
  <c r="AM440" i="16"/>
  <c r="AQ439" i="16"/>
  <c r="AP439" i="16"/>
  <c r="AO439" i="16"/>
  <c r="AN439" i="16"/>
  <c r="AM439" i="16"/>
  <c r="AQ438" i="16"/>
  <c r="AP438" i="16"/>
  <c r="AO438" i="16"/>
  <c r="AN438" i="16"/>
  <c r="AM438" i="16"/>
  <c r="AQ437" i="16"/>
  <c r="AP437" i="16"/>
  <c r="AO437" i="16"/>
  <c r="AN437" i="16"/>
  <c r="AM437" i="16"/>
  <c r="AQ436" i="16"/>
  <c r="AP436" i="16"/>
  <c r="AO436" i="16"/>
  <c r="AN436" i="16"/>
  <c r="AM436" i="16"/>
  <c r="AQ435" i="16"/>
  <c r="AP435" i="16"/>
  <c r="AO435" i="16"/>
  <c r="AN435" i="16"/>
  <c r="AM435" i="16"/>
  <c r="AQ434" i="16"/>
  <c r="AP434" i="16"/>
  <c r="AO434" i="16"/>
  <c r="AN434" i="16"/>
  <c r="AM434" i="16"/>
  <c r="AQ433" i="16"/>
  <c r="AP433" i="16"/>
  <c r="AO433" i="16"/>
  <c r="AN433" i="16"/>
  <c r="AM433" i="16"/>
  <c r="AQ432" i="16"/>
  <c r="AP432" i="16"/>
  <c r="AO432" i="16"/>
  <c r="AN432" i="16"/>
  <c r="AM432" i="16"/>
  <c r="AQ431" i="16"/>
  <c r="AP431" i="16"/>
  <c r="AO431" i="16"/>
  <c r="AN431" i="16"/>
  <c r="AM431" i="16"/>
  <c r="AQ430" i="16"/>
  <c r="AP430" i="16"/>
  <c r="AO430" i="16"/>
  <c r="AN430" i="16"/>
  <c r="AM430" i="16"/>
  <c r="AQ429" i="16"/>
  <c r="AP429" i="16"/>
  <c r="AO429" i="16"/>
  <c r="AN429" i="16"/>
  <c r="AM429" i="16"/>
  <c r="AQ428" i="16"/>
  <c r="AP428" i="16"/>
  <c r="AO428" i="16"/>
  <c r="AN428" i="16"/>
  <c r="AM428" i="16"/>
  <c r="AQ427" i="16"/>
  <c r="AP427" i="16"/>
  <c r="AO427" i="16"/>
  <c r="AN427" i="16"/>
  <c r="AM427" i="16"/>
  <c r="AQ426" i="16"/>
  <c r="AP426" i="16"/>
  <c r="AO426" i="16"/>
  <c r="AN426" i="16"/>
  <c r="AM426" i="16"/>
  <c r="AQ425" i="16"/>
  <c r="AP425" i="16"/>
  <c r="AO425" i="16"/>
  <c r="AN425" i="16"/>
  <c r="AM425" i="16"/>
  <c r="AQ424" i="16"/>
  <c r="AP424" i="16"/>
  <c r="AO424" i="16"/>
  <c r="AN424" i="16"/>
  <c r="AM424" i="16"/>
  <c r="AQ423" i="16"/>
  <c r="AP423" i="16"/>
  <c r="AO423" i="16"/>
  <c r="AN423" i="16"/>
  <c r="AM423" i="16"/>
  <c r="AQ422" i="16"/>
  <c r="AP422" i="16"/>
  <c r="AO422" i="16"/>
  <c r="AN422" i="16"/>
  <c r="AM422" i="16"/>
  <c r="AQ421" i="16"/>
  <c r="AP421" i="16"/>
  <c r="AO421" i="16"/>
  <c r="AN421" i="16"/>
  <c r="AM421" i="16"/>
  <c r="AQ420" i="16"/>
  <c r="AP420" i="16"/>
  <c r="AO420" i="16"/>
  <c r="AN420" i="16"/>
  <c r="AM420" i="16"/>
  <c r="AQ419" i="16"/>
  <c r="AP419" i="16"/>
  <c r="AO419" i="16"/>
  <c r="AN419" i="16"/>
  <c r="AM419" i="16"/>
  <c r="AQ418" i="16"/>
  <c r="AP418" i="16"/>
  <c r="AO418" i="16"/>
  <c r="AN418" i="16"/>
  <c r="AM418" i="16"/>
  <c r="AQ417" i="16"/>
  <c r="AP417" i="16"/>
  <c r="AO417" i="16"/>
  <c r="AN417" i="16"/>
  <c r="AM417" i="16"/>
  <c r="AQ416" i="16"/>
  <c r="AP416" i="16"/>
  <c r="AO416" i="16"/>
  <c r="AN416" i="16"/>
  <c r="AM416" i="16"/>
  <c r="AQ415" i="16"/>
  <c r="AP415" i="16"/>
  <c r="AO415" i="16"/>
  <c r="AN415" i="16"/>
  <c r="AM415" i="16"/>
  <c r="AQ414" i="16"/>
  <c r="AP414" i="16"/>
  <c r="AO414" i="16"/>
  <c r="AN414" i="16"/>
  <c r="AM414" i="16"/>
  <c r="AQ413" i="16"/>
  <c r="AP413" i="16"/>
  <c r="AO413" i="16"/>
  <c r="AN413" i="16"/>
  <c r="AM413" i="16"/>
  <c r="AQ412" i="16"/>
  <c r="AP412" i="16"/>
  <c r="AO412" i="16"/>
  <c r="AN412" i="16"/>
  <c r="AM412" i="16"/>
  <c r="AQ411" i="16"/>
  <c r="AP411" i="16"/>
  <c r="AO411" i="16"/>
  <c r="AN411" i="16"/>
  <c r="AM411" i="16"/>
  <c r="AQ410" i="16"/>
  <c r="AP410" i="16"/>
  <c r="AO410" i="16"/>
  <c r="AN410" i="16"/>
  <c r="AM410" i="16"/>
  <c r="AQ409" i="16"/>
  <c r="AP409" i="16"/>
  <c r="AO409" i="16"/>
  <c r="AN409" i="16"/>
  <c r="AM409" i="16"/>
  <c r="AQ408" i="16"/>
  <c r="AP408" i="16"/>
  <c r="AO408" i="16"/>
  <c r="AN408" i="16"/>
  <c r="AM408" i="16"/>
  <c r="AQ407" i="16"/>
  <c r="AP407" i="16"/>
  <c r="AO407" i="16"/>
  <c r="AN407" i="16"/>
  <c r="AM407" i="16"/>
  <c r="AQ406" i="16"/>
  <c r="AP406" i="16"/>
  <c r="AO406" i="16"/>
  <c r="AN406" i="16"/>
  <c r="AM406" i="16"/>
  <c r="AQ405" i="16"/>
  <c r="AP405" i="16"/>
  <c r="AO405" i="16"/>
  <c r="AN405" i="16"/>
  <c r="AM405" i="16"/>
  <c r="AQ404" i="16"/>
  <c r="AP404" i="16"/>
  <c r="AO404" i="16"/>
  <c r="AN404" i="16"/>
  <c r="AM404" i="16"/>
  <c r="AQ403" i="16"/>
  <c r="AP403" i="16"/>
  <c r="AO403" i="16"/>
  <c r="AN403" i="16"/>
  <c r="AM403" i="16"/>
  <c r="AQ402" i="16"/>
  <c r="AP402" i="16"/>
  <c r="AO402" i="16"/>
  <c r="AN402" i="16"/>
  <c r="AM402" i="16"/>
  <c r="AQ401" i="16"/>
  <c r="AP401" i="16"/>
  <c r="AO401" i="16"/>
  <c r="AN401" i="16"/>
  <c r="AM401" i="16"/>
  <c r="AQ400" i="16"/>
  <c r="AP400" i="16"/>
  <c r="AO400" i="16"/>
  <c r="AN400" i="16"/>
  <c r="AM400" i="16"/>
  <c r="AQ399" i="16"/>
  <c r="AP399" i="16"/>
  <c r="AO399" i="16"/>
  <c r="AN399" i="16"/>
  <c r="AM399" i="16"/>
  <c r="AQ398" i="16"/>
  <c r="AP398" i="16"/>
  <c r="AO398" i="16"/>
  <c r="AN398" i="16"/>
  <c r="AM398" i="16"/>
  <c r="AQ397" i="16"/>
  <c r="AP397" i="16"/>
  <c r="AO397" i="16"/>
  <c r="AN397" i="16"/>
  <c r="AM397" i="16"/>
  <c r="AQ396" i="16"/>
  <c r="AP396" i="16"/>
  <c r="AO396" i="16"/>
  <c r="AN396" i="16"/>
  <c r="AM396" i="16"/>
  <c r="AQ395" i="16"/>
  <c r="AP395" i="16"/>
  <c r="AO395" i="16"/>
  <c r="AN395" i="16"/>
  <c r="AM395" i="16"/>
  <c r="AQ394" i="16"/>
  <c r="AP394" i="16"/>
  <c r="AO394" i="16"/>
  <c r="AN394" i="16"/>
  <c r="AM394" i="16"/>
  <c r="AQ393" i="16"/>
  <c r="AP393" i="16"/>
  <c r="AO393" i="16"/>
  <c r="AN393" i="16"/>
  <c r="AM393" i="16"/>
  <c r="AQ392" i="16"/>
  <c r="AP392" i="16"/>
  <c r="AO392" i="16"/>
  <c r="AN392" i="16"/>
  <c r="AM392" i="16"/>
  <c r="AQ391" i="16"/>
  <c r="AP391" i="16"/>
  <c r="AO391" i="16"/>
  <c r="AN391" i="16"/>
  <c r="AM391" i="16"/>
  <c r="AQ390" i="16"/>
  <c r="AP390" i="16"/>
  <c r="AO390" i="16"/>
  <c r="AN390" i="16"/>
  <c r="AM390" i="16"/>
  <c r="AQ389" i="16"/>
  <c r="AP389" i="16"/>
  <c r="AO389" i="16"/>
  <c r="AN389" i="16"/>
  <c r="AM389" i="16"/>
  <c r="AQ388" i="16"/>
  <c r="AP388" i="16"/>
  <c r="AO388" i="16"/>
  <c r="AN388" i="16"/>
  <c r="AM388" i="16"/>
  <c r="AQ387" i="16"/>
  <c r="AP387" i="16"/>
  <c r="AO387" i="16"/>
  <c r="AN387" i="16"/>
  <c r="AM387" i="16"/>
  <c r="AQ386" i="16"/>
  <c r="AP386" i="16"/>
  <c r="AO386" i="16"/>
  <c r="AN386" i="16"/>
  <c r="AM386" i="16"/>
  <c r="AQ385" i="16"/>
  <c r="AP385" i="16"/>
  <c r="AO385" i="16"/>
  <c r="AN385" i="16"/>
  <c r="AM385" i="16"/>
  <c r="AQ384" i="16"/>
  <c r="AP384" i="16"/>
  <c r="AO384" i="16"/>
  <c r="AN384" i="16"/>
  <c r="AM384" i="16"/>
  <c r="AQ383" i="16"/>
  <c r="AP383" i="16"/>
  <c r="AO383" i="16"/>
  <c r="AN383" i="16"/>
  <c r="AM383" i="16"/>
  <c r="AQ382" i="16"/>
  <c r="AP382" i="16"/>
  <c r="AO382" i="16"/>
  <c r="AN382" i="16"/>
  <c r="AM382" i="16"/>
  <c r="AQ381" i="16"/>
  <c r="AP381" i="16"/>
  <c r="AO381" i="16"/>
  <c r="AN381" i="16"/>
  <c r="AM381" i="16"/>
  <c r="AQ380" i="16"/>
  <c r="AP380" i="16"/>
  <c r="AO380" i="16"/>
  <c r="AN380" i="16"/>
  <c r="AM380" i="16"/>
  <c r="AQ379" i="16"/>
  <c r="AP379" i="16"/>
  <c r="AO379" i="16"/>
  <c r="AN379" i="16"/>
  <c r="AM379" i="16"/>
  <c r="AQ378" i="16"/>
  <c r="AP378" i="16"/>
  <c r="AO378" i="16"/>
  <c r="AN378" i="16"/>
  <c r="AM378" i="16"/>
  <c r="AQ377" i="16"/>
  <c r="AP377" i="16"/>
  <c r="AO377" i="16"/>
  <c r="AN377" i="16"/>
  <c r="AM377" i="16"/>
  <c r="AQ376" i="16"/>
  <c r="AP376" i="16"/>
  <c r="AO376" i="16"/>
  <c r="AN376" i="16"/>
  <c r="AM376" i="16"/>
  <c r="AQ375" i="16"/>
  <c r="AP375" i="16"/>
  <c r="AO375" i="16"/>
  <c r="AN375" i="16"/>
  <c r="AM375" i="16"/>
  <c r="AQ374" i="16"/>
  <c r="AP374" i="16"/>
  <c r="AO374" i="16"/>
  <c r="AN374" i="16"/>
  <c r="AM374" i="16"/>
  <c r="AQ373" i="16"/>
  <c r="AP373" i="16"/>
  <c r="AO373" i="16"/>
  <c r="AN373" i="16"/>
  <c r="AM373" i="16"/>
  <c r="AQ372" i="16"/>
  <c r="AP372" i="16"/>
  <c r="AO372" i="16"/>
  <c r="AN372" i="16"/>
  <c r="AM372" i="16"/>
  <c r="AQ371" i="16"/>
  <c r="AP371" i="16"/>
  <c r="AO371" i="16"/>
  <c r="AN371" i="16"/>
  <c r="AM371" i="16"/>
  <c r="AQ370" i="16"/>
  <c r="AP370" i="16"/>
  <c r="AO370" i="16"/>
  <c r="AN370" i="16"/>
  <c r="AM370" i="16"/>
  <c r="AQ369" i="16"/>
  <c r="AP369" i="16"/>
  <c r="AO369" i="16"/>
  <c r="AN369" i="16"/>
  <c r="AM369" i="16"/>
  <c r="AQ368" i="16"/>
  <c r="AP368" i="16"/>
  <c r="AO368" i="16"/>
  <c r="AN368" i="16"/>
  <c r="AM368" i="16"/>
  <c r="AQ367" i="16"/>
  <c r="AP367" i="16"/>
  <c r="AO367" i="16"/>
  <c r="AN367" i="16"/>
  <c r="AM367" i="16"/>
  <c r="AQ366" i="16"/>
  <c r="AP366" i="16"/>
  <c r="AO366" i="16"/>
  <c r="AN366" i="16"/>
  <c r="AM366" i="16"/>
  <c r="AQ365" i="16"/>
  <c r="AP365" i="16"/>
  <c r="AO365" i="16"/>
  <c r="AN365" i="16"/>
  <c r="AM365" i="16"/>
  <c r="AQ364" i="16"/>
  <c r="AP364" i="16"/>
  <c r="AO364" i="16"/>
  <c r="AN364" i="16"/>
  <c r="AM364" i="16"/>
  <c r="AQ363" i="16"/>
  <c r="AP363" i="16"/>
  <c r="AO363" i="16"/>
  <c r="AN363" i="16"/>
  <c r="AM363" i="16"/>
  <c r="AQ362" i="16"/>
  <c r="AP362" i="16"/>
  <c r="AO362" i="16"/>
  <c r="AN362" i="16"/>
  <c r="AM362" i="16"/>
  <c r="AQ361" i="16"/>
  <c r="AP361" i="16"/>
  <c r="AO361" i="16"/>
  <c r="AN361" i="16"/>
  <c r="AM361" i="16"/>
  <c r="AQ360" i="16"/>
  <c r="AP360" i="16"/>
  <c r="AO360" i="16"/>
  <c r="AN360" i="16"/>
  <c r="AM360" i="16"/>
  <c r="AQ359" i="16"/>
  <c r="AP359" i="16"/>
  <c r="AO359" i="16"/>
  <c r="AN359" i="16"/>
  <c r="AM359" i="16"/>
  <c r="AQ358" i="16"/>
  <c r="AP358" i="16"/>
  <c r="AO358" i="16"/>
  <c r="AN358" i="16"/>
  <c r="AM358" i="16"/>
  <c r="AQ357" i="16"/>
  <c r="AP357" i="16"/>
  <c r="AO357" i="16"/>
  <c r="AN357" i="16"/>
  <c r="AM357" i="16"/>
  <c r="AQ356" i="16"/>
  <c r="AP356" i="16"/>
  <c r="AO356" i="16"/>
  <c r="AN356" i="16"/>
  <c r="AM356" i="16"/>
  <c r="AQ355" i="16"/>
  <c r="AP355" i="16"/>
  <c r="AO355" i="16"/>
  <c r="AN355" i="16"/>
  <c r="AM355" i="16"/>
  <c r="AQ354" i="16"/>
  <c r="AP354" i="16"/>
  <c r="AO354" i="16"/>
  <c r="AN354" i="16"/>
  <c r="AM354" i="16"/>
  <c r="AQ353" i="16"/>
  <c r="AP353" i="16"/>
  <c r="AO353" i="16"/>
  <c r="AN353" i="16"/>
  <c r="AM353" i="16"/>
  <c r="AQ352" i="16"/>
  <c r="AP352" i="16"/>
  <c r="AO352" i="16"/>
  <c r="AN352" i="16"/>
  <c r="AM352" i="16"/>
  <c r="AQ351" i="16"/>
  <c r="AP351" i="16"/>
  <c r="AO351" i="16"/>
  <c r="AN351" i="16"/>
  <c r="AM351" i="16"/>
  <c r="AQ350" i="16"/>
  <c r="AP350" i="16"/>
  <c r="AO350" i="16"/>
  <c r="AN350" i="16"/>
  <c r="AM350" i="16"/>
  <c r="AQ349" i="16"/>
  <c r="AP349" i="16"/>
  <c r="AO349" i="16"/>
  <c r="AN349" i="16"/>
  <c r="AM349" i="16"/>
  <c r="AQ348" i="16"/>
  <c r="AP348" i="16"/>
  <c r="AO348" i="16"/>
  <c r="AN348" i="16"/>
  <c r="AM348" i="16"/>
  <c r="AQ347" i="16"/>
  <c r="AP347" i="16"/>
  <c r="AO347" i="16"/>
  <c r="AN347" i="16"/>
  <c r="AM347" i="16"/>
  <c r="AQ346" i="16"/>
  <c r="AP346" i="16"/>
  <c r="AO346" i="16"/>
  <c r="AN346" i="16"/>
  <c r="AM346" i="16"/>
  <c r="AQ345" i="16"/>
  <c r="AP345" i="16"/>
  <c r="AO345" i="16"/>
  <c r="AN345" i="16"/>
  <c r="AM345" i="16"/>
  <c r="AQ344" i="16"/>
  <c r="AP344" i="16"/>
  <c r="AO344" i="16"/>
  <c r="AN344" i="16"/>
  <c r="AM344" i="16"/>
  <c r="AQ343" i="16"/>
  <c r="AP343" i="16"/>
  <c r="AO343" i="16"/>
  <c r="AN343" i="16"/>
  <c r="AM343" i="16"/>
  <c r="AQ342" i="16"/>
  <c r="AP342" i="16"/>
  <c r="AO342" i="16"/>
  <c r="AN342" i="16"/>
  <c r="AM342" i="16"/>
  <c r="AQ341" i="16"/>
  <c r="AP341" i="16"/>
  <c r="AO341" i="16"/>
  <c r="AN341" i="16"/>
  <c r="AM341" i="16"/>
  <c r="AQ340" i="16"/>
  <c r="AP340" i="16"/>
  <c r="AO340" i="16"/>
  <c r="AN340" i="16"/>
  <c r="AM340" i="16"/>
  <c r="AQ339" i="16"/>
  <c r="AP339" i="16"/>
  <c r="AO339" i="16"/>
  <c r="AN339" i="16"/>
  <c r="AM339" i="16"/>
  <c r="AQ338" i="16"/>
  <c r="AP338" i="16"/>
  <c r="AO338" i="16"/>
  <c r="AN338" i="16"/>
  <c r="AM338" i="16"/>
  <c r="AQ337" i="16"/>
  <c r="AP337" i="16"/>
  <c r="AO337" i="16"/>
  <c r="AN337" i="16"/>
  <c r="AM337" i="16"/>
  <c r="AQ336" i="16"/>
  <c r="AP336" i="16"/>
  <c r="AO336" i="16"/>
  <c r="AN336" i="16"/>
  <c r="AM336" i="16"/>
  <c r="AQ335" i="16"/>
  <c r="AP335" i="16"/>
  <c r="AO335" i="16"/>
  <c r="AN335" i="16"/>
  <c r="AM335" i="16"/>
  <c r="AQ334" i="16"/>
  <c r="AP334" i="16"/>
  <c r="AO334" i="16"/>
  <c r="AN334" i="16"/>
  <c r="AM334" i="16"/>
  <c r="AQ333" i="16"/>
  <c r="AP333" i="16"/>
  <c r="AO333" i="16"/>
  <c r="AN333" i="16"/>
  <c r="AM333" i="16"/>
  <c r="AQ332" i="16"/>
  <c r="AP332" i="16"/>
  <c r="AO332" i="16"/>
  <c r="AN332" i="16"/>
  <c r="AM332" i="16"/>
  <c r="AQ331" i="16"/>
  <c r="AP331" i="16"/>
  <c r="AO331" i="16"/>
  <c r="AN331" i="16"/>
  <c r="AM331" i="16"/>
  <c r="AQ330" i="16"/>
  <c r="AP330" i="16"/>
  <c r="AO330" i="16"/>
  <c r="AN330" i="16"/>
  <c r="AM330" i="16"/>
  <c r="AQ329" i="16"/>
  <c r="AP329" i="16"/>
  <c r="AO329" i="16"/>
  <c r="AN329" i="16"/>
  <c r="AM329" i="16"/>
  <c r="AQ328" i="16"/>
  <c r="AP328" i="16"/>
  <c r="AO328" i="16"/>
  <c r="AN328" i="16"/>
  <c r="AM328" i="16"/>
  <c r="AQ327" i="16"/>
  <c r="AP327" i="16"/>
  <c r="AO327" i="16"/>
  <c r="AN327" i="16"/>
  <c r="AM327" i="16"/>
  <c r="AQ326" i="16"/>
  <c r="AP326" i="16"/>
  <c r="AO326" i="16"/>
  <c r="AN326" i="16"/>
  <c r="AM326" i="16"/>
  <c r="AQ325" i="16"/>
  <c r="AP325" i="16"/>
  <c r="AO325" i="16"/>
  <c r="AN325" i="16"/>
  <c r="AM325" i="16"/>
  <c r="AQ324" i="16"/>
  <c r="AP324" i="16"/>
  <c r="AO324" i="16"/>
  <c r="AN324" i="16"/>
  <c r="AM324" i="16"/>
  <c r="AQ323" i="16"/>
  <c r="AP323" i="16"/>
  <c r="AO323" i="16"/>
  <c r="AN323" i="16"/>
  <c r="AM323" i="16"/>
  <c r="AQ322" i="16"/>
  <c r="AP322" i="16"/>
  <c r="AO322" i="16"/>
  <c r="AN322" i="16"/>
  <c r="AM322" i="16"/>
  <c r="AQ321" i="16"/>
  <c r="AP321" i="16"/>
  <c r="AO321" i="16"/>
  <c r="AN321" i="16"/>
  <c r="AM321" i="16"/>
  <c r="AQ320" i="16"/>
  <c r="AP320" i="16"/>
  <c r="AO320" i="16"/>
  <c r="AN320" i="16"/>
  <c r="AM320" i="16"/>
  <c r="AQ319" i="16"/>
  <c r="AP319" i="16"/>
  <c r="AO319" i="16"/>
  <c r="AN319" i="16"/>
  <c r="AM319" i="16"/>
  <c r="AQ318" i="16"/>
  <c r="AP318" i="16"/>
  <c r="AO318" i="16"/>
  <c r="AN318" i="16"/>
  <c r="AM318" i="16"/>
  <c r="AQ317" i="16"/>
  <c r="AP317" i="16"/>
  <c r="AO317" i="16"/>
  <c r="AN317" i="16"/>
  <c r="AM317" i="16"/>
  <c r="AQ316" i="16"/>
  <c r="AP316" i="16"/>
  <c r="AO316" i="16"/>
  <c r="AN316" i="16"/>
  <c r="AM316" i="16"/>
  <c r="AQ315" i="16"/>
  <c r="AP315" i="16"/>
  <c r="AO315" i="16"/>
  <c r="AN315" i="16"/>
  <c r="AM315" i="16"/>
  <c r="AQ314" i="16"/>
  <c r="AP314" i="16"/>
  <c r="AO314" i="16"/>
  <c r="AN314" i="16"/>
  <c r="AM314" i="16"/>
  <c r="AQ313" i="16"/>
  <c r="AP313" i="16"/>
  <c r="AO313" i="16"/>
  <c r="AN313" i="16"/>
  <c r="AM313" i="16"/>
  <c r="AQ312" i="16"/>
  <c r="AP312" i="16"/>
  <c r="AO312" i="16"/>
  <c r="AN312" i="16"/>
  <c r="AM312" i="16"/>
  <c r="AQ311" i="16"/>
  <c r="AP311" i="16"/>
  <c r="AO311" i="16"/>
  <c r="AN311" i="16"/>
  <c r="AM311" i="16"/>
  <c r="AQ310" i="16"/>
  <c r="AP310" i="16"/>
  <c r="AO310" i="16"/>
  <c r="AN310" i="16"/>
  <c r="AM310" i="16"/>
  <c r="AQ309" i="16"/>
  <c r="AP309" i="16"/>
  <c r="AO309" i="16"/>
  <c r="AN309" i="16"/>
  <c r="AM309" i="16"/>
  <c r="AQ308" i="16"/>
  <c r="AP308" i="16"/>
  <c r="AO308" i="16"/>
  <c r="AN308" i="16"/>
  <c r="AM308" i="16"/>
  <c r="AQ307" i="16"/>
  <c r="AP307" i="16"/>
  <c r="AO307" i="16"/>
  <c r="AN307" i="16"/>
  <c r="AM307" i="16"/>
  <c r="AQ306" i="16"/>
  <c r="AP306" i="16"/>
  <c r="AO306" i="16"/>
  <c r="AN306" i="16"/>
  <c r="AM306" i="16"/>
  <c r="AQ305" i="16"/>
  <c r="AP305" i="16"/>
  <c r="AO305" i="16"/>
  <c r="AN305" i="16"/>
  <c r="AM305" i="16"/>
  <c r="AQ304" i="16"/>
  <c r="AP304" i="16"/>
  <c r="AO304" i="16"/>
  <c r="AN304" i="16"/>
  <c r="AM304" i="16"/>
  <c r="AQ303" i="16"/>
  <c r="AP303" i="16"/>
  <c r="AO303" i="16"/>
  <c r="AN303" i="16"/>
  <c r="AM303" i="16"/>
  <c r="AQ302" i="16"/>
  <c r="AP302" i="16"/>
  <c r="AO302" i="16"/>
  <c r="AN302" i="16"/>
  <c r="AM302" i="16"/>
  <c r="AQ301" i="16"/>
  <c r="AP301" i="16"/>
  <c r="AO301" i="16"/>
  <c r="AN301" i="16"/>
  <c r="AM301" i="16"/>
  <c r="AQ300" i="16"/>
  <c r="AP300" i="16"/>
  <c r="AO300" i="16"/>
  <c r="AN300" i="16"/>
  <c r="AM300" i="16"/>
  <c r="AQ299" i="16"/>
  <c r="AP299" i="16"/>
  <c r="AO299" i="16"/>
  <c r="AN299" i="16"/>
  <c r="AM299" i="16"/>
  <c r="AQ298" i="16"/>
  <c r="AP298" i="16"/>
  <c r="AO298" i="16"/>
  <c r="AN298" i="16"/>
  <c r="AM298" i="16"/>
  <c r="AQ297" i="16"/>
  <c r="AP297" i="16"/>
  <c r="AO297" i="16"/>
  <c r="AN297" i="16"/>
  <c r="AM297" i="16"/>
  <c r="AQ296" i="16"/>
  <c r="AP296" i="16"/>
  <c r="AO296" i="16"/>
  <c r="AN296" i="16"/>
  <c r="AM296" i="16"/>
  <c r="AQ295" i="16"/>
  <c r="AP295" i="16"/>
  <c r="AO295" i="16"/>
  <c r="AN295" i="16"/>
  <c r="AM295" i="16"/>
  <c r="AQ294" i="16"/>
  <c r="AP294" i="16"/>
  <c r="AO294" i="16"/>
  <c r="AN294" i="16"/>
  <c r="AM294" i="16"/>
  <c r="AQ293" i="16"/>
  <c r="AP293" i="16"/>
  <c r="AO293" i="16"/>
  <c r="AN293" i="16"/>
  <c r="AM293" i="16"/>
  <c r="AQ292" i="16"/>
  <c r="AP292" i="16"/>
  <c r="AO292" i="16"/>
  <c r="AN292" i="16"/>
  <c r="AM292" i="16"/>
  <c r="AQ291" i="16"/>
  <c r="AP291" i="16"/>
  <c r="AO291" i="16"/>
  <c r="AN291" i="16"/>
  <c r="AM291" i="16"/>
  <c r="AQ290" i="16"/>
  <c r="AP290" i="16"/>
  <c r="AO290" i="16"/>
  <c r="AN290" i="16"/>
  <c r="AM290" i="16"/>
  <c r="AQ289" i="16"/>
  <c r="AP289" i="16"/>
  <c r="AO289" i="16"/>
  <c r="AN289" i="16"/>
  <c r="AM289" i="16"/>
  <c r="AQ288" i="16"/>
  <c r="AP288" i="16"/>
  <c r="AO288" i="16"/>
  <c r="AN288" i="16"/>
  <c r="AM288" i="16"/>
  <c r="AQ287" i="16"/>
  <c r="AP287" i="16"/>
  <c r="AO287" i="16"/>
  <c r="AN287" i="16"/>
  <c r="AM287" i="16"/>
  <c r="AQ286" i="16"/>
  <c r="AP286" i="16"/>
  <c r="AO286" i="16"/>
  <c r="AN286" i="16"/>
  <c r="AM286" i="16"/>
  <c r="AQ285" i="16"/>
  <c r="AP285" i="16"/>
  <c r="AO285" i="16"/>
  <c r="AN285" i="16"/>
  <c r="AM285" i="16"/>
  <c r="AQ284" i="16"/>
  <c r="AP284" i="16"/>
  <c r="AO284" i="16"/>
  <c r="AN284" i="16"/>
  <c r="AM284" i="16"/>
  <c r="AQ283" i="16"/>
  <c r="AP283" i="16"/>
  <c r="AO283" i="16"/>
  <c r="AN283" i="16"/>
  <c r="AM283" i="16"/>
  <c r="AQ282" i="16"/>
  <c r="AP282" i="16"/>
  <c r="AO282" i="16"/>
  <c r="AN282" i="16"/>
  <c r="AM282" i="16"/>
  <c r="AQ281" i="16"/>
  <c r="AP281" i="16"/>
  <c r="AO281" i="16"/>
  <c r="AN281" i="16"/>
  <c r="AM281" i="16"/>
  <c r="AQ280" i="16"/>
  <c r="AP280" i="16"/>
  <c r="AO280" i="16"/>
  <c r="AN280" i="16"/>
  <c r="AM280" i="16"/>
  <c r="AQ279" i="16"/>
  <c r="AP279" i="16"/>
  <c r="AO279" i="16"/>
  <c r="AN279" i="16"/>
  <c r="AM279" i="16"/>
  <c r="AQ278" i="16"/>
  <c r="AP278" i="16"/>
  <c r="AO278" i="16"/>
  <c r="AN278" i="16"/>
  <c r="AM278" i="16"/>
  <c r="AQ277" i="16"/>
  <c r="AP277" i="16"/>
  <c r="AO277" i="16"/>
  <c r="AN277" i="16"/>
  <c r="AM277" i="16"/>
  <c r="AQ276" i="16"/>
  <c r="AP276" i="16"/>
  <c r="AO276" i="16"/>
  <c r="AN276" i="16"/>
  <c r="AM276" i="16"/>
  <c r="AQ275" i="16"/>
  <c r="AP275" i="16"/>
  <c r="AO275" i="16"/>
  <c r="AN275" i="16"/>
  <c r="AM275" i="16"/>
  <c r="AQ274" i="16"/>
  <c r="AP274" i="16"/>
  <c r="AO274" i="16"/>
  <c r="AN274" i="16"/>
  <c r="AM274" i="16"/>
  <c r="AQ273" i="16"/>
  <c r="AP273" i="16"/>
  <c r="AO273" i="16"/>
  <c r="AN273" i="16"/>
  <c r="AM273" i="16"/>
  <c r="AQ272" i="16"/>
  <c r="AP272" i="16"/>
  <c r="AO272" i="16"/>
  <c r="AN272" i="16"/>
  <c r="AM272" i="16"/>
  <c r="AQ271" i="16"/>
  <c r="AP271" i="16"/>
  <c r="AO271" i="16"/>
  <c r="AN271" i="16"/>
  <c r="AM271" i="16"/>
  <c r="AQ270" i="16"/>
  <c r="AP270" i="16"/>
  <c r="AO270" i="16"/>
  <c r="AN270" i="16"/>
  <c r="AM270" i="16"/>
  <c r="AQ269" i="16"/>
  <c r="AP269" i="16"/>
  <c r="AO269" i="16"/>
  <c r="AN269" i="16"/>
  <c r="AM269" i="16"/>
  <c r="AQ268" i="16"/>
  <c r="AP268" i="16"/>
  <c r="AO268" i="16"/>
  <c r="AN268" i="16"/>
  <c r="AM268" i="16"/>
  <c r="AQ267" i="16"/>
  <c r="AP267" i="16"/>
  <c r="AO267" i="16"/>
  <c r="AN267" i="16"/>
  <c r="AM267" i="16"/>
  <c r="AQ266" i="16"/>
  <c r="AP266" i="16"/>
  <c r="AO266" i="16"/>
  <c r="AN266" i="16"/>
  <c r="AM266" i="16"/>
  <c r="AQ265" i="16"/>
  <c r="AP265" i="16"/>
  <c r="AO265" i="16"/>
  <c r="AN265" i="16"/>
  <c r="AM265" i="16"/>
  <c r="AQ264" i="16"/>
  <c r="AP264" i="16"/>
  <c r="AO264" i="16"/>
  <c r="AN264" i="16"/>
  <c r="AM264" i="16"/>
  <c r="AQ263" i="16"/>
  <c r="AP263" i="16"/>
  <c r="AO263" i="16"/>
  <c r="AN263" i="16"/>
  <c r="AM263" i="16"/>
  <c r="AQ262" i="16"/>
  <c r="AP262" i="16"/>
  <c r="AO262" i="16"/>
  <c r="AN262" i="16"/>
  <c r="AM262" i="16"/>
  <c r="AQ261" i="16"/>
  <c r="AP261" i="16"/>
  <c r="AO261" i="16"/>
  <c r="AN261" i="16"/>
  <c r="AM261" i="16"/>
  <c r="AQ260" i="16"/>
  <c r="AP260" i="16"/>
  <c r="AO260" i="16"/>
  <c r="AN260" i="16"/>
  <c r="AM260" i="16"/>
  <c r="AQ259" i="16"/>
  <c r="AP259" i="16"/>
  <c r="AO259" i="16"/>
  <c r="AN259" i="16"/>
  <c r="AM259" i="16"/>
  <c r="AQ258" i="16"/>
  <c r="AP258" i="16"/>
  <c r="AO258" i="16"/>
  <c r="AN258" i="16"/>
  <c r="AM258" i="16"/>
  <c r="AQ257" i="16"/>
  <c r="AP257" i="16"/>
  <c r="AO257" i="16"/>
  <c r="AN257" i="16"/>
  <c r="AM257" i="16"/>
  <c r="AQ256" i="16"/>
  <c r="AP256" i="16"/>
  <c r="AO256" i="16"/>
  <c r="AN256" i="16"/>
  <c r="AM256" i="16"/>
  <c r="AQ255" i="16"/>
  <c r="AP255" i="16"/>
  <c r="AO255" i="16"/>
  <c r="AN255" i="16"/>
  <c r="AM255" i="16"/>
  <c r="AQ254" i="16"/>
  <c r="AP254" i="16"/>
  <c r="AO254" i="16"/>
  <c r="AN254" i="16"/>
  <c r="AM254" i="16"/>
  <c r="AQ253" i="16"/>
  <c r="AP253" i="16"/>
  <c r="AO253" i="16"/>
  <c r="AN253" i="16"/>
  <c r="AM253" i="16"/>
  <c r="AQ252" i="16"/>
  <c r="AP252" i="16"/>
  <c r="AO252" i="16"/>
  <c r="AN252" i="16"/>
  <c r="AM252" i="16"/>
  <c r="AQ251" i="16"/>
  <c r="AP251" i="16"/>
  <c r="AO251" i="16"/>
  <c r="AN251" i="16"/>
  <c r="AM251" i="16"/>
  <c r="AQ250" i="16"/>
  <c r="AP250" i="16"/>
  <c r="AO250" i="16"/>
  <c r="AN250" i="16"/>
  <c r="AM250" i="16"/>
  <c r="AQ249" i="16"/>
  <c r="AP249" i="16"/>
  <c r="AO249" i="16"/>
  <c r="AN249" i="16"/>
  <c r="AM249" i="16"/>
  <c r="AQ248" i="16"/>
  <c r="AP248" i="16"/>
  <c r="AO248" i="16"/>
  <c r="AN248" i="16"/>
  <c r="AM248" i="16"/>
  <c r="AQ247" i="16"/>
  <c r="AP247" i="16"/>
  <c r="AO247" i="16"/>
  <c r="AN247" i="16"/>
  <c r="AM247" i="16"/>
  <c r="AQ246" i="16"/>
  <c r="AP246" i="16"/>
  <c r="AO246" i="16"/>
  <c r="AN246" i="16"/>
  <c r="AM246" i="16"/>
  <c r="AQ245" i="16"/>
  <c r="AP245" i="16"/>
  <c r="AO245" i="16"/>
  <c r="AN245" i="16"/>
  <c r="AM245" i="16"/>
  <c r="AQ244" i="16"/>
  <c r="AP244" i="16"/>
  <c r="AO244" i="16"/>
  <c r="AN244" i="16"/>
  <c r="AM244" i="16"/>
  <c r="AQ243" i="16"/>
  <c r="AP243" i="16"/>
  <c r="AO243" i="16"/>
  <c r="AN243" i="16"/>
  <c r="AM243" i="16"/>
  <c r="AQ242" i="16"/>
  <c r="AP242" i="16"/>
  <c r="AO242" i="16"/>
  <c r="AN242" i="16"/>
  <c r="AM242" i="16"/>
  <c r="AQ241" i="16"/>
  <c r="AP241" i="16"/>
  <c r="AO241" i="16"/>
  <c r="AN241" i="16"/>
  <c r="AM241" i="16"/>
  <c r="AQ240" i="16"/>
  <c r="AP240" i="16"/>
  <c r="AO240" i="16"/>
  <c r="AN240" i="16"/>
  <c r="AM240" i="16"/>
  <c r="AQ239" i="16"/>
  <c r="AP239" i="16"/>
  <c r="AO239" i="16"/>
  <c r="AN239" i="16"/>
  <c r="AM239" i="16"/>
  <c r="AQ238" i="16"/>
  <c r="AP238" i="16"/>
  <c r="AO238" i="16"/>
  <c r="AN238" i="16"/>
  <c r="AM238" i="16"/>
  <c r="AQ237" i="16"/>
  <c r="AP237" i="16"/>
  <c r="AO237" i="16"/>
  <c r="AN237" i="16"/>
  <c r="AM237" i="16"/>
  <c r="AQ236" i="16"/>
  <c r="AP236" i="16"/>
  <c r="AO236" i="16"/>
  <c r="AN236" i="16"/>
  <c r="AM236" i="16"/>
  <c r="AQ235" i="16"/>
  <c r="AP235" i="16"/>
  <c r="AO235" i="16"/>
  <c r="AN235" i="16"/>
  <c r="AM235" i="16"/>
  <c r="AQ234" i="16"/>
  <c r="AP234" i="16"/>
  <c r="AO234" i="16"/>
  <c r="AN234" i="16"/>
  <c r="AM234" i="16"/>
  <c r="AQ233" i="16"/>
  <c r="AP233" i="16"/>
  <c r="AO233" i="16"/>
  <c r="AN233" i="16"/>
  <c r="AM233" i="16"/>
  <c r="AQ232" i="16"/>
  <c r="AP232" i="16"/>
  <c r="AO232" i="16"/>
  <c r="AN232" i="16"/>
  <c r="AM232" i="16"/>
  <c r="AQ231" i="16"/>
  <c r="AP231" i="16"/>
  <c r="AO231" i="16"/>
  <c r="AN231" i="16"/>
  <c r="AM231" i="16"/>
  <c r="AQ230" i="16"/>
  <c r="AP230" i="16"/>
  <c r="AO230" i="16"/>
  <c r="AN230" i="16"/>
  <c r="AM230" i="16"/>
  <c r="AQ229" i="16"/>
  <c r="AP229" i="16"/>
  <c r="AO229" i="16"/>
  <c r="AN229" i="16"/>
  <c r="AM229" i="16"/>
  <c r="AQ228" i="16"/>
  <c r="AP228" i="16"/>
  <c r="AO228" i="16"/>
  <c r="AN228" i="16"/>
  <c r="AM228" i="16"/>
  <c r="AQ227" i="16"/>
  <c r="AP227" i="16"/>
  <c r="AO227" i="16"/>
  <c r="AN227" i="16"/>
  <c r="AM227" i="16"/>
  <c r="AQ226" i="16"/>
  <c r="AP226" i="16"/>
  <c r="AO226" i="16"/>
  <c r="AN226" i="16"/>
  <c r="AM226" i="16"/>
  <c r="AQ225" i="16"/>
  <c r="AP225" i="16"/>
  <c r="AO225" i="16"/>
  <c r="AN225" i="16"/>
  <c r="AM225" i="16"/>
  <c r="AQ224" i="16"/>
  <c r="AP224" i="16"/>
  <c r="AO224" i="16"/>
  <c r="AN224" i="16"/>
  <c r="AM224" i="16"/>
  <c r="AQ223" i="16"/>
  <c r="AP223" i="16"/>
  <c r="AO223" i="16"/>
  <c r="AN223" i="16"/>
  <c r="AM223" i="16"/>
  <c r="AQ222" i="16"/>
  <c r="AP222" i="16"/>
  <c r="AO222" i="16"/>
  <c r="AN222" i="16"/>
  <c r="AM222" i="16"/>
  <c r="AQ221" i="16"/>
  <c r="AP221" i="16"/>
  <c r="AO221" i="16"/>
  <c r="AN221" i="16"/>
  <c r="AM221" i="16"/>
  <c r="AQ220" i="16"/>
  <c r="AP220" i="16"/>
  <c r="AO220" i="16"/>
  <c r="AN220" i="16"/>
  <c r="AM220" i="16"/>
  <c r="AQ219" i="16"/>
  <c r="AP219" i="16"/>
  <c r="AO219" i="16"/>
  <c r="AN219" i="16"/>
  <c r="AM219" i="16"/>
  <c r="AQ218" i="16"/>
  <c r="AP218" i="16"/>
  <c r="AO218" i="16"/>
  <c r="AN218" i="16"/>
  <c r="AM218" i="16"/>
  <c r="AQ217" i="16"/>
  <c r="AP217" i="16"/>
  <c r="AO217" i="16"/>
  <c r="AN217" i="16"/>
  <c r="AM217" i="16"/>
  <c r="AQ216" i="16"/>
  <c r="AP216" i="16"/>
  <c r="AO216" i="16"/>
  <c r="AN216" i="16"/>
  <c r="AM216" i="16"/>
  <c r="AQ215" i="16"/>
  <c r="AP215" i="16"/>
  <c r="AO215" i="16"/>
  <c r="AN215" i="16"/>
  <c r="AM215" i="16"/>
  <c r="AQ214" i="16"/>
  <c r="AP214" i="16"/>
  <c r="AO214" i="16"/>
  <c r="AN214" i="16"/>
  <c r="AM214" i="16"/>
  <c r="AQ213" i="16"/>
  <c r="AP213" i="16"/>
  <c r="AO213" i="16"/>
  <c r="AN213" i="16"/>
  <c r="AM213" i="16"/>
  <c r="AQ212" i="16"/>
  <c r="AP212" i="16"/>
  <c r="AO212" i="16"/>
  <c r="AN212" i="16"/>
  <c r="AM212" i="16"/>
  <c r="AQ211" i="16"/>
  <c r="AP211" i="16"/>
  <c r="AO211" i="16"/>
  <c r="AN211" i="16"/>
  <c r="AM211" i="16"/>
  <c r="AQ210" i="16"/>
  <c r="AP210" i="16"/>
  <c r="AO210" i="16"/>
  <c r="AN210" i="16"/>
  <c r="AM210" i="16"/>
  <c r="AQ209" i="16"/>
  <c r="AP209" i="16"/>
  <c r="AO209" i="16"/>
  <c r="AN209" i="16"/>
  <c r="AM209" i="16"/>
  <c r="AQ208" i="16"/>
  <c r="AP208" i="16"/>
  <c r="AO208" i="16"/>
  <c r="AN208" i="16"/>
  <c r="AM208" i="16"/>
  <c r="AQ207" i="16"/>
  <c r="AP207" i="16"/>
  <c r="AO207" i="16"/>
  <c r="AN207" i="16"/>
  <c r="AM207" i="16"/>
  <c r="AQ206" i="16"/>
  <c r="AP206" i="16"/>
  <c r="AO206" i="16"/>
  <c r="AN206" i="16"/>
  <c r="AM206" i="16"/>
  <c r="AQ205" i="16"/>
  <c r="AP205" i="16"/>
  <c r="AO205" i="16"/>
  <c r="AN205" i="16"/>
  <c r="AM205" i="16"/>
  <c r="AQ204" i="16"/>
  <c r="AP204" i="16"/>
  <c r="AO204" i="16"/>
  <c r="AN204" i="16"/>
  <c r="AM204" i="16"/>
  <c r="AQ203" i="16"/>
  <c r="AP203" i="16"/>
  <c r="AO203" i="16"/>
  <c r="AN203" i="16"/>
  <c r="AM203" i="16"/>
  <c r="AQ202" i="16"/>
  <c r="AP202" i="16"/>
  <c r="AO202" i="16"/>
  <c r="AN202" i="16"/>
  <c r="AM202" i="16"/>
  <c r="AQ201" i="16"/>
  <c r="AP201" i="16"/>
  <c r="AO201" i="16"/>
  <c r="AN201" i="16"/>
  <c r="AM201" i="16"/>
  <c r="AQ200" i="16"/>
  <c r="AP200" i="16"/>
  <c r="AO200" i="16"/>
  <c r="AN200" i="16"/>
  <c r="AM200" i="16"/>
  <c r="AQ199" i="16"/>
  <c r="AP199" i="16"/>
  <c r="AO199" i="16"/>
  <c r="AN199" i="16"/>
  <c r="AM199" i="16"/>
  <c r="AQ198" i="16"/>
  <c r="AP198" i="16"/>
  <c r="AO198" i="16"/>
  <c r="AN198" i="16"/>
  <c r="AM198" i="16"/>
  <c r="AQ197" i="16"/>
  <c r="AP197" i="16"/>
  <c r="AO197" i="16"/>
  <c r="AN197" i="16"/>
  <c r="AM197" i="16"/>
  <c r="AQ196" i="16"/>
  <c r="AP196" i="16"/>
  <c r="AO196" i="16"/>
  <c r="AN196" i="16"/>
  <c r="AM196" i="16"/>
  <c r="AQ195" i="16"/>
  <c r="AP195" i="16"/>
  <c r="AO195" i="16"/>
  <c r="AN195" i="16"/>
  <c r="AM195" i="16"/>
  <c r="AQ194" i="16"/>
  <c r="AP194" i="16"/>
  <c r="AO194" i="16"/>
  <c r="AN194" i="16"/>
  <c r="AM194" i="16"/>
  <c r="AQ193" i="16"/>
  <c r="AP193" i="16"/>
  <c r="AO193" i="16"/>
  <c r="AN193" i="16"/>
  <c r="AM193" i="16"/>
  <c r="AQ192" i="16"/>
  <c r="AP192" i="16"/>
  <c r="AO192" i="16"/>
  <c r="AN192" i="16"/>
  <c r="AM192" i="16"/>
  <c r="AQ191" i="16"/>
  <c r="AP191" i="16"/>
  <c r="AO191" i="16"/>
  <c r="AN191" i="16"/>
  <c r="AM191" i="16"/>
  <c r="AQ190" i="16"/>
  <c r="AP190" i="16"/>
  <c r="AO190" i="16"/>
  <c r="AN190" i="16"/>
  <c r="AM190" i="16"/>
  <c r="AQ189" i="16"/>
  <c r="AP189" i="16"/>
  <c r="AO189" i="16"/>
  <c r="AN189" i="16"/>
  <c r="AM189" i="16"/>
  <c r="AQ188" i="16"/>
  <c r="AP188" i="16"/>
  <c r="AO188" i="16"/>
  <c r="AN188" i="16"/>
  <c r="AM188" i="16"/>
  <c r="AQ187" i="16"/>
  <c r="AP187" i="16"/>
  <c r="AO187" i="16"/>
  <c r="AN187" i="16"/>
  <c r="AM187" i="16"/>
  <c r="AQ186" i="16"/>
  <c r="AP186" i="16"/>
  <c r="AO186" i="16"/>
  <c r="AN186" i="16"/>
  <c r="AM186" i="16"/>
  <c r="AQ185" i="16"/>
  <c r="AP185" i="16"/>
  <c r="AO185" i="16"/>
  <c r="AN185" i="16"/>
  <c r="AM185" i="16"/>
  <c r="AQ184" i="16"/>
  <c r="AP184" i="16"/>
  <c r="AO184" i="16"/>
  <c r="AN184" i="16"/>
  <c r="AM184" i="16"/>
  <c r="AQ183" i="16"/>
  <c r="AP183" i="16"/>
  <c r="AO183" i="16"/>
  <c r="AN183" i="16"/>
  <c r="AM183" i="16"/>
  <c r="AQ182" i="16"/>
  <c r="AP182" i="16"/>
  <c r="AO182" i="16"/>
  <c r="AN182" i="16"/>
  <c r="AM182" i="16"/>
  <c r="AQ181" i="16"/>
  <c r="AP181" i="16"/>
  <c r="AO181" i="16"/>
  <c r="AN181" i="16"/>
  <c r="AM181" i="16"/>
  <c r="AQ180" i="16"/>
  <c r="AP180" i="16"/>
  <c r="AO180" i="16"/>
  <c r="AN180" i="16"/>
  <c r="AM180" i="16"/>
  <c r="AQ179" i="16"/>
  <c r="AP179" i="16"/>
  <c r="AO179" i="16"/>
  <c r="AN179" i="16"/>
  <c r="AM179" i="16"/>
  <c r="AQ178" i="16"/>
  <c r="AP178" i="16"/>
  <c r="AO178" i="16"/>
  <c r="AN178" i="16"/>
  <c r="AM178" i="16"/>
  <c r="AQ177" i="16"/>
  <c r="AP177" i="16"/>
  <c r="AO177" i="16"/>
  <c r="AN177" i="16"/>
  <c r="AM177" i="16"/>
  <c r="AQ176" i="16"/>
  <c r="AP176" i="16"/>
  <c r="AO176" i="16"/>
  <c r="AN176" i="16"/>
  <c r="AM176" i="16"/>
  <c r="AQ175" i="16"/>
  <c r="AP175" i="16"/>
  <c r="AO175" i="16"/>
  <c r="AN175" i="16"/>
  <c r="AM175" i="16"/>
  <c r="AQ174" i="16"/>
  <c r="AP174" i="16"/>
  <c r="AO174" i="16"/>
  <c r="AN174" i="16"/>
  <c r="AM174" i="16"/>
  <c r="AQ173" i="16"/>
  <c r="AP173" i="16"/>
  <c r="AO173" i="16"/>
  <c r="AN173" i="16"/>
  <c r="AM173" i="16"/>
  <c r="AQ172" i="16"/>
  <c r="AP172" i="16"/>
  <c r="AO172" i="16"/>
  <c r="AN172" i="16"/>
  <c r="AM172" i="16"/>
  <c r="AQ171" i="16"/>
  <c r="AP171" i="16"/>
  <c r="AO171" i="16"/>
  <c r="AN171" i="16"/>
  <c r="AM171" i="16"/>
  <c r="AQ170" i="16"/>
  <c r="AP170" i="16"/>
  <c r="AO170" i="16"/>
  <c r="AN170" i="16"/>
  <c r="AM170" i="16"/>
  <c r="AQ169" i="16"/>
  <c r="AP169" i="16"/>
  <c r="AO169" i="16"/>
  <c r="AN169" i="16"/>
  <c r="AM169" i="16"/>
  <c r="AQ168" i="16"/>
  <c r="AP168" i="16"/>
  <c r="AO168" i="16"/>
  <c r="AN168" i="16"/>
  <c r="AM168" i="16"/>
  <c r="AQ167" i="16"/>
  <c r="AP167" i="16"/>
  <c r="AO167" i="16"/>
  <c r="AN167" i="16"/>
  <c r="AM167" i="16"/>
  <c r="AQ166" i="16"/>
  <c r="AP166" i="16"/>
  <c r="AO166" i="16"/>
  <c r="AN166" i="16"/>
  <c r="AM166" i="16"/>
  <c r="AQ165" i="16"/>
  <c r="AP165" i="16"/>
  <c r="AO165" i="16"/>
  <c r="AN165" i="16"/>
  <c r="AM165" i="16"/>
  <c r="AQ164" i="16"/>
  <c r="AP164" i="16"/>
  <c r="AO164" i="16"/>
  <c r="AN164" i="16"/>
  <c r="AM164" i="16"/>
  <c r="AQ163" i="16"/>
  <c r="AP163" i="16"/>
  <c r="AO163" i="16"/>
  <c r="AN163" i="16"/>
  <c r="AM163" i="16"/>
  <c r="AQ162" i="16"/>
  <c r="AP162" i="16"/>
  <c r="AO162" i="16"/>
  <c r="AN162" i="16"/>
  <c r="AM162" i="16"/>
  <c r="AQ161" i="16"/>
  <c r="AP161" i="16"/>
  <c r="AO161" i="16"/>
  <c r="AN161" i="16"/>
  <c r="AM161" i="16"/>
  <c r="AQ160" i="16"/>
  <c r="AP160" i="16"/>
  <c r="AO160" i="16"/>
  <c r="AN160" i="16"/>
  <c r="AM160" i="16"/>
  <c r="AQ159" i="16"/>
  <c r="AP159" i="16"/>
  <c r="AO159" i="16"/>
  <c r="AN159" i="16"/>
  <c r="AM159" i="16"/>
  <c r="AQ158" i="16"/>
  <c r="AP158" i="16"/>
  <c r="AO158" i="16"/>
  <c r="AN158" i="16"/>
  <c r="AM158" i="16"/>
  <c r="AQ157" i="16"/>
  <c r="AP157" i="16"/>
  <c r="AO157" i="16"/>
  <c r="AN157" i="16"/>
  <c r="AM157" i="16"/>
  <c r="AQ156" i="16"/>
  <c r="AP156" i="16"/>
  <c r="AO156" i="16"/>
  <c r="AN156" i="16"/>
  <c r="AM156" i="16"/>
  <c r="AQ155" i="16"/>
  <c r="AP155" i="16"/>
  <c r="AO155" i="16"/>
  <c r="AN155" i="16"/>
  <c r="AM155" i="16"/>
  <c r="AQ154" i="16"/>
  <c r="AP154" i="16"/>
  <c r="AO154" i="16"/>
  <c r="AN154" i="16"/>
  <c r="AM154" i="16"/>
  <c r="AQ153" i="16"/>
  <c r="AP153" i="16"/>
  <c r="AO153" i="16"/>
  <c r="AN153" i="16"/>
  <c r="AM153" i="16"/>
  <c r="AQ152" i="16"/>
  <c r="AP152" i="16"/>
  <c r="AO152" i="16"/>
  <c r="AN152" i="16"/>
  <c r="AM152" i="16"/>
  <c r="AQ151" i="16"/>
  <c r="AP151" i="16"/>
  <c r="AO151" i="16"/>
  <c r="AN151" i="16"/>
  <c r="AM151" i="16"/>
  <c r="AQ150" i="16"/>
  <c r="AP150" i="16"/>
  <c r="AO150" i="16"/>
  <c r="AN150" i="16"/>
  <c r="AM150" i="16"/>
  <c r="AQ149" i="16"/>
  <c r="AP149" i="16"/>
  <c r="AO149" i="16"/>
  <c r="AN149" i="16"/>
  <c r="AM149" i="16"/>
  <c r="AQ148" i="16"/>
  <c r="AP148" i="16"/>
  <c r="AO148" i="16"/>
  <c r="AN148" i="16"/>
  <c r="AM148" i="16"/>
  <c r="AQ147" i="16"/>
  <c r="AP147" i="16"/>
  <c r="AO147" i="16"/>
  <c r="AN147" i="16"/>
  <c r="AM147" i="16"/>
  <c r="AQ146" i="16"/>
  <c r="AP146" i="16"/>
  <c r="AO146" i="16"/>
  <c r="AN146" i="16"/>
  <c r="AM146" i="16"/>
  <c r="AQ145" i="16"/>
  <c r="AP145" i="16"/>
  <c r="AO145" i="16"/>
  <c r="AN145" i="16"/>
  <c r="AM145" i="16"/>
  <c r="AQ144" i="16"/>
  <c r="AP144" i="16"/>
  <c r="AO144" i="16"/>
  <c r="AN144" i="16"/>
  <c r="AM144" i="16"/>
  <c r="AQ143" i="16"/>
  <c r="AP143" i="16"/>
  <c r="AO143" i="16"/>
  <c r="AN143" i="16"/>
  <c r="AM143" i="16"/>
  <c r="AQ142" i="16"/>
  <c r="AP142" i="16"/>
  <c r="AO142" i="16"/>
  <c r="AN142" i="16"/>
  <c r="AM142" i="16"/>
  <c r="AQ141" i="16"/>
  <c r="AP141" i="16"/>
  <c r="AO141" i="16"/>
  <c r="AN141" i="16"/>
  <c r="AM141" i="16"/>
  <c r="AQ140" i="16"/>
  <c r="AP140" i="16"/>
  <c r="AO140" i="16"/>
  <c r="AN140" i="16"/>
  <c r="AM140" i="16"/>
  <c r="AQ139" i="16"/>
  <c r="AP139" i="16"/>
  <c r="AO139" i="16"/>
  <c r="AN139" i="16"/>
  <c r="AM139" i="16"/>
  <c r="AQ138" i="16"/>
  <c r="AP138" i="16"/>
  <c r="AO138" i="16"/>
  <c r="AN138" i="16"/>
  <c r="AM138" i="16"/>
  <c r="AQ137" i="16"/>
  <c r="AP137" i="16"/>
  <c r="AO137" i="16"/>
  <c r="AN137" i="16"/>
  <c r="AM137" i="16"/>
  <c r="AQ136" i="16"/>
  <c r="AP136" i="16"/>
  <c r="AO136" i="16"/>
  <c r="AN136" i="16"/>
  <c r="AM136" i="16"/>
  <c r="AQ135" i="16"/>
  <c r="AP135" i="16"/>
  <c r="AO135" i="16"/>
  <c r="AN135" i="16"/>
  <c r="AM135" i="16"/>
  <c r="AQ134" i="16"/>
  <c r="AP134" i="16"/>
  <c r="AO134" i="16"/>
  <c r="AN134" i="16"/>
  <c r="AM134" i="16"/>
  <c r="AQ133" i="16"/>
  <c r="AP133" i="16"/>
  <c r="AO133" i="16"/>
  <c r="AN133" i="16"/>
  <c r="AM133" i="16"/>
  <c r="AQ132" i="16"/>
  <c r="AP132" i="16"/>
  <c r="AO132" i="16"/>
  <c r="AN132" i="16"/>
  <c r="AM132" i="16"/>
  <c r="AQ131" i="16"/>
  <c r="AP131" i="16"/>
  <c r="AO131" i="16"/>
  <c r="AN131" i="16"/>
  <c r="AM131" i="16"/>
  <c r="AQ130" i="16"/>
  <c r="AP130" i="16"/>
  <c r="AO130" i="16"/>
  <c r="AN130" i="16"/>
  <c r="AM130" i="16"/>
  <c r="AQ129" i="16"/>
  <c r="AP129" i="16"/>
  <c r="AO129" i="16"/>
  <c r="AN129" i="16"/>
  <c r="AM129" i="16"/>
  <c r="AQ128" i="16"/>
  <c r="AP128" i="16"/>
  <c r="AO128" i="16"/>
  <c r="AN128" i="16"/>
  <c r="AM128" i="16"/>
  <c r="AQ127" i="16"/>
  <c r="AP127" i="16"/>
  <c r="AO127" i="16"/>
  <c r="AN127" i="16"/>
  <c r="AM127" i="16"/>
  <c r="AQ126" i="16"/>
  <c r="AP126" i="16"/>
  <c r="AO126" i="16"/>
  <c r="AN126" i="16"/>
  <c r="AM126" i="16"/>
  <c r="AQ125" i="16"/>
  <c r="AP125" i="16"/>
  <c r="AO125" i="16"/>
  <c r="AN125" i="16"/>
  <c r="AM125" i="16"/>
  <c r="AQ124" i="16"/>
  <c r="AP124" i="16"/>
  <c r="AO124" i="16"/>
  <c r="AN124" i="16"/>
  <c r="AM124" i="16"/>
  <c r="AQ123" i="16"/>
  <c r="AP123" i="16"/>
  <c r="AO123" i="16"/>
  <c r="AN123" i="16"/>
  <c r="AM123" i="16"/>
  <c r="AQ122" i="16"/>
  <c r="AP122" i="16"/>
  <c r="AO122" i="16"/>
  <c r="AN122" i="16"/>
  <c r="AM122" i="16"/>
  <c r="AQ121" i="16"/>
  <c r="AP121" i="16"/>
  <c r="AO121" i="16"/>
  <c r="AN121" i="16"/>
  <c r="AM121" i="16"/>
  <c r="AQ120" i="16"/>
  <c r="AP120" i="16"/>
  <c r="AO120" i="16"/>
  <c r="AN120" i="16"/>
  <c r="AM120" i="16"/>
  <c r="AQ119" i="16"/>
  <c r="AP119" i="16"/>
  <c r="AO119" i="16"/>
  <c r="AN119" i="16"/>
  <c r="AM119" i="16"/>
  <c r="AQ118" i="16"/>
  <c r="AP118" i="16"/>
  <c r="AO118" i="16"/>
  <c r="AN118" i="16"/>
  <c r="AM118" i="16"/>
  <c r="AQ117" i="16"/>
  <c r="AP117" i="16"/>
  <c r="AO117" i="16"/>
  <c r="AN117" i="16"/>
  <c r="AM117" i="16"/>
  <c r="AQ116" i="16"/>
  <c r="AP116" i="16"/>
  <c r="AO116" i="16"/>
  <c r="AN116" i="16"/>
  <c r="AM116" i="16"/>
  <c r="AQ115" i="16"/>
  <c r="AP115" i="16"/>
  <c r="AO115" i="16"/>
  <c r="AN115" i="16"/>
  <c r="AM115" i="16"/>
  <c r="AQ114" i="16"/>
  <c r="AP114" i="16"/>
  <c r="AO114" i="16"/>
  <c r="AN114" i="16"/>
  <c r="AM114" i="16"/>
  <c r="AQ113" i="16"/>
  <c r="AP113" i="16"/>
  <c r="AO113" i="16"/>
  <c r="AN113" i="16"/>
  <c r="AM113" i="16"/>
  <c r="AQ112" i="16"/>
  <c r="AP112" i="16"/>
  <c r="AO112" i="16"/>
  <c r="AN112" i="16"/>
  <c r="AM112" i="16"/>
  <c r="AQ111" i="16"/>
  <c r="AP111" i="16"/>
  <c r="AO111" i="16"/>
  <c r="AN111" i="16"/>
  <c r="AM111" i="16"/>
  <c r="AQ110" i="16"/>
  <c r="AP110" i="16"/>
  <c r="AO110" i="16"/>
  <c r="AN110" i="16"/>
  <c r="AM110" i="16"/>
  <c r="AQ109" i="16"/>
  <c r="AP109" i="16"/>
  <c r="AO109" i="16"/>
  <c r="AN109" i="16"/>
  <c r="AM109" i="16"/>
  <c r="AQ108" i="16"/>
  <c r="AP108" i="16"/>
  <c r="AO108" i="16"/>
  <c r="AN108" i="16"/>
  <c r="AM108" i="16"/>
  <c r="AQ107" i="16"/>
  <c r="AP107" i="16"/>
  <c r="AO107" i="16"/>
  <c r="AN107" i="16"/>
  <c r="AM107" i="16"/>
  <c r="AQ106" i="16"/>
  <c r="AP106" i="16"/>
  <c r="AO106" i="16"/>
  <c r="AN106" i="16"/>
  <c r="AM106" i="16"/>
  <c r="AQ105" i="16"/>
  <c r="AP105" i="16"/>
  <c r="AO105" i="16"/>
  <c r="AN105" i="16"/>
  <c r="AM105" i="16"/>
  <c r="AQ104" i="16"/>
  <c r="AP104" i="16"/>
  <c r="AO104" i="16"/>
  <c r="AN104" i="16"/>
  <c r="AM104" i="16"/>
  <c r="AQ103" i="16"/>
  <c r="AP103" i="16"/>
  <c r="AO103" i="16"/>
  <c r="AN103" i="16"/>
  <c r="AM103" i="16"/>
  <c r="AQ102" i="16"/>
  <c r="AP102" i="16"/>
  <c r="AO102" i="16"/>
  <c r="AN102" i="16"/>
  <c r="AM102" i="16"/>
  <c r="AQ101" i="16"/>
  <c r="AP101" i="16"/>
  <c r="AO101" i="16"/>
  <c r="AN101" i="16"/>
  <c r="AM101" i="16"/>
  <c r="AQ100" i="16"/>
  <c r="AP100" i="16"/>
  <c r="AO100" i="16"/>
  <c r="AN100" i="16"/>
  <c r="AM100" i="16"/>
  <c r="AQ99" i="16"/>
  <c r="AP99" i="16"/>
  <c r="AO99" i="16"/>
  <c r="AN99" i="16"/>
  <c r="AM99" i="16"/>
  <c r="AQ98" i="16"/>
  <c r="AP98" i="16"/>
  <c r="AO98" i="16"/>
  <c r="AN98" i="16"/>
  <c r="AM98" i="16"/>
  <c r="AQ97" i="16"/>
  <c r="AP97" i="16"/>
  <c r="AO97" i="16"/>
  <c r="AN97" i="16"/>
  <c r="AM97" i="16"/>
  <c r="AQ96" i="16"/>
  <c r="AP96" i="16"/>
  <c r="AO96" i="16"/>
  <c r="AN96" i="16"/>
  <c r="AM96" i="16"/>
  <c r="AQ95" i="16"/>
  <c r="AP95" i="16"/>
  <c r="AO95" i="16"/>
  <c r="AN95" i="16"/>
  <c r="AM95" i="16"/>
  <c r="AQ94" i="16"/>
  <c r="AP94" i="16"/>
  <c r="AO94" i="16"/>
  <c r="AN94" i="16"/>
  <c r="AM94" i="16"/>
  <c r="AQ93" i="16"/>
  <c r="AP93" i="16"/>
  <c r="AO93" i="16"/>
  <c r="AN93" i="16"/>
  <c r="AM93" i="16"/>
  <c r="AQ92" i="16"/>
  <c r="AP92" i="16"/>
  <c r="AO92" i="16"/>
  <c r="AN92" i="16"/>
  <c r="AM92" i="16"/>
  <c r="AQ91" i="16"/>
  <c r="AP91" i="16"/>
  <c r="AO91" i="16"/>
  <c r="AN91" i="16"/>
  <c r="AM91" i="16"/>
  <c r="AQ90" i="16"/>
  <c r="AP90" i="16"/>
  <c r="AO90" i="16"/>
  <c r="AN90" i="16"/>
  <c r="AM90" i="16"/>
  <c r="AQ89" i="16"/>
  <c r="AP89" i="16"/>
  <c r="AO89" i="16"/>
  <c r="AN89" i="16"/>
  <c r="AM89" i="16"/>
  <c r="AQ88" i="16"/>
  <c r="AP88" i="16"/>
  <c r="AO88" i="16"/>
  <c r="AN88" i="16"/>
  <c r="AM88" i="16"/>
  <c r="AT87" i="16"/>
  <c r="AS87" i="16"/>
  <c r="AR87" i="16"/>
  <c r="AQ87" i="16"/>
  <c r="AP87" i="16"/>
  <c r="AO87" i="16"/>
  <c r="AN87" i="16"/>
  <c r="AM87" i="16"/>
  <c r="AT86" i="16"/>
  <c r="AS86" i="16"/>
  <c r="AR86" i="16"/>
  <c r="AQ86" i="16"/>
  <c r="AP86" i="16"/>
  <c r="AO86" i="16"/>
  <c r="AN86" i="16"/>
  <c r="AM86" i="16"/>
  <c r="AT85" i="16"/>
  <c r="AS85" i="16"/>
  <c r="AR85" i="16"/>
  <c r="AQ85" i="16"/>
  <c r="AP85" i="16"/>
  <c r="AO85" i="16"/>
  <c r="AN85" i="16"/>
  <c r="AM85" i="16"/>
  <c r="AT84" i="16"/>
  <c r="AS84" i="16"/>
  <c r="AR84" i="16"/>
  <c r="AQ84" i="16"/>
  <c r="AP84" i="16"/>
  <c r="AO84" i="16"/>
  <c r="AN84" i="16"/>
  <c r="AM84" i="16"/>
  <c r="AT83" i="16"/>
  <c r="AS83" i="16"/>
  <c r="AR83" i="16"/>
  <c r="AQ83" i="16"/>
  <c r="AP83" i="16"/>
  <c r="AO83" i="16"/>
  <c r="AN83" i="16"/>
  <c r="AM83" i="16"/>
  <c r="AT82" i="16"/>
  <c r="AS82" i="16"/>
  <c r="AR82" i="16"/>
  <c r="AQ82" i="16"/>
  <c r="AP82" i="16"/>
  <c r="AO82" i="16"/>
  <c r="AN82" i="16"/>
  <c r="AM82" i="16"/>
  <c r="AT81" i="16"/>
  <c r="AS81" i="16"/>
  <c r="AR81" i="16"/>
  <c r="AQ81" i="16"/>
  <c r="AP81" i="16"/>
  <c r="AO81" i="16"/>
  <c r="AN81" i="16"/>
  <c r="AM81" i="16"/>
  <c r="AT80" i="16"/>
  <c r="AS80" i="16"/>
  <c r="AR80" i="16"/>
  <c r="AQ80" i="16"/>
  <c r="AP80" i="16"/>
  <c r="AO80" i="16"/>
  <c r="AN80" i="16"/>
  <c r="AM80" i="16"/>
  <c r="AT79" i="16"/>
  <c r="AS79" i="16"/>
  <c r="AR79" i="16"/>
  <c r="AQ79" i="16"/>
  <c r="AP79" i="16"/>
  <c r="AO79" i="16"/>
  <c r="AN79" i="16"/>
  <c r="AM79" i="16"/>
  <c r="AT78" i="16"/>
  <c r="AS78" i="16"/>
  <c r="AR78" i="16"/>
  <c r="AQ78" i="16"/>
  <c r="AP78" i="16"/>
  <c r="AO78" i="16"/>
  <c r="AN78" i="16"/>
  <c r="AM78" i="16"/>
  <c r="AT77" i="16"/>
  <c r="AS77" i="16"/>
  <c r="AR77" i="16"/>
  <c r="AQ77" i="16"/>
  <c r="AP77" i="16"/>
  <c r="AO77" i="16"/>
  <c r="AN77" i="16"/>
  <c r="AM77" i="16"/>
  <c r="AT76" i="16"/>
  <c r="AS76" i="16"/>
  <c r="AR76" i="16"/>
  <c r="AQ76" i="16"/>
  <c r="AP76" i="16"/>
  <c r="AO76" i="16"/>
  <c r="AN76" i="16"/>
  <c r="AM76" i="16"/>
  <c r="AT75" i="16"/>
  <c r="AS75" i="16"/>
  <c r="AR75" i="16"/>
  <c r="AQ75" i="16"/>
  <c r="AP75" i="16"/>
  <c r="AO75" i="16"/>
  <c r="AN75" i="16"/>
  <c r="AM75" i="16"/>
  <c r="AT74" i="16"/>
  <c r="AS74" i="16"/>
  <c r="AR74" i="16"/>
  <c r="AQ74" i="16"/>
  <c r="AP74" i="16"/>
  <c r="AO74" i="16"/>
  <c r="AN74" i="16"/>
  <c r="AM74" i="16"/>
  <c r="AT73" i="16"/>
  <c r="AS73" i="16"/>
  <c r="AR73" i="16"/>
  <c r="AQ73" i="16"/>
  <c r="AP73" i="16"/>
  <c r="AO73" i="16"/>
  <c r="AN73" i="16"/>
  <c r="AM73" i="16"/>
  <c r="AT72" i="16"/>
  <c r="AS72" i="16"/>
  <c r="AR72" i="16"/>
  <c r="AQ72" i="16"/>
  <c r="AP72" i="16"/>
  <c r="AO72" i="16"/>
  <c r="AN72" i="16"/>
  <c r="AM72" i="16"/>
  <c r="AT71" i="16"/>
  <c r="AS71" i="16"/>
  <c r="AR71" i="16"/>
  <c r="AQ71" i="16"/>
  <c r="AP71" i="16"/>
  <c r="AO71" i="16"/>
  <c r="AN71" i="16"/>
  <c r="AM71" i="16"/>
  <c r="AT70" i="16"/>
  <c r="AS70" i="16"/>
  <c r="AR70" i="16"/>
  <c r="AQ70" i="16"/>
  <c r="AP70" i="16"/>
  <c r="AO70" i="16"/>
  <c r="AN70" i="16"/>
  <c r="AM70" i="16"/>
  <c r="AT69" i="16"/>
  <c r="AS69" i="16"/>
  <c r="AR69" i="16"/>
  <c r="AQ69" i="16"/>
  <c r="AP69" i="16"/>
  <c r="AO69" i="16"/>
  <c r="AN69" i="16"/>
  <c r="AM69" i="16"/>
  <c r="AT68" i="16"/>
  <c r="AS68" i="16"/>
  <c r="AR68" i="16"/>
  <c r="AQ68" i="16"/>
  <c r="AP68" i="16"/>
  <c r="AO68" i="16"/>
  <c r="AN68" i="16"/>
  <c r="AM68" i="16"/>
  <c r="AT67" i="16"/>
  <c r="AS67" i="16"/>
  <c r="AR67" i="16"/>
  <c r="AQ67" i="16"/>
  <c r="AP67" i="16"/>
  <c r="AO67" i="16"/>
  <c r="AN67" i="16"/>
  <c r="AM67" i="16"/>
  <c r="AT66" i="16"/>
  <c r="AS66" i="16"/>
  <c r="AR66" i="16"/>
  <c r="AQ66" i="16"/>
  <c r="AP66" i="16"/>
  <c r="AO66" i="16"/>
  <c r="AN66" i="16"/>
  <c r="AM66" i="16"/>
  <c r="AT65" i="16"/>
  <c r="AS65" i="16"/>
  <c r="AR65" i="16"/>
  <c r="AQ65" i="16"/>
  <c r="AP65" i="16"/>
  <c r="AO65" i="16"/>
  <c r="AN65" i="16"/>
  <c r="AM65" i="16"/>
  <c r="AT64" i="16"/>
  <c r="AS64" i="16"/>
  <c r="AR64" i="16"/>
  <c r="AQ64" i="16"/>
  <c r="AP64" i="16"/>
  <c r="AO64" i="16"/>
  <c r="AN64" i="16"/>
  <c r="AM64" i="16"/>
  <c r="AT63" i="16"/>
  <c r="AS63" i="16"/>
  <c r="AR63" i="16"/>
  <c r="AQ63" i="16"/>
  <c r="AP63" i="16"/>
  <c r="AO63" i="16"/>
  <c r="AN63" i="16"/>
  <c r="AM63" i="16"/>
  <c r="AT62" i="16"/>
  <c r="AS62" i="16"/>
  <c r="AR62" i="16"/>
  <c r="AQ62" i="16"/>
  <c r="AP62" i="16"/>
  <c r="AO62" i="16"/>
  <c r="AN62" i="16"/>
  <c r="AM62" i="16"/>
  <c r="AT61" i="16"/>
  <c r="AS61" i="16"/>
  <c r="AR61" i="16"/>
  <c r="AQ61" i="16"/>
  <c r="AP61" i="16"/>
  <c r="AO61" i="16"/>
  <c r="AN61" i="16"/>
  <c r="AM61" i="16"/>
  <c r="AT60" i="16"/>
  <c r="AS60" i="16"/>
  <c r="AR60" i="16"/>
  <c r="AQ60" i="16"/>
  <c r="AP60" i="16"/>
  <c r="AO60" i="16"/>
  <c r="AN60" i="16"/>
  <c r="AM60" i="16"/>
  <c r="AT59" i="16"/>
  <c r="AS59" i="16"/>
  <c r="AR59" i="16"/>
  <c r="AQ59" i="16"/>
  <c r="AP59" i="16"/>
  <c r="AO59" i="16"/>
  <c r="AN59" i="16"/>
  <c r="AM59" i="16"/>
  <c r="AT58" i="16"/>
  <c r="AS58" i="16"/>
  <c r="AR58" i="16"/>
  <c r="AQ58" i="16"/>
  <c r="AP58" i="16"/>
  <c r="AO58" i="16"/>
  <c r="AN58" i="16"/>
  <c r="AM58" i="16"/>
  <c r="AT57" i="16"/>
  <c r="AS57" i="16"/>
  <c r="AR57" i="16"/>
  <c r="AQ57" i="16"/>
  <c r="AP57" i="16"/>
  <c r="AO57" i="16"/>
  <c r="AN57" i="16"/>
  <c r="AM57" i="16"/>
  <c r="AT56" i="16"/>
  <c r="AS56" i="16"/>
  <c r="AR56" i="16"/>
  <c r="AQ56" i="16"/>
  <c r="AP56" i="16"/>
  <c r="AO56" i="16"/>
  <c r="AN56" i="16"/>
  <c r="AM56" i="16"/>
  <c r="AT55" i="16"/>
  <c r="AS55" i="16"/>
  <c r="AR55" i="16"/>
  <c r="AQ55" i="16"/>
  <c r="AP55" i="16"/>
  <c r="AO55" i="16"/>
  <c r="AN55" i="16"/>
  <c r="AM55" i="16"/>
  <c r="AT54" i="16"/>
  <c r="AS54" i="16"/>
  <c r="AR54" i="16"/>
  <c r="AQ54" i="16"/>
  <c r="AP54" i="16"/>
  <c r="AO54" i="16"/>
  <c r="AN54" i="16"/>
  <c r="AM54" i="16"/>
  <c r="AT53" i="16"/>
  <c r="AS53" i="16"/>
  <c r="AR53" i="16"/>
  <c r="AQ53" i="16"/>
  <c r="AP53" i="16"/>
  <c r="AO53" i="16"/>
  <c r="AN53" i="16"/>
  <c r="AM53" i="16"/>
  <c r="AT52" i="16"/>
  <c r="AS52" i="16"/>
  <c r="AR52" i="16"/>
  <c r="AQ52" i="16"/>
  <c r="AP52" i="16"/>
  <c r="AO52" i="16"/>
  <c r="AN52" i="16"/>
  <c r="AM52" i="16"/>
  <c r="AT51" i="16"/>
  <c r="AS51" i="16"/>
  <c r="AR51" i="16"/>
  <c r="AQ51" i="16"/>
  <c r="AP51" i="16"/>
  <c r="AO51" i="16"/>
  <c r="AN51" i="16"/>
  <c r="AM51" i="16"/>
  <c r="AT50" i="16"/>
  <c r="AS50" i="16"/>
  <c r="AR50" i="16"/>
  <c r="AQ50" i="16"/>
  <c r="AP50" i="16"/>
  <c r="AO50" i="16"/>
  <c r="AN50" i="16"/>
  <c r="AM50" i="16"/>
  <c r="AT49" i="16"/>
  <c r="AS49" i="16"/>
  <c r="AR49" i="16"/>
  <c r="AQ49" i="16"/>
  <c r="AP49" i="16"/>
  <c r="AO49" i="16"/>
  <c r="AN49" i="16"/>
  <c r="AM49" i="16"/>
  <c r="AT48" i="16"/>
  <c r="AS48" i="16"/>
  <c r="AR48" i="16"/>
  <c r="AQ48" i="16"/>
  <c r="AP48" i="16"/>
  <c r="AO48" i="16"/>
  <c r="AN48" i="16"/>
  <c r="AM48" i="16"/>
  <c r="AT47" i="16"/>
  <c r="AS47" i="16"/>
  <c r="AQ47" i="16"/>
  <c r="AP47" i="16"/>
  <c r="AO47" i="16"/>
  <c r="AN47" i="16"/>
  <c r="AM47" i="16"/>
  <c r="AT46" i="16"/>
  <c r="AS46" i="16"/>
  <c r="AQ46" i="16"/>
  <c r="AP46" i="16"/>
  <c r="AO46" i="16"/>
  <c r="AN46" i="16"/>
  <c r="AM46" i="16"/>
  <c r="AT45" i="16"/>
  <c r="AS45" i="16"/>
  <c r="AQ45" i="16"/>
  <c r="AP45" i="16"/>
  <c r="AO45" i="16"/>
  <c r="AN45" i="16"/>
  <c r="AM45" i="16"/>
  <c r="AT44" i="16"/>
  <c r="AS44" i="16"/>
  <c r="AQ44" i="16"/>
  <c r="AP44" i="16"/>
  <c r="AO44" i="16"/>
  <c r="AN44" i="16"/>
  <c r="AM44" i="16"/>
  <c r="AT43" i="16"/>
  <c r="AS43" i="16"/>
  <c r="AQ43" i="16"/>
  <c r="AP43" i="16"/>
  <c r="AO43" i="16"/>
  <c r="AN43" i="16"/>
  <c r="AM43" i="16"/>
  <c r="AT42" i="16"/>
  <c r="AS42" i="16"/>
  <c r="AQ42" i="16"/>
  <c r="AP42" i="16"/>
  <c r="AO42" i="16"/>
  <c r="AN42" i="16"/>
  <c r="AM42" i="16"/>
  <c r="AT41" i="16"/>
  <c r="AS41" i="16"/>
  <c r="AQ41" i="16"/>
  <c r="AP41" i="16"/>
  <c r="AO41" i="16"/>
  <c r="AN41" i="16"/>
  <c r="AM41" i="16"/>
  <c r="AT40" i="16"/>
  <c r="AS40" i="16"/>
  <c r="AQ40" i="16"/>
  <c r="AP40" i="16"/>
  <c r="AO40" i="16"/>
  <c r="AN40" i="16"/>
  <c r="AM40" i="16"/>
  <c r="AT39" i="16"/>
  <c r="AS39" i="16"/>
  <c r="AQ39" i="16"/>
  <c r="AP39" i="16"/>
  <c r="AO39" i="16"/>
  <c r="AN39" i="16"/>
  <c r="AM39" i="16"/>
  <c r="AT38" i="16"/>
  <c r="AS38" i="16"/>
  <c r="AQ38" i="16"/>
  <c r="AP38" i="16"/>
  <c r="AO38" i="16"/>
  <c r="AN38" i="16"/>
  <c r="AM38" i="16"/>
  <c r="AT37" i="16"/>
  <c r="AS37" i="16"/>
  <c r="AQ37" i="16"/>
  <c r="AP37" i="16"/>
  <c r="AO37" i="16"/>
  <c r="AN37" i="16"/>
  <c r="AM37" i="16"/>
  <c r="AT36" i="16"/>
  <c r="AS36" i="16"/>
  <c r="AQ36" i="16"/>
  <c r="AP36" i="16"/>
  <c r="AO36" i="16"/>
  <c r="AN36" i="16"/>
  <c r="AM36" i="16"/>
  <c r="AT35" i="16"/>
  <c r="AS35" i="16"/>
  <c r="AQ35" i="16"/>
  <c r="AP35" i="16"/>
  <c r="AO35" i="16"/>
  <c r="AN35" i="16"/>
  <c r="AM35" i="16"/>
  <c r="AT34" i="16"/>
  <c r="AS34" i="16"/>
  <c r="AQ34" i="16"/>
  <c r="AP34" i="16"/>
  <c r="AO34" i="16"/>
  <c r="AN34" i="16"/>
  <c r="AM34" i="16"/>
  <c r="AT33" i="16"/>
  <c r="AS33" i="16"/>
  <c r="AQ33" i="16"/>
  <c r="AP33" i="16"/>
  <c r="AO33" i="16"/>
  <c r="AN33" i="16"/>
  <c r="AM33" i="16"/>
  <c r="U31" i="16"/>
  <c r="C31" i="16"/>
  <c r="W26" i="16"/>
  <c r="W8" i="16" s="1"/>
  <c r="E26" i="16"/>
  <c r="I20" i="16" s="1"/>
  <c r="W25" i="16"/>
  <c r="E25" i="16"/>
  <c r="E7" i="16" s="1"/>
  <c r="W24" i="16"/>
  <c r="E24" i="16"/>
  <c r="H20" i="16" s="1"/>
  <c r="W23" i="16"/>
  <c r="AD20" i="16" s="1"/>
  <c r="E23" i="16"/>
  <c r="L20" i="16"/>
  <c r="K20" i="16"/>
  <c r="J20" i="16"/>
  <c r="U13" i="16"/>
  <c r="C13" i="16"/>
  <c r="AJ10" i="16"/>
  <c r="AJ8" i="16"/>
  <c r="AI8" i="16"/>
  <c r="AH8" i="16"/>
  <c r="AB8" i="16"/>
  <c r="AA8" i="16"/>
  <c r="Z8" i="16"/>
  <c r="Y8" i="16"/>
  <c r="X8" i="16"/>
  <c r="R8" i="16"/>
  <c r="Q8" i="16"/>
  <c r="P8" i="16"/>
  <c r="J8" i="16"/>
  <c r="I8" i="16"/>
  <c r="H8" i="16"/>
  <c r="G8" i="16"/>
  <c r="F8" i="16"/>
  <c r="AJ7" i="16"/>
  <c r="AI7" i="16"/>
  <c r="AI10" i="16" s="1"/>
  <c r="AH7" i="16"/>
  <c r="AB7" i="16"/>
  <c r="AA7" i="16"/>
  <c r="Z7" i="16"/>
  <c r="Y7" i="16"/>
  <c r="X7" i="16"/>
  <c r="W7" i="16"/>
  <c r="R7" i="16"/>
  <c r="Q7" i="16"/>
  <c r="P7" i="16"/>
  <c r="J7" i="16"/>
  <c r="I7" i="16"/>
  <c r="H7" i="16"/>
  <c r="G7" i="16"/>
  <c r="F7" i="16"/>
  <c r="AJ6" i="16"/>
  <c r="AI6" i="16"/>
  <c r="AH6" i="16"/>
  <c r="AH10" i="16" s="1"/>
  <c r="AB6" i="16"/>
  <c r="AA6" i="16"/>
  <c r="Z6" i="16"/>
  <c r="Y6" i="16"/>
  <c r="X6" i="16"/>
  <c r="R6" i="16"/>
  <c r="Q6" i="16"/>
  <c r="P6" i="16"/>
  <c r="J6" i="16"/>
  <c r="I6" i="16"/>
  <c r="H6" i="16"/>
  <c r="G6" i="16"/>
  <c r="F6" i="16"/>
  <c r="E6" i="16"/>
  <c r="AJ5" i="16"/>
  <c r="AI5" i="16"/>
  <c r="AH5" i="16"/>
  <c r="AB5" i="16"/>
  <c r="AA5" i="16"/>
  <c r="Z5" i="16"/>
  <c r="Y5" i="16"/>
  <c r="X5" i="16"/>
  <c r="R5" i="16"/>
  <c r="R10" i="16" s="1"/>
  <c r="Q5" i="16"/>
  <c r="P5" i="16"/>
  <c r="P10" i="16" s="1"/>
  <c r="J5" i="16"/>
  <c r="I5" i="16"/>
  <c r="H5" i="16"/>
  <c r="G5" i="16"/>
  <c r="F5" i="16"/>
  <c r="E5" i="16"/>
  <c r="AL2" i="16"/>
  <c r="U2" i="16"/>
  <c r="T2" i="16"/>
  <c r="C2" i="16"/>
  <c r="AB654" i="15"/>
  <c r="Y654" i="15"/>
  <c r="Y653" i="15"/>
  <c r="J653" i="15"/>
  <c r="I653" i="15"/>
  <c r="G653" i="15"/>
  <c r="H652" i="15"/>
  <c r="G652" i="15"/>
  <c r="AA651" i="15"/>
  <c r="AB649" i="15"/>
  <c r="AA649" i="15"/>
  <c r="AA654" i="15" s="1"/>
  <c r="Z649" i="15"/>
  <c r="Y649" i="15"/>
  <c r="X649" i="15"/>
  <c r="X654" i="15" s="1"/>
  <c r="J649" i="15"/>
  <c r="J654" i="15" s="1"/>
  <c r="I649" i="15"/>
  <c r="I654" i="15" s="1"/>
  <c r="H649" i="15"/>
  <c r="G649" i="15"/>
  <c r="G654" i="15" s="1"/>
  <c r="F649" i="15"/>
  <c r="F654" i="15" s="1"/>
  <c r="AB648" i="15"/>
  <c r="AB653" i="15" s="1"/>
  <c r="AA648" i="15"/>
  <c r="AA653" i="15" s="1"/>
  <c r="Z648" i="15"/>
  <c r="Z653" i="15" s="1"/>
  <c r="Y648" i="15"/>
  <c r="X648" i="15"/>
  <c r="X653" i="15" s="1"/>
  <c r="J648" i="15"/>
  <c r="I648" i="15"/>
  <c r="H648" i="15"/>
  <c r="G648" i="15"/>
  <c r="F648" i="15"/>
  <c r="F653" i="15" s="1"/>
  <c r="AB647" i="15"/>
  <c r="AA647" i="15"/>
  <c r="AA652" i="15" s="1"/>
  <c r="Z647" i="15"/>
  <c r="Y647" i="15"/>
  <c r="X647" i="15"/>
  <c r="J647" i="15"/>
  <c r="I647" i="15"/>
  <c r="H647" i="15"/>
  <c r="G647" i="15"/>
  <c r="F647" i="15"/>
  <c r="F652" i="15" s="1"/>
  <c r="AB646" i="15"/>
  <c r="AA646" i="15"/>
  <c r="Z646" i="15"/>
  <c r="Z651" i="15" s="1"/>
  <c r="Y646" i="15"/>
  <c r="Y651" i="15" s="1"/>
  <c r="X646" i="15"/>
  <c r="X651" i="15" s="1"/>
  <c r="J646" i="15"/>
  <c r="I646" i="15"/>
  <c r="I651" i="15" s="1"/>
  <c r="H646" i="15"/>
  <c r="H651" i="15" s="1"/>
  <c r="G646" i="15"/>
  <c r="G651" i="15" s="1"/>
  <c r="F646" i="15"/>
  <c r="F651" i="15" s="1"/>
  <c r="AB644" i="15"/>
  <c r="AA644" i="15"/>
  <c r="Z644" i="15"/>
  <c r="Z654" i="15" s="1"/>
  <c r="Y644" i="15"/>
  <c r="X644" i="15"/>
  <c r="J644" i="15"/>
  <c r="I644" i="15"/>
  <c r="H644" i="15"/>
  <c r="G644" i="15"/>
  <c r="F644" i="15"/>
  <c r="AB643" i="15"/>
  <c r="AA643" i="15"/>
  <c r="Z643" i="15"/>
  <c r="Y643" i="15"/>
  <c r="X643" i="15"/>
  <c r="J643" i="15"/>
  <c r="I643" i="15"/>
  <c r="H643" i="15"/>
  <c r="H653" i="15" s="1"/>
  <c r="G643" i="15"/>
  <c r="F643" i="15"/>
  <c r="AB642" i="15"/>
  <c r="AB652" i="15" s="1"/>
  <c r="AA642" i="15"/>
  <c r="Z642" i="15"/>
  <c r="Z652" i="15" s="1"/>
  <c r="Y642" i="15"/>
  <c r="Y652" i="15" s="1"/>
  <c r="X642" i="15"/>
  <c r="X652" i="15" s="1"/>
  <c r="J642" i="15"/>
  <c r="J652" i="15" s="1"/>
  <c r="I642" i="15"/>
  <c r="I652" i="15" s="1"/>
  <c r="H642" i="15"/>
  <c r="G642" i="15"/>
  <c r="F642" i="15"/>
  <c r="AB641" i="15"/>
  <c r="AB651" i="15" s="1"/>
  <c r="AA641" i="15"/>
  <c r="Z641" i="15"/>
  <c r="Y641" i="15"/>
  <c r="X641" i="15"/>
  <c r="J641" i="15"/>
  <c r="I641" i="15"/>
  <c r="H641" i="15"/>
  <c r="G641" i="15"/>
  <c r="F641" i="15"/>
  <c r="AQ637" i="15"/>
  <c r="AP637" i="15"/>
  <c r="AO637" i="15"/>
  <c r="AN637" i="15"/>
  <c r="AM637" i="15"/>
  <c r="AQ636" i="15"/>
  <c r="AP636" i="15"/>
  <c r="AO636" i="15"/>
  <c r="AN636" i="15"/>
  <c r="AM636" i="15"/>
  <c r="AQ635" i="15"/>
  <c r="AP635" i="15"/>
  <c r="AO635" i="15"/>
  <c r="AN635" i="15"/>
  <c r="AM635" i="15"/>
  <c r="AQ634" i="15"/>
  <c r="AP634" i="15"/>
  <c r="AO634" i="15"/>
  <c r="AN634" i="15"/>
  <c r="AM634" i="15"/>
  <c r="AQ633" i="15"/>
  <c r="AP633" i="15"/>
  <c r="AO633" i="15"/>
  <c r="AN633" i="15"/>
  <c r="AM633" i="15"/>
  <c r="AQ632" i="15"/>
  <c r="AP632" i="15"/>
  <c r="AO632" i="15"/>
  <c r="AN632" i="15"/>
  <c r="AM632" i="15"/>
  <c r="AQ631" i="15"/>
  <c r="AP631" i="15"/>
  <c r="AO631" i="15"/>
  <c r="AN631" i="15"/>
  <c r="AM631" i="15"/>
  <c r="AQ630" i="15"/>
  <c r="AP630" i="15"/>
  <c r="AO630" i="15"/>
  <c r="AN630" i="15"/>
  <c r="AM630" i="15"/>
  <c r="AQ629" i="15"/>
  <c r="AP629" i="15"/>
  <c r="AO629" i="15"/>
  <c r="AN629" i="15"/>
  <c r="AM629" i="15"/>
  <c r="AQ628" i="15"/>
  <c r="AP628" i="15"/>
  <c r="AO628" i="15"/>
  <c r="AN628" i="15"/>
  <c r="AM628" i="15"/>
  <c r="AQ627" i="15"/>
  <c r="AP627" i="15"/>
  <c r="AO627" i="15"/>
  <c r="AN627" i="15"/>
  <c r="AM627" i="15"/>
  <c r="AQ626" i="15"/>
  <c r="AP626" i="15"/>
  <c r="AO626" i="15"/>
  <c r="AN626" i="15"/>
  <c r="AM626" i="15"/>
  <c r="AQ625" i="15"/>
  <c r="AP625" i="15"/>
  <c r="AO625" i="15"/>
  <c r="AN625" i="15"/>
  <c r="AM625" i="15"/>
  <c r="AQ624" i="15"/>
  <c r="AP624" i="15"/>
  <c r="AO624" i="15"/>
  <c r="AN624" i="15"/>
  <c r="AM624" i="15"/>
  <c r="AQ623" i="15"/>
  <c r="AP623" i="15"/>
  <c r="AO623" i="15"/>
  <c r="AN623" i="15"/>
  <c r="AM623" i="15"/>
  <c r="AQ622" i="15"/>
  <c r="AP622" i="15"/>
  <c r="AO622" i="15"/>
  <c r="AN622" i="15"/>
  <c r="AM622" i="15"/>
  <c r="AQ621" i="15"/>
  <c r="AP621" i="15"/>
  <c r="AO621" i="15"/>
  <c r="AN621" i="15"/>
  <c r="AM621" i="15"/>
  <c r="AQ620" i="15"/>
  <c r="AP620" i="15"/>
  <c r="AO620" i="15"/>
  <c r="AN620" i="15"/>
  <c r="AM620" i="15"/>
  <c r="AQ619" i="15"/>
  <c r="AP619" i="15"/>
  <c r="AO619" i="15"/>
  <c r="AN619" i="15"/>
  <c r="AM619" i="15"/>
  <c r="AQ618" i="15"/>
  <c r="AP618" i="15"/>
  <c r="AO618" i="15"/>
  <c r="AN618" i="15"/>
  <c r="AM618" i="15"/>
  <c r="AQ617" i="15"/>
  <c r="AP617" i="15"/>
  <c r="AO617" i="15"/>
  <c r="AN617" i="15"/>
  <c r="AM617" i="15"/>
  <c r="AQ616" i="15"/>
  <c r="AP616" i="15"/>
  <c r="AO616" i="15"/>
  <c r="AN616" i="15"/>
  <c r="AM616" i="15"/>
  <c r="AQ615" i="15"/>
  <c r="AP615" i="15"/>
  <c r="AO615" i="15"/>
  <c r="AN615" i="15"/>
  <c r="AM615" i="15"/>
  <c r="AQ614" i="15"/>
  <c r="AP614" i="15"/>
  <c r="AO614" i="15"/>
  <c r="AN614" i="15"/>
  <c r="AM614" i="15"/>
  <c r="AQ613" i="15"/>
  <c r="AP613" i="15"/>
  <c r="AO613" i="15"/>
  <c r="AN613" i="15"/>
  <c r="AM613" i="15"/>
  <c r="AQ612" i="15"/>
  <c r="AP612" i="15"/>
  <c r="AO612" i="15"/>
  <c r="AN612" i="15"/>
  <c r="AM612" i="15"/>
  <c r="AQ611" i="15"/>
  <c r="AP611" i="15"/>
  <c r="AO611" i="15"/>
  <c r="AN611" i="15"/>
  <c r="AM611" i="15"/>
  <c r="AQ610" i="15"/>
  <c r="AP610" i="15"/>
  <c r="AO610" i="15"/>
  <c r="AN610" i="15"/>
  <c r="AM610" i="15"/>
  <c r="AQ609" i="15"/>
  <c r="AP609" i="15"/>
  <c r="AO609" i="15"/>
  <c r="AN609" i="15"/>
  <c r="AM609" i="15"/>
  <c r="AQ608" i="15"/>
  <c r="AP608" i="15"/>
  <c r="AO608" i="15"/>
  <c r="AN608" i="15"/>
  <c r="AM608" i="15"/>
  <c r="AQ607" i="15"/>
  <c r="AP607" i="15"/>
  <c r="AO607" i="15"/>
  <c r="AN607" i="15"/>
  <c r="AM607" i="15"/>
  <c r="AQ606" i="15"/>
  <c r="AP606" i="15"/>
  <c r="AO606" i="15"/>
  <c r="AN606" i="15"/>
  <c r="AM606" i="15"/>
  <c r="AQ605" i="15"/>
  <c r="AP605" i="15"/>
  <c r="AO605" i="15"/>
  <c r="AN605" i="15"/>
  <c r="AM605" i="15"/>
  <c r="AQ604" i="15"/>
  <c r="AP604" i="15"/>
  <c r="AO604" i="15"/>
  <c r="AN604" i="15"/>
  <c r="AM604" i="15"/>
  <c r="AQ603" i="15"/>
  <c r="AP603" i="15"/>
  <c r="AO603" i="15"/>
  <c r="AN603" i="15"/>
  <c r="AM603" i="15"/>
  <c r="AQ602" i="15"/>
  <c r="AP602" i="15"/>
  <c r="AO602" i="15"/>
  <c r="AN602" i="15"/>
  <c r="AM602" i="15"/>
  <c r="AQ601" i="15"/>
  <c r="AP601" i="15"/>
  <c r="AO601" i="15"/>
  <c r="AN601" i="15"/>
  <c r="AM601" i="15"/>
  <c r="AQ600" i="15"/>
  <c r="AP600" i="15"/>
  <c r="AO600" i="15"/>
  <c r="AN600" i="15"/>
  <c r="AM600" i="15"/>
  <c r="AQ599" i="15"/>
  <c r="AP599" i="15"/>
  <c r="AO599" i="15"/>
  <c r="AN599" i="15"/>
  <c r="AM599" i="15"/>
  <c r="AQ598" i="15"/>
  <c r="AP598" i="15"/>
  <c r="AO598" i="15"/>
  <c r="AN598" i="15"/>
  <c r="AM598" i="15"/>
  <c r="AQ597" i="15"/>
  <c r="AP597" i="15"/>
  <c r="AO597" i="15"/>
  <c r="AN597" i="15"/>
  <c r="AM597" i="15"/>
  <c r="AQ596" i="15"/>
  <c r="AP596" i="15"/>
  <c r="AO596" i="15"/>
  <c r="AN596" i="15"/>
  <c r="AM596" i="15"/>
  <c r="AQ595" i="15"/>
  <c r="AP595" i="15"/>
  <c r="AO595" i="15"/>
  <c r="AN595" i="15"/>
  <c r="AM595" i="15"/>
  <c r="AQ594" i="15"/>
  <c r="AP594" i="15"/>
  <c r="AO594" i="15"/>
  <c r="AN594" i="15"/>
  <c r="AM594" i="15"/>
  <c r="AQ593" i="15"/>
  <c r="AP593" i="15"/>
  <c r="AO593" i="15"/>
  <c r="AN593" i="15"/>
  <c r="AM593" i="15"/>
  <c r="AQ592" i="15"/>
  <c r="AP592" i="15"/>
  <c r="AO592" i="15"/>
  <c r="AN592" i="15"/>
  <c r="AM592" i="15"/>
  <c r="AQ591" i="15"/>
  <c r="AP591" i="15"/>
  <c r="AO591" i="15"/>
  <c r="AN591" i="15"/>
  <c r="AM591" i="15"/>
  <c r="AQ590" i="15"/>
  <c r="AP590" i="15"/>
  <c r="AO590" i="15"/>
  <c r="AN590" i="15"/>
  <c r="AM590" i="15"/>
  <c r="AQ589" i="15"/>
  <c r="AP589" i="15"/>
  <c r="AO589" i="15"/>
  <c r="AN589" i="15"/>
  <c r="AM589" i="15"/>
  <c r="AQ588" i="15"/>
  <c r="AP588" i="15"/>
  <c r="AO588" i="15"/>
  <c r="AN588" i="15"/>
  <c r="AM588" i="15"/>
  <c r="AQ587" i="15"/>
  <c r="AP587" i="15"/>
  <c r="AO587" i="15"/>
  <c r="AN587" i="15"/>
  <c r="AM587" i="15"/>
  <c r="AQ586" i="15"/>
  <c r="AP586" i="15"/>
  <c r="AO586" i="15"/>
  <c r="AN586" i="15"/>
  <c r="AM586" i="15"/>
  <c r="AQ585" i="15"/>
  <c r="AP585" i="15"/>
  <c r="AO585" i="15"/>
  <c r="AN585" i="15"/>
  <c r="AM585" i="15"/>
  <c r="AQ584" i="15"/>
  <c r="AP584" i="15"/>
  <c r="AO584" i="15"/>
  <c r="AN584" i="15"/>
  <c r="AM584" i="15"/>
  <c r="AQ583" i="15"/>
  <c r="AP583" i="15"/>
  <c r="AO583" i="15"/>
  <c r="AN583" i="15"/>
  <c r="AM583" i="15"/>
  <c r="AQ582" i="15"/>
  <c r="AP582" i="15"/>
  <c r="AO582" i="15"/>
  <c r="AN582" i="15"/>
  <c r="AM582" i="15"/>
  <c r="AQ581" i="15"/>
  <c r="AP581" i="15"/>
  <c r="AO581" i="15"/>
  <c r="AN581" i="15"/>
  <c r="AM581" i="15"/>
  <c r="AQ580" i="15"/>
  <c r="AP580" i="15"/>
  <c r="AO580" i="15"/>
  <c r="AN580" i="15"/>
  <c r="AM580" i="15"/>
  <c r="AQ579" i="15"/>
  <c r="AP579" i="15"/>
  <c r="AO579" i="15"/>
  <c r="AN579" i="15"/>
  <c r="AM579" i="15"/>
  <c r="AQ578" i="15"/>
  <c r="AP578" i="15"/>
  <c r="AO578" i="15"/>
  <c r="AN578" i="15"/>
  <c r="AM578" i="15"/>
  <c r="AQ577" i="15"/>
  <c r="AP577" i="15"/>
  <c r="AO577" i="15"/>
  <c r="AN577" i="15"/>
  <c r="AM577" i="15"/>
  <c r="AQ576" i="15"/>
  <c r="AP576" i="15"/>
  <c r="AO576" i="15"/>
  <c r="AN576" i="15"/>
  <c r="AM576" i="15"/>
  <c r="AQ575" i="15"/>
  <c r="AP575" i="15"/>
  <c r="AO575" i="15"/>
  <c r="AN575" i="15"/>
  <c r="AM575" i="15"/>
  <c r="AQ574" i="15"/>
  <c r="AP574" i="15"/>
  <c r="AO574" i="15"/>
  <c r="AN574" i="15"/>
  <c r="AM574" i="15"/>
  <c r="AQ573" i="15"/>
  <c r="AP573" i="15"/>
  <c r="AO573" i="15"/>
  <c r="AN573" i="15"/>
  <c r="AM573" i="15"/>
  <c r="AQ572" i="15"/>
  <c r="AP572" i="15"/>
  <c r="AO572" i="15"/>
  <c r="AN572" i="15"/>
  <c r="AM572" i="15"/>
  <c r="AQ571" i="15"/>
  <c r="AP571" i="15"/>
  <c r="AO571" i="15"/>
  <c r="AN571" i="15"/>
  <c r="AM571" i="15"/>
  <c r="AQ570" i="15"/>
  <c r="AP570" i="15"/>
  <c r="AO570" i="15"/>
  <c r="AN570" i="15"/>
  <c r="AM570" i="15"/>
  <c r="AQ569" i="15"/>
  <c r="AP569" i="15"/>
  <c r="AO569" i="15"/>
  <c r="AN569" i="15"/>
  <c r="AM569" i="15"/>
  <c r="AQ568" i="15"/>
  <c r="AP568" i="15"/>
  <c r="AO568" i="15"/>
  <c r="AN568" i="15"/>
  <c r="AM568" i="15"/>
  <c r="AQ567" i="15"/>
  <c r="AP567" i="15"/>
  <c r="AO567" i="15"/>
  <c r="AN567" i="15"/>
  <c r="AM567" i="15"/>
  <c r="AQ566" i="15"/>
  <c r="AP566" i="15"/>
  <c r="AO566" i="15"/>
  <c r="AN566" i="15"/>
  <c r="AM566" i="15"/>
  <c r="AQ565" i="15"/>
  <c r="AP565" i="15"/>
  <c r="AO565" i="15"/>
  <c r="AN565" i="15"/>
  <c r="AM565" i="15"/>
  <c r="AQ564" i="15"/>
  <c r="AP564" i="15"/>
  <c r="AO564" i="15"/>
  <c r="AN564" i="15"/>
  <c r="AM564" i="15"/>
  <c r="AQ563" i="15"/>
  <c r="AP563" i="15"/>
  <c r="AO563" i="15"/>
  <c r="AN563" i="15"/>
  <c r="AM563" i="15"/>
  <c r="AQ562" i="15"/>
  <c r="AP562" i="15"/>
  <c r="AO562" i="15"/>
  <c r="AN562" i="15"/>
  <c r="AM562" i="15"/>
  <c r="AQ561" i="15"/>
  <c r="AP561" i="15"/>
  <c r="AO561" i="15"/>
  <c r="AN561" i="15"/>
  <c r="AM561" i="15"/>
  <c r="AQ560" i="15"/>
  <c r="AP560" i="15"/>
  <c r="AO560" i="15"/>
  <c r="AN560" i="15"/>
  <c r="AM560" i="15"/>
  <c r="AQ559" i="15"/>
  <c r="AP559" i="15"/>
  <c r="AO559" i="15"/>
  <c r="AN559" i="15"/>
  <c r="AM559" i="15"/>
  <c r="AQ558" i="15"/>
  <c r="AP558" i="15"/>
  <c r="AO558" i="15"/>
  <c r="AN558" i="15"/>
  <c r="AM558" i="15"/>
  <c r="AQ557" i="15"/>
  <c r="AP557" i="15"/>
  <c r="AO557" i="15"/>
  <c r="AN557" i="15"/>
  <c r="AM557" i="15"/>
  <c r="AQ556" i="15"/>
  <c r="AP556" i="15"/>
  <c r="AO556" i="15"/>
  <c r="AN556" i="15"/>
  <c r="AM556" i="15"/>
  <c r="AQ555" i="15"/>
  <c r="AP555" i="15"/>
  <c r="AO555" i="15"/>
  <c r="AN555" i="15"/>
  <c r="AM555" i="15"/>
  <c r="AQ554" i="15"/>
  <c r="AP554" i="15"/>
  <c r="AO554" i="15"/>
  <c r="AN554" i="15"/>
  <c r="AM554" i="15"/>
  <c r="AQ553" i="15"/>
  <c r="AP553" i="15"/>
  <c r="AO553" i="15"/>
  <c r="AN553" i="15"/>
  <c r="AM553" i="15"/>
  <c r="AQ552" i="15"/>
  <c r="AP552" i="15"/>
  <c r="AO552" i="15"/>
  <c r="AN552" i="15"/>
  <c r="AM552" i="15"/>
  <c r="AQ551" i="15"/>
  <c r="AP551" i="15"/>
  <c r="AO551" i="15"/>
  <c r="AN551" i="15"/>
  <c r="AM551" i="15"/>
  <c r="AQ550" i="15"/>
  <c r="AP550" i="15"/>
  <c r="AO550" i="15"/>
  <c r="AN550" i="15"/>
  <c r="AM550" i="15"/>
  <c r="AQ549" i="15"/>
  <c r="AP549" i="15"/>
  <c r="AO549" i="15"/>
  <c r="AN549" i="15"/>
  <c r="AM549" i="15"/>
  <c r="AQ548" i="15"/>
  <c r="AP548" i="15"/>
  <c r="AO548" i="15"/>
  <c r="AN548" i="15"/>
  <c r="AM548" i="15"/>
  <c r="AQ547" i="15"/>
  <c r="AP547" i="15"/>
  <c r="AO547" i="15"/>
  <c r="AN547" i="15"/>
  <c r="AM547" i="15"/>
  <c r="AQ546" i="15"/>
  <c r="AP546" i="15"/>
  <c r="AO546" i="15"/>
  <c r="AN546" i="15"/>
  <c r="AM546" i="15"/>
  <c r="AQ545" i="15"/>
  <c r="AP545" i="15"/>
  <c r="AO545" i="15"/>
  <c r="AN545" i="15"/>
  <c r="AM545" i="15"/>
  <c r="AQ544" i="15"/>
  <c r="AP544" i="15"/>
  <c r="AO544" i="15"/>
  <c r="AN544" i="15"/>
  <c r="AM544" i="15"/>
  <c r="AQ543" i="15"/>
  <c r="AP543" i="15"/>
  <c r="AO543" i="15"/>
  <c r="AN543" i="15"/>
  <c r="AM543" i="15"/>
  <c r="AQ542" i="15"/>
  <c r="AP542" i="15"/>
  <c r="AO542" i="15"/>
  <c r="AN542" i="15"/>
  <c r="AM542" i="15"/>
  <c r="AQ541" i="15"/>
  <c r="AP541" i="15"/>
  <c r="AO541" i="15"/>
  <c r="AN541" i="15"/>
  <c r="AM541" i="15"/>
  <c r="AQ540" i="15"/>
  <c r="AP540" i="15"/>
  <c r="AO540" i="15"/>
  <c r="AN540" i="15"/>
  <c r="AM540" i="15"/>
  <c r="AQ539" i="15"/>
  <c r="AP539" i="15"/>
  <c r="AO539" i="15"/>
  <c r="AN539" i="15"/>
  <c r="AM539" i="15"/>
  <c r="AQ538" i="15"/>
  <c r="AP538" i="15"/>
  <c r="AO538" i="15"/>
  <c r="AN538" i="15"/>
  <c r="AM538" i="15"/>
  <c r="AQ537" i="15"/>
  <c r="AP537" i="15"/>
  <c r="AO537" i="15"/>
  <c r="AN537" i="15"/>
  <c r="AM537" i="15"/>
  <c r="AQ536" i="15"/>
  <c r="AP536" i="15"/>
  <c r="AO536" i="15"/>
  <c r="AN536" i="15"/>
  <c r="AM536" i="15"/>
  <c r="AQ535" i="15"/>
  <c r="AP535" i="15"/>
  <c r="AO535" i="15"/>
  <c r="AN535" i="15"/>
  <c r="AM535" i="15"/>
  <c r="AQ534" i="15"/>
  <c r="AP534" i="15"/>
  <c r="AO534" i="15"/>
  <c r="AN534" i="15"/>
  <c r="AM534" i="15"/>
  <c r="AQ533" i="15"/>
  <c r="AP533" i="15"/>
  <c r="AO533" i="15"/>
  <c r="AN533" i="15"/>
  <c r="AM533" i="15"/>
  <c r="AQ532" i="15"/>
  <c r="AP532" i="15"/>
  <c r="AO532" i="15"/>
  <c r="AN532" i="15"/>
  <c r="AM532" i="15"/>
  <c r="AQ531" i="15"/>
  <c r="AP531" i="15"/>
  <c r="AO531" i="15"/>
  <c r="AN531" i="15"/>
  <c r="AM531" i="15"/>
  <c r="AQ530" i="15"/>
  <c r="AP530" i="15"/>
  <c r="AO530" i="15"/>
  <c r="AN530" i="15"/>
  <c r="AM530" i="15"/>
  <c r="AQ529" i="15"/>
  <c r="AP529" i="15"/>
  <c r="AO529" i="15"/>
  <c r="AN529" i="15"/>
  <c r="AM529" i="15"/>
  <c r="AQ528" i="15"/>
  <c r="AP528" i="15"/>
  <c r="AO528" i="15"/>
  <c r="AN528" i="15"/>
  <c r="AM528" i="15"/>
  <c r="AQ527" i="15"/>
  <c r="AP527" i="15"/>
  <c r="AO527" i="15"/>
  <c r="AN527" i="15"/>
  <c r="AM527" i="15"/>
  <c r="AQ526" i="15"/>
  <c r="AP526" i="15"/>
  <c r="AO526" i="15"/>
  <c r="AN526" i="15"/>
  <c r="AM526" i="15"/>
  <c r="AQ525" i="15"/>
  <c r="AP525" i="15"/>
  <c r="AO525" i="15"/>
  <c r="AN525" i="15"/>
  <c r="AM525" i="15"/>
  <c r="AQ524" i="15"/>
  <c r="AP524" i="15"/>
  <c r="AO524" i="15"/>
  <c r="AN524" i="15"/>
  <c r="AM524" i="15"/>
  <c r="AQ523" i="15"/>
  <c r="AP523" i="15"/>
  <c r="AO523" i="15"/>
  <c r="AN523" i="15"/>
  <c r="AM523" i="15"/>
  <c r="AQ522" i="15"/>
  <c r="AP522" i="15"/>
  <c r="AO522" i="15"/>
  <c r="AN522" i="15"/>
  <c r="AM522" i="15"/>
  <c r="AQ521" i="15"/>
  <c r="AP521" i="15"/>
  <c r="AO521" i="15"/>
  <c r="AN521" i="15"/>
  <c r="AM521" i="15"/>
  <c r="AQ520" i="15"/>
  <c r="AP520" i="15"/>
  <c r="AO520" i="15"/>
  <c r="AN520" i="15"/>
  <c r="AM520" i="15"/>
  <c r="AQ519" i="15"/>
  <c r="AP519" i="15"/>
  <c r="AO519" i="15"/>
  <c r="AN519" i="15"/>
  <c r="AM519" i="15"/>
  <c r="AQ518" i="15"/>
  <c r="AP518" i="15"/>
  <c r="AO518" i="15"/>
  <c r="AN518" i="15"/>
  <c r="AM518" i="15"/>
  <c r="AQ517" i="15"/>
  <c r="AP517" i="15"/>
  <c r="AO517" i="15"/>
  <c r="AN517" i="15"/>
  <c r="AM517" i="15"/>
  <c r="AQ516" i="15"/>
  <c r="AP516" i="15"/>
  <c r="AO516" i="15"/>
  <c r="AN516" i="15"/>
  <c r="AM516" i="15"/>
  <c r="AQ515" i="15"/>
  <c r="AP515" i="15"/>
  <c r="AO515" i="15"/>
  <c r="AN515" i="15"/>
  <c r="AM515" i="15"/>
  <c r="AQ514" i="15"/>
  <c r="AP514" i="15"/>
  <c r="AO514" i="15"/>
  <c r="AN514" i="15"/>
  <c r="AM514" i="15"/>
  <c r="AQ513" i="15"/>
  <c r="AP513" i="15"/>
  <c r="AO513" i="15"/>
  <c r="AN513" i="15"/>
  <c r="AM513" i="15"/>
  <c r="AQ512" i="15"/>
  <c r="AP512" i="15"/>
  <c r="AO512" i="15"/>
  <c r="AN512" i="15"/>
  <c r="AM512" i="15"/>
  <c r="AQ511" i="15"/>
  <c r="AP511" i="15"/>
  <c r="AO511" i="15"/>
  <c r="AN511" i="15"/>
  <c r="AM511" i="15"/>
  <c r="AQ510" i="15"/>
  <c r="AP510" i="15"/>
  <c r="AO510" i="15"/>
  <c r="AN510" i="15"/>
  <c r="AM510" i="15"/>
  <c r="AQ509" i="15"/>
  <c r="AP509" i="15"/>
  <c r="AO509" i="15"/>
  <c r="AN509" i="15"/>
  <c r="AM509" i="15"/>
  <c r="AQ508" i="15"/>
  <c r="AP508" i="15"/>
  <c r="AO508" i="15"/>
  <c r="AN508" i="15"/>
  <c r="AM508" i="15"/>
  <c r="AQ507" i="15"/>
  <c r="AP507" i="15"/>
  <c r="AO507" i="15"/>
  <c r="AN507" i="15"/>
  <c r="AM507" i="15"/>
  <c r="AQ506" i="15"/>
  <c r="AP506" i="15"/>
  <c r="AO506" i="15"/>
  <c r="AN506" i="15"/>
  <c r="AM506" i="15"/>
  <c r="AQ505" i="15"/>
  <c r="AP505" i="15"/>
  <c r="AO505" i="15"/>
  <c r="AN505" i="15"/>
  <c r="AM505" i="15"/>
  <c r="AQ504" i="15"/>
  <c r="AP504" i="15"/>
  <c r="AO504" i="15"/>
  <c r="AN504" i="15"/>
  <c r="AM504" i="15"/>
  <c r="AQ503" i="15"/>
  <c r="AP503" i="15"/>
  <c r="AO503" i="15"/>
  <c r="AN503" i="15"/>
  <c r="AM503" i="15"/>
  <c r="AQ502" i="15"/>
  <c r="AP502" i="15"/>
  <c r="AO502" i="15"/>
  <c r="AN502" i="15"/>
  <c r="AM502" i="15"/>
  <c r="AQ501" i="15"/>
  <c r="AP501" i="15"/>
  <c r="AO501" i="15"/>
  <c r="AN501" i="15"/>
  <c r="AM501" i="15"/>
  <c r="AQ500" i="15"/>
  <c r="AP500" i="15"/>
  <c r="AO500" i="15"/>
  <c r="AN500" i="15"/>
  <c r="AM500" i="15"/>
  <c r="AQ499" i="15"/>
  <c r="AP499" i="15"/>
  <c r="AO499" i="15"/>
  <c r="AN499" i="15"/>
  <c r="AM499" i="15"/>
  <c r="AQ498" i="15"/>
  <c r="AP498" i="15"/>
  <c r="AO498" i="15"/>
  <c r="AN498" i="15"/>
  <c r="AM498" i="15"/>
  <c r="AQ497" i="15"/>
  <c r="AP497" i="15"/>
  <c r="AO497" i="15"/>
  <c r="AN497" i="15"/>
  <c r="AM497" i="15"/>
  <c r="AQ496" i="15"/>
  <c r="AP496" i="15"/>
  <c r="AO496" i="15"/>
  <c r="AN496" i="15"/>
  <c r="AM496" i="15"/>
  <c r="AQ495" i="15"/>
  <c r="AP495" i="15"/>
  <c r="AO495" i="15"/>
  <c r="AN495" i="15"/>
  <c r="AM495" i="15"/>
  <c r="AQ494" i="15"/>
  <c r="AP494" i="15"/>
  <c r="AO494" i="15"/>
  <c r="AN494" i="15"/>
  <c r="AM494" i="15"/>
  <c r="AQ493" i="15"/>
  <c r="AP493" i="15"/>
  <c r="AO493" i="15"/>
  <c r="AN493" i="15"/>
  <c r="AM493" i="15"/>
  <c r="AQ492" i="15"/>
  <c r="AP492" i="15"/>
  <c r="AO492" i="15"/>
  <c r="AN492" i="15"/>
  <c r="AM492" i="15"/>
  <c r="AQ491" i="15"/>
  <c r="AP491" i="15"/>
  <c r="AO491" i="15"/>
  <c r="AN491" i="15"/>
  <c r="AM491" i="15"/>
  <c r="AQ490" i="15"/>
  <c r="AP490" i="15"/>
  <c r="AO490" i="15"/>
  <c r="AN490" i="15"/>
  <c r="AM490" i="15"/>
  <c r="AQ489" i="15"/>
  <c r="AP489" i="15"/>
  <c r="AO489" i="15"/>
  <c r="AN489" i="15"/>
  <c r="AM489" i="15"/>
  <c r="AQ488" i="15"/>
  <c r="AP488" i="15"/>
  <c r="AO488" i="15"/>
  <c r="AN488" i="15"/>
  <c r="AM488" i="15"/>
  <c r="AQ487" i="15"/>
  <c r="AP487" i="15"/>
  <c r="AO487" i="15"/>
  <c r="AN487" i="15"/>
  <c r="AM487" i="15"/>
  <c r="AQ486" i="15"/>
  <c r="AP486" i="15"/>
  <c r="AO486" i="15"/>
  <c r="AN486" i="15"/>
  <c r="AM486" i="15"/>
  <c r="AQ485" i="15"/>
  <c r="AP485" i="15"/>
  <c r="AO485" i="15"/>
  <c r="AN485" i="15"/>
  <c r="AM485" i="15"/>
  <c r="AQ484" i="15"/>
  <c r="AP484" i="15"/>
  <c r="AO484" i="15"/>
  <c r="AN484" i="15"/>
  <c r="AM484" i="15"/>
  <c r="AQ483" i="15"/>
  <c r="AP483" i="15"/>
  <c r="AO483" i="15"/>
  <c r="AN483" i="15"/>
  <c r="AM483" i="15"/>
  <c r="AQ482" i="15"/>
  <c r="AP482" i="15"/>
  <c r="AO482" i="15"/>
  <c r="AN482" i="15"/>
  <c r="AM482" i="15"/>
  <c r="AQ481" i="15"/>
  <c r="AP481" i="15"/>
  <c r="AO481" i="15"/>
  <c r="AN481" i="15"/>
  <c r="AM481" i="15"/>
  <c r="AQ480" i="15"/>
  <c r="AP480" i="15"/>
  <c r="AO480" i="15"/>
  <c r="AN480" i="15"/>
  <c r="AM480" i="15"/>
  <c r="AQ479" i="15"/>
  <c r="AP479" i="15"/>
  <c r="AO479" i="15"/>
  <c r="AN479" i="15"/>
  <c r="AM479" i="15"/>
  <c r="AQ478" i="15"/>
  <c r="AP478" i="15"/>
  <c r="AO478" i="15"/>
  <c r="AN478" i="15"/>
  <c r="AM478" i="15"/>
  <c r="AQ477" i="15"/>
  <c r="AP477" i="15"/>
  <c r="AO477" i="15"/>
  <c r="AN477" i="15"/>
  <c r="AM477" i="15"/>
  <c r="AQ476" i="15"/>
  <c r="AP476" i="15"/>
  <c r="AO476" i="15"/>
  <c r="AN476" i="15"/>
  <c r="AM476" i="15"/>
  <c r="AQ475" i="15"/>
  <c r="AP475" i="15"/>
  <c r="AO475" i="15"/>
  <c r="AN475" i="15"/>
  <c r="AM475" i="15"/>
  <c r="AQ474" i="15"/>
  <c r="AP474" i="15"/>
  <c r="AO474" i="15"/>
  <c r="AN474" i="15"/>
  <c r="AM474" i="15"/>
  <c r="AQ473" i="15"/>
  <c r="AP473" i="15"/>
  <c r="AO473" i="15"/>
  <c r="AN473" i="15"/>
  <c r="AM473" i="15"/>
  <c r="AQ472" i="15"/>
  <c r="AP472" i="15"/>
  <c r="AO472" i="15"/>
  <c r="AN472" i="15"/>
  <c r="AM472" i="15"/>
  <c r="AQ471" i="15"/>
  <c r="AP471" i="15"/>
  <c r="AO471" i="15"/>
  <c r="AN471" i="15"/>
  <c r="AM471" i="15"/>
  <c r="AQ470" i="15"/>
  <c r="AP470" i="15"/>
  <c r="AO470" i="15"/>
  <c r="AN470" i="15"/>
  <c r="AM470" i="15"/>
  <c r="AQ469" i="15"/>
  <c r="AP469" i="15"/>
  <c r="AO469" i="15"/>
  <c r="AN469" i="15"/>
  <c r="AM469" i="15"/>
  <c r="AQ468" i="15"/>
  <c r="AP468" i="15"/>
  <c r="AO468" i="15"/>
  <c r="AN468" i="15"/>
  <c r="AM468" i="15"/>
  <c r="AQ467" i="15"/>
  <c r="AP467" i="15"/>
  <c r="AO467" i="15"/>
  <c r="AN467" i="15"/>
  <c r="AM467" i="15"/>
  <c r="AQ466" i="15"/>
  <c r="AP466" i="15"/>
  <c r="AO466" i="15"/>
  <c r="AN466" i="15"/>
  <c r="AM466" i="15"/>
  <c r="AQ465" i="15"/>
  <c r="AP465" i="15"/>
  <c r="AO465" i="15"/>
  <c r="AN465" i="15"/>
  <c r="AM465" i="15"/>
  <c r="AQ464" i="15"/>
  <c r="AP464" i="15"/>
  <c r="AO464" i="15"/>
  <c r="AN464" i="15"/>
  <c r="AM464" i="15"/>
  <c r="AQ463" i="15"/>
  <c r="AP463" i="15"/>
  <c r="AO463" i="15"/>
  <c r="AN463" i="15"/>
  <c r="AM463" i="15"/>
  <c r="AQ462" i="15"/>
  <c r="AP462" i="15"/>
  <c r="AO462" i="15"/>
  <c r="AN462" i="15"/>
  <c r="AM462" i="15"/>
  <c r="AQ461" i="15"/>
  <c r="AP461" i="15"/>
  <c r="AO461" i="15"/>
  <c r="AN461" i="15"/>
  <c r="AM461" i="15"/>
  <c r="AQ460" i="15"/>
  <c r="AP460" i="15"/>
  <c r="AO460" i="15"/>
  <c r="AN460" i="15"/>
  <c r="AM460" i="15"/>
  <c r="AQ459" i="15"/>
  <c r="AP459" i="15"/>
  <c r="AO459" i="15"/>
  <c r="AN459" i="15"/>
  <c r="AM459" i="15"/>
  <c r="AQ458" i="15"/>
  <c r="AP458" i="15"/>
  <c r="AO458" i="15"/>
  <c r="AN458" i="15"/>
  <c r="AM458" i="15"/>
  <c r="AQ457" i="15"/>
  <c r="AP457" i="15"/>
  <c r="AO457" i="15"/>
  <c r="AN457" i="15"/>
  <c r="AM457" i="15"/>
  <c r="AQ456" i="15"/>
  <c r="AP456" i="15"/>
  <c r="AO456" i="15"/>
  <c r="AN456" i="15"/>
  <c r="AM456" i="15"/>
  <c r="AQ455" i="15"/>
  <c r="AP455" i="15"/>
  <c r="AO455" i="15"/>
  <c r="AN455" i="15"/>
  <c r="AM455" i="15"/>
  <c r="AQ454" i="15"/>
  <c r="AP454" i="15"/>
  <c r="AO454" i="15"/>
  <c r="AN454" i="15"/>
  <c r="AM454" i="15"/>
  <c r="AQ453" i="15"/>
  <c r="AP453" i="15"/>
  <c r="AO453" i="15"/>
  <c r="AN453" i="15"/>
  <c r="AM453" i="15"/>
  <c r="AQ452" i="15"/>
  <c r="AP452" i="15"/>
  <c r="AO452" i="15"/>
  <c r="AN452" i="15"/>
  <c r="AM452" i="15"/>
  <c r="AQ451" i="15"/>
  <c r="AP451" i="15"/>
  <c r="AO451" i="15"/>
  <c r="AN451" i="15"/>
  <c r="AM451" i="15"/>
  <c r="AQ450" i="15"/>
  <c r="AP450" i="15"/>
  <c r="AO450" i="15"/>
  <c r="AN450" i="15"/>
  <c r="AM450" i="15"/>
  <c r="AQ449" i="15"/>
  <c r="AP449" i="15"/>
  <c r="AO449" i="15"/>
  <c r="AN449" i="15"/>
  <c r="AM449" i="15"/>
  <c r="AQ448" i="15"/>
  <c r="AP448" i="15"/>
  <c r="AO448" i="15"/>
  <c r="AN448" i="15"/>
  <c r="AM448" i="15"/>
  <c r="AQ447" i="15"/>
  <c r="AP447" i="15"/>
  <c r="AO447" i="15"/>
  <c r="AN447" i="15"/>
  <c r="AM447" i="15"/>
  <c r="AQ446" i="15"/>
  <c r="AP446" i="15"/>
  <c r="AO446" i="15"/>
  <c r="AN446" i="15"/>
  <c r="AM446" i="15"/>
  <c r="AQ445" i="15"/>
  <c r="AP445" i="15"/>
  <c r="AO445" i="15"/>
  <c r="AN445" i="15"/>
  <c r="AM445" i="15"/>
  <c r="AQ444" i="15"/>
  <c r="AP444" i="15"/>
  <c r="AO444" i="15"/>
  <c r="AN444" i="15"/>
  <c r="AM444" i="15"/>
  <c r="AQ443" i="15"/>
  <c r="AP443" i="15"/>
  <c r="AO443" i="15"/>
  <c r="AN443" i="15"/>
  <c r="AM443" i="15"/>
  <c r="AQ442" i="15"/>
  <c r="AP442" i="15"/>
  <c r="AO442" i="15"/>
  <c r="AN442" i="15"/>
  <c r="AM442" i="15"/>
  <c r="AQ441" i="15"/>
  <c r="AP441" i="15"/>
  <c r="AO441" i="15"/>
  <c r="AN441" i="15"/>
  <c r="AM441" i="15"/>
  <c r="AQ440" i="15"/>
  <c r="AP440" i="15"/>
  <c r="AO440" i="15"/>
  <c r="AN440" i="15"/>
  <c r="AM440" i="15"/>
  <c r="AQ439" i="15"/>
  <c r="AP439" i="15"/>
  <c r="AO439" i="15"/>
  <c r="AN439" i="15"/>
  <c r="AM439" i="15"/>
  <c r="AQ438" i="15"/>
  <c r="AP438" i="15"/>
  <c r="AO438" i="15"/>
  <c r="AN438" i="15"/>
  <c r="AM438" i="15"/>
  <c r="AQ437" i="15"/>
  <c r="AP437" i="15"/>
  <c r="AO437" i="15"/>
  <c r="AN437" i="15"/>
  <c r="AM437" i="15"/>
  <c r="AQ436" i="15"/>
  <c r="AP436" i="15"/>
  <c r="AO436" i="15"/>
  <c r="AN436" i="15"/>
  <c r="AM436" i="15"/>
  <c r="AQ435" i="15"/>
  <c r="AP435" i="15"/>
  <c r="AO435" i="15"/>
  <c r="AN435" i="15"/>
  <c r="AM435" i="15"/>
  <c r="AQ434" i="15"/>
  <c r="AP434" i="15"/>
  <c r="AO434" i="15"/>
  <c r="AN434" i="15"/>
  <c r="AM434" i="15"/>
  <c r="AQ433" i="15"/>
  <c r="AP433" i="15"/>
  <c r="AO433" i="15"/>
  <c r="AN433" i="15"/>
  <c r="AM433" i="15"/>
  <c r="AQ432" i="15"/>
  <c r="AP432" i="15"/>
  <c r="AO432" i="15"/>
  <c r="AN432" i="15"/>
  <c r="AM432" i="15"/>
  <c r="AQ431" i="15"/>
  <c r="AP431" i="15"/>
  <c r="AO431" i="15"/>
  <c r="AN431" i="15"/>
  <c r="AM431" i="15"/>
  <c r="AQ430" i="15"/>
  <c r="AP430" i="15"/>
  <c r="AO430" i="15"/>
  <c r="AN430" i="15"/>
  <c r="AM430" i="15"/>
  <c r="AQ429" i="15"/>
  <c r="AP429" i="15"/>
  <c r="AO429" i="15"/>
  <c r="AN429" i="15"/>
  <c r="AM429" i="15"/>
  <c r="AQ428" i="15"/>
  <c r="AP428" i="15"/>
  <c r="AO428" i="15"/>
  <c r="AN428" i="15"/>
  <c r="AM428" i="15"/>
  <c r="AQ427" i="15"/>
  <c r="AP427" i="15"/>
  <c r="AO427" i="15"/>
  <c r="AN427" i="15"/>
  <c r="AM427" i="15"/>
  <c r="AQ426" i="15"/>
  <c r="AP426" i="15"/>
  <c r="AO426" i="15"/>
  <c r="AN426" i="15"/>
  <c r="AM426" i="15"/>
  <c r="AQ425" i="15"/>
  <c r="AP425" i="15"/>
  <c r="AO425" i="15"/>
  <c r="AN425" i="15"/>
  <c r="AM425" i="15"/>
  <c r="AQ424" i="15"/>
  <c r="AP424" i="15"/>
  <c r="AO424" i="15"/>
  <c r="AN424" i="15"/>
  <c r="AM424" i="15"/>
  <c r="AQ423" i="15"/>
  <c r="AP423" i="15"/>
  <c r="AO423" i="15"/>
  <c r="AN423" i="15"/>
  <c r="AM423" i="15"/>
  <c r="AQ422" i="15"/>
  <c r="AP422" i="15"/>
  <c r="AO422" i="15"/>
  <c r="AN422" i="15"/>
  <c r="AM422" i="15"/>
  <c r="AQ421" i="15"/>
  <c r="AP421" i="15"/>
  <c r="AO421" i="15"/>
  <c r="AN421" i="15"/>
  <c r="AM421" i="15"/>
  <c r="AQ420" i="15"/>
  <c r="AP420" i="15"/>
  <c r="AO420" i="15"/>
  <c r="AN420" i="15"/>
  <c r="AM420" i="15"/>
  <c r="AQ419" i="15"/>
  <c r="AP419" i="15"/>
  <c r="AO419" i="15"/>
  <c r="AN419" i="15"/>
  <c r="AM419" i="15"/>
  <c r="AQ418" i="15"/>
  <c r="AP418" i="15"/>
  <c r="AO418" i="15"/>
  <c r="AN418" i="15"/>
  <c r="AM418" i="15"/>
  <c r="AQ417" i="15"/>
  <c r="AP417" i="15"/>
  <c r="AO417" i="15"/>
  <c r="AN417" i="15"/>
  <c r="AM417" i="15"/>
  <c r="AQ416" i="15"/>
  <c r="AP416" i="15"/>
  <c r="AO416" i="15"/>
  <c r="AN416" i="15"/>
  <c r="AM416" i="15"/>
  <c r="AQ415" i="15"/>
  <c r="AP415" i="15"/>
  <c r="AO415" i="15"/>
  <c r="AN415" i="15"/>
  <c r="AM415" i="15"/>
  <c r="AQ414" i="15"/>
  <c r="AP414" i="15"/>
  <c r="AO414" i="15"/>
  <c r="AN414" i="15"/>
  <c r="AM414" i="15"/>
  <c r="AQ413" i="15"/>
  <c r="AP413" i="15"/>
  <c r="AO413" i="15"/>
  <c r="AN413" i="15"/>
  <c r="AM413" i="15"/>
  <c r="AQ412" i="15"/>
  <c r="AP412" i="15"/>
  <c r="AO412" i="15"/>
  <c r="AN412" i="15"/>
  <c r="AM412" i="15"/>
  <c r="AQ411" i="15"/>
  <c r="AP411" i="15"/>
  <c r="AO411" i="15"/>
  <c r="AN411" i="15"/>
  <c r="AM411" i="15"/>
  <c r="AQ410" i="15"/>
  <c r="AP410" i="15"/>
  <c r="AO410" i="15"/>
  <c r="AN410" i="15"/>
  <c r="AM410" i="15"/>
  <c r="AQ409" i="15"/>
  <c r="AP409" i="15"/>
  <c r="AO409" i="15"/>
  <c r="AN409" i="15"/>
  <c r="AM409" i="15"/>
  <c r="AQ408" i="15"/>
  <c r="AP408" i="15"/>
  <c r="AO408" i="15"/>
  <c r="AN408" i="15"/>
  <c r="AM408" i="15"/>
  <c r="AQ407" i="15"/>
  <c r="AP407" i="15"/>
  <c r="AO407" i="15"/>
  <c r="AN407" i="15"/>
  <c r="AM407" i="15"/>
  <c r="AQ406" i="15"/>
  <c r="AP406" i="15"/>
  <c r="AO406" i="15"/>
  <c r="AN406" i="15"/>
  <c r="AM406" i="15"/>
  <c r="AQ405" i="15"/>
  <c r="AP405" i="15"/>
  <c r="AO405" i="15"/>
  <c r="AN405" i="15"/>
  <c r="AM405" i="15"/>
  <c r="AQ404" i="15"/>
  <c r="AP404" i="15"/>
  <c r="AO404" i="15"/>
  <c r="AN404" i="15"/>
  <c r="AM404" i="15"/>
  <c r="AQ403" i="15"/>
  <c r="AP403" i="15"/>
  <c r="AO403" i="15"/>
  <c r="AN403" i="15"/>
  <c r="AM403" i="15"/>
  <c r="AQ402" i="15"/>
  <c r="AP402" i="15"/>
  <c r="AO402" i="15"/>
  <c r="AN402" i="15"/>
  <c r="AM402" i="15"/>
  <c r="AQ401" i="15"/>
  <c r="AP401" i="15"/>
  <c r="AO401" i="15"/>
  <c r="AN401" i="15"/>
  <c r="AM401" i="15"/>
  <c r="AQ400" i="15"/>
  <c r="AP400" i="15"/>
  <c r="AO400" i="15"/>
  <c r="AN400" i="15"/>
  <c r="AM400" i="15"/>
  <c r="AQ399" i="15"/>
  <c r="AP399" i="15"/>
  <c r="AO399" i="15"/>
  <c r="AN399" i="15"/>
  <c r="AM399" i="15"/>
  <c r="AQ398" i="15"/>
  <c r="AP398" i="15"/>
  <c r="AO398" i="15"/>
  <c r="AN398" i="15"/>
  <c r="AM398" i="15"/>
  <c r="AQ397" i="15"/>
  <c r="AP397" i="15"/>
  <c r="AO397" i="15"/>
  <c r="AN397" i="15"/>
  <c r="AM397" i="15"/>
  <c r="AQ396" i="15"/>
  <c r="AP396" i="15"/>
  <c r="AO396" i="15"/>
  <c r="AN396" i="15"/>
  <c r="AM396" i="15"/>
  <c r="AQ395" i="15"/>
  <c r="AP395" i="15"/>
  <c r="AO395" i="15"/>
  <c r="AN395" i="15"/>
  <c r="AM395" i="15"/>
  <c r="AQ394" i="15"/>
  <c r="AP394" i="15"/>
  <c r="AO394" i="15"/>
  <c r="AN394" i="15"/>
  <c r="AM394" i="15"/>
  <c r="AQ393" i="15"/>
  <c r="AP393" i="15"/>
  <c r="AO393" i="15"/>
  <c r="AN393" i="15"/>
  <c r="AM393" i="15"/>
  <c r="AQ392" i="15"/>
  <c r="AP392" i="15"/>
  <c r="AO392" i="15"/>
  <c r="AN392" i="15"/>
  <c r="AM392" i="15"/>
  <c r="AQ391" i="15"/>
  <c r="AP391" i="15"/>
  <c r="AO391" i="15"/>
  <c r="AN391" i="15"/>
  <c r="AM391" i="15"/>
  <c r="AQ390" i="15"/>
  <c r="AP390" i="15"/>
  <c r="AO390" i="15"/>
  <c r="AN390" i="15"/>
  <c r="AM390" i="15"/>
  <c r="AQ389" i="15"/>
  <c r="AP389" i="15"/>
  <c r="AO389" i="15"/>
  <c r="AN389" i="15"/>
  <c r="AM389" i="15"/>
  <c r="AQ388" i="15"/>
  <c r="AP388" i="15"/>
  <c r="AO388" i="15"/>
  <c r="AN388" i="15"/>
  <c r="AM388" i="15"/>
  <c r="AQ387" i="15"/>
  <c r="AP387" i="15"/>
  <c r="AO387" i="15"/>
  <c r="AN387" i="15"/>
  <c r="AM387" i="15"/>
  <c r="AQ386" i="15"/>
  <c r="AP386" i="15"/>
  <c r="AO386" i="15"/>
  <c r="AN386" i="15"/>
  <c r="AM386" i="15"/>
  <c r="AQ385" i="15"/>
  <c r="AP385" i="15"/>
  <c r="AO385" i="15"/>
  <c r="AN385" i="15"/>
  <c r="AM385" i="15"/>
  <c r="AQ384" i="15"/>
  <c r="AP384" i="15"/>
  <c r="AO384" i="15"/>
  <c r="AN384" i="15"/>
  <c r="AM384" i="15"/>
  <c r="AQ383" i="15"/>
  <c r="AP383" i="15"/>
  <c r="AO383" i="15"/>
  <c r="AN383" i="15"/>
  <c r="AM383" i="15"/>
  <c r="AQ382" i="15"/>
  <c r="AP382" i="15"/>
  <c r="AO382" i="15"/>
  <c r="AN382" i="15"/>
  <c r="AM382" i="15"/>
  <c r="AQ381" i="15"/>
  <c r="AP381" i="15"/>
  <c r="AO381" i="15"/>
  <c r="AN381" i="15"/>
  <c r="AM381" i="15"/>
  <c r="AQ380" i="15"/>
  <c r="AP380" i="15"/>
  <c r="AO380" i="15"/>
  <c r="AN380" i="15"/>
  <c r="AM380" i="15"/>
  <c r="AQ379" i="15"/>
  <c r="AP379" i="15"/>
  <c r="AO379" i="15"/>
  <c r="AN379" i="15"/>
  <c r="AM379" i="15"/>
  <c r="AQ378" i="15"/>
  <c r="AP378" i="15"/>
  <c r="AO378" i="15"/>
  <c r="AN378" i="15"/>
  <c r="AM378" i="15"/>
  <c r="AQ377" i="15"/>
  <c r="AP377" i="15"/>
  <c r="AO377" i="15"/>
  <c r="AN377" i="15"/>
  <c r="AM377" i="15"/>
  <c r="AQ376" i="15"/>
  <c r="AP376" i="15"/>
  <c r="AO376" i="15"/>
  <c r="AN376" i="15"/>
  <c r="AM376" i="15"/>
  <c r="AQ375" i="15"/>
  <c r="AP375" i="15"/>
  <c r="AO375" i="15"/>
  <c r="AN375" i="15"/>
  <c r="AM375" i="15"/>
  <c r="AQ374" i="15"/>
  <c r="AP374" i="15"/>
  <c r="AO374" i="15"/>
  <c r="AN374" i="15"/>
  <c r="AM374" i="15"/>
  <c r="AQ373" i="15"/>
  <c r="AP373" i="15"/>
  <c r="AO373" i="15"/>
  <c r="AN373" i="15"/>
  <c r="AM373" i="15"/>
  <c r="AQ372" i="15"/>
  <c r="AP372" i="15"/>
  <c r="AO372" i="15"/>
  <c r="AN372" i="15"/>
  <c r="AM372" i="15"/>
  <c r="AQ371" i="15"/>
  <c r="AP371" i="15"/>
  <c r="AO371" i="15"/>
  <c r="AN371" i="15"/>
  <c r="AM371" i="15"/>
  <c r="AQ370" i="15"/>
  <c r="AP370" i="15"/>
  <c r="AO370" i="15"/>
  <c r="AN370" i="15"/>
  <c r="AM370" i="15"/>
  <c r="AQ369" i="15"/>
  <c r="AP369" i="15"/>
  <c r="AO369" i="15"/>
  <c r="AN369" i="15"/>
  <c r="AM369" i="15"/>
  <c r="AQ368" i="15"/>
  <c r="AP368" i="15"/>
  <c r="AO368" i="15"/>
  <c r="AN368" i="15"/>
  <c r="AM368" i="15"/>
  <c r="AQ367" i="15"/>
  <c r="AP367" i="15"/>
  <c r="AO367" i="15"/>
  <c r="AN367" i="15"/>
  <c r="AM367" i="15"/>
  <c r="AQ366" i="15"/>
  <c r="AP366" i="15"/>
  <c r="AO366" i="15"/>
  <c r="AN366" i="15"/>
  <c r="AM366" i="15"/>
  <c r="AQ365" i="15"/>
  <c r="AP365" i="15"/>
  <c r="AO365" i="15"/>
  <c r="AN365" i="15"/>
  <c r="AM365" i="15"/>
  <c r="AQ364" i="15"/>
  <c r="AP364" i="15"/>
  <c r="AO364" i="15"/>
  <c r="AN364" i="15"/>
  <c r="AM364" i="15"/>
  <c r="AQ363" i="15"/>
  <c r="AP363" i="15"/>
  <c r="AO363" i="15"/>
  <c r="AN363" i="15"/>
  <c r="AM363" i="15"/>
  <c r="AQ362" i="15"/>
  <c r="AP362" i="15"/>
  <c r="AO362" i="15"/>
  <c r="AN362" i="15"/>
  <c r="AM362" i="15"/>
  <c r="AQ361" i="15"/>
  <c r="AP361" i="15"/>
  <c r="AO361" i="15"/>
  <c r="AN361" i="15"/>
  <c r="AM361" i="15"/>
  <c r="AQ360" i="15"/>
  <c r="AP360" i="15"/>
  <c r="AO360" i="15"/>
  <c r="AN360" i="15"/>
  <c r="AM360" i="15"/>
  <c r="AQ359" i="15"/>
  <c r="AP359" i="15"/>
  <c r="AO359" i="15"/>
  <c r="AN359" i="15"/>
  <c r="AM359" i="15"/>
  <c r="AQ358" i="15"/>
  <c r="AP358" i="15"/>
  <c r="AO358" i="15"/>
  <c r="AN358" i="15"/>
  <c r="AM358" i="15"/>
  <c r="AQ357" i="15"/>
  <c r="AP357" i="15"/>
  <c r="AO357" i="15"/>
  <c r="AN357" i="15"/>
  <c r="AM357" i="15"/>
  <c r="AQ356" i="15"/>
  <c r="AP356" i="15"/>
  <c r="AO356" i="15"/>
  <c r="AN356" i="15"/>
  <c r="AM356" i="15"/>
  <c r="AQ355" i="15"/>
  <c r="AP355" i="15"/>
  <c r="AO355" i="15"/>
  <c r="AN355" i="15"/>
  <c r="AM355" i="15"/>
  <c r="AQ354" i="15"/>
  <c r="AP354" i="15"/>
  <c r="AO354" i="15"/>
  <c r="AN354" i="15"/>
  <c r="AM354" i="15"/>
  <c r="AQ353" i="15"/>
  <c r="AP353" i="15"/>
  <c r="AO353" i="15"/>
  <c r="AN353" i="15"/>
  <c r="AM353" i="15"/>
  <c r="AQ352" i="15"/>
  <c r="AP352" i="15"/>
  <c r="AO352" i="15"/>
  <c r="AN352" i="15"/>
  <c r="AM352" i="15"/>
  <c r="AQ351" i="15"/>
  <c r="AP351" i="15"/>
  <c r="AO351" i="15"/>
  <c r="AN351" i="15"/>
  <c r="AM351" i="15"/>
  <c r="AQ350" i="15"/>
  <c r="AP350" i="15"/>
  <c r="AO350" i="15"/>
  <c r="AN350" i="15"/>
  <c r="AM350" i="15"/>
  <c r="AQ349" i="15"/>
  <c r="AP349" i="15"/>
  <c r="AO349" i="15"/>
  <c r="AN349" i="15"/>
  <c r="AM349" i="15"/>
  <c r="AQ348" i="15"/>
  <c r="AP348" i="15"/>
  <c r="AO348" i="15"/>
  <c r="AN348" i="15"/>
  <c r="AM348" i="15"/>
  <c r="AQ347" i="15"/>
  <c r="AP347" i="15"/>
  <c r="AO347" i="15"/>
  <c r="AN347" i="15"/>
  <c r="AM347" i="15"/>
  <c r="AQ346" i="15"/>
  <c r="AP346" i="15"/>
  <c r="AO346" i="15"/>
  <c r="AN346" i="15"/>
  <c r="AM346" i="15"/>
  <c r="AQ345" i="15"/>
  <c r="AP345" i="15"/>
  <c r="AO345" i="15"/>
  <c r="AN345" i="15"/>
  <c r="AM345" i="15"/>
  <c r="AQ344" i="15"/>
  <c r="AP344" i="15"/>
  <c r="AO344" i="15"/>
  <c r="AN344" i="15"/>
  <c r="AM344" i="15"/>
  <c r="AQ343" i="15"/>
  <c r="AP343" i="15"/>
  <c r="AO343" i="15"/>
  <c r="AN343" i="15"/>
  <c r="AM343" i="15"/>
  <c r="AQ342" i="15"/>
  <c r="AP342" i="15"/>
  <c r="AO342" i="15"/>
  <c r="AN342" i="15"/>
  <c r="AM342" i="15"/>
  <c r="AQ341" i="15"/>
  <c r="AP341" i="15"/>
  <c r="AO341" i="15"/>
  <c r="AN341" i="15"/>
  <c r="AM341" i="15"/>
  <c r="AQ340" i="15"/>
  <c r="AP340" i="15"/>
  <c r="AO340" i="15"/>
  <c r="AN340" i="15"/>
  <c r="AM340" i="15"/>
  <c r="AQ339" i="15"/>
  <c r="AP339" i="15"/>
  <c r="AO339" i="15"/>
  <c r="AN339" i="15"/>
  <c r="AM339" i="15"/>
  <c r="AQ338" i="15"/>
  <c r="AP338" i="15"/>
  <c r="AO338" i="15"/>
  <c r="AN338" i="15"/>
  <c r="AM338" i="15"/>
  <c r="AQ337" i="15"/>
  <c r="AP337" i="15"/>
  <c r="AO337" i="15"/>
  <c r="AN337" i="15"/>
  <c r="AM337" i="15"/>
  <c r="AQ336" i="15"/>
  <c r="AP336" i="15"/>
  <c r="AO336" i="15"/>
  <c r="AN336" i="15"/>
  <c r="AM336" i="15"/>
  <c r="AQ335" i="15"/>
  <c r="AP335" i="15"/>
  <c r="AO335" i="15"/>
  <c r="AN335" i="15"/>
  <c r="AM335" i="15"/>
  <c r="AQ334" i="15"/>
  <c r="AP334" i="15"/>
  <c r="AO334" i="15"/>
  <c r="AN334" i="15"/>
  <c r="AM334" i="15"/>
  <c r="AQ333" i="15"/>
  <c r="AP333" i="15"/>
  <c r="AO333" i="15"/>
  <c r="AN333" i="15"/>
  <c r="AM333" i="15"/>
  <c r="AQ332" i="15"/>
  <c r="AP332" i="15"/>
  <c r="AO332" i="15"/>
  <c r="AN332" i="15"/>
  <c r="AM332" i="15"/>
  <c r="AQ331" i="15"/>
  <c r="AP331" i="15"/>
  <c r="AO331" i="15"/>
  <c r="AN331" i="15"/>
  <c r="AM331" i="15"/>
  <c r="AQ330" i="15"/>
  <c r="AP330" i="15"/>
  <c r="AO330" i="15"/>
  <c r="AN330" i="15"/>
  <c r="AM330" i="15"/>
  <c r="AQ329" i="15"/>
  <c r="AP329" i="15"/>
  <c r="AO329" i="15"/>
  <c r="AN329" i="15"/>
  <c r="AM329" i="15"/>
  <c r="AQ328" i="15"/>
  <c r="AP328" i="15"/>
  <c r="AO328" i="15"/>
  <c r="AN328" i="15"/>
  <c r="AM328" i="15"/>
  <c r="AQ327" i="15"/>
  <c r="AP327" i="15"/>
  <c r="AO327" i="15"/>
  <c r="AN327" i="15"/>
  <c r="AM327" i="15"/>
  <c r="AQ326" i="15"/>
  <c r="AP326" i="15"/>
  <c r="AO326" i="15"/>
  <c r="AN326" i="15"/>
  <c r="AM326" i="15"/>
  <c r="AQ325" i="15"/>
  <c r="AP325" i="15"/>
  <c r="AO325" i="15"/>
  <c r="AN325" i="15"/>
  <c r="AM325" i="15"/>
  <c r="AQ324" i="15"/>
  <c r="AP324" i="15"/>
  <c r="AO324" i="15"/>
  <c r="AN324" i="15"/>
  <c r="AM324" i="15"/>
  <c r="AQ323" i="15"/>
  <c r="AP323" i="15"/>
  <c r="AO323" i="15"/>
  <c r="AN323" i="15"/>
  <c r="AM323" i="15"/>
  <c r="AQ322" i="15"/>
  <c r="AP322" i="15"/>
  <c r="AO322" i="15"/>
  <c r="AN322" i="15"/>
  <c r="AM322" i="15"/>
  <c r="AQ321" i="15"/>
  <c r="AP321" i="15"/>
  <c r="AO321" i="15"/>
  <c r="AN321" i="15"/>
  <c r="AM321" i="15"/>
  <c r="AQ320" i="15"/>
  <c r="AP320" i="15"/>
  <c r="AO320" i="15"/>
  <c r="AN320" i="15"/>
  <c r="AM320" i="15"/>
  <c r="AQ319" i="15"/>
  <c r="AP319" i="15"/>
  <c r="AO319" i="15"/>
  <c r="AN319" i="15"/>
  <c r="AM319" i="15"/>
  <c r="AQ318" i="15"/>
  <c r="AP318" i="15"/>
  <c r="AO318" i="15"/>
  <c r="AN318" i="15"/>
  <c r="AM318" i="15"/>
  <c r="AQ317" i="15"/>
  <c r="AP317" i="15"/>
  <c r="AO317" i="15"/>
  <c r="AN317" i="15"/>
  <c r="AM317" i="15"/>
  <c r="AQ316" i="15"/>
  <c r="AP316" i="15"/>
  <c r="AO316" i="15"/>
  <c r="AN316" i="15"/>
  <c r="AM316" i="15"/>
  <c r="AQ315" i="15"/>
  <c r="AP315" i="15"/>
  <c r="AO315" i="15"/>
  <c r="AN315" i="15"/>
  <c r="AM315" i="15"/>
  <c r="AQ314" i="15"/>
  <c r="AP314" i="15"/>
  <c r="AO314" i="15"/>
  <c r="AN314" i="15"/>
  <c r="AM314" i="15"/>
  <c r="AQ313" i="15"/>
  <c r="AP313" i="15"/>
  <c r="AO313" i="15"/>
  <c r="AN313" i="15"/>
  <c r="AM313" i="15"/>
  <c r="AQ312" i="15"/>
  <c r="AP312" i="15"/>
  <c r="AO312" i="15"/>
  <c r="AN312" i="15"/>
  <c r="AM312" i="15"/>
  <c r="AQ311" i="15"/>
  <c r="AP311" i="15"/>
  <c r="AO311" i="15"/>
  <c r="AN311" i="15"/>
  <c r="AM311" i="15"/>
  <c r="AQ310" i="15"/>
  <c r="AP310" i="15"/>
  <c r="AO310" i="15"/>
  <c r="AN310" i="15"/>
  <c r="AM310" i="15"/>
  <c r="AQ309" i="15"/>
  <c r="AP309" i="15"/>
  <c r="AO309" i="15"/>
  <c r="AN309" i="15"/>
  <c r="AM309" i="15"/>
  <c r="AQ308" i="15"/>
  <c r="AP308" i="15"/>
  <c r="AO308" i="15"/>
  <c r="AN308" i="15"/>
  <c r="AM308" i="15"/>
  <c r="AQ307" i="15"/>
  <c r="AP307" i="15"/>
  <c r="AO307" i="15"/>
  <c r="AN307" i="15"/>
  <c r="AM307" i="15"/>
  <c r="AQ306" i="15"/>
  <c r="AP306" i="15"/>
  <c r="AO306" i="15"/>
  <c r="AN306" i="15"/>
  <c r="AM306" i="15"/>
  <c r="AQ305" i="15"/>
  <c r="AP305" i="15"/>
  <c r="AO305" i="15"/>
  <c r="AN305" i="15"/>
  <c r="AM305" i="15"/>
  <c r="AQ304" i="15"/>
  <c r="AP304" i="15"/>
  <c r="AO304" i="15"/>
  <c r="AN304" i="15"/>
  <c r="AM304" i="15"/>
  <c r="AQ303" i="15"/>
  <c r="AP303" i="15"/>
  <c r="AO303" i="15"/>
  <c r="AN303" i="15"/>
  <c r="AM303" i="15"/>
  <c r="AQ302" i="15"/>
  <c r="AP302" i="15"/>
  <c r="AO302" i="15"/>
  <c r="AN302" i="15"/>
  <c r="AM302" i="15"/>
  <c r="AQ301" i="15"/>
  <c r="AP301" i="15"/>
  <c r="AO301" i="15"/>
  <c r="AN301" i="15"/>
  <c r="AM301" i="15"/>
  <c r="AQ300" i="15"/>
  <c r="AP300" i="15"/>
  <c r="AO300" i="15"/>
  <c r="AN300" i="15"/>
  <c r="AM300" i="15"/>
  <c r="AQ299" i="15"/>
  <c r="AP299" i="15"/>
  <c r="AO299" i="15"/>
  <c r="AN299" i="15"/>
  <c r="AM299" i="15"/>
  <c r="AQ298" i="15"/>
  <c r="AP298" i="15"/>
  <c r="AO298" i="15"/>
  <c r="AN298" i="15"/>
  <c r="AM298" i="15"/>
  <c r="AQ297" i="15"/>
  <c r="AP297" i="15"/>
  <c r="AO297" i="15"/>
  <c r="AN297" i="15"/>
  <c r="AM297" i="15"/>
  <c r="AQ296" i="15"/>
  <c r="AP296" i="15"/>
  <c r="AO296" i="15"/>
  <c r="AN296" i="15"/>
  <c r="AM296" i="15"/>
  <c r="AQ295" i="15"/>
  <c r="AP295" i="15"/>
  <c r="AO295" i="15"/>
  <c r="AN295" i="15"/>
  <c r="AM295" i="15"/>
  <c r="AQ294" i="15"/>
  <c r="AP294" i="15"/>
  <c r="AO294" i="15"/>
  <c r="AN294" i="15"/>
  <c r="AM294" i="15"/>
  <c r="AQ293" i="15"/>
  <c r="AP293" i="15"/>
  <c r="AO293" i="15"/>
  <c r="AN293" i="15"/>
  <c r="AM293" i="15"/>
  <c r="AQ292" i="15"/>
  <c r="AP292" i="15"/>
  <c r="AO292" i="15"/>
  <c r="AN292" i="15"/>
  <c r="AM292" i="15"/>
  <c r="AQ291" i="15"/>
  <c r="AP291" i="15"/>
  <c r="AO291" i="15"/>
  <c r="AN291" i="15"/>
  <c r="AM291" i="15"/>
  <c r="AQ290" i="15"/>
  <c r="AP290" i="15"/>
  <c r="AO290" i="15"/>
  <c r="AN290" i="15"/>
  <c r="AM290" i="15"/>
  <c r="AQ289" i="15"/>
  <c r="AP289" i="15"/>
  <c r="AO289" i="15"/>
  <c r="AN289" i="15"/>
  <c r="AM289" i="15"/>
  <c r="AQ288" i="15"/>
  <c r="AP288" i="15"/>
  <c r="AO288" i="15"/>
  <c r="AN288" i="15"/>
  <c r="AM288" i="15"/>
  <c r="AQ287" i="15"/>
  <c r="AP287" i="15"/>
  <c r="AO287" i="15"/>
  <c r="AN287" i="15"/>
  <c r="AM287" i="15"/>
  <c r="AQ286" i="15"/>
  <c r="AP286" i="15"/>
  <c r="AO286" i="15"/>
  <c r="AN286" i="15"/>
  <c r="AM286" i="15"/>
  <c r="AQ285" i="15"/>
  <c r="AP285" i="15"/>
  <c r="AO285" i="15"/>
  <c r="AN285" i="15"/>
  <c r="AM285" i="15"/>
  <c r="AQ284" i="15"/>
  <c r="AP284" i="15"/>
  <c r="AO284" i="15"/>
  <c r="AN284" i="15"/>
  <c r="AM284" i="15"/>
  <c r="AQ283" i="15"/>
  <c r="AP283" i="15"/>
  <c r="AO283" i="15"/>
  <c r="AN283" i="15"/>
  <c r="AM283" i="15"/>
  <c r="AQ282" i="15"/>
  <c r="AP282" i="15"/>
  <c r="AO282" i="15"/>
  <c r="AN282" i="15"/>
  <c r="AM282" i="15"/>
  <c r="AQ281" i="15"/>
  <c r="AP281" i="15"/>
  <c r="AO281" i="15"/>
  <c r="AN281" i="15"/>
  <c r="AM281" i="15"/>
  <c r="AQ280" i="15"/>
  <c r="AP280" i="15"/>
  <c r="AO280" i="15"/>
  <c r="AN280" i="15"/>
  <c r="AM280" i="15"/>
  <c r="AQ279" i="15"/>
  <c r="AP279" i="15"/>
  <c r="AO279" i="15"/>
  <c r="AN279" i="15"/>
  <c r="AM279" i="15"/>
  <c r="AQ278" i="15"/>
  <c r="AP278" i="15"/>
  <c r="AO278" i="15"/>
  <c r="AN278" i="15"/>
  <c r="AM278" i="15"/>
  <c r="AQ277" i="15"/>
  <c r="AP277" i="15"/>
  <c r="AO277" i="15"/>
  <c r="AN277" i="15"/>
  <c r="AM277" i="15"/>
  <c r="AQ276" i="15"/>
  <c r="AP276" i="15"/>
  <c r="AO276" i="15"/>
  <c r="AN276" i="15"/>
  <c r="AM276" i="15"/>
  <c r="AQ275" i="15"/>
  <c r="AP275" i="15"/>
  <c r="AO275" i="15"/>
  <c r="AN275" i="15"/>
  <c r="AM275" i="15"/>
  <c r="AQ274" i="15"/>
  <c r="AP274" i="15"/>
  <c r="AO274" i="15"/>
  <c r="AN274" i="15"/>
  <c r="AM274" i="15"/>
  <c r="AQ273" i="15"/>
  <c r="AP273" i="15"/>
  <c r="AO273" i="15"/>
  <c r="AN273" i="15"/>
  <c r="AM273" i="15"/>
  <c r="AQ272" i="15"/>
  <c r="AP272" i="15"/>
  <c r="AO272" i="15"/>
  <c r="AN272" i="15"/>
  <c r="AM272" i="15"/>
  <c r="AQ271" i="15"/>
  <c r="AP271" i="15"/>
  <c r="AO271" i="15"/>
  <c r="AN271" i="15"/>
  <c r="AM271" i="15"/>
  <c r="AQ270" i="15"/>
  <c r="AP270" i="15"/>
  <c r="AO270" i="15"/>
  <c r="AN270" i="15"/>
  <c r="AM270" i="15"/>
  <c r="AQ269" i="15"/>
  <c r="AP269" i="15"/>
  <c r="AO269" i="15"/>
  <c r="AN269" i="15"/>
  <c r="AM269" i="15"/>
  <c r="AQ268" i="15"/>
  <c r="AP268" i="15"/>
  <c r="AO268" i="15"/>
  <c r="AN268" i="15"/>
  <c r="AM268" i="15"/>
  <c r="AQ267" i="15"/>
  <c r="AP267" i="15"/>
  <c r="AO267" i="15"/>
  <c r="AN267" i="15"/>
  <c r="AM267" i="15"/>
  <c r="AQ266" i="15"/>
  <c r="AP266" i="15"/>
  <c r="AO266" i="15"/>
  <c r="AN266" i="15"/>
  <c r="AM266" i="15"/>
  <c r="AQ265" i="15"/>
  <c r="AP265" i="15"/>
  <c r="AO265" i="15"/>
  <c r="AN265" i="15"/>
  <c r="AM265" i="15"/>
  <c r="AQ264" i="15"/>
  <c r="AP264" i="15"/>
  <c r="AO264" i="15"/>
  <c r="AN264" i="15"/>
  <c r="AM264" i="15"/>
  <c r="AQ263" i="15"/>
  <c r="AP263" i="15"/>
  <c r="AO263" i="15"/>
  <c r="AN263" i="15"/>
  <c r="AM263" i="15"/>
  <c r="AQ262" i="15"/>
  <c r="AP262" i="15"/>
  <c r="AO262" i="15"/>
  <c r="AN262" i="15"/>
  <c r="AM262" i="15"/>
  <c r="AQ261" i="15"/>
  <c r="AP261" i="15"/>
  <c r="AO261" i="15"/>
  <c r="AN261" i="15"/>
  <c r="AM261" i="15"/>
  <c r="AQ260" i="15"/>
  <c r="AP260" i="15"/>
  <c r="AO260" i="15"/>
  <c r="AN260" i="15"/>
  <c r="AM260" i="15"/>
  <c r="AQ259" i="15"/>
  <c r="AP259" i="15"/>
  <c r="AO259" i="15"/>
  <c r="AN259" i="15"/>
  <c r="AM259" i="15"/>
  <c r="AQ258" i="15"/>
  <c r="AP258" i="15"/>
  <c r="AO258" i="15"/>
  <c r="AN258" i="15"/>
  <c r="AM258" i="15"/>
  <c r="AQ257" i="15"/>
  <c r="AP257" i="15"/>
  <c r="AO257" i="15"/>
  <c r="AN257" i="15"/>
  <c r="AM257" i="15"/>
  <c r="AQ256" i="15"/>
  <c r="AP256" i="15"/>
  <c r="AO256" i="15"/>
  <c r="AN256" i="15"/>
  <c r="AM256" i="15"/>
  <c r="AQ255" i="15"/>
  <c r="AP255" i="15"/>
  <c r="AO255" i="15"/>
  <c r="AN255" i="15"/>
  <c r="AM255" i="15"/>
  <c r="AQ254" i="15"/>
  <c r="AP254" i="15"/>
  <c r="AO254" i="15"/>
  <c r="AN254" i="15"/>
  <c r="AM254" i="15"/>
  <c r="AQ253" i="15"/>
  <c r="AP253" i="15"/>
  <c r="AO253" i="15"/>
  <c r="AN253" i="15"/>
  <c r="AM253" i="15"/>
  <c r="AQ252" i="15"/>
  <c r="AP252" i="15"/>
  <c r="AO252" i="15"/>
  <c r="AN252" i="15"/>
  <c r="AM252" i="15"/>
  <c r="AQ251" i="15"/>
  <c r="AP251" i="15"/>
  <c r="AO251" i="15"/>
  <c r="AN251" i="15"/>
  <c r="AM251" i="15"/>
  <c r="AQ250" i="15"/>
  <c r="AP250" i="15"/>
  <c r="AO250" i="15"/>
  <c r="AN250" i="15"/>
  <c r="AM250" i="15"/>
  <c r="AQ249" i="15"/>
  <c r="AP249" i="15"/>
  <c r="AO249" i="15"/>
  <c r="AN249" i="15"/>
  <c r="AM249" i="15"/>
  <c r="AQ248" i="15"/>
  <c r="AP248" i="15"/>
  <c r="AO248" i="15"/>
  <c r="AN248" i="15"/>
  <c r="AM248" i="15"/>
  <c r="AQ247" i="15"/>
  <c r="AP247" i="15"/>
  <c r="AO247" i="15"/>
  <c r="AN247" i="15"/>
  <c r="AM247" i="15"/>
  <c r="AQ246" i="15"/>
  <c r="AP246" i="15"/>
  <c r="AO246" i="15"/>
  <c r="AN246" i="15"/>
  <c r="AM246" i="15"/>
  <c r="AQ245" i="15"/>
  <c r="AP245" i="15"/>
  <c r="AO245" i="15"/>
  <c r="AN245" i="15"/>
  <c r="AM245" i="15"/>
  <c r="AQ244" i="15"/>
  <c r="AP244" i="15"/>
  <c r="AO244" i="15"/>
  <c r="AN244" i="15"/>
  <c r="AM244" i="15"/>
  <c r="AQ243" i="15"/>
  <c r="AP243" i="15"/>
  <c r="AO243" i="15"/>
  <c r="AN243" i="15"/>
  <c r="AM243" i="15"/>
  <c r="AQ242" i="15"/>
  <c r="AP242" i="15"/>
  <c r="AO242" i="15"/>
  <c r="AN242" i="15"/>
  <c r="AM242" i="15"/>
  <c r="AQ241" i="15"/>
  <c r="AP241" i="15"/>
  <c r="AO241" i="15"/>
  <c r="AN241" i="15"/>
  <c r="AM241" i="15"/>
  <c r="AQ240" i="15"/>
  <c r="AP240" i="15"/>
  <c r="AO240" i="15"/>
  <c r="AN240" i="15"/>
  <c r="AM240" i="15"/>
  <c r="AQ239" i="15"/>
  <c r="AP239" i="15"/>
  <c r="AO239" i="15"/>
  <c r="AN239" i="15"/>
  <c r="AM239" i="15"/>
  <c r="AQ238" i="15"/>
  <c r="AP238" i="15"/>
  <c r="AO238" i="15"/>
  <c r="AN238" i="15"/>
  <c r="AM238" i="15"/>
  <c r="AQ237" i="15"/>
  <c r="AP237" i="15"/>
  <c r="AO237" i="15"/>
  <c r="AN237" i="15"/>
  <c r="AM237" i="15"/>
  <c r="AQ236" i="15"/>
  <c r="AP236" i="15"/>
  <c r="AO236" i="15"/>
  <c r="AN236" i="15"/>
  <c r="AM236" i="15"/>
  <c r="AQ235" i="15"/>
  <c r="AP235" i="15"/>
  <c r="AO235" i="15"/>
  <c r="AN235" i="15"/>
  <c r="AM235" i="15"/>
  <c r="AQ234" i="15"/>
  <c r="AP234" i="15"/>
  <c r="AO234" i="15"/>
  <c r="AN234" i="15"/>
  <c r="AM234" i="15"/>
  <c r="AQ233" i="15"/>
  <c r="AP233" i="15"/>
  <c r="AO233" i="15"/>
  <c r="AN233" i="15"/>
  <c r="AM233" i="15"/>
  <c r="AQ232" i="15"/>
  <c r="AP232" i="15"/>
  <c r="AO232" i="15"/>
  <c r="AN232" i="15"/>
  <c r="AM232" i="15"/>
  <c r="AQ231" i="15"/>
  <c r="AP231" i="15"/>
  <c r="AO231" i="15"/>
  <c r="AN231" i="15"/>
  <c r="AM231" i="15"/>
  <c r="AQ230" i="15"/>
  <c r="AP230" i="15"/>
  <c r="AO230" i="15"/>
  <c r="AN230" i="15"/>
  <c r="AM230" i="15"/>
  <c r="AQ229" i="15"/>
  <c r="AP229" i="15"/>
  <c r="AO229" i="15"/>
  <c r="AN229" i="15"/>
  <c r="AM229" i="15"/>
  <c r="AQ228" i="15"/>
  <c r="AP228" i="15"/>
  <c r="AO228" i="15"/>
  <c r="AN228" i="15"/>
  <c r="AM228" i="15"/>
  <c r="AQ227" i="15"/>
  <c r="AP227" i="15"/>
  <c r="AO227" i="15"/>
  <c r="AN227" i="15"/>
  <c r="AM227" i="15"/>
  <c r="AQ226" i="15"/>
  <c r="AP226" i="15"/>
  <c r="AO226" i="15"/>
  <c r="AN226" i="15"/>
  <c r="AM226" i="15"/>
  <c r="AQ225" i="15"/>
  <c r="AP225" i="15"/>
  <c r="AO225" i="15"/>
  <c r="AN225" i="15"/>
  <c r="AM225" i="15"/>
  <c r="AQ224" i="15"/>
  <c r="AP224" i="15"/>
  <c r="AO224" i="15"/>
  <c r="AN224" i="15"/>
  <c r="AM224" i="15"/>
  <c r="AQ223" i="15"/>
  <c r="AP223" i="15"/>
  <c r="AO223" i="15"/>
  <c r="AN223" i="15"/>
  <c r="AM223" i="15"/>
  <c r="AQ222" i="15"/>
  <c r="AP222" i="15"/>
  <c r="AO222" i="15"/>
  <c r="AN222" i="15"/>
  <c r="AM222" i="15"/>
  <c r="AQ221" i="15"/>
  <c r="AP221" i="15"/>
  <c r="AO221" i="15"/>
  <c r="AN221" i="15"/>
  <c r="AM221" i="15"/>
  <c r="AQ220" i="15"/>
  <c r="AP220" i="15"/>
  <c r="AO220" i="15"/>
  <c r="AN220" i="15"/>
  <c r="AM220" i="15"/>
  <c r="AQ219" i="15"/>
  <c r="AP219" i="15"/>
  <c r="AO219" i="15"/>
  <c r="AN219" i="15"/>
  <c r="AM219" i="15"/>
  <c r="AQ218" i="15"/>
  <c r="AP218" i="15"/>
  <c r="AO218" i="15"/>
  <c r="AN218" i="15"/>
  <c r="AM218" i="15"/>
  <c r="AQ217" i="15"/>
  <c r="AP217" i="15"/>
  <c r="AO217" i="15"/>
  <c r="AN217" i="15"/>
  <c r="AM217" i="15"/>
  <c r="AQ216" i="15"/>
  <c r="AP216" i="15"/>
  <c r="AO216" i="15"/>
  <c r="AN216" i="15"/>
  <c r="AM216" i="15"/>
  <c r="AQ215" i="15"/>
  <c r="AP215" i="15"/>
  <c r="AO215" i="15"/>
  <c r="AN215" i="15"/>
  <c r="AM215" i="15"/>
  <c r="AQ214" i="15"/>
  <c r="AP214" i="15"/>
  <c r="AO214" i="15"/>
  <c r="AN214" i="15"/>
  <c r="AM214" i="15"/>
  <c r="AQ213" i="15"/>
  <c r="AP213" i="15"/>
  <c r="AO213" i="15"/>
  <c r="AN213" i="15"/>
  <c r="AM213" i="15"/>
  <c r="AQ212" i="15"/>
  <c r="AP212" i="15"/>
  <c r="AO212" i="15"/>
  <c r="AN212" i="15"/>
  <c r="AM212" i="15"/>
  <c r="AQ211" i="15"/>
  <c r="AP211" i="15"/>
  <c r="AO211" i="15"/>
  <c r="AN211" i="15"/>
  <c r="AM211" i="15"/>
  <c r="AQ210" i="15"/>
  <c r="AP210" i="15"/>
  <c r="AO210" i="15"/>
  <c r="AN210" i="15"/>
  <c r="AM210" i="15"/>
  <c r="AQ209" i="15"/>
  <c r="AP209" i="15"/>
  <c r="AO209" i="15"/>
  <c r="AN209" i="15"/>
  <c r="AM209" i="15"/>
  <c r="AQ208" i="15"/>
  <c r="AP208" i="15"/>
  <c r="AO208" i="15"/>
  <c r="AN208" i="15"/>
  <c r="AM208" i="15"/>
  <c r="AQ207" i="15"/>
  <c r="AP207" i="15"/>
  <c r="AO207" i="15"/>
  <c r="AN207" i="15"/>
  <c r="AM207" i="15"/>
  <c r="AQ206" i="15"/>
  <c r="AP206" i="15"/>
  <c r="AO206" i="15"/>
  <c r="AN206" i="15"/>
  <c r="AM206" i="15"/>
  <c r="AQ205" i="15"/>
  <c r="AP205" i="15"/>
  <c r="AO205" i="15"/>
  <c r="AN205" i="15"/>
  <c r="AM205" i="15"/>
  <c r="AQ204" i="15"/>
  <c r="AP204" i="15"/>
  <c r="AO204" i="15"/>
  <c r="AN204" i="15"/>
  <c r="AM204" i="15"/>
  <c r="AQ203" i="15"/>
  <c r="AP203" i="15"/>
  <c r="AO203" i="15"/>
  <c r="AN203" i="15"/>
  <c r="AM203" i="15"/>
  <c r="AQ202" i="15"/>
  <c r="AP202" i="15"/>
  <c r="AO202" i="15"/>
  <c r="AN202" i="15"/>
  <c r="AM202" i="15"/>
  <c r="AQ201" i="15"/>
  <c r="AP201" i="15"/>
  <c r="AO201" i="15"/>
  <c r="AN201" i="15"/>
  <c r="AM201" i="15"/>
  <c r="AQ200" i="15"/>
  <c r="AP200" i="15"/>
  <c r="AO200" i="15"/>
  <c r="AN200" i="15"/>
  <c r="AM200" i="15"/>
  <c r="AQ199" i="15"/>
  <c r="AP199" i="15"/>
  <c r="AO199" i="15"/>
  <c r="AN199" i="15"/>
  <c r="AM199" i="15"/>
  <c r="AQ198" i="15"/>
  <c r="AP198" i="15"/>
  <c r="AO198" i="15"/>
  <c r="AN198" i="15"/>
  <c r="AM198" i="15"/>
  <c r="AQ197" i="15"/>
  <c r="AP197" i="15"/>
  <c r="AO197" i="15"/>
  <c r="AN197" i="15"/>
  <c r="AM197" i="15"/>
  <c r="AQ196" i="15"/>
  <c r="AP196" i="15"/>
  <c r="AO196" i="15"/>
  <c r="AN196" i="15"/>
  <c r="AM196" i="15"/>
  <c r="AQ195" i="15"/>
  <c r="AP195" i="15"/>
  <c r="AO195" i="15"/>
  <c r="AN195" i="15"/>
  <c r="AM195" i="15"/>
  <c r="AQ194" i="15"/>
  <c r="AP194" i="15"/>
  <c r="AO194" i="15"/>
  <c r="AN194" i="15"/>
  <c r="AM194" i="15"/>
  <c r="AQ193" i="15"/>
  <c r="AP193" i="15"/>
  <c r="AO193" i="15"/>
  <c r="AN193" i="15"/>
  <c r="AM193" i="15"/>
  <c r="AQ192" i="15"/>
  <c r="AP192" i="15"/>
  <c r="AO192" i="15"/>
  <c r="AN192" i="15"/>
  <c r="AM192" i="15"/>
  <c r="AQ191" i="15"/>
  <c r="AP191" i="15"/>
  <c r="AO191" i="15"/>
  <c r="AN191" i="15"/>
  <c r="AM191" i="15"/>
  <c r="AQ190" i="15"/>
  <c r="AP190" i="15"/>
  <c r="AO190" i="15"/>
  <c r="AN190" i="15"/>
  <c r="AM190" i="15"/>
  <c r="AQ189" i="15"/>
  <c r="AP189" i="15"/>
  <c r="AO189" i="15"/>
  <c r="AN189" i="15"/>
  <c r="AM189" i="15"/>
  <c r="AQ188" i="15"/>
  <c r="AP188" i="15"/>
  <c r="AO188" i="15"/>
  <c r="AN188" i="15"/>
  <c r="AM188" i="15"/>
  <c r="AQ187" i="15"/>
  <c r="AP187" i="15"/>
  <c r="AO187" i="15"/>
  <c r="AN187" i="15"/>
  <c r="AM187" i="15"/>
  <c r="AQ186" i="15"/>
  <c r="AP186" i="15"/>
  <c r="AO186" i="15"/>
  <c r="AN186" i="15"/>
  <c r="AM186" i="15"/>
  <c r="AQ185" i="15"/>
  <c r="AP185" i="15"/>
  <c r="AO185" i="15"/>
  <c r="AN185" i="15"/>
  <c r="AM185" i="15"/>
  <c r="AQ184" i="15"/>
  <c r="AP184" i="15"/>
  <c r="AO184" i="15"/>
  <c r="AN184" i="15"/>
  <c r="AM184" i="15"/>
  <c r="AQ183" i="15"/>
  <c r="AP183" i="15"/>
  <c r="AO183" i="15"/>
  <c r="AN183" i="15"/>
  <c r="AM183" i="15"/>
  <c r="AQ182" i="15"/>
  <c r="AP182" i="15"/>
  <c r="AO182" i="15"/>
  <c r="AN182" i="15"/>
  <c r="AM182" i="15"/>
  <c r="AQ181" i="15"/>
  <c r="AP181" i="15"/>
  <c r="AO181" i="15"/>
  <c r="AN181" i="15"/>
  <c r="AM181" i="15"/>
  <c r="AQ180" i="15"/>
  <c r="AP180" i="15"/>
  <c r="AO180" i="15"/>
  <c r="AN180" i="15"/>
  <c r="AM180" i="15"/>
  <c r="AQ179" i="15"/>
  <c r="AP179" i="15"/>
  <c r="AO179" i="15"/>
  <c r="AN179" i="15"/>
  <c r="AM179" i="15"/>
  <c r="AQ178" i="15"/>
  <c r="AP178" i="15"/>
  <c r="AO178" i="15"/>
  <c r="AN178" i="15"/>
  <c r="AM178" i="15"/>
  <c r="AQ177" i="15"/>
  <c r="AP177" i="15"/>
  <c r="AO177" i="15"/>
  <c r="AN177" i="15"/>
  <c r="AM177" i="15"/>
  <c r="AQ176" i="15"/>
  <c r="AP176" i="15"/>
  <c r="AO176" i="15"/>
  <c r="AN176" i="15"/>
  <c r="AM176" i="15"/>
  <c r="AQ175" i="15"/>
  <c r="AP175" i="15"/>
  <c r="AO175" i="15"/>
  <c r="AN175" i="15"/>
  <c r="AM175" i="15"/>
  <c r="AQ174" i="15"/>
  <c r="AP174" i="15"/>
  <c r="AO174" i="15"/>
  <c r="AN174" i="15"/>
  <c r="AM174" i="15"/>
  <c r="AQ173" i="15"/>
  <c r="AP173" i="15"/>
  <c r="AO173" i="15"/>
  <c r="AN173" i="15"/>
  <c r="AM173" i="15"/>
  <c r="AQ172" i="15"/>
  <c r="AP172" i="15"/>
  <c r="AO172" i="15"/>
  <c r="AN172" i="15"/>
  <c r="AM172" i="15"/>
  <c r="AQ171" i="15"/>
  <c r="AP171" i="15"/>
  <c r="AO171" i="15"/>
  <c r="AN171" i="15"/>
  <c r="AM171" i="15"/>
  <c r="AQ170" i="15"/>
  <c r="AP170" i="15"/>
  <c r="AO170" i="15"/>
  <c r="AN170" i="15"/>
  <c r="AM170" i="15"/>
  <c r="AQ169" i="15"/>
  <c r="AP169" i="15"/>
  <c r="AO169" i="15"/>
  <c r="AN169" i="15"/>
  <c r="AM169" i="15"/>
  <c r="AQ168" i="15"/>
  <c r="AP168" i="15"/>
  <c r="AO168" i="15"/>
  <c r="AN168" i="15"/>
  <c r="AM168" i="15"/>
  <c r="AQ167" i="15"/>
  <c r="AP167" i="15"/>
  <c r="AO167" i="15"/>
  <c r="AN167" i="15"/>
  <c r="AM167" i="15"/>
  <c r="AQ166" i="15"/>
  <c r="AP166" i="15"/>
  <c r="AO166" i="15"/>
  <c r="AN166" i="15"/>
  <c r="AM166" i="15"/>
  <c r="AQ165" i="15"/>
  <c r="AP165" i="15"/>
  <c r="AO165" i="15"/>
  <c r="AN165" i="15"/>
  <c r="AM165" i="15"/>
  <c r="AQ164" i="15"/>
  <c r="AP164" i="15"/>
  <c r="AO164" i="15"/>
  <c r="AN164" i="15"/>
  <c r="AM164" i="15"/>
  <c r="AQ163" i="15"/>
  <c r="AP163" i="15"/>
  <c r="AO163" i="15"/>
  <c r="AN163" i="15"/>
  <c r="AM163" i="15"/>
  <c r="AQ162" i="15"/>
  <c r="AP162" i="15"/>
  <c r="AO162" i="15"/>
  <c r="AN162" i="15"/>
  <c r="AM162" i="15"/>
  <c r="AQ161" i="15"/>
  <c r="AP161" i="15"/>
  <c r="AO161" i="15"/>
  <c r="AN161" i="15"/>
  <c r="AM161" i="15"/>
  <c r="AQ160" i="15"/>
  <c r="AP160" i="15"/>
  <c r="AO160" i="15"/>
  <c r="AN160" i="15"/>
  <c r="AM160" i="15"/>
  <c r="AQ159" i="15"/>
  <c r="AP159" i="15"/>
  <c r="AO159" i="15"/>
  <c r="AN159" i="15"/>
  <c r="AM159" i="15"/>
  <c r="AQ158" i="15"/>
  <c r="AP158" i="15"/>
  <c r="AO158" i="15"/>
  <c r="AN158" i="15"/>
  <c r="AM158" i="15"/>
  <c r="AQ157" i="15"/>
  <c r="AP157" i="15"/>
  <c r="AO157" i="15"/>
  <c r="AN157" i="15"/>
  <c r="AM157" i="15"/>
  <c r="AQ156" i="15"/>
  <c r="AP156" i="15"/>
  <c r="AO156" i="15"/>
  <c r="AN156" i="15"/>
  <c r="AM156" i="15"/>
  <c r="AQ155" i="15"/>
  <c r="AP155" i="15"/>
  <c r="AO155" i="15"/>
  <c r="AN155" i="15"/>
  <c r="AM155" i="15"/>
  <c r="AQ154" i="15"/>
  <c r="AP154" i="15"/>
  <c r="AO154" i="15"/>
  <c r="AN154" i="15"/>
  <c r="AM154" i="15"/>
  <c r="AQ153" i="15"/>
  <c r="AP153" i="15"/>
  <c r="AO153" i="15"/>
  <c r="AN153" i="15"/>
  <c r="AM153" i="15"/>
  <c r="AQ152" i="15"/>
  <c r="AP152" i="15"/>
  <c r="AO152" i="15"/>
  <c r="AN152" i="15"/>
  <c r="AM152" i="15"/>
  <c r="AQ151" i="15"/>
  <c r="AP151" i="15"/>
  <c r="AO151" i="15"/>
  <c r="AN151" i="15"/>
  <c r="AM151" i="15"/>
  <c r="AQ150" i="15"/>
  <c r="AP150" i="15"/>
  <c r="AO150" i="15"/>
  <c r="AN150" i="15"/>
  <c r="AM150" i="15"/>
  <c r="AQ149" i="15"/>
  <c r="AP149" i="15"/>
  <c r="AO149" i="15"/>
  <c r="AN149" i="15"/>
  <c r="AM149" i="15"/>
  <c r="AQ148" i="15"/>
  <c r="AP148" i="15"/>
  <c r="AO148" i="15"/>
  <c r="AN148" i="15"/>
  <c r="AM148" i="15"/>
  <c r="AQ147" i="15"/>
  <c r="AP147" i="15"/>
  <c r="AO147" i="15"/>
  <c r="AN147" i="15"/>
  <c r="AM147" i="15"/>
  <c r="AQ146" i="15"/>
  <c r="AP146" i="15"/>
  <c r="AO146" i="15"/>
  <c r="AN146" i="15"/>
  <c r="AM146" i="15"/>
  <c r="AQ145" i="15"/>
  <c r="AP145" i="15"/>
  <c r="AO145" i="15"/>
  <c r="AN145" i="15"/>
  <c r="AM145" i="15"/>
  <c r="AQ144" i="15"/>
  <c r="AP144" i="15"/>
  <c r="AO144" i="15"/>
  <c r="AN144" i="15"/>
  <c r="AM144" i="15"/>
  <c r="AQ143" i="15"/>
  <c r="AP143" i="15"/>
  <c r="AO143" i="15"/>
  <c r="AN143" i="15"/>
  <c r="AM143" i="15"/>
  <c r="AQ142" i="15"/>
  <c r="AP142" i="15"/>
  <c r="AO142" i="15"/>
  <c r="AN142" i="15"/>
  <c r="AM142" i="15"/>
  <c r="AQ141" i="15"/>
  <c r="AP141" i="15"/>
  <c r="AO141" i="15"/>
  <c r="AN141" i="15"/>
  <c r="AM141" i="15"/>
  <c r="AQ140" i="15"/>
  <c r="AP140" i="15"/>
  <c r="AO140" i="15"/>
  <c r="AN140" i="15"/>
  <c r="AM140" i="15"/>
  <c r="AQ139" i="15"/>
  <c r="AP139" i="15"/>
  <c r="AO139" i="15"/>
  <c r="AN139" i="15"/>
  <c r="AM139" i="15"/>
  <c r="AQ138" i="15"/>
  <c r="AP138" i="15"/>
  <c r="AO138" i="15"/>
  <c r="AN138" i="15"/>
  <c r="AM138" i="15"/>
  <c r="AQ137" i="15"/>
  <c r="AP137" i="15"/>
  <c r="AO137" i="15"/>
  <c r="AN137" i="15"/>
  <c r="AM137" i="15"/>
  <c r="AQ136" i="15"/>
  <c r="AP136" i="15"/>
  <c r="AO136" i="15"/>
  <c r="AN136" i="15"/>
  <c r="AM136" i="15"/>
  <c r="AQ135" i="15"/>
  <c r="AP135" i="15"/>
  <c r="AO135" i="15"/>
  <c r="AN135" i="15"/>
  <c r="AM135" i="15"/>
  <c r="AQ134" i="15"/>
  <c r="AP134" i="15"/>
  <c r="AO134" i="15"/>
  <c r="AN134" i="15"/>
  <c r="AM134" i="15"/>
  <c r="AQ133" i="15"/>
  <c r="AP133" i="15"/>
  <c r="AO133" i="15"/>
  <c r="AN133" i="15"/>
  <c r="AM133" i="15"/>
  <c r="AQ132" i="15"/>
  <c r="AP132" i="15"/>
  <c r="AO132" i="15"/>
  <c r="AN132" i="15"/>
  <c r="AM132" i="15"/>
  <c r="AQ131" i="15"/>
  <c r="AP131" i="15"/>
  <c r="AO131" i="15"/>
  <c r="AN131" i="15"/>
  <c r="AM131" i="15"/>
  <c r="AQ130" i="15"/>
  <c r="AP130" i="15"/>
  <c r="AO130" i="15"/>
  <c r="AN130" i="15"/>
  <c r="AM130" i="15"/>
  <c r="AQ129" i="15"/>
  <c r="AP129" i="15"/>
  <c r="AO129" i="15"/>
  <c r="AN129" i="15"/>
  <c r="AM129" i="15"/>
  <c r="AQ128" i="15"/>
  <c r="AP128" i="15"/>
  <c r="AO128" i="15"/>
  <c r="AN128" i="15"/>
  <c r="AM128" i="15"/>
  <c r="AQ127" i="15"/>
  <c r="AP127" i="15"/>
  <c r="AO127" i="15"/>
  <c r="AN127" i="15"/>
  <c r="AM127" i="15"/>
  <c r="AQ126" i="15"/>
  <c r="AP126" i="15"/>
  <c r="AO126" i="15"/>
  <c r="AN126" i="15"/>
  <c r="AM126" i="15"/>
  <c r="AQ125" i="15"/>
  <c r="AP125" i="15"/>
  <c r="AO125" i="15"/>
  <c r="AN125" i="15"/>
  <c r="AM125" i="15"/>
  <c r="AQ124" i="15"/>
  <c r="AP124" i="15"/>
  <c r="AO124" i="15"/>
  <c r="AN124" i="15"/>
  <c r="AM124" i="15"/>
  <c r="AQ123" i="15"/>
  <c r="AP123" i="15"/>
  <c r="AO123" i="15"/>
  <c r="AN123" i="15"/>
  <c r="AM123" i="15"/>
  <c r="AQ122" i="15"/>
  <c r="AP122" i="15"/>
  <c r="AO122" i="15"/>
  <c r="AN122" i="15"/>
  <c r="AM122" i="15"/>
  <c r="AQ121" i="15"/>
  <c r="AP121" i="15"/>
  <c r="AO121" i="15"/>
  <c r="AN121" i="15"/>
  <c r="AM121" i="15"/>
  <c r="AQ120" i="15"/>
  <c r="AP120" i="15"/>
  <c r="AO120" i="15"/>
  <c r="AN120" i="15"/>
  <c r="AM120" i="15"/>
  <c r="AQ119" i="15"/>
  <c r="AP119" i="15"/>
  <c r="AO119" i="15"/>
  <c r="AN119" i="15"/>
  <c r="AM119" i="15"/>
  <c r="AQ118" i="15"/>
  <c r="AP118" i="15"/>
  <c r="AO118" i="15"/>
  <c r="AN118" i="15"/>
  <c r="AM118" i="15"/>
  <c r="AQ117" i="15"/>
  <c r="AP117" i="15"/>
  <c r="AO117" i="15"/>
  <c r="AN117" i="15"/>
  <c r="AM117" i="15"/>
  <c r="AQ116" i="15"/>
  <c r="AP116" i="15"/>
  <c r="AO116" i="15"/>
  <c r="AN116" i="15"/>
  <c r="AM116" i="15"/>
  <c r="AQ115" i="15"/>
  <c r="AP115" i="15"/>
  <c r="AO115" i="15"/>
  <c r="AN115" i="15"/>
  <c r="AM115" i="15"/>
  <c r="AQ114" i="15"/>
  <c r="AP114" i="15"/>
  <c r="AO114" i="15"/>
  <c r="AN114" i="15"/>
  <c r="AM114" i="15"/>
  <c r="AQ113" i="15"/>
  <c r="AP113" i="15"/>
  <c r="AO113" i="15"/>
  <c r="AN113" i="15"/>
  <c r="AM113" i="15"/>
  <c r="AQ112" i="15"/>
  <c r="AP112" i="15"/>
  <c r="AO112" i="15"/>
  <c r="AN112" i="15"/>
  <c r="AM112" i="15"/>
  <c r="AQ111" i="15"/>
  <c r="AP111" i="15"/>
  <c r="AO111" i="15"/>
  <c r="AN111" i="15"/>
  <c r="AM111" i="15"/>
  <c r="AQ110" i="15"/>
  <c r="AP110" i="15"/>
  <c r="AO110" i="15"/>
  <c r="AN110" i="15"/>
  <c r="AM110" i="15"/>
  <c r="AQ109" i="15"/>
  <c r="AP109" i="15"/>
  <c r="AO109" i="15"/>
  <c r="AN109" i="15"/>
  <c r="AM109" i="15"/>
  <c r="AQ108" i="15"/>
  <c r="AP108" i="15"/>
  <c r="AO108" i="15"/>
  <c r="AN108" i="15"/>
  <c r="AM108" i="15"/>
  <c r="AQ107" i="15"/>
  <c r="AP107" i="15"/>
  <c r="AO107" i="15"/>
  <c r="AN107" i="15"/>
  <c r="AM107" i="15"/>
  <c r="AQ106" i="15"/>
  <c r="AP106" i="15"/>
  <c r="AO106" i="15"/>
  <c r="AN106" i="15"/>
  <c r="AM106" i="15"/>
  <c r="AQ105" i="15"/>
  <c r="AP105" i="15"/>
  <c r="AO105" i="15"/>
  <c r="AN105" i="15"/>
  <c r="AM105" i="15"/>
  <c r="AQ104" i="15"/>
  <c r="AP104" i="15"/>
  <c r="AO104" i="15"/>
  <c r="AN104" i="15"/>
  <c r="AM104" i="15"/>
  <c r="AQ103" i="15"/>
  <c r="AP103" i="15"/>
  <c r="AO103" i="15"/>
  <c r="AN103" i="15"/>
  <c r="AM103" i="15"/>
  <c r="AQ102" i="15"/>
  <c r="AP102" i="15"/>
  <c r="AO102" i="15"/>
  <c r="AN102" i="15"/>
  <c r="AM102" i="15"/>
  <c r="AQ101" i="15"/>
  <c r="AP101" i="15"/>
  <c r="AO101" i="15"/>
  <c r="AN101" i="15"/>
  <c r="AM101" i="15"/>
  <c r="AQ100" i="15"/>
  <c r="AP100" i="15"/>
  <c r="AO100" i="15"/>
  <c r="AN100" i="15"/>
  <c r="AM100" i="15"/>
  <c r="AQ99" i="15"/>
  <c r="AP99" i="15"/>
  <c r="AO99" i="15"/>
  <c r="AN99" i="15"/>
  <c r="AM99" i="15"/>
  <c r="AQ98" i="15"/>
  <c r="AP98" i="15"/>
  <c r="AO98" i="15"/>
  <c r="AN98" i="15"/>
  <c r="AM98" i="15"/>
  <c r="AQ97" i="15"/>
  <c r="AP97" i="15"/>
  <c r="AO97" i="15"/>
  <c r="AN97" i="15"/>
  <c r="AM97" i="15"/>
  <c r="AQ96" i="15"/>
  <c r="AP96" i="15"/>
  <c r="AO96" i="15"/>
  <c r="AN96" i="15"/>
  <c r="AM96" i="15"/>
  <c r="AQ95" i="15"/>
  <c r="AP95" i="15"/>
  <c r="AO95" i="15"/>
  <c r="AN95" i="15"/>
  <c r="AM95" i="15"/>
  <c r="AQ94" i="15"/>
  <c r="AP94" i="15"/>
  <c r="AO94" i="15"/>
  <c r="AN94" i="15"/>
  <c r="AM94" i="15"/>
  <c r="AQ93" i="15"/>
  <c r="AP93" i="15"/>
  <c r="AO93" i="15"/>
  <c r="AN93" i="15"/>
  <c r="AM93" i="15"/>
  <c r="AQ92" i="15"/>
  <c r="AP92" i="15"/>
  <c r="AO92" i="15"/>
  <c r="AN92" i="15"/>
  <c r="AM92" i="15"/>
  <c r="AQ91" i="15"/>
  <c r="AP91" i="15"/>
  <c r="AO91" i="15"/>
  <c r="AN91" i="15"/>
  <c r="AM91" i="15"/>
  <c r="AQ90" i="15"/>
  <c r="AP90" i="15"/>
  <c r="AO90" i="15"/>
  <c r="AN90" i="15"/>
  <c r="AM90" i="15"/>
  <c r="AQ89" i="15"/>
  <c r="AP89" i="15"/>
  <c r="AO89" i="15"/>
  <c r="AN89" i="15"/>
  <c r="AM89" i="15"/>
  <c r="AQ88" i="15"/>
  <c r="AP88" i="15"/>
  <c r="AO88" i="15"/>
  <c r="AN88" i="15"/>
  <c r="AM88" i="15"/>
  <c r="AT87" i="15"/>
  <c r="AS87" i="15"/>
  <c r="AR87" i="15"/>
  <c r="AQ87" i="15"/>
  <c r="AP87" i="15"/>
  <c r="AO87" i="15"/>
  <c r="AN87" i="15"/>
  <c r="AM87" i="15"/>
  <c r="AT86" i="15"/>
  <c r="AS86" i="15"/>
  <c r="AR86" i="15"/>
  <c r="AQ86" i="15"/>
  <c r="AP86" i="15"/>
  <c r="AO86" i="15"/>
  <c r="AN86" i="15"/>
  <c r="AM86" i="15"/>
  <c r="AT85" i="15"/>
  <c r="AS85" i="15"/>
  <c r="AR85" i="15"/>
  <c r="AQ85" i="15"/>
  <c r="AP85" i="15"/>
  <c r="AO85" i="15"/>
  <c r="AN85" i="15"/>
  <c r="AM85" i="15"/>
  <c r="AT84" i="15"/>
  <c r="AS84" i="15"/>
  <c r="AR84" i="15"/>
  <c r="AQ84" i="15"/>
  <c r="AP84" i="15"/>
  <c r="AO84" i="15"/>
  <c r="AN84" i="15"/>
  <c r="AM84" i="15"/>
  <c r="AT83" i="15"/>
  <c r="AS83" i="15"/>
  <c r="AR83" i="15"/>
  <c r="AQ83" i="15"/>
  <c r="AP83" i="15"/>
  <c r="AO83" i="15"/>
  <c r="AN83" i="15"/>
  <c r="AM83" i="15"/>
  <c r="AT82" i="15"/>
  <c r="AS82" i="15"/>
  <c r="AR82" i="15"/>
  <c r="AQ82" i="15"/>
  <c r="AP82" i="15"/>
  <c r="AO82" i="15"/>
  <c r="AN82" i="15"/>
  <c r="AM82" i="15"/>
  <c r="AT81" i="15"/>
  <c r="AS81" i="15"/>
  <c r="AR81" i="15"/>
  <c r="AQ81" i="15"/>
  <c r="AP81" i="15"/>
  <c r="AO81" i="15"/>
  <c r="AN81" i="15"/>
  <c r="AM81" i="15"/>
  <c r="AT80" i="15"/>
  <c r="AS80" i="15"/>
  <c r="AR80" i="15"/>
  <c r="AQ80" i="15"/>
  <c r="AP80" i="15"/>
  <c r="AO80" i="15"/>
  <c r="AN80" i="15"/>
  <c r="AM80" i="15"/>
  <c r="AT79" i="15"/>
  <c r="AS79" i="15"/>
  <c r="AR79" i="15"/>
  <c r="AQ79" i="15"/>
  <c r="AP79" i="15"/>
  <c r="AO79" i="15"/>
  <c r="AN79" i="15"/>
  <c r="AM79" i="15"/>
  <c r="AT78" i="15"/>
  <c r="AS78" i="15"/>
  <c r="AR78" i="15"/>
  <c r="AQ78" i="15"/>
  <c r="AP78" i="15"/>
  <c r="AO78" i="15"/>
  <c r="AN78" i="15"/>
  <c r="AM78" i="15"/>
  <c r="AT77" i="15"/>
  <c r="AS77" i="15"/>
  <c r="AR77" i="15"/>
  <c r="AQ77" i="15"/>
  <c r="AP77" i="15"/>
  <c r="AO77" i="15"/>
  <c r="AN77" i="15"/>
  <c r="AM77" i="15"/>
  <c r="AT76" i="15"/>
  <c r="AS76" i="15"/>
  <c r="AR76" i="15"/>
  <c r="AQ76" i="15"/>
  <c r="AP76" i="15"/>
  <c r="AO76" i="15"/>
  <c r="AN76" i="15"/>
  <c r="AM76" i="15"/>
  <c r="AT75" i="15"/>
  <c r="AS75" i="15"/>
  <c r="AR75" i="15"/>
  <c r="AQ75" i="15"/>
  <c r="AP75" i="15"/>
  <c r="AO75" i="15"/>
  <c r="AN75" i="15"/>
  <c r="AM75" i="15"/>
  <c r="AT74" i="15"/>
  <c r="AS74" i="15"/>
  <c r="AR74" i="15"/>
  <c r="AQ74" i="15"/>
  <c r="AP74" i="15"/>
  <c r="AO74" i="15"/>
  <c r="AN74" i="15"/>
  <c r="AM74" i="15"/>
  <c r="AT73" i="15"/>
  <c r="AS73" i="15"/>
  <c r="AR73" i="15"/>
  <c r="AQ73" i="15"/>
  <c r="AP73" i="15"/>
  <c r="AO73" i="15"/>
  <c r="AN73" i="15"/>
  <c r="AM73" i="15"/>
  <c r="AT72" i="15"/>
  <c r="AS72" i="15"/>
  <c r="AR72" i="15"/>
  <c r="AQ72" i="15"/>
  <c r="AP72" i="15"/>
  <c r="AO72" i="15"/>
  <c r="AN72" i="15"/>
  <c r="AM72" i="15"/>
  <c r="AT71" i="15"/>
  <c r="AS71" i="15"/>
  <c r="AR71" i="15"/>
  <c r="AQ71" i="15"/>
  <c r="AP71" i="15"/>
  <c r="AO71" i="15"/>
  <c r="AN71" i="15"/>
  <c r="AM71" i="15"/>
  <c r="AT70" i="15"/>
  <c r="AS70" i="15"/>
  <c r="AR70" i="15"/>
  <c r="AQ70" i="15"/>
  <c r="AP70" i="15"/>
  <c r="AO70" i="15"/>
  <c r="AN70" i="15"/>
  <c r="AM70" i="15"/>
  <c r="AT69" i="15"/>
  <c r="AS69" i="15"/>
  <c r="AR69" i="15"/>
  <c r="AQ69" i="15"/>
  <c r="AP69" i="15"/>
  <c r="AO69" i="15"/>
  <c r="AN69" i="15"/>
  <c r="AM69" i="15"/>
  <c r="AT68" i="15"/>
  <c r="AS68" i="15"/>
  <c r="AR68" i="15"/>
  <c r="AQ68" i="15"/>
  <c r="AP68" i="15"/>
  <c r="AO68" i="15"/>
  <c r="AN68" i="15"/>
  <c r="AM68" i="15"/>
  <c r="AT67" i="15"/>
  <c r="AS67" i="15"/>
  <c r="AR67" i="15"/>
  <c r="AQ67" i="15"/>
  <c r="AP67" i="15"/>
  <c r="AO67" i="15"/>
  <c r="AN67" i="15"/>
  <c r="AM67" i="15"/>
  <c r="AT66" i="15"/>
  <c r="AS66" i="15"/>
  <c r="AR66" i="15"/>
  <c r="AQ66" i="15"/>
  <c r="AP66" i="15"/>
  <c r="AO66" i="15"/>
  <c r="AN66" i="15"/>
  <c r="AM66" i="15"/>
  <c r="AT65" i="15"/>
  <c r="AS65" i="15"/>
  <c r="AR65" i="15"/>
  <c r="AQ65" i="15"/>
  <c r="AP65" i="15"/>
  <c r="AO65" i="15"/>
  <c r="AN65" i="15"/>
  <c r="AM65" i="15"/>
  <c r="AT64" i="15"/>
  <c r="AS64" i="15"/>
  <c r="AR64" i="15"/>
  <c r="AQ64" i="15"/>
  <c r="AP64" i="15"/>
  <c r="AO64" i="15"/>
  <c r="AN64" i="15"/>
  <c r="AM64" i="15"/>
  <c r="AT63" i="15"/>
  <c r="AS63" i="15"/>
  <c r="AR63" i="15"/>
  <c r="AQ63" i="15"/>
  <c r="AP63" i="15"/>
  <c r="AO63" i="15"/>
  <c r="AN63" i="15"/>
  <c r="AM63" i="15"/>
  <c r="AT62" i="15"/>
  <c r="AS62" i="15"/>
  <c r="AR62" i="15"/>
  <c r="AQ62" i="15"/>
  <c r="AP62" i="15"/>
  <c r="AO62" i="15"/>
  <c r="AN62" i="15"/>
  <c r="AM62" i="15"/>
  <c r="AT61" i="15"/>
  <c r="AS61" i="15"/>
  <c r="AR61" i="15"/>
  <c r="AQ61" i="15"/>
  <c r="AP61" i="15"/>
  <c r="AO61" i="15"/>
  <c r="AN61" i="15"/>
  <c r="AM61" i="15"/>
  <c r="AT60" i="15"/>
  <c r="AS60" i="15"/>
  <c r="AR60" i="15"/>
  <c r="AQ60" i="15"/>
  <c r="AP60" i="15"/>
  <c r="AO60" i="15"/>
  <c r="AN60" i="15"/>
  <c r="AM60" i="15"/>
  <c r="AT59" i="15"/>
  <c r="AS59" i="15"/>
  <c r="AR59" i="15"/>
  <c r="AQ59" i="15"/>
  <c r="AP59" i="15"/>
  <c r="AO59" i="15"/>
  <c r="AN59" i="15"/>
  <c r="AM59" i="15"/>
  <c r="AT58" i="15"/>
  <c r="AS58" i="15"/>
  <c r="AR58" i="15"/>
  <c r="AQ58" i="15"/>
  <c r="AP58" i="15"/>
  <c r="AO58" i="15"/>
  <c r="AN58" i="15"/>
  <c r="AM58" i="15"/>
  <c r="AT57" i="15"/>
  <c r="AS57" i="15"/>
  <c r="AR57" i="15"/>
  <c r="AQ57" i="15"/>
  <c r="AP57" i="15"/>
  <c r="AO57" i="15"/>
  <c r="AN57" i="15"/>
  <c r="AM57" i="15"/>
  <c r="AT56" i="15"/>
  <c r="AS56" i="15"/>
  <c r="AR56" i="15"/>
  <c r="AQ56" i="15"/>
  <c r="AP56" i="15"/>
  <c r="AO56" i="15"/>
  <c r="AN56" i="15"/>
  <c r="AM56" i="15"/>
  <c r="AT55" i="15"/>
  <c r="AS55" i="15"/>
  <c r="AR55" i="15"/>
  <c r="AQ55" i="15"/>
  <c r="AP55" i="15"/>
  <c r="AO55" i="15"/>
  <c r="AN55" i="15"/>
  <c r="AM55" i="15"/>
  <c r="AT54" i="15"/>
  <c r="AS54" i="15"/>
  <c r="AR54" i="15"/>
  <c r="AQ54" i="15"/>
  <c r="AP54" i="15"/>
  <c r="AO54" i="15"/>
  <c r="AN54" i="15"/>
  <c r="AM54" i="15"/>
  <c r="AT53" i="15"/>
  <c r="AS53" i="15"/>
  <c r="AR53" i="15"/>
  <c r="AQ53" i="15"/>
  <c r="AP53" i="15"/>
  <c r="AO53" i="15"/>
  <c r="AN53" i="15"/>
  <c r="AM53" i="15"/>
  <c r="AT52" i="15"/>
  <c r="AS52" i="15"/>
  <c r="AR52" i="15"/>
  <c r="AQ52" i="15"/>
  <c r="AP52" i="15"/>
  <c r="AO52" i="15"/>
  <c r="AN52" i="15"/>
  <c r="AM52" i="15"/>
  <c r="AT51" i="15"/>
  <c r="AS51" i="15"/>
  <c r="AR51" i="15"/>
  <c r="AQ51" i="15"/>
  <c r="AP51" i="15"/>
  <c r="AO51" i="15"/>
  <c r="AN51" i="15"/>
  <c r="AM51" i="15"/>
  <c r="AT50" i="15"/>
  <c r="AS50" i="15"/>
  <c r="AR50" i="15"/>
  <c r="AQ50" i="15"/>
  <c r="AP50" i="15"/>
  <c r="AO50" i="15"/>
  <c r="AN50" i="15"/>
  <c r="AM50" i="15"/>
  <c r="AT49" i="15"/>
  <c r="AS49" i="15"/>
  <c r="AR49" i="15"/>
  <c r="AQ49" i="15"/>
  <c r="AP49" i="15"/>
  <c r="AO49" i="15"/>
  <c r="AN49" i="15"/>
  <c r="AM49" i="15"/>
  <c r="AT48" i="15"/>
  <c r="AS48" i="15"/>
  <c r="AR48" i="15"/>
  <c r="AQ48" i="15"/>
  <c r="AP48" i="15"/>
  <c r="AO48" i="15"/>
  <c r="AN48" i="15"/>
  <c r="AM48" i="15"/>
  <c r="AT47" i="15"/>
  <c r="AS47" i="15"/>
  <c r="AQ47" i="15"/>
  <c r="AP47" i="15"/>
  <c r="AO47" i="15"/>
  <c r="AN47" i="15"/>
  <c r="AM47" i="15"/>
  <c r="AT46" i="15"/>
  <c r="AS46" i="15"/>
  <c r="AQ46" i="15"/>
  <c r="AP46" i="15"/>
  <c r="AO46" i="15"/>
  <c r="AN46" i="15"/>
  <c r="AM46" i="15"/>
  <c r="AT45" i="15"/>
  <c r="AS45" i="15"/>
  <c r="AQ45" i="15"/>
  <c r="AP45" i="15"/>
  <c r="AO45" i="15"/>
  <c r="AN45" i="15"/>
  <c r="AM45" i="15"/>
  <c r="AT44" i="15"/>
  <c r="AS44" i="15"/>
  <c r="AQ44" i="15"/>
  <c r="AP44" i="15"/>
  <c r="AO44" i="15"/>
  <c r="AN44" i="15"/>
  <c r="AM44" i="15"/>
  <c r="AT43" i="15"/>
  <c r="AS43" i="15"/>
  <c r="AQ43" i="15"/>
  <c r="AP43" i="15"/>
  <c r="AO43" i="15"/>
  <c r="AN43" i="15"/>
  <c r="AM43" i="15"/>
  <c r="AT42" i="15"/>
  <c r="AS42" i="15"/>
  <c r="AQ42" i="15"/>
  <c r="AP42" i="15"/>
  <c r="AO42" i="15"/>
  <c r="AN42" i="15"/>
  <c r="AM42" i="15"/>
  <c r="AT41" i="15"/>
  <c r="AS41" i="15"/>
  <c r="AQ41" i="15"/>
  <c r="AP41" i="15"/>
  <c r="AO41" i="15"/>
  <c r="AN41" i="15"/>
  <c r="AM41" i="15"/>
  <c r="AT40" i="15"/>
  <c r="AS40" i="15"/>
  <c r="AQ40" i="15"/>
  <c r="AP40" i="15"/>
  <c r="AO40" i="15"/>
  <c r="AN40" i="15"/>
  <c r="AM40" i="15"/>
  <c r="AT39" i="15"/>
  <c r="AS39" i="15"/>
  <c r="AQ39" i="15"/>
  <c r="AP39" i="15"/>
  <c r="AO39" i="15"/>
  <c r="AN39" i="15"/>
  <c r="AM39" i="15"/>
  <c r="AT38" i="15"/>
  <c r="AS38" i="15"/>
  <c r="AQ38" i="15"/>
  <c r="AP38" i="15"/>
  <c r="AO38" i="15"/>
  <c r="AN38" i="15"/>
  <c r="AM38" i="15"/>
  <c r="AT37" i="15"/>
  <c r="AS37" i="15"/>
  <c r="AQ37" i="15"/>
  <c r="AP37" i="15"/>
  <c r="AO37" i="15"/>
  <c r="AN37" i="15"/>
  <c r="AM37" i="15"/>
  <c r="AT36" i="15"/>
  <c r="AS36" i="15"/>
  <c r="AQ36" i="15"/>
  <c r="AP36" i="15"/>
  <c r="AO36" i="15"/>
  <c r="AN36" i="15"/>
  <c r="AM36" i="15"/>
  <c r="AT35" i="15"/>
  <c r="AS35" i="15"/>
  <c r="AQ35" i="15"/>
  <c r="AP35" i="15"/>
  <c r="AO35" i="15"/>
  <c r="AN35" i="15"/>
  <c r="AM35" i="15"/>
  <c r="AT34" i="15"/>
  <c r="AS34" i="15"/>
  <c r="AQ34" i="15"/>
  <c r="AP34" i="15"/>
  <c r="AO34" i="15"/>
  <c r="AN34" i="15"/>
  <c r="AM34" i="15"/>
  <c r="AT33" i="15"/>
  <c r="AS33" i="15"/>
  <c r="AQ33" i="15"/>
  <c r="AP33" i="15"/>
  <c r="AO33" i="15"/>
  <c r="AN33" i="15"/>
  <c r="AM33" i="15"/>
  <c r="U31" i="15"/>
  <c r="C31" i="15"/>
  <c r="W26" i="15"/>
  <c r="E26" i="15"/>
  <c r="E8" i="15" s="1"/>
  <c r="W25" i="15"/>
  <c r="E25" i="15"/>
  <c r="E7" i="15" s="1"/>
  <c r="W24" i="15"/>
  <c r="E24" i="15"/>
  <c r="E6" i="15" s="1"/>
  <c r="W23" i="15"/>
  <c r="Y20" i="15" s="1"/>
  <c r="E23" i="15"/>
  <c r="L20" i="15" s="1"/>
  <c r="AB20" i="15"/>
  <c r="H20" i="15"/>
  <c r="F20" i="15"/>
  <c r="E20" i="15"/>
  <c r="U13" i="15"/>
  <c r="C13" i="15"/>
  <c r="R10" i="15"/>
  <c r="AJ8" i="15"/>
  <c r="AI8" i="15"/>
  <c r="AH8" i="15"/>
  <c r="AB8" i="15"/>
  <c r="AA8" i="15"/>
  <c r="Z8" i="15"/>
  <c r="Y8" i="15"/>
  <c r="X8" i="15"/>
  <c r="W8" i="15"/>
  <c r="R8" i="15"/>
  <c r="Q8" i="15"/>
  <c r="P8" i="15"/>
  <c r="J8" i="15"/>
  <c r="I8" i="15"/>
  <c r="H8" i="15"/>
  <c r="G8" i="15"/>
  <c r="F8" i="15"/>
  <c r="AJ7" i="15"/>
  <c r="AI7" i="15"/>
  <c r="AH7" i="15"/>
  <c r="AB7" i="15"/>
  <c r="AA7" i="15"/>
  <c r="Z7" i="15"/>
  <c r="Y7" i="15"/>
  <c r="X7" i="15"/>
  <c r="W7" i="15"/>
  <c r="R7" i="15"/>
  <c r="Q7" i="15"/>
  <c r="P7" i="15"/>
  <c r="J7" i="15"/>
  <c r="I7" i="15"/>
  <c r="H7" i="15"/>
  <c r="G7" i="15"/>
  <c r="F7" i="15"/>
  <c r="AJ6" i="15"/>
  <c r="AI6" i="15"/>
  <c r="AH6" i="15"/>
  <c r="AB6" i="15"/>
  <c r="AA6" i="15"/>
  <c r="Z6" i="15"/>
  <c r="Y6" i="15"/>
  <c r="X6" i="15"/>
  <c r="W6" i="15"/>
  <c r="R6" i="15"/>
  <c r="Q6" i="15"/>
  <c r="Q10" i="15" s="1"/>
  <c r="P6" i="15"/>
  <c r="P10" i="15" s="1"/>
  <c r="J6" i="15"/>
  <c r="I6" i="15"/>
  <c r="H6" i="15"/>
  <c r="G6" i="15"/>
  <c r="F6" i="15"/>
  <c r="AJ5" i="15"/>
  <c r="AJ10" i="15" s="1"/>
  <c r="AI5" i="15"/>
  <c r="AI10" i="15" s="1"/>
  <c r="AH5" i="15"/>
  <c r="AH10" i="15" s="1"/>
  <c r="AB5" i="15"/>
  <c r="AA5" i="15"/>
  <c r="Z5" i="15"/>
  <c r="Y5" i="15"/>
  <c r="X5" i="15"/>
  <c r="R5" i="15"/>
  <c r="Q5" i="15"/>
  <c r="P5" i="15"/>
  <c r="J5" i="15"/>
  <c r="I5" i="15"/>
  <c r="H5" i="15"/>
  <c r="G5" i="15"/>
  <c r="F5" i="15"/>
  <c r="E5" i="15"/>
  <c r="AL2" i="15"/>
  <c r="U2" i="15"/>
  <c r="T2" i="15"/>
  <c r="C2" i="15"/>
  <c r="AA654" i="14"/>
  <c r="X654" i="14"/>
  <c r="J654" i="14"/>
  <c r="I654" i="14"/>
  <c r="F654" i="14"/>
  <c r="F653" i="14"/>
  <c r="AA652" i="14"/>
  <c r="Z652" i="14"/>
  <c r="X652" i="14"/>
  <c r="F652" i="14"/>
  <c r="Z651" i="14"/>
  <c r="Y651" i="14"/>
  <c r="X651" i="14"/>
  <c r="H651" i="14"/>
  <c r="AB649" i="14"/>
  <c r="AA649" i="14"/>
  <c r="Z649" i="14"/>
  <c r="Y649" i="14"/>
  <c r="X649" i="14"/>
  <c r="J649" i="14"/>
  <c r="I649" i="14"/>
  <c r="H649" i="14"/>
  <c r="H654" i="14" s="1"/>
  <c r="G649" i="14"/>
  <c r="F649" i="14"/>
  <c r="AB648" i="14"/>
  <c r="AB653" i="14" s="1"/>
  <c r="AA648" i="14"/>
  <c r="AA653" i="14" s="1"/>
  <c r="Z648" i="14"/>
  <c r="Z653" i="14" s="1"/>
  <c r="Y648" i="14"/>
  <c r="Y653" i="14" s="1"/>
  <c r="X648" i="14"/>
  <c r="X653" i="14" s="1"/>
  <c r="J648" i="14"/>
  <c r="J653" i="14" s="1"/>
  <c r="I648" i="14"/>
  <c r="I653" i="14" s="1"/>
  <c r="H648" i="14"/>
  <c r="H653" i="14" s="1"/>
  <c r="G648" i="14"/>
  <c r="G653" i="14" s="1"/>
  <c r="F648" i="14"/>
  <c r="AB647" i="14"/>
  <c r="AB652" i="14" s="1"/>
  <c r="AA647" i="14"/>
  <c r="Z647" i="14"/>
  <c r="Y647" i="14"/>
  <c r="X647" i="14"/>
  <c r="J647" i="14"/>
  <c r="J652" i="14" s="1"/>
  <c r="I647" i="14"/>
  <c r="H647" i="14"/>
  <c r="H652" i="14" s="1"/>
  <c r="G647" i="14"/>
  <c r="F647" i="14"/>
  <c r="AB646" i="14"/>
  <c r="AA646" i="14"/>
  <c r="Z646" i="14"/>
  <c r="Y646" i="14"/>
  <c r="X646" i="14"/>
  <c r="J646" i="14"/>
  <c r="J651" i="14" s="1"/>
  <c r="I646" i="14"/>
  <c r="H646" i="14"/>
  <c r="G646" i="14"/>
  <c r="G651" i="14" s="1"/>
  <c r="F646" i="14"/>
  <c r="F651" i="14" s="1"/>
  <c r="AB644" i="14"/>
  <c r="AB654" i="14" s="1"/>
  <c r="AA644" i="14"/>
  <c r="Z644" i="14"/>
  <c r="Z654" i="14" s="1"/>
  <c r="Y644" i="14"/>
  <c r="Y654" i="14" s="1"/>
  <c r="X644" i="14"/>
  <c r="J644" i="14"/>
  <c r="I644" i="14"/>
  <c r="H644" i="14"/>
  <c r="G644" i="14"/>
  <c r="G654" i="14" s="1"/>
  <c r="F644" i="14"/>
  <c r="AB643" i="14"/>
  <c r="AA643" i="14"/>
  <c r="Z643" i="14"/>
  <c r="Y643" i="14"/>
  <c r="X643" i="14"/>
  <c r="J643" i="14"/>
  <c r="I643" i="14"/>
  <c r="H643" i="14"/>
  <c r="G643" i="14"/>
  <c r="F643" i="14"/>
  <c r="AB642" i="14"/>
  <c r="AA642" i="14"/>
  <c r="Z642" i="14"/>
  <c r="Y642" i="14"/>
  <c r="Y652" i="14" s="1"/>
  <c r="X642" i="14"/>
  <c r="J642" i="14"/>
  <c r="I642" i="14"/>
  <c r="I652" i="14" s="1"/>
  <c r="H642" i="14"/>
  <c r="G642" i="14"/>
  <c r="G652" i="14" s="1"/>
  <c r="F642" i="14"/>
  <c r="AB641" i="14"/>
  <c r="AB651" i="14" s="1"/>
  <c r="AA641" i="14"/>
  <c r="AA651" i="14" s="1"/>
  <c r="Z641" i="14"/>
  <c r="Y641" i="14"/>
  <c r="X641" i="14"/>
  <c r="J641" i="14"/>
  <c r="I641" i="14"/>
  <c r="I651" i="14" s="1"/>
  <c r="H641" i="14"/>
  <c r="G641" i="14"/>
  <c r="F641" i="14"/>
  <c r="AQ637" i="14"/>
  <c r="AP637" i="14"/>
  <c r="AO637" i="14"/>
  <c r="AN637" i="14"/>
  <c r="AM637" i="14"/>
  <c r="AQ636" i="14"/>
  <c r="AP636" i="14"/>
  <c r="AO636" i="14"/>
  <c r="AN636" i="14"/>
  <c r="AM636" i="14"/>
  <c r="AQ635" i="14"/>
  <c r="AP635" i="14"/>
  <c r="AO635" i="14"/>
  <c r="AN635" i="14"/>
  <c r="AM635" i="14"/>
  <c r="AQ634" i="14"/>
  <c r="AP634" i="14"/>
  <c r="AO634" i="14"/>
  <c r="AN634" i="14"/>
  <c r="AM634" i="14"/>
  <c r="AQ633" i="14"/>
  <c r="AP633" i="14"/>
  <c r="AO633" i="14"/>
  <c r="AN633" i="14"/>
  <c r="AM633" i="14"/>
  <c r="AQ632" i="14"/>
  <c r="AP632" i="14"/>
  <c r="AO632" i="14"/>
  <c r="AN632" i="14"/>
  <c r="AM632" i="14"/>
  <c r="AQ631" i="14"/>
  <c r="AP631" i="14"/>
  <c r="AO631" i="14"/>
  <c r="AN631" i="14"/>
  <c r="AM631" i="14"/>
  <c r="AQ630" i="14"/>
  <c r="AP630" i="14"/>
  <c r="AO630" i="14"/>
  <c r="AN630" i="14"/>
  <c r="AM630" i="14"/>
  <c r="AQ629" i="14"/>
  <c r="AP629" i="14"/>
  <c r="AO629" i="14"/>
  <c r="AN629" i="14"/>
  <c r="AM629" i="14"/>
  <c r="AQ628" i="14"/>
  <c r="AP628" i="14"/>
  <c r="AO628" i="14"/>
  <c r="AN628" i="14"/>
  <c r="AM628" i="14"/>
  <c r="AQ627" i="14"/>
  <c r="AP627" i="14"/>
  <c r="AO627" i="14"/>
  <c r="AN627" i="14"/>
  <c r="AM627" i="14"/>
  <c r="AQ626" i="14"/>
  <c r="AP626" i="14"/>
  <c r="AO626" i="14"/>
  <c r="AN626" i="14"/>
  <c r="AM626" i="14"/>
  <c r="AQ625" i="14"/>
  <c r="AP625" i="14"/>
  <c r="AO625" i="14"/>
  <c r="AN625" i="14"/>
  <c r="AM625" i="14"/>
  <c r="AQ624" i="14"/>
  <c r="AP624" i="14"/>
  <c r="AO624" i="14"/>
  <c r="AN624" i="14"/>
  <c r="AM624" i="14"/>
  <c r="AQ623" i="14"/>
  <c r="AP623" i="14"/>
  <c r="AO623" i="14"/>
  <c r="AN623" i="14"/>
  <c r="AM623" i="14"/>
  <c r="AQ622" i="14"/>
  <c r="AP622" i="14"/>
  <c r="AO622" i="14"/>
  <c r="AN622" i="14"/>
  <c r="AM622" i="14"/>
  <c r="AQ621" i="14"/>
  <c r="AP621" i="14"/>
  <c r="AO621" i="14"/>
  <c r="AN621" i="14"/>
  <c r="AM621" i="14"/>
  <c r="AQ620" i="14"/>
  <c r="AP620" i="14"/>
  <c r="AO620" i="14"/>
  <c r="AN620" i="14"/>
  <c r="AM620" i="14"/>
  <c r="AQ619" i="14"/>
  <c r="AP619" i="14"/>
  <c r="AO619" i="14"/>
  <c r="AN619" i="14"/>
  <c r="AM619" i="14"/>
  <c r="AQ618" i="14"/>
  <c r="AP618" i="14"/>
  <c r="AO618" i="14"/>
  <c r="AN618" i="14"/>
  <c r="AM618" i="14"/>
  <c r="AQ617" i="14"/>
  <c r="AP617" i="14"/>
  <c r="AO617" i="14"/>
  <c r="AN617" i="14"/>
  <c r="AM617" i="14"/>
  <c r="AQ616" i="14"/>
  <c r="AP616" i="14"/>
  <c r="AO616" i="14"/>
  <c r="AN616" i="14"/>
  <c r="AM616" i="14"/>
  <c r="AQ615" i="14"/>
  <c r="AP615" i="14"/>
  <c r="AO615" i="14"/>
  <c r="AN615" i="14"/>
  <c r="AM615" i="14"/>
  <c r="AQ614" i="14"/>
  <c r="AP614" i="14"/>
  <c r="AO614" i="14"/>
  <c r="AN614" i="14"/>
  <c r="AM614" i="14"/>
  <c r="AQ613" i="14"/>
  <c r="AP613" i="14"/>
  <c r="AO613" i="14"/>
  <c r="AN613" i="14"/>
  <c r="AM613" i="14"/>
  <c r="AQ612" i="14"/>
  <c r="AP612" i="14"/>
  <c r="AO612" i="14"/>
  <c r="AN612" i="14"/>
  <c r="AM612" i="14"/>
  <c r="AQ611" i="14"/>
  <c r="AP611" i="14"/>
  <c r="AO611" i="14"/>
  <c r="AN611" i="14"/>
  <c r="AM611" i="14"/>
  <c r="AQ610" i="14"/>
  <c r="AP610" i="14"/>
  <c r="AO610" i="14"/>
  <c r="AN610" i="14"/>
  <c r="AM610" i="14"/>
  <c r="AQ609" i="14"/>
  <c r="AP609" i="14"/>
  <c r="AO609" i="14"/>
  <c r="AN609" i="14"/>
  <c r="AM609" i="14"/>
  <c r="AQ608" i="14"/>
  <c r="AP608" i="14"/>
  <c r="AO608" i="14"/>
  <c r="AN608" i="14"/>
  <c r="AM608" i="14"/>
  <c r="AQ607" i="14"/>
  <c r="AP607" i="14"/>
  <c r="AO607" i="14"/>
  <c r="AN607" i="14"/>
  <c r="AM607" i="14"/>
  <c r="AQ606" i="14"/>
  <c r="AP606" i="14"/>
  <c r="AO606" i="14"/>
  <c r="AN606" i="14"/>
  <c r="AM606" i="14"/>
  <c r="AQ605" i="14"/>
  <c r="AP605" i="14"/>
  <c r="AO605" i="14"/>
  <c r="AN605" i="14"/>
  <c r="AM605" i="14"/>
  <c r="AQ604" i="14"/>
  <c r="AP604" i="14"/>
  <c r="AO604" i="14"/>
  <c r="AN604" i="14"/>
  <c r="AM604" i="14"/>
  <c r="AQ603" i="14"/>
  <c r="AP603" i="14"/>
  <c r="AO603" i="14"/>
  <c r="AN603" i="14"/>
  <c r="AM603" i="14"/>
  <c r="AQ602" i="14"/>
  <c r="AP602" i="14"/>
  <c r="AO602" i="14"/>
  <c r="AN602" i="14"/>
  <c r="AM602" i="14"/>
  <c r="AQ601" i="14"/>
  <c r="AP601" i="14"/>
  <c r="AO601" i="14"/>
  <c r="AN601" i="14"/>
  <c r="AM601" i="14"/>
  <c r="AQ600" i="14"/>
  <c r="AP600" i="14"/>
  <c r="AO600" i="14"/>
  <c r="AN600" i="14"/>
  <c r="AM600" i="14"/>
  <c r="AQ599" i="14"/>
  <c r="AP599" i="14"/>
  <c r="AO599" i="14"/>
  <c r="AN599" i="14"/>
  <c r="AM599" i="14"/>
  <c r="AQ598" i="14"/>
  <c r="AP598" i="14"/>
  <c r="AO598" i="14"/>
  <c r="AN598" i="14"/>
  <c r="AM598" i="14"/>
  <c r="AQ597" i="14"/>
  <c r="AP597" i="14"/>
  <c r="AO597" i="14"/>
  <c r="AN597" i="14"/>
  <c r="AM597" i="14"/>
  <c r="AQ596" i="14"/>
  <c r="AP596" i="14"/>
  <c r="AO596" i="14"/>
  <c r="AN596" i="14"/>
  <c r="AM596" i="14"/>
  <c r="AQ595" i="14"/>
  <c r="AP595" i="14"/>
  <c r="AO595" i="14"/>
  <c r="AN595" i="14"/>
  <c r="AM595" i="14"/>
  <c r="AQ594" i="14"/>
  <c r="AP594" i="14"/>
  <c r="AO594" i="14"/>
  <c r="AN594" i="14"/>
  <c r="AM594" i="14"/>
  <c r="AQ593" i="14"/>
  <c r="AP593" i="14"/>
  <c r="AO593" i="14"/>
  <c r="AN593" i="14"/>
  <c r="AM593" i="14"/>
  <c r="AQ592" i="14"/>
  <c r="AP592" i="14"/>
  <c r="AO592" i="14"/>
  <c r="AN592" i="14"/>
  <c r="AM592" i="14"/>
  <c r="AQ591" i="14"/>
  <c r="AP591" i="14"/>
  <c r="AO591" i="14"/>
  <c r="AN591" i="14"/>
  <c r="AM591" i="14"/>
  <c r="AQ590" i="14"/>
  <c r="AP590" i="14"/>
  <c r="AO590" i="14"/>
  <c r="AN590" i="14"/>
  <c r="AM590" i="14"/>
  <c r="AQ589" i="14"/>
  <c r="AP589" i="14"/>
  <c r="AO589" i="14"/>
  <c r="AN589" i="14"/>
  <c r="AM589" i="14"/>
  <c r="AQ588" i="14"/>
  <c r="AP588" i="14"/>
  <c r="AO588" i="14"/>
  <c r="AN588" i="14"/>
  <c r="AM588" i="14"/>
  <c r="AQ587" i="14"/>
  <c r="AP587" i="14"/>
  <c r="AO587" i="14"/>
  <c r="AN587" i="14"/>
  <c r="AM587" i="14"/>
  <c r="AQ586" i="14"/>
  <c r="AP586" i="14"/>
  <c r="AO586" i="14"/>
  <c r="AN586" i="14"/>
  <c r="AM586" i="14"/>
  <c r="AQ585" i="14"/>
  <c r="AP585" i="14"/>
  <c r="AO585" i="14"/>
  <c r="AN585" i="14"/>
  <c r="AM585" i="14"/>
  <c r="AQ584" i="14"/>
  <c r="AP584" i="14"/>
  <c r="AO584" i="14"/>
  <c r="AN584" i="14"/>
  <c r="AM584" i="14"/>
  <c r="AQ583" i="14"/>
  <c r="AP583" i="14"/>
  <c r="AO583" i="14"/>
  <c r="AN583" i="14"/>
  <c r="AM583" i="14"/>
  <c r="AQ582" i="14"/>
  <c r="AP582" i="14"/>
  <c r="AO582" i="14"/>
  <c r="AN582" i="14"/>
  <c r="AM582" i="14"/>
  <c r="AQ581" i="14"/>
  <c r="AP581" i="14"/>
  <c r="AO581" i="14"/>
  <c r="AN581" i="14"/>
  <c r="AM581" i="14"/>
  <c r="AQ580" i="14"/>
  <c r="AP580" i="14"/>
  <c r="AO580" i="14"/>
  <c r="AN580" i="14"/>
  <c r="AM580" i="14"/>
  <c r="AQ579" i="14"/>
  <c r="AP579" i="14"/>
  <c r="AO579" i="14"/>
  <c r="AN579" i="14"/>
  <c r="AM579" i="14"/>
  <c r="AQ578" i="14"/>
  <c r="AP578" i="14"/>
  <c r="AO578" i="14"/>
  <c r="AN578" i="14"/>
  <c r="AM578" i="14"/>
  <c r="AQ577" i="14"/>
  <c r="AP577" i="14"/>
  <c r="AO577" i="14"/>
  <c r="AN577" i="14"/>
  <c r="AM577" i="14"/>
  <c r="AQ576" i="14"/>
  <c r="AP576" i="14"/>
  <c r="AO576" i="14"/>
  <c r="AN576" i="14"/>
  <c r="AM576" i="14"/>
  <c r="AQ575" i="14"/>
  <c r="AP575" i="14"/>
  <c r="AO575" i="14"/>
  <c r="AN575" i="14"/>
  <c r="AM575" i="14"/>
  <c r="AQ574" i="14"/>
  <c r="AP574" i="14"/>
  <c r="AO574" i="14"/>
  <c r="AN574" i="14"/>
  <c r="AM574" i="14"/>
  <c r="AQ573" i="14"/>
  <c r="AP573" i="14"/>
  <c r="AO573" i="14"/>
  <c r="AN573" i="14"/>
  <c r="AM573" i="14"/>
  <c r="AQ572" i="14"/>
  <c r="AP572" i="14"/>
  <c r="AO572" i="14"/>
  <c r="AN572" i="14"/>
  <c r="AM572" i="14"/>
  <c r="AQ571" i="14"/>
  <c r="AP571" i="14"/>
  <c r="AO571" i="14"/>
  <c r="AN571" i="14"/>
  <c r="AM571" i="14"/>
  <c r="AQ570" i="14"/>
  <c r="AP570" i="14"/>
  <c r="AO570" i="14"/>
  <c r="AN570" i="14"/>
  <c r="AM570" i="14"/>
  <c r="AQ569" i="14"/>
  <c r="AP569" i="14"/>
  <c r="AO569" i="14"/>
  <c r="AN569" i="14"/>
  <c r="AM569" i="14"/>
  <c r="AQ568" i="14"/>
  <c r="AP568" i="14"/>
  <c r="AO568" i="14"/>
  <c r="AN568" i="14"/>
  <c r="AM568" i="14"/>
  <c r="AQ567" i="14"/>
  <c r="AP567" i="14"/>
  <c r="AO567" i="14"/>
  <c r="AN567" i="14"/>
  <c r="AM567" i="14"/>
  <c r="AQ566" i="14"/>
  <c r="AP566" i="14"/>
  <c r="AO566" i="14"/>
  <c r="AN566" i="14"/>
  <c r="AM566" i="14"/>
  <c r="AQ565" i="14"/>
  <c r="AP565" i="14"/>
  <c r="AO565" i="14"/>
  <c r="AN565" i="14"/>
  <c r="AM565" i="14"/>
  <c r="AQ564" i="14"/>
  <c r="AP564" i="14"/>
  <c r="AO564" i="14"/>
  <c r="AN564" i="14"/>
  <c r="AM564" i="14"/>
  <c r="AQ563" i="14"/>
  <c r="AP563" i="14"/>
  <c r="AO563" i="14"/>
  <c r="AN563" i="14"/>
  <c r="AM563" i="14"/>
  <c r="AQ562" i="14"/>
  <c r="AP562" i="14"/>
  <c r="AO562" i="14"/>
  <c r="AN562" i="14"/>
  <c r="AM562" i="14"/>
  <c r="AQ561" i="14"/>
  <c r="AP561" i="14"/>
  <c r="AO561" i="14"/>
  <c r="AN561" i="14"/>
  <c r="AM561" i="14"/>
  <c r="AQ560" i="14"/>
  <c r="AP560" i="14"/>
  <c r="AO560" i="14"/>
  <c r="AN560" i="14"/>
  <c r="AM560" i="14"/>
  <c r="AQ559" i="14"/>
  <c r="AP559" i="14"/>
  <c r="AO559" i="14"/>
  <c r="AN559" i="14"/>
  <c r="AM559" i="14"/>
  <c r="AQ558" i="14"/>
  <c r="AP558" i="14"/>
  <c r="AO558" i="14"/>
  <c r="AN558" i="14"/>
  <c r="AM558" i="14"/>
  <c r="AQ557" i="14"/>
  <c r="AP557" i="14"/>
  <c r="AO557" i="14"/>
  <c r="AN557" i="14"/>
  <c r="AM557" i="14"/>
  <c r="AQ556" i="14"/>
  <c r="AP556" i="14"/>
  <c r="AO556" i="14"/>
  <c r="AN556" i="14"/>
  <c r="AM556" i="14"/>
  <c r="AQ555" i="14"/>
  <c r="AP555" i="14"/>
  <c r="AO555" i="14"/>
  <c r="AN555" i="14"/>
  <c r="AM555" i="14"/>
  <c r="AQ554" i="14"/>
  <c r="AP554" i="14"/>
  <c r="AO554" i="14"/>
  <c r="AN554" i="14"/>
  <c r="AM554" i="14"/>
  <c r="AQ553" i="14"/>
  <c r="AP553" i="14"/>
  <c r="AO553" i="14"/>
  <c r="AN553" i="14"/>
  <c r="AM553" i="14"/>
  <c r="AQ552" i="14"/>
  <c r="AP552" i="14"/>
  <c r="AO552" i="14"/>
  <c r="AN552" i="14"/>
  <c r="AM552" i="14"/>
  <c r="AQ551" i="14"/>
  <c r="AP551" i="14"/>
  <c r="AO551" i="14"/>
  <c r="AN551" i="14"/>
  <c r="AM551" i="14"/>
  <c r="AQ550" i="14"/>
  <c r="AP550" i="14"/>
  <c r="AO550" i="14"/>
  <c r="AN550" i="14"/>
  <c r="AM550" i="14"/>
  <c r="AQ549" i="14"/>
  <c r="AP549" i="14"/>
  <c r="AO549" i="14"/>
  <c r="AN549" i="14"/>
  <c r="AM549" i="14"/>
  <c r="AQ548" i="14"/>
  <c r="AP548" i="14"/>
  <c r="AO548" i="14"/>
  <c r="AN548" i="14"/>
  <c r="AM548" i="14"/>
  <c r="AQ547" i="14"/>
  <c r="AP547" i="14"/>
  <c r="AO547" i="14"/>
  <c r="AN547" i="14"/>
  <c r="AM547" i="14"/>
  <c r="AQ546" i="14"/>
  <c r="AP546" i="14"/>
  <c r="AO546" i="14"/>
  <c r="AN546" i="14"/>
  <c r="AM546" i="14"/>
  <c r="AQ545" i="14"/>
  <c r="AP545" i="14"/>
  <c r="AO545" i="14"/>
  <c r="AN545" i="14"/>
  <c r="AM545" i="14"/>
  <c r="AQ544" i="14"/>
  <c r="AP544" i="14"/>
  <c r="AO544" i="14"/>
  <c r="AN544" i="14"/>
  <c r="AM544" i="14"/>
  <c r="AQ543" i="14"/>
  <c r="AP543" i="14"/>
  <c r="AO543" i="14"/>
  <c r="AN543" i="14"/>
  <c r="AM543" i="14"/>
  <c r="AQ542" i="14"/>
  <c r="AP542" i="14"/>
  <c r="AO542" i="14"/>
  <c r="AN542" i="14"/>
  <c r="AM542" i="14"/>
  <c r="AQ541" i="14"/>
  <c r="AP541" i="14"/>
  <c r="AO541" i="14"/>
  <c r="AN541" i="14"/>
  <c r="AM541" i="14"/>
  <c r="AQ540" i="14"/>
  <c r="AP540" i="14"/>
  <c r="AO540" i="14"/>
  <c r="AN540" i="14"/>
  <c r="AM540" i="14"/>
  <c r="AQ539" i="14"/>
  <c r="AP539" i="14"/>
  <c r="AO539" i="14"/>
  <c r="AN539" i="14"/>
  <c r="AM539" i="14"/>
  <c r="AQ538" i="14"/>
  <c r="AP538" i="14"/>
  <c r="AO538" i="14"/>
  <c r="AN538" i="14"/>
  <c r="AM538" i="14"/>
  <c r="AQ537" i="14"/>
  <c r="AP537" i="14"/>
  <c r="AO537" i="14"/>
  <c r="AN537" i="14"/>
  <c r="AM537" i="14"/>
  <c r="AQ536" i="14"/>
  <c r="AP536" i="14"/>
  <c r="AO536" i="14"/>
  <c r="AN536" i="14"/>
  <c r="AM536" i="14"/>
  <c r="AQ535" i="14"/>
  <c r="AP535" i="14"/>
  <c r="AO535" i="14"/>
  <c r="AN535" i="14"/>
  <c r="AM535" i="14"/>
  <c r="AQ534" i="14"/>
  <c r="AP534" i="14"/>
  <c r="AO534" i="14"/>
  <c r="AN534" i="14"/>
  <c r="AM534" i="14"/>
  <c r="AQ533" i="14"/>
  <c r="AP533" i="14"/>
  <c r="AO533" i="14"/>
  <c r="AN533" i="14"/>
  <c r="AM533" i="14"/>
  <c r="AQ532" i="14"/>
  <c r="AP532" i="14"/>
  <c r="AO532" i="14"/>
  <c r="AN532" i="14"/>
  <c r="AM532" i="14"/>
  <c r="AQ531" i="14"/>
  <c r="AP531" i="14"/>
  <c r="AO531" i="14"/>
  <c r="AN531" i="14"/>
  <c r="AM531" i="14"/>
  <c r="AQ530" i="14"/>
  <c r="AP530" i="14"/>
  <c r="AO530" i="14"/>
  <c r="AN530" i="14"/>
  <c r="AM530" i="14"/>
  <c r="AQ529" i="14"/>
  <c r="AP529" i="14"/>
  <c r="AO529" i="14"/>
  <c r="AN529" i="14"/>
  <c r="AM529" i="14"/>
  <c r="AQ528" i="14"/>
  <c r="AP528" i="14"/>
  <c r="AO528" i="14"/>
  <c r="AN528" i="14"/>
  <c r="AM528" i="14"/>
  <c r="AQ527" i="14"/>
  <c r="AP527" i="14"/>
  <c r="AO527" i="14"/>
  <c r="AN527" i="14"/>
  <c r="AM527" i="14"/>
  <c r="AQ526" i="14"/>
  <c r="AP526" i="14"/>
  <c r="AO526" i="14"/>
  <c r="AN526" i="14"/>
  <c r="AM526" i="14"/>
  <c r="AQ525" i="14"/>
  <c r="AP525" i="14"/>
  <c r="AO525" i="14"/>
  <c r="AN525" i="14"/>
  <c r="AM525" i="14"/>
  <c r="AQ524" i="14"/>
  <c r="AP524" i="14"/>
  <c r="AO524" i="14"/>
  <c r="AN524" i="14"/>
  <c r="AM524" i="14"/>
  <c r="AQ523" i="14"/>
  <c r="AP523" i="14"/>
  <c r="AO523" i="14"/>
  <c r="AN523" i="14"/>
  <c r="AM523" i="14"/>
  <c r="AQ522" i="14"/>
  <c r="AP522" i="14"/>
  <c r="AO522" i="14"/>
  <c r="AN522" i="14"/>
  <c r="AM522" i="14"/>
  <c r="AQ521" i="14"/>
  <c r="AP521" i="14"/>
  <c r="AO521" i="14"/>
  <c r="AN521" i="14"/>
  <c r="AM521" i="14"/>
  <c r="AQ520" i="14"/>
  <c r="AP520" i="14"/>
  <c r="AO520" i="14"/>
  <c r="AN520" i="14"/>
  <c r="AM520" i="14"/>
  <c r="AQ519" i="14"/>
  <c r="AP519" i="14"/>
  <c r="AO519" i="14"/>
  <c r="AN519" i="14"/>
  <c r="AM519" i="14"/>
  <c r="AQ518" i="14"/>
  <c r="AP518" i="14"/>
  <c r="AO518" i="14"/>
  <c r="AN518" i="14"/>
  <c r="AM518" i="14"/>
  <c r="AQ517" i="14"/>
  <c r="AP517" i="14"/>
  <c r="AO517" i="14"/>
  <c r="AN517" i="14"/>
  <c r="AM517" i="14"/>
  <c r="AQ516" i="14"/>
  <c r="AP516" i="14"/>
  <c r="AO516" i="14"/>
  <c r="AN516" i="14"/>
  <c r="AM516" i="14"/>
  <c r="AQ515" i="14"/>
  <c r="AP515" i="14"/>
  <c r="AO515" i="14"/>
  <c r="AN515" i="14"/>
  <c r="AM515" i="14"/>
  <c r="AQ514" i="14"/>
  <c r="AP514" i="14"/>
  <c r="AO514" i="14"/>
  <c r="AN514" i="14"/>
  <c r="AM514" i="14"/>
  <c r="AQ513" i="14"/>
  <c r="AP513" i="14"/>
  <c r="AO513" i="14"/>
  <c r="AN513" i="14"/>
  <c r="AM513" i="14"/>
  <c r="AQ512" i="14"/>
  <c r="AP512" i="14"/>
  <c r="AO512" i="14"/>
  <c r="AN512" i="14"/>
  <c r="AM512" i="14"/>
  <c r="AQ511" i="14"/>
  <c r="AP511" i="14"/>
  <c r="AO511" i="14"/>
  <c r="AN511" i="14"/>
  <c r="AM511" i="14"/>
  <c r="AQ510" i="14"/>
  <c r="AP510" i="14"/>
  <c r="AO510" i="14"/>
  <c r="AN510" i="14"/>
  <c r="AM510" i="14"/>
  <c r="AQ509" i="14"/>
  <c r="AP509" i="14"/>
  <c r="AO509" i="14"/>
  <c r="AN509" i="14"/>
  <c r="AM509" i="14"/>
  <c r="AQ508" i="14"/>
  <c r="AP508" i="14"/>
  <c r="AO508" i="14"/>
  <c r="AN508" i="14"/>
  <c r="AM508" i="14"/>
  <c r="AQ507" i="14"/>
  <c r="AP507" i="14"/>
  <c r="AO507" i="14"/>
  <c r="AN507" i="14"/>
  <c r="AM507" i="14"/>
  <c r="AQ506" i="14"/>
  <c r="AP506" i="14"/>
  <c r="AO506" i="14"/>
  <c r="AN506" i="14"/>
  <c r="AM506" i="14"/>
  <c r="AQ505" i="14"/>
  <c r="AP505" i="14"/>
  <c r="AO505" i="14"/>
  <c r="AN505" i="14"/>
  <c r="AM505" i="14"/>
  <c r="AQ504" i="14"/>
  <c r="AP504" i="14"/>
  <c r="AO504" i="14"/>
  <c r="AN504" i="14"/>
  <c r="AM504" i="14"/>
  <c r="AQ503" i="14"/>
  <c r="AP503" i="14"/>
  <c r="AO503" i="14"/>
  <c r="AN503" i="14"/>
  <c r="AM503" i="14"/>
  <c r="AQ502" i="14"/>
  <c r="AP502" i="14"/>
  <c r="AO502" i="14"/>
  <c r="AN502" i="14"/>
  <c r="AM502" i="14"/>
  <c r="AQ501" i="14"/>
  <c r="AP501" i="14"/>
  <c r="AO501" i="14"/>
  <c r="AN501" i="14"/>
  <c r="AM501" i="14"/>
  <c r="AQ500" i="14"/>
  <c r="AP500" i="14"/>
  <c r="AO500" i="14"/>
  <c r="AN500" i="14"/>
  <c r="AM500" i="14"/>
  <c r="AQ499" i="14"/>
  <c r="AP499" i="14"/>
  <c r="AO499" i="14"/>
  <c r="AN499" i="14"/>
  <c r="AM499" i="14"/>
  <c r="AQ498" i="14"/>
  <c r="AP498" i="14"/>
  <c r="AO498" i="14"/>
  <c r="AN498" i="14"/>
  <c r="AM498" i="14"/>
  <c r="AQ497" i="14"/>
  <c r="AP497" i="14"/>
  <c r="AO497" i="14"/>
  <c r="AN497" i="14"/>
  <c r="AM497" i="14"/>
  <c r="AQ496" i="14"/>
  <c r="AP496" i="14"/>
  <c r="AO496" i="14"/>
  <c r="AN496" i="14"/>
  <c r="AM496" i="14"/>
  <c r="AQ495" i="14"/>
  <c r="AP495" i="14"/>
  <c r="AO495" i="14"/>
  <c r="AN495" i="14"/>
  <c r="AM495" i="14"/>
  <c r="AQ494" i="14"/>
  <c r="AP494" i="14"/>
  <c r="AO494" i="14"/>
  <c r="AN494" i="14"/>
  <c r="AM494" i="14"/>
  <c r="AQ493" i="14"/>
  <c r="AP493" i="14"/>
  <c r="AO493" i="14"/>
  <c r="AN493" i="14"/>
  <c r="AM493" i="14"/>
  <c r="AQ492" i="14"/>
  <c r="AP492" i="14"/>
  <c r="AO492" i="14"/>
  <c r="AN492" i="14"/>
  <c r="AM492" i="14"/>
  <c r="AQ491" i="14"/>
  <c r="AP491" i="14"/>
  <c r="AO491" i="14"/>
  <c r="AN491" i="14"/>
  <c r="AM491" i="14"/>
  <c r="AQ490" i="14"/>
  <c r="AP490" i="14"/>
  <c r="AO490" i="14"/>
  <c r="AN490" i="14"/>
  <c r="AM490" i="14"/>
  <c r="AQ489" i="14"/>
  <c r="AP489" i="14"/>
  <c r="AO489" i="14"/>
  <c r="AN489" i="14"/>
  <c r="AM489" i="14"/>
  <c r="AQ488" i="14"/>
  <c r="AP488" i="14"/>
  <c r="AO488" i="14"/>
  <c r="AN488" i="14"/>
  <c r="AM488" i="14"/>
  <c r="AQ487" i="14"/>
  <c r="AP487" i="14"/>
  <c r="AO487" i="14"/>
  <c r="AN487" i="14"/>
  <c r="AM487" i="14"/>
  <c r="AQ486" i="14"/>
  <c r="AP486" i="14"/>
  <c r="AO486" i="14"/>
  <c r="AN486" i="14"/>
  <c r="AM486" i="14"/>
  <c r="AQ485" i="14"/>
  <c r="AP485" i="14"/>
  <c r="AO485" i="14"/>
  <c r="AN485" i="14"/>
  <c r="AM485" i="14"/>
  <c r="AQ484" i="14"/>
  <c r="AP484" i="14"/>
  <c r="AO484" i="14"/>
  <c r="AN484" i="14"/>
  <c r="AM484" i="14"/>
  <c r="AQ483" i="14"/>
  <c r="AP483" i="14"/>
  <c r="AO483" i="14"/>
  <c r="AN483" i="14"/>
  <c r="AM483" i="14"/>
  <c r="AQ482" i="14"/>
  <c r="AP482" i="14"/>
  <c r="AO482" i="14"/>
  <c r="AN482" i="14"/>
  <c r="AM482" i="14"/>
  <c r="AQ481" i="14"/>
  <c r="AP481" i="14"/>
  <c r="AO481" i="14"/>
  <c r="AN481" i="14"/>
  <c r="AM481" i="14"/>
  <c r="AQ480" i="14"/>
  <c r="AP480" i="14"/>
  <c r="AO480" i="14"/>
  <c r="AN480" i="14"/>
  <c r="AM480" i="14"/>
  <c r="AQ479" i="14"/>
  <c r="AP479" i="14"/>
  <c r="AO479" i="14"/>
  <c r="AN479" i="14"/>
  <c r="AM479" i="14"/>
  <c r="AQ478" i="14"/>
  <c r="AP478" i="14"/>
  <c r="AO478" i="14"/>
  <c r="AN478" i="14"/>
  <c r="AM478" i="14"/>
  <c r="AQ477" i="14"/>
  <c r="AP477" i="14"/>
  <c r="AO477" i="14"/>
  <c r="AN477" i="14"/>
  <c r="AM477" i="14"/>
  <c r="AQ476" i="14"/>
  <c r="AP476" i="14"/>
  <c r="AO476" i="14"/>
  <c r="AN476" i="14"/>
  <c r="AM476" i="14"/>
  <c r="AQ475" i="14"/>
  <c r="AP475" i="14"/>
  <c r="AO475" i="14"/>
  <c r="AN475" i="14"/>
  <c r="AM475" i="14"/>
  <c r="AQ474" i="14"/>
  <c r="AP474" i="14"/>
  <c r="AO474" i="14"/>
  <c r="AN474" i="14"/>
  <c r="AM474" i="14"/>
  <c r="AQ473" i="14"/>
  <c r="AP473" i="14"/>
  <c r="AO473" i="14"/>
  <c r="AN473" i="14"/>
  <c r="AM473" i="14"/>
  <c r="AQ472" i="14"/>
  <c r="AP472" i="14"/>
  <c r="AO472" i="14"/>
  <c r="AN472" i="14"/>
  <c r="AM472" i="14"/>
  <c r="AQ471" i="14"/>
  <c r="AP471" i="14"/>
  <c r="AO471" i="14"/>
  <c r="AN471" i="14"/>
  <c r="AM471" i="14"/>
  <c r="AQ470" i="14"/>
  <c r="AP470" i="14"/>
  <c r="AO470" i="14"/>
  <c r="AN470" i="14"/>
  <c r="AM470" i="14"/>
  <c r="AQ469" i="14"/>
  <c r="AP469" i="14"/>
  <c r="AO469" i="14"/>
  <c r="AN469" i="14"/>
  <c r="AM469" i="14"/>
  <c r="AQ468" i="14"/>
  <c r="AP468" i="14"/>
  <c r="AO468" i="14"/>
  <c r="AN468" i="14"/>
  <c r="AM468" i="14"/>
  <c r="AQ467" i="14"/>
  <c r="AP467" i="14"/>
  <c r="AO467" i="14"/>
  <c r="AN467" i="14"/>
  <c r="AM467" i="14"/>
  <c r="AQ466" i="14"/>
  <c r="AP466" i="14"/>
  <c r="AO466" i="14"/>
  <c r="AN466" i="14"/>
  <c r="AM466" i="14"/>
  <c r="AQ465" i="14"/>
  <c r="AP465" i="14"/>
  <c r="AO465" i="14"/>
  <c r="AN465" i="14"/>
  <c r="AM465" i="14"/>
  <c r="AQ464" i="14"/>
  <c r="AP464" i="14"/>
  <c r="AO464" i="14"/>
  <c r="AN464" i="14"/>
  <c r="AM464" i="14"/>
  <c r="AQ463" i="14"/>
  <c r="AP463" i="14"/>
  <c r="AO463" i="14"/>
  <c r="AN463" i="14"/>
  <c r="AM463" i="14"/>
  <c r="AQ462" i="14"/>
  <c r="AP462" i="14"/>
  <c r="AO462" i="14"/>
  <c r="AN462" i="14"/>
  <c r="AM462" i="14"/>
  <c r="AQ461" i="14"/>
  <c r="AP461" i="14"/>
  <c r="AO461" i="14"/>
  <c r="AN461" i="14"/>
  <c r="AM461" i="14"/>
  <c r="AQ460" i="14"/>
  <c r="AP460" i="14"/>
  <c r="AO460" i="14"/>
  <c r="AN460" i="14"/>
  <c r="AM460" i="14"/>
  <c r="AQ459" i="14"/>
  <c r="AP459" i="14"/>
  <c r="AO459" i="14"/>
  <c r="AN459" i="14"/>
  <c r="AM459" i="14"/>
  <c r="AQ458" i="14"/>
  <c r="AP458" i="14"/>
  <c r="AO458" i="14"/>
  <c r="AN458" i="14"/>
  <c r="AM458" i="14"/>
  <c r="AQ457" i="14"/>
  <c r="AP457" i="14"/>
  <c r="AO457" i="14"/>
  <c r="AN457" i="14"/>
  <c r="AM457" i="14"/>
  <c r="AQ456" i="14"/>
  <c r="AP456" i="14"/>
  <c r="AO456" i="14"/>
  <c r="AN456" i="14"/>
  <c r="AM456" i="14"/>
  <c r="AQ455" i="14"/>
  <c r="AP455" i="14"/>
  <c r="AO455" i="14"/>
  <c r="AN455" i="14"/>
  <c r="AM455" i="14"/>
  <c r="AQ454" i="14"/>
  <c r="AP454" i="14"/>
  <c r="AO454" i="14"/>
  <c r="AN454" i="14"/>
  <c r="AM454" i="14"/>
  <c r="AQ453" i="14"/>
  <c r="AP453" i="14"/>
  <c r="AO453" i="14"/>
  <c r="AN453" i="14"/>
  <c r="AM453" i="14"/>
  <c r="AQ452" i="14"/>
  <c r="AP452" i="14"/>
  <c r="AO452" i="14"/>
  <c r="AN452" i="14"/>
  <c r="AM452" i="14"/>
  <c r="AQ451" i="14"/>
  <c r="AP451" i="14"/>
  <c r="AO451" i="14"/>
  <c r="AN451" i="14"/>
  <c r="AM451" i="14"/>
  <c r="AQ450" i="14"/>
  <c r="AP450" i="14"/>
  <c r="AO450" i="14"/>
  <c r="AN450" i="14"/>
  <c r="AM450" i="14"/>
  <c r="AQ449" i="14"/>
  <c r="AP449" i="14"/>
  <c r="AO449" i="14"/>
  <c r="AN449" i="14"/>
  <c r="AM449" i="14"/>
  <c r="AQ448" i="14"/>
  <c r="AP448" i="14"/>
  <c r="AO448" i="14"/>
  <c r="AN448" i="14"/>
  <c r="AM448" i="14"/>
  <c r="AQ447" i="14"/>
  <c r="AP447" i="14"/>
  <c r="AO447" i="14"/>
  <c r="AN447" i="14"/>
  <c r="AM447" i="14"/>
  <c r="AQ446" i="14"/>
  <c r="AP446" i="14"/>
  <c r="AO446" i="14"/>
  <c r="AN446" i="14"/>
  <c r="AM446" i="14"/>
  <c r="AQ445" i="14"/>
  <c r="AP445" i="14"/>
  <c r="AO445" i="14"/>
  <c r="AN445" i="14"/>
  <c r="AM445" i="14"/>
  <c r="AQ444" i="14"/>
  <c r="AP444" i="14"/>
  <c r="AO444" i="14"/>
  <c r="AN444" i="14"/>
  <c r="AM444" i="14"/>
  <c r="AQ443" i="14"/>
  <c r="AP443" i="14"/>
  <c r="AO443" i="14"/>
  <c r="AN443" i="14"/>
  <c r="AM443" i="14"/>
  <c r="AQ442" i="14"/>
  <c r="AP442" i="14"/>
  <c r="AO442" i="14"/>
  <c r="AN442" i="14"/>
  <c r="AM442" i="14"/>
  <c r="AQ441" i="14"/>
  <c r="AP441" i="14"/>
  <c r="AO441" i="14"/>
  <c r="AN441" i="14"/>
  <c r="AM441" i="14"/>
  <c r="AQ440" i="14"/>
  <c r="AP440" i="14"/>
  <c r="AO440" i="14"/>
  <c r="AN440" i="14"/>
  <c r="AM440" i="14"/>
  <c r="AQ439" i="14"/>
  <c r="AP439" i="14"/>
  <c r="AO439" i="14"/>
  <c r="AN439" i="14"/>
  <c r="AM439" i="14"/>
  <c r="AQ438" i="14"/>
  <c r="AP438" i="14"/>
  <c r="AO438" i="14"/>
  <c r="AN438" i="14"/>
  <c r="AM438" i="14"/>
  <c r="AQ437" i="14"/>
  <c r="AP437" i="14"/>
  <c r="AO437" i="14"/>
  <c r="AN437" i="14"/>
  <c r="AM437" i="14"/>
  <c r="AQ436" i="14"/>
  <c r="AP436" i="14"/>
  <c r="AO436" i="14"/>
  <c r="AN436" i="14"/>
  <c r="AM436" i="14"/>
  <c r="AQ435" i="14"/>
  <c r="AP435" i="14"/>
  <c r="AO435" i="14"/>
  <c r="AN435" i="14"/>
  <c r="AM435" i="14"/>
  <c r="AQ434" i="14"/>
  <c r="AP434" i="14"/>
  <c r="AO434" i="14"/>
  <c r="AN434" i="14"/>
  <c r="AM434" i="14"/>
  <c r="AQ433" i="14"/>
  <c r="AP433" i="14"/>
  <c r="AO433" i="14"/>
  <c r="AN433" i="14"/>
  <c r="AM433" i="14"/>
  <c r="AQ432" i="14"/>
  <c r="AP432" i="14"/>
  <c r="AO432" i="14"/>
  <c r="AN432" i="14"/>
  <c r="AM432" i="14"/>
  <c r="AQ431" i="14"/>
  <c r="AP431" i="14"/>
  <c r="AO431" i="14"/>
  <c r="AN431" i="14"/>
  <c r="AM431" i="14"/>
  <c r="AQ430" i="14"/>
  <c r="AP430" i="14"/>
  <c r="AO430" i="14"/>
  <c r="AN430" i="14"/>
  <c r="AM430" i="14"/>
  <c r="AQ429" i="14"/>
  <c r="AP429" i="14"/>
  <c r="AO429" i="14"/>
  <c r="AN429" i="14"/>
  <c r="AM429" i="14"/>
  <c r="AQ428" i="14"/>
  <c r="AP428" i="14"/>
  <c r="AO428" i="14"/>
  <c r="AN428" i="14"/>
  <c r="AM428" i="14"/>
  <c r="AQ427" i="14"/>
  <c r="AP427" i="14"/>
  <c r="AO427" i="14"/>
  <c r="AN427" i="14"/>
  <c r="AM427" i="14"/>
  <c r="AQ426" i="14"/>
  <c r="AP426" i="14"/>
  <c r="AO426" i="14"/>
  <c r="AN426" i="14"/>
  <c r="AM426" i="14"/>
  <c r="AQ425" i="14"/>
  <c r="AP425" i="14"/>
  <c r="AO425" i="14"/>
  <c r="AN425" i="14"/>
  <c r="AM425" i="14"/>
  <c r="AQ424" i="14"/>
  <c r="AP424" i="14"/>
  <c r="AO424" i="14"/>
  <c r="AN424" i="14"/>
  <c r="AM424" i="14"/>
  <c r="AQ423" i="14"/>
  <c r="AP423" i="14"/>
  <c r="AO423" i="14"/>
  <c r="AN423" i="14"/>
  <c r="AM423" i="14"/>
  <c r="AQ422" i="14"/>
  <c r="AP422" i="14"/>
  <c r="AO422" i="14"/>
  <c r="AN422" i="14"/>
  <c r="AM422" i="14"/>
  <c r="AQ421" i="14"/>
  <c r="AP421" i="14"/>
  <c r="AO421" i="14"/>
  <c r="AN421" i="14"/>
  <c r="AM421" i="14"/>
  <c r="AQ420" i="14"/>
  <c r="AP420" i="14"/>
  <c r="AO420" i="14"/>
  <c r="AN420" i="14"/>
  <c r="AM420" i="14"/>
  <c r="AQ419" i="14"/>
  <c r="AP419" i="14"/>
  <c r="AO419" i="14"/>
  <c r="AN419" i="14"/>
  <c r="AM419" i="14"/>
  <c r="AQ418" i="14"/>
  <c r="AP418" i="14"/>
  <c r="AO418" i="14"/>
  <c r="AN418" i="14"/>
  <c r="AM418" i="14"/>
  <c r="AQ417" i="14"/>
  <c r="AP417" i="14"/>
  <c r="AO417" i="14"/>
  <c r="AN417" i="14"/>
  <c r="AM417" i="14"/>
  <c r="AQ416" i="14"/>
  <c r="AP416" i="14"/>
  <c r="AO416" i="14"/>
  <c r="AN416" i="14"/>
  <c r="AM416" i="14"/>
  <c r="AQ415" i="14"/>
  <c r="AP415" i="14"/>
  <c r="AO415" i="14"/>
  <c r="AN415" i="14"/>
  <c r="AM415" i="14"/>
  <c r="AQ414" i="14"/>
  <c r="AP414" i="14"/>
  <c r="AO414" i="14"/>
  <c r="AN414" i="14"/>
  <c r="AM414" i="14"/>
  <c r="AQ413" i="14"/>
  <c r="AP413" i="14"/>
  <c r="AO413" i="14"/>
  <c r="AN413" i="14"/>
  <c r="AM413" i="14"/>
  <c r="AQ412" i="14"/>
  <c r="AP412" i="14"/>
  <c r="AO412" i="14"/>
  <c r="AN412" i="14"/>
  <c r="AM412" i="14"/>
  <c r="AQ411" i="14"/>
  <c r="AP411" i="14"/>
  <c r="AO411" i="14"/>
  <c r="AN411" i="14"/>
  <c r="AM411" i="14"/>
  <c r="AQ410" i="14"/>
  <c r="AP410" i="14"/>
  <c r="AO410" i="14"/>
  <c r="AN410" i="14"/>
  <c r="AM410" i="14"/>
  <c r="AQ409" i="14"/>
  <c r="AP409" i="14"/>
  <c r="AO409" i="14"/>
  <c r="AN409" i="14"/>
  <c r="AM409" i="14"/>
  <c r="AQ408" i="14"/>
  <c r="AP408" i="14"/>
  <c r="AO408" i="14"/>
  <c r="AN408" i="14"/>
  <c r="AM408" i="14"/>
  <c r="AQ407" i="14"/>
  <c r="AP407" i="14"/>
  <c r="AO407" i="14"/>
  <c r="AN407" i="14"/>
  <c r="AM407" i="14"/>
  <c r="AQ406" i="14"/>
  <c r="AP406" i="14"/>
  <c r="AO406" i="14"/>
  <c r="AN406" i="14"/>
  <c r="AM406" i="14"/>
  <c r="AQ405" i="14"/>
  <c r="AP405" i="14"/>
  <c r="AO405" i="14"/>
  <c r="AN405" i="14"/>
  <c r="AM405" i="14"/>
  <c r="AQ404" i="14"/>
  <c r="AP404" i="14"/>
  <c r="AO404" i="14"/>
  <c r="AN404" i="14"/>
  <c r="AM404" i="14"/>
  <c r="AQ403" i="14"/>
  <c r="AP403" i="14"/>
  <c r="AO403" i="14"/>
  <c r="AN403" i="14"/>
  <c r="AM403" i="14"/>
  <c r="AQ402" i="14"/>
  <c r="AP402" i="14"/>
  <c r="AO402" i="14"/>
  <c r="AN402" i="14"/>
  <c r="AM402" i="14"/>
  <c r="AQ401" i="14"/>
  <c r="AP401" i="14"/>
  <c r="AO401" i="14"/>
  <c r="AN401" i="14"/>
  <c r="AM401" i="14"/>
  <c r="AQ400" i="14"/>
  <c r="AP400" i="14"/>
  <c r="AO400" i="14"/>
  <c r="AN400" i="14"/>
  <c r="AM400" i="14"/>
  <c r="AQ399" i="14"/>
  <c r="AP399" i="14"/>
  <c r="AO399" i="14"/>
  <c r="AN399" i="14"/>
  <c r="AM399" i="14"/>
  <c r="AQ398" i="14"/>
  <c r="AP398" i="14"/>
  <c r="AO398" i="14"/>
  <c r="AN398" i="14"/>
  <c r="AM398" i="14"/>
  <c r="AQ397" i="14"/>
  <c r="AP397" i="14"/>
  <c r="AO397" i="14"/>
  <c r="AN397" i="14"/>
  <c r="AM397" i="14"/>
  <c r="AQ396" i="14"/>
  <c r="AP396" i="14"/>
  <c r="AO396" i="14"/>
  <c r="AN396" i="14"/>
  <c r="AM396" i="14"/>
  <c r="AQ395" i="14"/>
  <c r="AP395" i="14"/>
  <c r="AO395" i="14"/>
  <c r="AN395" i="14"/>
  <c r="AM395" i="14"/>
  <c r="AQ394" i="14"/>
  <c r="AP394" i="14"/>
  <c r="AO394" i="14"/>
  <c r="AN394" i="14"/>
  <c r="AM394" i="14"/>
  <c r="AQ393" i="14"/>
  <c r="AP393" i="14"/>
  <c r="AO393" i="14"/>
  <c r="AN393" i="14"/>
  <c r="AM393" i="14"/>
  <c r="AQ392" i="14"/>
  <c r="AP392" i="14"/>
  <c r="AO392" i="14"/>
  <c r="AN392" i="14"/>
  <c r="AM392" i="14"/>
  <c r="AQ391" i="14"/>
  <c r="AP391" i="14"/>
  <c r="AO391" i="14"/>
  <c r="AN391" i="14"/>
  <c r="AM391" i="14"/>
  <c r="AQ390" i="14"/>
  <c r="AP390" i="14"/>
  <c r="AO390" i="14"/>
  <c r="AN390" i="14"/>
  <c r="AM390" i="14"/>
  <c r="AQ389" i="14"/>
  <c r="AP389" i="14"/>
  <c r="AO389" i="14"/>
  <c r="AN389" i="14"/>
  <c r="AM389" i="14"/>
  <c r="AQ388" i="14"/>
  <c r="AP388" i="14"/>
  <c r="AO388" i="14"/>
  <c r="AN388" i="14"/>
  <c r="AM388" i="14"/>
  <c r="AQ387" i="14"/>
  <c r="AP387" i="14"/>
  <c r="AO387" i="14"/>
  <c r="AN387" i="14"/>
  <c r="AM387" i="14"/>
  <c r="AQ386" i="14"/>
  <c r="AP386" i="14"/>
  <c r="AO386" i="14"/>
  <c r="AN386" i="14"/>
  <c r="AM386" i="14"/>
  <c r="AQ385" i="14"/>
  <c r="AP385" i="14"/>
  <c r="AO385" i="14"/>
  <c r="AN385" i="14"/>
  <c r="AM385" i="14"/>
  <c r="AQ384" i="14"/>
  <c r="AP384" i="14"/>
  <c r="AO384" i="14"/>
  <c r="AN384" i="14"/>
  <c r="AM384" i="14"/>
  <c r="AQ383" i="14"/>
  <c r="AP383" i="14"/>
  <c r="AO383" i="14"/>
  <c r="AN383" i="14"/>
  <c r="AM383" i="14"/>
  <c r="AQ382" i="14"/>
  <c r="AP382" i="14"/>
  <c r="AO382" i="14"/>
  <c r="AN382" i="14"/>
  <c r="AM382" i="14"/>
  <c r="AQ381" i="14"/>
  <c r="AP381" i="14"/>
  <c r="AO381" i="14"/>
  <c r="AN381" i="14"/>
  <c r="AM381" i="14"/>
  <c r="AQ380" i="14"/>
  <c r="AP380" i="14"/>
  <c r="AO380" i="14"/>
  <c r="AN380" i="14"/>
  <c r="AM380" i="14"/>
  <c r="AQ379" i="14"/>
  <c r="AP379" i="14"/>
  <c r="AO379" i="14"/>
  <c r="AN379" i="14"/>
  <c r="AM379" i="14"/>
  <c r="AQ378" i="14"/>
  <c r="AP378" i="14"/>
  <c r="AO378" i="14"/>
  <c r="AN378" i="14"/>
  <c r="AM378" i="14"/>
  <c r="AQ377" i="14"/>
  <c r="AP377" i="14"/>
  <c r="AO377" i="14"/>
  <c r="AN377" i="14"/>
  <c r="AM377" i="14"/>
  <c r="AQ376" i="14"/>
  <c r="AP376" i="14"/>
  <c r="AO376" i="14"/>
  <c r="AN376" i="14"/>
  <c r="AM376" i="14"/>
  <c r="AQ375" i="14"/>
  <c r="AP375" i="14"/>
  <c r="AO375" i="14"/>
  <c r="AN375" i="14"/>
  <c r="AM375" i="14"/>
  <c r="AQ374" i="14"/>
  <c r="AP374" i="14"/>
  <c r="AO374" i="14"/>
  <c r="AN374" i="14"/>
  <c r="AM374" i="14"/>
  <c r="AQ373" i="14"/>
  <c r="AP373" i="14"/>
  <c r="AO373" i="14"/>
  <c r="AN373" i="14"/>
  <c r="AM373" i="14"/>
  <c r="AQ372" i="14"/>
  <c r="AP372" i="14"/>
  <c r="AO372" i="14"/>
  <c r="AN372" i="14"/>
  <c r="AM372" i="14"/>
  <c r="AQ371" i="14"/>
  <c r="AP371" i="14"/>
  <c r="AO371" i="14"/>
  <c r="AN371" i="14"/>
  <c r="AM371" i="14"/>
  <c r="AQ370" i="14"/>
  <c r="AP370" i="14"/>
  <c r="AO370" i="14"/>
  <c r="AN370" i="14"/>
  <c r="AM370" i="14"/>
  <c r="AQ369" i="14"/>
  <c r="AP369" i="14"/>
  <c r="AO369" i="14"/>
  <c r="AN369" i="14"/>
  <c r="AM369" i="14"/>
  <c r="AQ368" i="14"/>
  <c r="AP368" i="14"/>
  <c r="AO368" i="14"/>
  <c r="AN368" i="14"/>
  <c r="AM368" i="14"/>
  <c r="AQ367" i="14"/>
  <c r="AP367" i="14"/>
  <c r="AO367" i="14"/>
  <c r="AN367" i="14"/>
  <c r="AM367" i="14"/>
  <c r="AQ366" i="14"/>
  <c r="AP366" i="14"/>
  <c r="AO366" i="14"/>
  <c r="AN366" i="14"/>
  <c r="AM366" i="14"/>
  <c r="AQ365" i="14"/>
  <c r="AP365" i="14"/>
  <c r="AO365" i="14"/>
  <c r="AN365" i="14"/>
  <c r="AM365" i="14"/>
  <c r="AQ364" i="14"/>
  <c r="AP364" i="14"/>
  <c r="AO364" i="14"/>
  <c r="AN364" i="14"/>
  <c r="AM364" i="14"/>
  <c r="AQ363" i="14"/>
  <c r="AP363" i="14"/>
  <c r="AO363" i="14"/>
  <c r="AN363" i="14"/>
  <c r="AM363" i="14"/>
  <c r="AQ362" i="14"/>
  <c r="AP362" i="14"/>
  <c r="AO362" i="14"/>
  <c r="AN362" i="14"/>
  <c r="AM362" i="14"/>
  <c r="AQ361" i="14"/>
  <c r="AP361" i="14"/>
  <c r="AO361" i="14"/>
  <c r="AN361" i="14"/>
  <c r="AM361" i="14"/>
  <c r="AQ360" i="14"/>
  <c r="AP360" i="14"/>
  <c r="AO360" i="14"/>
  <c r="AN360" i="14"/>
  <c r="AM360" i="14"/>
  <c r="AQ359" i="14"/>
  <c r="AP359" i="14"/>
  <c r="AO359" i="14"/>
  <c r="AN359" i="14"/>
  <c r="AM359" i="14"/>
  <c r="AQ358" i="14"/>
  <c r="AP358" i="14"/>
  <c r="AO358" i="14"/>
  <c r="AN358" i="14"/>
  <c r="AM358" i="14"/>
  <c r="AQ357" i="14"/>
  <c r="AP357" i="14"/>
  <c r="AO357" i="14"/>
  <c r="AN357" i="14"/>
  <c r="AM357" i="14"/>
  <c r="AQ356" i="14"/>
  <c r="AP356" i="14"/>
  <c r="AO356" i="14"/>
  <c r="AN356" i="14"/>
  <c r="AM356" i="14"/>
  <c r="AQ355" i="14"/>
  <c r="AP355" i="14"/>
  <c r="AO355" i="14"/>
  <c r="AN355" i="14"/>
  <c r="AM355" i="14"/>
  <c r="AQ354" i="14"/>
  <c r="AP354" i="14"/>
  <c r="AO354" i="14"/>
  <c r="AN354" i="14"/>
  <c r="AM354" i="14"/>
  <c r="AQ353" i="14"/>
  <c r="AP353" i="14"/>
  <c r="AO353" i="14"/>
  <c r="AN353" i="14"/>
  <c r="AM353" i="14"/>
  <c r="AQ352" i="14"/>
  <c r="AP352" i="14"/>
  <c r="AO352" i="14"/>
  <c r="AN352" i="14"/>
  <c r="AM352" i="14"/>
  <c r="AQ351" i="14"/>
  <c r="AP351" i="14"/>
  <c r="AO351" i="14"/>
  <c r="AN351" i="14"/>
  <c r="AM351" i="14"/>
  <c r="AQ350" i="14"/>
  <c r="AP350" i="14"/>
  <c r="AO350" i="14"/>
  <c r="AN350" i="14"/>
  <c r="AM350" i="14"/>
  <c r="AQ349" i="14"/>
  <c r="AP349" i="14"/>
  <c r="AO349" i="14"/>
  <c r="AN349" i="14"/>
  <c r="AM349" i="14"/>
  <c r="AQ348" i="14"/>
  <c r="AP348" i="14"/>
  <c r="AO348" i="14"/>
  <c r="AN348" i="14"/>
  <c r="AM348" i="14"/>
  <c r="AQ347" i="14"/>
  <c r="AP347" i="14"/>
  <c r="AO347" i="14"/>
  <c r="AN347" i="14"/>
  <c r="AM347" i="14"/>
  <c r="AQ346" i="14"/>
  <c r="AP346" i="14"/>
  <c r="AO346" i="14"/>
  <c r="AN346" i="14"/>
  <c r="AM346" i="14"/>
  <c r="AQ345" i="14"/>
  <c r="AP345" i="14"/>
  <c r="AO345" i="14"/>
  <c r="AN345" i="14"/>
  <c r="AM345" i="14"/>
  <c r="AQ344" i="14"/>
  <c r="AP344" i="14"/>
  <c r="AO344" i="14"/>
  <c r="AN344" i="14"/>
  <c r="AM344" i="14"/>
  <c r="AQ343" i="14"/>
  <c r="AP343" i="14"/>
  <c r="AO343" i="14"/>
  <c r="AN343" i="14"/>
  <c r="AM343" i="14"/>
  <c r="AQ342" i="14"/>
  <c r="AP342" i="14"/>
  <c r="AO342" i="14"/>
  <c r="AN342" i="14"/>
  <c r="AM342" i="14"/>
  <c r="AQ341" i="14"/>
  <c r="AP341" i="14"/>
  <c r="AO341" i="14"/>
  <c r="AN341" i="14"/>
  <c r="AM341" i="14"/>
  <c r="AQ340" i="14"/>
  <c r="AP340" i="14"/>
  <c r="AO340" i="14"/>
  <c r="AN340" i="14"/>
  <c r="AM340" i="14"/>
  <c r="AQ339" i="14"/>
  <c r="AP339" i="14"/>
  <c r="AO339" i="14"/>
  <c r="AN339" i="14"/>
  <c r="AM339" i="14"/>
  <c r="AQ338" i="14"/>
  <c r="AP338" i="14"/>
  <c r="AO338" i="14"/>
  <c r="AN338" i="14"/>
  <c r="AM338" i="14"/>
  <c r="AQ337" i="14"/>
  <c r="AP337" i="14"/>
  <c r="AO337" i="14"/>
  <c r="AN337" i="14"/>
  <c r="AM337" i="14"/>
  <c r="AQ336" i="14"/>
  <c r="AP336" i="14"/>
  <c r="AO336" i="14"/>
  <c r="AN336" i="14"/>
  <c r="AM336" i="14"/>
  <c r="AQ335" i="14"/>
  <c r="AP335" i="14"/>
  <c r="AO335" i="14"/>
  <c r="AN335" i="14"/>
  <c r="AM335" i="14"/>
  <c r="AQ334" i="14"/>
  <c r="AP334" i="14"/>
  <c r="AO334" i="14"/>
  <c r="AN334" i="14"/>
  <c r="AM334" i="14"/>
  <c r="AQ333" i="14"/>
  <c r="AP333" i="14"/>
  <c r="AO333" i="14"/>
  <c r="AN333" i="14"/>
  <c r="AM333" i="14"/>
  <c r="AQ332" i="14"/>
  <c r="AP332" i="14"/>
  <c r="AO332" i="14"/>
  <c r="AN332" i="14"/>
  <c r="AM332" i="14"/>
  <c r="AQ331" i="14"/>
  <c r="AP331" i="14"/>
  <c r="AO331" i="14"/>
  <c r="AN331" i="14"/>
  <c r="AM331" i="14"/>
  <c r="AQ330" i="14"/>
  <c r="AP330" i="14"/>
  <c r="AO330" i="14"/>
  <c r="AN330" i="14"/>
  <c r="AM330" i="14"/>
  <c r="AQ329" i="14"/>
  <c r="AP329" i="14"/>
  <c r="AO329" i="14"/>
  <c r="AN329" i="14"/>
  <c r="AM329" i="14"/>
  <c r="AQ328" i="14"/>
  <c r="AP328" i="14"/>
  <c r="AO328" i="14"/>
  <c r="AN328" i="14"/>
  <c r="AM328" i="14"/>
  <c r="AQ327" i="14"/>
  <c r="AP327" i="14"/>
  <c r="AO327" i="14"/>
  <c r="AN327" i="14"/>
  <c r="AM327" i="14"/>
  <c r="AQ326" i="14"/>
  <c r="AP326" i="14"/>
  <c r="AO326" i="14"/>
  <c r="AN326" i="14"/>
  <c r="AM326" i="14"/>
  <c r="AQ325" i="14"/>
  <c r="AP325" i="14"/>
  <c r="AO325" i="14"/>
  <c r="AN325" i="14"/>
  <c r="AM325" i="14"/>
  <c r="AQ324" i="14"/>
  <c r="AP324" i="14"/>
  <c r="AO324" i="14"/>
  <c r="AN324" i="14"/>
  <c r="AM324" i="14"/>
  <c r="AQ323" i="14"/>
  <c r="AP323" i="14"/>
  <c r="AO323" i="14"/>
  <c r="AN323" i="14"/>
  <c r="AM323" i="14"/>
  <c r="AQ322" i="14"/>
  <c r="AP322" i="14"/>
  <c r="AO322" i="14"/>
  <c r="AN322" i="14"/>
  <c r="AM322" i="14"/>
  <c r="AQ321" i="14"/>
  <c r="AP321" i="14"/>
  <c r="AO321" i="14"/>
  <c r="AN321" i="14"/>
  <c r="AM321" i="14"/>
  <c r="AQ320" i="14"/>
  <c r="AP320" i="14"/>
  <c r="AO320" i="14"/>
  <c r="AN320" i="14"/>
  <c r="AM320" i="14"/>
  <c r="AQ319" i="14"/>
  <c r="AP319" i="14"/>
  <c r="AO319" i="14"/>
  <c r="AN319" i="14"/>
  <c r="AM319" i="14"/>
  <c r="AQ318" i="14"/>
  <c r="AP318" i="14"/>
  <c r="AO318" i="14"/>
  <c r="AN318" i="14"/>
  <c r="AM318" i="14"/>
  <c r="AQ317" i="14"/>
  <c r="AP317" i="14"/>
  <c r="AO317" i="14"/>
  <c r="AN317" i="14"/>
  <c r="AM317" i="14"/>
  <c r="AQ316" i="14"/>
  <c r="AP316" i="14"/>
  <c r="AO316" i="14"/>
  <c r="AN316" i="14"/>
  <c r="AM316" i="14"/>
  <c r="AQ315" i="14"/>
  <c r="AP315" i="14"/>
  <c r="AO315" i="14"/>
  <c r="AN315" i="14"/>
  <c r="AM315" i="14"/>
  <c r="AQ314" i="14"/>
  <c r="AP314" i="14"/>
  <c r="AO314" i="14"/>
  <c r="AN314" i="14"/>
  <c r="AM314" i="14"/>
  <c r="AQ313" i="14"/>
  <c r="AP313" i="14"/>
  <c r="AO313" i="14"/>
  <c r="AN313" i="14"/>
  <c r="AM313" i="14"/>
  <c r="AQ312" i="14"/>
  <c r="AP312" i="14"/>
  <c r="AO312" i="14"/>
  <c r="AN312" i="14"/>
  <c r="AM312" i="14"/>
  <c r="AQ311" i="14"/>
  <c r="AP311" i="14"/>
  <c r="AO311" i="14"/>
  <c r="AN311" i="14"/>
  <c r="AM311" i="14"/>
  <c r="AQ310" i="14"/>
  <c r="AP310" i="14"/>
  <c r="AO310" i="14"/>
  <c r="AN310" i="14"/>
  <c r="AM310" i="14"/>
  <c r="AQ309" i="14"/>
  <c r="AP309" i="14"/>
  <c r="AO309" i="14"/>
  <c r="AN309" i="14"/>
  <c r="AM309" i="14"/>
  <c r="AQ308" i="14"/>
  <c r="AP308" i="14"/>
  <c r="AO308" i="14"/>
  <c r="AN308" i="14"/>
  <c r="AM308" i="14"/>
  <c r="AQ307" i="14"/>
  <c r="AP307" i="14"/>
  <c r="AO307" i="14"/>
  <c r="AN307" i="14"/>
  <c r="AM307" i="14"/>
  <c r="AQ306" i="14"/>
  <c r="AP306" i="14"/>
  <c r="AO306" i="14"/>
  <c r="AN306" i="14"/>
  <c r="AM306" i="14"/>
  <c r="AQ305" i="14"/>
  <c r="AP305" i="14"/>
  <c r="AO305" i="14"/>
  <c r="AN305" i="14"/>
  <c r="AM305" i="14"/>
  <c r="AQ304" i="14"/>
  <c r="AP304" i="14"/>
  <c r="AO304" i="14"/>
  <c r="AN304" i="14"/>
  <c r="AM304" i="14"/>
  <c r="AQ303" i="14"/>
  <c r="AP303" i="14"/>
  <c r="AO303" i="14"/>
  <c r="AN303" i="14"/>
  <c r="AM303" i="14"/>
  <c r="AQ302" i="14"/>
  <c r="AP302" i="14"/>
  <c r="AO302" i="14"/>
  <c r="AN302" i="14"/>
  <c r="AM302" i="14"/>
  <c r="AQ301" i="14"/>
  <c r="AP301" i="14"/>
  <c r="AO301" i="14"/>
  <c r="AN301" i="14"/>
  <c r="AM301" i="14"/>
  <c r="AQ300" i="14"/>
  <c r="AP300" i="14"/>
  <c r="AO300" i="14"/>
  <c r="AN300" i="14"/>
  <c r="AM300" i="14"/>
  <c r="AQ299" i="14"/>
  <c r="AP299" i="14"/>
  <c r="AO299" i="14"/>
  <c r="AN299" i="14"/>
  <c r="AM299" i="14"/>
  <c r="AQ298" i="14"/>
  <c r="AP298" i="14"/>
  <c r="AO298" i="14"/>
  <c r="AN298" i="14"/>
  <c r="AM298" i="14"/>
  <c r="AQ297" i="14"/>
  <c r="AP297" i="14"/>
  <c r="AO297" i="14"/>
  <c r="AN297" i="14"/>
  <c r="AM297" i="14"/>
  <c r="AQ296" i="14"/>
  <c r="AP296" i="14"/>
  <c r="AO296" i="14"/>
  <c r="AN296" i="14"/>
  <c r="AM296" i="14"/>
  <c r="AQ295" i="14"/>
  <c r="AP295" i="14"/>
  <c r="AO295" i="14"/>
  <c r="AN295" i="14"/>
  <c r="AM295" i="14"/>
  <c r="AQ294" i="14"/>
  <c r="AP294" i="14"/>
  <c r="AO294" i="14"/>
  <c r="AN294" i="14"/>
  <c r="AM294" i="14"/>
  <c r="AQ293" i="14"/>
  <c r="AP293" i="14"/>
  <c r="AO293" i="14"/>
  <c r="AN293" i="14"/>
  <c r="AM293" i="14"/>
  <c r="AQ292" i="14"/>
  <c r="AP292" i="14"/>
  <c r="AO292" i="14"/>
  <c r="AN292" i="14"/>
  <c r="AM292" i="14"/>
  <c r="AQ291" i="14"/>
  <c r="AP291" i="14"/>
  <c r="AO291" i="14"/>
  <c r="AN291" i="14"/>
  <c r="AM291" i="14"/>
  <c r="AQ290" i="14"/>
  <c r="AP290" i="14"/>
  <c r="AO290" i="14"/>
  <c r="AN290" i="14"/>
  <c r="AM290" i="14"/>
  <c r="AQ289" i="14"/>
  <c r="AP289" i="14"/>
  <c r="AO289" i="14"/>
  <c r="AN289" i="14"/>
  <c r="AM289" i="14"/>
  <c r="AQ288" i="14"/>
  <c r="AP288" i="14"/>
  <c r="AO288" i="14"/>
  <c r="AN288" i="14"/>
  <c r="AM288" i="14"/>
  <c r="AQ287" i="14"/>
  <c r="AP287" i="14"/>
  <c r="AO287" i="14"/>
  <c r="AN287" i="14"/>
  <c r="AM287" i="14"/>
  <c r="AQ286" i="14"/>
  <c r="AP286" i="14"/>
  <c r="AO286" i="14"/>
  <c r="AN286" i="14"/>
  <c r="AM286" i="14"/>
  <c r="AQ285" i="14"/>
  <c r="AP285" i="14"/>
  <c r="AO285" i="14"/>
  <c r="AN285" i="14"/>
  <c r="AM285" i="14"/>
  <c r="AQ284" i="14"/>
  <c r="AP284" i="14"/>
  <c r="AO284" i="14"/>
  <c r="AN284" i="14"/>
  <c r="AM284" i="14"/>
  <c r="AQ283" i="14"/>
  <c r="AP283" i="14"/>
  <c r="AO283" i="14"/>
  <c r="AN283" i="14"/>
  <c r="AM283" i="14"/>
  <c r="AQ282" i="14"/>
  <c r="AP282" i="14"/>
  <c r="AO282" i="14"/>
  <c r="AN282" i="14"/>
  <c r="AM282" i="14"/>
  <c r="AQ281" i="14"/>
  <c r="AP281" i="14"/>
  <c r="AO281" i="14"/>
  <c r="AN281" i="14"/>
  <c r="AM281" i="14"/>
  <c r="AQ280" i="14"/>
  <c r="AP280" i="14"/>
  <c r="AO280" i="14"/>
  <c r="AN280" i="14"/>
  <c r="AM280" i="14"/>
  <c r="AQ279" i="14"/>
  <c r="AP279" i="14"/>
  <c r="AO279" i="14"/>
  <c r="AN279" i="14"/>
  <c r="AM279" i="14"/>
  <c r="AQ278" i="14"/>
  <c r="AP278" i="14"/>
  <c r="AO278" i="14"/>
  <c r="AN278" i="14"/>
  <c r="AM278" i="14"/>
  <c r="AQ277" i="14"/>
  <c r="AP277" i="14"/>
  <c r="AO277" i="14"/>
  <c r="AN277" i="14"/>
  <c r="AM277" i="14"/>
  <c r="AQ276" i="14"/>
  <c r="AP276" i="14"/>
  <c r="AO276" i="14"/>
  <c r="AN276" i="14"/>
  <c r="AM276" i="14"/>
  <c r="AQ275" i="14"/>
  <c r="AP275" i="14"/>
  <c r="AO275" i="14"/>
  <c r="AN275" i="14"/>
  <c r="AM275" i="14"/>
  <c r="AQ274" i="14"/>
  <c r="AP274" i="14"/>
  <c r="AO274" i="14"/>
  <c r="AN274" i="14"/>
  <c r="AM274" i="14"/>
  <c r="AQ273" i="14"/>
  <c r="AP273" i="14"/>
  <c r="AO273" i="14"/>
  <c r="AN273" i="14"/>
  <c r="AM273" i="14"/>
  <c r="AQ272" i="14"/>
  <c r="AP272" i="14"/>
  <c r="AO272" i="14"/>
  <c r="AN272" i="14"/>
  <c r="AM272" i="14"/>
  <c r="AQ271" i="14"/>
  <c r="AP271" i="14"/>
  <c r="AO271" i="14"/>
  <c r="AN271" i="14"/>
  <c r="AM271" i="14"/>
  <c r="AQ270" i="14"/>
  <c r="AP270" i="14"/>
  <c r="AO270" i="14"/>
  <c r="AN270" i="14"/>
  <c r="AM270" i="14"/>
  <c r="AQ269" i="14"/>
  <c r="AP269" i="14"/>
  <c r="AO269" i="14"/>
  <c r="AN269" i="14"/>
  <c r="AM269" i="14"/>
  <c r="AQ268" i="14"/>
  <c r="AP268" i="14"/>
  <c r="AO268" i="14"/>
  <c r="AN268" i="14"/>
  <c r="AM268" i="14"/>
  <c r="AQ267" i="14"/>
  <c r="AP267" i="14"/>
  <c r="AO267" i="14"/>
  <c r="AN267" i="14"/>
  <c r="AM267" i="14"/>
  <c r="AQ266" i="14"/>
  <c r="AP266" i="14"/>
  <c r="AO266" i="14"/>
  <c r="AN266" i="14"/>
  <c r="AM266" i="14"/>
  <c r="AQ265" i="14"/>
  <c r="AP265" i="14"/>
  <c r="AO265" i="14"/>
  <c r="AN265" i="14"/>
  <c r="AM265" i="14"/>
  <c r="AQ264" i="14"/>
  <c r="AP264" i="14"/>
  <c r="AO264" i="14"/>
  <c r="AN264" i="14"/>
  <c r="AM264" i="14"/>
  <c r="AQ263" i="14"/>
  <c r="AP263" i="14"/>
  <c r="AO263" i="14"/>
  <c r="AN263" i="14"/>
  <c r="AM263" i="14"/>
  <c r="AQ262" i="14"/>
  <c r="AP262" i="14"/>
  <c r="AO262" i="14"/>
  <c r="AN262" i="14"/>
  <c r="AM262" i="14"/>
  <c r="AQ261" i="14"/>
  <c r="AP261" i="14"/>
  <c r="AO261" i="14"/>
  <c r="AN261" i="14"/>
  <c r="AM261" i="14"/>
  <c r="AQ260" i="14"/>
  <c r="AP260" i="14"/>
  <c r="AO260" i="14"/>
  <c r="AN260" i="14"/>
  <c r="AM260" i="14"/>
  <c r="AQ259" i="14"/>
  <c r="AP259" i="14"/>
  <c r="AO259" i="14"/>
  <c r="AN259" i="14"/>
  <c r="AM259" i="14"/>
  <c r="AQ258" i="14"/>
  <c r="AP258" i="14"/>
  <c r="AO258" i="14"/>
  <c r="AN258" i="14"/>
  <c r="AM258" i="14"/>
  <c r="AQ257" i="14"/>
  <c r="AP257" i="14"/>
  <c r="AO257" i="14"/>
  <c r="AN257" i="14"/>
  <c r="AM257" i="14"/>
  <c r="AQ256" i="14"/>
  <c r="AP256" i="14"/>
  <c r="AO256" i="14"/>
  <c r="AN256" i="14"/>
  <c r="AM256" i="14"/>
  <c r="AQ255" i="14"/>
  <c r="AP255" i="14"/>
  <c r="AO255" i="14"/>
  <c r="AN255" i="14"/>
  <c r="AM255" i="14"/>
  <c r="AQ254" i="14"/>
  <c r="AP254" i="14"/>
  <c r="AO254" i="14"/>
  <c r="AN254" i="14"/>
  <c r="AM254" i="14"/>
  <c r="AQ253" i="14"/>
  <c r="AP253" i="14"/>
  <c r="AO253" i="14"/>
  <c r="AN253" i="14"/>
  <c r="AM253" i="14"/>
  <c r="AQ252" i="14"/>
  <c r="AP252" i="14"/>
  <c r="AO252" i="14"/>
  <c r="AN252" i="14"/>
  <c r="AM252" i="14"/>
  <c r="AQ251" i="14"/>
  <c r="AP251" i="14"/>
  <c r="AO251" i="14"/>
  <c r="AN251" i="14"/>
  <c r="AM251" i="14"/>
  <c r="AQ250" i="14"/>
  <c r="AP250" i="14"/>
  <c r="AO250" i="14"/>
  <c r="AN250" i="14"/>
  <c r="AM250" i="14"/>
  <c r="AQ249" i="14"/>
  <c r="AP249" i="14"/>
  <c r="AO249" i="14"/>
  <c r="AN249" i="14"/>
  <c r="AM249" i="14"/>
  <c r="AQ248" i="14"/>
  <c r="AP248" i="14"/>
  <c r="AO248" i="14"/>
  <c r="AN248" i="14"/>
  <c r="AM248" i="14"/>
  <c r="AQ247" i="14"/>
  <c r="AP247" i="14"/>
  <c r="AO247" i="14"/>
  <c r="AN247" i="14"/>
  <c r="AM247" i="14"/>
  <c r="AQ246" i="14"/>
  <c r="AP246" i="14"/>
  <c r="AO246" i="14"/>
  <c r="AN246" i="14"/>
  <c r="AM246" i="14"/>
  <c r="AQ245" i="14"/>
  <c r="AP245" i="14"/>
  <c r="AO245" i="14"/>
  <c r="AN245" i="14"/>
  <c r="AM245" i="14"/>
  <c r="AQ244" i="14"/>
  <c r="AP244" i="14"/>
  <c r="AO244" i="14"/>
  <c r="AN244" i="14"/>
  <c r="AM244" i="14"/>
  <c r="AQ243" i="14"/>
  <c r="AP243" i="14"/>
  <c r="AO243" i="14"/>
  <c r="AN243" i="14"/>
  <c r="AM243" i="14"/>
  <c r="AQ242" i="14"/>
  <c r="AP242" i="14"/>
  <c r="AO242" i="14"/>
  <c r="AN242" i="14"/>
  <c r="AM242" i="14"/>
  <c r="AQ241" i="14"/>
  <c r="AP241" i="14"/>
  <c r="AO241" i="14"/>
  <c r="AN241" i="14"/>
  <c r="AM241" i="14"/>
  <c r="AQ240" i="14"/>
  <c r="AP240" i="14"/>
  <c r="AO240" i="14"/>
  <c r="AN240" i="14"/>
  <c r="AM240" i="14"/>
  <c r="AQ239" i="14"/>
  <c r="AP239" i="14"/>
  <c r="AO239" i="14"/>
  <c r="AN239" i="14"/>
  <c r="AM239" i="14"/>
  <c r="AQ238" i="14"/>
  <c r="AP238" i="14"/>
  <c r="AO238" i="14"/>
  <c r="AN238" i="14"/>
  <c r="AM238" i="14"/>
  <c r="AQ237" i="14"/>
  <c r="AP237" i="14"/>
  <c r="AO237" i="14"/>
  <c r="AN237" i="14"/>
  <c r="AM237" i="14"/>
  <c r="AQ236" i="14"/>
  <c r="AP236" i="14"/>
  <c r="AO236" i="14"/>
  <c r="AN236" i="14"/>
  <c r="AM236" i="14"/>
  <c r="AQ235" i="14"/>
  <c r="AP235" i="14"/>
  <c r="AO235" i="14"/>
  <c r="AN235" i="14"/>
  <c r="AM235" i="14"/>
  <c r="AQ234" i="14"/>
  <c r="AP234" i="14"/>
  <c r="AO234" i="14"/>
  <c r="AN234" i="14"/>
  <c r="AM234" i="14"/>
  <c r="AQ233" i="14"/>
  <c r="AP233" i="14"/>
  <c r="AO233" i="14"/>
  <c r="AN233" i="14"/>
  <c r="AM233" i="14"/>
  <c r="AQ232" i="14"/>
  <c r="AP232" i="14"/>
  <c r="AO232" i="14"/>
  <c r="AN232" i="14"/>
  <c r="AM232" i="14"/>
  <c r="AQ231" i="14"/>
  <c r="AP231" i="14"/>
  <c r="AO231" i="14"/>
  <c r="AN231" i="14"/>
  <c r="AM231" i="14"/>
  <c r="AQ230" i="14"/>
  <c r="AP230" i="14"/>
  <c r="AO230" i="14"/>
  <c r="AN230" i="14"/>
  <c r="AM230" i="14"/>
  <c r="AQ229" i="14"/>
  <c r="AP229" i="14"/>
  <c r="AO229" i="14"/>
  <c r="AN229" i="14"/>
  <c r="AM229" i="14"/>
  <c r="AQ228" i="14"/>
  <c r="AP228" i="14"/>
  <c r="AO228" i="14"/>
  <c r="AN228" i="14"/>
  <c r="AM228" i="14"/>
  <c r="AQ227" i="14"/>
  <c r="AP227" i="14"/>
  <c r="AO227" i="14"/>
  <c r="AN227" i="14"/>
  <c r="AM227" i="14"/>
  <c r="AQ226" i="14"/>
  <c r="AP226" i="14"/>
  <c r="AO226" i="14"/>
  <c r="AN226" i="14"/>
  <c r="AM226" i="14"/>
  <c r="AQ225" i="14"/>
  <c r="AP225" i="14"/>
  <c r="AO225" i="14"/>
  <c r="AN225" i="14"/>
  <c r="AM225" i="14"/>
  <c r="AQ224" i="14"/>
  <c r="AP224" i="14"/>
  <c r="AO224" i="14"/>
  <c r="AN224" i="14"/>
  <c r="AM224" i="14"/>
  <c r="AQ223" i="14"/>
  <c r="AP223" i="14"/>
  <c r="AO223" i="14"/>
  <c r="AN223" i="14"/>
  <c r="AM223" i="14"/>
  <c r="AQ222" i="14"/>
  <c r="AP222" i="14"/>
  <c r="AO222" i="14"/>
  <c r="AN222" i="14"/>
  <c r="AM222" i="14"/>
  <c r="AQ221" i="14"/>
  <c r="AP221" i="14"/>
  <c r="AO221" i="14"/>
  <c r="AN221" i="14"/>
  <c r="AM221" i="14"/>
  <c r="AQ220" i="14"/>
  <c r="AP220" i="14"/>
  <c r="AO220" i="14"/>
  <c r="AN220" i="14"/>
  <c r="AM220" i="14"/>
  <c r="AQ219" i="14"/>
  <c r="AP219" i="14"/>
  <c r="AO219" i="14"/>
  <c r="AN219" i="14"/>
  <c r="AM219" i="14"/>
  <c r="AQ218" i="14"/>
  <c r="AP218" i="14"/>
  <c r="AO218" i="14"/>
  <c r="AN218" i="14"/>
  <c r="AM218" i="14"/>
  <c r="AQ217" i="14"/>
  <c r="AP217" i="14"/>
  <c r="AO217" i="14"/>
  <c r="AN217" i="14"/>
  <c r="AM217" i="14"/>
  <c r="AQ216" i="14"/>
  <c r="AP216" i="14"/>
  <c r="AO216" i="14"/>
  <c r="AN216" i="14"/>
  <c r="AM216" i="14"/>
  <c r="AQ215" i="14"/>
  <c r="AP215" i="14"/>
  <c r="AO215" i="14"/>
  <c r="AN215" i="14"/>
  <c r="AM215" i="14"/>
  <c r="AQ214" i="14"/>
  <c r="AP214" i="14"/>
  <c r="AO214" i="14"/>
  <c r="AN214" i="14"/>
  <c r="AM214" i="14"/>
  <c r="AQ213" i="14"/>
  <c r="AP213" i="14"/>
  <c r="AO213" i="14"/>
  <c r="AN213" i="14"/>
  <c r="AM213" i="14"/>
  <c r="AQ212" i="14"/>
  <c r="AP212" i="14"/>
  <c r="AO212" i="14"/>
  <c r="AN212" i="14"/>
  <c r="AM212" i="14"/>
  <c r="AQ211" i="14"/>
  <c r="AP211" i="14"/>
  <c r="AO211" i="14"/>
  <c r="AN211" i="14"/>
  <c r="AM211" i="14"/>
  <c r="AQ210" i="14"/>
  <c r="AP210" i="14"/>
  <c r="AO210" i="14"/>
  <c r="AN210" i="14"/>
  <c r="AM210" i="14"/>
  <c r="AQ209" i="14"/>
  <c r="AP209" i="14"/>
  <c r="AO209" i="14"/>
  <c r="AN209" i="14"/>
  <c r="AM209" i="14"/>
  <c r="AQ208" i="14"/>
  <c r="AP208" i="14"/>
  <c r="AO208" i="14"/>
  <c r="AN208" i="14"/>
  <c r="AM208" i="14"/>
  <c r="AQ207" i="14"/>
  <c r="AP207" i="14"/>
  <c r="AO207" i="14"/>
  <c r="AN207" i="14"/>
  <c r="AM207" i="14"/>
  <c r="AQ206" i="14"/>
  <c r="AP206" i="14"/>
  <c r="AO206" i="14"/>
  <c r="AN206" i="14"/>
  <c r="AM206" i="14"/>
  <c r="AQ205" i="14"/>
  <c r="AP205" i="14"/>
  <c r="AO205" i="14"/>
  <c r="AN205" i="14"/>
  <c r="AM205" i="14"/>
  <c r="AQ204" i="14"/>
  <c r="AP204" i="14"/>
  <c r="AO204" i="14"/>
  <c r="AN204" i="14"/>
  <c r="AM204" i="14"/>
  <c r="AQ203" i="14"/>
  <c r="AP203" i="14"/>
  <c r="AO203" i="14"/>
  <c r="AN203" i="14"/>
  <c r="AM203" i="14"/>
  <c r="AQ202" i="14"/>
  <c r="AP202" i="14"/>
  <c r="AO202" i="14"/>
  <c r="AN202" i="14"/>
  <c r="AM202" i="14"/>
  <c r="AQ201" i="14"/>
  <c r="AP201" i="14"/>
  <c r="AO201" i="14"/>
  <c r="AN201" i="14"/>
  <c r="AM201" i="14"/>
  <c r="AQ200" i="14"/>
  <c r="AP200" i="14"/>
  <c r="AO200" i="14"/>
  <c r="AN200" i="14"/>
  <c r="AM200" i="14"/>
  <c r="AQ199" i="14"/>
  <c r="AP199" i="14"/>
  <c r="AO199" i="14"/>
  <c r="AN199" i="14"/>
  <c r="AM199" i="14"/>
  <c r="AQ198" i="14"/>
  <c r="AP198" i="14"/>
  <c r="AO198" i="14"/>
  <c r="AN198" i="14"/>
  <c r="AM198" i="14"/>
  <c r="AQ197" i="14"/>
  <c r="AP197" i="14"/>
  <c r="AO197" i="14"/>
  <c r="AN197" i="14"/>
  <c r="AM197" i="14"/>
  <c r="AQ196" i="14"/>
  <c r="AP196" i="14"/>
  <c r="AO196" i="14"/>
  <c r="AN196" i="14"/>
  <c r="AM196" i="14"/>
  <c r="AQ195" i="14"/>
  <c r="AP195" i="14"/>
  <c r="AO195" i="14"/>
  <c r="AN195" i="14"/>
  <c r="AM195" i="14"/>
  <c r="AQ194" i="14"/>
  <c r="AP194" i="14"/>
  <c r="AO194" i="14"/>
  <c r="AN194" i="14"/>
  <c r="AM194" i="14"/>
  <c r="AQ193" i="14"/>
  <c r="AP193" i="14"/>
  <c r="AO193" i="14"/>
  <c r="AN193" i="14"/>
  <c r="AM193" i="14"/>
  <c r="AQ192" i="14"/>
  <c r="AP192" i="14"/>
  <c r="AO192" i="14"/>
  <c r="AN192" i="14"/>
  <c r="AM192" i="14"/>
  <c r="AQ191" i="14"/>
  <c r="AP191" i="14"/>
  <c r="AO191" i="14"/>
  <c r="AN191" i="14"/>
  <c r="AM191" i="14"/>
  <c r="AQ190" i="14"/>
  <c r="AP190" i="14"/>
  <c r="AO190" i="14"/>
  <c r="AN190" i="14"/>
  <c r="AM190" i="14"/>
  <c r="AQ189" i="14"/>
  <c r="AP189" i="14"/>
  <c r="AO189" i="14"/>
  <c r="AN189" i="14"/>
  <c r="AM189" i="14"/>
  <c r="AQ188" i="14"/>
  <c r="AP188" i="14"/>
  <c r="AO188" i="14"/>
  <c r="AN188" i="14"/>
  <c r="AM188" i="14"/>
  <c r="AQ187" i="14"/>
  <c r="AP187" i="14"/>
  <c r="AO187" i="14"/>
  <c r="AN187" i="14"/>
  <c r="AM187" i="14"/>
  <c r="AQ186" i="14"/>
  <c r="AP186" i="14"/>
  <c r="AO186" i="14"/>
  <c r="AN186" i="14"/>
  <c r="AM186" i="14"/>
  <c r="AQ185" i="14"/>
  <c r="AP185" i="14"/>
  <c r="AO185" i="14"/>
  <c r="AN185" i="14"/>
  <c r="AM185" i="14"/>
  <c r="AQ184" i="14"/>
  <c r="AP184" i="14"/>
  <c r="AO184" i="14"/>
  <c r="AN184" i="14"/>
  <c r="AM184" i="14"/>
  <c r="AQ183" i="14"/>
  <c r="AP183" i="14"/>
  <c r="AO183" i="14"/>
  <c r="AN183" i="14"/>
  <c r="AM183" i="14"/>
  <c r="AQ182" i="14"/>
  <c r="AP182" i="14"/>
  <c r="AO182" i="14"/>
  <c r="AN182" i="14"/>
  <c r="AM182" i="14"/>
  <c r="AQ181" i="14"/>
  <c r="AP181" i="14"/>
  <c r="AO181" i="14"/>
  <c r="AN181" i="14"/>
  <c r="AM181" i="14"/>
  <c r="AQ180" i="14"/>
  <c r="AP180" i="14"/>
  <c r="AO180" i="14"/>
  <c r="AN180" i="14"/>
  <c r="AM180" i="14"/>
  <c r="AQ179" i="14"/>
  <c r="AP179" i="14"/>
  <c r="AO179" i="14"/>
  <c r="AN179" i="14"/>
  <c r="AM179" i="14"/>
  <c r="AQ178" i="14"/>
  <c r="AP178" i="14"/>
  <c r="AO178" i="14"/>
  <c r="AN178" i="14"/>
  <c r="AM178" i="14"/>
  <c r="AQ177" i="14"/>
  <c r="AP177" i="14"/>
  <c r="AO177" i="14"/>
  <c r="AN177" i="14"/>
  <c r="AM177" i="14"/>
  <c r="AQ176" i="14"/>
  <c r="AP176" i="14"/>
  <c r="AO176" i="14"/>
  <c r="AN176" i="14"/>
  <c r="AM176" i="14"/>
  <c r="AQ175" i="14"/>
  <c r="AP175" i="14"/>
  <c r="AO175" i="14"/>
  <c r="AN175" i="14"/>
  <c r="AM175" i="14"/>
  <c r="AQ174" i="14"/>
  <c r="AP174" i="14"/>
  <c r="AO174" i="14"/>
  <c r="AN174" i="14"/>
  <c r="AM174" i="14"/>
  <c r="AQ173" i="14"/>
  <c r="AP173" i="14"/>
  <c r="AO173" i="14"/>
  <c r="AN173" i="14"/>
  <c r="AM173" i="14"/>
  <c r="AQ172" i="14"/>
  <c r="AP172" i="14"/>
  <c r="AO172" i="14"/>
  <c r="AN172" i="14"/>
  <c r="AM172" i="14"/>
  <c r="AQ171" i="14"/>
  <c r="AP171" i="14"/>
  <c r="AO171" i="14"/>
  <c r="AN171" i="14"/>
  <c r="AM171" i="14"/>
  <c r="AQ170" i="14"/>
  <c r="AP170" i="14"/>
  <c r="AO170" i="14"/>
  <c r="AN170" i="14"/>
  <c r="AM170" i="14"/>
  <c r="AQ169" i="14"/>
  <c r="AP169" i="14"/>
  <c r="AO169" i="14"/>
  <c r="AN169" i="14"/>
  <c r="AM169" i="14"/>
  <c r="AQ168" i="14"/>
  <c r="AP168" i="14"/>
  <c r="AO168" i="14"/>
  <c r="AN168" i="14"/>
  <c r="AM168" i="14"/>
  <c r="AQ167" i="14"/>
  <c r="AP167" i="14"/>
  <c r="AO167" i="14"/>
  <c r="AN167" i="14"/>
  <c r="AM167" i="14"/>
  <c r="AQ166" i="14"/>
  <c r="AP166" i="14"/>
  <c r="AO166" i="14"/>
  <c r="AN166" i="14"/>
  <c r="AM166" i="14"/>
  <c r="AQ165" i="14"/>
  <c r="AP165" i="14"/>
  <c r="AO165" i="14"/>
  <c r="AN165" i="14"/>
  <c r="AM165" i="14"/>
  <c r="AQ164" i="14"/>
  <c r="AP164" i="14"/>
  <c r="AO164" i="14"/>
  <c r="AN164" i="14"/>
  <c r="AM164" i="14"/>
  <c r="AQ163" i="14"/>
  <c r="AP163" i="14"/>
  <c r="AO163" i="14"/>
  <c r="AN163" i="14"/>
  <c r="AM163" i="14"/>
  <c r="AQ162" i="14"/>
  <c r="AP162" i="14"/>
  <c r="AO162" i="14"/>
  <c r="AN162" i="14"/>
  <c r="AM162" i="14"/>
  <c r="AQ161" i="14"/>
  <c r="AP161" i="14"/>
  <c r="AO161" i="14"/>
  <c r="AN161" i="14"/>
  <c r="AM161" i="14"/>
  <c r="AQ160" i="14"/>
  <c r="AP160" i="14"/>
  <c r="AO160" i="14"/>
  <c r="AN160" i="14"/>
  <c r="AM160" i="14"/>
  <c r="AQ159" i="14"/>
  <c r="AP159" i="14"/>
  <c r="AO159" i="14"/>
  <c r="AN159" i="14"/>
  <c r="AM159" i="14"/>
  <c r="AQ158" i="14"/>
  <c r="AP158" i="14"/>
  <c r="AO158" i="14"/>
  <c r="AN158" i="14"/>
  <c r="AM158" i="14"/>
  <c r="AQ157" i="14"/>
  <c r="AP157" i="14"/>
  <c r="AO157" i="14"/>
  <c r="AN157" i="14"/>
  <c r="AM157" i="14"/>
  <c r="AQ156" i="14"/>
  <c r="AP156" i="14"/>
  <c r="AO156" i="14"/>
  <c r="AN156" i="14"/>
  <c r="AM156" i="14"/>
  <c r="AQ155" i="14"/>
  <c r="AP155" i="14"/>
  <c r="AO155" i="14"/>
  <c r="AN155" i="14"/>
  <c r="AM155" i="14"/>
  <c r="AQ154" i="14"/>
  <c r="AP154" i="14"/>
  <c r="AO154" i="14"/>
  <c r="AN154" i="14"/>
  <c r="AM154" i="14"/>
  <c r="AQ153" i="14"/>
  <c r="AP153" i="14"/>
  <c r="AO153" i="14"/>
  <c r="AN153" i="14"/>
  <c r="AM153" i="14"/>
  <c r="AQ152" i="14"/>
  <c r="AP152" i="14"/>
  <c r="AO152" i="14"/>
  <c r="AN152" i="14"/>
  <c r="AM152" i="14"/>
  <c r="AQ151" i="14"/>
  <c r="AP151" i="14"/>
  <c r="AO151" i="14"/>
  <c r="AN151" i="14"/>
  <c r="AM151" i="14"/>
  <c r="AQ150" i="14"/>
  <c r="AP150" i="14"/>
  <c r="AO150" i="14"/>
  <c r="AN150" i="14"/>
  <c r="AM150" i="14"/>
  <c r="AQ149" i="14"/>
  <c r="AP149" i="14"/>
  <c r="AO149" i="14"/>
  <c r="AN149" i="14"/>
  <c r="AM149" i="14"/>
  <c r="AQ148" i="14"/>
  <c r="AP148" i="14"/>
  <c r="AO148" i="14"/>
  <c r="AN148" i="14"/>
  <c r="AM148" i="14"/>
  <c r="AQ147" i="14"/>
  <c r="AP147" i="14"/>
  <c r="AO147" i="14"/>
  <c r="AN147" i="14"/>
  <c r="AM147" i="14"/>
  <c r="AQ146" i="14"/>
  <c r="AP146" i="14"/>
  <c r="AO146" i="14"/>
  <c r="AN146" i="14"/>
  <c r="AM146" i="14"/>
  <c r="AQ145" i="14"/>
  <c r="AP145" i="14"/>
  <c r="AO145" i="14"/>
  <c r="AN145" i="14"/>
  <c r="AM145" i="14"/>
  <c r="AQ144" i="14"/>
  <c r="AP144" i="14"/>
  <c r="AO144" i="14"/>
  <c r="AN144" i="14"/>
  <c r="AM144" i="14"/>
  <c r="AQ143" i="14"/>
  <c r="AP143" i="14"/>
  <c r="AO143" i="14"/>
  <c r="AN143" i="14"/>
  <c r="AM143" i="14"/>
  <c r="AQ142" i="14"/>
  <c r="AP142" i="14"/>
  <c r="AO142" i="14"/>
  <c r="AN142" i="14"/>
  <c r="AM142" i="14"/>
  <c r="AQ141" i="14"/>
  <c r="AP141" i="14"/>
  <c r="AO141" i="14"/>
  <c r="AN141" i="14"/>
  <c r="AM141" i="14"/>
  <c r="AQ140" i="14"/>
  <c r="AP140" i="14"/>
  <c r="AO140" i="14"/>
  <c r="AN140" i="14"/>
  <c r="AM140" i="14"/>
  <c r="AQ139" i="14"/>
  <c r="AP139" i="14"/>
  <c r="AO139" i="14"/>
  <c r="AN139" i="14"/>
  <c r="AM139" i="14"/>
  <c r="AQ138" i="14"/>
  <c r="AP138" i="14"/>
  <c r="AO138" i="14"/>
  <c r="AN138" i="14"/>
  <c r="AM138" i="14"/>
  <c r="AQ137" i="14"/>
  <c r="AP137" i="14"/>
  <c r="AO137" i="14"/>
  <c r="AN137" i="14"/>
  <c r="AM137" i="14"/>
  <c r="AQ136" i="14"/>
  <c r="AP136" i="14"/>
  <c r="AO136" i="14"/>
  <c r="AN136" i="14"/>
  <c r="AM136" i="14"/>
  <c r="AQ135" i="14"/>
  <c r="AP135" i="14"/>
  <c r="AO135" i="14"/>
  <c r="AN135" i="14"/>
  <c r="AM135" i="14"/>
  <c r="AQ134" i="14"/>
  <c r="AP134" i="14"/>
  <c r="AO134" i="14"/>
  <c r="AN134" i="14"/>
  <c r="AM134" i="14"/>
  <c r="AQ133" i="14"/>
  <c r="AP133" i="14"/>
  <c r="AO133" i="14"/>
  <c r="AN133" i="14"/>
  <c r="AM133" i="14"/>
  <c r="AQ132" i="14"/>
  <c r="AP132" i="14"/>
  <c r="AO132" i="14"/>
  <c r="AN132" i="14"/>
  <c r="AM132" i="14"/>
  <c r="AQ131" i="14"/>
  <c r="AP131" i="14"/>
  <c r="AO131" i="14"/>
  <c r="AN131" i="14"/>
  <c r="AM131" i="14"/>
  <c r="AQ130" i="14"/>
  <c r="AP130" i="14"/>
  <c r="AO130" i="14"/>
  <c r="AN130" i="14"/>
  <c r="AM130" i="14"/>
  <c r="AQ129" i="14"/>
  <c r="AP129" i="14"/>
  <c r="AO129" i="14"/>
  <c r="AN129" i="14"/>
  <c r="AM129" i="14"/>
  <c r="AQ128" i="14"/>
  <c r="AP128" i="14"/>
  <c r="AO128" i="14"/>
  <c r="AN128" i="14"/>
  <c r="AM128" i="14"/>
  <c r="AQ127" i="14"/>
  <c r="AP127" i="14"/>
  <c r="AO127" i="14"/>
  <c r="AN127" i="14"/>
  <c r="AM127" i="14"/>
  <c r="AQ126" i="14"/>
  <c r="AP126" i="14"/>
  <c r="AO126" i="14"/>
  <c r="AN126" i="14"/>
  <c r="AM126" i="14"/>
  <c r="AQ125" i="14"/>
  <c r="AP125" i="14"/>
  <c r="AO125" i="14"/>
  <c r="AN125" i="14"/>
  <c r="AM125" i="14"/>
  <c r="AQ124" i="14"/>
  <c r="AP124" i="14"/>
  <c r="AO124" i="14"/>
  <c r="AN124" i="14"/>
  <c r="AM124" i="14"/>
  <c r="AQ123" i="14"/>
  <c r="AP123" i="14"/>
  <c r="AO123" i="14"/>
  <c r="AN123" i="14"/>
  <c r="AM123" i="14"/>
  <c r="AQ122" i="14"/>
  <c r="AP122" i="14"/>
  <c r="AO122" i="14"/>
  <c r="AN122" i="14"/>
  <c r="AM122" i="14"/>
  <c r="AQ121" i="14"/>
  <c r="AP121" i="14"/>
  <c r="AO121" i="14"/>
  <c r="AN121" i="14"/>
  <c r="AM121" i="14"/>
  <c r="AQ120" i="14"/>
  <c r="AP120" i="14"/>
  <c r="AO120" i="14"/>
  <c r="AN120" i="14"/>
  <c r="AM120" i="14"/>
  <c r="AQ119" i="14"/>
  <c r="AP119" i="14"/>
  <c r="AO119" i="14"/>
  <c r="AN119" i="14"/>
  <c r="AM119" i="14"/>
  <c r="AQ118" i="14"/>
  <c r="AP118" i="14"/>
  <c r="AO118" i="14"/>
  <c r="AN118" i="14"/>
  <c r="AM118" i="14"/>
  <c r="AQ117" i="14"/>
  <c r="AP117" i="14"/>
  <c r="AO117" i="14"/>
  <c r="AN117" i="14"/>
  <c r="AM117" i="14"/>
  <c r="AQ116" i="14"/>
  <c r="AP116" i="14"/>
  <c r="AO116" i="14"/>
  <c r="AN116" i="14"/>
  <c r="AM116" i="14"/>
  <c r="AQ115" i="14"/>
  <c r="AP115" i="14"/>
  <c r="AO115" i="14"/>
  <c r="AN115" i="14"/>
  <c r="AM115" i="14"/>
  <c r="AQ114" i="14"/>
  <c r="AP114" i="14"/>
  <c r="AO114" i="14"/>
  <c r="AN114" i="14"/>
  <c r="AM114" i="14"/>
  <c r="AQ113" i="14"/>
  <c r="AP113" i="14"/>
  <c r="AO113" i="14"/>
  <c r="AN113" i="14"/>
  <c r="AM113" i="14"/>
  <c r="AQ112" i="14"/>
  <c r="AP112" i="14"/>
  <c r="AO112" i="14"/>
  <c r="AN112" i="14"/>
  <c r="AM112" i="14"/>
  <c r="AQ111" i="14"/>
  <c r="AP111" i="14"/>
  <c r="AO111" i="14"/>
  <c r="AN111" i="14"/>
  <c r="AM111" i="14"/>
  <c r="AQ110" i="14"/>
  <c r="AP110" i="14"/>
  <c r="AO110" i="14"/>
  <c r="AN110" i="14"/>
  <c r="AM110" i="14"/>
  <c r="AQ109" i="14"/>
  <c r="AP109" i="14"/>
  <c r="AO109" i="14"/>
  <c r="AN109" i="14"/>
  <c r="AM109" i="14"/>
  <c r="AQ108" i="14"/>
  <c r="AP108" i="14"/>
  <c r="AO108" i="14"/>
  <c r="AN108" i="14"/>
  <c r="AM108" i="14"/>
  <c r="AQ107" i="14"/>
  <c r="AP107" i="14"/>
  <c r="AO107" i="14"/>
  <c r="AN107" i="14"/>
  <c r="AM107" i="14"/>
  <c r="AQ106" i="14"/>
  <c r="AP106" i="14"/>
  <c r="AO106" i="14"/>
  <c r="AN106" i="14"/>
  <c r="AM106" i="14"/>
  <c r="AQ105" i="14"/>
  <c r="AP105" i="14"/>
  <c r="AO105" i="14"/>
  <c r="AN105" i="14"/>
  <c r="AM105" i="14"/>
  <c r="AQ104" i="14"/>
  <c r="AP104" i="14"/>
  <c r="AO104" i="14"/>
  <c r="AN104" i="14"/>
  <c r="AM104" i="14"/>
  <c r="AQ103" i="14"/>
  <c r="AP103" i="14"/>
  <c r="AO103" i="14"/>
  <c r="AN103" i="14"/>
  <c r="AM103" i="14"/>
  <c r="AQ102" i="14"/>
  <c r="AP102" i="14"/>
  <c r="AO102" i="14"/>
  <c r="AN102" i="14"/>
  <c r="AM102" i="14"/>
  <c r="AQ101" i="14"/>
  <c r="AP101" i="14"/>
  <c r="AO101" i="14"/>
  <c r="AN101" i="14"/>
  <c r="AM101" i="14"/>
  <c r="AQ100" i="14"/>
  <c r="AP100" i="14"/>
  <c r="AO100" i="14"/>
  <c r="AN100" i="14"/>
  <c r="AM100" i="14"/>
  <c r="AQ99" i="14"/>
  <c r="AP99" i="14"/>
  <c r="AO99" i="14"/>
  <c r="AN99" i="14"/>
  <c r="AM99" i="14"/>
  <c r="AQ98" i="14"/>
  <c r="AP98" i="14"/>
  <c r="AO98" i="14"/>
  <c r="AN98" i="14"/>
  <c r="AM98" i="14"/>
  <c r="AQ97" i="14"/>
  <c r="AP97" i="14"/>
  <c r="AO97" i="14"/>
  <c r="AN97" i="14"/>
  <c r="AM97" i="14"/>
  <c r="AQ96" i="14"/>
  <c r="AP96" i="14"/>
  <c r="AO96" i="14"/>
  <c r="AN96" i="14"/>
  <c r="AM96" i="14"/>
  <c r="AQ95" i="14"/>
  <c r="AP95" i="14"/>
  <c r="AO95" i="14"/>
  <c r="AN95" i="14"/>
  <c r="AM95" i="14"/>
  <c r="AQ94" i="14"/>
  <c r="AP94" i="14"/>
  <c r="AO94" i="14"/>
  <c r="AN94" i="14"/>
  <c r="AM94" i="14"/>
  <c r="AQ93" i="14"/>
  <c r="AP93" i="14"/>
  <c r="AO93" i="14"/>
  <c r="AN93" i="14"/>
  <c r="AM93" i="14"/>
  <c r="AQ92" i="14"/>
  <c r="AP92" i="14"/>
  <c r="AO92" i="14"/>
  <c r="AN92" i="14"/>
  <c r="AM92" i="14"/>
  <c r="AQ91" i="14"/>
  <c r="AP91" i="14"/>
  <c r="AO91" i="14"/>
  <c r="AN91" i="14"/>
  <c r="AM91" i="14"/>
  <c r="AQ90" i="14"/>
  <c r="AP90" i="14"/>
  <c r="AO90" i="14"/>
  <c r="AN90" i="14"/>
  <c r="AM90" i="14"/>
  <c r="AQ89" i="14"/>
  <c r="AP89" i="14"/>
  <c r="AO89" i="14"/>
  <c r="AN89" i="14"/>
  <c r="AM89" i="14"/>
  <c r="AQ88" i="14"/>
  <c r="AP88" i="14"/>
  <c r="AO88" i="14"/>
  <c r="AN88" i="14"/>
  <c r="AM88" i="14"/>
  <c r="AT87" i="14"/>
  <c r="AS87" i="14"/>
  <c r="AR87" i="14"/>
  <c r="AQ87" i="14"/>
  <c r="AP87" i="14"/>
  <c r="AO87" i="14"/>
  <c r="AN87" i="14"/>
  <c r="AM87" i="14"/>
  <c r="AT86" i="14"/>
  <c r="AS86" i="14"/>
  <c r="AR86" i="14"/>
  <c r="AQ86" i="14"/>
  <c r="AP86" i="14"/>
  <c r="AO86" i="14"/>
  <c r="AN86" i="14"/>
  <c r="AM86" i="14"/>
  <c r="AT85" i="14"/>
  <c r="AS85" i="14"/>
  <c r="AR85" i="14"/>
  <c r="AQ85" i="14"/>
  <c r="AP85" i="14"/>
  <c r="AO85" i="14"/>
  <c r="AN85" i="14"/>
  <c r="AM85" i="14"/>
  <c r="AT84" i="14"/>
  <c r="AS84" i="14"/>
  <c r="AR84" i="14"/>
  <c r="AQ84" i="14"/>
  <c r="AP84" i="14"/>
  <c r="AO84" i="14"/>
  <c r="AN84" i="14"/>
  <c r="AM84" i="14"/>
  <c r="AT83" i="14"/>
  <c r="AS83" i="14"/>
  <c r="AR83" i="14"/>
  <c r="AQ83" i="14"/>
  <c r="AP83" i="14"/>
  <c r="AO83" i="14"/>
  <c r="AN83" i="14"/>
  <c r="AM83" i="14"/>
  <c r="AT82" i="14"/>
  <c r="AS82" i="14"/>
  <c r="AR82" i="14"/>
  <c r="AQ82" i="14"/>
  <c r="AP82" i="14"/>
  <c r="AO82" i="14"/>
  <c r="AN82" i="14"/>
  <c r="AM82" i="14"/>
  <c r="AT81" i="14"/>
  <c r="AS81" i="14"/>
  <c r="AR81" i="14"/>
  <c r="AQ81" i="14"/>
  <c r="AP81" i="14"/>
  <c r="AO81" i="14"/>
  <c r="AN81" i="14"/>
  <c r="AM81" i="14"/>
  <c r="AT80" i="14"/>
  <c r="AS80" i="14"/>
  <c r="AR80" i="14"/>
  <c r="AQ80" i="14"/>
  <c r="AP80" i="14"/>
  <c r="AO80" i="14"/>
  <c r="AN80" i="14"/>
  <c r="AM80" i="14"/>
  <c r="AT79" i="14"/>
  <c r="AS79" i="14"/>
  <c r="AR79" i="14"/>
  <c r="AQ79" i="14"/>
  <c r="AP79" i="14"/>
  <c r="AO79" i="14"/>
  <c r="AN79" i="14"/>
  <c r="AM79" i="14"/>
  <c r="AT78" i="14"/>
  <c r="AS78" i="14"/>
  <c r="AR78" i="14"/>
  <c r="AQ78" i="14"/>
  <c r="AP78" i="14"/>
  <c r="AO78" i="14"/>
  <c r="AN78" i="14"/>
  <c r="AM78" i="14"/>
  <c r="AT77" i="14"/>
  <c r="AS77" i="14"/>
  <c r="AR77" i="14"/>
  <c r="AQ77" i="14"/>
  <c r="AP77" i="14"/>
  <c r="AO77" i="14"/>
  <c r="AN77" i="14"/>
  <c r="AM77" i="14"/>
  <c r="AT76" i="14"/>
  <c r="AS76" i="14"/>
  <c r="AR76" i="14"/>
  <c r="AQ76" i="14"/>
  <c r="AP76" i="14"/>
  <c r="AO76" i="14"/>
  <c r="AN76" i="14"/>
  <c r="AM76" i="14"/>
  <c r="AT75" i="14"/>
  <c r="AS75" i="14"/>
  <c r="AR75" i="14"/>
  <c r="AQ75" i="14"/>
  <c r="AP75" i="14"/>
  <c r="AO75" i="14"/>
  <c r="AN75" i="14"/>
  <c r="AM75" i="14"/>
  <c r="AT74" i="14"/>
  <c r="AS74" i="14"/>
  <c r="AR74" i="14"/>
  <c r="AQ74" i="14"/>
  <c r="AP74" i="14"/>
  <c r="AO74" i="14"/>
  <c r="AN74" i="14"/>
  <c r="AM74" i="14"/>
  <c r="AT73" i="14"/>
  <c r="AS73" i="14"/>
  <c r="AR73" i="14"/>
  <c r="AQ73" i="14"/>
  <c r="AP73" i="14"/>
  <c r="AO73" i="14"/>
  <c r="AN73" i="14"/>
  <c r="AM73" i="14"/>
  <c r="AT72" i="14"/>
  <c r="AS72" i="14"/>
  <c r="AR72" i="14"/>
  <c r="AQ72" i="14"/>
  <c r="AP72" i="14"/>
  <c r="AO72" i="14"/>
  <c r="AN72" i="14"/>
  <c r="AM72" i="14"/>
  <c r="AT71" i="14"/>
  <c r="AS71" i="14"/>
  <c r="AR71" i="14"/>
  <c r="AQ71" i="14"/>
  <c r="AP71" i="14"/>
  <c r="AO71" i="14"/>
  <c r="AN71" i="14"/>
  <c r="AM71" i="14"/>
  <c r="AT70" i="14"/>
  <c r="AS70" i="14"/>
  <c r="AR70" i="14"/>
  <c r="AQ70" i="14"/>
  <c r="AP70" i="14"/>
  <c r="AO70" i="14"/>
  <c r="AN70" i="14"/>
  <c r="AM70" i="14"/>
  <c r="AT69" i="14"/>
  <c r="AS69" i="14"/>
  <c r="AR69" i="14"/>
  <c r="AQ69" i="14"/>
  <c r="AP69" i="14"/>
  <c r="AO69" i="14"/>
  <c r="AN69" i="14"/>
  <c r="AM69" i="14"/>
  <c r="AT68" i="14"/>
  <c r="AS68" i="14"/>
  <c r="AR68" i="14"/>
  <c r="AQ68" i="14"/>
  <c r="AP68" i="14"/>
  <c r="AO68" i="14"/>
  <c r="AN68" i="14"/>
  <c r="AM68" i="14"/>
  <c r="AT67" i="14"/>
  <c r="AS67" i="14"/>
  <c r="AR67" i="14"/>
  <c r="AQ67" i="14"/>
  <c r="AP67" i="14"/>
  <c r="AO67" i="14"/>
  <c r="AN67" i="14"/>
  <c r="AM67" i="14"/>
  <c r="AT66" i="14"/>
  <c r="AS66" i="14"/>
  <c r="AR66" i="14"/>
  <c r="AQ66" i="14"/>
  <c r="AP66" i="14"/>
  <c r="AO66" i="14"/>
  <c r="AN66" i="14"/>
  <c r="AM66" i="14"/>
  <c r="AT65" i="14"/>
  <c r="AS65" i="14"/>
  <c r="AR65" i="14"/>
  <c r="AQ65" i="14"/>
  <c r="AP65" i="14"/>
  <c r="AO65" i="14"/>
  <c r="AN65" i="14"/>
  <c r="AM65" i="14"/>
  <c r="AT64" i="14"/>
  <c r="AS64" i="14"/>
  <c r="AR64" i="14"/>
  <c r="AQ64" i="14"/>
  <c r="AP64" i="14"/>
  <c r="AO64" i="14"/>
  <c r="AN64" i="14"/>
  <c r="AM64" i="14"/>
  <c r="AT63" i="14"/>
  <c r="AS63" i="14"/>
  <c r="AR63" i="14"/>
  <c r="AQ63" i="14"/>
  <c r="AP63" i="14"/>
  <c r="AO63" i="14"/>
  <c r="AN63" i="14"/>
  <c r="AM63" i="14"/>
  <c r="AT62" i="14"/>
  <c r="AS62" i="14"/>
  <c r="AR62" i="14"/>
  <c r="AQ62" i="14"/>
  <c r="AP62" i="14"/>
  <c r="AO62" i="14"/>
  <c r="AN62" i="14"/>
  <c r="AM62" i="14"/>
  <c r="AT61" i="14"/>
  <c r="AS61" i="14"/>
  <c r="AR61" i="14"/>
  <c r="AQ61" i="14"/>
  <c r="AP61" i="14"/>
  <c r="AO61" i="14"/>
  <c r="AN61" i="14"/>
  <c r="AM61" i="14"/>
  <c r="AT60" i="14"/>
  <c r="AS60" i="14"/>
  <c r="AR60" i="14"/>
  <c r="AQ60" i="14"/>
  <c r="AP60" i="14"/>
  <c r="AO60" i="14"/>
  <c r="AN60" i="14"/>
  <c r="AM60" i="14"/>
  <c r="AT59" i="14"/>
  <c r="AS59" i="14"/>
  <c r="AR59" i="14"/>
  <c r="AQ59" i="14"/>
  <c r="AP59" i="14"/>
  <c r="AO59" i="14"/>
  <c r="AN59" i="14"/>
  <c r="AM59" i="14"/>
  <c r="AT58" i="14"/>
  <c r="AS58" i="14"/>
  <c r="AR58" i="14"/>
  <c r="AQ58" i="14"/>
  <c r="AP58" i="14"/>
  <c r="AO58" i="14"/>
  <c r="AN58" i="14"/>
  <c r="AM58" i="14"/>
  <c r="AT57" i="14"/>
  <c r="AS57" i="14"/>
  <c r="AR57" i="14"/>
  <c r="AQ57" i="14"/>
  <c r="AP57" i="14"/>
  <c r="AO57" i="14"/>
  <c r="AN57" i="14"/>
  <c r="AM57" i="14"/>
  <c r="AT56" i="14"/>
  <c r="AS56" i="14"/>
  <c r="AR56" i="14"/>
  <c r="AQ56" i="14"/>
  <c r="AP56" i="14"/>
  <c r="AO56" i="14"/>
  <c r="AN56" i="14"/>
  <c r="AM56" i="14"/>
  <c r="AT55" i="14"/>
  <c r="AS55" i="14"/>
  <c r="AR55" i="14"/>
  <c r="AQ55" i="14"/>
  <c r="AP55" i="14"/>
  <c r="AO55" i="14"/>
  <c r="AN55" i="14"/>
  <c r="AM55" i="14"/>
  <c r="AT54" i="14"/>
  <c r="AS54" i="14"/>
  <c r="AR54" i="14"/>
  <c r="AQ54" i="14"/>
  <c r="AP54" i="14"/>
  <c r="AO54" i="14"/>
  <c r="AN54" i="14"/>
  <c r="AM54" i="14"/>
  <c r="AT53" i="14"/>
  <c r="AS53" i="14"/>
  <c r="AR53" i="14"/>
  <c r="AQ53" i="14"/>
  <c r="AP53" i="14"/>
  <c r="AO53" i="14"/>
  <c r="AN53" i="14"/>
  <c r="AM53" i="14"/>
  <c r="AT52" i="14"/>
  <c r="AS52" i="14"/>
  <c r="AR52" i="14"/>
  <c r="AQ52" i="14"/>
  <c r="AP52" i="14"/>
  <c r="AO52" i="14"/>
  <c r="AN52" i="14"/>
  <c r="AM52" i="14"/>
  <c r="AT51" i="14"/>
  <c r="AS51" i="14"/>
  <c r="AR51" i="14"/>
  <c r="AQ51" i="14"/>
  <c r="AP51" i="14"/>
  <c r="AO51" i="14"/>
  <c r="AN51" i="14"/>
  <c r="AM51" i="14"/>
  <c r="AT50" i="14"/>
  <c r="AS50" i="14"/>
  <c r="AR50" i="14"/>
  <c r="AQ50" i="14"/>
  <c r="AP50" i="14"/>
  <c r="AO50" i="14"/>
  <c r="AN50" i="14"/>
  <c r="AM50" i="14"/>
  <c r="AT49" i="14"/>
  <c r="AS49" i="14"/>
  <c r="AR49" i="14"/>
  <c r="AQ49" i="14"/>
  <c r="AP49" i="14"/>
  <c r="AO49" i="14"/>
  <c r="AN49" i="14"/>
  <c r="AM49" i="14"/>
  <c r="AT48" i="14"/>
  <c r="AS48" i="14"/>
  <c r="AR48" i="14"/>
  <c r="AQ48" i="14"/>
  <c r="AP48" i="14"/>
  <c r="AO48" i="14"/>
  <c r="AN48" i="14"/>
  <c r="AM48" i="14"/>
  <c r="AT47" i="14"/>
  <c r="AS47" i="14"/>
  <c r="AQ47" i="14"/>
  <c r="AP47" i="14"/>
  <c r="AO47" i="14"/>
  <c r="AN47" i="14"/>
  <c r="AM47" i="14"/>
  <c r="AT46" i="14"/>
  <c r="AS46" i="14"/>
  <c r="AQ46" i="14"/>
  <c r="AP46" i="14"/>
  <c r="AO46" i="14"/>
  <c r="AN46" i="14"/>
  <c r="AM46" i="14"/>
  <c r="AT45" i="14"/>
  <c r="AS45" i="14"/>
  <c r="AQ45" i="14"/>
  <c r="AP45" i="14"/>
  <c r="AO45" i="14"/>
  <c r="AN45" i="14"/>
  <c r="AM45" i="14"/>
  <c r="AT44" i="14"/>
  <c r="AS44" i="14"/>
  <c r="AQ44" i="14"/>
  <c r="AP44" i="14"/>
  <c r="AO44" i="14"/>
  <c r="AN44" i="14"/>
  <c r="AM44" i="14"/>
  <c r="AT43" i="14"/>
  <c r="AS43" i="14"/>
  <c r="AQ43" i="14"/>
  <c r="AP43" i="14"/>
  <c r="AO43" i="14"/>
  <c r="AN43" i="14"/>
  <c r="AM43" i="14"/>
  <c r="AT42" i="14"/>
  <c r="AS42" i="14"/>
  <c r="AQ42" i="14"/>
  <c r="AP42" i="14"/>
  <c r="AO42" i="14"/>
  <c r="AN42" i="14"/>
  <c r="AM42" i="14"/>
  <c r="AT41" i="14"/>
  <c r="AS41" i="14"/>
  <c r="AQ41" i="14"/>
  <c r="AP41" i="14"/>
  <c r="AO41" i="14"/>
  <c r="AN41" i="14"/>
  <c r="AM41" i="14"/>
  <c r="AT40" i="14"/>
  <c r="AS40" i="14"/>
  <c r="AQ40" i="14"/>
  <c r="AP40" i="14"/>
  <c r="AO40" i="14"/>
  <c r="AN40" i="14"/>
  <c r="AM40" i="14"/>
  <c r="AT39" i="14"/>
  <c r="AS39" i="14"/>
  <c r="AQ39" i="14"/>
  <c r="AP39" i="14"/>
  <c r="AO39" i="14"/>
  <c r="AN39" i="14"/>
  <c r="AM39" i="14"/>
  <c r="AT38" i="14"/>
  <c r="AS38" i="14"/>
  <c r="AQ38" i="14"/>
  <c r="AP38" i="14"/>
  <c r="AO38" i="14"/>
  <c r="AN38" i="14"/>
  <c r="AM38" i="14"/>
  <c r="AT37" i="14"/>
  <c r="AS37" i="14"/>
  <c r="AQ37" i="14"/>
  <c r="AP37" i="14"/>
  <c r="AO37" i="14"/>
  <c r="AN37" i="14"/>
  <c r="AM37" i="14"/>
  <c r="AT36" i="14"/>
  <c r="AS36" i="14"/>
  <c r="AQ36" i="14"/>
  <c r="AP36" i="14"/>
  <c r="AO36" i="14"/>
  <c r="AN36" i="14"/>
  <c r="AM36" i="14"/>
  <c r="AT35" i="14"/>
  <c r="AS35" i="14"/>
  <c r="AQ35" i="14"/>
  <c r="AP35" i="14"/>
  <c r="AO35" i="14"/>
  <c r="AN35" i="14"/>
  <c r="AM35" i="14"/>
  <c r="AT34" i="14"/>
  <c r="AS34" i="14"/>
  <c r="AQ34" i="14"/>
  <c r="AP34" i="14"/>
  <c r="AO34" i="14"/>
  <c r="AN34" i="14"/>
  <c r="AM34" i="14"/>
  <c r="AT33" i="14"/>
  <c r="AS33" i="14"/>
  <c r="AQ33" i="14"/>
  <c r="AP33" i="14"/>
  <c r="AO33" i="14"/>
  <c r="AN33" i="14"/>
  <c r="AM33" i="14"/>
  <c r="U31" i="14"/>
  <c r="C31" i="14"/>
  <c r="W26" i="14"/>
  <c r="Z20" i="14" s="1"/>
  <c r="E26" i="14"/>
  <c r="E8" i="14" s="1"/>
  <c r="W25" i="14"/>
  <c r="AA20" i="14" s="1"/>
  <c r="E25" i="14"/>
  <c r="W24" i="14"/>
  <c r="W6" i="14" s="1"/>
  <c r="E24" i="14"/>
  <c r="K20" i="14" s="1"/>
  <c r="W23" i="14"/>
  <c r="AD20" i="14" s="1"/>
  <c r="E23" i="14"/>
  <c r="I20" i="14" s="1"/>
  <c r="L20" i="14"/>
  <c r="U13" i="14"/>
  <c r="C13" i="14"/>
  <c r="AJ10" i="14"/>
  <c r="AH10" i="14"/>
  <c r="Q10" i="14"/>
  <c r="AJ8" i="14"/>
  <c r="AI8" i="14"/>
  <c r="AH8" i="14"/>
  <c r="AB8" i="14"/>
  <c r="AA8" i="14"/>
  <c r="Z8" i="14"/>
  <c r="Y8" i="14"/>
  <c r="X8" i="14"/>
  <c r="R8" i="14"/>
  <c r="Q8" i="14"/>
  <c r="P8" i="14"/>
  <c r="J8" i="14"/>
  <c r="I8" i="14"/>
  <c r="H8" i="14"/>
  <c r="G8" i="14"/>
  <c r="F8" i="14"/>
  <c r="AJ7" i="14"/>
  <c r="AI7" i="14"/>
  <c r="AH7" i="14"/>
  <c r="AB7" i="14"/>
  <c r="AA7" i="14"/>
  <c r="Z7" i="14"/>
  <c r="Y7" i="14"/>
  <c r="X7" i="14"/>
  <c r="W7" i="14"/>
  <c r="R7" i="14"/>
  <c r="Q7" i="14"/>
  <c r="P7" i="14"/>
  <c r="J7" i="14"/>
  <c r="I7" i="14"/>
  <c r="H7" i="14"/>
  <c r="G7" i="14"/>
  <c r="F7" i="14"/>
  <c r="E7" i="14"/>
  <c r="AJ6" i="14"/>
  <c r="AI6" i="14"/>
  <c r="AI10" i="14" s="1"/>
  <c r="AH6" i="14"/>
  <c r="AB6" i="14"/>
  <c r="AA6" i="14"/>
  <c r="Z6" i="14"/>
  <c r="Y6" i="14"/>
  <c r="X6" i="14"/>
  <c r="R6" i="14"/>
  <c r="Q6" i="14"/>
  <c r="P6" i="14"/>
  <c r="J6" i="14"/>
  <c r="I6" i="14"/>
  <c r="H6" i="14"/>
  <c r="G6" i="14"/>
  <c r="F6" i="14"/>
  <c r="E6" i="14"/>
  <c r="AJ5" i="14"/>
  <c r="AI5" i="14"/>
  <c r="AH5" i="14"/>
  <c r="AB5" i="14"/>
  <c r="AA5" i="14"/>
  <c r="Z5" i="14"/>
  <c r="Y5" i="14"/>
  <c r="X5" i="14"/>
  <c r="R5" i="14"/>
  <c r="R10" i="14" s="1"/>
  <c r="Q5" i="14"/>
  <c r="P5" i="14"/>
  <c r="P10" i="14" s="1"/>
  <c r="J5" i="14"/>
  <c r="I5" i="14"/>
  <c r="H5" i="14"/>
  <c r="G5" i="14"/>
  <c r="F5" i="14"/>
  <c r="AL2" i="14"/>
  <c r="U2" i="14"/>
  <c r="T2" i="14"/>
  <c r="C2" i="14"/>
  <c r="AB654" i="13"/>
  <c r="Z654" i="13"/>
  <c r="H654" i="13"/>
  <c r="AB653" i="13"/>
  <c r="AA653" i="13"/>
  <c r="Z653" i="13"/>
  <c r="J653" i="13"/>
  <c r="J652" i="13"/>
  <c r="H652" i="13"/>
  <c r="G652" i="13"/>
  <c r="AB651" i="13"/>
  <c r="J651" i="13"/>
  <c r="G651" i="13"/>
  <c r="F651" i="13"/>
  <c r="AB649" i="13"/>
  <c r="AA649" i="13"/>
  <c r="Z649" i="13"/>
  <c r="Y649" i="13"/>
  <c r="Y654" i="13" s="1"/>
  <c r="X649" i="13"/>
  <c r="J649" i="13"/>
  <c r="J654" i="13" s="1"/>
  <c r="I649" i="13"/>
  <c r="H649" i="13"/>
  <c r="G649" i="13"/>
  <c r="F649" i="13"/>
  <c r="AB648" i="13"/>
  <c r="AA648" i="13"/>
  <c r="Z648" i="13"/>
  <c r="Y648" i="13"/>
  <c r="Y653" i="13" s="1"/>
  <c r="X648" i="13"/>
  <c r="X653" i="13" s="1"/>
  <c r="J648" i="13"/>
  <c r="I648" i="13"/>
  <c r="I653" i="13" s="1"/>
  <c r="H648" i="13"/>
  <c r="H653" i="13" s="1"/>
  <c r="G648" i="13"/>
  <c r="G653" i="13" s="1"/>
  <c r="F648" i="13"/>
  <c r="AB647" i="13"/>
  <c r="AB652" i="13" s="1"/>
  <c r="AA647" i="13"/>
  <c r="AA652" i="13" s="1"/>
  <c r="Z647" i="13"/>
  <c r="Z652" i="13" s="1"/>
  <c r="Y647" i="13"/>
  <c r="Y652" i="13" s="1"/>
  <c r="X647" i="13"/>
  <c r="X652" i="13" s="1"/>
  <c r="J647" i="13"/>
  <c r="I647" i="13"/>
  <c r="I652" i="13" s="1"/>
  <c r="H647" i="13"/>
  <c r="G647" i="13"/>
  <c r="F647" i="13"/>
  <c r="AB646" i="13"/>
  <c r="AA646" i="13"/>
  <c r="AA651" i="13" s="1"/>
  <c r="Z646" i="13"/>
  <c r="Y646" i="13"/>
  <c r="Y651" i="13" s="1"/>
  <c r="X646" i="13"/>
  <c r="J646" i="13"/>
  <c r="I646" i="13"/>
  <c r="H646" i="13"/>
  <c r="G646" i="13"/>
  <c r="F646" i="13"/>
  <c r="AB644" i="13"/>
  <c r="AA644" i="13"/>
  <c r="AA654" i="13" s="1"/>
  <c r="Z644" i="13"/>
  <c r="Y644" i="13"/>
  <c r="X644" i="13"/>
  <c r="X654" i="13" s="1"/>
  <c r="J644" i="13"/>
  <c r="I644" i="13"/>
  <c r="I654" i="13" s="1"/>
  <c r="H644" i="13"/>
  <c r="G644" i="13"/>
  <c r="G654" i="13" s="1"/>
  <c r="F644" i="13"/>
  <c r="F654" i="13" s="1"/>
  <c r="AB643" i="13"/>
  <c r="AA643" i="13"/>
  <c r="Z643" i="13"/>
  <c r="Y643" i="13"/>
  <c r="X643" i="13"/>
  <c r="J643" i="13"/>
  <c r="I643" i="13"/>
  <c r="H643" i="13"/>
  <c r="G643" i="13"/>
  <c r="F643" i="13"/>
  <c r="AB642" i="13"/>
  <c r="AA642" i="13"/>
  <c r="Z642" i="13"/>
  <c r="Y642" i="13"/>
  <c r="X642" i="13"/>
  <c r="J642" i="13"/>
  <c r="I642" i="13"/>
  <c r="H642" i="13"/>
  <c r="G642" i="13"/>
  <c r="F642" i="13"/>
  <c r="F652" i="13" s="1"/>
  <c r="AB641" i="13"/>
  <c r="AA641" i="13"/>
  <c r="Z641" i="13"/>
  <c r="Z651" i="13" s="1"/>
  <c r="Y641" i="13"/>
  <c r="X641" i="13"/>
  <c r="X651" i="13" s="1"/>
  <c r="J641" i="13"/>
  <c r="I641" i="13"/>
  <c r="I651" i="13" s="1"/>
  <c r="H641" i="13"/>
  <c r="H651" i="13" s="1"/>
  <c r="G641" i="13"/>
  <c r="F641" i="13"/>
  <c r="AQ637" i="13"/>
  <c r="AP637" i="13"/>
  <c r="AO637" i="13"/>
  <c r="AN637" i="13"/>
  <c r="AM637" i="13"/>
  <c r="AQ636" i="13"/>
  <c r="AP636" i="13"/>
  <c r="AO636" i="13"/>
  <c r="AN636" i="13"/>
  <c r="AM636" i="13"/>
  <c r="AQ635" i="13"/>
  <c r="AP635" i="13"/>
  <c r="AO635" i="13"/>
  <c r="AN635" i="13"/>
  <c r="AM635" i="13"/>
  <c r="AQ634" i="13"/>
  <c r="AP634" i="13"/>
  <c r="AO634" i="13"/>
  <c r="AN634" i="13"/>
  <c r="AM634" i="13"/>
  <c r="AQ633" i="13"/>
  <c r="AP633" i="13"/>
  <c r="AO633" i="13"/>
  <c r="AN633" i="13"/>
  <c r="AM633" i="13"/>
  <c r="AQ632" i="13"/>
  <c r="AP632" i="13"/>
  <c r="AO632" i="13"/>
  <c r="AN632" i="13"/>
  <c r="AM632" i="13"/>
  <c r="AQ631" i="13"/>
  <c r="AP631" i="13"/>
  <c r="AO631" i="13"/>
  <c r="AN631" i="13"/>
  <c r="AM631" i="13"/>
  <c r="AQ630" i="13"/>
  <c r="AP630" i="13"/>
  <c r="AO630" i="13"/>
  <c r="AN630" i="13"/>
  <c r="AM630" i="13"/>
  <c r="AQ629" i="13"/>
  <c r="AP629" i="13"/>
  <c r="AO629" i="13"/>
  <c r="AN629" i="13"/>
  <c r="AM629" i="13"/>
  <c r="AQ628" i="13"/>
  <c r="AP628" i="13"/>
  <c r="AO628" i="13"/>
  <c r="AN628" i="13"/>
  <c r="AM628" i="13"/>
  <c r="AQ627" i="13"/>
  <c r="AP627" i="13"/>
  <c r="AO627" i="13"/>
  <c r="AN627" i="13"/>
  <c r="AM627" i="13"/>
  <c r="AQ626" i="13"/>
  <c r="AP626" i="13"/>
  <c r="AO626" i="13"/>
  <c r="AN626" i="13"/>
  <c r="AM626" i="13"/>
  <c r="AQ625" i="13"/>
  <c r="AP625" i="13"/>
  <c r="AO625" i="13"/>
  <c r="AN625" i="13"/>
  <c r="AM625" i="13"/>
  <c r="AQ624" i="13"/>
  <c r="AP624" i="13"/>
  <c r="AO624" i="13"/>
  <c r="AN624" i="13"/>
  <c r="AM624" i="13"/>
  <c r="AQ623" i="13"/>
  <c r="AP623" i="13"/>
  <c r="AO623" i="13"/>
  <c r="AN623" i="13"/>
  <c r="AM623" i="13"/>
  <c r="AQ622" i="13"/>
  <c r="AP622" i="13"/>
  <c r="AO622" i="13"/>
  <c r="AN622" i="13"/>
  <c r="AM622" i="13"/>
  <c r="AQ621" i="13"/>
  <c r="AP621" i="13"/>
  <c r="AO621" i="13"/>
  <c r="AN621" i="13"/>
  <c r="AM621" i="13"/>
  <c r="AQ620" i="13"/>
  <c r="AP620" i="13"/>
  <c r="AO620" i="13"/>
  <c r="AN620" i="13"/>
  <c r="AM620" i="13"/>
  <c r="AQ619" i="13"/>
  <c r="AP619" i="13"/>
  <c r="AO619" i="13"/>
  <c r="AN619" i="13"/>
  <c r="AM619" i="13"/>
  <c r="AQ618" i="13"/>
  <c r="AP618" i="13"/>
  <c r="AO618" i="13"/>
  <c r="AN618" i="13"/>
  <c r="AM618" i="13"/>
  <c r="AQ617" i="13"/>
  <c r="AP617" i="13"/>
  <c r="AO617" i="13"/>
  <c r="AN617" i="13"/>
  <c r="AM617" i="13"/>
  <c r="AQ616" i="13"/>
  <c r="AP616" i="13"/>
  <c r="AO616" i="13"/>
  <c r="AN616" i="13"/>
  <c r="AM616" i="13"/>
  <c r="AQ615" i="13"/>
  <c r="AP615" i="13"/>
  <c r="AO615" i="13"/>
  <c r="AN615" i="13"/>
  <c r="AM615" i="13"/>
  <c r="AQ614" i="13"/>
  <c r="AP614" i="13"/>
  <c r="AO614" i="13"/>
  <c r="AN614" i="13"/>
  <c r="AM614" i="13"/>
  <c r="AQ613" i="13"/>
  <c r="AP613" i="13"/>
  <c r="AO613" i="13"/>
  <c r="AN613" i="13"/>
  <c r="AM613" i="13"/>
  <c r="AQ612" i="13"/>
  <c r="AP612" i="13"/>
  <c r="AO612" i="13"/>
  <c r="AN612" i="13"/>
  <c r="AM612" i="13"/>
  <c r="AQ611" i="13"/>
  <c r="AP611" i="13"/>
  <c r="AO611" i="13"/>
  <c r="AN611" i="13"/>
  <c r="AM611" i="13"/>
  <c r="AQ610" i="13"/>
  <c r="AP610" i="13"/>
  <c r="AO610" i="13"/>
  <c r="AN610" i="13"/>
  <c r="AM610" i="13"/>
  <c r="AQ609" i="13"/>
  <c r="AP609" i="13"/>
  <c r="AO609" i="13"/>
  <c r="AN609" i="13"/>
  <c r="AM609" i="13"/>
  <c r="AQ608" i="13"/>
  <c r="AP608" i="13"/>
  <c r="AO608" i="13"/>
  <c r="AN608" i="13"/>
  <c r="AM608" i="13"/>
  <c r="AQ607" i="13"/>
  <c r="AP607" i="13"/>
  <c r="AO607" i="13"/>
  <c r="AN607" i="13"/>
  <c r="AM607" i="13"/>
  <c r="AQ606" i="13"/>
  <c r="AP606" i="13"/>
  <c r="AO606" i="13"/>
  <c r="AN606" i="13"/>
  <c r="AM606" i="13"/>
  <c r="AQ605" i="13"/>
  <c r="AP605" i="13"/>
  <c r="AO605" i="13"/>
  <c r="AN605" i="13"/>
  <c r="AM605" i="13"/>
  <c r="AQ604" i="13"/>
  <c r="AP604" i="13"/>
  <c r="AO604" i="13"/>
  <c r="AN604" i="13"/>
  <c r="AM604" i="13"/>
  <c r="AQ603" i="13"/>
  <c r="AP603" i="13"/>
  <c r="AO603" i="13"/>
  <c r="AN603" i="13"/>
  <c r="AM603" i="13"/>
  <c r="AQ602" i="13"/>
  <c r="AP602" i="13"/>
  <c r="AO602" i="13"/>
  <c r="AN602" i="13"/>
  <c r="AM602" i="13"/>
  <c r="AQ601" i="13"/>
  <c r="AP601" i="13"/>
  <c r="AO601" i="13"/>
  <c r="AN601" i="13"/>
  <c r="AM601" i="13"/>
  <c r="AQ600" i="13"/>
  <c r="AP600" i="13"/>
  <c r="AO600" i="13"/>
  <c r="AN600" i="13"/>
  <c r="AM600" i="13"/>
  <c r="AQ599" i="13"/>
  <c r="AP599" i="13"/>
  <c r="AO599" i="13"/>
  <c r="AN599" i="13"/>
  <c r="AM599" i="13"/>
  <c r="AQ598" i="13"/>
  <c r="AP598" i="13"/>
  <c r="AO598" i="13"/>
  <c r="AN598" i="13"/>
  <c r="AM598" i="13"/>
  <c r="AQ597" i="13"/>
  <c r="AP597" i="13"/>
  <c r="AO597" i="13"/>
  <c r="AN597" i="13"/>
  <c r="AM597" i="13"/>
  <c r="AQ596" i="13"/>
  <c r="AP596" i="13"/>
  <c r="AO596" i="13"/>
  <c r="AN596" i="13"/>
  <c r="AM596" i="13"/>
  <c r="AQ595" i="13"/>
  <c r="AP595" i="13"/>
  <c r="AO595" i="13"/>
  <c r="AN595" i="13"/>
  <c r="AM595" i="13"/>
  <c r="AQ594" i="13"/>
  <c r="AP594" i="13"/>
  <c r="AO594" i="13"/>
  <c r="AN594" i="13"/>
  <c r="AM594" i="13"/>
  <c r="AQ593" i="13"/>
  <c r="AP593" i="13"/>
  <c r="AO593" i="13"/>
  <c r="AN593" i="13"/>
  <c r="AM593" i="13"/>
  <c r="AQ592" i="13"/>
  <c r="AP592" i="13"/>
  <c r="AO592" i="13"/>
  <c r="AN592" i="13"/>
  <c r="AM592" i="13"/>
  <c r="AQ591" i="13"/>
  <c r="AP591" i="13"/>
  <c r="AO591" i="13"/>
  <c r="AN591" i="13"/>
  <c r="AM591" i="13"/>
  <c r="AQ590" i="13"/>
  <c r="AP590" i="13"/>
  <c r="AO590" i="13"/>
  <c r="AN590" i="13"/>
  <c r="AM590" i="13"/>
  <c r="AQ589" i="13"/>
  <c r="AP589" i="13"/>
  <c r="AO589" i="13"/>
  <c r="AN589" i="13"/>
  <c r="AM589" i="13"/>
  <c r="AQ588" i="13"/>
  <c r="AP588" i="13"/>
  <c r="AO588" i="13"/>
  <c r="AN588" i="13"/>
  <c r="AM588" i="13"/>
  <c r="AQ587" i="13"/>
  <c r="AP587" i="13"/>
  <c r="AO587" i="13"/>
  <c r="AN587" i="13"/>
  <c r="AM587" i="13"/>
  <c r="AQ586" i="13"/>
  <c r="AP586" i="13"/>
  <c r="AO586" i="13"/>
  <c r="AN586" i="13"/>
  <c r="AM586" i="13"/>
  <c r="AQ585" i="13"/>
  <c r="AP585" i="13"/>
  <c r="AO585" i="13"/>
  <c r="AN585" i="13"/>
  <c r="AM585" i="13"/>
  <c r="AQ584" i="13"/>
  <c r="AP584" i="13"/>
  <c r="AO584" i="13"/>
  <c r="AN584" i="13"/>
  <c r="AM584" i="13"/>
  <c r="AQ583" i="13"/>
  <c r="AP583" i="13"/>
  <c r="AO583" i="13"/>
  <c r="AN583" i="13"/>
  <c r="AM583" i="13"/>
  <c r="AQ582" i="13"/>
  <c r="AP582" i="13"/>
  <c r="AO582" i="13"/>
  <c r="AN582" i="13"/>
  <c r="AM582" i="13"/>
  <c r="AQ581" i="13"/>
  <c r="AP581" i="13"/>
  <c r="AO581" i="13"/>
  <c r="AN581" i="13"/>
  <c r="AM581" i="13"/>
  <c r="AQ580" i="13"/>
  <c r="AP580" i="13"/>
  <c r="AO580" i="13"/>
  <c r="AN580" i="13"/>
  <c r="AM580" i="13"/>
  <c r="AQ579" i="13"/>
  <c r="AP579" i="13"/>
  <c r="AO579" i="13"/>
  <c r="AN579" i="13"/>
  <c r="AM579" i="13"/>
  <c r="AQ578" i="13"/>
  <c r="AP578" i="13"/>
  <c r="AO578" i="13"/>
  <c r="AN578" i="13"/>
  <c r="AM578" i="13"/>
  <c r="AQ577" i="13"/>
  <c r="AP577" i="13"/>
  <c r="AO577" i="13"/>
  <c r="AN577" i="13"/>
  <c r="AM577" i="13"/>
  <c r="AQ576" i="13"/>
  <c r="AP576" i="13"/>
  <c r="AO576" i="13"/>
  <c r="AN576" i="13"/>
  <c r="AM576" i="13"/>
  <c r="AQ575" i="13"/>
  <c r="AP575" i="13"/>
  <c r="AO575" i="13"/>
  <c r="AN575" i="13"/>
  <c r="AM575" i="13"/>
  <c r="AQ574" i="13"/>
  <c r="AP574" i="13"/>
  <c r="AO574" i="13"/>
  <c r="AN574" i="13"/>
  <c r="AM574" i="13"/>
  <c r="AQ573" i="13"/>
  <c r="AP573" i="13"/>
  <c r="AO573" i="13"/>
  <c r="AN573" i="13"/>
  <c r="AM573" i="13"/>
  <c r="AQ572" i="13"/>
  <c r="AP572" i="13"/>
  <c r="AO572" i="13"/>
  <c r="AN572" i="13"/>
  <c r="AM572" i="13"/>
  <c r="AQ571" i="13"/>
  <c r="AP571" i="13"/>
  <c r="AO571" i="13"/>
  <c r="AN571" i="13"/>
  <c r="AM571" i="13"/>
  <c r="AQ570" i="13"/>
  <c r="AP570" i="13"/>
  <c r="AO570" i="13"/>
  <c r="AN570" i="13"/>
  <c r="AM570" i="13"/>
  <c r="AQ569" i="13"/>
  <c r="AP569" i="13"/>
  <c r="AO569" i="13"/>
  <c r="AN569" i="13"/>
  <c r="AM569" i="13"/>
  <c r="AQ568" i="13"/>
  <c r="AP568" i="13"/>
  <c r="AO568" i="13"/>
  <c r="AN568" i="13"/>
  <c r="AM568" i="13"/>
  <c r="AQ567" i="13"/>
  <c r="AP567" i="13"/>
  <c r="AO567" i="13"/>
  <c r="AN567" i="13"/>
  <c r="AM567" i="13"/>
  <c r="AQ566" i="13"/>
  <c r="AP566" i="13"/>
  <c r="AO566" i="13"/>
  <c r="AN566" i="13"/>
  <c r="AM566" i="13"/>
  <c r="AQ565" i="13"/>
  <c r="AP565" i="13"/>
  <c r="AO565" i="13"/>
  <c r="AN565" i="13"/>
  <c r="AM565" i="13"/>
  <c r="AQ564" i="13"/>
  <c r="AP564" i="13"/>
  <c r="AO564" i="13"/>
  <c r="AN564" i="13"/>
  <c r="AM564" i="13"/>
  <c r="AQ563" i="13"/>
  <c r="AP563" i="13"/>
  <c r="AO563" i="13"/>
  <c r="AN563" i="13"/>
  <c r="AM563" i="13"/>
  <c r="AQ562" i="13"/>
  <c r="AP562" i="13"/>
  <c r="AO562" i="13"/>
  <c r="AN562" i="13"/>
  <c r="AM562" i="13"/>
  <c r="AQ561" i="13"/>
  <c r="AP561" i="13"/>
  <c r="AO561" i="13"/>
  <c r="AN561" i="13"/>
  <c r="AM561" i="13"/>
  <c r="AQ560" i="13"/>
  <c r="AP560" i="13"/>
  <c r="AO560" i="13"/>
  <c r="AN560" i="13"/>
  <c r="AM560" i="13"/>
  <c r="AQ559" i="13"/>
  <c r="AP559" i="13"/>
  <c r="AO559" i="13"/>
  <c r="AN559" i="13"/>
  <c r="AM559" i="13"/>
  <c r="AQ558" i="13"/>
  <c r="AP558" i="13"/>
  <c r="AO558" i="13"/>
  <c r="AN558" i="13"/>
  <c r="AM558" i="13"/>
  <c r="AQ557" i="13"/>
  <c r="AP557" i="13"/>
  <c r="AO557" i="13"/>
  <c r="AN557" i="13"/>
  <c r="AM557" i="13"/>
  <c r="AQ556" i="13"/>
  <c r="AP556" i="13"/>
  <c r="AO556" i="13"/>
  <c r="AN556" i="13"/>
  <c r="AM556" i="13"/>
  <c r="AQ555" i="13"/>
  <c r="AP555" i="13"/>
  <c r="AO555" i="13"/>
  <c r="AN555" i="13"/>
  <c r="AM555" i="13"/>
  <c r="AQ554" i="13"/>
  <c r="AP554" i="13"/>
  <c r="AO554" i="13"/>
  <c r="AN554" i="13"/>
  <c r="AM554" i="13"/>
  <c r="AQ553" i="13"/>
  <c r="AP553" i="13"/>
  <c r="AO553" i="13"/>
  <c r="AN553" i="13"/>
  <c r="AM553" i="13"/>
  <c r="AQ552" i="13"/>
  <c r="AP552" i="13"/>
  <c r="AO552" i="13"/>
  <c r="AN552" i="13"/>
  <c r="AM552" i="13"/>
  <c r="AQ551" i="13"/>
  <c r="AP551" i="13"/>
  <c r="AO551" i="13"/>
  <c r="AN551" i="13"/>
  <c r="AM551" i="13"/>
  <c r="AQ550" i="13"/>
  <c r="AP550" i="13"/>
  <c r="AO550" i="13"/>
  <c r="AN550" i="13"/>
  <c r="AM550" i="13"/>
  <c r="AQ549" i="13"/>
  <c r="AP549" i="13"/>
  <c r="AO549" i="13"/>
  <c r="AN549" i="13"/>
  <c r="AM549" i="13"/>
  <c r="AQ548" i="13"/>
  <c r="AP548" i="13"/>
  <c r="AO548" i="13"/>
  <c r="AN548" i="13"/>
  <c r="AM548" i="13"/>
  <c r="AQ547" i="13"/>
  <c r="AP547" i="13"/>
  <c r="AO547" i="13"/>
  <c r="AN547" i="13"/>
  <c r="AM547" i="13"/>
  <c r="AQ546" i="13"/>
  <c r="AP546" i="13"/>
  <c r="AO546" i="13"/>
  <c r="AN546" i="13"/>
  <c r="AM546" i="13"/>
  <c r="AQ545" i="13"/>
  <c r="AP545" i="13"/>
  <c r="AO545" i="13"/>
  <c r="AN545" i="13"/>
  <c r="AM545" i="13"/>
  <c r="AQ544" i="13"/>
  <c r="AP544" i="13"/>
  <c r="AO544" i="13"/>
  <c r="AN544" i="13"/>
  <c r="AM544" i="13"/>
  <c r="AQ543" i="13"/>
  <c r="AP543" i="13"/>
  <c r="AO543" i="13"/>
  <c r="AN543" i="13"/>
  <c r="AM543" i="13"/>
  <c r="AQ542" i="13"/>
  <c r="AP542" i="13"/>
  <c r="AO542" i="13"/>
  <c r="AN542" i="13"/>
  <c r="AM542" i="13"/>
  <c r="AQ541" i="13"/>
  <c r="AP541" i="13"/>
  <c r="AO541" i="13"/>
  <c r="AN541" i="13"/>
  <c r="AM541" i="13"/>
  <c r="AQ540" i="13"/>
  <c r="AP540" i="13"/>
  <c r="AO540" i="13"/>
  <c r="AN540" i="13"/>
  <c r="AM540" i="13"/>
  <c r="AQ539" i="13"/>
  <c r="AP539" i="13"/>
  <c r="AO539" i="13"/>
  <c r="AN539" i="13"/>
  <c r="AM539" i="13"/>
  <c r="AQ538" i="13"/>
  <c r="AP538" i="13"/>
  <c r="AO538" i="13"/>
  <c r="AN538" i="13"/>
  <c r="AM538" i="13"/>
  <c r="AQ537" i="13"/>
  <c r="AP537" i="13"/>
  <c r="AO537" i="13"/>
  <c r="AN537" i="13"/>
  <c r="AM537" i="13"/>
  <c r="AQ536" i="13"/>
  <c r="AP536" i="13"/>
  <c r="AO536" i="13"/>
  <c r="AN536" i="13"/>
  <c r="AM536" i="13"/>
  <c r="AQ535" i="13"/>
  <c r="AP535" i="13"/>
  <c r="AO535" i="13"/>
  <c r="AN535" i="13"/>
  <c r="AM535" i="13"/>
  <c r="AQ534" i="13"/>
  <c r="AP534" i="13"/>
  <c r="AO534" i="13"/>
  <c r="AN534" i="13"/>
  <c r="AM534" i="13"/>
  <c r="AQ533" i="13"/>
  <c r="AP533" i="13"/>
  <c r="AO533" i="13"/>
  <c r="AN533" i="13"/>
  <c r="AM533" i="13"/>
  <c r="AQ532" i="13"/>
  <c r="AP532" i="13"/>
  <c r="AO532" i="13"/>
  <c r="AN532" i="13"/>
  <c r="AM532" i="13"/>
  <c r="AQ531" i="13"/>
  <c r="AP531" i="13"/>
  <c r="AO531" i="13"/>
  <c r="AN531" i="13"/>
  <c r="AM531" i="13"/>
  <c r="AQ530" i="13"/>
  <c r="AP530" i="13"/>
  <c r="AO530" i="13"/>
  <c r="AN530" i="13"/>
  <c r="AM530" i="13"/>
  <c r="AQ529" i="13"/>
  <c r="AP529" i="13"/>
  <c r="AO529" i="13"/>
  <c r="AN529" i="13"/>
  <c r="AM529" i="13"/>
  <c r="AQ528" i="13"/>
  <c r="AP528" i="13"/>
  <c r="AO528" i="13"/>
  <c r="AN528" i="13"/>
  <c r="AM528" i="13"/>
  <c r="AQ527" i="13"/>
  <c r="AP527" i="13"/>
  <c r="AO527" i="13"/>
  <c r="AN527" i="13"/>
  <c r="AM527" i="13"/>
  <c r="AQ526" i="13"/>
  <c r="AP526" i="13"/>
  <c r="AO526" i="13"/>
  <c r="AN526" i="13"/>
  <c r="AM526" i="13"/>
  <c r="AQ525" i="13"/>
  <c r="AP525" i="13"/>
  <c r="AO525" i="13"/>
  <c r="AN525" i="13"/>
  <c r="AM525" i="13"/>
  <c r="AQ524" i="13"/>
  <c r="AP524" i="13"/>
  <c r="AO524" i="13"/>
  <c r="AN524" i="13"/>
  <c r="AM524" i="13"/>
  <c r="AQ523" i="13"/>
  <c r="AP523" i="13"/>
  <c r="AO523" i="13"/>
  <c r="AN523" i="13"/>
  <c r="AM523" i="13"/>
  <c r="AQ522" i="13"/>
  <c r="AP522" i="13"/>
  <c r="AO522" i="13"/>
  <c r="AN522" i="13"/>
  <c r="AM522" i="13"/>
  <c r="AQ521" i="13"/>
  <c r="AP521" i="13"/>
  <c r="AO521" i="13"/>
  <c r="AN521" i="13"/>
  <c r="AM521" i="13"/>
  <c r="AQ520" i="13"/>
  <c r="AP520" i="13"/>
  <c r="AO520" i="13"/>
  <c r="AN520" i="13"/>
  <c r="AM520" i="13"/>
  <c r="AQ519" i="13"/>
  <c r="AP519" i="13"/>
  <c r="AO519" i="13"/>
  <c r="AN519" i="13"/>
  <c r="AM519" i="13"/>
  <c r="AQ518" i="13"/>
  <c r="AP518" i="13"/>
  <c r="AO518" i="13"/>
  <c r="AN518" i="13"/>
  <c r="AM518" i="13"/>
  <c r="AQ517" i="13"/>
  <c r="AP517" i="13"/>
  <c r="AO517" i="13"/>
  <c r="AN517" i="13"/>
  <c r="AM517" i="13"/>
  <c r="AQ516" i="13"/>
  <c r="AP516" i="13"/>
  <c r="AO516" i="13"/>
  <c r="AN516" i="13"/>
  <c r="AM516" i="13"/>
  <c r="AQ515" i="13"/>
  <c r="AP515" i="13"/>
  <c r="AO515" i="13"/>
  <c r="AN515" i="13"/>
  <c r="AM515" i="13"/>
  <c r="AQ514" i="13"/>
  <c r="AP514" i="13"/>
  <c r="AO514" i="13"/>
  <c r="AN514" i="13"/>
  <c r="AM514" i="13"/>
  <c r="AQ513" i="13"/>
  <c r="AP513" i="13"/>
  <c r="AO513" i="13"/>
  <c r="AN513" i="13"/>
  <c r="AM513" i="13"/>
  <c r="AQ512" i="13"/>
  <c r="AP512" i="13"/>
  <c r="AO512" i="13"/>
  <c r="AN512" i="13"/>
  <c r="AM512" i="13"/>
  <c r="AQ511" i="13"/>
  <c r="AP511" i="13"/>
  <c r="AO511" i="13"/>
  <c r="AN511" i="13"/>
  <c r="AM511" i="13"/>
  <c r="AQ510" i="13"/>
  <c r="AP510" i="13"/>
  <c r="AO510" i="13"/>
  <c r="AN510" i="13"/>
  <c r="AM510" i="13"/>
  <c r="AQ509" i="13"/>
  <c r="AP509" i="13"/>
  <c r="AO509" i="13"/>
  <c r="AN509" i="13"/>
  <c r="AM509" i="13"/>
  <c r="AQ508" i="13"/>
  <c r="AP508" i="13"/>
  <c r="AO508" i="13"/>
  <c r="AN508" i="13"/>
  <c r="AM508" i="13"/>
  <c r="AQ507" i="13"/>
  <c r="AP507" i="13"/>
  <c r="AO507" i="13"/>
  <c r="AN507" i="13"/>
  <c r="AM507" i="13"/>
  <c r="AQ506" i="13"/>
  <c r="AP506" i="13"/>
  <c r="AO506" i="13"/>
  <c r="AN506" i="13"/>
  <c r="AM506" i="13"/>
  <c r="AQ505" i="13"/>
  <c r="AP505" i="13"/>
  <c r="AO505" i="13"/>
  <c r="AN505" i="13"/>
  <c r="AM505" i="13"/>
  <c r="AQ504" i="13"/>
  <c r="AP504" i="13"/>
  <c r="AO504" i="13"/>
  <c r="AN504" i="13"/>
  <c r="AM504" i="13"/>
  <c r="AQ503" i="13"/>
  <c r="AP503" i="13"/>
  <c r="AO503" i="13"/>
  <c r="AN503" i="13"/>
  <c r="AM503" i="13"/>
  <c r="AQ502" i="13"/>
  <c r="AP502" i="13"/>
  <c r="AO502" i="13"/>
  <c r="AN502" i="13"/>
  <c r="AM502" i="13"/>
  <c r="AQ501" i="13"/>
  <c r="AP501" i="13"/>
  <c r="AO501" i="13"/>
  <c r="AN501" i="13"/>
  <c r="AM501" i="13"/>
  <c r="AQ500" i="13"/>
  <c r="AP500" i="13"/>
  <c r="AO500" i="13"/>
  <c r="AN500" i="13"/>
  <c r="AM500" i="13"/>
  <c r="AQ499" i="13"/>
  <c r="AP499" i="13"/>
  <c r="AO499" i="13"/>
  <c r="AN499" i="13"/>
  <c r="AM499" i="13"/>
  <c r="AQ498" i="13"/>
  <c r="AP498" i="13"/>
  <c r="AO498" i="13"/>
  <c r="AN498" i="13"/>
  <c r="AM498" i="13"/>
  <c r="AQ497" i="13"/>
  <c r="AP497" i="13"/>
  <c r="AO497" i="13"/>
  <c r="AN497" i="13"/>
  <c r="AM497" i="13"/>
  <c r="AQ496" i="13"/>
  <c r="AP496" i="13"/>
  <c r="AO496" i="13"/>
  <c r="AN496" i="13"/>
  <c r="AM496" i="13"/>
  <c r="AQ495" i="13"/>
  <c r="AP495" i="13"/>
  <c r="AO495" i="13"/>
  <c r="AN495" i="13"/>
  <c r="AM495" i="13"/>
  <c r="AQ494" i="13"/>
  <c r="AP494" i="13"/>
  <c r="AO494" i="13"/>
  <c r="AN494" i="13"/>
  <c r="AM494" i="13"/>
  <c r="AQ493" i="13"/>
  <c r="AP493" i="13"/>
  <c r="AO493" i="13"/>
  <c r="AN493" i="13"/>
  <c r="AM493" i="13"/>
  <c r="AQ492" i="13"/>
  <c r="AP492" i="13"/>
  <c r="AO492" i="13"/>
  <c r="AN492" i="13"/>
  <c r="AM492" i="13"/>
  <c r="AQ491" i="13"/>
  <c r="AP491" i="13"/>
  <c r="AO491" i="13"/>
  <c r="AN491" i="13"/>
  <c r="AM491" i="13"/>
  <c r="AQ490" i="13"/>
  <c r="AP490" i="13"/>
  <c r="AO490" i="13"/>
  <c r="AN490" i="13"/>
  <c r="AM490" i="13"/>
  <c r="AQ489" i="13"/>
  <c r="AP489" i="13"/>
  <c r="AO489" i="13"/>
  <c r="AN489" i="13"/>
  <c r="AM489" i="13"/>
  <c r="AQ488" i="13"/>
  <c r="AP488" i="13"/>
  <c r="AO488" i="13"/>
  <c r="AN488" i="13"/>
  <c r="AM488" i="13"/>
  <c r="AQ487" i="13"/>
  <c r="AP487" i="13"/>
  <c r="AO487" i="13"/>
  <c r="AN487" i="13"/>
  <c r="AM487" i="13"/>
  <c r="AQ486" i="13"/>
  <c r="AP486" i="13"/>
  <c r="AO486" i="13"/>
  <c r="AN486" i="13"/>
  <c r="AM486" i="13"/>
  <c r="AQ485" i="13"/>
  <c r="AP485" i="13"/>
  <c r="AO485" i="13"/>
  <c r="AN485" i="13"/>
  <c r="AM485" i="13"/>
  <c r="AQ484" i="13"/>
  <c r="AP484" i="13"/>
  <c r="AO484" i="13"/>
  <c r="AN484" i="13"/>
  <c r="AM484" i="13"/>
  <c r="AQ483" i="13"/>
  <c r="AP483" i="13"/>
  <c r="AO483" i="13"/>
  <c r="AN483" i="13"/>
  <c r="AM483" i="13"/>
  <c r="AQ482" i="13"/>
  <c r="AP482" i="13"/>
  <c r="AO482" i="13"/>
  <c r="AN482" i="13"/>
  <c r="AM482" i="13"/>
  <c r="AQ481" i="13"/>
  <c r="AP481" i="13"/>
  <c r="AO481" i="13"/>
  <c r="AN481" i="13"/>
  <c r="AM481" i="13"/>
  <c r="AQ480" i="13"/>
  <c r="AP480" i="13"/>
  <c r="AO480" i="13"/>
  <c r="AN480" i="13"/>
  <c r="AM480" i="13"/>
  <c r="AQ479" i="13"/>
  <c r="AP479" i="13"/>
  <c r="AO479" i="13"/>
  <c r="AN479" i="13"/>
  <c r="AM479" i="13"/>
  <c r="AQ478" i="13"/>
  <c r="AP478" i="13"/>
  <c r="AO478" i="13"/>
  <c r="AN478" i="13"/>
  <c r="AM478" i="13"/>
  <c r="AQ477" i="13"/>
  <c r="AP477" i="13"/>
  <c r="AO477" i="13"/>
  <c r="AN477" i="13"/>
  <c r="AM477" i="13"/>
  <c r="AQ476" i="13"/>
  <c r="AP476" i="13"/>
  <c r="AO476" i="13"/>
  <c r="AN476" i="13"/>
  <c r="AM476" i="13"/>
  <c r="AQ475" i="13"/>
  <c r="AP475" i="13"/>
  <c r="AO475" i="13"/>
  <c r="AN475" i="13"/>
  <c r="AM475" i="13"/>
  <c r="AQ474" i="13"/>
  <c r="AP474" i="13"/>
  <c r="AO474" i="13"/>
  <c r="AN474" i="13"/>
  <c r="AM474" i="13"/>
  <c r="AQ473" i="13"/>
  <c r="AP473" i="13"/>
  <c r="AO473" i="13"/>
  <c r="AN473" i="13"/>
  <c r="AM473" i="13"/>
  <c r="AQ472" i="13"/>
  <c r="AP472" i="13"/>
  <c r="AO472" i="13"/>
  <c r="AN472" i="13"/>
  <c r="AM472" i="13"/>
  <c r="AQ471" i="13"/>
  <c r="AP471" i="13"/>
  <c r="AO471" i="13"/>
  <c r="AN471" i="13"/>
  <c r="AM471" i="13"/>
  <c r="AQ470" i="13"/>
  <c r="AP470" i="13"/>
  <c r="AO470" i="13"/>
  <c r="AN470" i="13"/>
  <c r="AM470" i="13"/>
  <c r="AQ469" i="13"/>
  <c r="AP469" i="13"/>
  <c r="AO469" i="13"/>
  <c r="AN469" i="13"/>
  <c r="AM469" i="13"/>
  <c r="AQ468" i="13"/>
  <c r="AP468" i="13"/>
  <c r="AO468" i="13"/>
  <c r="AN468" i="13"/>
  <c r="AM468" i="13"/>
  <c r="AQ467" i="13"/>
  <c r="AP467" i="13"/>
  <c r="AO467" i="13"/>
  <c r="AN467" i="13"/>
  <c r="AM467" i="13"/>
  <c r="AQ466" i="13"/>
  <c r="AP466" i="13"/>
  <c r="AO466" i="13"/>
  <c r="AN466" i="13"/>
  <c r="AM466" i="13"/>
  <c r="AQ465" i="13"/>
  <c r="AP465" i="13"/>
  <c r="AO465" i="13"/>
  <c r="AN465" i="13"/>
  <c r="AM465" i="13"/>
  <c r="AQ464" i="13"/>
  <c r="AP464" i="13"/>
  <c r="AO464" i="13"/>
  <c r="AN464" i="13"/>
  <c r="AM464" i="13"/>
  <c r="AQ463" i="13"/>
  <c r="AP463" i="13"/>
  <c r="AO463" i="13"/>
  <c r="AN463" i="13"/>
  <c r="AM463" i="13"/>
  <c r="AQ462" i="13"/>
  <c r="AP462" i="13"/>
  <c r="AO462" i="13"/>
  <c r="AN462" i="13"/>
  <c r="AM462" i="13"/>
  <c r="AQ461" i="13"/>
  <c r="AP461" i="13"/>
  <c r="AO461" i="13"/>
  <c r="AN461" i="13"/>
  <c r="AM461" i="13"/>
  <c r="AQ460" i="13"/>
  <c r="AP460" i="13"/>
  <c r="AO460" i="13"/>
  <c r="AN460" i="13"/>
  <c r="AM460" i="13"/>
  <c r="AQ459" i="13"/>
  <c r="AP459" i="13"/>
  <c r="AO459" i="13"/>
  <c r="AN459" i="13"/>
  <c r="AM459" i="13"/>
  <c r="AQ458" i="13"/>
  <c r="AP458" i="13"/>
  <c r="AO458" i="13"/>
  <c r="AN458" i="13"/>
  <c r="AM458" i="13"/>
  <c r="AQ457" i="13"/>
  <c r="AP457" i="13"/>
  <c r="AO457" i="13"/>
  <c r="AN457" i="13"/>
  <c r="AM457" i="13"/>
  <c r="AQ456" i="13"/>
  <c r="AP456" i="13"/>
  <c r="AO456" i="13"/>
  <c r="AN456" i="13"/>
  <c r="AM456" i="13"/>
  <c r="AQ455" i="13"/>
  <c r="AP455" i="13"/>
  <c r="AO455" i="13"/>
  <c r="AN455" i="13"/>
  <c r="AM455" i="13"/>
  <c r="AQ454" i="13"/>
  <c r="AP454" i="13"/>
  <c r="AO454" i="13"/>
  <c r="AN454" i="13"/>
  <c r="AM454" i="13"/>
  <c r="AQ453" i="13"/>
  <c r="AP453" i="13"/>
  <c r="AO453" i="13"/>
  <c r="AN453" i="13"/>
  <c r="AM453" i="13"/>
  <c r="AQ452" i="13"/>
  <c r="AP452" i="13"/>
  <c r="AO452" i="13"/>
  <c r="AN452" i="13"/>
  <c r="AM452" i="13"/>
  <c r="AQ451" i="13"/>
  <c r="AP451" i="13"/>
  <c r="AO451" i="13"/>
  <c r="AN451" i="13"/>
  <c r="AM451" i="13"/>
  <c r="AQ450" i="13"/>
  <c r="AP450" i="13"/>
  <c r="AO450" i="13"/>
  <c r="AN450" i="13"/>
  <c r="AM450" i="13"/>
  <c r="AQ449" i="13"/>
  <c r="AP449" i="13"/>
  <c r="AO449" i="13"/>
  <c r="AN449" i="13"/>
  <c r="AM449" i="13"/>
  <c r="AQ448" i="13"/>
  <c r="AP448" i="13"/>
  <c r="AO448" i="13"/>
  <c r="AN448" i="13"/>
  <c r="AM448" i="13"/>
  <c r="AQ447" i="13"/>
  <c r="AP447" i="13"/>
  <c r="AO447" i="13"/>
  <c r="AN447" i="13"/>
  <c r="AM447" i="13"/>
  <c r="AQ446" i="13"/>
  <c r="AP446" i="13"/>
  <c r="AO446" i="13"/>
  <c r="AN446" i="13"/>
  <c r="AM446" i="13"/>
  <c r="AQ445" i="13"/>
  <c r="AP445" i="13"/>
  <c r="AO445" i="13"/>
  <c r="AN445" i="13"/>
  <c r="AM445" i="13"/>
  <c r="AQ444" i="13"/>
  <c r="AP444" i="13"/>
  <c r="AO444" i="13"/>
  <c r="AN444" i="13"/>
  <c r="AM444" i="13"/>
  <c r="AQ443" i="13"/>
  <c r="AP443" i="13"/>
  <c r="AO443" i="13"/>
  <c r="AN443" i="13"/>
  <c r="AM443" i="13"/>
  <c r="AQ442" i="13"/>
  <c r="AP442" i="13"/>
  <c r="AO442" i="13"/>
  <c r="AN442" i="13"/>
  <c r="AM442" i="13"/>
  <c r="AQ441" i="13"/>
  <c r="AP441" i="13"/>
  <c r="AO441" i="13"/>
  <c r="AN441" i="13"/>
  <c r="AM441" i="13"/>
  <c r="AQ440" i="13"/>
  <c r="AP440" i="13"/>
  <c r="AO440" i="13"/>
  <c r="AN440" i="13"/>
  <c r="AM440" i="13"/>
  <c r="AQ439" i="13"/>
  <c r="AP439" i="13"/>
  <c r="AO439" i="13"/>
  <c r="AN439" i="13"/>
  <c r="AM439" i="13"/>
  <c r="AQ438" i="13"/>
  <c r="AP438" i="13"/>
  <c r="AO438" i="13"/>
  <c r="AN438" i="13"/>
  <c r="AM438" i="13"/>
  <c r="AQ437" i="13"/>
  <c r="AP437" i="13"/>
  <c r="AO437" i="13"/>
  <c r="AN437" i="13"/>
  <c r="AM437" i="13"/>
  <c r="AQ436" i="13"/>
  <c r="AP436" i="13"/>
  <c r="AO436" i="13"/>
  <c r="AN436" i="13"/>
  <c r="AM436" i="13"/>
  <c r="AQ435" i="13"/>
  <c r="AP435" i="13"/>
  <c r="AO435" i="13"/>
  <c r="AN435" i="13"/>
  <c r="AM435" i="13"/>
  <c r="AQ434" i="13"/>
  <c r="AP434" i="13"/>
  <c r="AO434" i="13"/>
  <c r="AN434" i="13"/>
  <c r="AM434" i="13"/>
  <c r="AQ433" i="13"/>
  <c r="AP433" i="13"/>
  <c r="AO433" i="13"/>
  <c r="AN433" i="13"/>
  <c r="AM433" i="13"/>
  <c r="AQ432" i="13"/>
  <c r="AP432" i="13"/>
  <c r="AO432" i="13"/>
  <c r="AN432" i="13"/>
  <c r="AM432" i="13"/>
  <c r="AQ431" i="13"/>
  <c r="AP431" i="13"/>
  <c r="AO431" i="13"/>
  <c r="AN431" i="13"/>
  <c r="AM431" i="13"/>
  <c r="AQ430" i="13"/>
  <c r="AP430" i="13"/>
  <c r="AO430" i="13"/>
  <c r="AN430" i="13"/>
  <c r="AM430" i="13"/>
  <c r="AQ429" i="13"/>
  <c r="AP429" i="13"/>
  <c r="AO429" i="13"/>
  <c r="AN429" i="13"/>
  <c r="AM429" i="13"/>
  <c r="AQ428" i="13"/>
  <c r="AP428" i="13"/>
  <c r="AO428" i="13"/>
  <c r="AN428" i="13"/>
  <c r="AM428" i="13"/>
  <c r="AQ427" i="13"/>
  <c r="AP427" i="13"/>
  <c r="AO427" i="13"/>
  <c r="AN427" i="13"/>
  <c r="AM427" i="13"/>
  <c r="AQ426" i="13"/>
  <c r="AP426" i="13"/>
  <c r="AO426" i="13"/>
  <c r="AN426" i="13"/>
  <c r="AM426" i="13"/>
  <c r="AQ425" i="13"/>
  <c r="AP425" i="13"/>
  <c r="AO425" i="13"/>
  <c r="AN425" i="13"/>
  <c r="AM425" i="13"/>
  <c r="AQ424" i="13"/>
  <c r="AP424" i="13"/>
  <c r="AO424" i="13"/>
  <c r="AN424" i="13"/>
  <c r="AM424" i="13"/>
  <c r="AQ423" i="13"/>
  <c r="AP423" i="13"/>
  <c r="AO423" i="13"/>
  <c r="AN423" i="13"/>
  <c r="AM423" i="13"/>
  <c r="AQ422" i="13"/>
  <c r="AP422" i="13"/>
  <c r="AO422" i="13"/>
  <c r="AN422" i="13"/>
  <c r="AM422" i="13"/>
  <c r="AQ421" i="13"/>
  <c r="AP421" i="13"/>
  <c r="AO421" i="13"/>
  <c r="AN421" i="13"/>
  <c r="AM421" i="13"/>
  <c r="AQ420" i="13"/>
  <c r="AP420" i="13"/>
  <c r="AO420" i="13"/>
  <c r="AN420" i="13"/>
  <c r="AM420" i="13"/>
  <c r="AQ419" i="13"/>
  <c r="AP419" i="13"/>
  <c r="AO419" i="13"/>
  <c r="AN419" i="13"/>
  <c r="AM419" i="13"/>
  <c r="AQ418" i="13"/>
  <c r="AP418" i="13"/>
  <c r="AO418" i="13"/>
  <c r="AN418" i="13"/>
  <c r="AM418" i="13"/>
  <c r="AQ417" i="13"/>
  <c r="AP417" i="13"/>
  <c r="AO417" i="13"/>
  <c r="AN417" i="13"/>
  <c r="AM417" i="13"/>
  <c r="AQ416" i="13"/>
  <c r="AP416" i="13"/>
  <c r="AO416" i="13"/>
  <c r="AN416" i="13"/>
  <c r="AM416" i="13"/>
  <c r="AQ415" i="13"/>
  <c r="AP415" i="13"/>
  <c r="AO415" i="13"/>
  <c r="AN415" i="13"/>
  <c r="AM415" i="13"/>
  <c r="AQ414" i="13"/>
  <c r="AP414" i="13"/>
  <c r="AO414" i="13"/>
  <c r="AN414" i="13"/>
  <c r="AM414" i="13"/>
  <c r="AQ413" i="13"/>
  <c r="AP413" i="13"/>
  <c r="AO413" i="13"/>
  <c r="AN413" i="13"/>
  <c r="AM413" i="13"/>
  <c r="AQ412" i="13"/>
  <c r="AP412" i="13"/>
  <c r="AO412" i="13"/>
  <c r="AN412" i="13"/>
  <c r="AM412" i="13"/>
  <c r="AQ411" i="13"/>
  <c r="AP411" i="13"/>
  <c r="AO411" i="13"/>
  <c r="AN411" i="13"/>
  <c r="AM411" i="13"/>
  <c r="AQ410" i="13"/>
  <c r="AP410" i="13"/>
  <c r="AO410" i="13"/>
  <c r="AN410" i="13"/>
  <c r="AM410" i="13"/>
  <c r="AQ409" i="13"/>
  <c r="AP409" i="13"/>
  <c r="AO409" i="13"/>
  <c r="AN409" i="13"/>
  <c r="AM409" i="13"/>
  <c r="AQ408" i="13"/>
  <c r="AP408" i="13"/>
  <c r="AO408" i="13"/>
  <c r="AN408" i="13"/>
  <c r="AM408" i="13"/>
  <c r="AQ407" i="13"/>
  <c r="AP407" i="13"/>
  <c r="AO407" i="13"/>
  <c r="AN407" i="13"/>
  <c r="AM407" i="13"/>
  <c r="AQ406" i="13"/>
  <c r="AP406" i="13"/>
  <c r="AO406" i="13"/>
  <c r="AN406" i="13"/>
  <c r="AM406" i="13"/>
  <c r="AQ405" i="13"/>
  <c r="AP405" i="13"/>
  <c r="AO405" i="13"/>
  <c r="AN405" i="13"/>
  <c r="AM405" i="13"/>
  <c r="AQ404" i="13"/>
  <c r="AP404" i="13"/>
  <c r="AO404" i="13"/>
  <c r="AN404" i="13"/>
  <c r="AM404" i="13"/>
  <c r="AQ403" i="13"/>
  <c r="AP403" i="13"/>
  <c r="AO403" i="13"/>
  <c r="AN403" i="13"/>
  <c r="AM403" i="13"/>
  <c r="AQ402" i="13"/>
  <c r="AP402" i="13"/>
  <c r="AO402" i="13"/>
  <c r="AN402" i="13"/>
  <c r="AM402" i="13"/>
  <c r="AQ401" i="13"/>
  <c r="AP401" i="13"/>
  <c r="AO401" i="13"/>
  <c r="AN401" i="13"/>
  <c r="AM401" i="13"/>
  <c r="AQ400" i="13"/>
  <c r="AP400" i="13"/>
  <c r="AO400" i="13"/>
  <c r="AN400" i="13"/>
  <c r="AM400" i="13"/>
  <c r="AQ399" i="13"/>
  <c r="AP399" i="13"/>
  <c r="AO399" i="13"/>
  <c r="AN399" i="13"/>
  <c r="AM399" i="13"/>
  <c r="AQ398" i="13"/>
  <c r="AP398" i="13"/>
  <c r="AO398" i="13"/>
  <c r="AN398" i="13"/>
  <c r="AM398" i="13"/>
  <c r="AQ397" i="13"/>
  <c r="AP397" i="13"/>
  <c r="AO397" i="13"/>
  <c r="AN397" i="13"/>
  <c r="AM397" i="13"/>
  <c r="AQ396" i="13"/>
  <c r="AP396" i="13"/>
  <c r="AO396" i="13"/>
  <c r="AN396" i="13"/>
  <c r="AM396" i="13"/>
  <c r="AQ395" i="13"/>
  <c r="AP395" i="13"/>
  <c r="AO395" i="13"/>
  <c r="AN395" i="13"/>
  <c r="AM395" i="13"/>
  <c r="AQ394" i="13"/>
  <c r="AP394" i="13"/>
  <c r="AO394" i="13"/>
  <c r="AN394" i="13"/>
  <c r="AM394" i="13"/>
  <c r="AQ393" i="13"/>
  <c r="AP393" i="13"/>
  <c r="AO393" i="13"/>
  <c r="AN393" i="13"/>
  <c r="AM393" i="13"/>
  <c r="AQ392" i="13"/>
  <c r="AP392" i="13"/>
  <c r="AO392" i="13"/>
  <c r="AN392" i="13"/>
  <c r="AM392" i="13"/>
  <c r="AQ391" i="13"/>
  <c r="AP391" i="13"/>
  <c r="AO391" i="13"/>
  <c r="AN391" i="13"/>
  <c r="AM391" i="13"/>
  <c r="AQ390" i="13"/>
  <c r="AP390" i="13"/>
  <c r="AO390" i="13"/>
  <c r="AN390" i="13"/>
  <c r="AM390" i="13"/>
  <c r="AQ389" i="13"/>
  <c r="AP389" i="13"/>
  <c r="AO389" i="13"/>
  <c r="AN389" i="13"/>
  <c r="AM389" i="13"/>
  <c r="AQ388" i="13"/>
  <c r="AP388" i="13"/>
  <c r="AO388" i="13"/>
  <c r="AN388" i="13"/>
  <c r="AM388" i="13"/>
  <c r="AQ387" i="13"/>
  <c r="AP387" i="13"/>
  <c r="AO387" i="13"/>
  <c r="AN387" i="13"/>
  <c r="AM387" i="13"/>
  <c r="AQ386" i="13"/>
  <c r="AP386" i="13"/>
  <c r="AO386" i="13"/>
  <c r="AN386" i="13"/>
  <c r="AM386" i="13"/>
  <c r="AQ385" i="13"/>
  <c r="AP385" i="13"/>
  <c r="AO385" i="13"/>
  <c r="AN385" i="13"/>
  <c r="AM385" i="13"/>
  <c r="AQ384" i="13"/>
  <c r="AP384" i="13"/>
  <c r="AO384" i="13"/>
  <c r="AN384" i="13"/>
  <c r="AM384" i="13"/>
  <c r="AQ383" i="13"/>
  <c r="AP383" i="13"/>
  <c r="AO383" i="13"/>
  <c r="AN383" i="13"/>
  <c r="AM383" i="13"/>
  <c r="AQ382" i="13"/>
  <c r="AP382" i="13"/>
  <c r="AO382" i="13"/>
  <c r="AN382" i="13"/>
  <c r="AM382" i="13"/>
  <c r="AQ381" i="13"/>
  <c r="AP381" i="13"/>
  <c r="AO381" i="13"/>
  <c r="AN381" i="13"/>
  <c r="AM381" i="13"/>
  <c r="AQ380" i="13"/>
  <c r="AP380" i="13"/>
  <c r="AO380" i="13"/>
  <c r="AN380" i="13"/>
  <c r="AM380" i="13"/>
  <c r="AQ379" i="13"/>
  <c r="AP379" i="13"/>
  <c r="AO379" i="13"/>
  <c r="AN379" i="13"/>
  <c r="AM379" i="13"/>
  <c r="AQ378" i="13"/>
  <c r="AP378" i="13"/>
  <c r="AO378" i="13"/>
  <c r="AN378" i="13"/>
  <c r="AM378" i="13"/>
  <c r="AQ377" i="13"/>
  <c r="AP377" i="13"/>
  <c r="AO377" i="13"/>
  <c r="AN377" i="13"/>
  <c r="AM377" i="13"/>
  <c r="AQ376" i="13"/>
  <c r="AP376" i="13"/>
  <c r="AO376" i="13"/>
  <c r="AN376" i="13"/>
  <c r="AM376" i="13"/>
  <c r="AQ375" i="13"/>
  <c r="AP375" i="13"/>
  <c r="AO375" i="13"/>
  <c r="AN375" i="13"/>
  <c r="AM375" i="13"/>
  <c r="AQ374" i="13"/>
  <c r="AP374" i="13"/>
  <c r="AO374" i="13"/>
  <c r="AN374" i="13"/>
  <c r="AM374" i="13"/>
  <c r="AQ373" i="13"/>
  <c r="AP373" i="13"/>
  <c r="AO373" i="13"/>
  <c r="AN373" i="13"/>
  <c r="AM373" i="13"/>
  <c r="AQ372" i="13"/>
  <c r="AP372" i="13"/>
  <c r="AO372" i="13"/>
  <c r="AN372" i="13"/>
  <c r="AM372" i="13"/>
  <c r="AQ371" i="13"/>
  <c r="AP371" i="13"/>
  <c r="AO371" i="13"/>
  <c r="AN371" i="13"/>
  <c r="AM371" i="13"/>
  <c r="AQ370" i="13"/>
  <c r="AP370" i="13"/>
  <c r="AO370" i="13"/>
  <c r="AN370" i="13"/>
  <c r="AM370" i="13"/>
  <c r="AQ369" i="13"/>
  <c r="AP369" i="13"/>
  <c r="AO369" i="13"/>
  <c r="AN369" i="13"/>
  <c r="AM369" i="13"/>
  <c r="AQ368" i="13"/>
  <c r="AP368" i="13"/>
  <c r="AO368" i="13"/>
  <c r="AN368" i="13"/>
  <c r="AM368" i="13"/>
  <c r="AQ367" i="13"/>
  <c r="AP367" i="13"/>
  <c r="AO367" i="13"/>
  <c r="AN367" i="13"/>
  <c r="AM367" i="13"/>
  <c r="AQ366" i="13"/>
  <c r="AP366" i="13"/>
  <c r="AO366" i="13"/>
  <c r="AN366" i="13"/>
  <c r="AM366" i="13"/>
  <c r="AQ365" i="13"/>
  <c r="AP365" i="13"/>
  <c r="AO365" i="13"/>
  <c r="AN365" i="13"/>
  <c r="AM365" i="13"/>
  <c r="AQ364" i="13"/>
  <c r="AP364" i="13"/>
  <c r="AO364" i="13"/>
  <c r="AN364" i="13"/>
  <c r="AM364" i="13"/>
  <c r="AQ363" i="13"/>
  <c r="AP363" i="13"/>
  <c r="AO363" i="13"/>
  <c r="AN363" i="13"/>
  <c r="AM363" i="13"/>
  <c r="AQ362" i="13"/>
  <c r="AP362" i="13"/>
  <c r="AO362" i="13"/>
  <c r="AN362" i="13"/>
  <c r="AM362" i="13"/>
  <c r="AQ361" i="13"/>
  <c r="AP361" i="13"/>
  <c r="AO361" i="13"/>
  <c r="AN361" i="13"/>
  <c r="AM361" i="13"/>
  <c r="AQ360" i="13"/>
  <c r="AP360" i="13"/>
  <c r="AO360" i="13"/>
  <c r="AN360" i="13"/>
  <c r="AM360" i="13"/>
  <c r="AQ359" i="13"/>
  <c r="AP359" i="13"/>
  <c r="AO359" i="13"/>
  <c r="AN359" i="13"/>
  <c r="AM359" i="13"/>
  <c r="AQ358" i="13"/>
  <c r="AP358" i="13"/>
  <c r="AO358" i="13"/>
  <c r="AN358" i="13"/>
  <c r="AM358" i="13"/>
  <c r="AQ357" i="13"/>
  <c r="AP357" i="13"/>
  <c r="AO357" i="13"/>
  <c r="AN357" i="13"/>
  <c r="AM357" i="13"/>
  <c r="AQ356" i="13"/>
  <c r="AP356" i="13"/>
  <c r="AO356" i="13"/>
  <c r="AN356" i="13"/>
  <c r="AM356" i="13"/>
  <c r="AQ355" i="13"/>
  <c r="AP355" i="13"/>
  <c r="AO355" i="13"/>
  <c r="AN355" i="13"/>
  <c r="AM355" i="13"/>
  <c r="AQ354" i="13"/>
  <c r="AP354" i="13"/>
  <c r="AO354" i="13"/>
  <c r="AN354" i="13"/>
  <c r="AM354" i="13"/>
  <c r="AQ353" i="13"/>
  <c r="AP353" i="13"/>
  <c r="AO353" i="13"/>
  <c r="AN353" i="13"/>
  <c r="AM353" i="13"/>
  <c r="AQ352" i="13"/>
  <c r="AP352" i="13"/>
  <c r="AO352" i="13"/>
  <c r="AN352" i="13"/>
  <c r="AM352" i="13"/>
  <c r="AQ351" i="13"/>
  <c r="AP351" i="13"/>
  <c r="AO351" i="13"/>
  <c r="AN351" i="13"/>
  <c r="AM351" i="13"/>
  <c r="AQ350" i="13"/>
  <c r="AP350" i="13"/>
  <c r="AO350" i="13"/>
  <c r="AN350" i="13"/>
  <c r="AM350" i="13"/>
  <c r="AQ349" i="13"/>
  <c r="AP349" i="13"/>
  <c r="AO349" i="13"/>
  <c r="AN349" i="13"/>
  <c r="AM349" i="13"/>
  <c r="AQ348" i="13"/>
  <c r="AP348" i="13"/>
  <c r="AO348" i="13"/>
  <c r="AN348" i="13"/>
  <c r="AM348" i="13"/>
  <c r="AQ347" i="13"/>
  <c r="AP347" i="13"/>
  <c r="AO347" i="13"/>
  <c r="AN347" i="13"/>
  <c r="AM347" i="13"/>
  <c r="AQ346" i="13"/>
  <c r="AP346" i="13"/>
  <c r="AO346" i="13"/>
  <c r="AN346" i="13"/>
  <c r="AM346" i="13"/>
  <c r="AQ345" i="13"/>
  <c r="AP345" i="13"/>
  <c r="AO345" i="13"/>
  <c r="AN345" i="13"/>
  <c r="AM345" i="13"/>
  <c r="AQ344" i="13"/>
  <c r="AP344" i="13"/>
  <c r="AO344" i="13"/>
  <c r="AN344" i="13"/>
  <c r="AM344" i="13"/>
  <c r="AQ343" i="13"/>
  <c r="AP343" i="13"/>
  <c r="AO343" i="13"/>
  <c r="AN343" i="13"/>
  <c r="AM343" i="13"/>
  <c r="AQ342" i="13"/>
  <c r="AP342" i="13"/>
  <c r="AO342" i="13"/>
  <c r="AN342" i="13"/>
  <c r="AM342" i="13"/>
  <c r="AQ341" i="13"/>
  <c r="AP341" i="13"/>
  <c r="AO341" i="13"/>
  <c r="AN341" i="13"/>
  <c r="AM341" i="13"/>
  <c r="AQ340" i="13"/>
  <c r="AP340" i="13"/>
  <c r="AO340" i="13"/>
  <c r="AN340" i="13"/>
  <c r="AM340" i="13"/>
  <c r="AQ339" i="13"/>
  <c r="AP339" i="13"/>
  <c r="AO339" i="13"/>
  <c r="AN339" i="13"/>
  <c r="AM339" i="13"/>
  <c r="AQ338" i="13"/>
  <c r="AP338" i="13"/>
  <c r="AO338" i="13"/>
  <c r="AN338" i="13"/>
  <c r="AM338" i="13"/>
  <c r="AQ337" i="13"/>
  <c r="AP337" i="13"/>
  <c r="AO337" i="13"/>
  <c r="AN337" i="13"/>
  <c r="AM337" i="13"/>
  <c r="AQ336" i="13"/>
  <c r="AP336" i="13"/>
  <c r="AO336" i="13"/>
  <c r="AN336" i="13"/>
  <c r="AM336" i="13"/>
  <c r="AQ335" i="13"/>
  <c r="AP335" i="13"/>
  <c r="AO335" i="13"/>
  <c r="AN335" i="13"/>
  <c r="AM335" i="13"/>
  <c r="AQ334" i="13"/>
  <c r="AP334" i="13"/>
  <c r="AO334" i="13"/>
  <c r="AN334" i="13"/>
  <c r="AM334" i="13"/>
  <c r="AQ333" i="13"/>
  <c r="AP333" i="13"/>
  <c r="AO333" i="13"/>
  <c r="AN333" i="13"/>
  <c r="AM333" i="13"/>
  <c r="AQ332" i="13"/>
  <c r="AP332" i="13"/>
  <c r="AO332" i="13"/>
  <c r="AN332" i="13"/>
  <c r="AM332" i="13"/>
  <c r="AQ331" i="13"/>
  <c r="AP331" i="13"/>
  <c r="AO331" i="13"/>
  <c r="AN331" i="13"/>
  <c r="AM331" i="13"/>
  <c r="AQ330" i="13"/>
  <c r="AP330" i="13"/>
  <c r="AO330" i="13"/>
  <c r="AN330" i="13"/>
  <c r="AM330" i="13"/>
  <c r="AQ329" i="13"/>
  <c r="AP329" i="13"/>
  <c r="AO329" i="13"/>
  <c r="AN329" i="13"/>
  <c r="AM329" i="13"/>
  <c r="AQ328" i="13"/>
  <c r="AP328" i="13"/>
  <c r="AO328" i="13"/>
  <c r="AN328" i="13"/>
  <c r="AM328" i="13"/>
  <c r="AQ327" i="13"/>
  <c r="AP327" i="13"/>
  <c r="AO327" i="13"/>
  <c r="AN327" i="13"/>
  <c r="AM327" i="13"/>
  <c r="AQ326" i="13"/>
  <c r="AP326" i="13"/>
  <c r="AO326" i="13"/>
  <c r="AN326" i="13"/>
  <c r="AM326" i="13"/>
  <c r="AQ325" i="13"/>
  <c r="AP325" i="13"/>
  <c r="AO325" i="13"/>
  <c r="AN325" i="13"/>
  <c r="AM325" i="13"/>
  <c r="AQ324" i="13"/>
  <c r="AP324" i="13"/>
  <c r="AO324" i="13"/>
  <c r="AN324" i="13"/>
  <c r="AM324" i="13"/>
  <c r="AQ323" i="13"/>
  <c r="AP323" i="13"/>
  <c r="AO323" i="13"/>
  <c r="AN323" i="13"/>
  <c r="AM323" i="13"/>
  <c r="AQ322" i="13"/>
  <c r="AP322" i="13"/>
  <c r="AO322" i="13"/>
  <c r="AN322" i="13"/>
  <c r="AM322" i="13"/>
  <c r="AQ321" i="13"/>
  <c r="AP321" i="13"/>
  <c r="AO321" i="13"/>
  <c r="AN321" i="13"/>
  <c r="AM321" i="13"/>
  <c r="AQ320" i="13"/>
  <c r="AP320" i="13"/>
  <c r="AO320" i="13"/>
  <c r="AN320" i="13"/>
  <c r="AM320" i="13"/>
  <c r="AQ319" i="13"/>
  <c r="AP319" i="13"/>
  <c r="AO319" i="13"/>
  <c r="AN319" i="13"/>
  <c r="AM319" i="13"/>
  <c r="AQ318" i="13"/>
  <c r="AP318" i="13"/>
  <c r="AO318" i="13"/>
  <c r="AN318" i="13"/>
  <c r="AM318" i="13"/>
  <c r="AQ317" i="13"/>
  <c r="AP317" i="13"/>
  <c r="AO317" i="13"/>
  <c r="AN317" i="13"/>
  <c r="AM317" i="13"/>
  <c r="AQ316" i="13"/>
  <c r="AP316" i="13"/>
  <c r="AO316" i="13"/>
  <c r="AN316" i="13"/>
  <c r="AM316" i="13"/>
  <c r="AQ315" i="13"/>
  <c r="AP315" i="13"/>
  <c r="AO315" i="13"/>
  <c r="AN315" i="13"/>
  <c r="AM315" i="13"/>
  <c r="AQ314" i="13"/>
  <c r="AP314" i="13"/>
  <c r="AO314" i="13"/>
  <c r="AN314" i="13"/>
  <c r="AM314" i="13"/>
  <c r="AQ313" i="13"/>
  <c r="AP313" i="13"/>
  <c r="AO313" i="13"/>
  <c r="AN313" i="13"/>
  <c r="AM313" i="13"/>
  <c r="AQ312" i="13"/>
  <c r="AP312" i="13"/>
  <c r="AO312" i="13"/>
  <c r="AN312" i="13"/>
  <c r="AM312" i="13"/>
  <c r="AQ311" i="13"/>
  <c r="AP311" i="13"/>
  <c r="AO311" i="13"/>
  <c r="AN311" i="13"/>
  <c r="AM311" i="13"/>
  <c r="AQ310" i="13"/>
  <c r="AP310" i="13"/>
  <c r="AO310" i="13"/>
  <c r="AN310" i="13"/>
  <c r="AM310" i="13"/>
  <c r="AQ309" i="13"/>
  <c r="AP309" i="13"/>
  <c r="AO309" i="13"/>
  <c r="AN309" i="13"/>
  <c r="AM309" i="13"/>
  <c r="AQ308" i="13"/>
  <c r="AP308" i="13"/>
  <c r="AO308" i="13"/>
  <c r="AN308" i="13"/>
  <c r="AM308" i="13"/>
  <c r="AQ307" i="13"/>
  <c r="AP307" i="13"/>
  <c r="AO307" i="13"/>
  <c r="AN307" i="13"/>
  <c r="AM307" i="13"/>
  <c r="AQ306" i="13"/>
  <c r="AP306" i="13"/>
  <c r="AO306" i="13"/>
  <c r="AN306" i="13"/>
  <c r="AM306" i="13"/>
  <c r="AQ305" i="13"/>
  <c r="AP305" i="13"/>
  <c r="AO305" i="13"/>
  <c r="AN305" i="13"/>
  <c r="AM305" i="13"/>
  <c r="AQ304" i="13"/>
  <c r="AP304" i="13"/>
  <c r="AO304" i="13"/>
  <c r="AN304" i="13"/>
  <c r="AM304" i="13"/>
  <c r="AQ303" i="13"/>
  <c r="AP303" i="13"/>
  <c r="AO303" i="13"/>
  <c r="AN303" i="13"/>
  <c r="AM303" i="13"/>
  <c r="AQ302" i="13"/>
  <c r="AP302" i="13"/>
  <c r="AO302" i="13"/>
  <c r="AN302" i="13"/>
  <c r="AM302" i="13"/>
  <c r="AQ301" i="13"/>
  <c r="AP301" i="13"/>
  <c r="AO301" i="13"/>
  <c r="AN301" i="13"/>
  <c r="AM301" i="13"/>
  <c r="AQ300" i="13"/>
  <c r="AP300" i="13"/>
  <c r="AO300" i="13"/>
  <c r="AN300" i="13"/>
  <c r="AM300" i="13"/>
  <c r="AQ299" i="13"/>
  <c r="AP299" i="13"/>
  <c r="AO299" i="13"/>
  <c r="AN299" i="13"/>
  <c r="AM299" i="13"/>
  <c r="AQ298" i="13"/>
  <c r="AP298" i="13"/>
  <c r="AO298" i="13"/>
  <c r="AN298" i="13"/>
  <c r="AM298" i="13"/>
  <c r="AQ297" i="13"/>
  <c r="AP297" i="13"/>
  <c r="AO297" i="13"/>
  <c r="AN297" i="13"/>
  <c r="AM297" i="13"/>
  <c r="AQ296" i="13"/>
  <c r="AP296" i="13"/>
  <c r="AO296" i="13"/>
  <c r="AN296" i="13"/>
  <c r="AM296" i="13"/>
  <c r="AQ295" i="13"/>
  <c r="AP295" i="13"/>
  <c r="AO295" i="13"/>
  <c r="AN295" i="13"/>
  <c r="AM295" i="13"/>
  <c r="AQ294" i="13"/>
  <c r="AP294" i="13"/>
  <c r="AO294" i="13"/>
  <c r="AN294" i="13"/>
  <c r="AM294" i="13"/>
  <c r="AQ293" i="13"/>
  <c r="AP293" i="13"/>
  <c r="AO293" i="13"/>
  <c r="AN293" i="13"/>
  <c r="AM293" i="13"/>
  <c r="AQ292" i="13"/>
  <c r="AP292" i="13"/>
  <c r="AO292" i="13"/>
  <c r="AN292" i="13"/>
  <c r="AM292" i="13"/>
  <c r="AQ291" i="13"/>
  <c r="AP291" i="13"/>
  <c r="AO291" i="13"/>
  <c r="AN291" i="13"/>
  <c r="AM291" i="13"/>
  <c r="AQ290" i="13"/>
  <c r="AP290" i="13"/>
  <c r="AO290" i="13"/>
  <c r="AN290" i="13"/>
  <c r="AM290" i="13"/>
  <c r="AQ289" i="13"/>
  <c r="AP289" i="13"/>
  <c r="AO289" i="13"/>
  <c r="AN289" i="13"/>
  <c r="AM289" i="13"/>
  <c r="AQ288" i="13"/>
  <c r="AP288" i="13"/>
  <c r="AO288" i="13"/>
  <c r="AN288" i="13"/>
  <c r="AM288" i="13"/>
  <c r="AQ287" i="13"/>
  <c r="AP287" i="13"/>
  <c r="AO287" i="13"/>
  <c r="AN287" i="13"/>
  <c r="AM287" i="13"/>
  <c r="AQ286" i="13"/>
  <c r="AP286" i="13"/>
  <c r="AO286" i="13"/>
  <c r="AN286" i="13"/>
  <c r="AM286" i="13"/>
  <c r="AQ285" i="13"/>
  <c r="AP285" i="13"/>
  <c r="AO285" i="13"/>
  <c r="AN285" i="13"/>
  <c r="AM285" i="13"/>
  <c r="AQ284" i="13"/>
  <c r="AP284" i="13"/>
  <c r="AO284" i="13"/>
  <c r="AN284" i="13"/>
  <c r="AM284" i="13"/>
  <c r="AQ283" i="13"/>
  <c r="AP283" i="13"/>
  <c r="AO283" i="13"/>
  <c r="AN283" i="13"/>
  <c r="AM283" i="13"/>
  <c r="AQ282" i="13"/>
  <c r="AP282" i="13"/>
  <c r="AO282" i="13"/>
  <c r="AN282" i="13"/>
  <c r="AM282" i="13"/>
  <c r="AQ281" i="13"/>
  <c r="AP281" i="13"/>
  <c r="AO281" i="13"/>
  <c r="AN281" i="13"/>
  <c r="AM281" i="13"/>
  <c r="AQ280" i="13"/>
  <c r="AP280" i="13"/>
  <c r="AO280" i="13"/>
  <c r="AN280" i="13"/>
  <c r="AM280" i="13"/>
  <c r="AQ279" i="13"/>
  <c r="AP279" i="13"/>
  <c r="AO279" i="13"/>
  <c r="AN279" i="13"/>
  <c r="AM279" i="13"/>
  <c r="AQ278" i="13"/>
  <c r="AP278" i="13"/>
  <c r="AO278" i="13"/>
  <c r="AN278" i="13"/>
  <c r="AM278" i="13"/>
  <c r="AQ277" i="13"/>
  <c r="AP277" i="13"/>
  <c r="AO277" i="13"/>
  <c r="AN277" i="13"/>
  <c r="AM277" i="13"/>
  <c r="AQ276" i="13"/>
  <c r="AP276" i="13"/>
  <c r="AO276" i="13"/>
  <c r="AN276" i="13"/>
  <c r="AM276" i="13"/>
  <c r="AQ275" i="13"/>
  <c r="AP275" i="13"/>
  <c r="AO275" i="13"/>
  <c r="AN275" i="13"/>
  <c r="AM275" i="13"/>
  <c r="AQ274" i="13"/>
  <c r="AP274" i="13"/>
  <c r="AO274" i="13"/>
  <c r="AN274" i="13"/>
  <c r="AM274" i="13"/>
  <c r="AQ273" i="13"/>
  <c r="AP273" i="13"/>
  <c r="AO273" i="13"/>
  <c r="AN273" i="13"/>
  <c r="AM273" i="13"/>
  <c r="AQ272" i="13"/>
  <c r="AP272" i="13"/>
  <c r="AO272" i="13"/>
  <c r="AN272" i="13"/>
  <c r="AM272" i="13"/>
  <c r="AQ271" i="13"/>
  <c r="AP271" i="13"/>
  <c r="AO271" i="13"/>
  <c r="AN271" i="13"/>
  <c r="AM271" i="13"/>
  <c r="AQ270" i="13"/>
  <c r="AP270" i="13"/>
  <c r="AO270" i="13"/>
  <c r="AN270" i="13"/>
  <c r="AM270" i="13"/>
  <c r="AQ269" i="13"/>
  <c r="AP269" i="13"/>
  <c r="AO269" i="13"/>
  <c r="AN269" i="13"/>
  <c r="AM269" i="13"/>
  <c r="AQ268" i="13"/>
  <c r="AP268" i="13"/>
  <c r="AO268" i="13"/>
  <c r="AN268" i="13"/>
  <c r="AM268" i="13"/>
  <c r="AQ267" i="13"/>
  <c r="AP267" i="13"/>
  <c r="AO267" i="13"/>
  <c r="AN267" i="13"/>
  <c r="AM267" i="13"/>
  <c r="AQ266" i="13"/>
  <c r="AP266" i="13"/>
  <c r="AO266" i="13"/>
  <c r="AN266" i="13"/>
  <c r="AM266" i="13"/>
  <c r="AQ265" i="13"/>
  <c r="AP265" i="13"/>
  <c r="AO265" i="13"/>
  <c r="AN265" i="13"/>
  <c r="AM265" i="13"/>
  <c r="AQ264" i="13"/>
  <c r="AP264" i="13"/>
  <c r="AO264" i="13"/>
  <c r="AN264" i="13"/>
  <c r="AM264" i="13"/>
  <c r="AQ263" i="13"/>
  <c r="AP263" i="13"/>
  <c r="AO263" i="13"/>
  <c r="AN263" i="13"/>
  <c r="AM263" i="13"/>
  <c r="AQ262" i="13"/>
  <c r="AP262" i="13"/>
  <c r="AO262" i="13"/>
  <c r="AN262" i="13"/>
  <c r="AM262" i="13"/>
  <c r="AQ261" i="13"/>
  <c r="AP261" i="13"/>
  <c r="AO261" i="13"/>
  <c r="AN261" i="13"/>
  <c r="AM261" i="13"/>
  <c r="AQ260" i="13"/>
  <c r="AP260" i="13"/>
  <c r="AO260" i="13"/>
  <c r="AN260" i="13"/>
  <c r="AM260" i="13"/>
  <c r="AQ259" i="13"/>
  <c r="AP259" i="13"/>
  <c r="AO259" i="13"/>
  <c r="AN259" i="13"/>
  <c r="AM259" i="13"/>
  <c r="AQ258" i="13"/>
  <c r="AP258" i="13"/>
  <c r="AO258" i="13"/>
  <c r="AN258" i="13"/>
  <c r="AM258" i="13"/>
  <c r="AQ257" i="13"/>
  <c r="AP257" i="13"/>
  <c r="AO257" i="13"/>
  <c r="AN257" i="13"/>
  <c r="AM257" i="13"/>
  <c r="AQ256" i="13"/>
  <c r="AP256" i="13"/>
  <c r="AO256" i="13"/>
  <c r="AN256" i="13"/>
  <c r="AM256" i="13"/>
  <c r="AQ255" i="13"/>
  <c r="AP255" i="13"/>
  <c r="AO255" i="13"/>
  <c r="AN255" i="13"/>
  <c r="AM255" i="13"/>
  <c r="AQ254" i="13"/>
  <c r="AP254" i="13"/>
  <c r="AO254" i="13"/>
  <c r="AN254" i="13"/>
  <c r="AM254" i="13"/>
  <c r="AQ253" i="13"/>
  <c r="AP253" i="13"/>
  <c r="AO253" i="13"/>
  <c r="AN253" i="13"/>
  <c r="AM253" i="13"/>
  <c r="AQ252" i="13"/>
  <c r="AP252" i="13"/>
  <c r="AO252" i="13"/>
  <c r="AN252" i="13"/>
  <c r="AM252" i="13"/>
  <c r="AQ251" i="13"/>
  <c r="AP251" i="13"/>
  <c r="AO251" i="13"/>
  <c r="AN251" i="13"/>
  <c r="AM251" i="13"/>
  <c r="AQ250" i="13"/>
  <c r="AP250" i="13"/>
  <c r="AO250" i="13"/>
  <c r="AN250" i="13"/>
  <c r="AM250" i="13"/>
  <c r="AQ249" i="13"/>
  <c r="AP249" i="13"/>
  <c r="AO249" i="13"/>
  <c r="AN249" i="13"/>
  <c r="AM249" i="13"/>
  <c r="AQ248" i="13"/>
  <c r="AP248" i="13"/>
  <c r="AO248" i="13"/>
  <c r="AN248" i="13"/>
  <c r="AM248" i="13"/>
  <c r="AQ247" i="13"/>
  <c r="AP247" i="13"/>
  <c r="AO247" i="13"/>
  <c r="AN247" i="13"/>
  <c r="AM247" i="13"/>
  <c r="AQ246" i="13"/>
  <c r="AP246" i="13"/>
  <c r="AO246" i="13"/>
  <c r="AN246" i="13"/>
  <c r="AM246" i="13"/>
  <c r="AQ245" i="13"/>
  <c r="AP245" i="13"/>
  <c r="AO245" i="13"/>
  <c r="AN245" i="13"/>
  <c r="AM245" i="13"/>
  <c r="AQ244" i="13"/>
  <c r="AP244" i="13"/>
  <c r="AO244" i="13"/>
  <c r="AN244" i="13"/>
  <c r="AM244" i="13"/>
  <c r="AQ243" i="13"/>
  <c r="AP243" i="13"/>
  <c r="AO243" i="13"/>
  <c r="AN243" i="13"/>
  <c r="AM243" i="13"/>
  <c r="AQ242" i="13"/>
  <c r="AP242" i="13"/>
  <c r="AO242" i="13"/>
  <c r="AN242" i="13"/>
  <c r="AM242" i="13"/>
  <c r="AQ241" i="13"/>
  <c r="AP241" i="13"/>
  <c r="AO241" i="13"/>
  <c r="AN241" i="13"/>
  <c r="AM241" i="13"/>
  <c r="AQ240" i="13"/>
  <c r="AP240" i="13"/>
  <c r="AO240" i="13"/>
  <c r="AN240" i="13"/>
  <c r="AM240" i="13"/>
  <c r="AQ239" i="13"/>
  <c r="AP239" i="13"/>
  <c r="AO239" i="13"/>
  <c r="AN239" i="13"/>
  <c r="AM239" i="13"/>
  <c r="AQ238" i="13"/>
  <c r="AP238" i="13"/>
  <c r="AO238" i="13"/>
  <c r="AN238" i="13"/>
  <c r="AM238" i="13"/>
  <c r="AQ237" i="13"/>
  <c r="AP237" i="13"/>
  <c r="AO237" i="13"/>
  <c r="AN237" i="13"/>
  <c r="AM237" i="13"/>
  <c r="AQ236" i="13"/>
  <c r="AP236" i="13"/>
  <c r="AO236" i="13"/>
  <c r="AN236" i="13"/>
  <c r="AM236" i="13"/>
  <c r="AQ235" i="13"/>
  <c r="AP235" i="13"/>
  <c r="AO235" i="13"/>
  <c r="AN235" i="13"/>
  <c r="AM235" i="13"/>
  <c r="AQ234" i="13"/>
  <c r="AP234" i="13"/>
  <c r="AO234" i="13"/>
  <c r="AN234" i="13"/>
  <c r="AM234" i="13"/>
  <c r="AQ233" i="13"/>
  <c r="AP233" i="13"/>
  <c r="AO233" i="13"/>
  <c r="AN233" i="13"/>
  <c r="AM233" i="13"/>
  <c r="AQ232" i="13"/>
  <c r="AP232" i="13"/>
  <c r="AO232" i="13"/>
  <c r="AN232" i="13"/>
  <c r="AM232" i="13"/>
  <c r="AQ231" i="13"/>
  <c r="AP231" i="13"/>
  <c r="AO231" i="13"/>
  <c r="AN231" i="13"/>
  <c r="AM231" i="13"/>
  <c r="AQ230" i="13"/>
  <c r="AP230" i="13"/>
  <c r="AO230" i="13"/>
  <c r="AN230" i="13"/>
  <c r="AM230" i="13"/>
  <c r="AQ229" i="13"/>
  <c r="AP229" i="13"/>
  <c r="AO229" i="13"/>
  <c r="AN229" i="13"/>
  <c r="AM229" i="13"/>
  <c r="AQ228" i="13"/>
  <c r="AP228" i="13"/>
  <c r="AO228" i="13"/>
  <c r="AN228" i="13"/>
  <c r="AM228" i="13"/>
  <c r="AQ227" i="13"/>
  <c r="AP227" i="13"/>
  <c r="AO227" i="13"/>
  <c r="AN227" i="13"/>
  <c r="AM227" i="13"/>
  <c r="AQ226" i="13"/>
  <c r="AP226" i="13"/>
  <c r="AO226" i="13"/>
  <c r="AN226" i="13"/>
  <c r="AM226" i="13"/>
  <c r="AQ225" i="13"/>
  <c r="AP225" i="13"/>
  <c r="AO225" i="13"/>
  <c r="AN225" i="13"/>
  <c r="AM225" i="13"/>
  <c r="AQ224" i="13"/>
  <c r="AP224" i="13"/>
  <c r="AO224" i="13"/>
  <c r="AN224" i="13"/>
  <c r="AM224" i="13"/>
  <c r="AQ223" i="13"/>
  <c r="AP223" i="13"/>
  <c r="AO223" i="13"/>
  <c r="AN223" i="13"/>
  <c r="AM223" i="13"/>
  <c r="AQ222" i="13"/>
  <c r="AP222" i="13"/>
  <c r="AO222" i="13"/>
  <c r="AN222" i="13"/>
  <c r="AM222" i="13"/>
  <c r="AQ221" i="13"/>
  <c r="AP221" i="13"/>
  <c r="AO221" i="13"/>
  <c r="AN221" i="13"/>
  <c r="AM221" i="13"/>
  <c r="AQ220" i="13"/>
  <c r="AP220" i="13"/>
  <c r="AO220" i="13"/>
  <c r="AN220" i="13"/>
  <c r="AM220" i="13"/>
  <c r="AQ219" i="13"/>
  <c r="AP219" i="13"/>
  <c r="AO219" i="13"/>
  <c r="AN219" i="13"/>
  <c r="AM219" i="13"/>
  <c r="AQ218" i="13"/>
  <c r="AP218" i="13"/>
  <c r="AO218" i="13"/>
  <c r="AN218" i="13"/>
  <c r="AM218" i="13"/>
  <c r="AQ217" i="13"/>
  <c r="AP217" i="13"/>
  <c r="AO217" i="13"/>
  <c r="AN217" i="13"/>
  <c r="AM217" i="13"/>
  <c r="AQ216" i="13"/>
  <c r="AP216" i="13"/>
  <c r="AO216" i="13"/>
  <c r="AN216" i="13"/>
  <c r="AM216" i="13"/>
  <c r="AQ215" i="13"/>
  <c r="AP215" i="13"/>
  <c r="AO215" i="13"/>
  <c r="AN215" i="13"/>
  <c r="AM215" i="13"/>
  <c r="AQ214" i="13"/>
  <c r="AP214" i="13"/>
  <c r="AO214" i="13"/>
  <c r="AN214" i="13"/>
  <c r="AM214" i="13"/>
  <c r="AQ213" i="13"/>
  <c r="AP213" i="13"/>
  <c r="AO213" i="13"/>
  <c r="AN213" i="13"/>
  <c r="AM213" i="13"/>
  <c r="AQ212" i="13"/>
  <c r="AP212" i="13"/>
  <c r="AO212" i="13"/>
  <c r="AN212" i="13"/>
  <c r="AM212" i="13"/>
  <c r="AQ211" i="13"/>
  <c r="AP211" i="13"/>
  <c r="AO211" i="13"/>
  <c r="AN211" i="13"/>
  <c r="AM211" i="13"/>
  <c r="AQ210" i="13"/>
  <c r="AP210" i="13"/>
  <c r="AO210" i="13"/>
  <c r="AN210" i="13"/>
  <c r="AM210" i="13"/>
  <c r="AQ209" i="13"/>
  <c r="AP209" i="13"/>
  <c r="AO209" i="13"/>
  <c r="AN209" i="13"/>
  <c r="AM209" i="13"/>
  <c r="AQ208" i="13"/>
  <c r="AP208" i="13"/>
  <c r="AO208" i="13"/>
  <c r="AN208" i="13"/>
  <c r="AM208" i="13"/>
  <c r="AQ207" i="13"/>
  <c r="AP207" i="13"/>
  <c r="AO207" i="13"/>
  <c r="AN207" i="13"/>
  <c r="AM207" i="13"/>
  <c r="AQ206" i="13"/>
  <c r="AP206" i="13"/>
  <c r="AO206" i="13"/>
  <c r="AN206" i="13"/>
  <c r="AM206" i="13"/>
  <c r="AQ205" i="13"/>
  <c r="AP205" i="13"/>
  <c r="AO205" i="13"/>
  <c r="AN205" i="13"/>
  <c r="AM205" i="13"/>
  <c r="AQ204" i="13"/>
  <c r="AP204" i="13"/>
  <c r="AO204" i="13"/>
  <c r="AN204" i="13"/>
  <c r="AM204" i="13"/>
  <c r="AQ203" i="13"/>
  <c r="AP203" i="13"/>
  <c r="AO203" i="13"/>
  <c r="AN203" i="13"/>
  <c r="AM203" i="13"/>
  <c r="AQ202" i="13"/>
  <c r="AP202" i="13"/>
  <c r="AO202" i="13"/>
  <c r="AN202" i="13"/>
  <c r="AM202" i="13"/>
  <c r="AQ201" i="13"/>
  <c r="AP201" i="13"/>
  <c r="AO201" i="13"/>
  <c r="AN201" i="13"/>
  <c r="AM201" i="13"/>
  <c r="AQ200" i="13"/>
  <c r="AP200" i="13"/>
  <c r="AO200" i="13"/>
  <c r="AN200" i="13"/>
  <c r="AM200" i="13"/>
  <c r="AQ199" i="13"/>
  <c r="AP199" i="13"/>
  <c r="AO199" i="13"/>
  <c r="AN199" i="13"/>
  <c r="AM199" i="13"/>
  <c r="AQ198" i="13"/>
  <c r="AP198" i="13"/>
  <c r="AO198" i="13"/>
  <c r="AN198" i="13"/>
  <c r="AM198" i="13"/>
  <c r="AQ197" i="13"/>
  <c r="AP197" i="13"/>
  <c r="AO197" i="13"/>
  <c r="AN197" i="13"/>
  <c r="AM197" i="13"/>
  <c r="AQ196" i="13"/>
  <c r="AP196" i="13"/>
  <c r="AO196" i="13"/>
  <c r="AN196" i="13"/>
  <c r="AM196" i="13"/>
  <c r="AQ195" i="13"/>
  <c r="AP195" i="13"/>
  <c r="AO195" i="13"/>
  <c r="AN195" i="13"/>
  <c r="AM195" i="13"/>
  <c r="AQ194" i="13"/>
  <c r="AP194" i="13"/>
  <c r="AO194" i="13"/>
  <c r="AN194" i="13"/>
  <c r="AM194" i="13"/>
  <c r="AQ193" i="13"/>
  <c r="AP193" i="13"/>
  <c r="AO193" i="13"/>
  <c r="AN193" i="13"/>
  <c r="AM193" i="13"/>
  <c r="AQ192" i="13"/>
  <c r="AP192" i="13"/>
  <c r="AO192" i="13"/>
  <c r="AN192" i="13"/>
  <c r="AM192" i="13"/>
  <c r="AQ191" i="13"/>
  <c r="AP191" i="13"/>
  <c r="AO191" i="13"/>
  <c r="AN191" i="13"/>
  <c r="AM191" i="13"/>
  <c r="AQ190" i="13"/>
  <c r="AP190" i="13"/>
  <c r="AO190" i="13"/>
  <c r="AN190" i="13"/>
  <c r="AM190" i="13"/>
  <c r="AQ189" i="13"/>
  <c r="AP189" i="13"/>
  <c r="AO189" i="13"/>
  <c r="AN189" i="13"/>
  <c r="AM189" i="13"/>
  <c r="AQ188" i="13"/>
  <c r="AP188" i="13"/>
  <c r="AO188" i="13"/>
  <c r="AN188" i="13"/>
  <c r="AM188" i="13"/>
  <c r="AQ187" i="13"/>
  <c r="AP187" i="13"/>
  <c r="AO187" i="13"/>
  <c r="AN187" i="13"/>
  <c r="AM187" i="13"/>
  <c r="AQ186" i="13"/>
  <c r="AP186" i="13"/>
  <c r="AO186" i="13"/>
  <c r="AN186" i="13"/>
  <c r="AM186" i="13"/>
  <c r="AQ185" i="13"/>
  <c r="AP185" i="13"/>
  <c r="AO185" i="13"/>
  <c r="AN185" i="13"/>
  <c r="AM185" i="13"/>
  <c r="AQ184" i="13"/>
  <c r="AP184" i="13"/>
  <c r="AO184" i="13"/>
  <c r="AN184" i="13"/>
  <c r="AM184" i="13"/>
  <c r="AQ183" i="13"/>
  <c r="AP183" i="13"/>
  <c r="AO183" i="13"/>
  <c r="AN183" i="13"/>
  <c r="AM183" i="13"/>
  <c r="AQ182" i="13"/>
  <c r="AP182" i="13"/>
  <c r="AO182" i="13"/>
  <c r="AN182" i="13"/>
  <c r="AM182" i="13"/>
  <c r="AQ181" i="13"/>
  <c r="AP181" i="13"/>
  <c r="AO181" i="13"/>
  <c r="AN181" i="13"/>
  <c r="AM181" i="13"/>
  <c r="AQ180" i="13"/>
  <c r="AP180" i="13"/>
  <c r="AO180" i="13"/>
  <c r="AN180" i="13"/>
  <c r="AM180" i="13"/>
  <c r="AQ179" i="13"/>
  <c r="AP179" i="13"/>
  <c r="AO179" i="13"/>
  <c r="AN179" i="13"/>
  <c r="AM179" i="13"/>
  <c r="AQ178" i="13"/>
  <c r="AP178" i="13"/>
  <c r="AO178" i="13"/>
  <c r="AN178" i="13"/>
  <c r="AM178" i="13"/>
  <c r="AQ177" i="13"/>
  <c r="AP177" i="13"/>
  <c r="AO177" i="13"/>
  <c r="AN177" i="13"/>
  <c r="AM177" i="13"/>
  <c r="AQ176" i="13"/>
  <c r="AP176" i="13"/>
  <c r="AO176" i="13"/>
  <c r="AN176" i="13"/>
  <c r="AM176" i="13"/>
  <c r="AQ175" i="13"/>
  <c r="AP175" i="13"/>
  <c r="AO175" i="13"/>
  <c r="AN175" i="13"/>
  <c r="AM175" i="13"/>
  <c r="AQ174" i="13"/>
  <c r="AP174" i="13"/>
  <c r="AO174" i="13"/>
  <c r="AN174" i="13"/>
  <c r="AM174" i="13"/>
  <c r="AQ173" i="13"/>
  <c r="AP173" i="13"/>
  <c r="AO173" i="13"/>
  <c r="AN173" i="13"/>
  <c r="AM173" i="13"/>
  <c r="AQ172" i="13"/>
  <c r="AP172" i="13"/>
  <c r="AO172" i="13"/>
  <c r="AN172" i="13"/>
  <c r="AM172" i="13"/>
  <c r="AQ171" i="13"/>
  <c r="AP171" i="13"/>
  <c r="AO171" i="13"/>
  <c r="AN171" i="13"/>
  <c r="AM171" i="13"/>
  <c r="AQ170" i="13"/>
  <c r="AP170" i="13"/>
  <c r="AO170" i="13"/>
  <c r="AN170" i="13"/>
  <c r="AM170" i="13"/>
  <c r="AQ169" i="13"/>
  <c r="AP169" i="13"/>
  <c r="AO169" i="13"/>
  <c r="AN169" i="13"/>
  <c r="AM169" i="13"/>
  <c r="AQ168" i="13"/>
  <c r="AP168" i="13"/>
  <c r="AO168" i="13"/>
  <c r="AN168" i="13"/>
  <c r="AM168" i="13"/>
  <c r="AQ167" i="13"/>
  <c r="AP167" i="13"/>
  <c r="AO167" i="13"/>
  <c r="AN167" i="13"/>
  <c r="AM167" i="13"/>
  <c r="AQ166" i="13"/>
  <c r="AP166" i="13"/>
  <c r="AO166" i="13"/>
  <c r="AN166" i="13"/>
  <c r="AM166" i="13"/>
  <c r="AQ165" i="13"/>
  <c r="AP165" i="13"/>
  <c r="AO165" i="13"/>
  <c r="AN165" i="13"/>
  <c r="AM165" i="13"/>
  <c r="AQ164" i="13"/>
  <c r="AP164" i="13"/>
  <c r="AO164" i="13"/>
  <c r="AN164" i="13"/>
  <c r="AM164" i="13"/>
  <c r="AQ163" i="13"/>
  <c r="AP163" i="13"/>
  <c r="AO163" i="13"/>
  <c r="AN163" i="13"/>
  <c r="AM163" i="13"/>
  <c r="AQ162" i="13"/>
  <c r="AP162" i="13"/>
  <c r="AO162" i="13"/>
  <c r="AN162" i="13"/>
  <c r="AM162" i="13"/>
  <c r="AQ161" i="13"/>
  <c r="AP161" i="13"/>
  <c r="AO161" i="13"/>
  <c r="AN161" i="13"/>
  <c r="AM161" i="13"/>
  <c r="AQ160" i="13"/>
  <c r="AP160" i="13"/>
  <c r="AO160" i="13"/>
  <c r="AN160" i="13"/>
  <c r="AM160" i="13"/>
  <c r="AQ159" i="13"/>
  <c r="AP159" i="13"/>
  <c r="AO159" i="13"/>
  <c r="AN159" i="13"/>
  <c r="AM159" i="13"/>
  <c r="AQ158" i="13"/>
  <c r="AP158" i="13"/>
  <c r="AO158" i="13"/>
  <c r="AN158" i="13"/>
  <c r="AM158" i="13"/>
  <c r="AQ157" i="13"/>
  <c r="AP157" i="13"/>
  <c r="AO157" i="13"/>
  <c r="AN157" i="13"/>
  <c r="AM157" i="13"/>
  <c r="AQ156" i="13"/>
  <c r="AP156" i="13"/>
  <c r="AO156" i="13"/>
  <c r="AN156" i="13"/>
  <c r="AM156" i="13"/>
  <c r="AQ155" i="13"/>
  <c r="AP155" i="13"/>
  <c r="AO155" i="13"/>
  <c r="AN155" i="13"/>
  <c r="AM155" i="13"/>
  <c r="AQ154" i="13"/>
  <c r="AP154" i="13"/>
  <c r="AO154" i="13"/>
  <c r="AN154" i="13"/>
  <c r="AM154" i="13"/>
  <c r="AQ153" i="13"/>
  <c r="AP153" i="13"/>
  <c r="AO153" i="13"/>
  <c r="AN153" i="13"/>
  <c r="AM153" i="13"/>
  <c r="AQ152" i="13"/>
  <c r="AP152" i="13"/>
  <c r="AO152" i="13"/>
  <c r="AN152" i="13"/>
  <c r="AM152" i="13"/>
  <c r="AQ151" i="13"/>
  <c r="AP151" i="13"/>
  <c r="AO151" i="13"/>
  <c r="AN151" i="13"/>
  <c r="AM151" i="13"/>
  <c r="AQ150" i="13"/>
  <c r="AP150" i="13"/>
  <c r="AO150" i="13"/>
  <c r="AN150" i="13"/>
  <c r="AM150" i="13"/>
  <c r="AQ149" i="13"/>
  <c r="AP149" i="13"/>
  <c r="AO149" i="13"/>
  <c r="AN149" i="13"/>
  <c r="AM149" i="13"/>
  <c r="AQ148" i="13"/>
  <c r="AP148" i="13"/>
  <c r="AO148" i="13"/>
  <c r="AN148" i="13"/>
  <c r="AM148" i="13"/>
  <c r="AQ147" i="13"/>
  <c r="AP147" i="13"/>
  <c r="AO147" i="13"/>
  <c r="AN147" i="13"/>
  <c r="AM147" i="13"/>
  <c r="AQ146" i="13"/>
  <c r="AP146" i="13"/>
  <c r="AO146" i="13"/>
  <c r="AN146" i="13"/>
  <c r="AM146" i="13"/>
  <c r="AQ145" i="13"/>
  <c r="AP145" i="13"/>
  <c r="AO145" i="13"/>
  <c r="AN145" i="13"/>
  <c r="AM145" i="13"/>
  <c r="AQ144" i="13"/>
  <c r="AP144" i="13"/>
  <c r="AO144" i="13"/>
  <c r="AN144" i="13"/>
  <c r="AM144" i="13"/>
  <c r="AQ143" i="13"/>
  <c r="AP143" i="13"/>
  <c r="AO143" i="13"/>
  <c r="AN143" i="13"/>
  <c r="AM143" i="13"/>
  <c r="AQ142" i="13"/>
  <c r="AP142" i="13"/>
  <c r="AO142" i="13"/>
  <c r="AN142" i="13"/>
  <c r="AM142" i="13"/>
  <c r="AQ141" i="13"/>
  <c r="AP141" i="13"/>
  <c r="AO141" i="13"/>
  <c r="AN141" i="13"/>
  <c r="AM141" i="13"/>
  <c r="AQ140" i="13"/>
  <c r="AP140" i="13"/>
  <c r="AO140" i="13"/>
  <c r="AN140" i="13"/>
  <c r="AM140" i="13"/>
  <c r="AQ139" i="13"/>
  <c r="AP139" i="13"/>
  <c r="AO139" i="13"/>
  <c r="AN139" i="13"/>
  <c r="AM139" i="13"/>
  <c r="AQ138" i="13"/>
  <c r="AP138" i="13"/>
  <c r="AO138" i="13"/>
  <c r="AN138" i="13"/>
  <c r="AM138" i="13"/>
  <c r="AQ137" i="13"/>
  <c r="AP137" i="13"/>
  <c r="AO137" i="13"/>
  <c r="AN137" i="13"/>
  <c r="AM137" i="13"/>
  <c r="AQ136" i="13"/>
  <c r="AP136" i="13"/>
  <c r="AO136" i="13"/>
  <c r="AN136" i="13"/>
  <c r="AM136" i="13"/>
  <c r="AQ135" i="13"/>
  <c r="AP135" i="13"/>
  <c r="AO135" i="13"/>
  <c r="AN135" i="13"/>
  <c r="AM135" i="13"/>
  <c r="AQ134" i="13"/>
  <c r="AP134" i="13"/>
  <c r="AO134" i="13"/>
  <c r="AN134" i="13"/>
  <c r="AM134" i="13"/>
  <c r="AQ133" i="13"/>
  <c r="AP133" i="13"/>
  <c r="AO133" i="13"/>
  <c r="AN133" i="13"/>
  <c r="AM133" i="13"/>
  <c r="AQ132" i="13"/>
  <c r="AP132" i="13"/>
  <c r="AO132" i="13"/>
  <c r="AN132" i="13"/>
  <c r="AM132" i="13"/>
  <c r="AQ131" i="13"/>
  <c r="AP131" i="13"/>
  <c r="AO131" i="13"/>
  <c r="AN131" i="13"/>
  <c r="AM131" i="13"/>
  <c r="AQ130" i="13"/>
  <c r="AP130" i="13"/>
  <c r="AO130" i="13"/>
  <c r="AN130" i="13"/>
  <c r="AM130" i="13"/>
  <c r="AQ129" i="13"/>
  <c r="AP129" i="13"/>
  <c r="AO129" i="13"/>
  <c r="AN129" i="13"/>
  <c r="AM129" i="13"/>
  <c r="AQ128" i="13"/>
  <c r="AP128" i="13"/>
  <c r="AO128" i="13"/>
  <c r="AN128" i="13"/>
  <c r="AM128" i="13"/>
  <c r="AQ127" i="13"/>
  <c r="AP127" i="13"/>
  <c r="AO127" i="13"/>
  <c r="AN127" i="13"/>
  <c r="AM127" i="13"/>
  <c r="AQ126" i="13"/>
  <c r="AP126" i="13"/>
  <c r="AO126" i="13"/>
  <c r="AN126" i="13"/>
  <c r="AM126" i="13"/>
  <c r="AQ125" i="13"/>
  <c r="AP125" i="13"/>
  <c r="AO125" i="13"/>
  <c r="AN125" i="13"/>
  <c r="AM125" i="13"/>
  <c r="AQ124" i="13"/>
  <c r="AP124" i="13"/>
  <c r="AO124" i="13"/>
  <c r="AN124" i="13"/>
  <c r="AM124" i="13"/>
  <c r="AQ123" i="13"/>
  <c r="AP123" i="13"/>
  <c r="AO123" i="13"/>
  <c r="AN123" i="13"/>
  <c r="AM123" i="13"/>
  <c r="AQ122" i="13"/>
  <c r="AP122" i="13"/>
  <c r="AO122" i="13"/>
  <c r="AN122" i="13"/>
  <c r="AM122" i="13"/>
  <c r="AQ121" i="13"/>
  <c r="AP121" i="13"/>
  <c r="AO121" i="13"/>
  <c r="AN121" i="13"/>
  <c r="AM121" i="13"/>
  <c r="AQ120" i="13"/>
  <c r="AP120" i="13"/>
  <c r="AO120" i="13"/>
  <c r="AN120" i="13"/>
  <c r="AM120" i="13"/>
  <c r="AQ119" i="13"/>
  <c r="AP119" i="13"/>
  <c r="AO119" i="13"/>
  <c r="AN119" i="13"/>
  <c r="AM119" i="13"/>
  <c r="AQ118" i="13"/>
  <c r="AP118" i="13"/>
  <c r="AO118" i="13"/>
  <c r="AN118" i="13"/>
  <c r="AM118" i="13"/>
  <c r="AQ117" i="13"/>
  <c r="AP117" i="13"/>
  <c r="AO117" i="13"/>
  <c r="AN117" i="13"/>
  <c r="AM117" i="13"/>
  <c r="AQ116" i="13"/>
  <c r="AP116" i="13"/>
  <c r="AO116" i="13"/>
  <c r="AN116" i="13"/>
  <c r="AM116" i="13"/>
  <c r="AQ115" i="13"/>
  <c r="AP115" i="13"/>
  <c r="AO115" i="13"/>
  <c r="AN115" i="13"/>
  <c r="AM115" i="13"/>
  <c r="AQ114" i="13"/>
  <c r="AP114" i="13"/>
  <c r="AO114" i="13"/>
  <c r="AN114" i="13"/>
  <c r="AM114" i="13"/>
  <c r="AQ113" i="13"/>
  <c r="AP113" i="13"/>
  <c r="AO113" i="13"/>
  <c r="AN113" i="13"/>
  <c r="AM113" i="13"/>
  <c r="AQ112" i="13"/>
  <c r="AP112" i="13"/>
  <c r="AO112" i="13"/>
  <c r="AN112" i="13"/>
  <c r="AM112" i="13"/>
  <c r="AQ111" i="13"/>
  <c r="AP111" i="13"/>
  <c r="AO111" i="13"/>
  <c r="AN111" i="13"/>
  <c r="AM111" i="13"/>
  <c r="AQ110" i="13"/>
  <c r="AP110" i="13"/>
  <c r="AO110" i="13"/>
  <c r="AN110" i="13"/>
  <c r="AM110" i="13"/>
  <c r="AQ109" i="13"/>
  <c r="AP109" i="13"/>
  <c r="AO109" i="13"/>
  <c r="AN109" i="13"/>
  <c r="AM109" i="13"/>
  <c r="AQ108" i="13"/>
  <c r="AP108" i="13"/>
  <c r="AO108" i="13"/>
  <c r="AN108" i="13"/>
  <c r="AM108" i="13"/>
  <c r="AQ107" i="13"/>
  <c r="AP107" i="13"/>
  <c r="AO107" i="13"/>
  <c r="AN107" i="13"/>
  <c r="AM107" i="13"/>
  <c r="AQ106" i="13"/>
  <c r="AP106" i="13"/>
  <c r="AO106" i="13"/>
  <c r="AN106" i="13"/>
  <c r="AM106" i="13"/>
  <c r="AQ105" i="13"/>
  <c r="AP105" i="13"/>
  <c r="AO105" i="13"/>
  <c r="AN105" i="13"/>
  <c r="AM105" i="13"/>
  <c r="AQ104" i="13"/>
  <c r="AP104" i="13"/>
  <c r="AO104" i="13"/>
  <c r="AN104" i="13"/>
  <c r="AM104" i="13"/>
  <c r="AQ103" i="13"/>
  <c r="AP103" i="13"/>
  <c r="AO103" i="13"/>
  <c r="AN103" i="13"/>
  <c r="AM103" i="13"/>
  <c r="AQ102" i="13"/>
  <c r="AP102" i="13"/>
  <c r="AO102" i="13"/>
  <c r="AN102" i="13"/>
  <c r="AM102" i="13"/>
  <c r="AQ101" i="13"/>
  <c r="AP101" i="13"/>
  <c r="AO101" i="13"/>
  <c r="AN101" i="13"/>
  <c r="AM101" i="13"/>
  <c r="AQ100" i="13"/>
  <c r="AP100" i="13"/>
  <c r="AO100" i="13"/>
  <c r="AN100" i="13"/>
  <c r="AM100" i="13"/>
  <c r="AQ99" i="13"/>
  <c r="AP99" i="13"/>
  <c r="AO99" i="13"/>
  <c r="AN99" i="13"/>
  <c r="AM99" i="13"/>
  <c r="AQ98" i="13"/>
  <c r="AP98" i="13"/>
  <c r="AO98" i="13"/>
  <c r="AN98" i="13"/>
  <c r="AM98" i="13"/>
  <c r="AQ97" i="13"/>
  <c r="AP97" i="13"/>
  <c r="AO97" i="13"/>
  <c r="AN97" i="13"/>
  <c r="AM97" i="13"/>
  <c r="AQ96" i="13"/>
  <c r="AP96" i="13"/>
  <c r="AO96" i="13"/>
  <c r="AN96" i="13"/>
  <c r="AM96" i="13"/>
  <c r="AQ95" i="13"/>
  <c r="AP95" i="13"/>
  <c r="AO95" i="13"/>
  <c r="AN95" i="13"/>
  <c r="AM95" i="13"/>
  <c r="AQ94" i="13"/>
  <c r="AP94" i="13"/>
  <c r="AO94" i="13"/>
  <c r="AN94" i="13"/>
  <c r="AM94" i="13"/>
  <c r="AQ93" i="13"/>
  <c r="AP93" i="13"/>
  <c r="AO93" i="13"/>
  <c r="AN93" i="13"/>
  <c r="AM93" i="13"/>
  <c r="AQ92" i="13"/>
  <c r="AP92" i="13"/>
  <c r="AO92" i="13"/>
  <c r="AN92" i="13"/>
  <c r="AM92" i="13"/>
  <c r="AQ91" i="13"/>
  <c r="AP91" i="13"/>
  <c r="AO91" i="13"/>
  <c r="AN91" i="13"/>
  <c r="AM91" i="13"/>
  <c r="AQ90" i="13"/>
  <c r="AP90" i="13"/>
  <c r="AO90" i="13"/>
  <c r="AN90" i="13"/>
  <c r="AM90" i="13"/>
  <c r="AQ89" i="13"/>
  <c r="AP89" i="13"/>
  <c r="AO89" i="13"/>
  <c r="AN89" i="13"/>
  <c r="AM89" i="13"/>
  <c r="AQ88" i="13"/>
  <c r="AP88" i="13"/>
  <c r="AO88" i="13"/>
  <c r="AN88" i="13"/>
  <c r="AM88" i="13"/>
  <c r="AT87" i="13"/>
  <c r="AS87" i="13"/>
  <c r="AR87" i="13"/>
  <c r="AQ87" i="13"/>
  <c r="AP87" i="13"/>
  <c r="AO87" i="13"/>
  <c r="AN87" i="13"/>
  <c r="AM87" i="13"/>
  <c r="AT86" i="13"/>
  <c r="AS86" i="13"/>
  <c r="AR86" i="13"/>
  <c r="AQ86" i="13"/>
  <c r="AP86" i="13"/>
  <c r="AO86" i="13"/>
  <c r="AN86" i="13"/>
  <c r="AM86" i="13"/>
  <c r="AT85" i="13"/>
  <c r="AS85" i="13"/>
  <c r="AR85" i="13"/>
  <c r="AQ85" i="13"/>
  <c r="AP85" i="13"/>
  <c r="AO85" i="13"/>
  <c r="AN85" i="13"/>
  <c r="AM85" i="13"/>
  <c r="AT84" i="13"/>
  <c r="AS84" i="13"/>
  <c r="AR84" i="13"/>
  <c r="AQ84" i="13"/>
  <c r="AP84" i="13"/>
  <c r="AO84" i="13"/>
  <c r="AN84" i="13"/>
  <c r="AM84" i="13"/>
  <c r="AT83" i="13"/>
  <c r="AS83" i="13"/>
  <c r="AR83" i="13"/>
  <c r="AQ83" i="13"/>
  <c r="AP83" i="13"/>
  <c r="AO83" i="13"/>
  <c r="AN83" i="13"/>
  <c r="AM83" i="13"/>
  <c r="AT82" i="13"/>
  <c r="AS82" i="13"/>
  <c r="AR82" i="13"/>
  <c r="AQ82" i="13"/>
  <c r="AP82" i="13"/>
  <c r="AO82" i="13"/>
  <c r="AN82" i="13"/>
  <c r="AM82" i="13"/>
  <c r="AT81" i="13"/>
  <c r="AS81" i="13"/>
  <c r="AR81" i="13"/>
  <c r="AQ81" i="13"/>
  <c r="AP81" i="13"/>
  <c r="AO81" i="13"/>
  <c r="AN81" i="13"/>
  <c r="AM81" i="13"/>
  <c r="AT80" i="13"/>
  <c r="AS80" i="13"/>
  <c r="AR80" i="13"/>
  <c r="AQ80" i="13"/>
  <c r="AP80" i="13"/>
  <c r="AO80" i="13"/>
  <c r="AN80" i="13"/>
  <c r="AM80" i="13"/>
  <c r="AT79" i="13"/>
  <c r="AS79" i="13"/>
  <c r="AR79" i="13"/>
  <c r="AQ79" i="13"/>
  <c r="AP79" i="13"/>
  <c r="AO79" i="13"/>
  <c r="AN79" i="13"/>
  <c r="AM79" i="13"/>
  <c r="AT78" i="13"/>
  <c r="AS78" i="13"/>
  <c r="AR78" i="13"/>
  <c r="AQ78" i="13"/>
  <c r="AP78" i="13"/>
  <c r="AO78" i="13"/>
  <c r="AN78" i="13"/>
  <c r="AM78" i="13"/>
  <c r="AT77" i="13"/>
  <c r="AS77" i="13"/>
  <c r="AR77" i="13"/>
  <c r="AQ77" i="13"/>
  <c r="AP77" i="13"/>
  <c r="AO77" i="13"/>
  <c r="AN77" i="13"/>
  <c r="AM77" i="13"/>
  <c r="AT76" i="13"/>
  <c r="AS76" i="13"/>
  <c r="AR76" i="13"/>
  <c r="AQ76" i="13"/>
  <c r="AP76" i="13"/>
  <c r="AO76" i="13"/>
  <c r="AN76" i="13"/>
  <c r="AM76" i="13"/>
  <c r="AT75" i="13"/>
  <c r="AS75" i="13"/>
  <c r="AR75" i="13"/>
  <c r="AQ75" i="13"/>
  <c r="AP75" i="13"/>
  <c r="AO75" i="13"/>
  <c r="AN75" i="13"/>
  <c r="AM75" i="13"/>
  <c r="AT74" i="13"/>
  <c r="AS74" i="13"/>
  <c r="AR74" i="13"/>
  <c r="AQ74" i="13"/>
  <c r="AP74" i="13"/>
  <c r="AO74" i="13"/>
  <c r="AN74" i="13"/>
  <c r="AM74" i="13"/>
  <c r="AT73" i="13"/>
  <c r="AS73" i="13"/>
  <c r="AR73" i="13"/>
  <c r="AQ73" i="13"/>
  <c r="AP73" i="13"/>
  <c r="AO73" i="13"/>
  <c r="AN73" i="13"/>
  <c r="AM73" i="13"/>
  <c r="AT72" i="13"/>
  <c r="AS72" i="13"/>
  <c r="AR72" i="13"/>
  <c r="AQ72" i="13"/>
  <c r="AP72" i="13"/>
  <c r="AO72" i="13"/>
  <c r="AN72" i="13"/>
  <c r="AM72" i="13"/>
  <c r="AT71" i="13"/>
  <c r="AS71" i="13"/>
  <c r="AR71" i="13"/>
  <c r="AQ71" i="13"/>
  <c r="AP71" i="13"/>
  <c r="AO71" i="13"/>
  <c r="AN71" i="13"/>
  <c r="AM71" i="13"/>
  <c r="AT70" i="13"/>
  <c r="AS70" i="13"/>
  <c r="AR70" i="13"/>
  <c r="AQ70" i="13"/>
  <c r="AP70" i="13"/>
  <c r="AO70" i="13"/>
  <c r="AN70" i="13"/>
  <c r="AM70" i="13"/>
  <c r="AT69" i="13"/>
  <c r="AS69" i="13"/>
  <c r="AR69" i="13"/>
  <c r="AQ69" i="13"/>
  <c r="AP69" i="13"/>
  <c r="AO69" i="13"/>
  <c r="AN69" i="13"/>
  <c r="AM69" i="13"/>
  <c r="AT68" i="13"/>
  <c r="AS68" i="13"/>
  <c r="AR68" i="13"/>
  <c r="AQ68" i="13"/>
  <c r="AP68" i="13"/>
  <c r="AO68" i="13"/>
  <c r="AN68" i="13"/>
  <c r="AM68" i="13"/>
  <c r="AT67" i="13"/>
  <c r="AS67" i="13"/>
  <c r="AR67" i="13"/>
  <c r="AQ67" i="13"/>
  <c r="AP67" i="13"/>
  <c r="AO67" i="13"/>
  <c r="AN67" i="13"/>
  <c r="AM67" i="13"/>
  <c r="AT66" i="13"/>
  <c r="AS66" i="13"/>
  <c r="AR66" i="13"/>
  <c r="AQ66" i="13"/>
  <c r="AP66" i="13"/>
  <c r="AO66" i="13"/>
  <c r="AN66" i="13"/>
  <c r="AM66" i="13"/>
  <c r="AT65" i="13"/>
  <c r="AS65" i="13"/>
  <c r="AR65" i="13"/>
  <c r="AQ65" i="13"/>
  <c r="AP65" i="13"/>
  <c r="AO65" i="13"/>
  <c r="AN65" i="13"/>
  <c r="AM65" i="13"/>
  <c r="AT64" i="13"/>
  <c r="AS64" i="13"/>
  <c r="AR64" i="13"/>
  <c r="AQ64" i="13"/>
  <c r="AP64" i="13"/>
  <c r="AO64" i="13"/>
  <c r="AN64" i="13"/>
  <c r="AM64" i="13"/>
  <c r="AT63" i="13"/>
  <c r="AS63" i="13"/>
  <c r="AR63" i="13"/>
  <c r="AQ63" i="13"/>
  <c r="AP63" i="13"/>
  <c r="AO63" i="13"/>
  <c r="AN63" i="13"/>
  <c r="AM63" i="13"/>
  <c r="AT62" i="13"/>
  <c r="AS62" i="13"/>
  <c r="AR62" i="13"/>
  <c r="AQ62" i="13"/>
  <c r="AP62" i="13"/>
  <c r="AO62" i="13"/>
  <c r="AN62" i="13"/>
  <c r="AM62" i="13"/>
  <c r="AT61" i="13"/>
  <c r="AS61" i="13"/>
  <c r="AR61" i="13"/>
  <c r="AQ61" i="13"/>
  <c r="AP61" i="13"/>
  <c r="AO61" i="13"/>
  <c r="AN61" i="13"/>
  <c r="AM61" i="13"/>
  <c r="AT60" i="13"/>
  <c r="AS60" i="13"/>
  <c r="AR60" i="13"/>
  <c r="AQ60" i="13"/>
  <c r="AP60" i="13"/>
  <c r="AO60" i="13"/>
  <c r="AN60" i="13"/>
  <c r="AM60" i="13"/>
  <c r="AT59" i="13"/>
  <c r="AS59" i="13"/>
  <c r="AR59" i="13"/>
  <c r="AQ59" i="13"/>
  <c r="AP59" i="13"/>
  <c r="AO59" i="13"/>
  <c r="AN59" i="13"/>
  <c r="AM59" i="13"/>
  <c r="AT58" i="13"/>
  <c r="AS58" i="13"/>
  <c r="AR58" i="13"/>
  <c r="AQ58" i="13"/>
  <c r="AP58" i="13"/>
  <c r="AO58" i="13"/>
  <c r="AN58" i="13"/>
  <c r="AM58" i="13"/>
  <c r="AT57" i="13"/>
  <c r="AS57" i="13"/>
  <c r="AR57" i="13"/>
  <c r="AQ57" i="13"/>
  <c r="AP57" i="13"/>
  <c r="AO57" i="13"/>
  <c r="AN57" i="13"/>
  <c r="AM57" i="13"/>
  <c r="AT56" i="13"/>
  <c r="AS56" i="13"/>
  <c r="AR56" i="13"/>
  <c r="AQ56" i="13"/>
  <c r="AP56" i="13"/>
  <c r="AO56" i="13"/>
  <c r="AN56" i="13"/>
  <c r="AM56" i="13"/>
  <c r="AT55" i="13"/>
  <c r="AS55" i="13"/>
  <c r="AR55" i="13"/>
  <c r="AQ55" i="13"/>
  <c r="AP55" i="13"/>
  <c r="AO55" i="13"/>
  <c r="AN55" i="13"/>
  <c r="AM55" i="13"/>
  <c r="AT54" i="13"/>
  <c r="AS54" i="13"/>
  <c r="AR54" i="13"/>
  <c r="AQ54" i="13"/>
  <c r="AP54" i="13"/>
  <c r="AO54" i="13"/>
  <c r="AN54" i="13"/>
  <c r="AM54" i="13"/>
  <c r="AT53" i="13"/>
  <c r="AS53" i="13"/>
  <c r="AR53" i="13"/>
  <c r="AQ53" i="13"/>
  <c r="AP53" i="13"/>
  <c r="AO53" i="13"/>
  <c r="AN53" i="13"/>
  <c r="AM53" i="13"/>
  <c r="AT52" i="13"/>
  <c r="AS52" i="13"/>
  <c r="AR52" i="13"/>
  <c r="AQ52" i="13"/>
  <c r="AP52" i="13"/>
  <c r="AO52" i="13"/>
  <c r="AN52" i="13"/>
  <c r="AM52" i="13"/>
  <c r="AT51" i="13"/>
  <c r="AS51" i="13"/>
  <c r="AR51" i="13"/>
  <c r="AQ51" i="13"/>
  <c r="AP51" i="13"/>
  <c r="AO51" i="13"/>
  <c r="AN51" i="13"/>
  <c r="AM51" i="13"/>
  <c r="AT50" i="13"/>
  <c r="AS50" i="13"/>
  <c r="AR50" i="13"/>
  <c r="AQ50" i="13"/>
  <c r="AP50" i="13"/>
  <c r="AO50" i="13"/>
  <c r="AN50" i="13"/>
  <c r="AM50" i="13"/>
  <c r="AT49" i="13"/>
  <c r="AS49" i="13"/>
  <c r="AR49" i="13"/>
  <c r="AQ49" i="13"/>
  <c r="AP49" i="13"/>
  <c r="AO49" i="13"/>
  <c r="AN49" i="13"/>
  <c r="AM49" i="13"/>
  <c r="AT48" i="13"/>
  <c r="AS48" i="13"/>
  <c r="AR48" i="13"/>
  <c r="AQ48" i="13"/>
  <c r="AP48" i="13"/>
  <c r="AO48" i="13"/>
  <c r="AN48" i="13"/>
  <c r="AM48" i="13"/>
  <c r="AT47" i="13"/>
  <c r="AS47" i="13"/>
  <c r="AQ47" i="13"/>
  <c r="AP47" i="13"/>
  <c r="AO47" i="13"/>
  <c r="AN47" i="13"/>
  <c r="AM47" i="13"/>
  <c r="AT46" i="13"/>
  <c r="AS46" i="13"/>
  <c r="AQ46" i="13"/>
  <c r="AP46" i="13"/>
  <c r="AO46" i="13"/>
  <c r="AN46" i="13"/>
  <c r="AM46" i="13"/>
  <c r="AT45" i="13"/>
  <c r="AS45" i="13"/>
  <c r="AQ45" i="13"/>
  <c r="AP45" i="13"/>
  <c r="AO45" i="13"/>
  <c r="AN45" i="13"/>
  <c r="AM45" i="13"/>
  <c r="AT44" i="13"/>
  <c r="AS44" i="13"/>
  <c r="AQ44" i="13"/>
  <c r="AP44" i="13"/>
  <c r="AO44" i="13"/>
  <c r="AN44" i="13"/>
  <c r="AM44" i="13"/>
  <c r="AT43" i="13"/>
  <c r="AS43" i="13"/>
  <c r="AQ43" i="13"/>
  <c r="AP43" i="13"/>
  <c r="AO43" i="13"/>
  <c r="AN43" i="13"/>
  <c r="AM43" i="13"/>
  <c r="AT42" i="13"/>
  <c r="AS42" i="13"/>
  <c r="AQ42" i="13"/>
  <c r="AP42" i="13"/>
  <c r="AO42" i="13"/>
  <c r="AN42" i="13"/>
  <c r="AM42" i="13"/>
  <c r="AT41" i="13"/>
  <c r="AS41" i="13"/>
  <c r="AQ41" i="13"/>
  <c r="AP41" i="13"/>
  <c r="AO41" i="13"/>
  <c r="AN41" i="13"/>
  <c r="AM41" i="13"/>
  <c r="AT40" i="13"/>
  <c r="AS40" i="13"/>
  <c r="AQ40" i="13"/>
  <c r="AP40" i="13"/>
  <c r="AO40" i="13"/>
  <c r="AN40" i="13"/>
  <c r="AM40" i="13"/>
  <c r="AT39" i="13"/>
  <c r="AS39" i="13"/>
  <c r="AQ39" i="13"/>
  <c r="AP39" i="13"/>
  <c r="AO39" i="13"/>
  <c r="AN39" i="13"/>
  <c r="AM39" i="13"/>
  <c r="AT38" i="13"/>
  <c r="AS38" i="13"/>
  <c r="AQ38" i="13"/>
  <c r="AP38" i="13"/>
  <c r="AO38" i="13"/>
  <c r="AN38" i="13"/>
  <c r="AM38" i="13"/>
  <c r="AT37" i="13"/>
  <c r="AS37" i="13"/>
  <c r="AQ37" i="13"/>
  <c r="AP37" i="13"/>
  <c r="AO37" i="13"/>
  <c r="AN37" i="13"/>
  <c r="AM37" i="13"/>
  <c r="AT36" i="13"/>
  <c r="AS36" i="13"/>
  <c r="AQ36" i="13"/>
  <c r="AP36" i="13"/>
  <c r="AO36" i="13"/>
  <c r="AN36" i="13"/>
  <c r="AM36" i="13"/>
  <c r="AT35" i="13"/>
  <c r="AS35" i="13"/>
  <c r="AQ35" i="13"/>
  <c r="AP35" i="13"/>
  <c r="AO35" i="13"/>
  <c r="AN35" i="13"/>
  <c r="AM35" i="13"/>
  <c r="AT34" i="13"/>
  <c r="AS34" i="13"/>
  <c r="AQ34" i="13"/>
  <c r="AP34" i="13"/>
  <c r="AO34" i="13"/>
  <c r="AN34" i="13"/>
  <c r="AM34" i="13"/>
  <c r="AT33" i="13"/>
  <c r="AS33" i="13"/>
  <c r="AQ33" i="13"/>
  <c r="AP33" i="13"/>
  <c r="AO33" i="13"/>
  <c r="AN33" i="13"/>
  <c r="AM33" i="13"/>
  <c r="U31" i="13"/>
  <c r="C31" i="13"/>
  <c r="W26" i="13"/>
  <c r="E26" i="13"/>
  <c r="W25" i="13"/>
  <c r="E25" i="13"/>
  <c r="W24" i="13"/>
  <c r="W6" i="13" s="1"/>
  <c r="E24" i="13"/>
  <c r="E6" i="13" s="1"/>
  <c r="W23" i="13"/>
  <c r="E23" i="13"/>
  <c r="L20" i="13" s="1"/>
  <c r="F20" i="13"/>
  <c r="U13" i="13"/>
  <c r="C13" i="13"/>
  <c r="AJ8" i="13"/>
  <c r="AI8" i="13"/>
  <c r="AH8" i="13"/>
  <c r="AB8" i="13"/>
  <c r="AA8" i="13"/>
  <c r="Z8" i="13"/>
  <c r="Y8" i="13"/>
  <c r="X8" i="13"/>
  <c r="W8" i="13"/>
  <c r="R8" i="13"/>
  <c r="Q8" i="13"/>
  <c r="P8" i="13"/>
  <c r="J8" i="13"/>
  <c r="I8" i="13"/>
  <c r="H8" i="13"/>
  <c r="G8" i="13"/>
  <c r="F8" i="13"/>
  <c r="E8" i="13"/>
  <c r="AJ7" i="13"/>
  <c r="AI7" i="13"/>
  <c r="AH7" i="13"/>
  <c r="AB7" i="13"/>
  <c r="AA7" i="13"/>
  <c r="Z7" i="13"/>
  <c r="Y7" i="13"/>
  <c r="X7" i="13"/>
  <c r="W7" i="13"/>
  <c r="R7" i="13"/>
  <c r="Q7" i="13"/>
  <c r="P7" i="13"/>
  <c r="J7" i="13"/>
  <c r="I7" i="13"/>
  <c r="H7" i="13"/>
  <c r="G7" i="13"/>
  <c r="F7" i="13"/>
  <c r="E7" i="13"/>
  <c r="AJ6" i="13"/>
  <c r="AI6" i="13"/>
  <c r="AH6" i="13"/>
  <c r="AB6" i="13"/>
  <c r="AA6" i="13"/>
  <c r="Z6" i="13"/>
  <c r="Y6" i="13"/>
  <c r="X6" i="13"/>
  <c r="R6" i="13"/>
  <c r="Q6" i="13"/>
  <c r="P6" i="13"/>
  <c r="J6" i="13"/>
  <c r="I6" i="13"/>
  <c r="H6" i="13"/>
  <c r="G6" i="13"/>
  <c r="F6" i="13"/>
  <c r="AJ5" i="13"/>
  <c r="AJ10" i="13" s="1"/>
  <c r="AI5" i="13"/>
  <c r="AI10" i="13" s="1"/>
  <c r="AH5" i="13"/>
  <c r="AH10" i="13" s="1"/>
  <c r="AB5" i="13"/>
  <c r="AA5" i="13"/>
  <c r="Z5" i="13"/>
  <c r="Y5" i="13"/>
  <c r="X5" i="13"/>
  <c r="R5" i="13"/>
  <c r="R10" i="13" s="1"/>
  <c r="Q5" i="13"/>
  <c r="Q10" i="13" s="1"/>
  <c r="P5" i="13"/>
  <c r="P10" i="13" s="1"/>
  <c r="J5" i="13"/>
  <c r="I5" i="13"/>
  <c r="H5" i="13"/>
  <c r="G5" i="13"/>
  <c r="F5" i="13"/>
  <c r="AL2" i="13"/>
  <c r="U2" i="13"/>
  <c r="T2" i="13"/>
  <c r="C2" i="13"/>
  <c r="Y654" i="12"/>
  <c r="J654" i="12"/>
  <c r="I654" i="12"/>
  <c r="G654" i="12"/>
  <c r="Y653" i="12"/>
  <c r="I653" i="12"/>
  <c r="H653" i="12"/>
  <c r="G653" i="12"/>
  <c r="AA652" i="12"/>
  <c r="AA651" i="12"/>
  <c r="Y651" i="12"/>
  <c r="X651" i="12"/>
  <c r="I651" i="12"/>
  <c r="AB649" i="12"/>
  <c r="AB654" i="12" s="1"/>
  <c r="AA649" i="12"/>
  <c r="AA654" i="12" s="1"/>
  <c r="Z649" i="12"/>
  <c r="Z654" i="12" s="1"/>
  <c r="Y649" i="12"/>
  <c r="X649" i="12"/>
  <c r="X654" i="12" s="1"/>
  <c r="J649" i="12"/>
  <c r="I649" i="12"/>
  <c r="H649" i="12"/>
  <c r="G649" i="12"/>
  <c r="F649" i="12"/>
  <c r="F654" i="12" s="1"/>
  <c r="AB648" i="12"/>
  <c r="AA648" i="12"/>
  <c r="AA653" i="12" s="1"/>
  <c r="Z648" i="12"/>
  <c r="Y648" i="12"/>
  <c r="X648" i="12"/>
  <c r="J648" i="12"/>
  <c r="I648" i="12"/>
  <c r="H648" i="12"/>
  <c r="G648" i="12"/>
  <c r="F648" i="12"/>
  <c r="F653" i="12" s="1"/>
  <c r="AB647" i="12"/>
  <c r="AB652" i="12" s="1"/>
  <c r="AA647" i="12"/>
  <c r="Z647" i="12"/>
  <c r="Z652" i="12" s="1"/>
  <c r="Y647" i="12"/>
  <c r="Y652" i="12" s="1"/>
  <c r="X647" i="12"/>
  <c r="X652" i="12" s="1"/>
  <c r="J647" i="12"/>
  <c r="I647" i="12"/>
  <c r="I652" i="12" s="1"/>
  <c r="H647" i="12"/>
  <c r="H652" i="12" s="1"/>
  <c r="G647" i="12"/>
  <c r="G652" i="12" s="1"/>
  <c r="F647" i="12"/>
  <c r="F652" i="12" s="1"/>
  <c r="AB646" i="12"/>
  <c r="AB651" i="12" s="1"/>
  <c r="AA646" i="12"/>
  <c r="Z646" i="12"/>
  <c r="Z651" i="12" s="1"/>
  <c r="Y646" i="12"/>
  <c r="X646" i="12"/>
  <c r="J646" i="12"/>
  <c r="I646" i="12"/>
  <c r="H646" i="12"/>
  <c r="H651" i="12" s="1"/>
  <c r="G646" i="12"/>
  <c r="F646" i="12"/>
  <c r="F651" i="12" s="1"/>
  <c r="AB644" i="12"/>
  <c r="AA644" i="12"/>
  <c r="Z644" i="12"/>
  <c r="Y644" i="12"/>
  <c r="X644" i="12"/>
  <c r="J644" i="12"/>
  <c r="I644" i="12"/>
  <c r="H644" i="12"/>
  <c r="H654" i="12" s="1"/>
  <c r="G644" i="12"/>
  <c r="F644" i="12"/>
  <c r="AB643" i="12"/>
  <c r="AB653" i="12" s="1"/>
  <c r="AA643" i="12"/>
  <c r="Z643" i="12"/>
  <c r="Z653" i="12" s="1"/>
  <c r="Y643" i="12"/>
  <c r="X643" i="12"/>
  <c r="X653" i="12" s="1"/>
  <c r="J643" i="12"/>
  <c r="J653" i="12" s="1"/>
  <c r="I643" i="12"/>
  <c r="H643" i="12"/>
  <c r="G643" i="12"/>
  <c r="F643" i="12"/>
  <c r="AB642" i="12"/>
  <c r="AA642" i="12"/>
  <c r="Z642" i="12"/>
  <c r="Y642" i="12"/>
  <c r="X642" i="12"/>
  <c r="J642" i="12"/>
  <c r="I642" i="12"/>
  <c r="H642" i="12"/>
  <c r="G642" i="12"/>
  <c r="F642" i="12"/>
  <c r="AB641" i="12"/>
  <c r="AA641" i="12"/>
  <c r="Z641" i="12"/>
  <c r="Y641" i="12"/>
  <c r="X641" i="12"/>
  <c r="J641" i="12"/>
  <c r="J651" i="12" s="1"/>
  <c r="I641" i="12"/>
  <c r="H641" i="12"/>
  <c r="G641" i="12"/>
  <c r="G651" i="12" s="1"/>
  <c r="F641" i="12"/>
  <c r="AQ637" i="12"/>
  <c r="AP637" i="12"/>
  <c r="AO637" i="12"/>
  <c r="AN637" i="12"/>
  <c r="AM637" i="12"/>
  <c r="AQ636" i="12"/>
  <c r="AP636" i="12"/>
  <c r="AO636" i="12"/>
  <c r="AN636" i="12"/>
  <c r="AM636" i="12"/>
  <c r="AQ635" i="12"/>
  <c r="AP635" i="12"/>
  <c r="AO635" i="12"/>
  <c r="AN635" i="12"/>
  <c r="AM635" i="12"/>
  <c r="AQ634" i="12"/>
  <c r="AP634" i="12"/>
  <c r="AO634" i="12"/>
  <c r="AN634" i="12"/>
  <c r="AM634" i="12"/>
  <c r="AQ633" i="12"/>
  <c r="AP633" i="12"/>
  <c r="AO633" i="12"/>
  <c r="AN633" i="12"/>
  <c r="AM633" i="12"/>
  <c r="AQ632" i="12"/>
  <c r="AP632" i="12"/>
  <c r="AO632" i="12"/>
  <c r="AN632" i="12"/>
  <c r="AM632" i="12"/>
  <c r="AQ631" i="12"/>
  <c r="AP631" i="12"/>
  <c r="AO631" i="12"/>
  <c r="AN631" i="12"/>
  <c r="AM631" i="12"/>
  <c r="AQ630" i="12"/>
  <c r="AP630" i="12"/>
  <c r="AO630" i="12"/>
  <c r="AN630" i="12"/>
  <c r="AM630" i="12"/>
  <c r="AQ629" i="12"/>
  <c r="AP629" i="12"/>
  <c r="AO629" i="12"/>
  <c r="AN629" i="12"/>
  <c r="AM629" i="12"/>
  <c r="AQ628" i="12"/>
  <c r="AP628" i="12"/>
  <c r="AO628" i="12"/>
  <c r="AN628" i="12"/>
  <c r="AM628" i="12"/>
  <c r="AQ627" i="12"/>
  <c r="AP627" i="12"/>
  <c r="AO627" i="12"/>
  <c r="AN627" i="12"/>
  <c r="AM627" i="12"/>
  <c r="AQ626" i="12"/>
  <c r="AP626" i="12"/>
  <c r="AO626" i="12"/>
  <c r="AN626" i="12"/>
  <c r="AM626" i="12"/>
  <c r="AQ625" i="12"/>
  <c r="AP625" i="12"/>
  <c r="AO625" i="12"/>
  <c r="AN625" i="12"/>
  <c r="AM625" i="12"/>
  <c r="AQ624" i="12"/>
  <c r="AP624" i="12"/>
  <c r="AO624" i="12"/>
  <c r="AN624" i="12"/>
  <c r="AM624" i="12"/>
  <c r="AQ623" i="12"/>
  <c r="AP623" i="12"/>
  <c r="AO623" i="12"/>
  <c r="AN623" i="12"/>
  <c r="AM623" i="12"/>
  <c r="AQ622" i="12"/>
  <c r="AP622" i="12"/>
  <c r="AO622" i="12"/>
  <c r="AN622" i="12"/>
  <c r="AM622" i="12"/>
  <c r="AQ621" i="12"/>
  <c r="AP621" i="12"/>
  <c r="AO621" i="12"/>
  <c r="AN621" i="12"/>
  <c r="AM621" i="12"/>
  <c r="AQ620" i="12"/>
  <c r="AP620" i="12"/>
  <c r="AO620" i="12"/>
  <c r="AN620" i="12"/>
  <c r="AM620" i="12"/>
  <c r="AQ619" i="12"/>
  <c r="AP619" i="12"/>
  <c r="AO619" i="12"/>
  <c r="AN619" i="12"/>
  <c r="AM619" i="12"/>
  <c r="AQ618" i="12"/>
  <c r="AP618" i="12"/>
  <c r="AO618" i="12"/>
  <c r="AN618" i="12"/>
  <c r="AM618" i="12"/>
  <c r="AQ617" i="12"/>
  <c r="AP617" i="12"/>
  <c r="AO617" i="12"/>
  <c r="AN617" i="12"/>
  <c r="AM617" i="12"/>
  <c r="AQ616" i="12"/>
  <c r="AP616" i="12"/>
  <c r="AO616" i="12"/>
  <c r="AN616" i="12"/>
  <c r="AM616" i="12"/>
  <c r="AQ615" i="12"/>
  <c r="AP615" i="12"/>
  <c r="AO615" i="12"/>
  <c r="AN615" i="12"/>
  <c r="AM615" i="12"/>
  <c r="AQ614" i="12"/>
  <c r="AP614" i="12"/>
  <c r="AO614" i="12"/>
  <c r="AN614" i="12"/>
  <c r="AM614" i="12"/>
  <c r="AQ613" i="12"/>
  <c r="AP613" i="12"/>
  <c r="AO613" i="12"/>
  <c r="AN613" i="12"/>
  <c r="AM613" i="12"/>
  <c r="AQ612" i="12"/>
  <c r="AP612" i="12"/>
  <c r="AO612" i="12"/>
  <c r="AN612" i="12"/>
  <c r="AM612" i="12"/>
  <c r="AQ611" i="12"/>
  <c r="AP611" i="12"/>
  <c r="AO611" i="12"/>
  <c r="AN611" i="12"/>
  <c r="AM611" i="12"/>
  <c r="AQ610" i="12"/>
  <c r="AP610" i="12"/>
  <c r="AO610" i="12"/>
  <c r="AN610" i="12"/>
  <c r="AM610" i="12"/>
  <c r="AQ609" i="12"/>
  <c r="AP609" i="12"/>
  <c r="AO609" i="12"/>
  <c r="AN609" i="12"/>
  <c r="AM609" i="12"/>
  <c r="AQ608" i="12"/>
  <c r="AP608" i="12"/>
  <c r="AO608" i="12"/>
  <c r="AN608" i="12"/>
  <c r="AM608" i="12"/>
  <c r="AQ607" i="12"/>
  <c r="AP607" i="12"/>
  <c r="AO607" i="12"/>
  <c r="AN607" i="12"/>
  <c r="AM607" i="12"/>
  <c r="AQ606" i="12"/>
  <c r="AP606" i="12"/>
  <c r="AO606" i="12"/>
  <c r="AN606" i="12"/>
  <c r="AM606" i="12"/>
  <c r="AQ605" i="12"/>
  <c r="AP605" i="12"/>
  <c r="AO605" i="12"/>
  <c r="AN605" i="12"/>
  <c r="AM605" i="12"/>
  <c r="AQ604" i="12"/>
  <c r="AP604" i="12"/>
  <c r="AO604" i="12"/>
  <c r="AN604" i="12"/>
  <c r="AM604" i="12"/>
  <c r="AQ603" i="12"/>
  <c r="AP603" i="12"/>
  <c r="AO603" i="12"/>
  <c r="AN603" i="12"/>
  <c r="AM603" i="12"/>
  <c r="AQ602" i="12"/>
  <c r="AP602" i="12"/>
  <c r="AO602" i="12"/>
  <c r="AN602" i="12"/>
  <c r="AM602" i="12"/>
  <c r="AQ601" i="12"/>
  <c r="AP601" i="12"/>
  <c r="AO601" i="12"/>
  <c r="AN601" i="12"/>
  <c r="AM601" i="12"/>
  <c r="AQ600" i="12"/>
  <c r="AP600" i="12"/>
  <c r="AO600" i="12"/>
  <c r="AN600" i="12"/>
  <c r="AM600" i="12"/>
  <c r="AQ599" i="12"/>
  <c r="AP599" i="12"/>
  <c r="AO599" i="12"/>
  <c r="AN599" i="12"/>
  <c r="AM599" i="12"/>
  <c r="AQ598" i="12"/>
  <c r="AP598" i="12"/>
  <c r="AO598" i="12"/>
  <c r="AN598" i="12"/>
  <c r="AM598" i="12"/>
  <c r="AQ597" i="12"/>
  <c r="AP597" i="12"/>
  <c r="AO597" i="12"/>
  <c r="AN597" i="12"/>
  <c r="AM597" i="12"/>
  <c r="AQ596" i="12"/>
  <c r="AP596" i="12"/>
  <c r="AO596" i="12"/>
  <c r="AN596" i="12"/>
  <c r="AM596" i="12"/>
  <c r="AQ595" i="12"/>
  <c r="AP595" i="12"/>
  <c r="AO595" i="12"/>
  <c r="AN595" i="12"/>
  <c r="AM595" i="12"/>
  <c r="AQ594" i="12"/>
  <c r="AP594" i="12"/>
  <c r="AO594" i="12"/>
  <c r="AN594" i="12"/>
  <c r="AM594" i="12"/>
  <c r="AQ593" i="12"/>
  <c r="AP593" i="12"/>
  <c r="AO593" i="12"/>
  <c r="AN593" i="12"/>
  <c r="AM593" i="12"/>
  <c r="AQ592" i="12"/>
  <c r="AP592" i="12"/>
  <c r="AO592" i="12"/>
  <c r="AN592" i="12"/>
  <c r="AM592" i="12"/>
  <c r="AQ591" i="12"/>
  <c r="AP591" i="12"/>
  <c r="AO591" i="12"/>
  <c r="AN591" i="12"/>
  <c r="AM591" i="12"/>
  <c r="AQ590" i="12"/>
  <c r="AP590" i="12"/>
  <c r="AO590" i="12"/>
  <c r="AN590" i="12"/>
  <c r="AM590" i="12"/>
  <c r="AQ589" i="12"/>
  <c r="AP589" i="12"/>
  <c r="AO589" i="12"/>
  <c r="AN589" i="12"/>
  <c r="AM589" i="12"/>
  <c r="AQ588" i="12"/>
  <c r="AP588" i="12"/>
  <c r="AO588" i="12"/>
  <c r="AN588" i="12"/>
  <c r="AM588" i="12"/>
  <c r="AQ587" i="12"/>
  <c r="AP587" i="12"/>
  <c r="AO587" i="12"/>
  <c r="AN587" i="12"/>
  <c r="AM587" i="12"/>
  <c r="AQ586" i="12"/>
  <c r="AP586" i="12"/>
  <c r="AO586" i="12"/>
  <c r="AN586" i="12"/>
  <c r="AM586" i="12"/>
  <c r="AQ585" i="12"/>
  <c r="AP585" i="12"/>
  <c r="AO585" i="12"/>
  <c r="AN585" i="12"/>
  <c r="AM585" i="12"/>
  <c r="AQ584" i="12"/>
  <c r="AP584" i="12"/>
  <c r="AO584" i="12"/>
  <c r="AN584" i="12"/>
  <c r="AM584" i="12"/>
  <c r="AQ583" i="12"/>
  <c r="AP583" i="12"/>
  <c r="AO583" i="12"/>
  <c r="AN583" i="12"/>
  <c r="AM583" i="12"/>
  <c r="AQ582" i="12"/>
  <c r="AP582" i="12"/>
  <c r="AO582" i="12"/>
  <c r="AN582" i="12"/>
  <c r="AM582" i="12"/>
  <c r="AQ581" i="12"/>
  <c r="AP581" i="12"/>
  <c r="AO581" i="12"/>
  <c r="AN581" i="12"/>
  <c r="AM581" i="12"/>
  <c r="AQ580" i="12"/>
  <c r="AP580" i="12"/>
  <c r="AO580" i="12"/>
  <c r="AN580" i="12"/>
  <c r="AM580" i="12"/>
  <c r="AQ579" i="12"/>
  <c r="AP579" i="12"/>
  <c r="AO579" i="12"/>
  <c r="AN579" i="12"/>
  <c r="AM579" i="12"/>
  <c r="AQ578" i="12"/>
  <c r="AP578" i="12"/>
  <c r="AO578" i="12"/>
  <c r="AN578" i="12"/>
  <c r="AM578" i="12"/>
  <c r="AQ577" i="12"/>
  <c r="AP577" i="12"/>
  <c r="AO577" i="12"/>
  <c r="AN577" i="12"/>
  <c r="AM577" i="12"/>
  <c r="AQ576" i="12"/>
  <c r="AP576" i="12"/>
  <c r="AO576" i="12"/>
  <c r="AN576" i="12"/>
  <c r="AM576" i="12"/>
  <c r="AQ575" i="12"/>
  <c r="AP575" i="12"/>
  <c r="AO575" i="12"/>
  <c r="AN575" i="12"/>
  <c r="AM575" i="12"/>
  <c r="AQ574" i="12"/>
  <c r="AP574" i="12"/>
  <c r="AO574" i="12"/>
  <c r="AN574" i="12"/>
  <c r="AM574" i="12"/>
  <c r="AQ573" i="12"/>
  <c r="AP573" i="12"/>
  <c r="AO573" i="12"/>
  <c r="AN573" i="12"/>
  <c r="AM573" i="12"/>
  <c r="AQ572" i="12"/>
  <c r="AP572" i="12"/>
  <c r="AO572" i="12"/>
  <c r="AN572" i="12"/>
  <c r="AM572" i="12"/>
  <c r="AQ571" i="12"/>
  <c r="AP571" i="12"/>
  <c r="AO571" i="12"/>
  <c r="AN571" i="12"/>
  <c r="AM571" i="12"/>
  <c r="AQ570" i="12"/>
  <c r="AP570" i="12"/>
  <c r="AO570" i="12"/>
  <c r="AN570" i="12"/>
  <c r="AM570" i="12"/>
  <c r="AQ569" i="12"/>
  <c r="AP569" i="12"/>
  <c r="AO569" i="12"/>
  <c r="AN569" i="12"/>
  <c r="AM569" i="12"/>
  <c r="AQ568" i="12"/>
  <c r="AP568" i="12"/>
  <c r="AO568" i="12"/>
  <c r="AN568" i="12"/>
  <c r="AM568" i="12"/>
  <c r="AQ567" i="12"/>
  <c r="AP567" i="12"/>
  <c r="AO567" i="12"/>
  <c r="AN567" i="12"/>
  <c r="AM567" i="12"/>
  <c r="AQ566" i="12"/>
  <c r="AP566" i="12"/>
  <c r="AO566" i="12"/>
  <c r="AN566" i="12"/>
  <c r="AM566" i="12"/>
  <c r="AQ565" i="12"/>
  <c r="AP565" i="12"/>
  <c r="AO565" i="12"/>
  <c r="AN565" i="12"/>
  <c r="AM565" i="12"/>
  <c r="AQ564" i="12"/>
  <c r="AP564" i="12"/>
  <c r="AO564" i="12"/>
  <c r="AN564" i="12"/>
  <c r="AM564" i="12"/>
  <c r="AQ563" i="12"/>
  <c r="AP563" i="12"/>
  <c r="AO563" i="12"/>
  <c r="AN563" i="12"/>
  <c r="AM563" i="12"/>
  <c r="AQ562" i="12"/>
  <c r="AP562" i="12"/>
  <c r="AO562" i="12"/>
  <c r="AN562" i="12"/>
  <c r="AM562" i="12"/>
  <c r="AQ561" i="12"/>
  <c r="AP561" i="12"/>
  <c r="AO561" i="12"/>
  <c r="AN561" i="12"/>
  <c r="AM561" i="12"/>
  <c r="AQ560" i="12"/>
  <c r="AP560" i="12"/>
  <c r="AO560" i="12"/>
  <c r="AN560" i="12"/>
  <c r="AM560" i="12"/>
  <c r="AQ559" i="12"/>
  <c r="AP559" i="12"/>
  <c r="AO559" i="12"/>
  <c r="AN559" i="12"/>
  <c r="AM559" i="12"/>
  <c r="AQ558" i="12"/>
  <c r="AP558" i="12"/>
  <c r="AO558" i="12"/>
  <c r="AN558" i="12"/>
  <c r="AM558" i="12"/>
  <c r="AQ557" i="12"/>
  <c r="AP557" i="12"/>
  <c r="AO557" i="12"/>
  <c r="AN557" i="12"/>
  <c r="AM557" i="12"/>
  <c r="AQ556" i="12"/>
  <c r="AP556" i="12"/>
  <c r="AO556" i="12"/>
  <c r="AN556" i="12"/>
  <c r="AM556" i="12"/>
  <c r="AQ555" i="12"/>
  <c r="AP555" i="12"/>
  <c r="AO555" i="12"/>
  <c r="AN555" i="12"/>
  <c r="AM555" i="12"/>
  <c r="AQ554" i="12"/>
  <c r="AP554" i="12"/>
  <c r="AO554" i="12"/>
  <c r="AN554" i="12"/>
  <c r="AM554" i="12"/>
  <c r="AQ553" i="12"/>
  <c r="AP553" i="12"/>
  <c r="AO553" i="12"/>
  <c r="AN553" i="12"/>
  <c r="AM553" i="12"/>
  <c r="AQ552" i="12"/>
  <c r="AP552" i="12"/>
  <c r="AO552" i="12"/>
  <c r="AN552" i="12"/>
  <c r="AM552" i="12"/>
  <c r="AQ551" i="12"/>
  <c r="AP551" i="12"/>
  <c r="AO551" i="12"/>
  <c r="AN551" i="12"/>
  <c r="AM551" i="12"/>
  <c r="AQ550" i="12"/>
  <c r="AP550" i="12"/>
  <c r="AO550" i="12"/>
  <c r="AN550" i="12"/>
  <c r="AM550" i="12"/>
  <c r="AQ549" i="12"/>
  <c r="AP549" i="12"/>
  <c r="AO549" i="12"/>
  <c r="AN549" i="12"/>
  <c r="AM549" i="12"/>
  <c r="AQ548" i="12"/>
  <c r="AP548" i="12"/>
  <c r="AO548" i="12"/>
  <c r="AN548" i="12"/>
  <c r="AM548" i="12"/>
  <c r="AQ547" i="12"/>
  <c r="AP547" i="12"/>
  <c r="AO547" i="12"/>
  <c r="AN547" i="12"/>
  <c r="AM547" i="12"/>
  <c r="AQ546" i="12"/>
  <c r="AP546" i="12"/>
  <c r="AO546" i="12"/>
  <c r="AN546" i="12"/>
  <c r="AM546" i="12"/>
  <c r="AQ545" i="12"/>
  <c r="AP545" i="12"/>
  <c r="AO545" i="12"/>
  <c r="AN545" i="12"/>
  <c r="AM545" i="12"/>
  <c r="AQ544" i="12"/>
  <c r="AP544" i="12"/>
  <c r="AO544" i="12"/>
  <c r="AN544" i="12"/>
  <c r="AM544" i="12"/>
  <c r="AQ543" i="12"/>
  <c r="AP543" i="12"/>
  <c r="AO543" i="12"/>
  <c r="AN543" i="12"/>
  <c r="AM543" i="12"/>
  <c r="AQ542" i="12"/>
  <c r="AP542" i="12"/>
  <c r="AO542" i="12"/>
  <c r="AN542" i="12"/>
  <c r="AM542" i="12"/>
  <c r="AQ541" i="12"/>
  <c r="AP541" i="12"/>
  <c r="AO541" i="12"/>
  <c r="AN541" i="12"/>
  <c r="AM541" i="12"/>
  <c r="AQ540" i="12"/>
  <c r="AP540" i="12"/>
  <c r="AO540" i="12"/>
  <c r="AN540" i="12"/>
  <c r="AM540" i="12"/>
  <c r="AQ539" i="12"/>
  <c r="AP539" i="12"/>
  <c r="AO539" i="12"/>
  <c r="AN539" i="12"/>
  <c r="AM539" i="12"/>
  <c r="AQ538" i="12"/>
  <c r="AP538" i="12"/>
  <c r="AO538" i="12"/>
  <c r="AN538" i="12"/>
  <c r="AM538" i="12"/>
  <c r="AQ537" i="12"/>
  <c r="AP537" i="12"/>
  <c r="AO537" i="12"/>
  <c r="AN537" i="12"/>
  <c r="AM537" i="12"/>
  <c r="AQ536" i="12"/>
  <c r="AP536" i="12"/>
  <c r="AO536" i="12"/>
  <c r="AN536" i="12"/>
  <c r="AM536" i="12"/>
  <c r="AQ535" i="12"/>
  <c r="AP535" i="12"/>
  <c r="AO535" i="12"/>
  <c r="AN535" i="12"/>
  <c r="AM535" i="12"/>
  <c r="AQ534" i="12"/>
  <c r="AP534" i="12"/>
  <c r="AO534" i="12"/>
  <c r="AN534" i="12"/>
  <c r="AM534" i="12"/>
  <c r="AQ533" i="12"/>
  <c r="AP533" i="12"/>
  <c r="AO533" i="12"/>
  <c r="AN533" i="12"/>
  <c r="AM533" i="12"/>
  <c r="AQ532" i="12"/>
  <c r="AP532" i="12"/>
  <c r="AO532" i="12"/>
  <c r="AN532" i="12"/>
  <c r="AM532" i="12"/>
  <c r="AQ531" i="12"/>
  <c r="AP531" i="12"/>
  <c r="AO531" i="12"/>
  <c r="AN531" i="12"/>
  <c r="AM531" i="12"/>
  <c r="AQ530" i="12"/>
  <c r="AP530" i="12"/>
  <c r="AO530" i="12"/>
  <c r="AN530" i="12"/>
  <c r="AM530" i="12"/>
  <c r="AQ529" i="12"/>
  <c r="AP529" i="12"/>
  <c r="AO529" i="12"/>
  <c r="AN529" i="12"/>
  <c r="AM529" i="12"/>
  <c r="AQ528" i="12"/>
  <c r="AP528" i="12"/>
  <c r="AO528" i="12"/>
  <c r="AN528" i="12"/>
  <c r="AM528" i="12"/>
  <c r="AQ527" i="12"/>
  <c r="AP527" i="12"/>
  <c r="AO527" i="12"/>
  <c r="AN527" i="12"/>
  <c r="AM527" i="12"/>
  <c r="AQ526" i="12"/>
  <c r="AP526" i="12"/>
  <c r="AO526" i="12"/>
  <c r="AN526" i="12"/>
  <c r="AM526" i="12"/>
  <c r="AQ525" i="12"/>
  <c r="AP525" i="12"/>
  <c r="AO525" i="12"/>
  <c r="AN525" i="12"/>
  <c r="AM525" i="12"/>
  <c r="AQ524" i="12"/>
  <c r="AP524" i="12"/>
  <c r="AO524" i="12"/>
  <c r="AN524" i="12"/>
  <c r="AM524" i="12"/>
  <c r="AQ523" i="12"/>
  <c r="AP523" i="12"/>
  <c r="AO523" i="12"/>
  <c r="AN523" i="12"/>
  <c r="AM523" i="12"/>
  <c r="AQ522" i="12"/>
  <c r="AP522" i="12"/>
  <c r="AO522" i="12"/>
  <c r="AN522" i="12"/>
  <c r="AM522" i="12"/>
  <c r="AQ521" i="12"/>
  <c r="AP521" i="12"/>
  <c r="AO521" i="12"/>
  <c r="AN521" i="12"/>
  <c r="AM521" i="12"/>
  <c r="AQ520" i="12"/>
  <c r="AP520" i="12"/>
  <c r="AO520" i="12"/>
  <c r="AN520" i="12"/>
  <c r="AM520" i="12"/>
  <c r="AQ519" i="12"/>
  <c r="AP519" i="12"/>
  <c r="AO519" i="12"/>
  <c r="AN519" i="12"/>
  <c r="AM519" i="12"/>
  <c r="AQ518" i="12"/>
  <c r="AP518" i="12"/>
  <c r="AO518" i="12"/>
  <c r="AN518" i="12"/>
  <c r="AM518" i="12"/>
  <c r="AQ517" i="12"/>
  <c r="AP517" i="12"/>
  <c r="AO517" i="12"/>
  <c r="AN517" i="12"/>
  <c r="AM517" i="12"/>
  <c r="AQ516" i="12"/>
  <c r="AP516" i="12"/>
  <c r="AO516" i="12"/>
  <c r="AN516" i="12"/>
  <c r="AM516" i="12"/>
  <c r="AQ515" i="12"/>
  <c r="AP515" i="12"/>
  <c r="AO515" i="12"/>
  <c r="AN515" i="12"/>
  <c r="AM515" i="12"/>
  <c r="AQ514" i="12"/>
  <c r="AP514" i="12"/>
  <c r="AO514" i="12"/>
  <c r="AN514" i="12"/>
  <c r="AM514" i="12"/>
  <c r="AQ513" i="12"/>
  <c r="AP513" i="12"/>
  <c r="AO513" i="12"/>
  <c r="AN513" i="12"/>
  <c r="AM513" i="12"/>
  <c r="AQ512" i="12"/>
  <c r="AP512" i="12"/>
  <c r="AO512" i="12"/>
  <c r="AN512" i="12"/>
  <c r="AM512" i="12"/>
  <c r="AQ511" i="12"/>
  <c r="AP511" i="12"/>
  <c r="AO511" i="12"/>
  <c r="AN511" i="12"/>
  <c r="AM511" i="12"/>
  <c r="AQ510" i="12"/>
  <c r="AP510" i="12"/>
  <c r="AO510" i="12"/>
  <c r="AN510" i="12"/>
  <c r="AM510" i="12"/>
  <c r="AQ509" i="12"/>
  <c r="AP509" i="12"/>
  <c r="AO509" i="12"/>
  <c r="AN509" i="12"/>
  <c r="AM509" i="12"/>
  <c r="AQ508" i="12"/>
  <c r="AP508" i="12"/>
  <c r="AO508" i="12"/>
  <c r="AN508" i="12"/>
  <c r="AM508" i="12"/>
  <c r="AQ507" i="12"/>
  <c r="AP507" i="12"/>
  <c r="AO507" i="12"/>
  <c r="AN507" i="12"/>
  <c r="AM507" i="12"/>
  <c r="AQ506" i="12"/>
  <c r="AP506" i="12"/>
  <c r="AO506" i="12"/>
  <c r="AN506" i="12"/>
  <c r="AM506" i="12"/>
  <c r="AQ505" i="12"/>
  <c r="AP505" i="12"/>
  <c r="AO505" i="12"/>
  <c r="AN505" i="12"/>
  <c r="AM505" i="12"/>
  <c r="AQ504" i="12"/>
  <c r="AP504" i="12"/>
  <c r="AO504" i="12"/>
  <c r="AN504" i="12"/>
  <c r="AM504" i="12"/>
  <c r="AQ503" i="12"/>
  <c r="AP503" i="12"/>
  <c r="AO503" i="12"/>
  <c r="AN503" i="12"/>
  <c r="AM503" i="12"/>
  <c r="AQ502" i="12"/>
  <c r="AP502" i="12"/>
  <c r="AO502" i="12"/>
  <c r="AN502" i="12"/>
  <c r="AM502" i="12"/>
  <c r="AQ501" i="12"/>
  <c r="AP501" i="12"/>
  <c r="AO501" i="12"/>
  <c r="AN501" i="12"/>
  <c r="AM501" i="12"/>
  <c r="AQ500" i="12"/>
  <c r="AP500" i="12"/>
  <c r="AO500" i="12"/>
  <c r="AN500" i="12"/>
  <c r="AM500" i="12"/>
  <c r="AQ499" i="12"/>
  <c r="AP499" i="12"/>
  <c r="AO499" i="12"/>
  <c r="AN499" i="12"/>
  <c r="AM499" i="12"/>
  <c r="AQ498" i="12"/>
  <c r="AP498" i="12"/>
  <c r="AO498" i="12"/>
  <c r="AN498" i="12"/>
  <c r="AM498" i="12"/>
  <c r="AQ497" i="12"/>
  <c r="AP497" i="12"/>
  <c r="AO497" i="12"/>
  <c r="AN497" i="12"/>
  <c r="AM497" i="12"/>
  <c r="AQ496" i="12"/>
  <c r="AP496" i="12"/>
  <c r="AO496" i="12"/>
  <c r="AN496" i="12"/>
  <c r="AM496" i="12"/>
  <c r="AQ495" i="12"/>
  <c r="AP495" i="12"/>
  <c r="AO495" i="12"/>
  <c r="AN495" i="12"/>
  <c r="AM495" i="12"/>
  <c r="AQ494" i="12"/>
  <c r="AP494" i="12"/>
  <c r="AO494" i="12"/>
  <c r="AN494" i="12"/>
  <c r="AM494" i="12"/>
  <c r="AQ493" i="12"/>
  <c r="AP493" i="12"/>
  <c r="AO493" i="12"/>
  <c r="AN493" i="12"/>
  <c r="AM493" i="12"/>
  <c r="AQ492" i="12"/>
  <c r="AP492" i="12"/>
  <c r="AO492" i="12"/>
  <c r="AN492" i="12"/>
  <c r="AM492" i="12"/>
  <c r="AQ491" i="12"/>
  <c r="AP491" i="12"/>
  <c r="AO491" i="12"/>
  <c r="AN491" i="12"/>
  <c r="AM491" i="12"/>
  <c r="AQ490" i="12"/>
  <c r="AP490" i="12"/>
  <c r="AO490" i="12"/>
  <c r="AN490" i="12"/>
  <c r="AM490" i="12"/>
  <c r="AQ489" i="12"/>
  <c r="AP489" i="12"/>
  <c r="AO489" i="12"/>
  <c r="AN489" i="12"/>
  <c r="AM489" i="12"/>
  <c r="AQ488" i="12"/>
  <c r="AP488" i="12"/>
  <c r="AO488" i="12"/>
  <c r="AN488" i="12"/>
  <c r="AM488" i="12"/>
  <c r="AQ487" i="12"/>
  <c r="AP487" i="12"/>
  <c r="AO487" i="12"/>
  <c r="AN487" i="12"/>
  <c r="AM487" i="12"/>
  <c r="AQ486" i="12"/>
  <c r="AP486" i="12"/>
  <c r="AO486" i="12"/>
  <c r="AN486" i="12"/>
  <c r="AM486" i="12"/>
  <c r="AQ485" i="12"/>
  <c r="AP485" i="12"/>
  <c r="AO485" i="12"/>
  <c r="AN485" i="12"/>
  <c r="AM485" i="12"/>
  <c r="AQ484" i="12"/>
  <c r="AP484" i="12"/>
  <c r="AO484" i="12"/>
  <c r="AN484" i="12"/>
  <c r="AM484" i="12"/>
  <c r="AQ483" i="12"/>
  <c r="AP483" i="12"/>
  <c r="AO483" i="12"/>
  <c r="AN483" i="12"/>
  <c r="AM483" i="12"/>
  <c r="AQ482" i="12"/>
  <c r="AP482" i="12"/>
  <c r="AO482" i="12"/>
  <c r="AN482" i="12"/>
  <c r="AM482" i="12"/>
  <c r="AQ481" i="12"/>
  <c r="AP481" i="12"/>
  <c r="AO481" i="12"/>
  <c r="AN481" i="12"/>
  <c r="AM481" i="12"/>
  <c r="AQ480" i="12"/>
  <c r="AP480" i="12"/>
  <c r="AO480" i="12"/>
  <c r="AN480" i="12"/>
  <c r="AM480" i="12"/>
  <c r="AQ479" i="12"/>
  <c r="AP479" i="12"/>
  <c r="AO479" i="12"/>
  <c r="AN479" i="12"/>
  <c r="AM479" i="12"/>
  <c r="AQ478" i="12"/>
  <c r="AP478" i="12"/>
  <c r="AO478" i="12"/>
  <c r="AN478" i="12"/>
  <c r="AM478" i="12"/>
  <c r="AQ477" i="12"/>
  <c r="AP477" i="12"/>
  <c r="AO477" i="12"/>
  <c r="AN477" i="12"/>
  <c r="AM477" i="12"/>
  <c r="AQ476" i="12"/>
  <c r="AP476" i="12"/>
  <c r="AO476" i="12"/>
  <c r="AN476" i="12"/>
  <c r="AM476" i="12"/>
  <c r="AQ475" i="12"/>
  <c r="AP475" i="12"/>
  <c r="AO475" i="12"/>
  <c r="AN475" i="12"/>
  <c r="AM475" i="12"/>
  <c r="AQ474" i="12"/>
  <c r="AP474" i="12"/>
  <c r="AO474" i="12"/>
  <c r="AN474" i="12"/>
  <c r="AM474" i="12"/>
  <c r="AQ473" i="12"/>
  <c r="AP473" i="12"/>
  <c r="AO473" i="12"/>
  <c r="AN473" i="12"/>
  <c r="AM473" i="12"/>
  <c r="AQ472" i="12"/>
  <c r="AP472" i="12"/>
  <c r="AO472" i="12"/>
  <c r="AN472" i="12"/>
  <c r="AM472" i="12"/>
  <c r="AQ471" i="12"/>
  <c r="AP471" i="12"/>
  <c r="AO471" i="12"/>
  <c r="AN471" i="12"/>
  <c r="AM471" i="12"/>
  <c r="AQ470" i="12"/>
  <c r="AP470" i="12"/>
  <c r="AO470" i="12"/>
  <c r="AN470" i="12"/>
  <c r="AM470" i="12"/>
  <c r="AQ469" i="12"/>
  <c r="AP469" i="12"/>
  <c r="AO469" i="12"/>
  <c r="AN469" i="12"/>
  <c r="AM469" i="12"/>
  <c r="AQ468" i="12"/>
  <c r="AP468" i="12"/>
  <c r="AO468" i="12"/>
  <c r="AN468" i="12"/>
  <c r="AM468" i="12"/>
  <c r="AQ467" i="12"/>
  <c r="AP467" i="12"/>
  <c r="AO467" i="12"/>
  <c r="AN467" i="12"/>
  <c r="AM467" i="12"/>
  <c r="AQ466" i="12"/>
  <c r="AP466" i="12"/>
  <c r="AO466" i="12"/>
  <c r="AN466" i="12"/>
  <c r="AM466" i="12"/>
  <c r="AQ465" i="12"/>
  <c r="AP465" i="12"/>
  <c r="AO465" i="12"/>
  <c r="AN465" i="12"/>
  <c r="AM465" i="12"/>
  <c r="AQ464" i="12"/>
  <c r="AP464" i="12"/>
  <c r="AO464" i="12"/>
  <c r="AN464" i="12"/>
  <c r="AM464" i="12"/>
  <c r="AQ463" i="12"/>
  <c r="AP463" i="12"/>
  <c r="AO463" i="12"/>
  <c r="AN463" i="12"/>
  <c r="AM463" i="12"/>
  <c r="AQ462" i="12"/>
  <c r="AP462" i="12"/>
  <c r="AO462" i="12"/>
  <c r="AN462" i="12"/>
  <c r="AM462" i="12"/>
  <c r="AQ461" i="12"/>
  <c r="AP461" i="12"/>
  <c r="AO461" i="12"/>
  <c r="AN461" i="12"/>
  <c r="AM461" i="12"/>
  <c r="AQ460" i="12"/>
  <c r="AP460" i="12"/>
  <c r="AO460" i="12"/>
  <c r="AN460" i="12"/>
  <c r="AM460" i="12"/>
  <c r="AQ459" i="12"/>
  <c r="AP459" i="12"/>
  <c r="AO459" i="12"/>
  <c r="AN459" i="12"/>
  <c r="AM459" i="12"/>
  <c r="AQ458" i="12"/>
  <c r="AP458" i="12"/>
  <c r="AO458" i="12"/>
  <c r="AN458" i="12"/>
  <c r="AM458" i="12"/>
  <c r="AQ457" i="12"/>
  <c r="AP457" i="12"/>
  <c r="AO457" i="12"/>
  <c r="AN457" i="12"/>
  <c r="AM457" i="12"/>
  <c r="AQ456" i="12"/>
  <c r="AP456" i="12"/>
  <c r="AO456" i="12"/>
  <c r="AN456" i="12"/>
  <c r="AM456" i="12"/>
  <c r="AQ455" i="12"/>
  <c r="AP455" i="12"/>
  <c r="AO455" i="12"/>
  <c r="AN455" i="12"/>
  <c r="AM455" i="12"/>
  <c r="AQ454" i="12"/>
  <c r="AP454" i="12"/>
  <c r="AO454" i="12"/>
  <c r="AN454" i="12"/>
  <c r="AM454" i="12"/>
  <c r="AQ453" i="12"/>
  <c r="AP453" i="12"/>
  <c r="AO453" i="12"/>
  <c r="AN453" i="12"/>
  <c r="AM453" i="12"/>
  <c r="AQ452" i="12"/>
  <c r="AP452" i="12"/>
  <c r="AO452" i="12"/>
  <c r="AN452" i="12"/>
  <c r="AM452" i="12"/>
  <c r="AQ451" i="12"/>
  <c r="AP451" i="12"/>
  <c r="AO451" i="12"/>
  <c r="AN451" i="12"/>
  <c r="AM451" i="12"/>
  <c r="AQ450" i="12"/>
  <c r="AP450" i="12"/>
  <c r="AO450" i="12"/>
  <c r="AN450" i="12"/>
  <c r="AM450" i="12"/>
  <c r="AQ449" i="12"/>
  <c r="AP449" i="12"/>
  <c r="AO449" i="12"/>
  <c r="AN449" i="12"/>
  <c r="AM449" i="12"/>
  <c r="AQ448" i="12"/>
  <c r="AP448" i="12"/>
  <c r="AO448" i="12"/>
  <c r="AN448" i="12"/>
  <c r="AM448" i="12"/>
  <c r="AQ447" i="12"/>
  <c r="AP447" i="12"/>
  <c r="AO447" i="12"/>
  <c r="AN447" i="12"/>
  <c r="AM447" i="12"/>
  <c r="AQ446" i="12"/>
  <c r="AP446" i="12"/>
  <c r="AO446" i="12"/>
  <c r="AN446" i="12"/>
  <c r="AM446" i="12"/>
  <c r="AQ445" i="12"/>
  <c r="AP445" i="12"/>
  <c r="AO445" i="12"/>
  <c r="AN445" i="12"/>
  <c r="AM445" i="12"/>
  <c r="AQ444" i="12"/>
  <c r="AP444" i="12"/>
  <c r="AO444" i="12"/>
  <c r="AN444" i="12"/>
  <c r="AM444" i="12"/>
  <c r="AQ443" i="12"/>
  <c r="AP443" i="12"/>
  <c r="AO443" i="12"/>
  <c r="AN443" i="12"/>
  <c r="AM443" i="12"/>
  <c r="AQ442" i="12"/>
  <c r="AP442" i="12"/>
  <c r="AO442" i="12"/>
  <c r="AN442" i="12"/>
  <c r="AM442" i="12"/>
  <c r="AQ441" i="12"/>
  <c r="AP441" i="12"/>
  <c r="AO441" i="12"/>
  <c r="AN441" i="12"/>
  <c r="AM441" i="12"/>
  <c r="AQ440" i="12"/>
  <c r="AP440" i="12"/>
  <c r="AO440" i="12"/>
  <c r="AN440" i="12"/>
  <c r="AM440" i="12"/>
  <c r="AQ439" i="12"/>
  <c r="AP439" i="12"/>
  <c r="AO439" i="12"/>
  <c r="AN439" i="12"/>
  <c r="AM439" i="12"/>
  <c r="AQ438" i="12"/>
  <c r="AP438" i="12"/>
  <c r="AO438" i="12"/>
  <c r="AN438" i="12"/>
  <c r="AM438" i="12"/>
  <c r="AQ437" i="12"/>
  <c r="AP437" i="12"/>
  <c r="AO437" i="12"/>
  <c r="AN437" i="12"/>
  <c r="AM437" i="12"/>
  <c r="AQ436" i="12"/>
  <c r="AP436" i="12"/>
  <c r="AO436" i="12"/>
  <c r="AN436" i="12"/>
  <c r="AM436" i="12"/>
  <c r="AQ435" i="12"/>
  <c r="AP435" i="12"/>
  <c r="AO435" i="12"/>
  <c r="AN435" i="12"/>
  <c r="AM435" i="12"/>
  <c r="AQ434" i="12"/>
  <c r="AP434" i="12"/>
  <c r="AO434" i="12"/>
  <c r="AN434" i="12"/>
  <c r="AM434" i="12"/>
  <c r="AQ433" i="12"/>
  <c r="AP433" i="12"/>
  <c r="AO433" i="12"/>
  <c r="AN433" i="12"/>
  <c r="AM433" i="12"/>
  <c r="AQ432" i="12"/>
  <c r="AP432" i="12"/>
  <c r="AO432" i="12"/>
  <c r="AN432" i="12"/>
  <c r="AM432" i="12"/>
  <c r="AQ431" i="12"/>
  <c r="AP431" i="12"/>
  <c r="AO431" i="12"/>
  <c r="AN431" i="12"/>
  <c r="AM431" i="12"/>
  <c r="AQ430" i="12"/>
  <c r="AP430" i="12"/>
  <c r="AO430" i="12"/>
  <c r="AN430" i="12"/>
  <c r="AM430" i="12"/>
  <c r="AQ429" i="12"/>
  <c r="AP429" i="12"/>
  <c r="AO429" i="12"/>
  <c r="AN429" i="12"/>
  <c r="AM429" i="12"/>
  <c r="AQ428" i="12"/>
  <c r="AP428" i="12"/>
  <c r="AO428" i="12"/>
  <c r="AN428" i="12"/>
  <c r="AM428" i="12"/>
  <c r="AQ427" i="12"/>
  <c r="AP427" i="12"/>
  <c r="AO427" i="12"/>
  <c r="AN427" i="12"/>
  <c r="AM427" i="12"/>
  <c r="AQ426" i="12"/>
  <c r="AP426" i="12"/>
  <c r="AO426" i="12"/>
  <c r="AN426" i="12"/>
  <c r="AM426" i="12"/>
  <c r="AQ425" i="12"/>
  <c r="AP425" i="12"/>
  <c r="AO425" i="12"/>
  <c r="AN425" i="12"/>
  <c r="AM425" i="12"/>
  <c r="AQ424" i="12"/>
  <c r="AP424" i="12"/>
  <c r="AO424" i="12"/>
  <c r="AN424" i="12"/>
  <c r="AM424" i="12"/>
  <c r="AQ423" i="12"/>
  <c r="AP423" i="12"/>
  <c r="AO423" i="12"/>
  <c r="AN423" i="12"/>
  <c r="AM423" i="12"/>
  <c r="AQ422" i="12"/>
  <c r="AP422" i="12"/>
  <c r="AO422" i="12"/>
  <c r="AN422" i="12"/>
  <c r="AM422" i="12"/>
  <c r="AQ421" i="12"/>
  <c r="AP421" i="12"/>
  <c r="AO421" i="12"/>
  <c r="AN421" i="12"/>
  <c r="AM421" i="12"/>
  <c r="AQ420" i="12"/>
  <c r="AP420" i="12"/>
  <c r="AO420" i="12"/>
  <c r="AN420" i="12"/>
  <c r="AM420" i="12"/>
  <c r="AQ419" i="12"/>
  <c r="AP419" i="12"/>
  <c r="AO419" i="12"/>
  <c r="AN419" i="12"/>
  <c r="AM419" i="12"/>
  <c r="AQ418" i="12"/>
  <c r="AP418" i="12"/>
  <c r="AO418" i="12"/>
  <c r="AN418" i="12"/>
  <c r="AM418" i="12"/>
  <c r="AQ417" i="12"/>
  <c r="AP417" i="12"/>
  <c r="AO417" i="12"/>
  <c r="AN417" i="12"/>
  <c r="AM417" i="12"/>
  <c r="AQ416" i="12"/>
  <c r="AP416" i="12"/>
  <c r="AO416" i="12"/>
  <c r="AN416" i="12"/>
  <c r="AM416" i="12"/>
  <c r="AQ415" i="12"/>
  <c r="AP415" i="12"/>
  <c r="AO415" i="12"/>
  <c r="AN415" i="12"/>
  <c r="AM415" i="12"/>
  <c r="AQ414" i="12"/>
  <c r="AP414" i="12"/>
  <c r="AO414" i="12"/>
  <c r="AN414" i="12"/>
  <c r="AM414" i="12"/>
  <c r="AQ413" i="12"/>
  <c r="AP413" i="12"/>
  <c r="AO413" i="12"/>
  <c r="AN413" i="12"/>
  <c r="AM413" i="12"/>
  <c r="AQ412" i="12"/>
  <c r="AP412" i="12"/>
  <c r="AO412" i="12"/>
  <c r="AN412" i="12"/>
  <c r="AM412" i="12"/>
  <c r="AQ411" i="12"/>
  <c r="AP411" i="12"/>
  <c r="AO411" i="12"/>
  <c r="AN411" i="12"/>
  <c r="AM411" i="12"/>
  <c r="AQ410" i="12"/>
  <c r="AP410" i="12"/>
  <c r="AO410" i="12"/>
  <c r="AN410" i="12"/>
  <c r="AM410" i="12"/>
  <c r="AQ409" i="12"/>
  <c r="AP409" i="12"/>
  <c r="AO409" i="12"/>
  <c r="AN409" i="12"/>
  <c r="AM409" i="12"/>
  <c r="AQ408" i="12"/>
  <c r="AP408" i="12"/>
  <c r="AO408" i="12"/>
  <c r="AN408" i="12"/>
  <c r="AM408" i="12"/>
  <c r="AQ407" i="12"/>
  <c r="AP407" i="12"/>
  <c r="AO407" i="12"/>
  <c r="AN407" i="12"/>
  <c r="AM407" i="12"/>
  <c r="AQ406" i="12"/>
  <c r="AP406" i="12"/>
  <c r="AO406" i="12"/>
  <c r="AN406" i="12"/>
  <c r="AM406" i="12"/>
  <c r="AQ405" i="12"/>
  <c r="AP405" i="12"/>
  <c r="AO405" i="12"/>
  <c r="AN405" i="12"/>
  <c r="AM405" i="12"/>
  <c r="AQ404" i="12"/>
  <c r="AP404" i="12"/>
  <c r="AO404" i="12"/>
  <c r="AN404" i="12"/>
  <c r="AM404" i="12"/>
  <c r="AQ403" i="12"/>
  <c r="AP403" i="12"/>
  <c r="AO403" i="12"/>
  <c r="AN403" i="12"/>
  <c r="AM403" i="12"/>
  <c r="AQ402" i="12"/>
  <c r="AP402" i="12"/>
  <c r="AO402" i="12"/>
  <c r="AN402" i="12"/>
  <c r="AM402" i="12"/>
  <c r="AQ401" i="12"/>
  <c r="AP401" i="12"/>
  <c r="AO401" i="12"/>
  <c r="AN401" i="12"/>
  <c r="AM401" i="12"/>
  <c r="AQ400" i="12"/>
  <c r="AP400" i="12"/>
  <c r="AO400" i="12"/>
  <c r="AN400" i="12"/>
  <c r="AM400" i="12"/>
  <c r="AQ399" i="12"/>
  <c r="AP399" i="12"/>
  <c r="AO399" i="12"/>
  <c r="AN399" i="12"/>
  <c r="AM399" i="12"/>
  <c r="AQ398" i="12"/>
  <c r="AP398" i="12"/>
  <c r="AO398" i="12"/>
  <c r="AN398" i="12"/>
  <c r="AM398" i="12"/>
  <c r="AQ397" i="12"/>
  <c r="AP397" i="12"/>
  <c r="AO397" i="12"/>
  <c r="AN397" i="12"/>
  <c r="AM397" i="12"/>
  <c r="AQ396" i="12"/>
  <c r="AP396" i="12"/>
  <c r="AO396" i="12"/>
  <c r="AN396" i="12"/>
  <c r="AM396" i="12"/>
  <c r="AQ395" i="12"/>
  <c r="AP395" i="12"/>
  <c r="AO395" i="12"/>
  <c r="AN395" i="12"/>
  <c r="AM395" i="12"/>
  <c r="AQ394" i="12"/>
  <c r="AP394" i="12"/>
  <c r="AO394" i="12"/>
  <c r="AN394" i="12"/>
  <c r="AM394" i="12"/>
  <c r="AQ393" i="12"/>
  <c r="AP393" i="12"/>
  <c r="AO393" i="12"/>
  <c r="AN393" i="12"/>
  <c r="AM393" i="12"/>
  <c r="AQ392" i="12"/>
  <c r="AP392" i="12"/>
  <c r="AO392" i="12"/>
  <c r="AN392" i="12"/>
  <c r="AM392" i="12"/>
  <c r="AQ391" i="12"/>
  <c r="AP391" i="12"/>
  <c r="AO391" i="12"/>
  <c r="AN391" i="12"/>
  <c r="AM391" i="12"/>
  <c r="AQ390" i="12"/>
  <c r="AP390" i="12"/>
  <c r="AO390" i="12"/>
  <c r="AN390" i="12"/>
  <c r="AM390" i="12"/>
  <c r="AQ389" i="12"/>
  <c r="AP389" i="12"/>
  <c r="AO389" i="12"/>
  <c r="AN389" i="12"/>
  <c r="AM389" i="12"/>
  <c r="AQ388" i="12"/>
  <c r="AP388" i="12"/>
  <c r="AO388" i="12"/>
  <c r="AN388" i="12"/>
  <c r="AM388" i="12"/>
  <c r="AQ387" i="12"/>
  <c r="AP387" i="12"/>
  <c r="AO387" i="12"/>
  <c r="AN387" i="12"/>
  <c r="AM387" i="12"/>
  <c r="AQ386" i="12"/>
  <c r="AP386" i="12"/>
  <c r="AO386" i="12"/>
  <c r="AN386" i="12"/>
  <c r="AM386" i="12"/>
  <c r="AQ385" i="12"/>
  <c r="AP385" i="12"/>
  <c r="AO385" i="12"/>
  <c r="AN385" i="12"/>
  <c r="AM385" i="12"/>
  <c r="AQ384" i="12"/>
  <c r="AP384" i="12"/>
  <c r="AO384" i="12"/>
  <c r="AN384" i="12"/>
  <c r="AM384" i="12"/>
  <c r="AQ383" i="12"/>
  <c r="AP383" i="12"/>
  <c r="AO383" i="12"/>
  <c r="AN383" i="12"/>
  <c r="AM383" i="12"/>
  <c r="AQ382" i="12"/>
  <c r="AP382" i="12"/>
  <c r="AO382" i="12"/>
  <c r="AN382" i="12"/>
  <c r="AM382" i="12"/>
  <c r="AQ381" i="12"/>
  <c r="AP381" i="12"/>
  <c r="AO381" i="12"/>
  <c r="AN381" i="12"/>
  <c r="AM381" i="12"/>
  <c r="AQ380" i="12"/>
  <c r="AP380" i="12"/>
  <c r="AO380" i="12"/>
  <c r="AN380" i="12"/>
  <c r="AM380" i="12"/>
  <c r="AQ379" i="12"/>
  <c r="AP379" i="12"/>
  <c r="AO379" i="12"/>
  <c r="AN379" i="12"/>
  <c r="AM379" i="12"/>
  <c r="AQ378" i="12"/>
  <c r="AP378" i="12"/>
  <c r="AO378" i="12"/>
  <c r="AN378" i="12"/>
  <c r="AM378" i="12"/>
  <c r="AQ377" i="12"/>
  <c r="AP377" i="12"/>
  <c r="AO377" i="12"/>
  <c r="AN377" i="12"/>
  <c r="AM377" i="12"/>
  <c r="AQ376" i="12"/>
  <c r="AP376" i="12"/>
  <c r="AO376" i="12"/>
  <c r="AN376" i="12"/>
  <c r="AM376" i="12"/>
  <c r="AQ375" i="12"/>
  <c r="AP375" i="12"/>
  <c r="AO375" i="12"/>
  <c r="AN375" i="12"/>
  <c r="AM375" i="12"/>
  <c r="AQ374" i="12"/>
  <c r="AP374" i="12"/>
  <c r="AO374" i="12"/>
  <c r="AN374" i="12"/>
  <c r="AM374" i="12"/>
  <c r="AQ373" i="12"/>
  <c r="AP373" i="12"/>
  <c r="AO373" i="12"/>
  <c r="AN373" i="12"/>
  <c r="AM373" i="12"/>
  <c r="AQ372" i="12"/>
  <c r="AP372" i="12"/>
  <c r="AO372" i="12"/>
  <c r="AN372" i="12"/>
  <c r="AM372" i="12"/>
  <c r="AQ371" i="12"/>
  <c r="AP371" i="12"/>
  <c r="AO371" i="12"/>
  <c r="AN371" i="12"/>
  <c r="AM371" i="12"/>
  <c r="AQ370" i="12"/>
  <c r="AP370" i="12"/>
  <c r="AO370" i="12"/>
  <c r="AN370" i="12"/>
  <c r="AM370" i="12"/>
  <c r="AQ369" i="12"/>
  <c r="AP369" i="12"/>
  <c r="AO369" i="12"/>
  <c r="AN369" i="12"/>
  <c r="AM369" i="12"/>
  <c r="AQ368" i="12"/>
  <c r="AP368" i="12"/>
  <c r="AO368" i="12"/>
  <c r="AN368" i="12"/>
  <c r="AM368" i="12"/>
  <c r="AQ367" i="12"/>
  <c r="AP367" i="12"/>
  <c r="AO367" i="12"/>
  <c r="AN367" i="12"/>
  <c r="AM367" i="12"/>
  <c r="AQ366" i="12"/>
  <c r="AP366" i="12"/>
  <c r="AO366" i="12"/>
  <c r="AN366" i="12"/>
  <c r="AM366" i="12"/>
  <c r="AQ365" i="12"/>
  <c r="AP365" i="12"/>
  <c r="AO365" i="12"/>
  <c r="AN365" i="12"/>
  <c r="AM365" i="12"/>
  <c r="AQ364" i="12"/>
  <c r="AP364" i="12"/>
  <c r="AO364" i="12"/>
  <c r="AN364" i="12"/>
  <c r="AM364" i="12"/>
  <c r="AQ363" i="12"/>
  <c r="AP363" i="12"/>
  <c r="AO363" i="12"/>
  <c r="AN363" i="12"/>
  <c r="AM363" i="12"/>
  <c r="AQ362" i="12"/>
  <c r="AP362" i="12"/>
  <c r="AO362" i="12"/>
  <c r="AN362" i="12"/>
  <c r="AM362" i="12"/>
  <c r="AQ361" i="12"/>
  <c r="AP361" i="12"/>
  <c r="AO361" i="12"/>
  <c r="AN361" i="12"/>
  <c r="AM361" i="12"/>
  <c r="AQ360" i="12"/>
  <c r="AP360" i="12"/>
  <c r="AO360" i="12"/>
  <c r="AN360" i="12"/>
  <c r="AM360" i="12"/>
  <c r="AQ359" i="12"/>
  <c r="AP359" i="12"/>
  <c r="AO359" i="12"/>
  <c r="AN359" i="12"/>
  <c r="AM359" i="12"/>
  <c r="AQ358" i="12"/>
  <c r="AP358" i="12"/>
  <c r="AO358" i="12"/>
  <c r="AN358" i="12"/>
  <c r="AM358" i="12"/>
  <c r="AQ357" i="12"/>
  <c r="AP357" i="12"/>
  <c r="AO357" i="12"/>
  <c r="AN357" i="12"/>
  <c r="AM357" i="12"/>
  <c r="AQ356" i="12"/>
  <c r="AP356" i="12"/>
  <c r="AO356" i="12"/>
  <c r="AN356" i="12"/>
  <c r="AM356" i="12"/>
  <c r="AQ355" i="12"/>
  <c r="AP355" i="12"/>
  <c r="AO355" i="12"/>
  <c r="AN355" i="12"/>
  <c r="AM355" i="12"/>
  <c r="AQ354" i="12"/>
  <c r="AP354" i="12"/>
  <c r="AO354" i="12"/>
  <c r="AN354" i="12"/>
  <c r="AM354" i="12"/>
  <c r="AQ353" i="12"/>
  <c r="AP353" i="12"/>
  <c r="AO353" i="12"/>
  <c r="AN353" i="12"/>
  <c r="AM353" i="12"/>
  <c r="AQ352" i="12"/>
  <c r="AP352" i="12"/>
  <c r="AO352" i="12"/>
  <c r="AN352" i="12"/>
  <c r="AM352" i="12"/>
  <c r="AQ351" i="12"/>
  <c r="AP351" i="12"/>
  <c r="AO351" i="12"/>
  <c r="AN351" i="12"/>
  <c r="AM351" i="12"/>
  <c r="AQ350" i="12"/>
  <c r="AP350" i="12"/>
  <c r="AO350" i="12"/>
  <c r="AN350" i="12"/>
  <c r="AM350" i="12"/>
  <c r="AQ349" i="12"/>
  <c r="AP349" i="12"/>
  <c r="AO349" i="12"/>
  <c r="AN349" i="12"/>
  <c r="AM349" i="12"/>
  <c r="AQ348" i="12"/>
  <c r="AP348" i="12"/>
  <c r="AO348" i="12"/>
  <c r="AN348" i="12"/>
  <c r="AM348" i="12"/>
  <c r="AQ347" i="12"/>
  <c r="AP347" i="12"/>
  <c r="AO347" i="12"/>
  <c r="AN347" i="12"/>
  <c r="AM347" i="12"/>
  <c r="AQ346" i="12"/>
  <c r="AP346" i="12"/>
  <c r="AO346" i="12"/>
  <c r="AN346" i="12"/>
  <c r="AM346" i="12"/>
  <c r="AQ345" i="12"/>
  <c r="AP345" i="12"/>
  <c r="AO345" i="12"/>
  <c r="AN345" i="12"/>
  <c r="AM345" i="12"/>
  <c r="AQ344" i="12"/>
  <c r="AP344" i="12"/>
  <c r="AO344" i="12"/>
  <c r="AN344" i="12"/>
  <c r="AM344" i="12"/>
  <c r="AQ343" i="12"/>
  <c r="AP343" i="12"/>
  <c r="AO343" i="12"/>
  <c r="AN343" i="12"/>
  <c r="AM343" i="12"/>
  <c r="AQ342" i="12"/>
  <c r="AP342" i="12"/>
  <c r="AO342" i="12"/>
  <c r="AN342" i="12"/>
  <c r="AM342" i="12"/>
  <c r="AQ341" i="12"/>
  <c r="AP341" i="12"/>
  <c r="AO341" i="12"/>
  <c r="AN341" i="12"/>
  <c r="AM341" i="12"/>
  <c r="AQ340" i="12"/>
  <c r="AP340" i="12"/>
  <c r="AO340" i="12"/>
  <c r="AN340" i="12"/>
  <c r="AM340" i="12"/>
  <c r="AQ339" i="12"/>
  <c r="AP339" i="12"/>
  <c r="AO339" i="12"/>
  <c r="AN339" i="12"/>
  <c r="AM339" i="12"/>
  <c r="AQ338" i="12"/>
  <c r="AP338" i="12"/>
  <c r="AO338" i="12"/>
  <c r="AN338" i="12"/>
  <c r="AM338" i="12"/>
  <c r="AQ337" i="12"/>
  <c r="AP337" i="12"/>
  <c r="AO337" i="12"/>
  <c r="AN337" i="12"/>
  <c r="AM337" i="12"/>
  <c r="AQ336" i="12"/>
  <c r="AP336" i="12"/>
  <c r="AO336" i="12"/>
  <c r="AN336" i="12"/>
  <c r="AM336" i="12"/>
  <c r="AQ335" i="12"/>
  <c r="AP335" i="12"/>
  <c r="AO335" i="12"/>
  <c r="AN335" i="12"/>
  <c r="AM335" i="12"/>
  <c r="AQ334" i="12"/>
  <c r="AP334" i="12"/>
  <c r="AO334" i="12"/>
  <c r="AN334" i="12"/>
  <c r="AM334" i="12"/>
  <c r="AQ333" i="12"/>
  <c r="AP333" i="12"/>
  <c r="AO333" i="12"/>
  <c r="AN333" i="12"/>
  <c r="AM333" i="12"/>
  <c r="AQ332" i="12"/>
  <c r="AP332" i="12"/>
  <c r="AO332" i="12"/>
  <c r="AN332" i="12"/>
  <c r="AM332" i="12"/>
  <c r="AQ331" i="12"/>
  <c r="AP331" i="12"/>
  <c r="AO331" i="12"/>
  <c r="AN331" i="12"/>
  <c r="AM331" i="12"/>
  <c r="AQ330" i="12"/>
  <c r="AP330" i="12"/>
  <c r="AO330" i="12"/>
  <c r="AN330" i="12"/>
  <c r="AM330" i="12"/>
  <c r="AQ329" i="12"/>
  <c r="AP329" i="12"/>
  <c r="AO329" i="12"/>
  <c r="AN329" i="12"/>
  <c r="AM329" i="12"/>
  <c r="AQ328" i="12"/>
  <c r="AP328" i="12"/>
  <c r="AO328" i="12"/>
  <c r="AN328" i="12"/>
  <c r="AM328" i="12"/>
  <c r="AQ327" i="12"/>
  <c r="AP327" i="12"/>
  <c r="AO327" i="12"/>
  <c r="AN327" i="12"/>
  <c r="AM327" i="12"/>
  <c r="AQ326" i="12"/>
  <c r="AP326" i="12"/>
  <c r="AO326" i="12"/>
  <c r="AN326" i="12"/>
  <c r="AM326" i="12"/>
  <c r="AQ325" i="12"/>
  <c r="AP325" i="12"/>
  <c r="AO325" i="12"/>
  <c r="AN325" i="12"/>
  <c r="AM325" i="12"/>
  <c r="AQ324" i="12"/>
  <c r="AP324" i="12"/>
  <c r="AO324" i="12"/>
  <c r="AN324" i="12"/>
  <c r="AM324" i="12"/>
  <c r="AQ323" i="12"/>
  <c r="AP323" i="12"/>
  <c r="AO323" i="12"/>
  <c r="AN323" i="12"/>
  <c r="AM323" i="12"/>
  <c r="AQ322" i="12"/>
  <c r="AP322" i="12"/>
  <c r="AO322" i="12"/>
  <c r="AN322" i="12"/>
  <c r="AM322" i="12"/>
  <c r="AQ321" i="12"/>
  <c r="AP321" i="12"/>
  <c r="AO321" i="12"/>
  <c r="AN321" i="12"/>
  <c r="AM321" i="12"/>
  <c r="AQ320" i="12"/>
  <c r="AP320" i="12"/>
  <c r="AO320" i="12"/>
  <c r="AN320" i="12"/>
  <c r="AM320" i="12"/>
  <c r="AQ319" i="12"/>
  <c r="AP319" i="12"/>
  <c r="AO319" i="12"/>
  <c r="AN319" i="12"/>
  <c r="AM319" i="12"/>
  <c r="AQ318" i="12"/>
  <c r="AP318" i="12"/>
  <c r="AO318" i="12"/>
  <c r="AN318" i="12"/>
  <c r="AM318" i="12"/>
  <c r="AQ317" i="12"/>
  <c r="AP317" i="12"/>
  <c r="AO317" i="12"/>
  <c r="AN317" i="12"/>
  <c r="AM317" i="12"/>
  <c r="AQ316" i="12"/>
  <c r="AP316" i="12"/>
  <c r="AO316" i="12"/>
  <c r="AN316" i="12"/>
  <c r="AM316" i="12"/>
  <c r="AQ315" i="12"/>
  <c r="AP315" i="12"/>
  <c r="AO315" i="12"/>
  <c r="AN315" i="12"/>
  <c r="AM315" i="12"/>
  <c r="AQ314" i="12"/>
  <c r="AP314" i="12"/>
  <c r="AO314" i="12"/>
  <c r="AN314" i="12"/>
  <c r="AM314" i="12"/>
  <c r="AQ313" i="12"/>
  <c r="AP313" i="12"/>
  <c r="AO313" i="12"/>
  <c r="AN313" i="12"/>
  <c r="AM313" i="12"/>
  <c r="AQ312" i="12"/>
  <c r="AP312" i="12"/>
  <c r="AO312" i="12"/>
  <c r="AN312" i="12"/>
  <c r="AM312" i="12"/>
  <c r="AQ311" i="12"/>
  <c r="AP311" i="12"/>
  <c r="AO311" i="12"/>
  <c r="AN311" i="12"/>
  <c r="AM311" i="12"/>
  <c r="AQ310" i="12"/>
  <c r="AP310" i="12"/>
  <c r="AO310" i="12"/>
  <c r="AN310" i="12"/>
  <c r="AM310" i="12"/>
  <c r="AQ309" i="12"/>
  <c r="AP309" i="12"/>
  <c r="AO309" i="12"/>
  <c r="AN309" i="12"/>
  <c r="AM309" i="12"/>
  <c r="AQ308" i="12"/>
  <c r="AP308" i="12"/>
  <c r="AO308" i="12"/>
  <c r="AN308" i="12"/>
  <c r="AM308" i="12"/>
  <c r="AQ307" i="12"/>
  <c r="AP307" i="12"/>
  <c r="AO307" i="12"/>
  <c r="AN307" i="12"/>
  <c r="AM307" i="12"/>
  <c r="AQ306" i="12"/>
  <c r="AP306" i="12"/>
  <c r="AO306" i="12"/>
  <c r="AN306" i="12"/>
  <c r="AM306" i="12"/>
  <c r="AQ305" i="12"/>
  <c r="AP305" i="12"/>
  <c r="AO305" i="12"/>
  <c r="AN305" i="12"/>
  <c r="AM305" i="12"/>
  <c r="AQ304" i="12"/>
  <c r="AP304" i="12"/>
  <c r="AO304" i="12"/>
  <c r="AN304" i="12"/>
  <c r="AM304" i="12"/>
  <c r="AQ303" i="12"/>
  <c r="AP303" i="12"/>
  <c r="AO303" i="12"/>
  <c r="AN303" i="12"/>
  <c r="AM303" i="12"/>
  <c r="AQ302" i="12"/>
  <c r="AP302" i="12"/>
  <c r="AO302" i="12"/>
  <c r="AN302" i="12"/>
  <c r="AM302" i="12"/>
  <c r="AQ301" i="12"/>
  <c r="AP301" i="12"/>
  <c r="AO301" i="12"/>
  <c r="AN301" i="12"/>
  <c r="AM301" i="12"/>
  <c r="AQ300" i="12"/>
  <c r="AP300" i="12"/>
  <c r="AO300" i="12"/>
  <c r="AN300" i="12"/>
  <c r="AM300" i="12"/>
  <c r="AQ299" i="12"/>
  <c r="AP299" i="12"/>
  <c r="AO299" i="12"/>
  <c r="AN299" i="12"/>
  <c r="AM299" i="12"/>
  <c r="AQ298" i="12"/>
  <c r="AP298" i="12"/>
  <c r="AO298" i="12"/>
  <c r="AN298" i="12"/>
  <c r="AM298" i="12"/>
  <c r="AQ297" i="12"/>
  <c r="AP297" i="12"/>
  <c r="AO297" i="12"/>
  <c r="AN297" i="12"/>
  <c r="AM297" i="12"/>
  <c r="AQ296" i="12"/>
  <c r="AP296" i="12"/>
  <c r="AO296" i="12"/>
  <c r="AN296" i="12"/>
  <c r="AM296" i="12"/>
  <c r="AQ295" i="12"/>
  <c r="AP295" i="12"/>
  <c r="AO295" i="12"/>
  <c r="AN295" i="12"/>
  <c r="AM295" i="12"/>
  <c r="AQ294" i="12"/>
  <c r="AP294" i="12"/>
  <c r="AO294" i="12"/>
  <c r="AN294" i="12"/>
  <c r="AM294" i="12"/>
  <c r="AQ293" i="12"/>
  <c r="AP293" i="12"/>
  <c r="AO293" i="12"/>
  <c r="AN293" i="12"/>
  <c r="AM293" i="12"/>
  <c r="AQ292" i="12"/>
  <c r="AP292" i="12"/>
  <c r="AO292" i="12"/>
  <c r="AN292" i="12"/>
  <c r="AM292" i="12"/>
  <c r="AQ291" i="12"/>
  <c r="AP291" i="12"/>
  <c r="AO291" i="12"/>
  <c r="AN291" i="12"/>
  <c r="AM291" i="12"/>
  <c r="AQ290" i="12"/>
  <c r="AP290" i="12"/>
  <c r="AO290" i="12"/>
  <c r="AN290" i="12"/>
  <c r="AM290" i="12"/>
  <c r="AQ289" i="12"/>
  <c r="AP289" i="12"/>
  <c r="AO289" i="12"/>
  <c r="AN289" i="12"/>
  <c r="AM289" i="12"/>
  <c r="AQ288" i="12"/>
  <c r="AP288" i="12"/>
  <c r="AO288" i="12"/>
  <c r="AN288" i="12"/>
  <c r="AM288" i="12"/>
  <c r="AQ287" i="12"/>
  <c r="AP287" i="12"/>
  <c r="AO287" i="12"/>
  <c r="AN287" i="12"/>
  <c r="AM287" i="12"/>
  <c r="AQ286" i="12"/>
  <c r="AP286" i="12"/>
  <c r="AO286" i="12"/>
  <c r="AN286" i="12"/>
  <c r="AM286" i="12"/>
  <c r="AQ285" i="12"/>
  <c r="AP285" i="12"/>
  <c r="AO285" i="12"/>
  <c r="AN285" i="12"/>
  <c r="AM285" i="12"/>
  <c r="AQ284" i="12"/>
  <c r="AP284" i="12"/>
  <c r="AO284" i="12"/>
  <c r="AN284" i="12"/>
  <c r="AM284" i="12"/>
  <c r="AQ283" i="12"/>
  <c r="AP283" i="12"/>
  <c r="AO283" i="12"/>
  <c r="AN283" i="12"/>
  <c r="AM283" i="12"/>
  <c r="AQ282" i="12"/>
  <c r="AP282" i="12"/>
  <c r="AO282" i="12"/>
  <c r="AN282" i="12"/>
  <c r="AM282" i="12"/>
  <c r="AQ281" i="12"/>
  <c r="AP281" i="12"/>
  <c r="AO281" i="12"/>
  <c r="AN281" i="12"/>
  <c r="AM281" i="12"/>
  <c r="AQ280" i="12"/>
  <c r="AP280" i="12"/>
  <c r="AO280" i="12"/>
  <c r="AN280" i="12"/>
  <c r="AM280" i="12"/>
  <c r="AQ279" i="12"/>
  <c r="AP279" i="12"/>
  <c r="AO279" i="12"/>
  <c r="AN279" i="12"/>
  <c r="AM279" i="12"/>
  <c r="AQ278" i="12"/>
  <c r="AP278" i="12"/>
  <c r="AO278" i="12"/>
  <c r="AN278" i="12"/>
  <c r="AM278" i="12"/>
  <c r="AQ277" i="12"/>
  <c r="AP277" i="12"/>
  <c r="AO277" i="12"/>
  <c r="AN277" i="12"/>
  <c r="AM277" i="12"/>
  <c r="AQ276" i="12"/>
  <c r="AP276" i="12"/>
  <c r="AO276" i="12"/>
  <c r="AN276" i="12"/>
  <c r="AM276" i="12"/>
  <c r="AQ275" i="12"/>
  <c r="AP275" i="12"/>
  <c r="AO275" i="12"/>
  <c r="AN275" i="12"/>
  <c r="AM275" i="12"/>
  <c r="AQ274" i="12"/>
  <c r="AP274" i="12"/>
  <c r="AO274" i="12"/>
  <c r="AN274" i="12"/>
  <c r="AM274" i="12"/>
  <c r="AQ273" i="12"/>
  <c r="AP273" i="12"/>
  <c r="AO273" i="12"/>
  <c r="AN273" i="12"/>
  <c r="AM273" i="12"/>
  <c r="AQ272" i="12"/>
  <c r="AP272" i="12"/>
  <c r="AO272" i="12"/>
  <c r="AN272" i="12"/>
  <c r="AM272" i="12"/>
  <c r="AQ271" i="12"/>
  <c r="AP271" i="12"/>
  <c r="AO271" i="12"/>
  <c r="AN271" i="12"/>
  <c r="AM271" i="12"/>
  <c r="AQ270" i="12"/>
  <c r="AP270" i="12"/>
  <c r="AO270" i="12"/>
  <c r="AN270" i="12"/>
  <c r="AM270" i="12"/>
  <c r="AQ269" i="12"/>
  <c r="AP269" i="12"/>
  <c r="AO269" i="12"/>
  <c r="AN269" i="12"/>
  <c r="AM269" i="12"/>
  <c r="AQ268" i="12"/>
  <c r="AP268" i="12"/>
  <c r="AO268" i="12"/>
  <c r="AN268" i="12"/>
  <c r="AM268" i="12"/>
  <c r="AQ267" i="12"/>
  <c r="AP267" i="12"/>
  <c r="AO267" i="12"/>
  <c r="AN267" i="12"/>
  <c r="AM267" i="12"/>
  <c r="AQ266" i="12"/>
  <c r="AP266" i="12"/>
  <c r="AO266" i="12"/>
  <c r="AN266" i="12"/>
  <c r="AM266" i="12"/>
  <c r="AQ265" i="12"/>
  <c r="AP265" i="12"/>
  <c r="AO265" i="12"/>
  <c r="AN265" i="12"/>
  <c r="AM265" i="12"/>
  <c r="AQ264" i="12"/>
  <c r="AP264" i="12"/>
  <c r="AO264" i="12"/>
  <c r="AN264" i="12"/>
  <c r="AM264" i="12"/>
  <c r="AQ263" i="12"/>
  <c r="AP263" i="12"/>
  <c r="AO263" i="12"/>
  <c r="AN263" i="12"/>
  <c r="AM263" i="12"/>
  <c r="AQ262" i="12"/>
  <c r="AP262" i="12"/>
  <c r="AO262" i="12"/>
  <c r="AN262" i="12"/>
  <c r="AM262" i="12"/>
  <c r="AQ261" i="12"/>
  <c r="AP261" i="12"/>
  <c r="AO261" i="12"/>
  <c r="AN261" i="12"/>
  <c r="AM261" i="12"/>
  <c r="AQ260" i="12"/>
  <c r="AP260" i="12"/>
  <c r="AO260" i="12"/>
  <c r="AN260" i="12"/>
  <c r="AM260" i="12"/>
  <c r="AQ259" i="12"/>
  <c r="AP259" i="12"/>
  <c r="AO259" i="12"/>
  <c r="AN259" i="12"/>
  <c r="AM259" i="12"/>
  <c r="AQ258" i="12"/>
  <c r="AP258" i="12"/>
  <c r="AO258" i="12"/>
  <c r="AN258" i="12"/>
  <c r="AM258" i="12"/>
  <c r="AQ257" i="12"/>
  <c r="AP257" i="12"/>
  <c r="AO257" i="12"/>
  <c r="AN257" i="12"/>
  <c r="AM257" i="12"/>
  <c r="AQ256" i="12"/>
  <c r="AP256" i="12"/>
  <c r="AO256" i="12"/>
  <c r="AN256" i="12"/>
  <c r="AM256" i="12"/>
  <c r="AQ255" i="12"/>
  <c r="AP255" i="12"/>
  <c r="AO255" i="12"/>
  <c r="AN255" i="12"/>
  <c r="AM255" i="12"/>
  <c r="AQ254" i="12"/>
  <c r="AP254" i="12"/>
  <c r="AO254" i="12"/>
  <c r="AN254" i="12"/>
  <c r="AM254" i="12"/>
  <c r="AQ253" i="12"/>
  <c r="AP253" i="12"/>
  <c r="AO253" i="12"/>
  <c r="AN253" i="12"/>
  <c r="AM253" i="12"/>
  <c r="AQ252" i="12"/>
  <c r="AP252" i="12"/>
  <c r="AO252" i="12"/>
  <c r="AN252" i="12"/>
  <c r="AM252" i="12"/>
  <c r="AQ251" i="12"/>
  <c r="AP251" i="12"/>
  <c r="AO251" i="12"/>
  <c r="AN251" i="12"/>
  <c r="AM251" i="12"/>
  <c r="AQ250" i="12"/>
  <c r="AP250" i="12"/>
  <c r="AO250" i="12"/>
  <c r="AN250" i="12"/>
  <c r="AM250" i="12"/>
  <c r="AQ249" i="12"/>
  <c r="AP249" i="12"/>
  <c r="AO249" i="12"/>
  <c r="AN249" i="12"/>
  <c r="AM249" i="12"/>
  <c r="AQ248" i="12"/>
  <c r="AP248" i="12"/>
  <c r="AO248" i="12"/>
  <c r="AN248" i="12"/>
  <c r="AM248" i="12"/>
  <c r="AQ247" i="12"/>
  <c r="AP247" i="12"/>
  <c r="AO247" i="12"/>
  <c r="AN247" i="12"/>
  <c r="AM247" i="12"/>
  <c r="AQ246" i="12"/>
  <c r="AP246" i="12"/>
  <c r="AO246" i="12"/>
  <c r="AN246" i="12"/>
  <c r="AM246" i="12"/>
  <c r="AQ245" i="12"/>
  <c r="AP245" i="12"/>
  <c r="AO245" i="12"/>
  <c r="AN245" i="12"/>
  <c r="AM245" i="12"/>
  <c r="AQ244" i="12"/>
  <c r="AP244" i="12"/>
  <c r="AO244" i="12"/>
  <c r="AN244" i="12"/>
  <c r="AM244" i="12"/>
  <c r="AQ243" i="12"/>
  <c r="AP243" i="12"/>
  <c r="AO243" i="12"/>
  <c r="AN243" i="12"/>
  <c r="AM243" i="12"/>
  <c r="AQ242" i="12"/>
  <c r="AP242" i="12"/>
  <c r="AO242" i="12"/>
  <c r="AN242" i="12"/>
  <c r="AM242" i="12"/>
  <c r="AQ241" i="12"/>
  <c r="AP241" i="12"/>
  <c r="AO241" i="12"/>
  <c r="AN241" i="12"/>
  <c r="AM241" i="12"/>
  <c r="AQ240" i="12"/>
  <c r="AP240" i="12"/>
  <c r="AO240" i="12"/>
  <c r="AN240" i="12"/>
  <c r="AM240" i="12"/>
  <c r="AQ239" i="12"/>
  <c r="AP239" i="12"/>
  <c r="AO239" i="12"/>
  <c r="AN239" i="12"/>
  <c r="AM239" i="12"/>
  <c r="AQ238" i="12"/>
  <c r="AP238" i="12"/>
  <c r="AO238" i="12"/>
  <c r="AN238" i="12"/>
  <c r="AM238" i="12"/>
  <c r="AQ237" i="12"/>
  <c r="AP237" i="12"/>
  <c r="AO237" i="12"/>
  <c r="AN237" i="12"/>
  <c r="AM237" i="12"/>
  <c r="AQ236" i="12"/>
  <c r="AP236" i="12"/>
  <c r="AO236" i="12"/>
  <c r="AN236" i="12"/>
  <c r="AM236" i="12"/>
  <c r="AQ235" i="12"/>
  <c r="AP235" i="12"/>
  <c r="AO235" i="12"/>
  <c r="AN235" i="12"/>
  <c r="AM235" i="12"/>
  <c r="AQ234" i="12"/>
  <c r="AP234" i="12"/>
  <c r="AO234" i="12"/>
  <c r="AN234" i="12"/>
  <c r="AM234" i="12"/>
  <c r="AQ233" i="12"/>
  <c r="AP233" i="12"/>
  <c r="AO233" i="12"/>
  <c r="AN233" i="12"/>
  <c r="AM233" i="12"/>
  <c r="AQ232" i="12"/>
  <c r="AP232" i="12"/>
  <c r="AO232" i="12"/>
  <c r="AN232" i="12"/>
  <c r="AM232" i="12"/>
  <c r="AQ231" i="12"/>
  <c r="AP231" i="12"/>
  <c r="AO231" i="12"/>
  <c r="AN231" i="12"/>
  <c r="AM231" i="12"/>
  <c r="AQ230" i="12"/>
  <c r="AP230" i="12"/>
  <c r="AO230" i="12"/>
  <c r="AN230" i="12"/>
  <c r="AM230" i="12"/>
  <c r="AQ229" i="12"/>
  <c r="AP229" i="12"/>
  <c r="AO229" i="12"/>
  <c r="AN229" i="12"/>
  <c r="AM229" i="12"/>
  <c r="AQ228" i="12"/>
  <c r="AP228" i="12"/>
  <c r="AO228" i="12"/>
  <c r="AN228" i="12"/>
  <c r="AM228" i="12"/>
  <c r="AQ227" i="12"/>
  <c r="AP227" i="12"/>
  <c r="AO227" i="12"/>
  <c r="AN227" i="12"/>
  <c r="AM227" i="12"/>
  <c r="AQ226" i="12"/>
  <c r="AP226" i="12"/>
  <c r="AO226" i="12"/>
  <c r="AN226" i="12"/>
  <c r="AM226" i="12"/>
  <c r="AQ225" i="12"/>
  <c r="AP225" i="12"/>
  <c r="AO225" i="12"/>
  <c r="AN225" i="12"/>
  <c r="AM225" i="12"/>
  <c r="AQ224" i="12"/>
  <c r="AP224" i="12"/>
  <c r="AO224" i="12"/>
  <c r="AN224" i="12"/>
  <c r="AM224" i="12"/>
  <c r="AQ223" i="12"/>
  <c r="AP223" i="12"/>
  <c r="AO223" i="12"/>
  <c r="AN223" i="12"/>
  <c r="AM223" i="12"/>
  <c r="AQ222" i="12"/>
  <c r="AP222" i="12"/>
  <c r="AO222" i="12"/>
  <c r="AN222" i="12"/>
  <c r="AM222" i="12"/>
  <c r="AQ221" i="12"/>
  <c r="AP221" i="12"/>
  <c r="AO221" i="12"/>
  <c r="AN221" i="12"/>
  <c r="AM221" i="12"/>
  <c r="AQ220" i="12"/>
  <c r="AP220" i="12"/>
  <c r="AO220" i="12"/>
  <c r="AN220" i="12"/>
  <c r="AM220" i="12"/>
  <c r="AQ219" i="12"/>
  <c r="AP219" i="12"/>
  <c r="AO219" i="12"/>
  <c r="AN219" i="12"/>
  <c r="AM219" i="12"/>
  <c r="AQ218" i="12"/>
  <c r="AP218" i="12"/>
  <c r="AO218" i="12"/>
  <c r="AN218" i="12"/>
  <c r="AM218" i="12"/>
  <c r="AQ217" i="12"/>
  <c r="AP217" i="12"/>
  <c r="AO217" i="12"/>
  <c r="AN217" i="12"/>
  <c r="AM217" i="12"/>
  <c r="AQ216" i="12"/>
  <c r="AP216" i="12"/>
  <c r="AO216" i="12"/>
  <c r="AN216" i="12"/>
  <c r="AM216" i="12"/>
  <c r="AQ215" i="12"/>
  <c r="AP215" i="12"/>
  <c r="AO215" i="12"/>
  <c r="AN215" i="12"/>
  <c r="AM215" i="12"/>
  <c r="AQ214" i="12"/>
  <c r="AP214" i="12"/>
  <c r="AO214" i="12"/>
  <c r="AN214" i="12"/>
  <c r="AM214" i="12"/>
  <c r="AQ213" i="12"/>
  <c r="AP213" i="12"/>
  <c r="AO213" i="12"/>
  <c r="AN213" i="12"/>
  <c r="AM213" i="12"/>
  <c r="AQ212" i="12"/>
  <c r="AP212" i="12"/>
  <c r="AO212" i="12"/>
  <c r="AN212" i="12"/>
  <c r="AM212" i="12"/>
  <c r="AQ211" i="12"/>
  <c r="AP211" i="12"/>
  <c r="AO211" i="12"/>
  <c r="AN211" i="12"/>
  <c r="AM211" i="12"/>
  <c r="AQ210" i="12"/>
  <c r="AP210" i="12"/>
  <c r="AO210" i="12"/>
  <c r="AN210" i="12"/>
  <c r="AM210" i="12"/>
  <c r="AQ209" i="12"/>
  <c r="AP209" i="12"/>
  <c r="AO209" i="12"/>
  <c r="AN209" i="12"/>
  <c r="AM209" i="12"/>
  <c r="AQ208" i="12"/>
  <c r="AP208" i="12"/>
  <c r="AO208" i="12"/>
  <c r="AN208" i="12"/>
  <c r="AM208" i="12"/>
  <c r="AQ207" i="12"/>
  <c r="AP207" i="12"/>
  <c r="AO207" i="12"/>
  <c r="AN207" i="12"/>
  <c r="AM207" i="12"/>
  <c r="AQ206" i="12"/>
  <c r="AP206" i="12"/>
  <c r="AO206" i="12"/>
  <c r="AN206" i="12"/>
  <c r="AM206" i="12"/>
  <c r="AQ205" i="12"/>
  <c r="AP205" i="12"/>
  <c r="AO205" i="12"/>
  <c r="AN205" i="12"/>
  <c r="AM205" i="12"/>
  <c r="AQ204" i="12"/>
  <c r="AP204" i="12"/>
  <c r="AO204" i="12"/>
  <c r="AN204" i="12"/>
  <c r="AM204" i="12"/>
  <c r="AQ203" i="12"/>
  <c r="AP203" i="12"/>
  <c r="AO203" i="12"/>
  <c r="AN203" i="12"/>
  <c r="AM203" i="12"/>
  <c r="AQ202" i="12"/>
  <c r="AP202" i="12"/>
  <c r="AO202" i="12"/>
  <c r="AN202" i="12"/>
  <c r="AM202" i="12"/>
  <c r="AQ201" i="12"/>
  <c r="AP201" i="12"/>
  <c r="AO201" i="12"/>
  <c r="AN201" i="12"/>
  <c r="AM201" i="12"/>
  <c r="AQ200" i="12"/>
  <c r="AP200" i="12"/>
  <c r="AO200" i="12"/>
  <c r="AN200" i="12"/>
  <c r="AM200" i="12"/>
  <c r="AQ199" i="12"/>
  <c r="AP199" i="12"/>
  <c r="AO199" i="12"/>
  <c r="AN199" i="12"/>
  <c r="AM199" i="12"/>
  <c r="AQ198" i="12"/>
  <c r="AP198" i="12"/>
  <c r="AO198" i="12"/>
  <c r="AN198" i="12"/>
  <c r="AM198" i="12"/>
  <c r="AQ197" i="12"/>
  <c r="AP197" i="12"/>
  <c r="AO197" i="12"/>
  <c r="AN197" i="12"/>
  <c r="AM197" i="12"/>
  <c r="AQ196" i="12"/>
  <c r="AP196" i="12"/>
  <c r="AO196" i="12"/>
  <c r="AN196" i="12"/>
  <c r="AM196" i="12"/>
  <c r="AQ195" i="12"/>
  <c r="AP195" i="12"/>
  <c r="AO195" i="12"/>
  <c r="AN195" i="12"/>
  <c r="AM195" i="12"/>
  <c r="AQ194" i="12"/>
  <c r="AP194" i="12"/>
  <c r="AO194" i="12"/>
  <c r="AN194" i="12"/>
  <c r="AM194" i="12"/>
  <c r="AQ193" i="12"/>
  <c r="AP193" i="12"/>
  <c r="AO193" i="12"/>
  <c r="AN193" i="12"/>
  <c r="AM193" i="12"/>
  <c r="AQ192" i="12"/>
  <c r="AP192" i="12"/>
  <c r="AO192" i="12"/>
  <c r="AN192" i="12"/>
  <c r="AM192" i="12"/>
  <c r="AQ191" i="12"/>
  <c r="AP191" i="12"/>
  <c r="AO191" i="12"/>
  <c r="AN191" i="12"/>
  <c r="AM191" i="12"/>
  <c r="AQ190" i="12"/>
  <c r="AP190" i="12"/>
  <c r="AO190" i="12"/>
  <c r="AN190" i="12"/>
  <c r="AM190" i="12"/>
  <c r="AQ189" i="12"/>
  <c r="AP189" i="12"/>
  <c r="AO189" i="12"/>
  <c r="AN189" i="12"/>
  <c r="AM189" i="12"/>
  <c r="AQ188" i="12"/>
  <c r="AP188" i="12"/>
  <c r="AO188" i="12"/>
  <c r="AN188" i="12"/>
  <c r="AM188" i="12"/>
  <c r="AQ187" i="12"/>
  <c r="AP187" i="12"/>
  <c r="AO187" i="12"/>
  <c r="AN187" i="12"/>
  <c r="AM187" i="12"/>
  <c r="AQ186" i="12"/>
  <c r="AP186" i="12"/>
  <c r="AO186" i="12"/>
  <c r="AN186" i="12"/>
  <c r="AM186" i="12"/>
  <c r="AQ185" i="12"/>
  <c r="AP185" i="12"/>
  <c r="AO185" i="12"/>
  <c r="AN185" i="12"/>
  <c r="AM185" i="12"/>
  <c r="AQ184" i="12"/>
  <c r="AP184" i="12"/>
  <c r="AO184" i="12"/>
  <c r="AN184" i="12"/>
  <c r="AM184" i="12"/>
  <c r="AQ183" i="12"/>
  <c r="AP183" i="12"/>
  <c r="AO183" i="12"/>
  <c r="AN183" i="12"/>
  <c r="AM183" i="12"/>
  <c r="AQ182" i="12"/>
  <c r="AP182" i="12"/>
  <c r="AO182" i="12"/>
  <c r="AN182" i="12"/>
  <c r="AM182" i="12"/>
  <c r="AQ181" i="12"/>
  <c r="AP181" i="12"/>
  <c r="AO181" i="12"/>
  <c r="AN181" i="12"/>
  <c r="AM181" i="12"/>
  <c r="AQ180" i="12"/>
  <c r="AP180" i="12"/>
  <c r="AO180" i="12"/>
  <c r="AN180" i="12"/>
  <c r="AM180" i="12"/>
  <c r="AQ179" i="12"/>
  <c r="AP179" i="12"/>
  <c r="AO179" i="12"/>
  <c r="AN179" i="12"/>
  <c r="AM179" i="12"/>
  <c r="AQ178" i="12"/>
  <c r="AP178" i="12"/>
  <c r="AO178" i="12"/>
  <c r="AN178" i="12"/>
  <c r="AM178" i="12"/>
  <c r="AQ177" i="12"/>
  <c r="AP177" i="12"/>
  <c r="AO177" i="12"/>
  <c r="AN177" i="12"/>
  <c r="AM177" i="12"/>
  <c r="AQ176" i="12"/>
  <c r="AP176" i="12"/>
  <c r="AO176" i="12"/>
  <c r="AN176" i="12"/>
  <c r="AM176" i="12"/>
  <c r="AQ175" i="12"/>
  <c r="AP175" i="12"/>
  <c r="AO175" i="12"/>
  <c r="AN175" i="12"/>
  <c r="AM175" i="12"/>
  <c r="AQ174" i="12"/>
  <c r="AP174" i="12"/>
  <c r="AO174" i="12"/>
  <c r="AN174" i="12"/>
  <c r="AM174" i="12"/>
  <c r="AQ173" i="12"/>
  <c r="AP173" i="12"/>
  <c r="AO173" i="12"/>
  <c r="AN173" i="12"/>
  <c r="AM173" i="12"/>
  <c r="AQ172" i="12"/>
  <c r="AP172" i="12"/>
  <c r="AO172" i="12"/>
  <c r="AN172" i="12"/>
  <c r="AM172" i="12"/>
  <c r="AQ171" i="12"/>
  <c r="AP171" i="12"/>
  <c r="AO171" i="12"/>
  <c r="AN171" i="12"/>
  <c r="AM171" i="12"/>
  <c r="AQ170" i="12"/>
  <c r="AP170" i="12"/>
  <c r="AO170" i="12"/>
  <c r="AN170" i="12"/>
  <c r="AM170" i="12"/>
  <c r="AQ169" i="12"/>
  <c r="AP169" i="12"/>
  <c r="AO169" i="12"/>
  <c r="AN169" i="12"/>
  <c r="AM169" i="12"/>
  <c r="AQ168" i="12"/>
  <c r="AP168" i="12"/>
  <c r="AO168" i="12"/>
  <c r="AN168" i="12"/>
  <c r="AM168" i="12"/>
  <c r="AQ167" i="12"/>
  <c r="AP167" i="12"/>
  <c r="AO167" i="12"/>
  <c r="AN167" i="12"/>
  <c r="AM167" i="12"/>
  <c r="AQ166" i="12"/>
  <c r="AP166" i="12"/>
  <c r="AO166" i="12"/>
  <c r="AN166" i="12"/>
  <c r="AM166" i="12"/>
  <c r="AQ165" i="12"/>
  <c r="AP165" i="12"/>
  <c r="AO165" i="12"/>
  <c r="AN165" i="12"/>
  <c r="AM165" i="12"/>
  <c r="AQ164" i="12"/>
  <c r="AP164" i="12"/>
  <c r="AO164" i="12"/>
  <c r="AN164" i="12"/>
  <c r="AM164" i="12"/>
  <c r="AQ163" i="12"/>
  <c r="AP163" i="12"/>
  <c r="AO163" i="12"/>
  <c r="AN163" i="12"/>
  <c r="AM163" i="12"/>
  <c r="AQ162" i="12"/>
  <c r="AP162" i="12"/>
  <c r="AO162" i="12"/>
  <c r="AN162" i="12"/>
  <c r="AM162" i="12"/>
  <c r="AQ161" i="12"/>
  <c r="AP161" i="12"/>
  <c r="AO161" i="12"/>
  <c r="AN161" i="12"/>
  <c r="AM161" i="12"/>
  <c r="AQ160" i="12"/>
  <c r="AP160" i="12"/>
  <c r="AO160" i="12"/>
  <c r="AN160" i="12"/>
  <c r="AM160" i="12"/>
  <c r="AQ159" i="12"/>
  <c r="AP159" i="12"/>
  <c r="AO159" i="12"/>
  <c r="AN159" i="12"/>
  <c r="AM159" i="12"/>
  <c r="AQ158" i="12"/>
  <c r="AP158" i="12"/>
  <c r="AO158" i="12"/>
  <c r="AN158" i="12"/>
  <c r="AM158" i="12"/>
  <c r="AQ157" i="12"/>
  <c r="AP157" i="12"/>
  <c r="AO157" i="12"/>
  <c r="AN157" i="12"/>
  <c r="AM157" i="12"/>
  <c r="AQ156" i="12"/>
  <c r="AP156" i="12"/>
  <c r="AO156" i="12"/>
  <c r="AN156" i="12"/>
  <c r="AM156" i="12"/>
  <c r="AQ155" i="12"/>
  <c r="AP155" i="12"/>
  <c r="AO155" i="12"/>
  <c r="AN155" i="12"/>
  <c r="AM155" i="12"/>
  <c r="AQ154" i="12"/>
  <c r="AP154" i="12"/>
  <c r="AO154" i="12"/>
  <c r="AN154" i="12"/>
  <c r="AM154" i="12"/>
  <c r="AQ153" i="12"/>
  <c r="AP153" i="12"/>
  <c r="AO153" i="12"/>
  <c r="AN153" i="12"/>
  <c r="AM153" i="12"/>
  <c r="AQ152" i="12"/>
  <c r="AP152" i="12"/>
  <c r="AO152" i="12"/>
  <c r="AN152" i="12"/>
  <c r="AM152" i="12"/>
  <c r="AQ151" i="12"/>
  <c r="AP151" i="12"/>
  <c r="AO151" i="12"/>
  <c r="AN151" i="12"/>
  <c r="AM151" i="12"/>
  <c r="AQ150" i="12"/>
  <c r="AP150" i="12"/>
  <c r="AO150" i="12"/>
  <c r="AN150" i="12"/>
  <c r="AM150" i="12"/>
  <c r="AQ149" i="12"/>
  <c r="AP149" i="12"/>
  <c r="AO149" i="12"/>
  <c r="AN149" i="12"/>
  <c r="AM149" i="12"/>
  <c r="AQ148" i="12"/>
  <c r="AP148" i="12"/>
  <c r="AO148" i="12"/>
  <c r="AN148" i="12"/>
  <c r="AM148" i="12"/>
  <c r="AQ147" i="12"/>
  <c r="AP147" i="12"/>
  <c r="AO147" i="12"/>
  <c r="AN147" i="12"/>
  <c r="AM147" i="12"/>
  <c r="AQ146" i="12"/>
  <c r="AP146" i="12"/>
  <c r="AO146" i="12"/>
  <c r="AN146" i="12"/>
  <c r="AM146" i="12"/>
  <c r="AQ145" i="12"/>
  <c r="AP145" i="12"/>
  <c r="AO145" i="12"/>
  <c r="AN145" i="12"/>
  <c r="AM145" i="12"/>
  <c r="AQ144" i="12"/>
  <c r="AP144" i="12"/>
  <c r="AO144" i="12"/>
  <c r="AN144" i="12"/>
  <c r="AM144" i="12"/>
  <c r="AQ143" i="12"/>
  <c r="AP143" i="12"/>
  <c r="AO143" i="12"/>
  <c r="AN143" i="12"/>
  <c r="AM143" i="12"/>
  <c r="AQ142" i="12"/>
  <c r="AP142" i="12"/>
  <c r="AO142" i="12"/>
  <c r="AN142" i="12"/>
  <c r="AM142" i="12"/>
  <c r="AQ141" i="12"/>
  <c r="AP141" i="12"/>
  <c r="AO141" i="12"/>
  <c r="AN141" i="12"/>
  <c r="AM141" i="12"/>
  <c r="AQ140" i="12"/>
  <c r="AP140" i="12"/>
  <c r="AO140" i="12"/>
  <c r="AN140" i="12"/>
  <c r="AM140" i="12"/>
  <c r="AQ139" i="12"/>
  <c r="AP139" i="12"/>
  <c r="AO139" i="12"/>
  <c r="AN139" i="12"/>
  <c r="AM139" i="12"/>
  <c r="AQ138" i="12"/>
  <c r="AP138" i="12"/>
  <c r="AO138" i="12"/>
  <c r="AN138" i="12"/>
  <c r="AM138" i="12"/>
  <c r="AQ137" i="12"/>
  <c r="AP137" i="12"/>
  <c r="AO137" i="12"/>
  <c r="AN137" i="12"/>
  <c r="AM137" i="12"/>
  <c r="AQ136" i="12"/>
  <c r="AP136" i="12"/>
  <c r="AO136" i="12"/>
  <c r="AN136" i="12"/>
  <c r="AM136" i="12"/>
  <c r="AQ135" i="12"/>
  <c r="AP135" i="12"/>
  <c r="AO135" i="12"/>
  <c r="AN135" i="12"/>
  <c r="AM135" i="12"/>
  <c r="AQ134" i="12"/>
  <c r="AP134" i="12"/>
  <c r="AO134" i="12"/>
  <c r="AN134" i="12"/>
  <c r="AM134" i="12"/>
  <c r="AQ133" i="12"/>
  <c r="AP133" i="12"/>
  <c r="AO133" i="12"/>
  <c r="AN133" i="12"/>
  <c r="AM133" i="12"/>
  <c r="AQ132" i="12"/>
  <c r="AP132" i="12"/>
  <c r="AO132" i="12"/>
  <c r="AN132" i="12"/>
  <c r="AM132" i="12"/>
  <c r="AQ131" i="12"/>
  <c r="AP131" i="12"/>
  <c r="AO131" i="12"/>
  <c r="AN131" i="12"/>
  <c r="AM131" i="12"/>
  <c r="AQ130" i="12"/>
  <c r="AP130" i="12"/>
  <c r="AO130" i="12"/>
  <c r="AN130" i="12"/>
  <c r="AM130" i="12"/>
  <c r="AQ129" i="12"/>
  <c r="AP129" i="12"/>
  <c r="AO129" i="12"/>
  <c r="AN129" i="12"/>
  <c r="AM129" i="12"/>
  <c r="AQ128" i="12"/>
  <c r="AP128" i="12"/>
  <c r="AO128" i="12"/>
  <c r="AN128" i="12"/>
  <c r="AM128" i="12"/>
  <c r="AQ127" i="12"/>
  <c r="AP127" i="12"/>
  <c r="AO127" i="12"/>
  <c r="AN127" i="12"/>
  <c r="AM127" i="12"/>
  <c r="AQ126" i="12"/>
  <c r="AP126" i="12"/>
  <c r="AO126" i="12"/>
  <c r="AN126" i="12"/>
  <c r="AM126" i="12"/>
  <c r="AQ125" i="12"/>
  <c r="AP125" i="12"/>
  <c r="AO125" i="12"/>
  <c r="AN125" i="12"/>
  <c r="AM125" i="12"/>
  <c r="AQ124" i="12"/>
  <c r="AP124" i="12"/>
  <c r="AO124" i="12"/>
  <c r="AN124" i="12"/>
  <c r="AM124" i="12"/>
  <c r="AQ123" i="12"/>
  <c r="AP123" i="12"/>
  <c r="AO123" i="12"/>
  <c r="AN123" i="12"/>
  <c r="AM123" i="12"/>
  <c r="AQ122" i="12"/>
  <c r="AP122" i="12"/>
  <c r="AO122" i="12"/>
  <c r="AN122" i="12"/>
  <c r="AM122" i="12"/>
  <c r="AQ121" i="12"/>
  <c r="AP121" i="12"/>
  <c r="AO121" i="12"/>
  <c r="AN121" i="12"/>
  <c r="AM121" i="12"/>
  <c r="AQ120" i="12"/>
  <c r="AP120" i="12"/>
  <c r="AO120" i="12"/>
  <c r="AN120" i="12"/>
  <c r="AM120" i="12"/>
  <c r="AQ119" i="12"/>
  <c r="AP119" i="12"/>
  <c r="AO119" i="12"/>
  <c r="AN119" i="12"/>
  <c r="AM119" i="12"/>
  <c r="AQ118" i="12"/>
  <c r="AP118" i="12"/>
  <c r="AO118" i="12"/>
  <c r="AN118" i="12"/>
  <c r="AM118" i="12"/>
  <c r="AQ117" i="12"/>
  <c r="AP117" i="12"/>
  <c r="AO117" i="12"/>
  <c r="AN117" i="12"/>
  <c r="AM117" i="12"/>
  <c r="AQ116" i="12"/>
  <c r="AP116" i="12"/>
  <c r="AO116" i="12"/>
  <c r="AN116" i="12"/>
  <c r="AM116" i="12"/>
  <c r="AQ115" i="12"/>
  <c r="AP115" i="12"/>
  <c r="AO115" i="12"/>
  <c r="AN115" i="12"/>
  <c r="AM115" i="12"/>
  <c r="AQ114" i="12"/>
  <c r="AP114" i="12"/>
  <c r="AO114" i="12"/>
  <c r="AN114" i="12"/>
  <c r="AM114" i="12"/>
  <c r="AQ113" i="12"/>
  <c r="AP113" i="12"/>
  <c r="AO113" i="12"/>
  <c r="AN113" i="12"/>
  <c r="AM113" i="12"/>
  <c r="AQ112" i="12"/>
  <c r="AP112" i="12"/>
  <c r="AO112" i="12"/>
  <c r="AN112" i="12"/>
  <c r="AM112" i="12"/>
  <c r="AQ111" i="12"/>
  <c r="AP111" i="12"/>
  <c r="AO111" i="12"/>
  <c r="AN111" i="12"/>
  <c r="AM111" i="12"/>
  <c r="AQ110" i="12"/>
  <c r="AP110" i="12"/>
  <c r="AO110" i="12"/>
  <c r="AN110" i="12"/>
  <c r="AM110" i="12"/>
  <c r="AQ109" i="12"/>
  <c r="AP109" i="12"/>
  <c r="AO109" i="12"/>
  <c r="AN109" i="12"/>
  <c r="AM109" i="12"/>
  <c r="AQ108" i="12"/>
  <c r="AP108" i="12"/>
  <c r="AO108" i="12"/>
  <c r="AN108" i="12"/>
  <c r="AM108" i="12"/>
  <c r="AQ107" i="12"/>
  <c r="AP107" i="12"/>
  <c r="AO107" i="12"/>
  <c r="AN107" i="12"/>
  <c r="AM107" i="12"/>
  <c r="AQ106" i="12"/>
  <c r="AP106" i="12"/>
  <c r="AO106" i="12"/>
  <c r="AN106" i="12"/>
  <c r="AM106" i="12"/>
  <c r="AQ105" i="12"/>
  <c r="AP105" i="12"/>
  <c r="AO105" i="12"/>
  <c r="AN105" i="12"/>
  <c r="AM105" i="12"/>
  <c r="AQ104" i="12"/>
  <c r="AP104" i="12"/>
  <c r="AO104" i="12"/>
  <c r="AN104" i="12"/>
  <c r="AM104" i="12"/>
  <c r="AQ103" i="12"/>
  <c r="AP103" i="12"/>
  <c r="AO103" i="12"/>
  <c r="AN103" i="12"/>
  <c r="AM103" i="12"/>
  <c r="AQ102" i="12"/>
  <c r="AP102" i="12"/>
  <c r="AO102" i="12"/>
  <c r="AN102" i="12"/>
  <c r="AM102" i="12"/>
  <c r="AQ101" i="12"/>
  <c r="AP101" i="12"/>
  <c r="AO101" i="12"/>
  <c r="AN101" i="12"/>
  <c r="AM101" i="12"/>
  <c r="AQ100" i="12"/>
  <c r="AP100" i="12"/>
  <c r="AO100" i="12"/>
  <c r="AN100" i="12"/>
  <c r="AM100" i="12"/>
  <c r="AQ99" i="12"/>
  <c r="AP99" i="12"/>
  <c r="AO99" i="12"/>
  <c r="AN99" i="12"/>
  <c r="AM99" i="12"/>
  <c r="AQ98" i="12"/>
  <c r="AP98" i="12"/>
  <c r="AO98" i="12"/>
  <c r="AN98" i="12"/>
  <c r="AM98" i="12"/>
  <c r="AQ97" i="12"/>
  <c r="AP97" i="12"/>
  <c r="AO97" i="12"/>
  <c r="AN97" i="12"/>
  <c r="AM97" i="12"/>
  <c r="AQ96" i="12"/>
  <c r="AP96" i="12"/>
  <c r="AO96" i="12"/>
  <c r="AN96" i="12"/>
  <c r="AM96" i="12"/>
  <c r="AQ95" i="12"/>
  <c r="AP95" i="12"/>
  <c r="AO95" i="12"/>
  <c r="AN95" i="12"/>
  <c r="AM95" i="12"/>
  <c r="AQ94" i="12"/>
  <c r="AP94" i="12"/>
  <c r="AO94" i="12"/>
  <c r="AN94" i="12"/>
  <c r="AM94" i="12"/>
  <c r="AQ93" i="12"/>
  <c r="AP93" i="12"/>
  <c r="AO93" i="12"/>
  <c r="AN93" i="12"/>
  <c r="AM93" i="12"/>
  <c r="AQ92" i="12"/>
  <c r="AP92" i="12"/>
  <c r="AO92" i="12"/>
  <c r="AN92" i="12"/>
  <c r="AM92" i="12"/>
  <c r="AQ91" i="12"/>
  <c r="AP91" i="12"/>
  <c r="AO91" i="12"/>
  <c r="AN91" i="12"/>
  <c r="AM91" i="12"/>
  <c r="AQ90" i="12"/>
  <c r="AP90" i="12"/>
  <c r="AO90" i="12"/>
  <c r="AN90" i="12"/>
  <c r="AM90" i="12"/>
  <c r="AQ89" i="12"/>
  <c r="AP89" i="12"/>
  <c r="AO89" i="12"/>
  <c r="AN89" i="12"/>
  <c r="AM89" i="12"/>
  <c r="AQ88" i="12"/>
  <c r="AP88" i="12"/>
  <c r="AO88" i="12"/>
  <c r="AN88" i="12"/>
  <c r="AM88" i="12"/>
  <c r="AT87" i="12"/>
  <c r="AS87" i="12"/>
  <c r="AR87" i="12"/>
  <c r="AQ87" i="12"/>
  <c r="AP87" i="12"/>
  <c r="AO87" i="12"/>
  <c r="AN87" i="12"/>
  <c r="AM87" i="12"/>
  <c r="AT86" i="12"/>
  <c r="AS86" i="12"/>
  <c r="AR86" i="12"/>
  <c r="AQ86" i="12"/>
  <c r="AP86" i="12"/>
  <c r="AO86" i="12"/>
  <c r="AN86" i="12"/>
  <c r="AM86" i="12"/>
  <c r="AT85" i="12"/>
  <c r="AS85" i="12"/>
  <c r="AR85" i="12"/>
  <c r="AQ85" i="12"/>
  <c r="AP85" i="12"/>
  <c r="AO85" i="12"/>
  <c r="AN85" i="12"/>
  <c r="AM85" i="12"/>
  <c r="AT84" i="12"/>
  <c r="AS84" i="12"/>
  <c r="AR84" i="12"/>
  <c r="AQ84" i="12"/>
  <c r="AP84" i="12"/>
  <c r="AO84" i="12"/>
  <c r="AN84" i="12"/>
  <c r="AM84" i="12"/>
  <c r="AT83" i="12"/>
  <c r="AS83" i="12"/>
  <c r="AR83" i="12"/>
  <c r="AQ83" i="12"/>
  <c r="AP83" i="12"/>
  <c r="AO83" i="12"/>
  <c r="AN83" i="12"/>
  <c r="AM83" i="12"/>
  <c r="AT82" i="12"/>
  <c r="AS82" i="12"/>
  <c r="AR82" i="12"/>
  <c r="AQ82" i="12"/>
  <c r="AP82" i="12"/>
  <c r="AO82" i="12"/>
  <c r="AN82" i="12"/>
  <c r="AM82" i="12"/>
  <c r="AT81" i="12"/>
  <c r="AS81" i="12"/>
  <c r="AR81" i="12"/>
  <c r="AQ81" i="12"/>
  <c r="AP81" i="12"/>
  <c r="AO81" i="12"/>
  <c r="AN81" i="12"/>
  <c r="AM81" i="12"/>
  <c r="AT80" i="12"/>
  <c r="AS80" i="12"/>
  <c r="AR80" i="12"/>
  <c r="AQ80" i="12"/>
  <c r="AP80" i="12"/>
  <c r="AO80" i="12"/>
  <c r="AN80" i="12"/>
  <c r="AM80" i="12"/>
  <c r="AT79" i="12"/>
  <c r="AS79" i="12"/>
  <c r="AR79" i="12"/>
  <c r="AQ79" i="12"/>
  <c r="AP79" i="12"/>
  <c r="AO79" i="12"/>
  <c r="AN79" i="12"/>
  <c r="AM79" i="12"/>
  <c r="AT78" i="12"/>
  <c r="AS78" i="12"/>
  <c r="AR78" i="12"/>
  <c r="AQ78" i="12"/>
  <c r="AP78" i="12"/>
  <c r="AO78" i="12"/>
  <c r="AN78" i="12"/>
  <c r="AM78" i="12"/>
  <c r="AT77" i="12"/>
  <c r="AS77" i="12"/>
  <c r="AR77" i="12"/>
  <c r="AQ77" i="12"/>
  <c r="AP77" i="12"/>
  <c r="AO77" i="12"/>
  <c r="AN77" i="12"/>
  <c r="AM77" i="12"/>
  <c r="AT76" i="12"/>
  <c r="AS76" i="12"/>
  <c r="AR76" i="12"/>
  <c r="AQ76" i="12"/>
  <c r="AP76" i="12"/>
  <c r="AO76" i="12"/>
  <c r="AN76" i="12"/>
  <c r="AM76" i="12"/>
  <c r="AT75" i="12"/>
  <c r="AS75" i="12"/>
  <c r="AR75" i="12"/>
  <c r="AQ75" i="12"/>
  <c r="AP75" i="12"/>
  <c r="AO75" i="12"/>
  <c r="AN75" i="12"/>
  <c r="AM75" i="12"/>
  <c r="AT74" i="12"/>
  <c r="AS74" i="12"/>
  <c r="AR74" i="12"/>
  <c r="AQ74" i="12"/>
  <c r="AP74" i="12"/>
  <c r="AO74" i="12"/>
  <c r="AN74" i="12"/>
  <c r="AM74" i="12"/>
  <c r="AT73" i="12"/>
  <c r="AS73" i="12"/>
  <c r="AR73" i="12"/>
  <c r="AQ73" i="12"/>
  <c r="AP73" i="12"/>
  <c r="AO73" i="12"/>
  <c r="AN73" i="12"/>
  <c r="AM73" i="12"/>
  <c r="AT72" i="12"/>
  <c r="AS72" i="12"/>
  <c r="AR72" i="12"/>
  <c r="AQ72" i="12"/>
  <c r="AP72" i="12"/>
  <c r="AO72" i="12"/>
  <c r="AN72" i="12"/>
  <c r="AM72" i="12"/>
  <c r="AT71" i="12"/>
  <c r="AS71" i="12"/>
  <c r="AR71" i="12"/>
  <c r="AQ71" i="12"/>
  <c r="AP71" i="12"/>
  <c r="AO71" i="12"/>
  <c r="AN71" i="12"/>
  <c r="AM71" i="12"/>
  <c r="AT70" i="12"/>
  <c r="AS70" i="12"/>
  <c r="AR70" i="12"/>
  <c r="AQ70" i="12"/>
  <c r="AP70" i="12"/>
  <c r="AO70" i="12"/>
  <c r="AN70" i="12"/>
  <c r="AM70" i="12"/>
  <c r="AT69" i="12"/>
  <c r="AS69" i="12"/>
  <c r="AR69" i="12"/>
  <c r="AQ69" i="12"/>
  <c r="AP69" i="12"/>
  <c r="AO69" i="12"/>
  <c r="AN69" i="12"/>
  <c r="AM69" i="12"/>
  <c r="AT68" i="12"/>
  <c r="AS68" i="12"/>
  <c r="AR68" i="12"/>
  <c r="AQ68" i="12"/>
  <c r="AP68" i="12"/>
  <c r="AO68" i="12"/>
  <c r="AN68" i="12"/>
  <c r="AM68" i="12"/>
  <c r="AT67" i="12"/>
  <c r="AS67" i="12"/>
  <c r="AR67" i="12"/>
  <c r="AQ67" i="12"/>
  <c r="AP67" i="12"/>
  <c r="AO67" i="12"/>
  <c r="AN67" i="12"/>
  <c r="AM67" i="12"/>
  <c r="AT66" i="12"/>
  <c r="AS66" i="12"/>
  <c r="AR66" i="12"/>
  <c r="AQ66" i="12"/>
  <c r="AP66" i="12"/>
  <c r="AO66" i="12"/>
  <c r="AN66" i="12"/>
  <c r="AM66" i="12"/>
  <c r="AT65" i="12"/>
  <c r="AS65" i="12"/>
  <c r="AR65" i="12"/>
  <c r="AQ65" i="12"/>
  <c r="AP65" i="12"/>
  <c r="AO65" i="12"/>
  <c r="AN65" i="12"/>
  <c r="AM65" i="12"/>
  <c r="AT64" i="12"/>
  <c r="AS64" i="12"/>
  <c r="AR64" i="12"/>
  <c r="AQ64" i="12"/>
  <c r="AP64" i="12"/>
  <c r="AO64" i="12"/>
  <c r="AN64" i="12"/>
  <c r="AM64" i="12"/>
  <c r="AT63" i="12"/>
  <c r="AS63" i="12"/>
  <c r="AR63" i="12"/>
  <c r="AQ63" i="12"/>
  <c r="AP63" i="12"/>
  <c r="AO63" i="12"/>
  <c r="AN63" i="12"/>
  <c r="AM63" i="12"/>
  <c r="AT62" i="12"/>
  <c r="AS62" i="12"/>
  <c r="AR62" i="12"/>
  <c r="AQ62" i="12"/>
  <c r="AP62" i="12"/>
  <c r="AO62" i="12"/>
  <c r="AN62" i="12"/>
  <c r="AM62" i="12"/>
  <c r="AT61" i="12"/>
  <c r="AS61" i="12"/>
  <c r="AR61" i="12"/>
  <c r="AQ61" i="12"/>
  <c r="AP61" i="12"/>
  <c r="AO61" i="12"/>
  <c r="AN61" i="12"/>
  <c r="AM61" i="12"/>
  <c r="AT60" i="12"/>
  <c r="AS60" i="12"/>
  <c r="AR60" i="12"/>
  <c r="AQ60" i="12"/>
  <c r="AP60" i="12"/>
  <c r="AO60" i="12"/>
  <c r="AN60" i="12"/>
  <c r="AM60" i="12"/>
  <c r="AT59" i="12"/>
  <c r="AS59" i="12"/>
  <c r="AR59" i="12"/>
  <c r="AQ59" i="12"/>
  <c r="AP59" i="12"/>
  <c r="AO59" i="12"/>
  <c r="AN59" i="12"/>
  <c r="AM59" i="12"/>
  <c r="AT58" i="12"/>
  <c r="AS58" i="12"/>
  <c r="AR58" i="12"/>
  <c r="AQ58" i="12"/>
  <c r="AP58" i="12"/>
  <c r="AO58" i="12"/>
  <c r="AN58" i="12"/>
  <c r="AM58" i="12"/>
  <c r="AT57" i="12"/>
  <c r="AS57" i="12"/>
  <c r="AR57" i="12"/>
  <c r="AQ57" i="12"/>
  <c r="AP57" i="12"/>
  <c r="AO57" i="12"/>
  <c r="AN57" i="12"/>
  <c r="AM57" i="12"/>
  <c r="AT56" i="12"/>
  <c r="AS56" i="12"/>
  <c r="AR56" i="12"/>
  <c r="AQ56" i="12"/>
  <c r="AP56" i="12"/>
  <c r="AO56" i="12"/>
  <c r="AN56" i="12"/>
  <c r="AM56" i="12"/>
  <c r="AT55" i="12"/>
  <c r="AS55" i="12"/>
  <c r="AR55" i="12"/>
  <c r="AQ55" i="12"/>
  <c r="AP55" i="12"/>
  <c r="AO55" i="12"/>
  <c r="AN55" i="12"/>
  <c r="AM55" i="12"/>
  <c r="AT54" i="12"/>
  <c r="AS54" i="12"/>
  <c r="AR54" i="12"/>
  <c r="AQ54" i="12"/>
  <c r="AP54" i="12"/>
  <c r="AO54" i="12"/>
  <c r="AN54" i="12"/>
  <c r="AM54" i="12"/>
  <c r="AT53" i="12"/>
  <c r="AS53" i="12"/>
  <c r="AR53" i="12"/>
  <c r="AQ53" i="12"/>
  <c r="AP53" i="12"/>
  <c r="AO53" i="12"/>
  <c r="AN53" i="12"/>
  <c r="AM53" i="12"/>
  <c r="AT52" i="12"/>
  <c r="AS52" i="12"/>
  <c r="AR52" i="12"/>
  <c r="AQ52" i="12"/>
  <c r="AP52" i="12"/>
  <c r="AO52" i="12"/>
  <c r="AN52" i="12"/>
  <c r="AM52" i="12"/>
  <c r="AT51" i="12"/>
  <c r="AS51" i="12"/>
  <c r="AR51" i="12"/>
  <c r="AQ51" i="12"/>
  <c r="AP51" i="12"/>
  <c r="AO51" i="12"/>
  <c r="AN51" i="12"/>
  <c r="AM51" i="12"/>
  <c r="AT50" i="12"/>
  <c r="AS50" i="12"/>
  <c r="AR50" i="12"/>
  <c r="AQ50" i="12"/>
  <c r="AP50" i="12"/>
  <c r="AO50" i="12"/>
  <c r="AN50" i="12"/>
  <c r="AM50" i="12"/>
  <c r="AT49" i="12"/>
  <c r="AS49" i="12"/>
  <c r="AR49" i="12"/>
  <c r="AQ49" i="12"/>
  <c r="AP49" i="12"/>
  <c r="AO49" i="12"/>
  <c r="AN49" i="12"/>
  <c r="AM49" i="12"/>
  <c r="AT48" i="12"/>
  <c r="AS48" i="12"/>
  <c r="AR48" i="12"/>
  <c r="AQ48" i="12"/>
  <c r="AP48" i="12"/>
  <c r="AO48" i="12"/>
  <c r="AN48" i="12"/>
  <c r="AM48" i="12"/>
  <c r="AT47" i="12"/>
  <c r="AS47" i="12"/>
  <c r="AQ47" i="12"/>
  <c r="AP47" i="12"/>
  <c r="AO47" i="12"/>
  <c r="AN47" i="12"/>
  <c r="AM47" i="12"/>
  <c r="AT46" i="12"/>
  <c r="AS46" i="12"/>
  <c r="AQ46" i="12"/>
  <c r="AP46" i="12"/>
  <c r="AO46" i="12"/>
  <c r="AN46" i="12"/>
  <c r="AM46" i="12"/>
  <c r="AT45" i="12"/>
  <c r="AS45" i="12"/>
  <c r="AQ45" i="12"/>
  <c r="AP45" i="12"/>
  <c r="AO45" i="12"/>
  <c r="AN45" i="12"/>
  <c r="AM45" i="12"/>
  <c r="AT44" i="12"/>
  <c r="AS44" i="12"/>
  <c r="AQ44" i="12"/>
  <c r="AP44" i="12"/>
  <c r="AO44" i="12"/>
  <c r="AN44" i="12"/>
  <c r="AM44" i="12"/>
  <c r="AT43" i="12"/>
  <c r="AS43" i="12"/>
  <c r="AQ43" i="12"/>
  <c r="AP43" i="12"/>
  <c r="AO43" i="12"/>
  <c r="AN43" i="12"/>
  <c r="AM43" i="12"/>
  <c r="AT42" i="12"/>
  <c r="AS42" i="12"/>
  <c r="AQ42" i="12"/>
  <c r="AP42" i="12"/>
  <c r="AO42" i="12"/>
  <c r="AN42" i="12"/>
  <c r="AM42" i="12"/>
  <c r="AT41" i="12"/>
  <c r="AS41" i="12"/>
  <c r="AQ41" i="12"/>
  <c r="AP41" i="12"/>
  <c r="AO41" i="12"/>
  <c r="AN41" i="12"/>
  <c r="AM41" i="12"/>
  <c r="AT40" i="12"/>
  <c r="AS40" i="12"/>
  <c r="AQ40" i="12"/>
  <c r="AP40" i="12"/>
  <c r="AO40" i="12"/>
  <c r="AN40" i="12"/>
  <c r="AM40" i="12"/>
  <c r="AT39" i="12"/>
  <c r="AS39" i="12"/>
  <c r="AQ39" i="12"/>
  <c r="AP39" i="12"/>
  <c r="AO39" i="12"/>
  <c r="AN39" i="12"/>
  <c r="AM39" i="12"/>
  <c r="AT38" i="12"/>
  <c r="AS38" i="12"/>
  <c r="AQ38" i="12"/>
  <c r="AP38" i="12"/>
  <c r="AO38" i="12"/>
  <c r="AN38" i="12"/>
  <c r="AM38" i="12"/>
  <c r="AT37" i="12"/>
  <c r="AS37" i="12"/>
  <c r="AQ37" i="12"/>
  <c r="AP37" i="12"/>
  <c r="AO37" i="12"/>
  <c r="AN37" i="12"/>
  <c r="AM37" i="12"/>
  <c r="AT36" i="12"/>
  <c r="AS36" i="12"/>
  <c r="AQ36" i="12"/>
  <c r="AP36" i="12"/>
  <c r="AO36" i="12"/>
  <c r="AN36" i="12"/>
  <c r="AM36" i="12"/>
  <c r="AT35" i="12"/>
  <c r="AS35" i="12"/>
  <c r="AQ35" i="12"/>
  <c r="AP35" i="12"/>
  <c r="AO35" i="12"/>
  <c r="AN35" i="12"/>
  <c r="AM35" i="12"/>
  <c r="AT34" i="12"/>
  <c r="AS34" i="12"/>
  <c r="AQ34" i="12"/>
  <c r="AP34" i="12"/>
  <c r="AO34" i="12"/>
  <c r="AN34" i="12"/>
  <c r="AM34" i="12"/>
  <c r="AT33" i="12"/>
  <c r="AS33" i="12"/>
  <c r="AQ33" i="12"/>
  <c r="AP33" i="12"/>
  <c r="AO33" i="12"/>
  <c r="AN33" i="12"/>
  <c r="AM33" i="12"/>
  <c r="U31" i="12"/>
  <c r="C31" i="12"/>
  <c r="W26" i="12"/>
  <c r="E26" i="12"/>
  <c r="L20" i="12" s="1"/>
  <c r="W25" i="12"/>
  <c r="E25" i="12"/>
  <c r="W24" i="12"/>
  <c r="E24" i="12"/>
  <c r="W23" i="12"/>
  <c r="E23" i="12"/>
  <c r="Z20" i="12"/>
  <c r="K20" i="12"/>
  <c r="J20" i="12"/>
  <c r="H20" i="12"/>
  <c r="E20" i="12"/>
  <c r="U13" i="12"/>
  <c r="C13" i="12"/>
  <c r="AJ10" i="12"/>
  <c r="AH10" i="12"/>
  <c r="R10" i="12"/>
  <c r="AJ8" i="12"/>
  <c r="AI8" i="12"/>
  <c r="AH8" i="12"/>
  <c r="AB8" i="12"/>
  <c r="AA8" i="12"/>
  <c r="Z8" i="12"/>
  <c r="Y8" i="12"/>
  <c r="X8" i="12"/>
  <c r="R8" i="12"/>
  <c r="Q8" i="12"/>
  <c r="Q10" i="12" s="1"/>
  <c r="P8" i="12"/>
  <c r="J8" i="12"/>
  <c r="I8" i="12"/>
  <c r="H8" i="12"/>
  <c r="G8" i="12"/>
  <c r="F8" i="12"/>
  <c r="AJ7" i="12"/>
  <c r="AI7" i="12"/>
  <c r="AH7" i="12"/>
  <c r="AB7" i="12"/>
  <c r="AA7" i="12"/>
  <c r="Z7" i="12"/>
  <c r="Y7" i="12"/>
  <c r="X7" i="12"/>
  <c r="W7" i="12"/>
  <c r="R7" i="12"/>
  <c r="Q7" i="12"/>
  <c r="P7" i="12"/>
  <c r="J7" i="12"/>
  <c r="I7" i="12"/>
  <c r="H7" i="12"/>
  <c r="G7" i="12"/>
  <c r="F7" i="12"/>
  <c r="E7" i="12"/>
  <c r="AJ6" i="12"/>
  <c r="AI6" i="12"/>
  <c r="AI10" i="12" s="1"/>
  <c r="AH6" i="12"/>
  <c r="AB6" i="12"/>
  <c r="AA6" i="12"/>
  <c r="Z6" i="12"/>
  <c r="Y6" i="12"/>
  <c r="X6" i="12"/>
  <c r="W6" i="12"/>
  <c r="R6" i="12"/>
  <c r="Q6" i="12"/>
  <c r="P6" i="12"/>
  <c r="J6" i="12"/>
  <c r="I6" i="12"/>
  <c r="H6" i="12"/>
  <c r="G6" i="12"/>
  <c r="F6" i="12"/>
  <c r="E6" i="12"/>
  <c r="AJ5" i="12"/>
  <c r="AI5" i="12"/>
  <c r="AH5" i="12"/>
  <c r="AB5" i="12"/>
  <c r="AA5" i="12"/>
  <c r="Z5" i="12"/>
  <c r="Y5" i="12"/>
  <c r="X5" i="12"/>
  <c r="W5" i="12"/>
  <c r="R5" i="12"/>
  <c r="Q5" i="12"/>
  <c r="P5" i="12"/>
  <c r="P10" i="12" s="1"/>
  <c r="J5" i="12"/>
  <c r="I5" i="12"/>
  <c r="H5" i="12"/>
  <c r="G5" i="12"/>
  <c r="F5" i="12"/>
  <c r="E5" i="12"/>
  <c r="AL2" i="12"/>
  <c r="U2" i="12"/>
  <c r="T2" i="12"/>
  <c r="C2" i="12"/>
  <c r="F654" i="11"/>
  <c r="AA653" i="11"/>
  <c r="Z653" i="11"/>
  <c r="X653" i="11"/>
  <c r="F653" i="11"/>
  <c r="Z652" i="11"/>
  <c r="Y652" i="11"/>
  <c r="X652" i="11"/>
  <c r="H652" i="11"/>
  <c r="H651" i="11"/>
  <c r="F651" i="11"/>
  <c r="AB649" i="11"/>
  <c r="AB654" i="11" s="1"/>
  <c r="AA649" i="11"/>
  <c r="AA654" i="11" s="1"/>
  <c r="Z649" i="11"/>
  <c r="Z654" i="11" s="1"/>
  <c r="Y649" i="11"/>
  <c r="Y654" i="11" s="1"/>
  <c r="X649" i="11"/>
  <c r="X654" i="11" s="1"/>
  <c r="J649" i="11"/>
  <c r="J654" i="11" s="1"/>
  <c r="I649" i="11"/>
  <c r="I654" i="11" s="1"/>
  <c r="H649" i="11"/>
  <c r="H654" i="11" s="1"/>
  <c r="G649" i="11"/>
  <c r="G654" i="11" s="1"/>
  <c r="F649" i="11"/>
  <c r="AB648" i="11"/>
  <c r="AB653" i="11" s="1"/>
  <c r="AA648" i="11"/>
  <c r="Z648" i="11"/>
  <c r="Y648" i="11"/>
  <c r="X648" i="11"/>
  <c r="J648" i="11"/>
  <c r="I648" i="11"/>
  <c r="H648" i="11"/>
  <c r="H653" i="11" s="1"/>
  <c r="G648" i="11"/>
  <c r="F648" i="11"/>
  <c r="AB647" i="11"/>
  <c r="AA647" i="11"/>
  <c r="Z647" i="11"/>
  <c r="Y647" i="11"/>
  <c r="X647" i="11"/>
  <c r="J647" i="11"/>
  <c r="J652" i="11" s="1"/>
  <c r="I647" i="11"/>
  <c r="H647" i="11"/>
  <c r="G647" i="11"/>
  <c r="G652" i="11" s="1"/>
  <c r="F647" i="11"/>
  <c r="F652" i="11" s="1"/>
  <c r="AB646" i="11"/>
  <c r="AB651" i="11" s="1"/>
  <c r="AA646" i="11"/>
  <c r="AA651" i="11" s="1"/>
  <c r="Z646" i="11"/>
  <c r="Z651" i="11" s="1"/>
  <c r="Y646" i="11"/>
  <c r="Y651" i="11" s="1"/>
  <c r="X646" i="11"/>
  <c r="X651" i="11" s="1"/>
  <c r="J646" i="11"/>
  <c r="J651" i="11" s="1"/>
  <c r="I646" i="11"/>
  <c r="I651" i="11" s="1"/>
  <c r="H646" i="11"/>
  <c r="G646" i="11"/>
  <c r="G651" i="11" s="1"/>
  <c r="F646" i="11"/>
  <c r="AB644" i="11"/>
  <c r="AA644" i="11"/>
  <c r="Z644" i="11"/>
  <c r="Y644" i="11"/>
  <c r="X644" i="11"/>
  <c r="J644" i="11"/>
  <c r="I644" i="11"/>
  <c r="H644" i="11"/>
  <c r="G644" i="11"/>
  <c r="F644" i="11"/>
  <c r="AB643" i="11"/>
  <c r="AA643" i="11"/>
  <c r="Z643" i="11"/>
  <c r="Y643" i="11"/>
  <c r="Y653" i="11" s="1"/>
  <c r="X643" i="11"/>
  <c r="J643" i="11"/>
  <c r="I643" i="11"/>
  <c r="I653" i="11" s="1"/>
  <c r="H643" i="11"/>
  <c r="G643" i="11"/>
  <c r="G653" i="11" s="1"/>
  <c r="F643" i="11"/>
  <c r="AB642" i="11"/>
  <c r="AB652" i="11" s="1"/>
  <c r="AA642" i="11"/>
  <c r="AA652" i="11" s="1"/>
  <c r="Z642" i="11"/>
  <c r="Y642" i="11"/>
  <c r="X642" i="11"/>
  <c r="J642" i="11"/>
  <c r="I642" i="11"/>
  <c r="I652" i="11" s="1"/>
  <c r="H642" i="11"/>
  <c r="G642" i="11"/>
  <c r="F642" i="11"/>
  <c r="AB641" i="11"/>
  <c r="AA641" i="11"/>
  <c r="Z641" i="11"/>
  <c r="Y641" i="11"/>
  <c r="X641" i="11"/>
  <c r="J641" i="11"/>
  <c r="I641" i="11"/>
  <c r="H641" i="11"/>
  <c r="G641" i="11"/>
  <c r="F641" i="11"/>
  <c r="AQ637" i="11"/>
  <c r="AP637" i="11"/>
  <c r="AO637" i="11"/>
  <c r="AN637" i="11"/>
  <c r="AM637" i="11"/>
  <c r="AQ636" i="11"/>
  <c r="AP636" i="11"/>
  <c r="AO636" i="11"/>
  <c r="AN636" i="11"/>
  <c r="AM636" i="11"/>
  <c r="AQ635" i="11"/>
  <c r="AP635" i="11"/>
  <c r="AO635" i="11"/>
  <c r="AN635" i="11"/>
  <c r="AM635" i="11"/>
  <c r="AQ634" i="11"/>
  <c r="AP634" i="11"/>
  <c r="AO634" i="11"/>
  <c r="AN634" i="11"/>
  <c r="AM634" i="11"/>
  <c r="AQ633" i="11"/>
  <c r="AP633" i="11"/>
  <c r="AO633" i="11"/>
  <c r="AN633" i="11"/>
  <c r="AM633" i="11"/>
  <c r="AQ632" i="11"/>
  <c r="AP632" i="11"/>
  <c r="AO632" i="11"/>
  <c r="AN632" i="11"/>
  <c r="AM632" i="11"/>
  <c r="AQ631" i="11"/>
  <c r="AP631" i="11"/>
  <c r="AO631" i="11"/>
  <c r="AN631" i="11"/>
  <c r="AM631" i="11"/>
  <c r="AQ630" i="11"/>
  <c r="AP630" i="11"/>
  <c r="AO630" i="11"/>
  <c r="AN630" i="11"/>
  <c r="AM630" i="11"/>
  <c r="AQ629" i="11"/>
  <c r="AP629" i="11"/>
  <c r="AO629" i="11"/>
  <c r="AN629" i="11"/>
  <c r="AM629" i="11"/>
  <c r="AQ628" i="11"/>
  <c r="AP628" i="11"/>
  <c r="AO628" i="11"/>
  <c r="AN628" i="11"/>
  <c r="AM628" i="11"/>
  <c r="AQ627" i="11"/>
  <c r="AP627" i="11"/>
  <c r="AO627" i="11"/>
  <c r="AN627" i="11"/>
  <c r="AM627" i="11"/>
  <c r="AQ626" i="11"/>
  <c r="AP626" i="11"/>
  <c r="AO626" i="11"/>
  <c r="AN626" i="11"/>
  <c r="AM626" i="11"/>
  <c r="AQ625" i="11"/>
  <c r="AP625" i="11"/>
  <c r="AO625" i="11"/>
  <c r="AN625" i="11"/>
  <c r="AM625" i="11"/>
  <c r="AQ624" i="11"/>
  <c r="AP624" i="11"/>
  <c r="AO624" i="11"/>
  <c r="AN624" i="11"/>
  <c r="AM624" i="11"/>
  <c r="AQ623" i="11"/>
  <c r="AP623" i="11"/>
  <c r="AO623" i="11"/>
  <c r="AN623" i="11"/>
  <c r="AM623" i="11"/>
  <c r="AQ622" i="11"/>
  <c r="AP622" i="11"/>
  <c r="AO622" i="11"/>
  <c r="AN622" i="11"/>
  <c r="AM622" i="11"/>
  <c r="AQ621" i="11"/>
  <c r="AP621" i="11"/>
  <c r="AO621" i="11"/>
  <c r="AN621" i="11"/>
  <c r="AM621" i="11"/>
  <c r="AQ620" i="11"/>
  <c r="AP620" i="11"/>
  <c r="AO620" i="11"/>
  <c r="AN620" i="11"/>
  <c r="AM620" i="11"/>
  <c r="AQ619" i="11"/>
  <c r="AP619" i="11"/>
  <c r="AO619" i="11"/>
  <c r="AN619" i="11"/>
  <c r="AM619" i="11"/>
  <c r="AQ618" i="11"/>
  <c r="AP618" i="11"/>
  <c r="AO618" i="11"/>
  <c r="AN618" i="11"/>
  <c r="AM618" i="11"/>
  <c r="AQ617" i="11"/>
  <c r="AP617" i="11"/>
  <c r="AO617" i="11"/>
  <c r="AN617" i="11"/>
  <c r="AM617" i="11"/>
  <c r="AQ616" i="11"/>
  <c r="AP616" i="11"/>
  <c r="AO616" i="11"/>
  <c r="AN616" i="11"/>
  <c r="AM616" i="11"/>
  <c r="AQ615" i="11"/>
  <c r="AP615" i="11"/>
  <c r="AO615" i="11"/>
  <c r="AN615" i="11"/>
  <c r="AM615" i="11"/>
  <c r="AQ614" i="11"/>
  <c r="AP614" i="11"/>
  <c r="AO614" i="11"/>
  <c r="AN614" i="11"/>
  <c r="AM614" i="11"/>
  <c r="AQ613" i="11"/>
  <c r="AP613" i="11"/>
  <c r="AO613" i="11"/>
  <c r="AN613" i="11"/>
  <c r="AM613" i="11"/>
  <c r="AQ612" i="11"/>
  <c r="AP612" i="11"/>
  <c r="AO612" i="11"/>
  <c r="AN612" i="11"/>
  <c r="AM612" i="11"/>
  <c r="AQ611" i="11"/>
  <c r="AP611" i="11"/>
  <c r="AO611" i="11"/>
  <c r="AN611" i="11"/>
  <c r="AM611" i="11"/>
  <c r="AQ610" i="11"/>
  <c r="AP610" i="11"/>
  <c r="AO610" i="11"/>
  <c r="AN610" i="11"/>
  <c r="AM610" i="11"/>
  <c r="AQ609" i="11"/>
  <c r="AP609" i="11"/>
  <c r="AO609" i="11"/>
  <c r="AN609" i="11"/>
  <c r="AM609" i="11"/>
  <c r="AQ608" i="11"/>
  <c r="AP608" i="11"/>
  <c r="AO608" i="11"/>
  <c r="AN608" i="11"/>
  <c r="AM608" i="11"/>
  <c r="AQ607" i="11"/>
  <c r="AP607" i="11"/>
  <c r="AO607" i="11"/>
  <c r="AN607" i="11"/>
  <c r="AM607" i="11"/>
  <c r="AQ606" i="11"/>
  <c r="AP606" i="11"/>
  <c r="AO606" i="11"/>
  <c r="AN606" i="11"/>
  <c r="AM606" i="11"/>
  <c r="AQ605" i="11"/>
  <c r="AP605" i="11"/>
  <c r="AO605" i="11"/>
  <c r="AN605" i="11"/>
  <c r="AM605" i="11"/>
  <c r="AQ604" i="11"/>
  <c r="AP604" i="11"/>
  <c r="AO604" i="11"/>
  <c r="AN604" i="11"/>
  <c r="AM604" i="11"/>
  <c r="AQ603" i="11"/>
  <c r="AP603" i="11"/>
  <c r="AO603" i="11"/>
  <c r="AN603" i="11"/>
  <c r="AM603" i="11"/>
  <c r="AQ602" i="11"/>
  <c r="AP602" i="11"/>
  <c r="AO602" i="11"/>
  <c r="AN602" i="11"/>
  <c r="AM602" i="11"/>
  <c r="AQ601" i="11"/>
  <c r="AP601" i="11"/>
  <c r="AO601" i="11"/>
  <c r="AN601" i="11"/>
  <c r="AM601" i="11"/>
  <c r="AQ600" i="11"/>
  <c r="AP600" i="11"/>
  <c r="AO600" i="11"/>
  <c r="AN600" i="11"/>
  <c r="AM600" i="11"/>
  <c r="AQ599" i="11"/>
  <c r="AP599" i="11"/>
  <c r="AO599" i="11"/>
  <c r="AN599" i="11"/>
  <c r="AM599" i="11"/>
  <c r="AQ598" i="11"/>
  <c r="AP598" i="11"/>
  <c r="AO598" i="11"/>
  <c r="AN598" i="11"/>
  <c r="AM598" i="11"/>
  <c r="AQ597" i="11"/>
  <c r="AP597" i="11"/>
  <c r="AO597" i="11"/>
  <c r="AN597" i="11"/>
  <c r="AM597" i="11"/>
  <c r="AQ596" i="11"/>
  <c r="AP596" i="11"/>
  <c r="AO596" i="11"/>
  <c r="AN596" i="11"/>
  <c r="AM596" i="11"/>
  <c r="AQ595" i="11"/>
  <c r="AP595" i="11"/>
  <c r="AO595" i="11"/>
  <c r="AN595" i="11"/>
  <c r="AM595" i="11"/>
  <c r="AQ594" i="11"/>
  <c r="AP594" i="11"/>
  <c r="AO594" i="11"/>
  <c r="AN594" i="11"/>
  <c r="AM594" i="11"/>
  <c r="AQ593" i="11"/>
  <c r="AP593" i="11"/>
  <c r="AO593" i="11"/>
  <c r="AN593" i="11"/>
  <c r="AM593" i="11"/>
  <c r="AQ592" i="11"/>
  <c r="AP592" i="11"/>
  <c r="AO592" i="11"/>
  <c r="AN592" i="11"/>
  <c r="AM592" i="11"/>
  <c r="AQ591" i="11"/>
  <c r="AP591" i="11"/>
  <c r="AO591" i="11"/>
  <c r="AN591" i="11"/>
  <c r="AM591" i="11"/>
  <c r="AQ590" i="11"/>
  <c r="AP590" i="11"/>
  <c r="AO590" i="11"/>
  <c r="AN590" i="11"/>
  <c r="AM590" i="11"/>
  <c r="AQ589" i="11"/>
  <c r="AP589" i="11"/>
  <c r="AO589" i="11"/>
  <c r="AN589" i="11"/>
  <c r="AM589" i="11"/>
  <c r="AQ588" i="11"/>
  <c r="AP588" i="11"/>
  <c r="AO588" i="11"/>
  <c r="AN588" i="11"/>
  <c r="AM588" i="11"/>
  <c r="AQ587" i="11"/>
  <c r="AP587" i="11"/>
  <c r="AO587" i="11"/>
  <c r="AN587" i="11"/>
  <c r="AM587" i="11"/>
  <c r="AQ586" i="11"/>
  <c r="AP586" i="11"/>
  <c r="AO586" i="11"/>
  <c r="AN586" i="11"/>
  <c r="AM586" i="11"/>
  <c r="AQ585" i="11"/>
  <c r="AP585" i="11"/>
  <c r="AO585" i="11"/>
  <c r="AN585" i="11"/>
  <c r="AM585" i="11"/>
  <c r="AQ584" i="11"/>
  <c r="AP584" i="11"/>
  <c r="AO584" i="11"/>
  <c r="AN584" i="11"/>
  <c r="AM584" i="11"/>
  <c r="AQ583" i="11"/>
  <c r="AP583" i="11"/>
  <c r="AO583" i="11"/>
  <c r="AN583" i="11"/>
  <c r="AM583" i="11"/>
  <c r="AQ582" i="11"/>
  <c r="AP582" i="11"/>
  <c r="AO582" i="11"/>
  <c r="AN582" i="11"/>
  <c r="AM582" i="11"/>
  <c r="AQ581" i="11"/>
  <c r="AP581" i="11"/>
  <c r="AO581" i="11"/>
  <c r="AN581" i="11"/>
  <c r="AM581" i="11"/>
  <c r="AQ580" i="11"/>
  <c r="AP580" i="11"/>
  <c r="AO580" i="11"/>
  <c r="AN580" i="11"/>
  <c r="AM580" i="11"/>
  <c r="AQ579" i="11"/>
  <c r="AP579" i="11"/>
  <c r="AO579" i="11"/>
  <c r="AN579" i="11"/>
  <c r="AM579" i="11"/>
  <c r="AQ578" i="11"/>
  <c r="AP578" i="11"/>
  <c r="AO578" i="11"/>
  <c r="AN578" i="11"/>
  <c r="AM578" i="11"/>
  <c r="AQ577" i="11"/>
  <c r="AP577" i="11"/>
  <c r="AO577" i="11"/>
  <c r="AN577" i="11"/>
  <c r="AM577" i="11"/>
  <c r="AQ576" i="11"/>
  <c r="AP576" i="11"/>
  <c r="AO576" i="11"/>
  <c r="AN576" i="11"/>
  <c r="AM576" i="11"/>
  <c r="AQ575" i="11"/>
  <c r="AP575" i="11"/>
  <c r="AO575" i="11"/>
  <c r="AN575" i="11"/>
  <c r="AM575" i="11"/>
  <c r="AQ574" i="11"/>
  <c r="AP574" i="11"/>
  <c r="AO574" i="11"/>
  <c r="AN574" i="11"/>
  <c r="AM574" i="11"/>
  <c r="AQ573" i="11"/>
  <c r="AP573" i="11"/>
  <c r="AO573" i="11"/>
  <c r="AN573" i="11"/>
  <c r="AM573" i="11"/>
  <c r="AQ572" i="11"/>
  <c r="AP572" i="11"/>
  <c r="AO572" i="11"/>
  <c r="AN572" i="11"/>
  <c r="AM572" i="11"/>
  <c r="AQ571" i="11"/>
  <c r="AP571" i="11"/>
  <c r="AO571" i="11"/>
  <c r="AN571" i="11"/>
  <c r="AM571" i="11"/>
  <c r="AQ570" i="11"/>
  <c r="AP570" i="11"/>
  <c r="AO570" i="11"/>
  <c r="AN570" i="11"/>
  <c r="AM570" i="11"/>
  <c r="AQ569" i="11"/>
  <c r="AP569" i="11"/>
  <c r="AO569" i="11"/>
  <c r="AN569" i="11"/>
  <c r="AM569" i="11"/>
  <c r="AQ568" i="11"/>
  <c r="AP568" i="11"/>
  <c r="AO568" i="11"/>
  <c r="AN568" i="11"/>
  <c r="AM568" i="11"/>
  <c r="AQ567" i="11"/>
  <c r="AP567" i="11"/>
  <c r="AO567" i="11"/>
  <c r="AN567" i="11"/>
  <c r="AM567" i="11"/>
  <c r="AQ566" i="11"/>
  <c r="AP566" i="11"/>
  <c r="AO566" i="11"/>
  <c r="AN566" i="11"/>
  <c r="AM566" i="11"/>
  <c r="AQ565" i="11"/>
  <c r="AP565" i="11"/>
  <c r="AO565" i="11"/>
  <c r="AN565" i="11"/>
  <c r="AM565" i="11"/>
  <c r="AQ564" i="11"/>
  <c r="AP564" i="11"/>
  <c r="AO564" i="11"/>
  <c r="AN564" i="11"/>
  <c r="AM564" i="11"/>
  <c r="AQ563" i="11"/>
  <c r="AP563" i="11"/>
  <c r="AO563" i="11"/>
  <c r="AN563" i="11"/>
  <c r="AM563" i="11"/>
  <c r="AQ562" i="11"/>
  <c r="AP562" i="11"/>
  <c r="AO562" i="11"/>
  <c r="AN562" i="11"/>
  <c r="AM562" i="11"/>
  <c r="AQ561" i="11"/>
  <c r="AP561" i="11"/>
  <c r="AO561" i="11"/>
  <c r="AN561" i="11"/>
  <c r="AM561" i="11"/>
  <c r="AQ560" i="11"/>
  <c r="AP560" i="11"/>
  <c r="AO560" i="11"/>
  <c r="AN560" i="11"/>
  <c r="AM560" i="11"/>
  <c r="AQ559" i="11"/>
  <c r="AP559" i="11"/>
  <c r="AO559" i="11"/>
  <c r="AN559" i="11"/>
  <c r="AM559" i="11"/>
  <c r="AQ558" i="11"/>
  <c r="AP558" i="11"/>
  <c r="AO558" i="11"/>
  <c r="AN558" i="11"/>
  <c r="AM558" i="11"/>
  <c r="AQ557" i="11"/>
  <c r="AP557" i="11"/>
  <c r="AO557" i="11"/>
  <c r="AN557" i="11"/>
  <c r="AM557" i="11"/>
  <c r="AQ556" i="11"/>
  <c r="AP556" i="11"/>
  <c r="AO556" i="11"/>
  <c r="AN556" i="11"/>
  <c r="AM556" i="11"/>
  <c r="AQ555" i="11"/>
  <c r="AP555" i="11"/>
  <c r="AO555" i="11"/>
  <c r="AN555" i="11"/>
  <c r="AM555" i="11"/>
  <c r="AQ554" i="11"/>
  <c r="AP554" i="11"/>
  <c r="AO554" i="11"/>
  <c r="AN554" i="11"/>
  <c r="AM554" i="11"/>
  <c r="AQ553" i="11"/>
  <c r="AP553" i="11"/>
  <c r="AO553" i="11"/>
  <c r="AN553" i="11"/>
  <c r="AM553" i="11"/>
  <c r="AQ552" i="11"/>
  <c r="AP552" i="11"/>
  <c r="AO552" i="11"/>
  <c r="AN552" i="11"/>
  <c r="AM552" i="11"/>
  <c r="AQ551" i="11"/>
  <c r="AP551" i="11"/>
  <c r="AO551" i="11"/>
  <c r="AN551" i="11"/>
  <c r="AM551" i="11"/>
  <c r="AQ550" i="11"/>
  <c r="AP550" i="11"/>
  <c r="AO550" i="11"/>
  <c r="AN550" i="11"/>
  <c r="AM550" i="11"/>
  <c r="AQ549" i="11"/>
  <c r="AP549" i="11"/>
  <c r="AO549" i="11"/>
  <c r="AN549" i="11"/>
  <c r="AM549" i="11"/>
  <c r="AQ548" i="11"/>
  <c r="AP548" i="11"/>
  <c r="AO548" i="11"/>
  <c r="AN548" i="11"/>
  <c r="AM548" i="11"/>
  <c r="AQ547" i="11"/>
  <c r="AP547" i="11"/>
  <c r="AO547" i="11"/>
  <c r="AN547" i="11"/>
  <c r="AM547" i="11"/>
  <c r="AQ546" i="11"/>
  <c r="AP546" i="11"/>
  <c r="AO546" i="11"/>
  <c r="AN546" i="11"/>
  <c r="AM546" i="11"/>
  <c r="AQ545" i="11"/>
  <c r="AP545" i="11"/>
  <c r="AO545" i="11"/>
  <c r="AN545" i="11"/>
  <c r="AM545" i="11"/>
  <c r="AQ544" i="11"/>
  <c r="AP544" i="11"/>
  <c r="AO544" i="11"/>
  <c r="AN544" i="11"/>
  <c r="AM544" i="11"/>
  <c r="AQ543" i="11"/>
  <c r="AP543" i="11"/>
  <c r="AO543" i="11"/>
  <c r="AN543" i="11"/>
  <c r="AM543" i="11"/>
  <c r="AQ542" i="11"/>
  <c r="AP542" i="11"/>
  <c r="AO542" i="11"/>
  <c r="AN542" i="11"/>
  <c r="AM542" i="11"/>
  <c r="AQ541" i="11"/>
  <c r="AP541" i="11"/>
  <c r="AO541" i="11"/>
  <c r="AN541" i="11"/>
  <c r="AM541" i="11"/>
  <c r="AQ540" i="11"/>
  <c r="AP540" i="11"/>
  <c r="AO540" i="11"/>
  <c r="AN540" i="11"/>
  <c r="AM540" i="11"/>
  <c r="AQ539" i="11"/>
  <c r="AP539" i="11"/>
  <c r="AO539" i="11"/>
  <c r="AN539" i="11"/>
  <c r="AM539" i="11"/>
  <c r="AQ538" i="11"/>
  <c r="AP538" i="11"/>
  <c r="AO538" i="11"/>
  <c r="AN538" i="11"/>
  <c r="AM538" i="11"/>
  <c r="AQ537" i="11"/>
  <c r="AP537" i="11"/>
  <c r="AO537" i="11"/>
  <c r="AN537" i="11"/>
  <c r="AM537" i="11"/>
  <c r="AQ536" i="11"/>
  <c r="AP536" i="11"/>
  <c r="AO536" i="11"/>
  <c r="AN536" i="11"/>
  <c r="AM536" i="11"/>
  <c r="AQ535" i="11"/>
  <c r="AP535" i="11"/>
  <c r="AO535" i="11"/>
  <c r="AN535" i="11"/>
  <c r="AM535" i="11"/>
  <c r="AQ534" i="11"/>
  <c r="AP534" i="11"/>
  <c r="AO534" i="11"/>
  <c r="AN534" i="11"/>
  <c r="AM534" i="11"/>
  <c r="AQ533" i="11"/>
  <c r="AP533" i="11"/>
  <c r="AO533" i="11"/>
  <c r="AN533" i="11"/>
  <c r="AM533" i="11"/>
  <c r="AQ532" i="11"/>
  <c r="AP532" i="11"/>
  <c r="AO532" i="11"/>
  <c r="AN532" i="11"/>
  <c r="AM532" i="11"/>
  <c r="AQ531" i="11"/>
  <c r="AP531" i="11"/>
  <c r="AO531" i="11"/>
  <c r="AN531" i="11"/>
  <c r="AM531" i="11"/>
  <c r="AQ530" i="11"/>
  <c r="AP530" i="11"/>
  <c r="AO530" i="11"/>
  <c r="AN530" i="11"/>
  <c r="AM530" i="11"/>
  <c r="AQ529" i="11"/>
  <c r="AP529" i="11"/>
  <c r="AO529" i="11"/>
  <c r="AN529" i="11"/>
  <c r="AM529" i="11"/>
  <c r="AQ528" i="11"/>
  <c r="AP528" i="11"/>
  <c r="AO528" i="11"/>
  <c r="AN528" i="11"/>
  <c r="AM528" i="11"/>
  <c r="AQ527" i="11"/>
  <c r="AP527" i="11"/>
  <c r="AO527" i="11"/>
  <c r="AN527" i="11"/>
  <c r="AM527" i="11"/>
  <c r="AQ526" i="11"/>
  <c r="AP526" i="11"/>
  <c r="AO526" i="11"/>
  <c r="AN526" i="11"/>
  <c r="AM526" i="11"/>
  <c r="AQ525" i="11"/>
  <c r="AP525" i="11"/>
  <c r="AO525" i="11"/>
  <c r="AN525" i="11"/>
  <c r="AM525" i="11"/>
  <c r="AQ524" i="11"/>
  <c r="AP524" i="11"/>
  <c r="AO524" i="11"/>
  <c r="AN524" i="11"/>
  <c r="AM524" i="11"/>
  <c r="AQ523" i="11"/>
  <c r="AP523" i="11"/>
  <c r="AO523" i="11"/>
  <c r="AN523" i="11"/>
  <c r="AM523" i="11"/>
  <c r="AQ522" i="11"/>
  <c r="AP522" i="11"/>
  <c r="AO522" i="11"/>
  <c r="AN522" i="11"/>
  <c r="AM522" i="11"/>
  <c r="AQ521" i="11"/>
  <c r="AP521" i="11"/>
  <c r="AO521" i="11"/>
  <c r="AN521" i="11"/>
  <c r="AM521" i="11"/>
  <c r="AQ520" i="11"/>
  <c r="AP520" i="11"/>
  <c r="AO520" i="11"/>
  <c r="AN520" i="11"/>
  <c r="AM520" i="11"/>
  <c r="AQ519" i="11"/>
  <c r="AP519" i="11"/>
  <c r="AO519" i="11"/>
  <c r="AN519" i="11"/>
  <c r="AM519" i="11"/>
  <c r="AQ518" i="11"/>
  <c r="AP518" i="11"/>
  <c r="AO518" i="11"/>
  <c r="AN518" i="11"/>
  <c r="AM518" i="11"/>
  <c r="AQ517" i="11"/>
  <c r="AP517" i="11"/>
  <c r="AO517" i="11"/>
  <c r="AN517" i="11"/>
  <c r="AM517" i="11"/>
  <c r="AQ516" i="11"/>
  <c r="AP516" i="11"/>
  <c r="AO516" i="11"/>
  <c r="AN516" i="11"/>
  <c r="AM516" i="11"/>
  <c r="AQ515" i="11"/>
  <c r="AP515" i="11"/>
  <c r="AO515" i="11"/>
  <c r="AN515" i="11"/>
  <c r="AM515" i="11"/>
  <c r="AQ514" i="11"/>
  <c r="AP514" i="11"/>
  <c r="AO514" i="11"/>
  <c r="AN514" i="11"/>
  <c r="AM514" i="11"/>
  <c r="AQ513" i="11"/>
  <c r="AP513" i="11"/>
  <c r="AO513" i="11"/>
  <c r="AN513" i="11"/>
  <c r="AM513" i="11"/>
  <c r="AQ512" i="11"/>
  <c r="AP512" i="11"/>
  <c r="AO512" i="11"/>
  <c r="AN512" i="11"/>
  <c r="AM512" i="11"/>
  <c r="AQ511" i="11"/>
  <c r="AP511" i="11"/>
  <c r="AO511" i="11"/>
  <c r="AN511" i="11"/>
  <c r="AM511" i="11"/>
  <c r="AQ510" i="11"/>
  <c r="AP510" i="11"/>
  <c r="AO510" i="11"/>
  <c r="AN510" i="11"/>
  <c r="AM510" i="11"/>
  <c r="AQ509" i="11"/>
  <c r="AP509" i="11"/>
  <c r="AO509" i="11"/>
  <c r="AN509" i="11"/>
  <c r="AM509" i="11"/>
  <c r="AQ508" i="11"/>
  <c r="AP508" i="11"/>
  <c r="AO508" i="11"/>
  <c r="AN508" i="11"/>
  <c r="AM508" i="11"/>
  <c r="AQ507" i="11"/>
  <c r="AP507" i="11"/>
  <c r="AO507" i="11"/>
  <c r="AN507" i="11"/>
  <c r="AM507" i="11"/>
  <c r="AQ506" i="11"/>
  <c r="AP506" i="11"/>
  <c r="AO506" i="11"/>
  <c r="AN506" i="11"/>
  <c r="AM506" i="11"/>
  <c r="AQ505" i="11"/>
  <c r="AP505" i="11"/>
  <c r="AO505" i="11"/>
  <c r="AN505" i="11"/>
  <c r="AM505" i="11"/>
  <c r="AQ504" i="11"/>
  <c r="AP504" i="11"/>
  <c r="AO504" i="11"/>
  <c r="AN504" i="11"/>
  <c r="AM504" i="11"/>
  <c r="AQ503" i="11"/>
  <c r="AP503" i="11"/>
  <c r="AO503" i="11"/>
  <c r="AN503" i="11"/>
  <c r="AM503" i="11"/>
  <c r="AQ502" i="11"/>
  <c r="AP502" i="11"/>
  <c r="AO502" i="11"/>
  <c r="AN502" i="11"/>
  <c r="AM502" i="11"/>
  <c r="AQ501" i="11"/>
  <c r="AP501" i="11"/>
  <c r="AO501" i="11"/>
  <c r="AN501" i="11"/>
  <c r="AM501" i="11"/>
  <c r="AQ500" i="11"/>
  <c r="AP500" i="11"/>
  <c r="AO500" i="11"/>
  <c r="AN500" i="11"/>
  <c r="AM500" i="11"/>
  <c r="AQ499" i="11"/>
  <c r="AP499" i="11"/>
  <c r="AO499" i="11"/>
  <c r="AN499" i="11"/>
  <c r="AM499" i="11"/>
  <c r="AQ498" i="11"/>
  <c r="AP498" i="11"/>
  <c r="AO498" i="11"/>
  <c r="AN498" i="11"/>
  <c r="AM498" i="11"/>
  <c r="AQ497" i="11"/>
  <c r="AP497" i="11"/>
  <c r="AO497" i="11"/>
  <c r="AN497" i="11"/>
  <c r="AM497" i="11"/>
  <c r="AQ496" i="11"/>
  <c r="AP496" i="11"/>
  <c r="AO496" i="11"/>
  <c r="AN496" i="11"/>
  <c r="AM496" i="11"/>
  <c r="AQ495" i="11"/>
  <c r="AP495" i="11"/>
  <c r="AO495" i="11"/>
  <c r="AN495" i="11"/>
  <c r="AM495" i="11"/>
  <c r="AQ494" i="11"/>
  <c r="AP494" i="11"/>
  <c r="AO494" i="11"/>
  <c r="AN494" i="11"/>
  <c r="AM494" i="11"/>
  <c r="AQ493" i="11"/>
  <c r="AP493" i="11"/>
  <c r="AO493" i="11"/>
  <c r="AN493" i="11"/>
  <c r="AM493" i="11"/>
  <c r="AQ492" i="11"/>
  <c r="AP492" i="11"/>
  <c r="AO492" i="11"/>
  <c r="AN492" i="11"/>
  <c r="AM492" i="11"/>
  <c r="AQ491" i="11"/>
  <c r="AP491" i="11"/>
  <c r="AO491" i="11"/>
  <c r="AN491" i="11"/>
  <c r="AM491" i="11"/>
  <c r="AQ490" i="11"/>
  <c r="AP490" i="11"/>
  <c r="AO490" i="11"/>
  <c r="AN490" i="11"/>
  <c r="AM490" i="11"/>
  <c r="AQ489" i="11"/>
  <c r="AP489" i="11"/>
  <c r="AO489" i="11"/>
  <c r="AN489" i="11"/>
  <c r="AM489" i="11"/>
  <c r="AQ488" i="11"/>
  <c r="AP488" i="11"/>
  <c r="AO488" i="11"/>
  <c r="AN488" i="11"/>
  <c r="AM488" i="11"/>
  <c r="AQ487" i="11"/>
  <c r="AP487" i="11"/>
  <c r="AO487" i="11"/>
  <c r="AN487" i="11"/>
  <c r="AM487" i="11"/>
  <c r="AQ486" i="11"/>
  <c r="AP486" i="11"/>
  <c r="AO486" i="11"/>
  <c r="AN486" i="11"/>
  <c r="AM486" i="11"/>
  <c r="AQ485" i="11"/>
  <c r="AP485" i="11"/>
  <c r="AO485" i="11"/>
  <c r="AN485" i="11"/>
  <c r="AM485" i="11"/>
  <c r="AQ484" i="11"/>
  <c r="AP484" i="11"/>
  <c r="AO484" i="11"/>
  <c r="AN484" i="11"/>
  <c r="AM484" i="11"/>
  <c r="AQ483" i="11"/>
  <c r="AP483" i="11"/>
  <c r="AO483" i="11"/>
  <c r="AN483" i="11"/>
  <c r="AM483" i="11"/>
  <c r="AQ482" i="11"/>
  <c r="AP482" i="11"/>
  <c r="AO482" i="11"/>
  <c r="AN482" i="11"/>
  <c r="AM482" i="11"/>
  <c r="AQ481" i="11"/>
  <c r="AP481" i="11"/>
  <c r="AO481" i="11"/>
  <c r="AN481" i="11"/>
  <c r="AM481" i="11"/>
  <c r="AQ480" i="11"/>
  <c r="AP480" i="11"/>
  <c r="AO480" i="11"/>
  <c r="AN480" i="11"/>
  <c r="AM480" i="11"/>
  <c r="AQ479" i="11"/>
  <c r="AP479" i="11"/>
  <c r="AO479" i="11"/>
  <c r="AN479" i="11"/>
  <c r="AM479" i="11"/>
  <c r="AQ478" i="11"/>
  <c r="AP478" i="11"/>
  <c r="AO478" i="11"/>
  <c r="AN478" i="11"/>
  <c r="AM478" i="11"/>
  <c r="AQ477" i="11"/>
  <c r="AP477" i="11"/>
  <c r="AO477" i="11"/>
  <c r="AN477" i="11"/>
  <c r="AM477" i="11"/>
  <c r="AQ476" i="11"/>
  <c r="AP476" i="11"/>
  <c r="AO476" i="11"/>
  <c r="AN476" i="11"/>
  <c r="AM476" i="11"/>
  <c r="AQ475" i="11"/>
  <c r="AP475" i="11"/>
  <c r="AO475" i="11"/>
  <c r="AN475" i="11"/>
  <c r="AM475" i="11"/>
  <c r="AQ474" i="11"/>
  <c r="AP474" i="11"/>
  <c r="AO474" i="11"/>
  <c r="AN474" i="11"/>
  <c r="AM474" i="11"/>
  <c r="AQ473" i="11"/>
  <c r="AP473" i="11"/>
  <c r="AO473" i="11"/>
  <c r="AN473" i="11"/>
  <c r="AM473" i="11"/>
  <c r="AQ472" i="11"/>
  <c r="AP472" i="11"/>
  <c r="AO472" i="11"/>
  <c r="AN472" i="11"/>
  <c r="AM472" i="11"/>
  <c r="AQ471" i="11"/>
  <c r="AP471" i="11"/>
  <c r="AO471" i="11"/>
  <c r="AN471" i="11"/>
  <c r="AM471" i="11"/>
  <c r="AQ470" i="11"/>
  <c r="AP470" i="11"/>
  <c r="AO470" i="11"/>
  <c r="AN470" i="11"/>
  <c r="AM470" i="11"/>
  <c r="AQ469" i="11"/>
  <c r="AP469" i="11"/>
  <c r="AO469" i="11"/>
  <c r="AN469" i="11"/>
  <c r="AM469" i="11"/>
  <c r="AQ468" i="11"/>
  <c r="AP468" i="11"/>
  <c r="AO468" i="11"/>
  <c r="AN468" i="11"/>
  <c r="AM468" i="11"/>
  <c r="AQ467" i="11"/>
  <c r="AP467" i="11"/>
  <c r="AO467" i="11"/>
  <c r="AN467" i="11"/>
  <c r="AM467" i="11"/>
  <c r="AQ466" i="11"/>
  <c r="AP466" i="11"/>
  <c r="AO466" i="11"/>
  <c r="AN466" i="11"/>
  <c r="AM466" i="11"/>
  <c r="AQ465" i="11"/>
  <c r="AP465" i="11"/>
  <c r="AO465" i="11"/>
  <c r="AN465" i="11"/>
  <c r="AM465" i="11"/>
  <c r="AQ464" i="11"/>
  <c r="AP464" i="11"/>
  <c r="AO464" i="11"/>
  <c r="AN464" i="11"/>
  <c r="AM464" i="11"/>
  <c r="AQ463" i="11"/>
  <c r="AP463" i="11"/>
  <c r="AO463" i="11"/>
  <c r="AN463" i="11"/>
  <c r="AM463" i="11"/>
  <c r="AQ462" i="11"/>
  <c r="AP462" i="11"/>
  <c r="AO462" i="11"/>
  <c r="AN462" i="11"/>
  <c r="AM462" i="11"/>
  <c r="AQ461" i="11"/>
  <c r="AP461" i="11"/>
  <c r="AO461" i="11"/>
  <c r="AN461" i="11"/>
  <c r="AM461" i="11"/>
  <c r="AQ460" i="11"/>
  <c r="AP460" i="11"/>
  <c r="AO460" i="11"/>
  <c r="AN460" i="11"/>
  <c r="AM460" i="11"/>
  <c r="AQ459" i="11"/>
  <c r="AP459" i="11"/>
  <c r="AO459" i="11"/>
  <c r="AN459" i="11"/>
  <c r="AM459" i="11"/>
  <c r="AQ458" i="11"/>
  <c r="AP458" i="11"/>
  <c r="AO458" i="11"/>
  <c r="AN458" i="11"/>
  <c r="AM458" i="11"/>
  <c r="AQ457" i="11"/>
  <c r="AP457" i="11"/>
  <c r="AO457" i="11"/>
  <c r="AN457" i="11"/>
  <c r="AM457" i="11"/>
  <c r="AQ456" i="11"/>
  <c r="AP456" i="11"/>
  <c r="AO456" i="11"/>
  <c r="AN456" i="11"/>
  <c r="AM456" i="11"/>
  <c r="AQ455" i="11"/>
  <c r="AP455" i="11"/>
  <c r="AO455" i="11"/>
  <c r="AN455" i="11"/>
  <c r="AM455" i="11"/>
  <c r="AQ454" i="11"/>
  <c r="AP454" i="11"/>
  <c r="AO454" i="11"/>
  <c r="AN454" i="11"/>
  <c r="AM454" i="11"/>
  <c r="AQ453" i="11"/>
  <c r="AP453" i="11"/>
  <c r="AO453" i="11"/>
  <c r="AN453" i="11"/>
  <c r="AM453" i="11"/>
  <c r="AQ452" i="11"/>
  <c r="AP452" i="11"/>
  <c r="AO452" i="11"/>
  <c r="AN452" i="11"/>
  <c r="AM452" i="11"/>
  <c r="AQ451" i="11"/>
  <c r="AP451" i="11"/>
  <c r="AO451" i="11"/>
  <c r="AN451" i="11"/>
  <c r="AM451" i="11"/>
  <c r="AQ450" i="11"/>
  <c r="AP450" i="11"/>
  <c r="AO450" i="11"/>
  <c r="AN450" i="11"/>
  <c r="AM450" i="11"/>
  <c r="AQ449" i="11"/>
  <c r="AP449" i="11"/>
  <c r="AO449" i="11"/>
  <c r="AN449" i="11"/>
  <c r="AM449" i="11"/>
  <c r="AQ448" i="11"/>
  <c r="AP448" i="11"/>
  <c r="AO448" i="11"/>
  <c r="AN448" i="11"/>
  <c r="AM448" i="11"/>
  <c r="AQ447" i="11"/>
  <c r="AP447" i="11"/>
  <c r="AO447" i="11"/>
  <c r="AN447" i="11"/>
  <c r="AM447" i="11"/>
  <c r="AQ446" i="11"/>
  <c r="AP446" i="11"/>
  <c r="AO446" i="11"/>
  <c r="AN446" i="11"/>
  <c r="AM446" i="11"/>
  <c r="AQ445" i="11"/>
  <c r="AP445" i="11"/>
  <c r="AO445" i="11"/>
  <c r="AN445" i="11"/>
  <c r="AM445" i="11"/>
  <c r="AQ444" i="11"/>
  <c r="AP444" i="11"/>
  <c r="AO444" i="11"/>
  <c r="AN444" i="11"/>
  <c r="AM444" i="11"/>
  <c r="AQ443" i="11"/>
  <c r="AP443" i="11"/>
  <c r="AO443" i="11"/>
  <c r="AN443" i="11"/>
  <c r="AM443" i="11"/>
  <c r="AQ442" i="11"/>
  <c r="AP442" i="11"/>
  <c r="AO442" i="11"/>
  <c r="AN442" i="11"/>
  <c r="AM442" i="11"/>
  <c r="AQ441" i="11"/>
  <c r="AP441" i="11"/>
  <c r="AO441" i="11"/>
  <c r="AN441" i="11"/>
  <c r="AM441" i="11"/>
  <c r="AQ440" i="11"/>
  <c r="AP440" i="11"/>
  <c r="AO440" i="11"/>
  <c r="AN440" i="11"/>
  <c r="AM440" i="11"/>
  <c r="AQ439" i="11"/>
  <c r="AP439" i="11"/>
  <c r="AO439" i="11"/>
  <c r="AN439" i="11"/>
  <c r="AM439" i="11"/>
  <c r="AQ438" i="11"/>
  <c r="AP438" i="11"/>
  <c r="AO438" i="11"/>
  <c r="AN438" i="11"/>
  <c r="AM438" i="11"/>
  <c r="AQ437" i="11"/>
  <c r="AP437" i="11"/>
  <c r="AO437" i="11"/>
  <c r="AN437" i="11"/>
  <c r="AM437" i="11"/>
  <c r="AQ436" i="11"/>
  <c r="AP436" i="11"/>
  <c r="AO436" i="11"/>
  <c r="AN436" i="11"/>
  <c r="AM436" i="11"/>
  <c r="AQ435" i="11"/>
  <c r="AP435" i="11"/>
  <c r="AO435" i="11"/>
  <c r="AN435" i="11"/>
  <c r="AM435" i="11"/>
  <c r="AQ434" i="11"/>
  <c r="AP434" i="11"/>
  <c r="AO434" i="11"/>
  <c r="AN434" i="11"/>
  <c r="AM434" i="11"/>
  <c r="AQ433" i="11"/>
  <c r="AP433" i="11"/>
  <c r="AO433" i="11"/>
  <c r="AN433" i="11"/>
  <c r="AM433" i="11"/>
  <c r="AQ432" i="11"/>
  <c r="AP432" i="11"/>
  <c r="AO432" i="11"/>
  <c r="AN432" i="11"/>
  <c r="AM432" i="11"/>
  <c r="AQ431" i="11"/>
  <c r="AP431" i="11"/>
  <c r="AO431" i="11"/>
  <c r="AN431" i="11"/>
  <c r="AM431" i="11"/>
  <c r="AQ430" i="11"/>
  <c r="AP430" i="11"/>
  <c r="AO430" i="11"/>
  <c r="AN430" i="11"/>
  <c r="AM430" i="11"/>
  <c r="AQ429" i="11"/>
  <c r="AP429" i="11"/>
  <c r="AO429" i="11"/>
  <c r="AN429" i="11"/>
  <c r="AM429" i="11"/>
  <c r="AQ428" i="11"/>
  <c r="AP428" i="11"/>
  <c r="AO428" i="11"/>
  <c r="AN428" i="11"/>
  <c r="AM428" i="11"/>
  <c r="AQ427" i="11"/>
  <c r="AP427" i="11"/>
  <c r="AO427" i="11"/>
  <c r="AN427" i="11"/>
  <c r="AM427" i="11"/>
  <c r="AQ426" i="11"/>
  <c r="AP426" i="11"/>
  <c r="AO426" i="11"/>
  <c r="AN426" i="11"/>
  <c r="AM426" i="11"/>
  <c r="AQ425" i="11"/>
  <c r="AP425" i="11"/>
  <c r="AO425" i="11"/>
  <c r="AN425" i="11"/>
  <c r="AM425" i="11"/>
  <c r="AQ424" i="11"/>
  <c r="AP424" i="11"/>
  <c r="AO424" i="11"/>
  <c r="AN424" i="11"/>
  <c r="AM424" i="11"/>
  <c r="AQ423" i="11"/>
  <c r="AP423" i="11"/>
  <c r="AO423" i="11"/>
  <c r="AN423" i="11"/>
  <c r="AM423" i="11"/>
  <c r="AQ422" i="11"/>
  <c r="AP422" i="11"/>
  <c r="AO422" i="11"/>
  <c r="AN422" i="11"/>
  <c r="AM422" i="11"/>
  <c r="AQ421" i="11"/>
  <c r="AP421" i="11"/>
  <c r="AO421" i="11"/>
  <c r="AN421" i="11"/>
  <c r="AM421" i="11"/>
  <c r="AQ420" i="11"/>
  <c r="AP420" i="11"/>
  <c r="AO420" i="11"/>
  <c r="AN420" i="11"/>
  <c r="AM420" i="11"/>
  <c r="AQ419" i="11"/>
  <c r="AP419" i="11"/>
  <c r="AO419" i="11"/>
  <c r="AN419" i="11"/>
  <c r="AM419" i="11"/>
  <c r="AQ418" i="11"/>
  <c r="AP418" i="11"/>
  <c r="AO418" i="11"/>
  <c r="AN418" i="11"/>
  <c r="AM418" i="11"/>
  <c r="AQ417" i="11"/>
  <c r="AP417" i="11"/>
  <c r="AO417" i="11"/>
  <c r="AN417" i="11"/>
  <c r="AM417" i="11"/>
  <c r="AQ416" i="11"/>
  <c r="AP416" i="11"/>
  <c r="AO416" i="11"/>
  <c r="AN416" i="11"/>
  <c r="AM416" i="11"/>
  <c r="AQ415" i="11"/>
  <c r="AP415" i="11"/>
  <c r="AO415" i="11"/>
  <c r="AN415" i="11"/>
  <c r="AM415" i="11"/>
  <c r="AQ414" i="11"/>
  <c r="AP414" i="11"/>
  <c r="AO414" i="11"/>
  <c r="AN414" i="11"/>
  <c r="AM414" i="11"/>
  <c r="AQ413" i="11"/>
  <c r="AP413" i="11"/>
  <c r="AO413" i="11"/>
  <c r="AN413" i="11"/>
  <c r="AM413" i="11"/>
  <c r="AQ412" i="11"/>
  <c r="AP412" i="11"/>
  <c r="AO412" i="11"/>
  <c r="AN412" i="11"/>
  <c r="AM412" i="11"/>
  <c r="AQ411" i="11"/>
  <c r="AP411" i="11"/>
  <c r="AO411" i="11"/>
  <c r="AN411" i="11"/>
  <c r="AM411" i="11"/>
  <c r="AQ410" i="11"/>
  <c r="AP410" i="11"/>
  <c r="AO410" i="11"/>
  <c r="AN410" i="11"/>
  <c r="AM410" i="11"/>
  <c r="AQ409" i="11"/>
  <c r="AP409" i="11"/>
  <c r="AO409" i="11"/>
  <c r="AN409" i="11"/>
  <c r="AM409" i="11"/>
  <c r="AQ408" i="11"/>
  <c r="AP408" i="11"/>
  <c r="AO408" i="11"/>
  <c r="AN408" i="11"/>
  <c r="AM408" i="11"/>
  <c r="AQ407" i="11"/>
  <c r="AP407" i="11"/>
  <c r="AO407" i="11"/>
  <c r="AN407" i="11"/>
  <c r="AM407" i="11"/>
  <c r="AQ406" i="11"/>
  <c r="AP406" i="11"/>
  <c r="AO406" i="11"/>
  <c r="AN406" i="11"/>
  <c r="AM406" i="11"/>
  <c r="AQ405" i="11"/>
  <c r="AP405" i="11"/>
  <c r="AO405" i="11"/>
  <c r="AN405" i="11"/>
  <c r="AM405" i="11"/>
  <c r="AQ404" i="11"/>
  <c r="AP404" i="11"/>
  <c r="AO404" i="11"/>
  <c r="AN404" i="11"/>
  <c r="AM404" i="11"/>
  <c r="AQ403" i="11"/>
  <c r="AP403" i="11"/>
  <c r="AO403" i="11"/>
  <c r="AN403" i="11"/>
  <c r="AM403" i="11"/>
  <c r="AQ402" i="11"/>
  <c r="AP402" i="11"/>
  <c r="AO402" i="11"/>
  <c r="AN402" i="11"/>
  <c r="AM402" i="11"/>
  <c r="AQ401" i="11"/>
  <c r="AP401" i="11"/>
  <c r="AO401" i="11"/>
  <c r="AN401" i="11"/>
  <c r="AM401" i="11"/>
  <c r="AQ400" i="11"/>
  <c r="AP400" i="11"/>
  <c r="AO400" i="11"/>
  <c r="AN400" i="11"/>
  <c r="AM400" i="11"/>
  <c r="AQ399" i="11"/>
  <c r="AP399" i="11"/>
  <c r="AO399" i="11"/>
  <c r="AN399" i="11"/>
  <c r="AM399" i="11"/>
  <c r="AQ398" i="11"/>
  <c r="AP398" i="11"/>
  <c r="AO398" i="11"/>
  <c r="AN398" i="11"/>
  <c r="AM398" i="11"/>
  <c r="AQ397" i="11"/>
  <c r="AP397" i="11"/>
  <c r="AO397" i="11"/>
  <c r="AN397" i="11"/>
  <c r="AM397" i="11"/>
  <c r="AQ396" i="11"/>
  <c r="AP396" i="11"/>
  <c r="AO396" i="11"/>
  <c r="AN396" i="11"/>
  <c r="AM396" i="11"/>
  <c r="AQ395" i="11"/>
  <c r="AP395" i="11"/>
  <c r="AO395" i="11"/>
  <c r="AN395" i="11"/>
  <c r="AM395" i="11"/>
  <c r="AQ394" i="11"/>
  <c r="AP394" i="11"/>
  <c r="AO394" i="11"/>
  <c r="AN394" i="11"/>
  <c r="AM394" i="11"/>
  <c r="AQ393" i="11"/>
  <c r="AP393" i="11"/>
  <c r="AO393" i="11"/>
  <c r="AN393" i="11"/>
  <c r="AM393" i="11"/>
  <c r="AQ392" i="11"/>
  <c r="AP392" i="11"/>
  <c r="AO392" i="11"/>
  <c r="AN392" i="11"/>
  <c r="AM392" i="11"/>
  <c r="AQ391" i="11"/>
  <c r="AP391" i="11"/>
  <c r="AO391" i="11"/>
  <c r="AN391" i="11"/>
  <c r="AM391" i="11"/>
  <c r="AQ390" i="11"/>
  <c r="AP390" i="11"/>
  <c r="AO390" i="11"/>
  <c r="AN390" i="11"/>
  <c r="AM390" i="11"/>
  <c r="AQ389" i="11"/>
  <c r="AP389" i="11"/>
  <c r="AO389" i="11"/>
  <c r="AN389" i="11"/>
  <c r="AM389" i="11"/>
  <c r="AQ388" i="11"/>
  <c r="AP388" i="11"/>
  <c r="AO388" i="11"/>
  <c r="AN388" i="11"/>
  <c r="AM388" i="11"/>
  <c r="AQ387" i="11"/>
  <c r="AP387" i="11"/>
  <c r="AO387" i="11"/>
  <c r="AN387" i="11"/>
  <c r="AM387" i="11"/>
  <c r="AQ386" i="11"/>
  <c r="AP386" i="11"/>
  <c r="AO386" i="11"/>
  <c r="AN386" i="11"/>
  <c r="AM386" i="11"/>
  <c r="AQ385" i="11"/>
  <c r="AP385" i="11"/>
  <c r="AO385" i="11"/>
  <c r="AN385" i="11"/>
  <c r="AM385" i="11"/>
  <c r="AQ384" i="11"/>
  <c r="AP384" i="11"/>
  <c r="AO384" i="11"/>
  <c r="AN384" i="11"/>
  <c r="AM384" i="11"/>
  <c r="AQ383" i="11"/>
  <c r="AP383" i="11"/>
  <c r="AO383" i="11"/>
  <c r="AN383" i="11"/>
  <c r="AM383" i="11"/>
  <c r="AQ382" i="11"/>
  <c r="AP382" i="11"/>
  <c r="AO382" i="11"/>
  <c r="AN382" i="11"/>
  <c r="AM382" i="11"/>
  <c r="AQ381" i="11"/>
  <c r="AP381" i="11"/>
  <c r="AO381" i="11"/>
  <c r="AN381" i="11"/>
  <c r="AM381" i="11"/>
  <c r="AQ380" i="11"/>
  <c r="AP380" i="11"/>
  <c r="AO380" i="11"/>
  <c r="AN380" i="11"/>
  <c r="AM380" i="11"/>
  <c r="AQ379" i="11"/>
  <c r="AP379" i="11"/>
  <c r="AO379" i="11"/>
  <c r="AN379" i="11"/>
  <c r="AM379" i="11"/>
  <c r="AQ378" i="11"/>
  <c r="AP378" i="11"/>
  <c r="AO378" i="11"/>
  <c r="AN378" i="11"/>
  <c r="AM378" i="11"/>
  <c r="AQ377" i="11"/>
  <c r="AP377" i="11"/>
  <c r="AO377" i="11"/>
  <c r="AN377" i="11"/>
  <c r="AM377" i="11"/>
  <c r="AQ376" i="11"/>
  <c r="AP376" i="11"/>
  <c r="AO376" i="11"/>
  <c r="AN376" i="11"/>
  <c r="AM376" i="11"/>
  <c r="AQ375" i="11"/>
  <c r="AP375" i="11"/>
  <c r="AO375" i="11"/>
  <c r="AN375" i="11"/>
  <c r="AM375" i="11"/>
  <c r="AQ374" i="11"/>
  <c r="AP374" i="11"/>
  <c r="AO374" i="11"/>
  <c r="AN374" i="11"/>
  <c r="AM374" i="11"/>
  <c r="AQ373" i="11"/>
  <c r="AP373" i="11"/>
  <c r="AO373" i="11"/>
  <c r="AN373" i="11"/>
  <c r="AM373" i="11"/>
  <c r="AQ372" i="11"/>
  <c r="AP372" i="11"/>
  <c r="AO372" i="11"/>
  <c r="AN372" i="11"/>
  <c r="AM372" i="11"/>
  <c r="AQ371" i="11"/>
  <c r="AP371" i="11"/>
  <c r="AO371" i="11"/>
  <c r="AN371" i="11"/>
  <c r="AM371" i="11"/>
  <c r="AQ370" i="11"/>
  <c r="AP370" i="11"/>
  <c r="AO370" i="11"/>
  <c r="AN370" i="11"/>
  <c r="AM370" i="11"/>
  <c r="AQ369" i="11"/>
  <c r="AP369" i="11"/>
  <c r="AO369" i="11"/>
  <c r="AN369" i="11"/>
  <c r="AM369" i="11"/>
  <c r="AQ368" i="11"/>
  <c r="AP368" i="11"/>
  <c r="AO368" i="11"/>
  <c r="AN368" i="11"/>
  <c r="AM368" i="11"/>
  <c r="AQ367" i="11"/>
  <c r="AP367" i="11"/>
  <c r="AO367" i="11"/>
  <c r="AN367" i="11"/>
  <c r="AM367" i="11"/>
  <c r="AQ366" i="11"/>
  <c r="AP366" i="11"/>
  <c r="AO366" i="11"/>
  <c r="AN366" i="11"/>
  <c r="AM366" i="11"/>
  <c r="AQ365" i="11"/>
  <c r="AP365" i="11"/>
  <c r="AO365" i="11"/>
  <c r="AN365" i="11"/>
  <c r="AM365" i="11"/>
  <c r="AQ364" i="11"/>
  <c r="AP364" i="11"/>
  <c r="AO364" i="11"/>
  <c r="AN364" i="11"/>
  <c r="AM364" i="11"/>
  <c r="AQ363" i="11"/>
  <c r="AP363" i="11"/>
  <c r="AO363" i="11"/>
  <c r="AN363" i="11"/>
  <c r="AM363" i="11"/>
  <c r="AQ362" i="11"/>
  <c r="AP362" i="11"/>
  <c r="AO362" i="11"/>
  <c r="AN362" i="11"/>
  <c r="AM362" i="11"/>
  <c r="AQ361" i="11"/>
  <c r="AP361" i="11"/>
  <c r="AO361" i="11"/>
  <c r="AN361" i="11"/>
  <c r="AM361" i="11"/>
  <c r="AQ360" i="11"/>
  <c r="AP360" i="11"/>
  <c r="AO360" i="11"/>
  <c r="AN360" i="11"/>
  <c r="AM360" i="11"/>
  <c r="AQ359" i="11"/>
  <c r="AP359" i="11"/>
  <c r="AO359" i="11"/>
  <c r="AN359" i="11"/>
  <c r="AM359" i="11"/>
  <c r="AQ358" i="11"/>
  <c r="AP358" i="11"/>
  <c r="AO358" i="11"/>
  <c r="AN358" i="11"/>
  <c r="AM358" i="11"/>
  <c r="AQ357" i="11"/>
  <c r="AP357" i="11"/>
  <c r="AO357" i="11"/>
  <c r="AN357" i="11"/>
  <c r="AM357" i="11"/>
  <c r="AQ356" i="11"/>
  <c r="AP356" i="11"/>
  <c r="AO356" i="11"/>
  <c r="AN356" i="11"/>
  <c r="AM356" i="11"/>
  <c r="AQ355" i="11"/>
  <c r="AP355" i="11"/>
  <c r="AO355" i="11"/>
  <c r="AN355" i="11"/>
  <c r="AM355" i="11"/>
  <c r="AQ354" i="11"/>
  <c r="AP354" i="11"/>
  <c r="AO354" i="11"/>
  <c r="AN354" i="11"/>
  <c r="AM354" i="11"/>
  <c r="AQ353" i="11"/>
  <c r="AP353" i="11"/>
  <c r="AO353" i="11"/>
  <c r="AN353" i="11"/>
  <c r="AM353" i="11"/>
  <c r="AQ352" i="11"/>
  <c r="AP352" i="11"/>
  <c r="AO352" i="11"/>
  <c r="AN352" i="11"/>
  <c r="AM352" i="11"/>
  <c r="AQ351" i="11"/>
  <c r="AP351" i="11"/>
  <c r="AO351" i="11"/>
  <c r="AN351" i="11"/>
  <c r="AM351" i="11"/>
  <c r="AQ350" i="11"/>
  <c r="AP350" i="11"/>
  <c r="AO350" i="11"/>
  <c r="AN350" i="11"/>
  <c r="AM350" i="11"/>
  <c r="AQ349" i="11"/>
  <c r="AP349" i="11"/>
  <c r="AO349" i="11"/>
  <c r="AN349" i="11"/>
  <c r="AM349" i="11"/>
  <c r="AQ348" i="11"/>
  <c r="AP348" i="11"/>
  <c r="AO348" i="11"/>
  <c r="AN348" i="11"/>
  <c r="AM348" i="11"/>
  <c r="AQ347" i="11"/>
  <c r="AP347" i="11"/>
  <c r="AO347" i="11"/>
  <c r="AN347" i="11"/>
  <c r="AM347" i="11"/>
  <c r="AQ346" i="11"/>
  <c r="AP346" i="11"/>
  <c r="AO346" i="11"/>
  <c r="AN346" i="11"/>
  <c r="AM346" i="11"/>
  <c r="AQ345" i="11"/>
  <c r="AP345" i="11"/>
  <c r="AO345" i="11"/>
  <c r="AN345" i="11"/>
  <c r="AM345" i="11"/>
  <c r="AQ344" i="11"/>
  <c r="AP344" i="11"/>
  <c r="AO344" i="11"/>
  <c r="AN344" i="11"/>
  <c r="AM344" i="11"/>
  <c r="AQ343" i="11"/>
  <c r="AP343" i="11"/>
  <c r="AO343" i="11"/>
  <c r="AN343" i="11"/>
  <c r="AM343" i="11"/>
  <c r="AQ342" i="11"/>
  <c r="AP342" i="11"/>
  <c r="AO342" i="11"/>
  <c r="AN342" i="11"/>
  <c r="AM342" i="11"/>
  <c r="AQ341" i="11"/>
  <c r="AP341" i="11"/>
  <c r="AO341" i="11"/>
  <c r="AN341" i="11"/>
  <c r="AM341" i="11"/>
  <c r="AQ340" i="11"/>
  <c r="AP340" i="11"/>
  <c r="AO340" i="11"/>
  <c r="AN340" i="11"/>
  <c r="AM340" i="11"/>
  <c r="AQ339" i="11"/>
  <c r="AP339" i="11"/>
  <c r="AO339" i="11"/>
  <c r="AN339" i="11"/>
  <c r="AM339" i="11"/>
  <c r="AQ338" i="11"/>
  <c r="AP338" i="11"/>
  <c r="AO338" i="11"/>
  <c r="AN338" i="11"/>
  <c r="AM338" i="11"/>
  <c r="AQ337" i="11"/>
  <c r="AP337" i="11"/>
  <c r="AO337" i="11"/>
  <c r="AN337" i="11"/>
  <c r="AM337" i="11"/>
  <c r="AQ336" i="11"/>
  <c r="AP336" i="11"/>
  <c r="AO336" i="11"/>
  <c r="AN336" i="11"/>
  <c r="AM336" i="11"/>
  <c r="AQ335" i="11"/>
  <c r="AP335" i="11"/>
  <c r="AO335" i="11"/>
  <c r="AN335" i="11"/>
  <c r="AM335" i="11"/>
  <c r="AQ334" i="11"/>
  <c r="AP334" i="11"/>
  <c r="AO334" i="11"/>
  <c r="AN334" i="11"/>
  <c r="AM334" i="11"/>
  <c r="AQ333" i="11"/>
  <c r="AP333" i="11"/>
  <c r="AO333" i="11"/>
  <c r="AN333" i="11"/>
  <c r="AM333" i="11"/>
  <c r="AQ332" i="11"/>
  <c r="AP332" i="11"/>
  <c r="AO332" i="11"/>
  <c r="AN332" i="11"/>
  <c r="AM332" i="11"/>
  <c r="AQ331" i="11"/>
  <c r="AP331" i="11"/>
  <c r="AO331" i="11"/>
  <c r="AN331" i="11"/>
  <c r="AM331" i="11"/>
  <c r="AQ330" i="11"/>
  <c r="AP330" i="11"/>
  <c r="AO330" i="11"/>
  <c r="AN330" i="11"/>
  <c r="AM330" i="11"/>
  <c r="AQ329" i="11"/>
  <c r="AP329" i="11"/>
  <c r="AO329" i="11"/>
  <c r="AN329" i="11"/>
  <c r="AM329" i="11"/>
  <c r="AQ328" i="11"/>
  <c r="AP328" i="11"/>
  <c r="AO328" i="11"/>
  <c r="AN328" i="11"/>
  <c r="AM328" i="11"/>
  <c r="AQ327" i="11"/>
  <c r="AP327" i="11"/>
  <c r="AO327" i="11"/>
  <c r="AN327" i="11"/>
  <c r="AM327" i="11"/>
  <c r="AQ326" i="11"/>
  <c r="AP326" i="11"/>
  <c r="AO326" i="11"/>
  <c r="AN326" i="11"/>
  <c r="AM326" i="11"/>
  <c r="AQ325" i="11"/>
  <c r="AP325" i="11"/>
  <c r="AO325" i="11"/>
  <c r="AN325" i="11"/>
  <c r="AM325" i="11"/>
  <c r="AQ324" i="11"/>
  <c r="AP324" i="11"/>
  <c r="AO324" i="11"/>
  <c r="AN324" i="11"/>
  <c r="AM324" i="11"/>
  <c r="AQ323" i="11"/>
  <c r="AP323" i="11"/>
  <c r="AO323" i="11"/>
  <c r="AN323" i="11"/>
  <c r="AM323" i="11"/>
  <c r="AQ322" i="11"/>
  <c r="AP322" i="11"/>
  <c r="AO322" i="11"/>
  <c r="AN322" i="11"/>
  <c r="AM322" i="11"/>
  <c r="AQ321" i="11"/>
  <c r="AP321" i="11"/>
  <c r="AO321" i="11"/>
  <c r="AN321" i="11"/>
  <c r="AM321" i="11"/>
  <c r="AQ320" i="11"/>
  <c r="AP320" i="11"/>
  <c r="AO320" i="11"/>
  <c r="AN320" i="11"/>
  <c r="AM320" i="11"/>
  <c r="AQ319" i="11"/>
  <c r="AP319" i="11"/>
  <c r="AO319" i="11"/>
  <c r="AN319" i="11"/>
  <c r="AM319" i="11"/>
  <c r="AQ318" i="11"/>
  <c r="AP318" i="11"/>
  <c r="AO318" i="11"/>
  <c r="AN318" i="11"/>
  <c r="AM318" i="11"/>
  <c r="AQ317" i="11"/>
  <c r="AP317" i="11"/>
  <c r="AO317" i="11"/>
  <c r="AN317" i="11"/>
  <c r="AM317" i="11"/>
  <c r="AQ316" i="11"/>
  <c r="AP316" i="11"/>
  <c r="AO316" i="11"/>
  <c r="AN316" i="11"/>
  <c r="AM316" i="11"/>
  <c r="AQ315" i="11"/>
  <c r="AP315" i="11"/>
  <c r="AO315" i="11"/>
  <c r="AN315" i="11"/>
  <c r="AM315" i="11"/>
  <c r="AQ314" i="11"/>
  <c r="AP314" i="11"/>
  <c r="AO314" i="11"/>
  <c r="AN314" i="11"/>
  <c r="AM314" i="11"/>
  <c r="AQ313" i="11"/>
  <c r="AP313" i="11"/>
  <c r="AO313" i="11"/>
  <c r="AN313" i="11"/>
  <c r="AM313" i="11"/>
  <c r="AQ312" i="11"/>
  <c r="AP312" i="11"/>
  <c r="AO312" i="11"/>
  <c r="AN312" i="11"/>
  <c r="AM312" i="11"/>
  <c r="AQ311" i="11"/>
  <c r="AP311" i="11"/>
  <c r="AO311" i="11"/>
  <c r="AN311" i="11"/>
  <c r="AM311" i="11"/>
  <c r="AQ310" i="11"/>
  <c r="AP310" i="11"/>
  <c r="AO310" i="11"/>
  <c r="AN310" i="11"/>
  <c r="AM310" i="11"/>
  <c r="AQ309" i="11"/>
  <c r="AP309" i="11"/>
  <c r="AO309" i="11"/>
  <c r="AN309" i="11"/>
  <c r="AM309" i="11"/>
  <c r="AQ308" i="11"/>
  <c r="AP308" i="11"/>
  <c r="AO308" i="11"/>
  <c r="AN308" i="11"/>
  <c r="AM308" i="11"/>
  <c r="AQ307" i="11"/>
  <c r="AP307" i="11"/>
  <c r="AO307" i="11"/>
  <c r="AN307" i="11"/>
  <c r="AM307" i="11"/>
  <c r="AQ306" i="11"/>
  <c r="AP306" i="11"/>
  <c r="AO306" i="11"/>
  <c r="AN306" i="11"/>
  <c r="AM306" i="11"/>
  <c r="AQ305" i="11"/>
  <c r="AP305" i="11"/>
  <c r="AO305" i="11"/>
  <c r="AN305" i="11"/>
  <c r="AM305" i="11"/>
  <c r="AQ304" i="11"/>
  <c r="AP304" i="11"/>
  <c r="AO304" i="11"/>
  <c r="AN304" i="11"/>
  <c r="AM304" i="11"/>
  <c r="AQ303" i="11"/>
  <c r="AP303" i="11"/>
  <c r="AO303" i="11"/>
  <c r="AN303" i="11"/>
  <c r="AM303" i="11"/>
  <c r="AQ302" i="11"/>
  <c r="AP302" i="11"/>
  <c r="AO302" i="11"/>
  <c r="AN302" i="11"/>
  <c r="AM302" i="11"/>
  <c r="AQ301" i="11"/>
  <c r="AP301" i="11"/>
  <c r="AO301" i="11"/>
  <c r="AN301" i="11"/>
  <c r="AM301" i="11"/>
  <c r="AQ300" i="11"/>
  <c r="AP300" i="11"/>
  <c r="AO300" i="11"/>
  <c r="AN300" i="11"/>
  <c r="AM300" i="11"/>
  <c r="AQ299" i="11"/>
  <c r="AP299" i="11"/>
  <c r="AO299" i="11"/>
  <c r="AN299" i="11"/>
  <c r="AM299" i="11"/>
  <c r="AQ298" i="11"/>
  <c r="AP298" i="11"/>
  <c r="AO298" i="11"/>
  <c r="AN298" i="11"/>
  <c r="AM298" i="11"/>
  <c r="AQ297" i="11"/>
  <c r="AP297" i="11"/>
  <c r="AO297" i="11"/>
  <c r="AN297" i="11"/>
  <c r="AM297" i="11"/>
  <c r="AQ296" i="11"/>
  <c r="AP296" i="11"/>
  <c r="AO296" i="11"/>
  <c r="AN296" i="11"/>
  <c r="AM296" i="11"/>
  <c r="AQ295" i="11"/>
  <c r="AP295" i="11"/>
  <c r="AO295" i="11"/>
  <c r="AN295" i="11"/>
  <c r="AM295" i="11"/>
  <c r="AQ294" i="11"/>
  <c r="AP294" i="11"/>
  <c r="AO294" i="11"/>
  <c r="AN294" i="11"/>
  <c r="AM294" i="11"/>
  <c r="AQ293" i="11"/>
  <c r="AP293" i="11"/>
  <c r="AO293" i="11"/>
  <c r="AN293" i="11"/>
  <c r="AM293" i="11"/>
  <c r="AQ292" i="11"/>
  <c r="AP292" i="11"/>
  <c r="AO292" i="11"/>
  <c r="AN292" i="11"/>
  <c r="AM292" i="11"/>
  <c r="AQ291" i="11"/>
  <c r="AP291" i="11"/>
  <c r="AO291" i="11"/>
  <c r="AN291" i="11"/>
  <c r="AM291" i="11"/>
  <c r="AQ290" i="11"/>
  <c r="AP290" i="11"/>
  <c r="AO290" i="11"/>
  <c r="AN290" i="11"/>
  <c r="AM290" i="11"/>
  <c r="AQ289" i="11"/>
  <c r="AP289" i="11"/>
  <c r="AO289" i="11"/>
  <c r="AN289" i="11"/>
  <c r="AM289" i="11"/>
  <c r="AQ288" i="11"/>
  <c r="AP288" i="11"/>
  <c r="AO288" i="11"/>
  <c r="AN288" i="11"/>
  <c r="AM288" i="11"/>
  <c r="AQ287" i="11"/>
  <c r="AP287" i="11"/>
  <c r="AO287" i="11"/>
  <c r="AN287" i="11"/>
  <c r="AM287" i="11"/>
  <c r="AQ286" i="11"/>
  <c r="AP286" i="11"/>
  <c r="AO286" i="11"/>
  <c r="AN286" i="11"/>
  <c r="AM286" i="11"/>
  <c r="AQ285" i="11"/>
  <c r="AP285" i="11"/>
  <c r="AO285" i="11"/>
  <c r="AN285" i="11"/>
  <c r="AM285" i="11"/>
  <c r="AQ284" i="11"/>
  <c r="AP284" i="11"/>
  <c r="AO284" i="11"/>
  <c r="AN284" i="11"/>
  <c r="AM284" i="11"/>
  <c r="AQ283" i="11"/>
  <c r="AP283" i="11"/>
  <c r="AO283" i="11"/>
  <c r="AN283" i="11"/>
  <c r="AM283" i="11"/>
  <c r="AQ282" i="11"/>
  <c r="AP282" i="11"/>
  <c r="AO282" i="11"/>
  <c r="AN282" i="11"/>
  <c r="AM282" i="11"/>
  <c r="AQ281" i="11"/>
  <c r="AP281" i="11"/>
  <c r="AO281" i="11"/>
  <c r="AN281" i="11"/>
  <c r="AM281" i="11"/>
  <c r="AQ280" i="11"/>
  <c r="AP280" i="11"/>
  <c r="AO280" i="11"/>
  <c r="AN280" i="11"/>
  <c r="AM280" i="11"/>
  <c r="AQ279" i="11"/>
  <c r="AP279" i="11"/>
  <c r="AO279" i="11"/>
  <c r="AN279" i="11"/>
  <c r="AM279" i="11"/>
  <c r="AQ278" i="11"/>
  <c r="AP278" i="11"/>
  <c r="AO278" i="11"/>
  <c r="AN278" i="11"/>
  <c r="AM278" i="11"/>
  <c r="AQ277" i="11"/>
  <c r="AP277" i="11"/>
  <c r="AO277" i="11"/>
  <c r="AN277" i="11"/>
  <c r="AM277" i="11"/>
  <c r="AQ276" i="11"/>
  <c r="AP276" i="11"/>
  <c r="AO276" i="11"/>
  <c r="AN276" i="11"/>
  <c r="AM276" i="11"/>
  <c r="AQ275" i="11"/>
  <c r="AP275" i="11"/>
  <c r="AO275" i="11"/>
  <c r="AN275" i="11"/>
  <c r="AM275" i="11"/>
  <c r="AQ274" i="11"/>
  <c r="AP274" i="11"/>
  <c r="AO274" i="11"/>
  <c r="AN274" i="11"/>
  <c r="AM274" i="11"/>
  <c r="AQ273" i="11"/>
  <c r="AP273" i="11"/>
  <c r="AO273" i="11"/>
  <c r="AN273" i="11"/>
  <c r="AM273" i="11"/>
  <c r="AQ272" i="11"/>
  <c r="AP272" i="11"/>
  <c r="AO272" i="11"/>
  <c r="AN272" i="11"/>
  <c r="AM272" i="11"/>
  <c r="AQ271" i="11"/>
  <c r="AP271" i="11"/>
  <c r="AO271" i="11"/>
  <c r="AN271" i="11"/>
  <c r="AM271" i="11"/>
  <c r="AQ270" i="11"/>
  <c r="AP270" i="11"/>
  <c r="AO270" i="11"/>
  <c r="AN270" i="11"/>
  <c r="AM270" i="11"/>
  <c r="AQ269" i="11"/>
  <c r="AP269" i="11"/>
  <c r="AO269" i="11"/>
  <c r="AN269" i="11"/>
  <c r="AM269" i="11"/>
  <c r="AQ268" i="11"/>
  <c r="AP268" i="11"/>
  <c r="AO268" i="11"/>
  <c r="AN268" i="11"/>
  <c r="AM268" i="11"/>
  <c r="AQ267" i="11"/>
  <c r="AP267" i="11"/>
  <c r="AO267" i="11"/>
  <c r="AN267" i="11"/>
  <c r="AM267" i="11"/>
  <c r="AQ266" i="11"/>
  <c r="AP266" i="11"/>
  <c r="AO266" i="11"/>
  <c r="AN266" i="11"/>
  <c r="AM266" i="11"/>
  <c r="AQ265" i="11"/>
  <c r="AP265" i="11"/>
  <c r="AO265" i="11"/>
  <c r="AN265" i="11"/>
  <c r="AM265" i="11"/>
  <c r="AQ264" i="11"/>
  <c r="AP264" i="11"/>
  <c r="AO264" i="11"/>
  <c r="AN264" i="11"/>
  <c r="AM264" i="11"/>
  <c r="AQ263" i="11"/>
  <c r="AP263" i="11"/>
  <c r="AO263" i="11"/>
  <c r="AN263" i="11"/>
  <c r="AM263" i="11"/>
  <c r="AQ262" i="11"/>
  <c r="AP262" i="11"/>
  <c r="AO262" i="11"/>
  <c r="AN262" i="11"/>
  <c r="AM262" i="11"/>
  <c r="AQ261" i="11"/>
  <c r="AP261" i="11"/>
  <c r="AO261" i="11"/>
  <c r="AN261" i="11"/>
  <c r="AM261" i="11"/>
  <c r="AQ260" i="11"/>
  <c r="AP260" i="11"/>
  <c r="AO260" i="11"/>
  <c r="AN260" i="11"/>
  <c r="AM260" i="11"/>
  <c r="AQ259" i="11"/>
  <c r="AP259" i="11"/>
  <c r="AO259" i="11"/>
  <c r="AN259" i="11"/>
  <c r="AM259" i="11"/>
  <c r="AQ258" i="11"/>
  <c r="AP258" i="11"/>
  <c r="AO258" i="11"/>
  <c r="AN258" i="11"/>
  <c r="AM258" i="11"/>
  <c r="AQ257" i="11"/>
  <c r="AP257" i="11"/>
  <c r="AO257" i="11"/>
  <c r="AN257" i="11"/>
  <c r="AM257" i="11"/>
  <c r="AQ256" i="11"/>
  <c r="AP256" i="11"/>
  <c r="AO256" i="11"/>
  <c r="AN256" i="11"/>
  <c r="AM256" i="11"/>
  <c r="AQ255" i="11"/>
  <c r="AP255" i="11"/>
  <c r="AO255" i="11"/>
  <c r="AN255" i="11"/>
  <c r="AM255" i="11"/>
  <c r="AQ254" i="11"/>
  <c r="AP254" i="11"/>
  <c r="AO254" i="11"/>
  <c r="AN254" i="11"/>
  <c r="AM254" i="11"/>
  <c r="AQ253" i="11"/>
  <c r="AP253" i="11"/>
  <c r="AO253" i="11"/>
  <c r="AN253" i="11"/>
  <c r="AM253" i="11"/>
  <c r="AQ252" i="11"/>
  <c r="AP252" i="11"/>
  <c r="AO252" i="11"/>
  <c r="AN252" i="11"/>
  <c r="AM252" i="11"/>
  <c r="AQ251" i="11"/>
  <c r="AP251" i="11"/>
  <c r="AO251" i="11"/>
  <c r="AN251" i="11"/>
  <c r="AM251" i="11"/>
  <c r="AQ250" i="11"/>
  <c r="AP250" i="11"/>
  <c r="AO250" i="11"/>
  <c r="AN250" i="11"/>
  <c r="AM250" i="11"/>
  <c r="AQ249" i="11"/>
  <c r="AP249" i="11"/>
  <c r="AO249" i="11"/>
  <c r="AN249" i="11"/>
  <c r="AM249" i="11"/>
  <c r="AQ248" i="11"/>
  <c r="AP248" i="11"/>
  <c r="AO248" i="11"/>
  <c r="AN248" i="11"/>
  <c r="AM248" i="11"/>
  <c r="AQ247" i="11"/>
  <c r="AP247" i="11"/>
  <c r="AO247" i="11"/>
  <c r="AN247" i="11"/>
  <c r="AM247" i="11"/>
  <c r="AQ246" i="11"/>
  <c r="AP246" i="11"/>
  <c r="AO246" i="11"/>
  <c r="AN246" i="11"/>
  <c r="AM246" i="11"/>
  <c r="AQ245" i="11"/>
  <c r="AP245" i="11"/>
  <c r="AO245" i="11"/>
  <c r="AN245" i="11"/>
  <c r="AM245" i="11"/>
  <c r="AQ244" i="11"/>
  <c r="AP244" i="11"/>
  <c r="AO244" i="11"/>
  <c r="AN244" i="11"/>
  <c r="AM244" i="11"/>
  <c r="AQ243" i="11"/>
  <c r="AP243" i="11"/>
  <c r="AO243" i="11"/>
  <c r="AN243" i="11"/>
  <c r="AM243" i="11"/>
  <c r="AQ242" i="11"/>
  <c r="AP242" i="11"/>
  <c r="AO242" i="11"/>
  <c r="AN242" i="11"/>
  <c r="AM242" i="11"/>
  <c r="AQ241" i="11"/>
  <c r="AP241" i="11"/>
  <c r="AO241" i="11"/>
  <c r="AN241" i="11"/>
  <c r="AM241" i="11"/>
  <c r="AQ240" i="11"/>
  <c r="AP240" i="11"/>
  <c r="AO240" i="11"/>
  <c r="AN240" i="11"/>
  <c r="AM240" i="11"/>
  <c r="AQ239" i="11"/>
  <c r="AP239" i="11"/>
  <c r="AO239" i="11"/>
  <c r="AN239" i="11"/>
  <c r="AM239" i="11"/>
  <c r="AQ238" i="11"/>
  <c r="AP238" i="11"/>
  <c r="AO238" i="11"/>
  <c r="AN238" i="11"/>
  <c r="AM238" i="11"/>
  <c r="AQ237" i="11"/>
  <c r="AP237" i="11"/>
  <c r="AO237" i="11"/>
  <c r="AN237" i="11"/>
  <c r="AM237" i="11"/>
  <c r="AQ236" i="11"/>
  <c r="AP236" i="11"/>
  <c r="AO236" i="11"/>
  <c r="AN236" i="11"/>
  <c r="AM236" i="11"/>
  <c r="AQ235" i="11"/>
  <c r="AP235" i="11"/>
  <c r="AO235" i="11"/>
  <c r="AN235" i="11"/>
  <c r="AM235" i="11"/>
  <c r="AQ234" i="11"/>
  <c r="AP234" i="11"/>
  <c r="AO234" i="11"/>
  <c r="AN234" i="11"/>
  <c r="AM234" i="11"/>
  <c r="AQ233" i="11"/>
  <c r="AP233" i="11"/>
  <c r="AO233" i="11"/>
  <c r="AN233" i="11"/>
  <c r="AM233" i="11"/>
  <c r="AQ232" i="11"/>
  <c r="AP232" i="11"/>
  <c r="AO232" i="11"/>
  <c r="AN232" i="11"/>
  <c r="AM232" i="11"/>
  <c r="AQ231" i="11"/>
  <c r="AP231" i="11"/>
  <c r="AO231" i="11"/>
  <c r="AN231" i="11"/>
  <c r="AM231" i="11"/>
  <c r="AQ230" i="11"/>
  <c r="AP230" i="11"/>
  <c r="AO230" i="11"/>
  <c r="AN230" i="11"/>
  <c r="AM230" i="11"/>
  <c r="AQ229" i="11"/>
  <c r="AP229" i="11"/>
  <c r="AO229" i="11"/>
  <c r="AN229" i="11"/>
  <c r="AM229" i="11"/>
  <c r="AQ228" i="11"/>
  <c r="AP228" i="11"/>
  <c r="AO228" i="11"/>
  <c r="AN228" i="11"/>
  <c r="AM228" i="11"/>
  <c r="AQ227" i="11"/>
  <c r="AP227" i="11"/>
  <c r="AO227" i="11"/>
  <c r="AN227" i="11"/>
  <c r="AM227" i="11"/>
  <c r="AQ226" i="11"/>
  <c r="AP226" i="11"/>
  <c r="AO226" i="11"/>
  <c r="AN226" i="11"/>
  <c r="AM226" i="11"/>
  <c r="AQ225" i="11"/>
  <c r="AP225" i="11"/>
  <c r="AO225" i="11"/>
  <c r="AN225" i="11"/>
  <c r="AM225" i="11"/>
  <c r="AQ224" i="11"/>
  <c r="AP224" i="11"/>
  <c r="AO224" i="11"/>
  <c r="AN224" i="11"/>
  <c r="AM224" i="11"/>
  <c r="AQ223" i="11"/>
  <c r="AP223" i="11"/>
  <c r="AO223" i="11"/>
  <c r="AN223" i="11"/>
  <c r="AM223" i="11"/>
  <c r="AQ222" i="11"/>
  <c r="AP222" i="11"/>
  <c r="AO222" i="11"/>
  <c r="AN222" i="11"/>
  <c r="AM222" i="11"/>
  <c r="AQ221" i="11"/>
  <c r="AP221" i="11"/>
  <c r="AO221" i="11"/>
  <c r="AN221" i="11"/>
  <c r="AM221" i="11"/>
  <c r="AQ220" i="11"/>
  <c r="AP220" i="11"/>
  <c r="AO220" i="11"/>
  <c r="AN220" i="11"/>
  <c r="AM220" i="11"/>
  <c r="AQ219" i="11"/>
  <c r="AP219" i="11"/>
  <c r="AO219" i="11"/>
  <c r="AN219" i="11"/>
  <c r="AM219" i="11"/>
  <c r="AQ218" i="11"/>
  <c r="AP218" i="11"/>
  <c r="AO218" i="11"/>
  <c r="AN218" i="11"/>
  <c r="AM218" i="11"/>
  <c r="AQ217" i="11"/>
  <c r="AP217" i="11"/>
  <c r="AO217" i="11"/>
  <c r="AN217" i="11"/>
  <c r="AM217" i="11"/>
  <c r="AQ216" i="11"/>
  <c r="AP216" i="11"/>
  <c r="AO216" i="11"/>
  <c r="AN216" i="11"/>
  <c r="AM216" i="11"/>
  <c r="AQ215" i="11"/>
  <c r="AP215" i="11"/>
  <c r="AO215" i="11"/>
  <c r="AN215" i="11"/>
  <c r="AM215" i="11"/>
  <c r="AQ214" i="11"/>
  <c r="AP214" i="11"/>
  <c r="AO214" i="11"/>
  <c r="AN214" i="11"/>
  <c r="AM214" i="11"/>
  <c r="AQ213" i="11"/>
  <c r="AP213" i="11"/>
  <c r="AO213" i="11"/>
  <c r="AN213" i="11"/>
  <c r="AM213" i="11"/>
  <c r="AQ212" i="11"/>
  <c r="AP212" i="11"/>
  <c r="AO212" i="11"/>
  <c r="AN212" i="11"/>
  <c r="AM212" i="11"/>
  <c r="AQ211" i="11"/>
  <c r="AP211" i="11"/>
  <c r="AO211" i="11"/>
  <c r="AN211" i="11"/>
  <c r="AM211" i="11"/>
  <c r="AQ210" i="11"/>
  <c r="AP210" i="11"/>
  <c r="AO210" i="11"/>
  <c r="AN210" i="11"/>
  <c r="AM210" i="11"/>
  <c r="AQ209" i="11"/>
  <c r="AP209" i="11"/>
  <c r="AO209" i="11"/>
  <c r="AN209" i="11"/>
  <c r="AM209" i="11"/>
  <c r="AQ208" i="11"/>
  <c r="AP208" i="11"/>
  <c r="AO208" i="11"/>
  <c r="AN208" i="11"/>
  <c r="AM208" i="11"/>
  <c r="AQ207" i="11"/>
  <c r="AP207" i="11"/>
  <c r="AO207" i="11"/>
  <c r="AN207" i="11"/>
  <c r="AM207" i="11"/>
  <c r="AQ206" i="11"/>
  <c r="AP206" i="11"/>
  <c r="AO206" i="11"/>
  <c r="AN206" i="11"/>
  <c r="AM206" i="11"/>
  <c r="AQ205" i="11"/>
  <c r="AP205" i="11"/>
  <c r="AO205" i="11"/>
  <c r="AN205" i="11"/>
  <c r="AM205" i="11"/>
  <c r="AQ204" i="11"/>
  <c r="AP204" i="11"/>
  <c r="AO204" i="11"/>
  <c r="AN204" i="11"/>
  <c r="AM204" i="11"/>
  <c r="AQ203" i="11"/>
  <c r="AP203" i="11"/>
  <c r="AO203" i="11"/>
  <c r="AN203" i="11"/>
  <c r="AM203" i="11"/>
  <c r="AQ202" i="11"/>
  <c r="AP202" i="11"/>
  <c r="AO202" i="11"/>
  <c r="AN202" i="11"/>
  <c r="AM202" i="11"/>
  <c r="AQ201" i="11"/>
  <c r="AP201" i="11"/>
  <c r="AO201" i="11"/>
  <c r="AN201" i="11"/>
  <c r="AM201" i="11"/>
  <c r="AQ200" i="11"/>
  <c r="AP200" i="11"/>
  <c r="AO200" i="11"/>
  <c r="AN200" i="11"/>
  <c r="AM200" i="11"/>
  <c r="AQ199" i="11"/>
  <c r="AP199" i="11"/>
  <c r="AO199" i="11"/>
  <c r="AN199" i="11"/>
  <c r="AM199" i="11"/>
  <c r="AQ198" i="11"/>
  <c r="AP198" i="11"/>
  <c r="AO198" i="11"/>
  <c r="AN198" i="11"/>
  <c r="AM198" i="11"/>
  <c r="AQ197" i="11"/>
  <c r="AP197" i="11"/>
  <c r="AO197" i="11"/>
  <c r="AN197" i="11"/>
  <c r="AM197" i="11"/>
  <c r="AQ196" i="11"/>
  <c r="AP196" i="11"/>
  <c r="AO196" i="11"/>
  <c r="AN196" i="11"/>
  <c r="AM196" i="11"/>
  <c r="AQ195" i="11"/>
  <c r="AP195" i="11"/>
  <c r="AO195" i="11"/>
  <c r="AN195" i="11"/>
  <c r="AM195" i="11"/>
  <c r="AQ194" i="11"/>
  <c r="AP194" i="11"/>
  <c r="AO194" i="11"/>
  <c r="AN194" i="11"/>
  <c r="AM194" i="11"/>
  <c r="AQ193" i="11"/>
  <c r="AP193" i="11"/>
  <c r="AO193" i="11"/>
  <c r="AN193" i="11"/>
  <c r="AM193" i="11"/>
  <c r="AQ192" i="11"/>
  <c r="AP192" i="11"/>
  <c r="AO192" i="11"/>
  <c r="AN192" i="11"/>
  <c r="AM192" i="11"/>
  <c r="AQ191" i="11"/>
  <c r="AP191" i="11"/>
  <c r="AO191" i="11"/>
  <c r="AN191" i="11"/>
  <c r="AM191" i="11"/>
  <c r="AQ190" i="11"/>
  <c r="AP190" i="11"/>
  <c r="AO190" i="11"/>
  <c r="AN190" i="11"/>
  <c r="AM190" i="11"/>
  <c r="AQ189" i="11"/>
  <c r="AP189" i="11"/>
  <c r="AO189" i="11"/>
  <c r="AN189" i="11"/>
  <c r="AM189" i="11"/>
  <c r="AQ188" i="11"/>
  <c r="AP188" i="11"/>
  <c r="AO188" i="11"/>
  <c r="AN188" i="11"/>
  <c r="AM188" i="11"/>
  <c r="AQ187" i="11"/>
  <c r="AP187" i="11"/>
  <c r="AO187" i="11"/>
  <c r="AN187" i="11"/>
  <c r="AM187" i="11"/>
  <c r="AQ186" i="11"/>
  <c r="AP186" i="11"/>
  <c r="AO186" i="11"/>
  <c r="AN186" i="11"/>
  <c r="AM186" i="11"/>
  <c r="AQ185" i="11"/>
  <c r="AP185" i="11"/>
  <c r="AO185" i="11"/>
  <c r="AN185" i="11"/>
  <c r="AM185" i="11"/>
  <c r="AQ184" i="11"/>
  <c r="AP184" i="11"/>
  <c r="AO184" i="11"/>
  <c r="AN184" i="11"/>
  <c r="AM184" i="11"/>
  <c r="AQ183" i="11"/>
  <c r="AP183" i="11"/>
  <c r="AO183" i="11"/>
  <c r="AN183" i="11"/>
  <c r="AM183" i="11"/>
  <c r="AQ182" i="11"/>
  <c r="AP182" i="11"/>
  <c r="AO182" i="11"/>
  <c r="AN182" i="11"/>
  <c r="AM182" i="11"/>
  <c r="AQ181" i="11"/>
  <c r="AP181" i="11"/>
  <c r="AO181" i="11"/>
  <c r="AN181" i="11"/>
  <c r="AM181" i="11"/>
  <c r="AQ180" i="11"/>
  <c r="AP180" i="11"/>
  <c r="AO180" i="11"/>
  <c r="AN180" i="11"/>
  <c r="AM180" i="11"/>
  <c r="AQ179" i="11"/>
  <c r="AP179" i="11"/>
  <c r="AO179" i="11"/>
  <c r="AN179" i="11"/>
  <c r="AM179" i="11"/>
  <c r="AQ178" i="11"/>
  <c r="AP178" i="11"/>
  <c r="AO178" i="11"/>
  <c r="AN178" i="11"/>
  <c r="AM178" i="11"/>
  <c r="AQ177" i="11"/>
  <c r="AP177" i="11"/>
  <c r="AO177" i="11"/>
  <c r="AN177" i="11"/>
  <c r="AM177" i="11"/>
  <c r="AQ176" i="11"/>
  <c r="AP176" i="11"/>
  <c r="AO176" i="11"/>
  <c r="AN176" i="11"/>
  <c r="AM176" i="11"/>
  <c r="AQ175" i="11"/>
  <c r="AP175" i="11"/>
  <c r="AO175" i="11"/>
  <c r="AN175" i="11"/>
  <c r="AM175" i="11"/>
  <c r="AQ174" i="11"/>
  <c r="AP174" i="11"/>
  <c r="AO174" i="11"/>
  <c r="AN174" i="11"/>
  <c r="AM174" i="11"/>
  <c r="AQ173" i="11"/>
  <c r="AP173" i="11"/>
  <c r="AO173" i="11"/>
  <c r="AN173" i="11"/>
  <c r="AM173" i="11"/>
  <c r="AQ172" i="11"/>
  <c r="AP172" i="11"/>
  <c r="AO172" i="11"/>
  <c r="AN172" i="11"/>
  <c r="AM172" i="11"/>
  <c r="AQ171" i="11"/>
  <c r="AP171" i="11"/>
  <c r="AO171" i="11"/>
  <c r="AN171" i="11"/>
  <c r="AM171" i="11"/>
  <c r="AQ170" i="11"/>
  <c r="AP170" i="11"/>
  <c r="AO170" i="11"/>
  <c r="AN170" i="11"/>
  <c r="AM170" i="11"/>
  <c r="AQ169" i="11"/>
  <c r="AP169" i="11"/>
  <c r="AO169" i="11"/>
  <c r="AN169" i="11"/>
  <c r="AM169" i="11"/>
  <c r="AQ168" i="11"/>
  <c r="AP168" i="11"/>
  <c r="AO168" i="11"/>
  <c r="AN168" i="11"/>
  <c r="AM168" i="11"/>
  <c r="AQ167" i="11"/>
  <c r="AP167" i="11"/>
  <c r="AO167" i="11"/>
  <c r="AN167" i="11"/>
  <c r="AM167" i="11"/>
  <c r="AQ166" i="11"/>
  <c r="AP166" i="11"/>
  <c r="AO166" i="11"/>
  <c r="AN166" i="11"/>
  <c r="AM166" i="11"/>
  <c r="AQ165" i="11"/>
  <c r="AP165" i="11"/>
  <c r="AO165" i="11"/>
  <c r="AN165" i="11"/>
  <c r="AM165" i="11"/>
  <c r="AQ164" i="11"/>
  <c r="AP164" i="11"/>
  <c r="AO164" i="11"/>
  <c r="AN164" i="11"/>
  <c r="AM164" i="11"/>
  <c r="AQ163" i="11"/>
  <c r="AP163" i="11"/>
  <c r="AO163" i="11"/>
  <c r="AN163" i="11"/>
  <c r="AM163" i="11"/>
  <c r="AQ162" i="11"/>
  <c r="AP162" i="11"/>
  <c r="AO162" i="11"/>
  <c r="AN162" i="11"/>
  <c r="AM162" i="11"/>
  <c r="AQ161" i="11"/>
  <c r="AP161" i="11"/>
  <c r="AO161" i="11"/>
  <c r="AN161" i="11"/>
  <c r="AM161" i="11"/>
  <c r="AQ160" i="11"/>
  <c r="AP160" i="11"/>
  <c r="AO160" i="11"/>
  <c r="AN160" i="11"/>
  <c r="AM160" i="11"/>
  <c r="AQ159" i="11"/>
  <c r="AP159" i="11"/>
  <c r="AO159" i="11"/>
  <c r="AN159" i="11"/>
  <c r="AM159" i="11"/>
  <c r="AQ158" i="11"/>
  <c r="AP158" i="11"/>
  <c r="AO158" i="11"/>
  <c r="AN158" i="11"/>
  <c r="AM158" i="11"/>
  <c r="AQ157" i="11"/>
  <c r="AP157" i="11"/>
  <c r="AO157" i="11"/>
  <c r="AN157" i="11"/>
  <c r="AM157" i="11"/>
  <c r="AQ156" i="11"/>
  <c r="AP156" i="11"/>
  <c r="AO156" i="11"/>
  <c r="AN156" i="11"/>
  <c r="AM156" i="11"/>
  <c r="AQ155" i="11"/>
  <c r="AP155" i="11"/>
  <c r="AO155" i="11"/>
  <c r="AN155" i="11"/>
  <c r="AM155" i="11"/>
  <c r="AQ154" i="11"/>
  <c r="AP154" i="11"/>
  <c r="AO154" i="11"/>
  <c r="AN154" i="11"/>
  <c r="AM154" i="11"/>
  <c r="AQ153" i="11"/>
  <c r="AP153" i="11"/>
  <c r="AO153" i="11"/>
  <c r="AN153" i="11"/>
  <c r="AM153" i="11"/>
  <c r="AQ152" i="11"/>
  <c r="AP152" i="11"/>
  <c r="AO152" i="11"/>
  <c r="AN152" i="11"/>
  <c r="AM152" i="11"/>
  <c r="AQ151" i="11"/>
  <c r="AP151" i="11"/>
  <c r="AO151" i="11"/>
  <c r="AN151" i="11"/>
  <c r="AM151" i="11"/>
  <c r="AQ150" i="11"/>
  <c r="AP150" i="11"/>
  <c r="AO150" i="11"/>
  <c r="AN150" i="11"/>
  <c r="AM150" i="11"/>
  <c r="AQ149" i="11"/>
  <c r="AP149" i="11"/>
  <c r="AO149" i="11"/>
  <c r="AN149" i="11"/>
  <c r="AM149" i="11"/>
  <c r="AQ148" i="11"/>
  <c r="AP148" i="11"/>
  <c r="AO148" i="11"/>
  <c r="AN148" i="11"/>
  <c r="AM148" i="11"/>
  <c r="AQ147" i="11"/>
  <c r="AP147" i="11"/>
  <c r="AO147" i="11"/>
  <c r="AN147" i="11"/>
  <c r="AM147" i="11"/>
  <c r="AQ146" i="11"/>
  <c r="AP146" i="11"/>
  <c r="AO146" i="11"/>
  <c r="AN146" i="11"/>
  <c r="AM146" i="11"/>
  <c r="AQ145" i="11"/>
  <c r="AP145" i="11"/>
  <c r="AO145" i="11"/>
  <c r="AN145" i="11"/>
  <c r="AM145" i="11"/>
  <c r="AQ144" i="11"/>
  <c r="AP144" i="11"/>
  <c r="AO144" i="11"/>
  <c r="AN144" i="11"/>
  <c r="AM144" i="11"/>
  <c r="AQ143" i="11"/>
  <c r="AP143" i="11"/>
  <c r="AO143" i="11"/>
  <c r="AN143" i="11"/>
  <c r="AM143" i="11"/>
  <c r="AQ142" i="11"/>
  <c r="AP142" i="11"/>
  <c r="AO142" i="11"/>
  <c r="AN142" i="11"/>
  <c r="AM142" i="11"/>
  <c r="AQ141" i="11"/>
  <c r="AP141" i="11"/>
  <c r="AO141" i="11"/>
  <c r="AN141" i="11"/>
  <c r="AM141" i="11"/>
  <c r="AQ140" i="11"/>
  <c r="AP140" i="11"/>
  <c r="AO140" i="11"/>
  <c r="AN140" i="11"/>
  <c r="AM140" i="11"/>
  <c r="AQ139" i="11"/>
  <c r="AP139" i="11"/>
  <c r="AO139" i="11"/>
  <c r="AN139" i="11"/>
  <c r="AM139" i="11"/>
  <c r="AQ138" i="11"/>
  <c r="AP138" i="11"/>
  <c r="AO138" i="11"/>
  <c r="AN138" i="11"/>
  <c r="AM138" i="11"/>
  <c r="AQ137" i="11"/>
  <c r="AP137" i="11"/>
  <c r="AO137" i="11"/>
  <c r="AN137" i="11"/>
  <c r="AM137" i="11"/>
  <c r="AQ136" i="11"/>
  <c r="AP136" i="11"/>
  <c r="AO136" i="11"/>
  <c r="AN136" i="11"/>
  <c r="AM136" i="11"/>
  <c r="AQ135" i="11"/>
  <c r="AP135" i="11"/>
  <c r="AO135" i="11"/>
  <c r="AN135" i="11"/>
  <c r="AM135" i="11"/>
  <c r="AQ134" i="11"/>
  <c r="AP134" i="11"/>
  <c r="AO134" i="11"/>
  <c r="AN134" i="11"/>
  <c r="AM134" i="11"/>
  <c r="AQ133" i="11"/>
  <c r="AP133" i="11"/>
  <c r="AO133" i="11"/>
  <c r="AN133" i="11"/>
  <c r="AM133" i="11"/>
  <c r="AQ132" i="11"/>
  <c r="AP132" i="11"/>
  <c r="AO132" i="11"/>
  <c r="AN132" i="11"/>
  <c r="AM132" i="11"/>
  <c r="AQ131" i="11"/>
  <c r="AP131" i="11"/>
  <c r="AO131" i="11"/>
  <c r="AN131" i="11"/>
  <c r="AM131" i="11"/>
  <c r="AQ130" i="11"/>
  <c r="AP130" i="11"/>
  <c r="AO130" i="11"/>
  <c r="AN130" i="11"/>
  <c r="AM130" i="11"/>
  <c r="AQ129" i="11"/>
  <c r="AP129" i="11"/>
  <c r="AO129" i="11"/>
  <c r="AN129" i="11"/>
  <c r="AM129" i="11"/>
  <c r="AQ128" i="11"/>
  <c r="AP128" i="11"/>
  <c r="AO128" i="11"/>
  <c r="AN128" i="11"/>
  <c r="AM128" i="11"/>
  <c r="AQ127" i="11"/>
  <c r="AP127" i="11"/>
  <c r="AO127" i="11"/>
  <c r="AN127" i="11"/>
  <c r="AM127" i="11"/>
  <c r="AQ126" i="11"/>
  <c r="AP126" i="11"/>
  <c r="AO126" i="11"/>
  <c r="AN126" i="11"/>
  <c r="AM126" i="11"/>
  <c r="AQ125" i="11"/>
  <c r="AP125" i="11"/>
  <c r="AO125" i="11"/>
  <c r="AN125" i="11"/>
  <c r="AM125" i="11"/>
  <c r="AQ124" i="11"/>
  <c r="AP124" i="11"/>
  <c r="AO124" i="11"/>
  <c r="AN124" i="11"/>
  <c r="AM124" i="11"/>
  <c r="AQ123" i="11"/>
  <c r="AP123" i="11"/>
  <c r="AO123" i="11"/>
  <c r="AN123" i="11"/>
  <c r="AM123" i="11"/>
  <c r="AQ122" i="11"/>
  <c r="AP122" i="11"/>
  <c r="AO122" i="11"/>
  <c r="AN122" i="11"/>
  <c r="AM122" i="11"/>
  <c r="AQ121" i="11"/>
  <c r="AP121" i="11"/>
  <c r="AO121" i="11"/>
  <c r="AN121" i="11"/>
  <c r="AM121" i="11"/>
  <c r="AQ120" i="11"/>
  <c r="AP120" i="11"/>
  <c r="AO120" i="11"/>
  <c r="AN120" i="11"/>
  <c r="AM120" i="11"/>
  <c r="AQ119" i="11"/>
  <c r="AP119" i="11"/>
  <c r="AO119" i="11"/>
  <c r="AN119" i="11"/>
  <c r="AM119" i="11"/>
  <c r="AQ118" i="11"/>
  <c r="AP118" i="11"/>
  <c r="AO118" i="11"/>
  <c r="AN118" i="11"/>
  <c r="AM118" i="11"/>
  <c r="AQ117" i="11"/>
  <c r="AP117" i="11"/>
  <c r="AO117" i="11"/>
  <c r="AN117" i="11"/>
  <c r="AM117" i="11"/>
  <c r="AQ116" i="11"/>
  <c r="AP116" i="11"/>
  <c r="AO116" i="11"/>
  <c r="AN116" i="11"/>
  <c r="AM116" i="11"/>
  <c r="AQ115" i="11"/>
  <c r="AP115" i="11"/>
  <c r="AO115" i="11"/>
  <c r="AN115" i="11"/>
  <c r="AM115" i="11"/>
  <c r="AQ114" i="11"/>
  <c r="AP114" i="11"/>
  <c r="AO114" i="11"/>
  <c r="AN114" i="11"/>
  <c r="AM114" i="11"/>
  <c r="AQ113" i="11"/>
  <c r="AP113" i="11"/>
  <c r="AO113" i="11"/>
  <c r="AN113" i="11"/>
  <c r="AM113" i="11"/>
  <c r="AQ112" i="11"/>
  <c r="AP112" i="11"/>
  <c r="AO112" i="11"/>
  <c r="AN112" i="11"/>
  <c r="AM112" i="11"/>
  <c r="AQ111" i="11"/>
  <c r="AP111" i="11"/>
  <c r="AO111" i="11"/>
  <c r="AN111" i="11"/>
  <c r="AM111" i="11"/>
  <c r="AQ110" i="11"/>
  <c r="AP110" i="11"/>
  <c r="AO110" i="11"/>
  <c r="AN110" i="11"/>
  <c r="AM110" i="11"/>
  <c r="AQ109" i="11"/>
  <c r="AP109" i="11"/>
  <c r="AO109" i="11"/>
  <c r="AN109" i="11"/>
  <c r="AM109" i="11"/>
  <c r="AQ108" i="11"/>
  <c r="AP108" i="11"/>
  <c r="AO108" i="11"/>
  <c r="AN108" i="11"/>
  <c r="AM108" i="11"/>
  <c r="AQ107" i="11"/>
  <c r="AP107" i="11"/>
  <c r="AO107" i="11"/>
  <c r="AN107" i="11"/>
  <c r="AM107" i="11"/>
  <c r="AQ106" i="11"/>
  <c r="AP106" i="11"/>
  <c r="AO106" i="11"/>
  <c r="AN106" i="11"/>
  <c r="AM106" i="11"/>
  <c r="AQ105" i="11"/>
  <c r="AP105" i="11"/>
  <c r="AO105" i="11"/>
  <c r="AN105" i="11"/>
  <c r="AM105" i="11"/>
  <c r="AQ104" i="11"/>
  <c r="AP104" i="11"/>
  <c r="AO104" i="11"/>
  <c r="AN104" i="11"/>
  <c r="AM104" i="11"/>
  <c r="AQ103" i="11"/>
  <c r="AP103" i="11"/>
  <c r="AO103" i="11"/>
  <c r="AN103" i="11"/>
  <c r="AM103" i="11"/>
  <c r="AQ102" i="11"/>
  <c r="AP102" i="11"/>
  <c r="AO102" i="11"/>
  <c r="AN102" i="11"/>
  <c r="AM102" i="11"/>
  <c r="AQ101" i="11"/>
  <c r="AP101" i="11"/>
  <c r="AO101" i="11"/>
  <c r="AN101" i="11"/>
  <c r="AM101" i="11"/>
  <c r="AQ100" i="11"/>
  <c r="AP100" i="11"/>
  <c r="AO100" i="11"/>
  <c r="AN100" i="11"/>
  <c r="AM100" i="11"/>
  <c r="AQ99" i="11"/>
  <c r="AP99" i="11"/>
  <c r="AO99" i="11"/>
  <c r="AN99" i="11"/>
  <c r="AM99" i="11"/>
  <c r="AQ98" i="11"/>
  <c r="AP98" i="11"/>
  <c r="AO98" i="11"/>
  <c r="AN98" i="11"/>
  <c r="AM98" i="11"/>
  <c r="AQ97" i="11"/>
  <c r="AP97" i="11"/>
  <c r="AO97" i="11"/>
  <c r="AN97" i="11"/>
  <c r="AM97" i="11"/>
  <c r="AQ96" i="11"/>
  <c r="AP96" i="11"/>
  <c r="AO96" i="11"/>
  <c r="AN96" i="11"/>
  <c r="AM96" i="11"/>
  <c r="AQ95" i="11"/>
  <c r="AP95" i="11"/>
  <c r="AO95" i="11"/>
  <c r="AN95" i="11"/>
  <c r="AM95" i="11"/>
  <c r="AQ94" i="11"/>
  <c r="AP94" i="11"/>
  <c r="AO94" i="11"/>
  <c r="AN94" i="11"/>
  <c r="AM94" i="11"/>
  <c r="AQ93" i="11"/>
  <c r="AP93" i="11"/>
  <c r="AO93" i="11"/>
  <c r="AN93" i="11"/>
  <c r="AM93" i="11"/>
  <c r="AQ92" i="11"/>
  <c r="AP92" i="11"/>
  <c r="AO92" i="11"/>
  <c r="AN92" i="11"/>
  <c r="AM92" i="11"/>
  <c r="AQ91" i="11"/>
  <c r="AP91" i="11"/>
  <c r="AO91" i="11"/>
  <c r="AN91" i="11"/>
  <c r="AM91" i="11"/>
  <c r="AQ90" i="11"/>
  <c r="AP90" i="11"/>
  <c r="AO90" i="11"/>
  <c r="AN90" i="11"/>
  <c r="AM90" i="11"/>
  <c r="AQ89" i="11"/>
  <c r="AP89" i="11"/>
  <c r="AO89" i="11"/>
  <c r="AN89" i="11"/>
  <c r="AM89" i="11"/>
  <c r="AQ88" i="11"/>
  <c r="AP88" i="11"/>
  <c r="AO88" i="11"/>
  <c r="AN88" i="11"/>
  <c r="AM88" i="11"/>
  <c r="AT87" i="11"/>
  <c r="AS87" i="11"/>
  <c r="AR87" i="11"/>
  <c r="AQ87" i="11"/>
  <c r="AP87" i="11"/>
  <c r="AO87" i="11"/>
  <c r="AN87" i="11"/>
  <c r="AM87" i="11"/>
  <c r="AT86" i="11"/>
  <c r="AS86" i="11"/>
  <c r="AR86" i="11"/>
  <c r="AQ86" i="11"/>
  <c r="AP86" i="11"/>
  <c r="AO86" i="11"/>
  <c r="AN86" i="11"/>
  <c r="AM86" i="11"/>
  <c r="AT85" i="11"/>
  <c r="AS85" i="11"/>
  <c r="AR85" i="11"/>
  <c r="AQ85" i="11"/>
  <c r="AP85" i="11"/>
  <c r="AO85" i="11"/>
  <c r="AN85" i="11"/>
  <c r="AM85" i="11"/>
  <c r="AT84" i="11"/>
  <c r="AS84" i="11"/>
  <c r="AR84" i="11"/>
  <c r="AQ84" i="11"/>
  <c r="AP84" i="11"/>
  <c r="AO84" i="11"/>
  <c r="AN84" i="11"/>
  <c r="AM84" i="11"/>
  <c r="AT83" i="11"/>
  <c r="AS83" i="11"/>
  <c r="AR83" i="11"/>
  <c r="AQ83" i="11"/>
  <c r="AP83" i="11"/>
  <c r="AO83" i="11"/>
  <c r="AN83" i="11"/>
  <c r="AM83" i="11"/>
  <c r="AT82" i="11"/>
  <c r="AS82" i="11"/>
  <c r="AR82" i="11"/>
  <c r="AQ82" i="11"/>
  <c r="AP82" i="11"/>
  <c r="AO82" i="11"/>
  <c r="AN82" i="11"/>
  <c r="AM82" i="11"/>
  <c r="AT81" i="11"/>
  <c r="AS81" i="11"/>
  <c r="AR81" i="11"/>
  <c r="AQ81" i="11"/>
  <c r="AP81" i="11"/>
  <c r="AO81" i="11"/>
  <c r="AN81" i="11"/>
  <c r="AM81" i="11"/>
  <c r="AT80" i="11"/>
  <c r="AS80" i="11"/>
  <c r="AR80" i="11"/>
  <c r="AQ80" i="11"/>
  <c r="AP80" i="11"/>
  <c r="AO80" i="11"/>
  <c r="AN80" i="11"/>
  <c r="AM80" i="11"/>
  <c r="AT79" i="11"/>
  <c r="AS79" i="11"/>
  <c r="AR79" i="11"/>
  <c r="AQ79" i="11"/>
  <c r="AP79" i="11"/>
  <c r="AO79" i="11"/>
  <c r="AN79" i="11"/>
  <c r="AM79" i="11"/>
  <c r="AT78" i="11"/>
  <c r="AS78" i="11"/>
  <c r="AR78" i="11"/>
  <c r="AQ78" i="11"/>
  <c r="AP78" i="11"/>
  <c r="AO78" i="11"/>
  <c r="AN78" i="11"/>
  <c r="AM78" i="11"/>
  <c r="AT77" i="11"/>
  <c r="AS77" i="11"/>
  <c r="AR77" i="11"/>
  <c r="AQ77" i="11"/>
  <c r="AP77" i="11"/>
  <c r="AO77" i="11"/>
  <c r="AN77" i="11"/>
  <c r="AM77" i="11"/>
  <c r="AT76" i="11"/>
  <c r="AS76" i="11"/>
  <c r="AR76" i="11"/>
  <c r="AQ76" i="11"/>
  <c r="AP76" i="11"/>
  <c r="AO76" i="11"/>
  <c r="AN76" i="11"/>
  <c r="AM76" i="11"/>
  <c r="AT75" i="11"/>
  <c r="AS75" i="11"/>
  <c r="AR75" i="11"/>
  <c r="AQ75" i="11"/>
  <c r="AP75" i="11"/>
  <c r="AO75" i="11"/>
  <c r="AN75" i="11"/>
  <c r="AM75" i="11"/>
  <c r="AT74" i="11"/>
  <c r="AS74" i="11"/>
  <c r="AR74" i="11"/>
  <c r="AQ74" i="11"/>
  <c r="AP74" i="11"/>
  <c r="AO74" i="11"/>
  <c r="AN74" i="11"/>
  <c r="AM74" i="11"/>
  <c r="AT73" i="11"/>
  <c r="AS73" i="11"/>
  <c r="AR73" i="11"/>
  <c r="AQ73" i="11"/>
  <c r="AP73" i="11"/>
  <c r="AO73" i="11"/>
  <c r="AN73" i="11"/>
  <c r="AM73" i="11"/>
  <c r="AT72" i="11"/>
  <c r="AS72" i="11"/>
  <c r="AR72" i="11"/>
  <c r="AQ72" i="11"/>
  <c r="AP72" i="11"/>
  <c r="AO72" i="11"/>
  <c r="AN72" i="11"/>
  <c r="AM72" i="11"/>
  <c r="AT71" i="11"/>
  <c r="AS71" i="11"/>
  <c r="AR71" i="11"/>
  <c r="AQ71" i="11"/>
  <c r="AP71" i="11"/>
  <c r="AO71" i="11"/>
  <c r="AN71" i="11"/>
  <c r="AM71" i="11"/>
  <c r="AT70" i="11"/>
  <c r="AS70" i="11"/>
  <c r="AR70" i="11"/>
  <c r="AQ70" i="11"/>
  <c r="AP70" i="11"/>
  <c r="AO70" i="11"/>
  <c r="AN70" i="11"/>
  <c r="AM70" i="11"/>
  <c r="AT69" i="11"/>
  <c r="AS69" i="11"/>
  <c r="AR69" i="11"/>
  <c r="AQ69" i="11"/>
  <c r="AP69" i="11"/>
  <c r="AO69" i="11"/>
  <c r="AN69" i="11"/>
  <c r="AM69" i="11"/>
  <c r="AT68" i="11"/>
  <c r="AS68" i="11"/>
  <c r="AR68" i="11"/>
  <c r="AQ68" i="11"/>
  <c r="AP68" i="11"/>
  <c r="AO68" i="11"/>
  <c r="AN68" i="11"/>
  <c r="AM68" i="11"/>
  <c r="AT67" i="11"/>
  <c r="AS67" i="11"/>
  <c r="AR67" i="11"/>
  <c r="AQ67" i="11"/>
  <c r="AP67" i="11"/>
  <c r="AO67" i="11"/>
  <c r="AN67" i="11"/>
  <c r="AM67" i="11"/>
  <c r="AT66" i="11"/>
  <c r="AS66" i="11"/>
  <c r="AR66" i="11"/>
  <c r="AQ66" i="11"/>
  <c r="AP66" i="11"/>
  <c r="AO66" i="11"/>
  <c r="AN66" i="11"/>
  <c r="AM66" i="11"/>
  <c r="AT65" i="11"/>
  <c r="AS65" i="11"/>
  <c r="AR65" i="11"/>
  <c r="AQ65" i="11"/>
  <c r="AP65" i="11"/>
  <c r="AO65" i="11"/>
  <c r="AN65" i="11"/>
  <c r="AM65" i="11"/>
  <c r="AT64" i="11"/>
  <c r="AS64" i="11"/>
  <c r="AR64" i="11"/>
  <c r="AQ64" i="11"/>
  <c r="AP64" i="11"/>
  <c r="AO64" i="11"/>
  <c r="AN64" i="11"/>
  <c r="AM64" i="11"/>
  <c r="AT63" i="11"/>
  <c r="AS63" i="11"/>
  <c r="AR63" i="11"/>
  <c r="AQ63" i="11"/>
  <c r="AP63" i="11"/>
  <c r="AO63" i="11"/>
  <c r="AN63" i="11"/>
  <c r="AM63" i="11"/>
  <c r="AT62" i="11"/>
  <c r="AS62" i="11"/>
  <c r="AR62" i="11"/>
  <c r="AQ62" i="11"/>
  <c r="AP62" i="11"/>
  <c r="AO62" i="11"/>
  <c r="AN62" i="11"/>
  <c r="AM62" i="11"/>
  <c r="AT61" i="11"/>
  <c r="AS61" i="11"/>
  <c r="AR61" i="11"/>
  <c r="AQ61" i="11"/>
  <c r="AP61" i="11"/>
  <c r="AO61" i="11"/>
  <c r="AN61" i="11"/>
  <c r="AM61" i="11"/>
  <c r="AT60" i="11"/>
  <c r="AS60" i="11"/>
  <c r="AR60" i="11"/>
  <c r="AQ60" i="11"/>
  <c r="AP60" i="11"/>
  <c r="AO60" i="11"/>
  <c r="AN60" i="11"/>
  <c r="AM60" i="11"/>
  <c r="AT59" i="11"/>
  <c r="AS59" i="11"/>
  <c r="AR59" i="11"/>
  <c r="AQ59" i="11"/>
  <c r="AP59" i="11"/>
  <c r="AO59" i="11"/>
  <c r="AN59" i="11"/>
  <c r="AM59" i="11"/>
  <c r="AT58" i="11"/>
  <c r="AS58" i="11"/>
  <c r="AR58" i="11"/>
  <c r="AQ58" i="11"/>
  <c r="AP58" i="11"/>
  <c r="AO58" i="11"/>
  <c r="AN58" i="11"/>
  <c r="AM58" i="11"/>
  <c r="AT57" i="11"/>
  <c r="AS57" i="11"/>
  <c r="AR57" i="11"/>
  <c r="AQ57" i="11"/>
  <c r="AP57" i="11"/>
  <c r="AO57" i="11"/>
  <c r="AN57" i="11"/>
  <c r="AM57" i="11"/>
  <c r="AT56" i="11"/>
  <c r="AS56" i="11"/>
  <c r="AR56" i="11"/>
  <c r="AQ56" i="11"/>
  <c r="AP56" i="11"/>
  <c r="AO56" i="11"/>
  <c r="AN56" i="11"/>
  <c r="AM56" i="11"/>
  <c r="AT55" i="11"/>
  <c r="AS55" i="11"/>
  <c r="AR55" i="11"/>
  <c r="AQ55" i="11"/>
  <c r="AP55" i="11"/>
  <c r="AO55" i="11"/>
  <c r="AN55" i="11"/>
  <c r="AM55" i="11"/>
  <c r="AT54" i="11"/>
  <c r="AS54" i="11"/>
  <c r="AR54" i="11"/>
  <c r="AQ54" i="11"/>
  <c r="AP54" i="11"/>
  <c r="AO54" i="11"/>
  <c r="AN54" i="11"/>
  <c r="AM54" i="11"/>
  <c r="AT53" i="11"/>
  <c r="AS53" i="11"/>
  <c r="AR53" i="11"/>
  <c r="AQ53" i="11"/>
  <c r="AP53" i="11"/>
  <c r="AO53" i="11"/>
  <c r="AN53" i="11"/>
  <c r="AM53" i="11"/>
  <c r="AT52" i="11"/>
  <c r="AS52" i="11"/>
  <c r="AR52" i="11"/>
  <c r="AQ52" i="11"/>
  <c r="AP52" i="11"/>
  <c r="AO52" i="11"/>
  <c r="AN52" i="11"/>
  <c r="AM52" i="11"/>
  <c r="AT51" i="11"/>
  <c r="AS51" i="11"/>
  <c r="AR51" i="11"/>
  <c r="AQ51" i="11"/>
  <c r="AP51" i="11"/>
  <c r="AO51" i="11"/>
  <c r="AN51" i="11"/>
  <c r="AM51" i="11"/>
  <c r="AT50" i="11"/>
  <c r="AS50" i="11"/>
  <c r="AR50" i="11"/>
  <c r="AQ50" i="11"/>
  <c r="AP50" i="11"/>
  <c r="AO50" i="11"/>
  <c r="AN50" i="11"/>
  <c r="AM50" i="11"/>
  <c r="AT49" i="11"/>
  <c r="AS49" i="11"/>
  <c r="AR49" i="11"/>
  <c r="AQ49" i="11"/>
  <c r="AP49" i="11"/>
  <c r="AO49" i="11"/>
  <c r="AN49" i="11"/>
  <c r="AM49" i="11"/>
  <c r="AT48" i="11"/>
  <c r="AS48" i="11"/>
  <c r="AR48" i="11"/>
  <c r="AQ48" i="11"/>
  <c r="AP48" i="11"/>
  <c r="AO48" i="11"/>
  <c r="AN48" i="11"/>
  <c r="AM48" i="11"/>
  <c r="AT47" i="11"/>
  <c r="AS47" i="11"/>
  <c r="AQ47" i="11"/>
  <c r="AP47" i="11"/>
  <c r="AO47" i="11"/>
  <c r="AN47" i="11"/>
  <c r="AM47" i="11"/>
  <c r="AT46" i="11"/>
  <c r="AS46" i="11"/>
  <c r="AQ46" i="11"/>
  <c r="AP46" i="11"/>
  <c r="AO46" i="11"/>
  <c r="AN46" i="11"/>
  <c r="AM46" i="11"/>
  <c r="AT45" i="11"/>
  <c r="AS45" i="11"/>
  <c r="AQ45" i="11"/>
  <c r="AP45" i="11"/>
  <c r="AO45" i="11"/>
  <c r="AN45" i="11"/>
  <c r="AM45" i="11"/>
  <c r="AT44" i="11"/>
  <c r="AS44" i="11"/>
  <c r="AQ44" i="11"/>
  <c r="AP44" i="11"/>
  <c r="AO44" i="11"/>
  <c r="AN44" i="11"/>
  <c r="AM44" i="11"/>
  <c r="AT43" i="11"/>
  <c r="AS43" i="11"/>
  <c r="AQ43" i="11"/>
  <c r="AP43" i="11"/>
  <c r="AO43" i="11"/>
  <c r="AN43" i="11"/>
  <c r="AM43" i="11"/>
  <c r="AT42" i="11"/>
  <c r="AS42" i="11"/>
  <c r="AQ42" i="11"/>
  <c r="AP42" i="11"/>
  <c r="AO42" i="11"/>
  <c r="AN42" i="11"/>
  <c r="AM42" i="11"/>
  <c r="AT41" i="11"/>
  <c r="AS41" i="11"/>
  <c r="AQ41" i="11"/>
  <c r="AP41" i="11"/>
  <c r="AO41" i="11"/>
  <c r="AN41" i="11"/>
  <c r="AM41" i="11"/>
  <c r="AT40" i="11"/>
  <c r="AS40" i="11"/>
  <c r="AQ40" i="11"/>
  <c r="AP40" i="11"/>
  <c r="AO40" i="11"/>
  <c r="AN40" i="11"/>
  <c r="AM40" i="11"/>
  <c r="AT39" i="11"/>
  <c r="AS39" i="11"/>
  <c r="AQ39" i="11"/>
  <c r="AP39" i="11"/>
  <c r="AO39" i="11"/>
  <c r="AN39" i="11"/>
  <c r="AM39" i="11"/>
  <c r="AT38" i="11"/>
  <c r="AS38" i="11"/>
  <c r="AQ38" i="11"/>
  <c r="AP38" i="11"/>
  <c r="AO38" i="11"/>
  <c r="AN38" i="11"/>
  <c r="AM38" i="11"/>
  <c r="AT37" i="11"/>
  <c r="AS37" i="11"/>
  <c r="AQ37" i="11"/>
  <c r="AP37" i="11"/>
  <c r="AO37" i="11"/>
  <c r="AN37" i="11"/>
  <c r="AM37" i="11"/>
  <c r="AT36" i="11"/>
  <c r="AS36" i="11"/>
  <c r="AQ36" i="11"/>
  <c r="AP36" i="11"/>
  <c r="AO36" i="11"/>
  <c r="AN36" i="11"/>
  <c r="AM36" i="11"/>
  <c r="AT35" i="11"/>
  <c r="AS35" i="11"/>
  <c r="AQ35" i="11"/>
  <c r="AP35" i="11"/>
  <c r="AO35" i="11"/>
  <c r="AN35" i="11"/>
  <c r="AM35" i="11"/>
  <c r="AT34" i="11"/>
  <c r="AS34" i="11"/>
  <c r="AQ34" i="11"/>
  <c r="AP34" i="11"/>
  <c r="AO34" i="11"/>
  <c r="AN34" i="11"/>
  <c r="AM34" i="11"/>
  <c r="AT33" i="11"/>
  <c r="AS33" i="11"/>
  <c r="AQ33" i="11"/>
  <c r="AP33" i="11"/>
  <c r="AO33" i="11"/>
  <c r="AN33" i="11"/>
  <c r="AM33" i="11"/>
  <c r="U31" i="11"/>
  <c r="C31" i="11"/>
  <c r="W26" i="11"/>
  <c r="W8" i="11" s="1"/>
  <c r="E26" i="11"/>
  <c r="E8" i="11" s="1"/>
  <c r="W25" i="11"/>
  <c r="W7" i="11" s="1"/>
  <c r="E25" i="11"/>
  <c r="W24" i="11"/>
  <c r="E24" i="11"/>
  <c r="W23" i="11"/>
  <c r="E23" i="11"/>
  <c r="U13" i="11"/>
  <c r="C13" i="11"/>
  <c r="AJ10" i="11"/>
  <c r="R10" i="11"/>
  <c r="Q10" i="11"/>
  <c r="AJ8" i="11"/>
  <c r="AI8" i="11"/>
  <c r="AH8" i="11"/>
  <c r="AB8" i="11"/>
  <c r="AA8" i="11"/>
  <c r="Z8" i="11"/>
  <c r="Y8" i="11"/>
  <c r="X8" i="11"/>
  <c r="R8" i="11"/>
  <c r="Q8" i="11"/>
  <c r="P8" i="11"/>
  <c r="J8" i="11"/>
  <c r="I8" i="11"/>
  <c r="H8" i="11"/>
  <c r="G8" i="11"/>
  <c r="F8" i="11"/>
  <c r="AJ7" i="11"/>
  <c r="AI7" i="11"/>
  <c r="AH7" i="11"/>
  <c r="AB7" i="11"/>
  <c r="AA7" i="11"/>
  <c r="Z7" i="11"/>
  <c r="Y7" i="11"/>
  <c r="X7" i="11"/>
  <c r="R7" i="11"/>
  <c r="Q7" i="11"/>
  <c r="P7" i="11"/>
  <c r="J7" i="11"/>
  <c r="I7" i="11"/>
  <c r="H7" i="11"/>
  <c r="G7" i="11"/>
  <c r="F7" i="11"/>
  <c r="AJ6" i="11"/>
  <c r="AI6" i="11"/>
  <c r="AH6" i="11"/>
  <c r="AB6" i="11"/>
  <c r="AA6" i="11"/>
  <c r="Z6" i="11"/>
  <c r="Y6" i="11"/>
  <c r="X6" i="11"/>
  <c r="W6" i="11"/>
  <c r="R6" i="11"/>
  <c r="Q6" i="11"/>
  <c r="P6" i="11"/>
  <c r="J6" i="11"/>
  <c r="I6" i="11"/>
  <c r="H6" i="11"/>
  <c r="G6" i="11"/>
  <c r="F6" i="11"/>
  <c r="E6" i="11"/>
  <c r="AJ5" i="11"/>
  <c r="AI5" i="11"/>
  <c r="AI10" i="11" s="1"/>
  <c r="AH5" i="11"/>
  <c r="AB5" i="11"/>
  <c r="AA5" i="11"/>
  <c r="Z5" i="11"/>
  <c r="Y5" i="11"/>
  <c r="X5" i="11"/>
  <c r="R5" i="11"/>
  <c r="Q5" i="11"/>
  <c r="P5" i="11"/>
  <c r="P10" i="11" s="1"/>
  <c r="J5" i="11"/>
  <c r="I5" i="11"/>
  <c r="H5" i="11"/>
  <c r="G5" i="11"/>
  <c r="F5" i="11"/>
  <c r="E5" i="11"/>
  <c r="AL2" i="11"/>
  <c r="U2" i="11"/>
  <c r="T2" i="11"/>
  <c r="C2" i="11"/>
  <c r="AB654" i="10"/>
  <c r="AA654" i="10"/>
  <c r="Z654" i="10"/>
  <c r="J653" i="10"/>
  <c r="AB652" i="10"/>
  <c r="J652" i="10"/>
  <c r="G652" i="10"/>
  <c r="F652" i="10"/>
  <c r="AB651" i="10"/>
  <c r="AB649" i="10"/>
  <c r="AA649" i="10"/>
  <c r="Z649" i="10"/>
  <c r="Y649" i="10"/>
  <c r="Y654" i="10" s="1"/>
  <c r="X649" i="10"/>
  <c r="J649" i="10"/>
  <c r="J654" i="10" s="1"/>
  <c r="I649" i="10"/>
  <c r="H649" i="10"/>
  <c r="H654" i="10" s="1"/>
  <c r="G649" i="10"/>
  <c r="G654" i="10" s="1"/>
  <c r="F649" i="10"/>
  <c r="AB648" i="10"/>
  <c r="AB653" i="10" s="1"/>
  <c r="AA648" i="10"/>
  <c r="AA653" i="10" s="1"/>
  <c r="Z648" i="10"/>
  <c r="Z653" i="10" s="1"/>
  <c r="Y648" i="10"/>
  <c r="Y653" i="10" s="1"/>
  <c r="X648" i="10"/>
  <c r="X653" i="10" s="1"/>
  <c r="J648" i="10"/>
  <c r="I648" i="10"/>
  <c r="I653" i="10" s="1"/>
  <c r="H648" i="10"/>
  <c r="H653" i="10" s="1"/>
  <c r="G648" i="10"/>
  <c r="G653" i="10" s="1"/>
  <c r="F648" i="10"/>
  <c r="AB647" i="10"/>
  <c r="AA647" i="10"/>
  <c r="Z647" i="10"/>
  <c r="Y647" i="10"/>
  <c r="Y652" i="10" s="1"/>
  <c r="X647" i="10"/>
  <c r="J647" i="10"/>
  <c r="I647" i="10"/>
  <c r="H647" i="10"/>
  <c r="G647" i="10"/>
  <c r="F647" i="10"/>
  <c r="AB646" i="10"/>
  <c r="AA646" i="10"/>
  <c r="AA651" i="10" s="1"/>
  <c r="Z646" i="10"/>
  <c r="Z651" i="10" s="1"/>
  <c r="Y646" i="10"/>
  <c r="Y651" i="10" s="1"/>
  <c r="X646" i="10"/>
  <c r="J646" i="10"/>
  <c r="J651" i="10" s="1"/>
  <c r="I646" i="10"/>
  <c r="I651" i="10" s="1"/>
  <c r="H646" i="10"/>
  <c r="G646" i="10"/>
  <c r="G651" i="10" s="1"/>
  <c r="F646" i="10"/>
  <c r="F651" i="10" s="1"/>
  <c r="AB644" i="10"/>
  <c r="AA644" i="10"/>
  <c r="Z644" i="10"/>
  <c r="Y644" i="10"/>
  <c r="X644" i="10"/>
  <c r="X654" i="10" s="1"/>
  <c r="J644" i="10"/>
  <c r="I644" i="10"/>
  <c r="H644" i="10"/>
  <c r="G644" i="10"/>
  <c r="F644" i="10"/>
  <c r="AB643" i="10"/>
  <c r="AA643" i="10"/>
  <c r="Z643" i="10"/>
  <c r="Y643" i="10"/>
  <c r="X643" i="10"/>
  <c r="J643" i="10"/>
  <c r="I643" i="10"/>
  <c r="H643" i="10"/>
  <c r="G643" i="10"/>
  <c r="F643" i="10"/>
  <c r="F653" i="10" s="1"/>
  <c r="AB642" i="10"/>
  <c r="AA642" i="10"/>
  <c r="Z642" i="10"/>
  <c r="Z652" i="10" s="1"/>
  <c r="Y642" i="10"/>
  <c r="X642" i="10"/>
  <c r="X652" i="10" s="1"/>
  <c r="J642" i="10"/>
  <c r="I642" i="10"/>
  <c r="I652" i="10" s="1"/>
  <c r="H642" i="10"/>
  <c r="H652" i="10" s="1"/>
  <c r="G642" i="10"/>
  <c r="F642" i="10"/>
  <c r="AB641" i="10"/>
  <c r="AA641" i="10"/>
  <c r="Z641" i="10"/>
  <c r="Y641" i="10"/>
  <c r="X641" i="10"/>
  <c r="J641" i="10"/>
  <c r="I641" i="10"/>
  <c r="H641" i="10"/>
  <c r="G641" i="10"/>
  <c r="F641" i="10"/>
  <c r="AQ637" i="10"/>
  <c r="AP637" i="10"/>
  <c r="AO637" i="10"/>
  <c r="AN637" i="10"/>
  <c r="AM637" i="10"/>
  <c r="AQ636" i="10"/>
  <c r="AP636" i="10"/>
  <c r="AO636" i="10"/>
  <c r="AN636" i="10"/>
  <c r="AM636" i="10"/>
  <c r="AQ635" i="10"/>
  <c r="AP635" i="10"/>
  <c r="AO635" i="10"/>
  <c r="AN635" i="10"/>
  <c r="AM635" i="10"/>
  <c r="AQ634" i="10"/>
  <c r="AP634" i="10"/>
  <c r="AO634" i="10"/>
  <c r="AN634" i="10"/>
  <c r="AM634" i="10"/>
  <c r="AQ633" i="10"/>
  <c r="AP633" i="10"/>
  <c r="AO633" i="10"/>
  <c r="AN633" i="10"/>
  <c r="AM633" i="10"/>
  <c r="AQ632" i="10"/>
  <c r="AP632" i="10"/>
  <c r="AO632" i="10"/>
  <c r="AN632" i="10"/>
  <c r="AM632" i="10"/>
  <c r="AQ631" i="10"/>
  <c r="AP631" i="10"/>
  <c r="AO631" i="10"/>
  <c r="AN631" i="10"/>
  <c r="AM631" i="10"/>
  <c r="AQ630" i="10"/>
  <c r="AP630" i="10"/>
  <c r="AO630" i="10"/>
  <c r="AN630" i="10"/>
  <c r="AM630" i="10"/>
  <c r="AQ629" i="10"/>
  <c r="AP629" i="10"/>
  <c r="AO629" i="10"/>
  <c r="AN629" i="10"/>
  <c r="AM629" i="10"/>
  <c r="AQ628" i="10"/>
  <c r="AP628" i="10"/>
  <c r="AO628" i="10"/>
  <c r="AN628" i="10"/>
  <c r="AM628" i="10"/>
  <c r="AQ627" i="10"/>
  <c r="AP627" i="10"/>
  <c r="AO627" i="10"/>
  <c r="AN627" i="10"/>
  <c r="AM627" i="10"/>
  <c r="AQ626" i="10"/>
  <c r="AP626" i="10"/>
  <c r="AO626" i="10"/>
  <c r="AN626" i="10"/>
  <c r="AM626" i="10"/>
  <c r="AQ625" i="10"/>
  <c r="AP625" i="10"/>
  <c r="AO625" i="10"/>
  <c r="AN625" i="10"/>
  <c r="AM625" i="10"/>
  <c r="AQ624" i="10"/>
  <c r="AP624" i="10"/>
  <c r="AO624" i="10"/>
  <c r="AN624" i="10"/>
  <c r="AM624" i="10"/>
  <c r="AQ623" i="10"/>
  <c r="AP623" i="10"/>
  <c r="AO623" i="10"/>
  <c r="AN623" i="10"/>
  <c r="AM623" i="10"/>
  <c r="AQ622" i="10"/>
  <c r="AP622" i="10"/>
  <c r="AO622" i="10"/>
  <c r="AN622" i="10"/>
  <c r="AM622" i="10"/>
  <c r="AQ621" i="10"/>
  <c r="AP621" i="10"/>
  <c r="AO621" i="10"/>
  <c r="AN621" i="10"/>
  <c r="AM621" i="10"/>
  <c r="AQ620" i="10"/>
  <c r="AP620" i="10"/>
  <c r="AO620" i="10"/>
  <c r="AN620" i="10"/>
  <c r="AM620" i="10"/>
  <c r="AQ619" i="10"/>
  <c r="AP619" i="10"/>
  <c r="AO619" i="10"/>
  <c r="AN619" i="10"/>
  <c r="AM619" i="10"/>
  <c r="AQ618" i="10"/>
  <c r="AP618" i="10"/>
  <c r="AO618" i="10"/>
  <c r="AN618" i="10"/>
  <c r="AM618" i="10"/>
  <c r="AQ617" i="10"/>
  <c r="AP617" i="10"/>
  <c r="AO617" i="10"/>
  <c r="AN617" i="10"/>
  <c r="AM617" i="10"/>
  <c r="AQ616" i="10"/>
  <c r="AP616" i="10"/>
  <c r="AO616" i="10"/>
  <c r="AN616" i="10"/>
  <c r="AM616" i="10"/>
  <c r="AQ615" i="10"/>
  <c r="AP615" i="10"/>
  <c r="AO615" i="10"/>
  <c r="AN615" i="10"/>
  <c r="AM615" i="10"/>
  <c r="AQ614" i="10"/>
  <c r="AP614" i="10"/>
  <c r="AO614" i="10"/>
  <c r="AN614" i="10"/>
  <c r="AM614" i="10"/>
  <c r="AQ613" i="10"/>
  <c r="AP613" i="10"/>
  <c r="AO613" i="10"/>
  <c r="AN613" i="10"/>
  <c r="AM613" i="10"/>
  <c r="AQ612" i="10"/>
  <c r="AP612" i="10"/>
  <c r="AO612" i="10"/>
  <c r="AN612" i="10"/>
  <c r="AM612" i="10"/>
  <c r="AQ611" i="10"/>
  <c r="AP611" i="10"/>
  <c r="AO611" i="10"/>
  <c r="AN611" i="10"/>
  <c r="AM611" i="10"/>
  <c r="AQ610" i="10"/>
  <c r="AP610" i="10"/>
  <c r="AO610" i="10"/>
  <c r="AN610" i="10"/>
  <c r="AM610" i="10"/>
  <c r="AQ609" i="10"/>
  <c r="AP609" i="10"/>
  <c r="AO609" i="10"/>
  <c r="AN609" i="10"/>
  <c r="AM609" i="10"/>
  <c r="AQ608" i="10"/>
  <c r="AP608" i="10"/>
  <c r="AO608" i="10"/>
  <c r="AN608" i="10"/>
  <c r="AM608" i="10"/>
  <c r="AQ607" i="10"/>
  <c r="AP607" i="10"/>
  <c r="AO607" i="10"/>
  <c r="AN607" i="10"/>
  <c r="AM607" i="10"/>
  <c r="AQ606" i="10"/>
  <c r="AP606" i="10"/>
  <c r="AO606" i="10"/>
  <c r="AN606" i="10"/>
  <c r="AM606" i="10"/>
  <c r="AQ605" i="10"/>
  <c r="AP605" i="10"/>
  <c r="AO605" i="10"/>
  <c r="AN605" i="10"/>
  <c r="AM605" i="10"/>
  <c r="AQ604" i="10"/>
  <c r="AP604" i="10"/>
  <c r="AO604" i="10"/>
  <c r="AN604" i="10"/>
  <c r="AM604" i="10"/>
  <c r="AQ603" i="10"/>
  <c r="AP603" i="10"/>
  <c r="AO603" i="10"/>
  <c r="AN603" i="10"/>
  <c r="AM603" i="10"/>
  <c r="AQ602" i="10"/>
  <c r="AP602" i="10"/>
  <c r="AO602" i="10"/>
  <c r="AN602" i="10"/>
  <c r="AM602" i="10"/>
  <c r="AQ601" i="10"/>
  <c r="AP601" i="10"/>
  <c r="AO601" i="10"/>
  <c r="AN601" i="10"/>
  <c r="AM601" i="10"/>
  <c r="AQ600" i="10"/>
  <c r="AP600" i="10"/>
  <c r="AO600" i="10"/>
  <c r="AN600" i="10"/>
  <c r="AM600" i="10"/>
  <c r="AQ599" i="10"/>
  <c r="AP599" i="10"/>
  <c r="AO599" i="10"/>
  <c r="AN599" i="10"/>
  <c r="AM599" i="10"/>
  <c r="AQ598" i="10"/>
  <c r="AP598" i="10"/>
  <c r="AO598" i="10"/>
  <c r="AN598" i="10"/>
  <c r="AM598" i="10"/>
  <c r="AQ597" i="10"/>
  <c r="AP597" i="10"/>
  <c r="AO597" i="10"/>
  <c r="AN597" i="10"/>
  <c r="AM597" i="10"/>
  <c r="AQ596" i="10"/>
  <c r="AP596" i="10"/>
  <c r="AO596" i="10"/>
  <c r="AN596" i="10"/>
  <c r="AM596" i="10"/>
  <c r="AQ595" i="10"/>
  <c r="AP595" i="10"/>
  <c r="AO595" i="10"/>
  <c r="AN595" i="10"/>
  <c r="AM595" i="10"/>
  <c r="AQ594" i="10"/>
  <c r="AP594" i="10"/>
  <c r="AO594" i="10"/>
  <c r="AN594" i="10"/>
  <c r="AM594" i="10"/>
  <c r="AQ593" i="10"/>
  <c r="AP593" i="10"/>
  <c r="AO593" i="10"/>
  <c r="AN593" i="10"/>
  <c r="AM593" i="10"/>
  <c r="AQ592" i="10"/>
  <c r="AP592" i="10"/>
  <c r="AO592" i="10"/>
  <c r="AN592" i="10"/>
  <c r="AM592" i="10"/>
  <c r="AQ591" i="10"/>
  <c r="AP591" i="10"/>
  <c r="AO591" i="10"/>
  <c r="AN591" i="10"/>
  <c r="AM591" i="10"/>
  <c r="AQ590" i="10"/>
  <c r="AP590" i="10"/>
  <c r="AO590" i="10"/>
  <c r="AN590" i="10"/>
  <c r="AM590" i="10"/>
  <c r="AQ589" i="10"/>
  <c r="AP589" i="10"/>
  <c r="AO589" i="10"/>
  <c r="AN589" i="10"/>
  <c r="AM589" i="10"/>
  <c r="AQ588" i="10"/>
  <c r="AP588" i="10"/>
  <c r="AO588" i="10"/>
  <c r="AN588" i="10"/>
  <c r="AM588" i="10"/>
  <c r="AQ587" i="10"/>
  <c r="AP587" i="10"/>
  <c r="AO587" i="10"/>
  <c r="AN587" i="10"/>
  <c r="AM587" i="10"/>
  <c r="AQ586" i="10"/>
  <c r="AP586" i="10"/>
  <c r="AO586" i="10"/>
  <c r="AN586" i="10"/>
  <c r="AM586" i="10"/>
  <c r="AQ585" i="10"/>
  <c r="AP585" i="10"/>
  <c r="AO585" i="10"/>
  <c r="AN585" i="10"/>
  <c r="AM585" i="10"/>
  <c r="AQ584" i="10"/>
  <c r="AP584" i="10"/>
  <c r="AO584" i="10"/>
  <c r="AN584" i="10"/>
  <c r="AM584" i="10"/>
  <c r="AQ583" i="10"/>
  <c r="AP583" i="10"/>
  <c r="AO583" i="10"/>
  <c r="AN583" i="10"/>
  <c r="AM583" i="10"/>
  <c r="AQ582" i="10"/>
  <c r="AP582" i="10"/>
  <c r="AO582" i="10"/>
  <c r="AN582" i="10"/>
  <c r="AM582" i="10"/>
  <c r="AQ581" i="10"/>
  <c r="AP581" i="10"/>
  <c r="AO581" i="10"/>
  <c r="AN581" i="10"/>
  <c r="AM581" i="10"/>
  <c r="AQ580" i="10"/>
  <c r="AP580" i="10"/>
  <c r="AO580" i="10"/>
  <c r="AN580" i="10"/>
  <c r="AM580" i="10"/>
  <c r="AQ579" i="10"/>
  <c r="AP579" i="10"/>
  <c r="AO579" i="10"/>
  <c r="AN579" i="10"/>
  <c r="AM579" i="10"/>
  <c r="AQ578" i="10"/>
  <c r="AP578" i="10"/>
  <c r="AO578" i="10"/>
  <c r="AN578" i="10"/>
  <c r="AM578" i="10"/>
  <c r="AQ577" i="10"/>
  <c r="AP577" i="10"/>
  <c r="AO577" i="10"/>
  <c r="AN577" i="10"/>
  <c r="AM577" i="10"/>
  <c r="AQ576" i="10"/>
  <c r="AP576" i="10"/>
  <c r="AO576" i="10"/>
  <c r="AN576" i="10"/>
  <c r="AM576" i="10"/>
  <c r="AQ575" i="10"/>
  <c r="AP575" i="10"/>
  <c r="AO575" i="10"/>
  <c r="AN575" i="10"/>
  <c r="AM575" i="10"/>
  <c r="AQ574" i="10"/>
  <c r="AP574" i="10"/>
  <c r="AO574" i="10"/>
  <c r="AN574" i="10"/>
  <c r="AM574" i="10"/>
  <c r="AQ573" i="10"/>
  <c r="AP573" i="10"/>
  <c r="AO573" i="10"/>
  <c r="AN573" i="10"/>
  <c r="AM573" i="10"/>
  <c r="AQ572" i="10"/>
  <c r="AP572" i="10"/>
  <c r="AO572" i="10"/>
  <c r="AN572" i="10"/>
  <c r="AM572" i="10"/>
  <c r="AQ571" i="10"/>
  <c r="AP571" i="10"/>
  <c r="AO571" i="10"/>
  <c r="AN571" i="10"/>
  <c r="AM571" i="10"/>
  <c r="AQ570" i="10"/>
  <c r="AP570" i="10"/>
  <c r="AO570" i="10"/>
  <c r="AN570" i="10"/>
  <c r="AM570" i="10"/>
  <c r="AQ569" i="10"/>
  <c r="AP569" i="10"/>
  <c r="AO569" i="10"/>
  <c r="AN569" i="10"/>
  <c r="AM569" i="10"/>
  <c r="AQ568" i="10"/>
  <c r="AP568" i="10"/>
  <c r="AO568" i="10"/>
  <c r="AN568" i="10"/>
  <c r="AM568" i="10"/>
  <c r="AQ567" i="10"/>
  <c r="AP567" i="10"/>
  <c r="AO567" i="10"/>
  <c r="AN567" i="10"/>
  <c r="AM567" i="10"/>
  <c r="AQ566" i="10"/>
  <c r="AP566" i="10"/>
  <c r="AO566" i="10"/>
  <c r="AN566" i="10"/>
  <c r="AM566" i="10"/>
  <c r="AQ565" i="10"/>
  <c r="AP565" i="10"/>
  <c r="AO565" i="10"/>
  <c r="AN565" i="10"/>
  <c r="AM565" i="10"/>
  <c r="AQ564" i="10"/>
  <c r="AP564" i="10"/>
  <c r="AO564" i="10"/>
  <c r="AN564" i="10"/>
  <c r="AM564" i="10"/>
  <c r="AQ563" i="10"/>
  <c r="AP563" i="10"/>
  <c r="AO563" i="10"/>
  <c r="AN563" i="10"/>
  <c r="AM563" i="10"/>
  <c r="AQ562" i="10"/>
  <c r="AP562" i="10"/>
  <c r="AO562" i="10"/>
  <c r="AN562" i="10"/>
  <c r="AM562" i="10"/>
  <c r="AQ561" i="10"/>
  <c r="AP561" i="10"/>
  <c r="AO561" i="10"/>
  <c r="AN561" i="10"/>
  <c r="AM561" i="10"/>
  <c r="AQ560" i="10"/>
  <c r="AP560" i="10"/>
  <c r="AO560" i="10"/>
  <c r="AN560" i="10"/>
  <c r="AM560" i="10"/>
  <c r="AQ559" i="10"/>
  <c r="AP559" i="10"/>
  <c r="AO559" i="10"/>
  <c r="AN559" i="10"/>
  <c r="AM559" i="10"/>
  <c r="AQ558" i="10"/>
  <c r="AP558" i="10"/>
  <c r="AO558" i="10"/>
  <c r="AN558" i="10"/>
  <c r="AM558" i="10"/>
  <c r="AQ557" i="10"/>
  <c r="AP557" i="10"/>
  <c r="AO557" i="10"/>
  <c r="AN557" i="10"/>
  <c r="AM557" i="10"/>
  <c r="AQ556" i="10"/>
  <c r="AP556" i="10"/>
  <c r="AO556" i="10"/>
  <c r="AN556" i="10"/>
  <c r="AM556" i="10"/>
  <c r="AQ555" i="10"/>
  <c r="AP555" i="10"/>
  <c r="AO555" i="10"/>
  <c r="AN555" i="10"/>
  <c r="AM555" i="10"/>
  <c r="AQ554" i="10"/>
  <c r="AP554" i="10"/>
  <c r="AO554" i="10"/>
  <c r="AN554" i="10"/>
  <c r="AM554" i="10"/>
  <c r="AQ553" i="10"/>
  <c r="AP553" i="10"/>
  <c r="AO553" i="10"/>
  <c r="AN553" i="10"/>
  <c r="AM553" i="10"/>
  <c r="AQ552" i="10"/>
  <c r="AP552" i="10"/>
  <c r="AO552" i="10"/>
  <c r="AN552" i="10"/>
  <c r="AM552" i="10"/>
  <c r="AQ551" i="10"/>
  <c r="AP551" i="10"/>
  <c r="AO551" i="10"/>
  <c r="AN551" i="10"/>
  <c r="AM551" i="10"/>
  <c r="AQ550" i="10"/>
  <c r="AP550" i="10"/>
  <c r="AO550" i="10"/>
  <c r="AN550" i="10"/>
  <c r="AM550" i="10"/>
  <c r="AQ549" i="10"/>
  <c r="AP549" i="10"/>
  <c r="AO549" i="10"/>
  <c r="AN549" i="10"/>
  <c r="AM549" i="10"/>
  <c r="AQ548" i="10"/>
  <c r="AP548" i="10"/>
  <c r="AO548" i="10"/>
  <c r="AN548" i="10"/>
  <c r="AM548" i="10"/>
  <c r="AQ547" i="10"/>
  <c r="AP547" i="10"/>
  <c r="AO547" i="10"/>
  <c r="AN547" i="10"/>
  <c r="AM547" i="10"/>
  <c r="AQ546" i="10"/>
  <c r="AP546" i="10"/>
  <c r="AO546" i="10"/>
  <c r="AN546" i="10"/>
  <c r="AM546" i="10"/>
  <c r="AQ545" i="10"/>
  <c r="AP545" i="10"/>
  <c r="AO545" i="10"/>
  <c r="AN545" i="10"/>
  <c r="AM545" i="10"/>
  <c r="AQ544" i="10"/>
  <c r="AP544" i="10"/>
  <c r="AO544" i="10"/>
  <c r="AN544" i="10"/>
  <c r="AM544" i="10"/>
  <c r="AQ543" i="10"/>
  <c r="AP543" i="10"/>
  <c r="AO543" i="10"/>
  <c r="AN543" i="10"/>
  <c r="AM543" i="10"/>
  <c r="AQ542" i="10"/>
  <c r="AP542" i="10"/>
  <c r="AO542" i="10"/>
  <c r="AN542" i="10"/>
  <c r="AM542" i="10"/>
  <c r="AQ541" i="10"/>
  <c r="AP541" i="10"/>
  <c r="AO541" i="10"/>
  <c r="AN541" i="10"/>
  <c r="AM541" i="10"/>
  <c r="AQ540" i="10"/>
  <c r="AP540" i="10"/>
  <c r="AO540" i="10"/>
  <c r="AN540" i="10"/>
  <c r="AM540" i="10"/>
  <c r="AQ539" i="10"/>
  <c r="AP539" i="10"/>
  <c r="AO539" i="10"/>
  <c r="AN539" i="10"/>
  <c r="AM539" i="10"/>
  <c r="AQ538" i="10"/>
  <c r="AP538" i="10"/>
  <c r="AO538" i="10"/>
  <c r="AN538" i="10"/>
  <c r="AM538" i="10"/>
  <c r="AQ537" i="10"/>
  <c r="AP537" i="10"/>
  <c r="AO537" i="10"/>
  <c r="AN537" i="10"/>
  <c r="AM537" i="10"/>
  <c r="AQ536" i="10"/>
  <c r="AP536" i="10"/>
  <c r="AO536" i="10"/>
  <c r="AN536" i="10"/>
  <c r="AM536" i="10"/>
  <c r="AQ535" i="10"/>
  <c r="AP535" i="10"/>
  <c r="AO535" i="10"/>
  <c r="AN535" i="10"/>
  <c r="AM535" i="10"/>
  <c r="AQ534" i="10"/>
  <c r="AP534" i="10"/>
  <c r="AO534" i="10"/>
  <c r="AN534" i="10"/>
  <c r="AM534" i="10"/>
  <c r="AQ533" i="10"/>
  <c r="AP533" i="10"/>
  <c r="AO533" i="10"/>
  <c r="AN533" i="10"/>
  <c r="AM533" i="10"/>
  <c r="AQ532" i="10"/>
  <c r="AP532" i="10"/>
  <c r="AO532" i="10"/>
  <c r="AN532" i="10"/>
  <c r="AM532" i="10"/>
  <c r="AQ531" i="10"/>
  <c r="AP531" i="10"/>
  <c r="AO531" i="10"/>
  <c r="AN531" i="10"/>
  <c r="AM531" i="10"/>
  <c r="AQ530" i="10"/>
  <c r="AP530" i="10"/>
  <c r="AO530" i="10"/>
  <c r="AN530" i="10"/>
  <c r="AM530" i="10"/>
  <c r="AQ529" i="10"/>
  <c r="AP529" i="10"/>
  <c r="AO529" i="10"/>
  <c r="AN529" i="10"/>
  <c r="AM529" i="10"/>
  <c r="AQ528" i="10"/>
  <c r="AP528" i="10"/>
  <c r="AO528" i="10"/>
  <c r="AN528" i="10"/>
  <c r="AM528" i="10"/>
  <c r="AQ527" i="10"/>
  <c r="AP527" i="10"/>
  <c r="AO527" i="10"/>
  <c r="AN527" i="10"/>
  <c r="AM527" i="10"/>
  <c r="AQ526" i="10"/>
  <c r="AP526" i="10"/>
  <c r="AO526" i="10"/>
  <c r="AN526" i="10"/>
  <c r="AM526" i="10"/>
  <c r="AQ525" i="10"/>
  <c r="AP525" i="10"/>
  <c r="AO525" i="10"/>
  <c r="AN525" i="10"/>
  <c r="AM525" i="10"/>
  <c r="AQ524" i="10"/>
  <c r="AP524" i="10"/>
  <c r="AO524" i="10"/>
  <c r="AN524" i="10"/>
  <c r="AM524" i="10"/>
  <c r="AQ523" i="10"/>
  <c r="AP523" i="10"/>
  <c r="AO523" i="10"/>
  <c r="AN523" i="10"/>
  <c r="AM523" i="10"/>
  <c r="AQ522" i="10"/>
  <c r="AP522" i="10"/>
  <c r="AO522" i="10"/>
  <c r="AN522" i="10"/>
  <c r="AM522" i="10"/>
  <c r="AQ521" i="10"/>
  <c r="AP521" i="10"/>
  <c r="AO521" i="10"/>
  <c r="AN521" i="10"/>
  <c r="AM521" i="10"/>
  <c r="AQ520" i="10"/>
  <c r="AP520" i="10"/>
  <c r="AO520" i="10"/>
  <c r="AN520" i="10"/>
  <c r="AM520" i="10"/>
  <c r="AQ519" i="10"/>
  <c r="AP519" i="10"/>
  <c r="AO519" i="10"/>
  <c r="AN519" i="10"/>
  <c r="AM519" i="10"/>
  <c r="AQ518" i="10"/>
  <c r="AP518" i="10"/>
  <c r="AO518" i="10"/>
  <c r="AN518" i="10"/>
  <c r="AM518" i="10"/>
  <c r="AQ517" i="10"/>
  <c r="AP517" i="10"/>
  <c r="AO517" i="10"/>
  <c r="AN517" i="10"/>
  <c r="AM517" i="10"/>
  <c r="AQ516" i="10"/>
  <c r="AP516" i="10"/>
  <c r="AO516" i="10"/>
  <c r="AN516" i="10"/>
  <c r="AM516" i="10"/>
  <c r="AQ515" i="10"/>
  <c r="AP515" i="10"/>
  <c r="AO515" i="10"/>
  <c r="AN515" i="10"/>
  <c r="AM515" i="10"/>
  <c r="AQ514" i="10"/>
  <c r="AP514" i="10"/>
  <c r="AO514" i="10"/>
  <c r="AN514" i="10"/>
  <c r="AM514" i="10"/>
  <c r="AQ513" i="10"/>
  <c r="AP513" i="10"/>
  <c r="AO513" i="10"/>
  <c r="AN513" i="10"/>
  <c r="AM513" i="10"/>
  <c r="AQ512" i="10"/>
  <c r="AP512" i="10"/>
  <c r="AO512" i="10"/>
  <c r="AN512" i="10"/>
  <c r="AM512" i="10"/>
  <c r="AQ511" i="10"/>
  <c r="AP511" i="10"/>
  <c r="AO511" i="10"/>
  <c r="AN511" i="10"/>
  <c r="AM511" i="10"/>
  <c r="AQ510" i="10"/>
  <c r="AP510" i="10"/>
  <c r="AO510" i="10"/>
  <c r="AN510" i="10"/>
  <c r="AM510" i="10"/>
  <c r="AQ509" i="10"/>
  <c r="AP509" i="10"/>
  <c r="AO509" i="10"/>
  <c r="AN509" i="10"/>
  <c r="AM509" i="10"/>
  <c r="AQ508" i="10"/>
  <c r="AP508" i="10"/>
  <c r="AO508" i="10"/>
  <c r="AN508" i="10"/>
  <c r="AM508" i="10"/>
  <c r="AQ507" i="10"/>
  <c r="AP507" i="10"/>
  <c r="AO507" i="10"/>
  <c r="AN507" i="10"/>
  <c r="AM507" i="10"/>
  <c r="AQ506" i="10"/>
  <c r="AP506" i="10"/>
  <c r="AO506" i="10"/>
  <c r="AN506" i="10"/>
  <c r="AM506" i="10"/>
  <c r="AQ505" i="10"/>
  <c r="AP505" i="10"/>
  <c r="AO505" i="10"/>
  <c r="AN505" i="10"/>
  <c r="AM505" i="10"/>
  <c r="AQ504" i="10"/>
  <c r="AP504" i="10"/>
  <c r="AO504" i="10"/>
  <c r="AN504" i="10"/>
  <c r="AM504" i="10"/>
  <c r="AQ503" i="10"/>
  <c r="AP503" i="10"/>
  <c r="AO503" i="10"/>
  <c r="AN503" i="10"/>
  <c r="AM503" i="10"/>
  <c r="AQ502" i="10"/>
  <c r="AP502" i="10"/>
  <c r="AO502" i="10"/>
  <c r="AN502" i="10"/>
  <c r="AM502" i="10"/>
  <c r="AQ501" i="10"/>
  <c r="AP501" i="10"/>
  <c r="AO501" i="10"/>
  <c r="AN501" i="10"/>
  <c r="AM501" i="10"/>
  <c r="AQ500" i="10"/>
  <c r="AP500" i="10"/>
  <c r="AO500" i="10"/>
  <c r="AN500" i="10"/>
  <c r="AM500" i="10"/>
  <c r="AQ499" i="10"/>
  <c r="AP499" i="10"/>
  <c r="AO499" i="10"/>
  <c r="AN499" i="10"/>
  <c r="AM499" i="10"/>
  <c r="AQ498" i="10"/>
  <c r="AP498" i="10"/>
  <c r="AO498" i="10"/>
  <c r="AN498" i="10"/>
  <c r="AM498" i="10"/>
  <c r="AQ497" i="10"/>
  <c r="AP497" i="10"/>
  <c r="AO497" i="10"/>
  <c r="AN497" i="10"/>
  <c r="AM497" i="10"/>
  <c r="AQ496" i="10"/>
  <c r="AP496" i="10"/>
  <c r="AO496" i="10"/>
  <c r="AN496" i="10"/>
  <c r="AM496" i="10"/>
  <c r="AQ495" i="10"/>
  <c r="AP495" i="10"/>
  <c r="AO495" i="10"/>
  <c r="AN495" i="10"/>
  <c r="AM495" i="10"/>
  <c r="AQ494" i="10"/>
  <c r="AP494" i="10"/>
  <c r="AO494" i="10"/>
  <c r="AN494" i="10"/>
  <c r="AM494" i="10"/>
  <c r="AQ493" i="10"/>
  <c r="AP493" i="10"/>
  <c r="AO493" i="10"/>
  <c r="AN493" i="10"/>
  <c r="AM493" i="10"/>
  <c r="AQ492" i="10"/>
  <c r="AP492" i="10"/>
  <c r="AO492" i="10"/>
  <c r="AN492" i="10"/>
  <c r="AM492" i="10"/>
  <c r="AQ491" i="10"/>
  <c r="AP491" i="10"/>
  <c r="AO491" i="10"/>
  <c r="AN491" i="10"/>
  <c r="AM491" i="10"/>
  <c r="AQ490" i="10"/>
  <c r="AP490" i="10"/>
  <c r="AO490" i="10"/>
  <c r="AN490" i="10"/>
  <c r="AM490" i="10"/>
  <c r="AQ489" i="10"/>
  <c r="AP489" i="10"/>
  <c r="AO489" i="10"/>
  <c r="AN489" i="10"/>
  <c r="AM489" i="10"/>
  <c r="AQ488" i="10"/>
  <c r="AP488" i="10"/>
  <c r="AO488" i="10"/>
  <c r="AN488" i="10"/>
  <c r="AM488" i="10"/>
  <c r="AQ487" i="10"/>
  <c r="AP487" i="10"/>
  <c r="AO487" i="10"/>
  <c r="AN487" i="10"/>
  <c r="AM487" i="10"/>
  <c r="AQ486" i="10"/>
  <c r="AP486" i="10"/>
  <c r="AO486" i="10"/>
  <c r="AN486" i="10"/>
  <c r="AM486" i="10"/>
  <c r="AQ485" i="10"/>
  <c r="AP485" i="10"/>
  <c r="AO485" i="10"/>
  <c r="AN485" i="10"/>
  <c r="AM485" i="10"/>
  <c r="AQ484" i="10"/>
  <c r="AP484" i="10"/>
  <c r="AO484" i="10"/>
  <c r="AN484" i="10"/>
  <c r="AM484" i="10"/>
  <c r="AQ483" i="10"/>
  <c r="AP483" i="10"/>
  <c r="AO483" i="10"/>
  <c r="AN483" i="10"/>
  <c r="AM483" i="10"/>
  <c r="AQ482" i="10"/>
  <c r="AP482" i="10"/>
  <c r="AO482" i="10"/>
  <c r="AN482" i="10"/>
  <c r="AM482" i="10"/>
  <c r="AQ481" i="10"/>
  <c r="AP481" i="10"/>
  <c r="AO481" i="10"/>
  <c r="AN481" i="10"/>
  <c r="AM481" i="10"/>
  <c r="AQ480" i="10"/>
  <c r="AP480" i="10"/>
  <c r="AO480" i="10"/>
  <c r="AN480" i="10"/>
  <c r="AM480" i="10"/>
  <c r="AQ479" i="10"/>
  <c r="AP479" i="10"/>
  <c r="AO479" i="10"/>
  <c r="AN479" i="10"/>
  <c r="AM479" i="10"/>
  <c r="AQ478" i="10"/>
  <c r="AP478" i="10"/>
  <c r="AO478" i="10"/>
  <c r="AN478" i="10"/>
  <c r="AM478" i="10"/>
  <c r="AQ477" i="10"/>
  <c r="AP477" i="10"/>
  <c r="AO477" i="10"/>
  <c r="AN477" i="10"/>
  <c r="AM477" i="10"/>
  <c r="AQ476" i="10"/>
  <c r="AP476" i="10"/>
  <c r="AO476" i="10"/>
  <c r="AN476" i="10"/>
  <c r="AM476" i="10"/>
  <c r="AQ475" i="10"/>
  <c r="AP475" i="10"/>
  <c r="AO475" i="10"/>
  <c r="AN475" i="10"/>
  <c r="AM475" i="10"/>
  <c r="AQ474" i="10"/>
  <c r="AP474" i="10"/>
  <c r="AO474" i="10"/>
  <c r="AN474" i="10"/>
  <c r="AM474" i="10"/>
  <c r="AQ473" i="10"/>
  <c r="AP473" i="10"/>
  <c r="AO473" i="10"/>
  <c r="AN473" i="10"/>
  <c r="AM473" i="10"/>
  <c r="AQ472" i="10"/>
  <c r="AP472" i="10"/>
  <c r="AO472" i="10"/>
  <c r="AN472" i="10"/>
  <c r="AM472" i="10"/>
  <c r="AQ471" i="10"/>
  <c r="AP471" i="10"/>
  <c r="AO471" i="10"/>
  <c r="AN471" i="10"/>
  <c r="AM471" i="10"/>
  <c r="AQ470" i="10"/>
  <c r="AP470" i="10"/>
  <c r="AO470" i="10"/>
  <c r="AN470" i="10"/>
  <c r="AM470" i="10"/>
  <c r="AQ469" i="10"/>
  <c r="AP469" i="10"/>
  <c r="AO469" i="10"/>
  <c r="AN469" i="10"/>
  <c r="AM469" i="10"/>
  <c r="AQ468" i="10"/>
  <c r="AP468" i="10"/>
  <c r="AO468" i="10"/>
  <c r="AN468" i="10"/>
  <c r="AM468" i="10"/>
  <c r="AQ467" i="10"/>
  <c r="AP467" i="10"/>
  <c r="AO467" i="10"/>
  <c r="AN467" i="10"/>
  <c r="AM467" i="10"/>
  <c r="AQ466" i="10"/>
  <c r="AP466" i="10"/>
  <c r="AO466" i="10"/>
  <c r="AN466" i="10"/>
  <c r="AM466" i="10"/>
  <c r="AQ465" i="10"/>
  <c r="AP465" i="10"/>
  <c r="AO465" i="10"/>
  <c r="AN465" i="10"/>
  <c r="AM465" i="10"/>
  <c r="AQ464" i="10"/>
  <c r="AP464" i="10"/>
  <c r="AO464" i="10"/>
  <c r="AN464" i="10"/>
  <c r="AM464" i="10"/>
  <c r="AQ463" i="10"/>
  <c r="AP463" i="10"/>
  <c r="AO463" i="10"/>
  <c r="AN463" i="10"/>
  <c r="AM463" i="10"/>
  <c r="AQ462" i="10"/>
  <c r="AP462" i="10"/>
  <c r="AO462" i="10"/>
  <c r="AN462" i="10"/>
  <c r="AM462" i="10"/>
  <c r="AQ461" i="10"/>
  <c r="AP461" i="10"/>
  <c r="AO461" i="10"/>
  <c r="AN461" i="10"/>
  <c r="AM461" i="10"/>
  <c r="AQ460" i="10"/>
  <c r="AP460" i="10"/>
  <c r="AO460" i="10"/>
  <c r="AN460" i="10"/>
  <c r="AM460" i="10"/>
  <c r="AQ459" i="10"/>
  <c r="AP459" i="10"/>
  <c r="AO459" i="10"/>
  <c r="AN459" i="10"/>
  <c r="AM459" i="10"/>
  <c r="AQ458" i="10"/>
  <c r="AP458" i="10"/>
  <c r="AO458" i="10"/>
  <c r="AN458" i="10"/>
  <c r="AM458" i="10"/>
  <c r="AQ457" i="10"/>
  <c r="AP457" i="10"/>
  <c r="AO457" i="10"/>
  <c r="AN457" i="10"/>
  <c r="AM457" i="10"/>
  <c r="AQ456" i="10"/>
  <c r="AP456" i="10"/>
  <c r="AO456" i="10"/>
  <c r="AN456" i="10"/>
  <c r="AM456" i="10"/>
  <c r="AQ455" i="10"/>
  <c r="AP455" i="10"/>
  <c r="AO455" i="10"/>
  <c r="AN455" i="10"/>
  <c r="AM455" i="10"/>
  <c r="AQ454" i="10"/>
  <c r="AP454" i="10"/>
  <c r="AO454" i="10"/>
  <c r="AN454" i="10"/>
  <c r="AM454" i="10"/>
  <c r="AQ453" i="10"/>
  <c r="AP453" i="10"/>
  <c r="AO453" i="10"/>
  <c r="AN453" i="10"/>
  <c r="AM453" i="10"/>
  <c r="AQ452" i="10"/>
  <c r="AP452" i="10"/>
  <c r="AO452" i="10"/>
  <c r="AN452" i="10"/>
  <c r="AM452" i="10"/>
  <c r="AQ451" i="10"/>
  <c r="AP451" i="10"/>
  <c r="AO451" i="10"/>
  <c r="AN451" i="10"/>
  <c r="AM451" i="10"/>
  <c r="AQ450" i="10"/>
  <c r="AP450" i="10"/>
  <c r="AO450" i="10"/>
  <c r="AN450" i="10"/>
  <c r="AM450" i="10"/>
  <c r="AQ449" i="10"/>
  <c r="AP449" i="10"/>
  <c r="AO449" i="10"/>
  <c r="AN449" i="10"/>
  <c r="AM449" i="10"/>
  <c r="AQ448" i="10"/>
  <c r="AP448" i="10"/>
  <c r="AO448" i="10"/>
  <c r="AN448" i="10"/>
  <c r="AM448" i="10"/>
  <c r="AQ447" i="10"/>
  <c r="AP447" i="10"/>
  <c r="AO447" i="10"/>
  <c r="AN447" i="10"/>
  <c r="AM447" i="10"/>
  <c r="AQ446" i="10"/>
  <c r="AP446" i="10"/>
  <c r="AO446" i="10"/>
  <c r="AN446" i="10"/>
  <c r="AM446" i="10"/>
  <c r="AQ445" i="10"/>
  <c r="AP445" i="10"/>
  <c r="AO445" i="10"/>
  <c r="AN445" i="10"/>
  <c r="AM445" i="10"/>
  <c r="AQ444" i="10"/>
  <c r="AP444" i="10"/>
  <c r="AO444" i="10"/>
  <c r="AN444" i="10"/>
  <c r="AM444" i="10"/>
  <c r="AQ443" i="10"/>
  <c r="AP443" i="10"/>
  <c r="AO443" i="10"/>
  <c r="AN443" i="10"/>
  <c r="AM443" i="10"/>
  <c r="AQ442" i="10"/>
  <c r="AP442" i="10"/>
  <c r="AO442" i="10"/>
  <c r="AN442" i="10"/>
  <c r="AM442" i="10"/>
  <c r="AQ441" i="10"/>
  <c r="AP441" i="10"/>
  <c r="AO441" i="10"/>
  <c r="AN441" i="10"/>
  <c r="AM441" i="10"/>
  <c r="AQ440" i="10"/>
  <c r="AP440" i="10"/>
  <c r="AO440" i="10"/>
  <c r="AN440" i="10"/>
  <c r="AM440" i="10"/>
  <c r="AQ439" i="10"/>
  <c r="AP439" i="10"/>
  <c r="AO439" i="10"/>
  <c r="AN439" i="10"/>
  <c r="AM439" i="10"/>
  <c r="AQ438" i="10"/>
  <c r="AP438" i="10"/>
  <c r="AO438" i="10"/>
  <c r="AN438" i="10"/>
  <c r="AM438" i="10"/>
  <c r="AQ437" i="10"/>
  <c r="AP437" i="10"/>
  <c r="AO437" i="10"/>
  <c r="AN437" i="10"/>
  <c r="AM437" i="10"/>
  <c r="AQ436" i="10"/>
  <c r="AP436" i="10"/>
  <c r="AO436" i="10"/>
  <c r="AN436" i="10"/>
  <c r="AM436" i="10"/>
  <c r="AQ435" i="10"/>
  <c r="AP435" i="10"/>
  <c r="AO435" i="10"/>
  <c r="AN435" i="10"/>
  <c r="AM435" i="10"/>
  <c r="AQ434" i="10"/>
  <c r="AP434" i="10"/>
  <c r="AO434" i="10"/>
  <c r="AN434" i="10"/>
  <c r="AM434" i="10"/>
  <c r="AQ433" i="10"/>
  <c r="AP433" i="10"/>
  <c r="AO433" i="10"/>
  <c r="AN433" i="10"/>
  <c r="AM433" i="10"/>
  <c r="AQ432" i="10"/>
  <c r="AP432" i="10"/>
  <c r="AO432" i="10"/>
  <c r="AN432" i="10"/>
  <c r="AM432" i="10"/>
  <c r="AQ431" i="10"/>
  <c r="AP431" i="10"/>
  <c r="AO431" i="10"/>
  <c r="AN431" i="10"/>
  <c r="AM431" i="10"/>
  <c r="AQ430" i="10"/>
  <c r="AP430" i="10"/>
  <c r="AO430" i="10"/>
  <c r="AN430" i="10"/>
  <c r="AM430" i="10"/>
  <c r="AQ429" i="10"/>
  <c r="AP429" i="10"/>
  <c r="AO429" i="10"/>
  <c r="AN429" i="10"/>
  <c r="AM429" i="10"/>
  <c r="AQ428" i="10"/>
  <c r="AP428" i="10"/>
  <c r="AO428" i="10"/>
  <c r="AN428" i="10"/>
  <c r="AM428" i="10"/>
  <c r="AQ427" i="10"/>
  <c r="AP427" i="10"/>
  <c r="AO427" i="10"/>
  <c r="AN427" i="10"/>
  <c r="AM427" i="10"/>
  <c r="AQ426" i="10"/>
  <c r="AP426" i="10"/>
  <c r="AO426" i="10"/>
  <c r="AN426" i="10"/>
  <c r="AM426" i="10"/>
  <c r="AQ425" i="10"/>
  <c r="AP425" i="10"/>
  <c r="AO425" i="10"/>
  <c r="AN425" i="10"/>
  <c r="AM425" i="10"/>
  <c r="AQ424" i="10"/>
  <c r="AP424" i="10"/>
  <c r="AO424" i="10"/>
  <c r="AN424" i="10"/>
  <c r="AM424" i="10"/>
  <c r="AQ423" i="10"/>
  <c r="AP423" i="10"/>
  <c r="AO423" i="10"/>
  <c r="AN423" i="10"/>
  <c r="AM423" i="10"/>
  <c r="AQ422" i="10"/>
  <c r="AP422" i="10"/>
  <c r="AO422" i="10"/>
  <c r="AN422" i="10"/>
  <c r="AM422" i="10"/>
  <c r="AQ421" i="10"/>
  <c r="AP421" i="10"/>
  <c r="AO421" i="10"/>
  <c r="AN421" i="10"/>
  <c r="AM421" i="10"/>
  <c r="AQ420" i="10"/>
  <c r="AP420" i="10"/>
  <c r="AO420" i="10"/>
  <c r="AN420" i="10"/>
  <c r="AM420" i="10"/>
  <c r="AQ419" i="10"/>
  <c r="AP419" i="10"/>
  <c r="AO419" i="10"/>
  <c r="AN419" i="10"/>
  <c r="AM419" i="10"/>
  <c r="AQ418" i="10"/>
  <c r="AP418" i="10"/>
  <c r="AO418" i="10"/>
  <c r="AN418" i="10"/>
  <c r="AM418" i="10"/>
  <c r="AQ417" i="10"/>
  <c r="AP417" i="10"/>
  <c r="AO417" i="10"/>
  <c r="AN417" i="10"/>
  <c r="AM417" i="10"/>
  <c r="AQ416" i="10"/>
  <c r="AP416" i="10"/>
  <c r="AO416" i="10"/>
  <c r="AN416" i="10"/>
  <c r="AM416" i="10"/>
  <c r="AQ415" i="10"/>
  <c r="AP415" i="10"/>
  <c r="AO415" i="10"/>
  <c r="AN415" i="10"/>
  <c r="AM415" i="10"/>
  <c r="AQ414" i="10"/>
  <c r="AP414" i="10"/>
  <c r="AO414" i="10"/>
  <c r="AN414" i="10"/>
  <c r="AM414" i="10"/>
  <c r="AQ413" i="10"/>
  <c r="AP413" i="10"/>
  <c r="AO413" i="10"/>
  <c r="AN413" i="10"/>
  <c r="AM413" i="10"/>
  <c r="AQ412" i="10"/>
  <c r="AP412" i="10"/>
  <c r="AO412" i="10"/>
  <c r="AN412" i="10"/>
  <c r="AM412" i="10"/>
  <c r="AQ411" i="10"/>
  <c r="AP411" i="10"/>
  <c r="AO411" i="10"/>
  <c r="AN411" i="10"/>
  <c r="AM411" i="10"/>
  <c r="AQ410" i="10"/>
  <c r="AP410" i="10"/>
  <c r="AO410" i="10"/>
  <c r="AN410" i="10"/>
  <c r="AM410" i="10"/>
  <c r="AQ409" i="10"/>
  <c r="AP409" i="10"/>
  <c r="AO409" i="10"/>
  <c r="AN409" i="10"/>
  <c r="AM409" i="10"/>
  <c r="AQ408" i="10"/>
  <c r="AP408" i="10"/>
  <c r="AO408" i="10"/>
  <c r="AN408" i="10"/>
  <c r="AM408" i="10"/>
  <c r="AQ407" i="10"/>
  <c r="AP407" i="10"/>
  <c r="AO407" i="10"/>
  <c r="AN407" i="10"/>
  <c r="AM407" i="10"/>
  <c r="AQ406" i="10"/>
  <c r="AP406" i="10"/>
  <c r="AO406" i="10"/>
  <c r="AN406" i="10"/>
  <c r="AM406" i="10"/>
  <c r="AQ405" i="10"/>
  <c r="AP405" i="10"/>
  <c r="AO405" i="10"/>
  <c r="AN405" i="10"/>
  <c r="AM405" i="10"/>
  <c r="AQ404" i="10"/>
  <c r="AP404" i="10"/>
  <c r="AO404" i="10"/>
  <c r="AN404" i="10"/>
  <c r="AM404" i="10"/>
  <c r="AQ403" i="10"/>
  <c r="AP403" i="10"/>
  <c r="AO403" i="10"/>
  <c r="AN403" i="10"/>
  <c r="AM403" i="10"/>
  <c r="AQ402" i="10"/>
  <c r="AP402" i="10"/>
  <c r="AO402" i="10"/>
  <c r="AN402" i="10"/>
  <c r="AM402" i="10"/>
  <c r="AQ401" i="10"/>
  <c r="AP401" i="10"/>
  <c r="AO401" i="10"/>
  <c r="AN401" i="10"/>
  <c r="AM401" i="10"/>
  <c r="AQ400" i="10"/>
  <c r="AP400" i="10"/>
  <c r="AO400" i="10"/>
  <c r="AN400" i="10"/>
  <c r="AM400" i="10"/>
  <c r="AQ399" i="10"/>
  <c r="AP399" i="10"/>
  <c r="AO399" i="10"/>
  <c r="AN399" i="10"/>
  <c r="AM399" i="10"/>
  <c r="AQ398" i="10"/>
  <c r="AP398" i="10"/>
  <c r="AO398" i="10"/>
  <c r="AN398" i="10"/>
  <c r="AM398" i="10"/>
  <c r="AQ397" i="10"/>
  <c r="AP397" i="10"/>
  <c r="AO397" i="10"/>
  <c r="AN397" i="10"/>
  <c r="AM397" i="10"/>
  <c r="AQ396" i="10"/>
  <c r="AP396" i="10"/>
  <c r="AO396" i="10"/>
  <c r="AN396" i="10"/>
  <c r="AM396" i="10"/>
  <c r="AQ395" i="10"/>
  <c r="AP395" i="10"/>
  <c r="AO395" i="10"/>
  <c r="AN395" i="10"/>
  <c r="AM395" i="10"/>
  <c r="AQ394" i="10"/>
  <c r="AP394" i="10"/>
  <c r="AO394" i="10"/>
  <c r="AN394" i="10"/>
  <c r="AM394" i="10"/>
  <c r="AQ393" i="10"/>
  <c r="AP393" i="10"/>
  <c r="AO393" i="10"/>
  <c r="AN393" i="10"/>
  <c r="AM393" i="10"/>
  <c r="AQ392" i="10"/>
  <c r="AP392" i="10"/>
  <c r="AO392" i="10"/>
  <c r="AN392" i="10"/>
  <c r="AM392" i="10"/>
  <c r="AQ391" i="10"/>
  <c r="AP391" i="10"/>
  <c r="AO391" i="10"/>
  <c r="AN391" i="10"/>
  <c r="AM391" i="10"/>
  <c r="AQ390" i="10"/>
  <c r="AP390" i="10"/>
  <c r="AO390" i="10"/>
  <c r="AN390" i="10"/>
  <c r="AM390" i="10"/>
  <c r="AQ389" i="10"/>
  <c r="AP389" i="10"/>
  <c r="AO389" i="10"/>
  <c r="AN389" i="10"/>
  <c r="AM389" i="10"/>
  <c r="AQ388" i="10"/>
  <c r="AP388" i="10"/>
  <c r="AO388" i="10"/>
  <c r="AN388" i="10"/>
  <c r="AM388" i="10"/>
  <c r="AQ387" i="10"/>
  <c r="AP387" i="10"/>
  <c r="AO387" i="10"/>
  <c r="AN387" i="10"/>
  <c r="AM387" i="10"/>
  <c r="AQ386" i="10"/>
  <c r="AP386" i="10"/>
  <c r="AO386" i="10"/>
  <c r="AN386" i="10"/>
  <c r="AM386" i="10"/>
  <c r="AQ385" i="10"/>
  <c r="AP385" i="10"/>
  <c r="AO385" i="10"/>
  <c r="AN385" i="10"/>
  <c r="AM385" i="10"/>
  <c r="AQ384" i="10"/>
  <c r="AP384" i="10"/>
  <c r="AO384" i="10"/>
  <c r="AN384" i="10"/>
  <c r="AM384" i="10"/>
  <c r="AQ383" i="10"/>
  <c r="AP383" i="10"/>
  <c r="AO383" i="10"/>
  <c r="AN383" i="10"/>
  <c r="AM383" i="10"/>
  <c r="AQ382" i="10"/>
  <c r="AP382" i="10"/>
  <c r="AO382" i="10"/>
  <c r="AN382" i="10"/>
  <c r="AM382" i="10"/>
  <c r="AQ381" i="10"/>
  <c r="AP381" i="10"/>
  <c r="AO381" i="10"/>
  <c r="AN381" i="10"/>
  <c r="AM381" i="10"/>
  <c r="AQ380" i="10"/>
  <c r="AP380" i="10"/>
  <c r="AO380" i="10"/>
  <c r="AN380" i="10"/>
  <c r="AM380" i="10"/>
  <c r="AQ379" i="10"/>
  <c r="AP379" i="10"/>
  <c r="AO379" i="10"/>
  <c r="AN379" i="10"/>
  <c r="AM379" i="10"/>
  <c r="AQ378" i="10"/>
  <c r="AP378" i="10"/>
  <c r="AO378" i="10"/>
  <c r="AN378" i="10"/>
  <c r="AM378" i="10"/>
  <c r="AQ377" i="10"/>
  <c r="AP377" i="10"/>
  <c r="AO377" i="10"/>
  <c r="AN377" i="10"/>
  <c r="AM377" i="10"/>
  <c r="AQ376" i="10"/>
  <c r="AP376" i="10"/>
  <c r="AO376" i="10"/>
  <c r="AN376" i="10"/>
  <c r="AM376" i="10"/>
  <c r="AQ375" i="10"/>
  <c r="AP375" i="10"/>
  <c r="AO375" i="10"/>
  <c r="AN375" i="10"/>
  <c r="AM375" i="10"/>
  <c r="AQ374" i="10"/>
  <c r="AP374" i="10"/>
  <c r="AO374" i="10"/>
  <c r="AN374" i="10"/>
  <c r="AM374" i="10"/>
  <c r="AQ373" i="10"/>
  <c r="AP373" i="10"/>
  <c r="AO373" i="10"/>
  <c r="AN373" i="10"/>
  <c r="AM373" i="10"/>
  <c r="AQ372" i="10"/>
  <c r="AP372" i="10"/>
  <c r="AO372" i="10"/>
  <c r="AN372" i="10"/>
  <c r="AM372" i="10"/>
  <c r="AQ371" i="10"/>
  <c r="AP371" i="10"/>
  <c r="AO371" i="10"/>
  <c r="AN371" i="10"/>
  <c r="AM371" i="10"/>
  <c r="AQ370" i="10"/>
  <c r="AP370" i="10"/>
  <c r="AO370" i="10"/>
  <c r="AN370" i="10"/>
  <c r="AM370" i="10"/>
  <c r="AQ369" i="10"/>
  <c r="AP369" i="10"/>
  <c r="AO369" i="10"/>
  <c r="AN369" i="10"/>
  <c r="AM369" i="10"/>
  <c r="AQ368" i="10"/>
  <c r="AP368" i="10"/>
  <c r="AO368" i="10"/>
  <c r="AN368" i="10"/>
  <c r="AM368" i="10"/>
  <c r="AQ367" i="10"/>
  <c r="AP367" i="10"/>
  <c r="AO367" i="10"/>
  <c r="AN367" i="10"/>
  <c r="AM367" i="10"/>
  <c r="AQ366" i="10"/>
  <c r="AP366" i="10"/>
  <c r="AO366" i="10"/>
  <c r="AN366" i="10"/>
  <c r="AM366" i="10"/>
  <c r="AQ365" i="10"/>
  <c r="AP365" i="10"/>
  <c r="AO365" i="10"/>
  <c r="AN365" i="10"/>
  <c r="AM365" i="10"/>
  <c r="AQ364" i="10"/>
  <c r="AP364" i="10"/>
  <c r="AO364" i="10"/>
  <c r="AN364" i="10"/>
  <c r="AM364" i="10"/>
  <c r="AQ363" i="10"/>
  <c r="AP363" i="10"/>
  <c r="AO363" i="10"/>
  <c r="AN363" i="10"/>
  <c r="AM363" i="10"/>
  <c r="AQ362" i="10"/>
  <c r="AP362" i="10"/>
  <c r="AO362" i="10"/>
  <c r="AN362" i="10"/>
  <c r="AM362" i="10"/>
  <c r="AQ361" i="10"/>
  <c r="AP361" i="10"/>
  <c r="AO361" i="10"/>
  <c r="AN361" i="10"/>
  <c r="AM361" i="10"/>
  <c r="AQ360" i="10"/>
  <c r="AP360" i="10"/>
  <c r="AO360" i="10"/>
  <c r="AN360" i="10"/>
  <c r="AM360" i="10"/>
  <c r="AQ359" i="10"/>
  <c r="AP359" i="10"/>
  <c r="AO359" i="10"/>
  <c r="AN359" i="10"/>
  <c r="AM359" i="10"/>
  <c r="AQ358" i="10"/>
  <c r="AP358" i="10"/>
  <c r="AO358" i="10"/>
  <c r="AN358" i="10"/>
  <c r="AM358" i="10"/>
  <c r="AQ357" i="10"/>
  <c r="AP357" i="10"/>
  <c r="AO357" i="10"/>
  <c r="AN357" i="10"/>
  <c r="AM357" i="10"/>
  <c r="AQ356" i="10"/>
  <c r="AP356" i="10"/>
  <c r="AO356" i="10"/>
  <c r="AN356" i="10"/>
  <c r="AM356" i="10"/>
  <c r="AQ355" i="10"/>
  <c r="AP355" i="10"/>
  <c r="AO355" i="10"/>
  <c r="AN355" i="10"/>
  <c r="AM355" i="10"/>
  <c r="AQ354" i="10"/>
  <c r="AP354" i="10"/>
  <c r="AO354" i="10"/>
  <c r="AN354" i="10"/>
  <c r="AM354" i="10"/>
  <c r="AQ353" i="10"/>
  <c r="AP353" i="10"/>
  <c r="AO353" i="10"/>
  <c r="AN353" i="10"/>
  <c r="AM353" i="10"/>
  <c r="AQ352" i="10"/>
  <c r="AP352" i="10"/>
  <c r="AO352" i="10"/>
  <c r="AN352" i="10"/>
  <c r="AM352" i="10"/>
  <c r="AQ351" i="10"/>
  <c r="AP351" i="10"/>
  <c r="AO351" i="10"/>
  <c r="AN351" i="10"/>
  <c r="AM351" i="10"/>
  <c r="AQ350" i="10"/>
  <c r="AP350" i="10"/>
  <c r="AO350" i="10"/>
  <c r="AN350" i="10"/>
  <c r="AM350" i="10"/>
  <c r="AQ349" i="10"/>
  <c r="AP349" i="10"/>
  <c r="AO349" i="10"/>
  <c r="AN349" i="10"/>
  <c r="AM349" i="10"/>
  <c r="AQ348" i="10"/>
  <c r="AP348" i="10"/>
  <c r="AO348" i="10"/>
  <c r="AN348" i="10"/>
  <c r="AM348" i="10"/>
  <c r="AQ347" i="10"/>
  <c r="AP347" i="10"/>
  <c r="AO347" i="10"/>
  <c r="AN347" i="10"/>
  <c r="AM347" i="10"/>
  <c r="AQ346" i="10"/>
  <c r="AP346" i="10"/>
  <c r="AO346" i="10"/>
  <c r="AN346" i="10"/>
  <c r="AM346" i="10"/>
  <c r="AQ345" i="10"/>
  <c r="AP345" i="10"/>
  <c r="AO345" i="10"/>
  <c r="AN345" i="10"/>
  <c r="AM345" i="10"/>
  <c r="AQ344" i="10"/>
  <c r="AP344" i="10"/>
  <c r="AO344" i="10"/>
  <c r="AN344" i="10"/>
  <c r="AM344" i="10"/>
  <c r="AQ343" i="10"/>
  <c r="AP343" i="10"/>
  <c r="AO343" i="10"/>
  <c r="AN343" i="10"/>
  <c r="AM343" i="10"/>
  <c r="AQ342" i="10"/>
  <c r="AP342" i="10"/>
  <c r="AO342" i="10"/>
  <c r="AN342" i="10"/>
  <c r="AM342" i="10"/>
  <c r="AQ341" i="10"/>
  <c r="AP341" i="10"/>
  <c r="AO341" i="10"/>
  <c r="AN341" i="10"/>
  <c r="AM341" i="10"/>
  <c r="AQ340" i="10"/>
  <c r="AP340" i="10"/>
  <c r="AO340" i="10"/>
  <c r="AN340" i="10"/>
  <c r="AM340" i="10"/>
  <c r="AQ339" i="10"/>
  <c r="AP339" i="10"/>
  <c r="AO339" i="10"/>
  <c r="AN339" i="10"/>
  <c r="AM339" i="10"/>
  <c r="AQ338" i="10"/>
  <c r="AP338" i="10"/>
  <c r="AO338" i="10"/>
  <c r="AN338" i="10"/>
  <c r="AM338" i="10"/>
  <c r="AQ337" i="10"/>
  <c r="AP337" i="10"/>
  <c r="AO337" i="10"/>
  <c r="AN337" i="10"/>
  <c r="AM337" i="10"/>
  <c r="AQ336" i="10"/>
  <c r="AP336" i="10"/>
  <c r="AO336" i="10"/>
  <c r="AN336" i="10"/>
  <c r="AM336" i="10"/>
  <c r="AQ335" i="10"/>
  <c r="AP335" i="10"/>
  <c r="AO335" i="10"/>
  <c r="AN335" i="10"/>
  <c r="AM335" i="10"/>
  <c r="AQ334" i="10"/>
  <c r="AP334" i="10"/>
  <c r="AO334" i="10"/>
  <c r="AN334" i="10"/>
  <c r="AM334" i="10"/>
  <c r="AQ333" i="10"/>
  <c r="AP333" i="10"/>
  <c r="AO333" i="10"/>
  <c r="AN333" i="10"/>
  <c r="AM333" i="10"/>
  <c r="AQ332" i="10"/>
  <c r="AP332" i="10"/>
  <c r="AO332" i="10"/>
  <c r="AN332" i="10"/>
  <c r="AM332" i="10"/>
  <c r="AQ331" i="10"/>
  <c r="AP331" i="10"/>
  <c r="AO331" i="10"/>
  <c r="AN331" i="10"/>
  <c r="AM331" i="10"/>
  <c r="AQ330" i="10"/>
  <c r="AP330" i="10"/>
  <c r="AO330" i="10"/>
  <c r="AN330" i="10"/>
  <c r="AM330" i="10"/>
  <c r="AQ329" i="10"/>
  <c r="AP329" i="10"/>
  <c r="AO329" i="10"/>
  <c r="AN329" i="10"/>
  <c r="AM329" i="10"/>
  <c r="AQ328" i="10"/>
  <c r="AP328" i="10"/>
  <c r="AO328" i="10"/>
  <c r="AN328" i="10"/>
  <c r="AM328" i="10"/>
  <c r="AQ327" i="10"/>
  <c r="AP327" i="10"/>
  <c r="AO327" i="10"/>
  <c r="AN327" i="10"/>
  <c r="AM327" i="10"/>
  <c r="AQ326" i="10"/>
  <c r="AP326" i="10"/>
  <c r="AO326" i="10"/>
  <c r="AN326" i="10"/>
  <c r="AM326" i="10"/>
  <c r="AQ325" i="10"/>
  <c r="AP325" i="10"/>
  <c r="AO325" i="10"/>
  <c r="AN325" i="10"/>
  <c r="AM325" i="10"/>
  <c r="AQ324" i="10"/>
  <c r="AP324" i="10"/>
  <c r="AO324" i="10"/>
  <c r="AN324" i="10"/>
  <c r="AM324" i="10"/>
  <c r="AQ323" i="10"/>
  <c r="AP323" i="10"/>
  <c r="AO323" i="10"/>
  <c r="AN323" i="10"/>
  <c r="AM323" i="10"/>
  <c r="AQ322" i="10"/>
  <c r="AP322" i="10"/>
  <c r="AO322" i="10"/>
  <c r="AN322" i="10"/>
  <c r="AM322" i="10"/>
  <c r="AQ321" i="10"/>
  <c r="AP321" i="10"/>
  <c r="AO321" i="10"/>
  <c r="AN321" i="10"/>
  <c r="AM321" i="10"/>
  <c r="AQ320" i="10"/>
  <c r="AP320" i="10"/>
  <c r="AO320" i="10"/>
  <c r="AN320" i="10"/>
  <c r="AM320" i="10"/>
  <c r="AQ319" i="10"/>
  <c r="AP319" i="10"/>
  <c r="AO319" i="10"/>
  <c r="AN319" i="10"/>
  <c r="AM319" i="10"/>
  <c r="AQ318" i="10"/>
  <c r="AP318" i="10"/>
  <c r="AO318" i="10"/>
  <c r="AN318" i="10"/>
  <c r="AM318" i="10"/>
  <c r="AQ317" i="10"/>
  <c r="AP317" i="10"/>
  <c r="AO317" i="10"/>
  <c r="AN317" i="10"/>
  <c r="AM317" i="10"/>
  <c r="AQ316" i="10"/>
  <c r="AP316" i="10"/>
  <c r="AO316" i="10"/>
  <c r="AN316" i="10"/>
  <c r="AM316" i="10"/>
  <c r="AQ315" i="10"/>
  <c r="AP315" i="10"/>
  <c r="AO315" i="10"/>
  <c r="AN315" i="10"/>
  <c r="AM315" i="10"/>
  <c r="AQ314" i="10"/>
  <c r="AP314" i="10"/>
  <c r="AO314" i="10"/>
  <c r="AN314" i="10"/>
  <c r="AM314" i="10"/>
  <c r="AQ313" i="10"/>
  <c r="AP313" i="10"/>
  <c r="AO313" i="10"/>
  <c r="AN313" i="10"/>
  <c r="AM313" i="10"/>
  <c r="AQ312" i="10"/>
  <c r="AP312" i="10"/>
  <c r="AO312" i="10"/>
  <c r="AN312" i="10"/>
  <c r="AM312" i="10"/>
  <c r="AQ311" i="10"/>
  <c r="AP311" i="10"/>
  <c r="AO311" i="10"/>
  <c r="AN311" i="10"/>
  <c r="AM311" i="10"/>
  <c r="AQ310" i="10"/>
  <c r="AP310" i="10"/>
  <c r="AO310" i="10"/>
  <c r="AN310" i="10"/>
  <c r="AM310" i="10"/>
  <c r="AQ309" i="10"/>
  <c r="AP309" i="10"/>
  <c r="AO309" i="10"/>
  <c r="AN309" i="10"/>
  <c r="AM309" i="10"/>
  <c r="AQ308" i="10"/>
  <c r="AP308" i="10"/>
  <c r="AO308" i="10"/>
  <c r="AN308" i="10"/>
  <c r="AM308" i="10"/>
  <c r="AQ307" i="10"/>
  <c r="AP307" i="10"/>
  <c r="AO307" i="10"/>
  <c r="AN307" i="10"/>
  <c r="AM307" i="10"/>
  <c r="AQ306" i="10"/>
  <c r="AP306" i="10"/>
  <c r="AO306" i="10"/>
  <c r="AN306" i="10"/>
  <c r="AM306" i="10"/>
  <c r="AQ305" i="10"/>
  <c r="AP305" i="10"/>
  <c r="AO305" i="10"/>
  <c r="AN305" i="10"/>
  <c r="AM305" i="10"/>
  <c r="AQ304" i="10"/>
  <c r="AP304" i="10"/>
  <c r="AO304" i="10"/>
  <c r="AN304" i="10"/>
  <c r="AM304" i="10"/>
  <c r="AQ303" i="10"/>
  <c r="AP303" i="10"/>
  <c r="AO303" i="10"/>
  <c r="AN303" i="10"/>
  <c r="AM303" i="10"/>
  <c r="AQ302" i="10"/>
  <c r="AP302" i="10"/>
  <c r="AO302" i="10"/>
  <c r="AN302" i="10"/>
  <c r="AM302" i="10"/>
  <c r="AQ301" i="10"/>
  <c r="AP301" i="10"/>
  <c r="AO301" i="10"/>
  <c r="AN301" i="10"/>
  <c r="AM301" i="10"/>
  <c r="AQ300" i="10"/>
  <c r="AP300" i="10"/>
  <c r="AO300" i="10"/>
  <c r="AN300" i="10"/>
  <c r="AM300" i="10"/>
  <c r="AQ299" i="10"/>
  <c r="AP299" i="10"/>
  <c r="AO299" i="10"/>
  <c r="AN299" i="10"/>
  <c r="AM299" i="10"/>
  <c r="AQ298" i="10"/>
  <c r="AP298" i="10"/>
  <c r="AO298" i="10"/>
  <c r="AN298" i="10"/>
  <c r="AM298" i="10"/>
  <c r="AQ297" i="10"/>
  <c r="AP297" i="10"/>
  <c r="AO297" i="10"/>
  <c r="AN297" i="10"/>
  <c r="AM297" i="10"/>
  <c r="AQ296" i="10"/>
  <c r="AP296" i="10"/>
  <c r="AO296" i="10"/>
  <c r="AN296" i="10"/>
  <c r="AM296" i="10"/>
  <c r="AQ295" i="10"/>
  <c r="AP295" i="10"/>
  <c r="AO295" i="10"/>
  <c r="AN295" i="10"/>
  <c r="AM295" i="10"/>
  <c r="AQ294" i="10"/>
  <c r="AP294" i="10"/>
  <c r="AO294" i="10"/>
  <c r="AN294" i="10"/>
  <c r="AM294" i="10"/>
  <c r="AQ293" i="10"/>
  <c r="AP293" i="10"/>
  <c r="AO293" i="10"/>
  <c r="AN293" i="10"/>
  <c r="AM293" i="10"/>
  <c r="AQ292" i="10"/>
  <c r="AP292" i="10"/>
  <c r="AO292" i="10"/>
  <c r="AN292" i="10"/>
  <c r="AM292" i="10"/>
  <c r="AQ291" i="10"/>
  <c r="AP291" i="10"/>
  <c r="AO291" i="10"/>
  <c r="AN291" i="10"/>
  <c r="AM291" i="10"/>
  <c r="AQ290" i="10"/>
  <c r="AP290" i="10"/>
  <c r="AO290" i="10"/>
  <c r="AN290" i="10"/>
  <c r="AM290" i="10"/>
  <c r="AQ289" i="10"/>
  <c r="AP289" i="10"/>
  <c r="AO289" i="10"/>
  <c r="AN289" i="10"/>
  <c r="AM289" i="10"/>
  <c r="AQ288" i="10"/>
  <c r="AP288" i="10"/>
  <c r="AO288" i="10"/>
  <c r="AN288" i="10"/>
  <c r="AM288" i="10"/>
  <c r="AQ287" i="10"/>
  <c r="AP287" i="10"/>
  <c r="AO287" i="10"/>
  <c r="AN287" i="10"/>
  <c r="AM287" i="10"/>
  <c r="AQ286" i="10"/>
  <c r="AP286" i="10"/>
  <c r="AO286" i="10"/>
  <c r="AN286" i="10"/>
  <c r="AM286" i="10"/>
  <c r="AQ285" i="10"/>
  <c r="AP285" i="10"/>
  <c r="AO285" i="10"/>
  <c r="AN285" i="10"/>
  <c r="AM285" i="10"/>
  <c r="AQ284" i="10"/>
  <c r="AP284" i="10"/>
  <c r="AO284" i="10"/>
  <c r="AN284" i="10"/>
  <c r="AM284" i="10"/>
  <c r="AQ283" i="10"/>
  <c r="AP283" i="10"/>
  <c r="AO283" i="10"/>
  <c r="AN283" i="10"/>
  <c r="AM283" i="10"/>
  <c r="AQ282" i="10"/>
  <c r="AP282" i="10"/>
  <c r="AO282" i="10"/>
  <c r="AN282" i="10"/>
  <c r="AM282" i="10"/>
  <c r="AQ281" i="10"/>
  <c r="AP281" i="10"/>
  <c r="AO281" i="10"/>
  <c r="AN281" i="10"/>
  <c r="AM281" i="10"/>
  <c r="AQ280" i="10"/>
  <c r="AP280" i="10"/>
  <c r="AO280" i="10"/>
  <c r="AN280" i="10"/>
  <c r="AM280" i="10"/>
  <c r="AQ279" i="10"/>
  <c r="AP279" i="10"/>
  <c r="AO279" i="10"/>
  <c r="AN279" i="10"/>
  <c r="AM279" i="10"/>
  <c r="AQ278" i="10"/>
  <c r="AP278" i="10"/>
  <c r="AO278" i="10"/>
  <c r="AN278" i="10"/>
  <c r="AM278" i="10"/>
  <c r="AQ277" i="10"/>
  <c r="AP277" i="10"/>
  <c r="AO277" i="10"/>
  <c r="AN277" i="10"/>
  <c r="AM277" i="10"/>
  <c r="AQ276" i="10"/>
  <c r="AP276" i="10"/>
  <c r="AO276" i="10"/>
  <c r="AN276" i="10"/>
  <c r="AM276" i="10"/>
  <c r="AQ275" i="10"/>
  <c r="AP275" i="10"/>
  <c r="AO275" i="10"/>
  <c r="AN275" i="10"/>
  <c r="AM275" i="10"/>
  <c r="AQ274" i="10"/>
  <c r="AP274" i="10"/>
  <c r="AO274" i="10"/>
  <c r="AN274" i="10"/>
  <c r="AM274" i="10"/>
  <c r="AQ273" i="10"/>
  <c r="AP273" i="10"/>
  <c r="AO273" i="10"/>
  <c r="AN273" i="10"/>
  <c r="AM273" i="10"/>
  <c r="AQ272" i="10"/>
  <c r="AP272" i="10"/>
  <c r="AO272" i="10"/>
  <c r="AN272" i="10"/>
  <c r="AM272" i="10"/>
  <c r="AQ271" i="10"/>
  <c r="AP271" i="10"/>
  <c r="AO271" i="10"/>
  <c r="AN271" i="10"/>
  <c r="AM271" i="10"/>
  <c r="AQ270" i="10"/>
  <c r="AP270" i="10"/>
  <c r="AO270" i="10"/>
  <c r="AN270" i="10"/>
  <c r="AM270" i="10"/>
  <c r="AQ269" i="10"/>
  <c r="AP269" i="10"/>
  <c r="AO269" i="10"/>
  <c r="AN269" i="10"/>
  <c r="AM269" i="10"/>
  <c r="AQ268" i="10"/>
  <c r="AP268" i="10"/>
  <c r="AO268" i="10"/>
  <c r="AN268" i="10"/>
  <c r="AM268" i="10"/>
  <c r="AQ267" i="10"/>
  <c r="AP267" i="10"/>
  <c r="AO267" i="10"/>
  <c r="AN267" i="10"/>
  <c r="AM267" i="10"/>
  <c r="AQ266" i="10"/>
  <c r="AP266" i="10"/>
  <c r="AO266" i="10"/>
  <c r="AN266" i="10"/>
  <c r="AM266" i="10"/>
  <c r="AQ265" i="10"/>
  <c r="AP265" i="10"/>
  <c r="AO265" i="10"/>
  <c r="AN265" i="10"/>
  <c r="AM265" i="10"/>
  <c r="AQ264" i="10"/>
  <c r="AP264" i="10"/>
  <c r="AO264" i="10"/>
  <c r="AN264" i="10"/>
  <c r="AM264" i="10"/>
  <c r="AQ263" i="10"/>
  <c r="AP263" i="10"/>
  <c r="AO263" i="10"/>
  <c r="AN263" i="10"/>
  <c r="AM263" i="10"/>
  <c r="AQ262" i="10"/>
  <c r="AP262" i="10"/>
  <c r="AO262" i="10"/>
  <c r="AN262" i="10"/>
  <c r="AM262" i="10"/>
  <c r="AQ261" i="10"/>
  <c r="AP261" i="10"/>
  <c r="AO261" i="10"/>
  <c r="AN261" i="10"/>
  <c r="AM261" i="10"/>
  <c r="AQ260" i="10"/>
  <c r="AP260" i="10"/>
  <c r="AO260" i="10"/>
  <c r="AN260" i="10"/>
  <c r="AM260" i="10"/>
  <c r="AQ259" i="10"/>
  <c r="AP259" i="10"/>
  <c r="AO259" i="10"/>
  <c r="AN259" i="10"/>
  <c r="AM259" i="10"/>
  <c r="AQ258" i="10"/>
  <c r="AP258" i="10"/>
  <c r="AO258" i="10"/>
  <c r="AN258" i="10"/>
  <c r="AM258" i="10"/>
  <c r="AQ257" i="10"/>
  <c r="AP257" i="10"/>
  <c r="AO257" i="10"/>
  <c r="AN257" i="10"/>
  <c r="AM257" i="10"/>
  <c r="AQ256" i="10"/>
  <c r="AP256" i="10"/>
  <c r="AO256" i="10"/>
  <c r="AN256" i="10"/>
  <c r="AM256" i="10"/>
  <c r="AQ255" i="10"/>
  <c r="AP255" i="10"/>
  <c r="AO255" i="10"/>
  <c r="AN255" i="10"/>
  <c r="AM255" i="10"/>
  <c r="AQ254" i="10"/>
  <c r="AP254" i="10"/>
  <c r="AO254" i="10"/>
  <c r="AN254" i="10"/>
  <c r="AM254" i="10"/>
  <c r="AQ253" i="10"/>
  <c r="AP253" i="10"/>
  <c r="AO253" i="10"/>
  <c r="AN253" i="10"/>
  <c r="AM253" i="10"/>
  <c r="AQ252" i="10"/>
  <c r="AP252" i="10"/>
  <c r="AO252" i="10"/>
  <c r="AN252" i="10"/>
  <c r="AM252" i="10"/>
  <c r="AQ251" i="10"/>
  <c r="AP251" i="10"/>
  <c r="AO251" i="10"/>
  <c r="AN251" i="10"/>
  <c r="AM251" i="10"/>
  <c r="AQ250" i="10"/>
  <c r="AP250" i="10"/>
  <c r="AO250" i="10"/>
  <c r="AN250" i="10"/>
  <c r="AM250" i="10"/>
  <c r="AQ249" i="10"/>
  <c r="AP249" i="10"/>
  <c r="AO249" i="10"/>
  <c r="AN249" i="10"/>
  <c r="AM249" i="10"/>
  <c r="AQ248" i="10"/>
  <c r="AP248" i="10"/>
  <c r="AO248" i="10"/>
  <c r="AN248" i="10"/>
  <c r="AM248" i="10"/>
  <c r="AQ247" i="10"/>
  <c r="AP247" i="10"/>
  <c r="AO247" i="10"/>
  <c r="AN247" i="10"/>
  <c r="AM247" i="10"/>
  <c r="AQ246" i="10"/>
  <c r="AP246" i="10"/>
  <c r="AO246" i="10"/>
  <c r="AN246" i="10"/>
  <c r="AM246" i="10"/>
  <c r="AQ245" i="10"/>
  <c r="AP245" i="10"/>
  <c r="AO245" i="10"/>
  <c r="AN245" i="10"/>
  <c r="AM245" i="10"/>
  <c r="AQ244" i="10"/>
  <c r="AP244" i="10"/>
  <c r="AO244" i="10"/>
  <c r="AN244" i="10"/>
  <c r="AM244" i="10"/>
  <c r="AQ243" i="10"/>
  <c r="AP243" i="10"/>
  <c r="AO243" i="10"/>
  <c r="AN243" i="10"/>
  <c r="AM243" i="10"/>
  <c r="AQ242" i="10"/>
  <c r="AP242" i="10"/>
  <c r="AO242" i="10"/>
  <c r="AN242" i="10"/>
  <c r="AM242" i="10"/>
  <c r="AQ241" i="10"/>
  <c r="AP241" i="10"/>
  <c r="AO241" i="10"/>
  <c r="AN241" i="10"/>
  <c r="AM241" i="10"/>
  <c r="AQ240" i="10"/>
  <c r="AP240" i="10"/>
  <c r="AO240" i="10"/>
  <c r="AN240" i="10"/>
  <c r="AM240" i="10"/>
  <c r="AQ239" i="10"/>
  <c r="AP239" i="10"/>
  <c r="AO239" i="10"/>
  <c r="AN239" i="10"/>
  <c r="AM239" i="10"/>
  <c r="AQ238" i="10"/>
  <c r="AP238" i="10"/>
  <c r="AO238" i="10"/>
  <c r="AN238" i="10"/>
  <c r="AM238" i="10"/>
  <c r="AQ237" i="10"/>
  <c r="AP237" i="10"/>
  <c r="AO237" i="10"/>
  <c r="AN237" i="10"/>
  <c r="AM237" i="10"/>
  <c r="AQ236" i="10"/>
  <c r="AP236" i="10"/>
  <c r="AO236" i="10"/>
  <c r="AN236" i="10"/>
  <c r="AM236" i="10"/>
  <c r="AQ235" i="10"/>
  <c r="AP235" i="10"/>
  <c r="AO235" i="10"/>
  <c r="AN235" i="10"/>
  <c r="AM235" i="10"/>
  <c r="AQ234" i="10"/>
  <c r="AP234" i="10"/>
  <c r="AO234" i="10"/>
  <c r="AN234" i="10"/>
  <c r="AM234" i="10"/>
  <c r="AQ233" i="10"/>
  <c r="AP233" i="10"/>
  <c r="AO233" i="10"/>
  <c r="AN233" i="10"/>
  <c r="AM233" i="10"/>
  <c r="AQ232" i="10"/>
  <c r="AP232" i="10"/>
  <c r="AO232" i="10"/>
  <c r="AN232" i="10"/>
  <c r="AM232" i="10"/>
  <c r="AQ231" i="10"/>
  <c r="AP231" i="10"/>
  <c r="AO231" i="10"/>
  <c r="AN231" i="10"/>
  <c r="AM231" i="10"/>
  <c r="AQ230" i="10"/>
  <c r="AP230" i="10"/>
  <c r="AO230" i="10"/>
  <c r="AN230" i="10"/>
  <c r="AM230" i="10"/>
  <c r="AQ229" i="10"/>
  <c r="AP229" i="10"/>
  <c r="AO229" i="10"/>
  <c r="AN229" i="10"/>
  <c r="AM229" i="10"/>
  <c r="AQ228" i="10"/>
  <c r="AP228" i="10"/>
  <c r="AO228" i="10"/>
  <c r="AN228" i="10"/>
  <c r="AM228" i="10"/>
  <c r="AQ227" i="10"/>
  <c r="AP227" i="10"/>
  <c r="AO227" i="10"/>
  <c r="AN227" i="10"/>
  <c r="AM227" i="10"/>
  <c r="AQ226" i="10"/>
  <c r="AP226" i="10"/>
  <c r="AO226" i="10"/>
  <c r="AN226" i="10"/>
  <c r="AM226" i="10"/>
  <c r="AQ225" i="10"/>
  <c r="AP225" i="10"/>
  <c r="AO225" i="10"/>
  <c r="AN225" i="10"/>
  <c r="AM225" i="10"/>
  <c r="AQ224" i="10"/>
  <c r="AP224" i="10"/>
  <c r="AO224" i="10"/>
  <c r="AN224" i="10"/>
  <c r="AM224" i="10"/>
  <c r="AQ223" i="10"/>
  <c r="AP223" i="10"/>
  <c r="AO223" i="10"/>
  <c r="AN223" i="10"/>
  <c r="AM223" i="10"/>
  <c r="AQ222" i="10"/>
  <c r="AP222" i="10"/>
  <c r="AO222" i="10"/>
  <c r="AN222" i="10"/>
  <c r="AM222" i="10"/>
  <c r="AQ221" i="10"/>
  <c r="AP221" i="10"/>
  <c r="AO221" i="10"/>
  <c r="AN221" i="10"/>
  <c r="AM221" i="10"/>
  <c r="AQ220" i="10"/>
  <c r="AP220" i="10"/>
  <c r="AO220" i="10"/>
  <c r="AN220" i="10"/>
  <c r="AM220" i="10"/>
  <c r="AQ219" i="10"/>
  <c r="AP219" i="10"/>
  <c r="AO219" i="10"/>
  <c r="AN219" i="10"/>
  <c r="AM219" i="10"/>
  <c r="AQ218" i="10"/>
  <c r="AP218" i="10"/>
  <c r="AO218" i="10"/>
  <c r="AN218" i="10"/>
  <c r="AM218" i="10"/>
  <c r="AQ217" i="10"/>
  <c r="AP217" i="10"/>
  <c r="AO217" i="10"/>
  <c r="AN217" i="10"/>
  <c r="AM217" i="10"/>
  <c r="AQ216" i="10"/>
  <c r="AP216" i="10"/>
  <c r="AO216" i="10"/>
  <c r="AN216" i="10"/>
  <c r="AM216" i="10"/>
  <c r="AQ215" i="10"/>
  <c r="AP215" i="10"/>
  <c r="AO215" i="10"/>
  <c r="AN215" i="10"/>
  <c r="AM215" i="10"/>
  <c r="AQ214" i="10"/>
  <c r="AP214" i="10"/>
  <c r="AO214" i="10"/>
  <c r="AN214" i="10"/>
  <c r="AM214" i="10"/>
  <c r="AQ213" i="10"/>
  <c r="AP213" i="10"/>
  <c r="AO213" i="10"/>
  <c r="AN213" i="10"/>
  <c r="AM213" i="10"/>
  <c r="AQ212" i="10"/>
  <c r="AP212" i="10"/>
  <c r="AO212" i="10"/>
  <c r="AN212" i="10"/>
  <c r="AM212" i="10"/>
  <c r="AQ211" i="10"/>
  <c r="AP211" i="10"/>
  <c r="AO211" i="10"/>
  <c r="AN211" i="10"/>
  <c r="AM211" i="10"/>
  <c r="AQ210" i="10"/>
  <c r="AP210" i="10"/>
  <c r="AO210" i="10"/>
  <c r="AN210" i="10"/>
  <c r="AM210" i="10"/>
  <c r="AQ209" i="10"/>
  <c r="AP209" i="10"/>
  <c r="AO209" i="10"/>
  <c r="AN209" i="10"/>
  <c r="AM209" i="10"/>
  <c r="AQ208" i="10"/>
  <c r="AP208" i="10"/>
  <c r="AO208" i="10"/>
  <c r="AN208" i="10"/>
  <c r="AM208" i="10"/>
  <c r="AQ207" i="10"/>
  <c r="AP207" i="10"/>
  <c r="AO207" i="10"/>
  <c r="AN207" i="10"/>
  <c r="AM207" i="10"/>
  <c r="AQ206" i="10"/>
  <c r="AP206" i="10"/>
  <c r="AO206" i="10"/>
  <c r="AN206" i="10"/>
  <c r="AM206" i="10"/>
  <c r="AQ205" i="10"/>
  <c r="AP205" i="10"/>
  <c r="AO205" i="10"/>
  <c r="AN205" i="10"/>
  <c r="AM205" i="10"/>
  <c r="AQ204" i="10"/>
  <c r="AP204" i="10"/>
  <c r="AO204" i="10"/>
  <c r="AN204" i="10"/>
  <c r="AM204" i="10"/>
  <c r="AQ203" i="10"/>
  <c r="AP203" i="10"/>
  <c r="AO203" i="10"/>
  <c r="AN203" i="10"/>
  <c r="AM203" i="10"/>
  <c r="AQ202" i="10"/>
  <c r="AP202" i="10"/>
  <c r="AO202" i="10"/>
  <c r="AN202" i="10"/>
  <c r="AM202" i="10"/>
  <c r="AQ201" i="10"/>
  <c r="AP201" i="10"/>
  <c r="AO201" i="10"/>
  <c r="AN201" i="10"/>
  <c r="AM201" i="10"/>
  <c r="AQ200" i="10"/>
  <c r="AP200" i="10"/>
  <c r="AO200" i="10"/>
  <c r="AN200" i="10"/>
  <c r="AM200" i="10"/>
  <c r="AQ199" i="10"/>
  <c r="AP199" i="10"/>
  <c r="AO199" i="10"/>
  <c r="AN199" i="10"/>
  <c r="AM199" i="10"/>
  <c r="AQ198" i="10"/>
  <c r="AP198" i="10"/>
  <c r="AO198" i="10"/>
  <c r="AN198" i="10"/>
  <c r="AM198" i="10"/>
  <c r="AQ197" i="10"/>
  <c r="AP197" i="10"/>
  <c r="AO197" i="10"/>
  <c r="AN197" i="10"/>
  <c r="AM197" i="10"/>
  <c r="AQ196" i="10"/>
  <c r="AP196" i="10"/>
  <c r="AO196" i="10"/>
  <c r="AN196" i="10"/>
  <c r="AM196" i="10"/>
  <c r="AQ195" i="10"/>
  <c r="AP195" i="10"/>
  <c r="AO195" i="10"/>
  <c r="AN195" i="10"/>
  <c r="AM195" i="10"/>
  <c r="AQ194" i="10"/>
  <c r="AP194" i="10"/>
  <c r="AO194" i="10"/>
  <c r="AN194" i="10"/>
  <c r="AM194" i="10"/>
  <c r="AQ193" i="10"/>
  <c r="AP193" i="10"/>
  <c r="AO193" i="10"/>
  <c r="AN193" i="10"/>
  <c r="AM193" i="10"/>
  <c r="AQ192" i="10"/>
  <c r="AP192" i="10"/>
  <c r="AO192" i="10"/>
  <c r="AN192" i="10"/>
  <c r="AM192" i="10"/>
  <c r="AQ191" i="10"/>
  <c r="AP191" i="10"/>
  <c r="AO191" i="10"/>
  <c r="AN191" i="10"/>
  <c r="AM191" i="10"/>
  <c r="AQ190" i="10"/>
  <c r="AP190" i="10"/>
  <c r="AO190" i="10"/>
  <c r="AN190" i="10"/>
  <c r="AM190" i="10"/>
  <c r="AQ189" i="10"/>
  <c r="AP189" i="10"/>
  <c r="AO189" i="10"/>
  <c r="AN189" i="10"/>
  <c r="AM189" i="10"/>
  <c r="AQ188" i="10"/>
  <c r="AP188" i="10"/>
  <c r="AO188" i="10"/>
  <c r="AN188" i="10"/>
  <c r="AM188" i="10"/>
  <c r="AQ187" i="10"/>
  <c r="AP187" i="10"/>
  <c r="AO187" i="10"/>
  <c r="AN187" i="10"/>
  <c r="AM187" i="10"/>
  <c r="AQ186" i="10"/>
  <c r="AP186" i="10"/>
  <c r="AO186" i="10"/>
  <c r="AN186" i="10"/>
  <c r="AM186" i="10"/>
  <c r="AQ185" i="10"/>
  <c r="AP185" i="10"/>
  <c r="AO185" i="10"/>
  <c r="AN185" i="10"/>
  <c r="AM185" i="10"/>
  <c r="AQ184" i="10"/>
  <c r="AP184" i="10"/>
  <c r="AO184" i="10"/>
  <c r="AN184" i="10"/>
  <c r="AM184" i="10"/>
  <c r="AQ183" i="10"/>
  <c r="AP183" i="10"/>
  <c r="AO183" i="10"/>
  <c r="AN183" i="10"/>
  <c r="AM183" i="10"/>
  <c r="AQ182" i="10"/>
  <c r="AP182" i="10"/>
  <c r="AO182" i="10"/>
  <c r="AN182" i="10"/>
  <c r="AM182" i="10"/>
  <c r="AQ181" i="10"/>
  <c r="AP181" i="10"/>
  <c r="AO181" i="10"/>
  <c r="AN181" i="10"/>
  <c r="AM181" i="10"/>
  <c r="AQ180" i="10"/>
  <c r="AP180" i="10"/>
  <c r="AO180" i="10"/>
  <c r="AN180" i="10"/>
  <c r="AM180" i="10"/>
  <c r="AQ179" i="10"/>
  <c r="AP179" i="10"/>
  <c r="AO179" i="10"/>
  <c r="AN179" i="10"/>
  <c r="AM179" i="10"/>
  <c r="AQ178" i="10"/>
  <c r="AP178" i="10"/>
  <c r="AO178" i="10"/>
  <c r="AN178" i="10"/>
  <c r="AM178" i="10"/>
  <c r="AQ177" i="10"/>
  <c r="AP177" i="10"/>
  <c r="AO177" i="10"/>
  <c r="AN177" i="10"/>
  <c r="AM177" i="10"/>
  <c r="AQ176" i="10"/>
  <c r="AP176" i="10"/>
  <c r="AO176" i="10"/>
  <c r="AN176" i="10"/>
  <c r="AM176" i="10"/>
  <c r="AQ175" i="10"/>
  <c r="AP175" i="10"/>
  <c r="AO175" i="10"/>
  <c r="AN175" i="10"/>
  <c r="AM175" i="10"/>
  <c r="AQ174" i="10"/>
  <c r="AP174" i="10"/>
  <c r="AO174" i="10"/>
  <c r="AN174" i="10"/>
  <c r="AM174" i="10"/>
  <c r="AQ173" i="10"/>
  <c r="AP173" i="10"/>
  <c r="AO173" i="10"/>
  <c r="AN173" i="10"/>
  <c r="AM173" i="10"/>
  <c r="AQ172" i="10"/>
  <c r="AP172" i="10"/>
  <c r="AO172" i="10"/>
  <c r="AN172" i="10"/>
  <c r="AM172" i="10"/>
  <c r="AQ171" i="10"/>
  <c r="AP171" i="10"/>
  <c r="AO171" i="10"/>
  <c r="AN171" i="10"/>
  <c r="AM171" i="10"/>
  <c r="AQ170" i="10"/>
  <c r="AP170" i="10"/>
  <c r="AO170" i="10"/>
  <c r="AN170" i="10"/>
  <c r="AM170" i="10"/>
  <c r="AQ169" i="10"/>
  <c r="AP169" i="10"/>
  <c r="AO169" i="10"/>
  <c r="AN169" i="10"/>
  <c r="AM169" i="10"/>
  <c r="AQ168" i="10"/>
  <c r="AP168" i="10"/>
  <c r="AO168" i="10"/>
  <c r="AN168" i="10"/>
  <c r="AM168" i="10"/>
  <c r="AQ167" i="10"/>
  <c r="AP167" i="10"/>
  <c r="AO167" i="10"/>
  <c r="AN167" i="10"/>
  <c r="AM167" i="10"/>
  <c r="AQ166" i="10"/>
  <c r="AP166" i="10"/>
  <c r="AO166" i="10"/>
  <c r="AN166" i="10"/>
  <c r="AM166" i="10"/>
  <c r="AQ165" i="10"/>
  <c r="AP165" i="10"/>
  <c r="AO165" i="10"/>
  <c r="AN165" i="10"/>
  <c r="AM165" i="10"/>
  <c r="AQ164" i="10"/>
  <c r="AP164" i="10"/>
  <c r="AO164" i="10"/>
  <c r="AN164" i="10"/>
  <c r="AM164" i="10"/>
  <c r="AQ163" i="10"/>
  <c r="AP163" i="10"/>
  <c r="AO163" i="10"/>
  <c r="AN163" i="10"/>
  <c r="AM163" i="10"/>
  <c r="AQ162" i="10"/>
  <c r="AP162" i="10"/>
  <c r="AO162" i="10"/>
  <c r="AN162" i="10"/>
  <c r="AM162" i="10"/>
  <c r="AQ161" i="10"/>
  <c r="AP161" i="10"/>
  <c r="AO161" i="10"/>
  <c r="AN161" i="10"/>
  <c r="AM161" i="10"/>
  <c r="AQ160" i="10"/>
  <c r="AP160" i="10"/>
  <c r="AO160" i="10"/>
  <c r="AN160" i="10"/>
  <c r="AM160" i="10"/>
  <c r="AQ159" i="10"/>
  <c r="AP159" i="10"/>
  <c r="AO159" i="10"/>
  <c r="AN159" i="10"/>
  <c r="AM159" i="10"/>
  <c r="AQ158" i="10"/>
  <c r="AP158" i="10"/>
  <c r="AO158" i="10"/>
  <c r="AN158" i="10"/>
  <c r="AM158" i="10"/>
  <c r="AQ157" i="10"/>
  <c r="AP157" i="10"/>
  <c r="AO157" i="10"/>
  <c r="AN157" i="10"/>
  <c r="AM157" i="10"/>
  <c r="AQ156" i="10"/>
  <c r="AP156" i="10"/>
  <c r="AO156" i="10"/>
  <c r="AN156" i="10"/>
  <c r="AM156" i="10"/>
  <c r="AQ155" i="10"/>
  <c r="AP155" i="10"/>
  <c r="AO155" i="10"/>
  <c r="AN155" i="10"/>
  <c r="AM155" i="10"/>
  <c r="AQ154" i="10"/>
  <c r="AP154" i="10"/>
  <c r="AO154" i="10"/>
  <c r="AN154" i="10"/>
  <c r="AM154" i="10"/>
  <c r="AQ153" i="10"/>
  <c r="AP153" i="10"/>
  <c r="AO153" i="10"/>
  <c r="AN153" i="10"/>
  <c r="AM153" i="10"/>
  <c r="AQ152" i="10"/>
  <c r="AP152" i="10"/>
  <c r="AO152" i="10"/>
  <c r="AN152" i="10"/>
  <c r="AM152" i="10"/>
  <c r="AQ151" i="10"/>
  <c r="AP151" i="10"/>
  <c r="AO151" i="10"/>
  <c r="AN151" i="10"/>
  <c r="AM151" i="10"/>
  <c r="AQ150" i="10"/>
  <c r="AP150" i="10"/>
  <c r="AO150" i="10"/>
  <c r="AN150" i="10"/>
  <c r="AM150" i="10"/>
  <c r="AQ149" i="10"/>
  <c r="AP149" i="10"/>
  <c r="AO149" i="10"/>
  <c r="AN149" i="10"/>
  <c r="AM149" i="10"/>
  <c r="AQ148" i="10"/>
  <c r="AP148" i="10"/>
  <c r="AO148" i="10"/>
  <c r="AN148" i="10"/>
  <c r="AM148" i="10"/>
  <c r="AQ147" i="10"/>
  <c r="AP147" i="10"/>
  <c r="AO147" i="10"/>
  <c r="AN147" i="10"/>
  <c r="AM147" i="10"/>
  <c r="AQ146" i="10"/>
  <c r="AP146" i="10"/>
  <c r="AO146" i="10"/>
  <c r="AN146" i="10"/>
  <c r="AM146" i="10"/>
  <c r="AQ145" i="10"/>
  <c r="AP145" i="10"/>
  <c r="AO145" i="10"/>
  <c r="AN145" i="10"/>
  <c r="AM145" i="10"/>
  <c r="AQ144" i="10"/>
  <c r="AP144" i="10"/>
  <c r="AO144" i="10"/>
  <c r="AN144" i="10"/>
  <c r="AM144" i="10"/>
  <c r="AQ143" i="10"/>
  <c r="AP143" i="10"/>
  <c r="AO143" i="10"/>
  <c r="AN143" i="10"/>
  <c r="AM143" i="10"/>
  <c r="AQ142" i="10"/>
  <c r="AP142" i="10"/>
  <c r="AO142" i="10"/>
  <c r="AN142" i="10"/>
  <c r="AM142" i="10"/>
  <c r="AQ141" i="10"/>
  <c r="AP141" i="10"/>
  <c r="AO141" i="10"/>
  <c r="AN141" i="10"/>
  <c r="AM141" i="10"/>
  <c r="AQ140" i="10"/>
  <c r="AP140" i="10"/>
  <c r="AO140" i="10"/>
  <c r="AN140" i="10"/>
  <c r="AM140" i="10"/>
  <c r="AQ139" i="10"/>
  <c r="AP139" i="10"/>
  <c r="AO139" i="10"/>
  <c r="AN139" i="10"/>
  <c r="AM139" i="10"/>
  <c r="AQ138" i="10"/>
  <c r="AP138" i="10"/>
  <c r="AO138" i="10"/>
  <c r="AN138" i="10"/>
  <c r="AM138" i="10"/>
  <c r="AQ137" i="10"/>
  <c r="AP137" i="10"/>
  <c r="AO137" i="10"/>
  <c r="AN137" i="10"/>
  <c r="AM137" i="10"/>
  <c r="AQ136" i="10"/>
  <c r="AP136" i="10"/>
  <c r="AO136" i="10"/>
  <c r="AN136" i="10"/>
  <c r="AM136" i="10"/>
  <c r="AQ135" i="10"/>
  <c r="AP135" i="10"/>
  <c r="AO135" i="10"/>
  <c r="AN135" i="10"/>
  <c r="AM135" i="10"/>
  <c r="AQ134" i="10"/>
  <c r="AP134" i="10"/>
  <c r="AO134" i="10"/>
  <c r="AN134" i="10"/>
  <c r="AM134" i="10"/>
  <c r="AQ133" i="10"/>
  <c r="AP133" i="10"/>
  <c r="AO133" i="10"/>
  <c r="AN133" i="10"/>
  <c r="AM133" i="10"/>
  <c r="AQ132" i="10"/>
  <c r="AP132" i="10"/>
  <c r="AO132" i="10"/>
  <c r="AN132" i="10"/>
  <c r="AM132" i="10"/>
  <c r="AQ131" i="10"/>
  <c r="AP131" i="10"/>
  <c r="AO131" i="10"/>
  <c r="AN131" i="10"/>
  <c r="AM131" i="10"/>
  <c r="AQ130" i="10"/>
  <c r="AP130" i="10"/>
  <c r="AO130" i="10"/>
  <c r="AN130" i="10"/>
  <c r="AM130" i="10"/>
  <c r="AQ129" i="10"/>
  <c r="AP129" i="10"/>
  <c r="AO129" i="10"/>
  <c r="AN129" i="10"/>
  <c r="AM129" i="10"/>
  <c r="AQ128" i="10"/>
  <c r="AP128" i="10"/>
  <c r="AO128" i="10"/>
  <c r="AN128" i="10"/>
  <c r="AM128" i="10"/>
  <c r="AQ127" i="10"/>
  <c r="AP127" i="10"/>
  <c r="AO127" i="10"/>
  <c r="AN127" i="10"/>
  <c r="AM127" i="10"/>
  <c r="AQ126" i="10"/>
  <c r="AP126" i="10"/>
  <c r="AO126" i="10"/>
  <c r="AN126" i="10"/>
  <c r="AM126" i="10"/>
  <c r="AQ125" i="10"/>
  <c r="AP125" i="10"/>
  <c r="AO125" i="10"/>
  <c r="AN125" i="10"/>
  <c r="AM125" i="10"/>
  <c r="AQ124" i="10"/>
  <c r="AP124" i="10"/>
  <c r="AO124" i="10"/>
  <c r="AN124" i="10"/>
  <c r="AM124" i="10"/>
  <c r="AQ123" i="10"/>
  <c r="AP123" i="10"/>
  <c r="AO123" i="10"/>
  <c r="AN123" i="10"/>
  <c r="AM123" i="10"/>
  <c r="AQ122" i="10"/>
  <c r="AP122" i="10"/>
  <c r="AO122" i="10"/>
  <c r="AN122" i="10"/>
  <c r="AM122" i="10"/>
  <c r="AQ121" i="10"/>
  <c r="AP121" i="10"/>
  <c r="AO121" i="10"/>
  <c r="AN121" i="10"/>
  <c r="AM121" i="10"/>
  <c r="AQ120" i="10"/>
  <c r="AP120" i="10"/>
  <c r="AO120" i="10"/>
  <c r="AN120" i="10"/>
  <c r="AM120" i="10"/>
  <c r="AQ119" i="10"/>
  <c r="AP119" i="10"/>
  <c r="AO119" i="10"/>
  <c r="AN119" i="10"/>
  <c r="AM119" i="10"/>
  <c r="AQ118" i="10"/>
  <c r="AP118" i="10"/>
  <c r="AO118" i="10"/>
  <c r="AN118" i="10"/>
  <c r="AM118" i="10"/>
  <c r="AQ117" i="10"/>
  <c r="AP117" i="10"/>
  <c r="AO117" i="10"/>
  <c r="AN117" i="10"/>
  <c r="AM117" i="10"/>
  <c r="AQ116" i="10"/>
  <c r="AP116" i="10"/>
  <c r="AO116" i="10"/>
  <c r="AN116" i="10"/>
  <c r="AM116" i="10"/>
  <c r="AQ115" i="10"/>
  <c r="AP115" i="10"/>
  <c r="AO115" i="10"/>
  <c r="AN115" i="10"/>
  <c r="AM115" i="10"/>
  <c r="AQ114" i="10"/>
  <c r="AP114" i="10"/>
  <c r="AO114" i="10"/>
  <c r="AN114" i="10"/>
  <c r="AM114" i="10"/>
  <c r="AQ113" i="10"/>
  <c r="AP113" i="10"/>
  <c r="AO113" i="10"/>
  <c r="AN113" i="10"/>
  <c r="AM113" i="10"/>
  <c r="AQ112" i="10"/>
  <c r="AP112" i="10"/>
  <c r="AO112" i="10"/>
  <c r="AN112" i="10"/>
  <c r="AM112" i="10"/>
  <c r="AQ111" i="10"/>
  <c r="AP111" i="10"/>
  <c r="AO111" i="10"/>
  <c r="AN111" i="10"/>
  <c r="AM111" i="10"/>
  <c r="AQ110" i="10"/>
  <c r="AP110" i="10"/>
  <c r="AO110" i="10"/>
  <c r="AN110" i="10"/>
  <c r="AM110" i="10"/>
  <c r="AQ109" i="10"/>
  <c r="AP109" i="10"/>
  <c r="AO109" i="10"/>
  <c r="AN109" i="10"/>
  <c r="AM109" i="10"/>
  <c r="AQ108" i="10"/>
  <c r="AP108" i="10"/>
  <c r="AO108" i="10"/>
  <c r="AN108" i="10"/>
  <c r="AM108" i="10"/>
  <c r="AQ107" i="10"/>
  <c r="AP107" i="10"/>
  <c r="AO107" i="10"/>
  <c r="AN107" i="10"/>
  <c r="AM107" i="10"/>
  <c r="AQ106" i="10"/>
  <c r="AP106" i="10"/>
  <c r="AO106" i="10"/>
  <c r="AN106" i="10"/>
  <c r="AM106" i="10"/>
  <c r="AQ105" i="10"/>
  <c r="AP105" i="10"/>
  <c r="AO105" i="10"/>
  <c r="AN105" i="10"/>
  <c r="AM105" i="10"/>
  <c r="AQ104" i="10"/>
  <c r="AP104" i="10"/>
  <c r="AO104" i="10"/>
  <c r="AN104" i="10"/>
  <c r="AM104" i="10"/>
  <c r="AQ103" i="10"/>
  <c r="AP103" i="10"/>
  <c r="AO103" i="10"/>
  <c r="AN103" i="10"/>
  <c r="AM103" i="10"/>
  <c r="AQ102" i="10"/>
  <c r="AP102" i="10"/>
  <c r="AO102" i="10"/>
  <c r="AN102" i="10"/>
  <c r="AM102" i="10"/>
  <c r="AQ101" i="10"/>
  <c r="AP101" i="10"/>
  <c r="AO101" i="10"/>
  <c r="AN101" i="10"/>
  <c r="AM101" i="10"/>
  <c r="AQ100" i="10"/>
  <c r="AP100" i="10"/>
  <c r="AO100" i="10"/>
  <c r="AN100" i="10"/>
  <c r="AM100" i="10"/>
  <c r="AQ99" i="10"/>
  <c r="AP99" i="10"/>
  <c r="AO99" i="10"/>
  <c r="AN99" i="10"/>
  <c r="AM99" i="10"/>
  <c r="AQ98" i="10"/>
  <c r="AP98" i="10"/>
  <c r="AO98" i="10"/>
  <c r="AN98" i="10"/>
  <c r="AM98" i="10"/>
  <c r="AQ97" i="10"/>
  <c r="AP97" i="10"/>
  <c r="AO97" i="10"/>
  <c r="AN97" i="10"/>
  <c r="AM97" i="10"/>
  <c r="AQ96" i="10"/>
  <c r="AP96" i="10"/>
  <c r="AO96" i="10"/>
  <c r="AN96" i="10"/>
  <c r="AM96" i="10"/>
  <c r="AQ95" i="10"/>
  <c r="AP95" i="10"/>
  <c r="AO95" i="10"/>
  <c r="AN95" i="10"/>
  <c r="AM95" i="10"/>
  <c r="AQ94" i="10"/>
  <c r="AP94" i="10"/>
  <c r="AO94" i="10"/>
  <c r="AN94" i="10"/>
  <c r="AM94" i="10"/>
  <c r="AQ93" i="10"/>
  <c r="AP93" i="10"/>
  <c r="AO93" i="10"/>
  <c r="AN93" i="10"/>
  <c r="AM93" i="10"/>
  <c r="AQ92" i="10"/>
  <c r="AP92" i="10"/>
  <c r="AO92" i="10"/>
  <c r="AN92" i="10"/>
  <c r="AM92" i="10"/>
  <c r="AQ91" i="10"/>
  <c r="AP91" i="10"/>
  <c r="AO91" i="10"/>
  <c r="AN91" i="10"/>
  <c r="AM91" i="10"/>
  <c r="AQ90" i="10"/>
  <c r="AP90" i="10"/>
  <c r="AO90" i="10"/>
  <c r="AN90" i="10"/>
  <c r="AM90" i="10"/>
  <c r="AQ89" i="10"/>
  <c r="AP89" i="10"/>
  <c r="AO89" i="10"/>
  <c r="AN89" i="10"/>
  <c r="AM89" i="10"/>
  <c r="AQ88" i="10"/>
  <c r="AP88" i="10"/>
  <c r="AO88" i="10"/>
  <c r="AN88" i="10"/>
  <c r="AM88" i="10"/>
  <c r="AT87" i="10"/>
  <c r="AS87" i="10"/>
  <c r="AR87" i="10"/>
  <c r="AQ87" i="10"/>
  <c r="AP87" i="10"/>
  <c r="AO87" i="10"/>
  <c r="AN87" i="10"/>
  <c r="AM87" i="10"/>
  <c r="AT86" i="10"/>
  <c r="AS86" i="10"/>
  <c r="AR86" i="10"/>
  <c r="AQ86" i="10"/>
  <c r="AP86" i="10"/>
  <c r="AO86" i="10"/>
  <c r="AN86" i="10"/>
  <c r="AM86" i="10"/>
  <c r="AT85" i="10"/>
  <c r="AS85" i="10"/>
  <c r="AR85" i="10"/>
  <c r="AQ85" i="10"/>
  <c r="AP85" i="10"/>
  <c r="AO85" i="10"/>
  <c r="AN85" i="10"/>
  <c r="AM85" i="10"/>
  <c r="AT84" i="10"/>
  <c r="AS84" i="10"/>
  <c r="AR84" i="10"/>
  <c r="AQ84" i="10"/>
  <c r="AP84" i="10"/>
  <c r="AO84" i="10"/>
  <c r="AN84" i="10"/>
  <c r="AM84" i="10"/>
  <c r="AT83" i="10"/>
  <c r="AS83" i="10"/>
  <c r="AR83" i="10"/>
  <c r="AQ83" i="10"/>
  <c r="AP83" i="10"/>
  <c r="AO83" i="10"/>
  <c r="AN83" i="10"/>
  <c r="AM83" i="10"/>
  <c r="AT82" i="10"/>
  <c r="AS82" i="10"/>
  <c r="AR82" i="10"/>
  <c r="AQ82" i="10"/>
  <c r="AP82" i="10"/>
  <c r="AO82" i="10"/>
  <c r="AN82" i="10"/>
  <c r="AM82" i="10"/>
  <c r="AT81" i="10"/>
  <c r="AS81" i="10"/>
  <c r="AR81" i="10"/>
  <c r="AQ81" i="10"/>
  <c r="AP81" i="10"/>
  <c r="AO81" i="10"/>
  <c r="AN81" i="10"/>
  <c r="AM81" i="10"/>
  <c r="AT80" i="10"/>
  <c r="AS80" i="10"/>
  <c r="AR80" i="10"/>
  <c r="AQ80" i="10"/>
  <c r="AP80" i="10"/>
  <c r="AO80" i="10"/>
  <c r="AN80" i="10"/>
  <c r="AM80" i="10"/>
  <c r="AT79" i="10"/>
  <c r="AS79" i="10"/>
  <c r="AR79" i="10"/>
  <c r="AQ79" i="10"/>
  <c r="AP79" i="10"/>
  <c r="AO79" i="10"/>
  <c r="AN79" i="10"/>
  <c r="AM79" i="10"/>
  <c r="AT78" i="10"/>
  <c r="AS78" i="10"/>
  <c r="AR78" i="10"/>
  <c r="AQ78" i="10"/>
  <c r="AP78" i="10"/>
  <c r="AO78" i="10"/>
  <c r="AN78" i="10"/>
  <c r="AM78" i="10"/>
  <c r="AT77" i="10"/>
  <c r="AS77" i="10"/>
  <c r="AR77" i="10"/>
  <c r="AQ77" i="10"/>
  <c r="AP77" i="10"/>
  <c r="AO77" i="10"/>
  <c r="AN77" i="10"/>
  <c r="AM77" i="10"/>
  <c r="AT76" i="10"/>
  <c r="AS76" i="10"/>
  <c r="AR76" i="10"/>
  <c r="AQ76" i="10"/>
  <c r="AP76" i="10"/>
  <c r="AO76" i="10"/>
  <c r="AN76" i="10"/>
  <c r="AM76" i="10"/>
  <c r="AT75" i="10"/>
  <c r="AS75" i="10"/>
  <c r="AR75" i="10"/>
  <c r="AQ75" i="10"/>
  <c r="AP75" i="10"/>
  <c r="AO75" i="10"/>
  <c r="AN75" i="10"/>
  <c r="AM75" i="10"/>
  <c r="AT74" i="10"/>
  <c r="AS74" i="10"/>
  <c r="AR74" i="10"/>
  <c r="AQ74" i="10"/>
  <c r="AP74" i="10"/>
  <c r="AO74" i="10"/>
  <c r="AN74" i="10"/>
  <c r="AM74" i="10"/>
  <c r="AT73" i="10"/>
  <c r="AS73" i="10"/>
  <c r="AR73" i="10"/>
  <c r="AQ73" i="10"/>
  <c r="AP73" i="10"/>
  <c r="AO73" i="10"/>
  <c r="AN73" i="10"/>
  <c r="AM73" i="10"/>
  <c r="AT72" i="10"/>
  <c r="AS72" i="10"/>
  <c r="AR72" i="10"/>
  <c r="AQ72" i="10"/>
  <c r="AP72" i="10"/>
  <c r="AO72" i="10"/>
  <c r="AN72" i="10"/>
  <c r="AM72" i="10"/>
  <c r="AT71" i="10"/>
  <c r="AS71" i="10"/>
  <c r="AR71" i="10"/>
  <c r="AQ71" i="10"/>
  <c r="AP71" i="10"/>
  <c r="AO71" i="10"/>
  <c r="AN71" i="10"/>
  <c r="AM71" i="10"/>
  <c r="AT70" i="10"/>
  <c r="AS70" i="10"/>
  <c r="AR70" i="10"/>
  <c r="AQ70" i="10"/>
  <c r="AP70" i="10"/>
  <c r="AO70" i="10"/>
  <c r="AN70" i="10"/>
  <c r="AM70" i="10"/>
  <c r="AT69" i="10"/>
  <c r="AS69" i="10"/>
  <c r="AR69" i="10"/>
  <c r="AQ69" i="10"/>
  <c r="AP69" i="10"/>
  <c r="AO69" i="10"/>
  <c r="AN69" i="10"/>
  <c r="AM69" i="10"/>
  <c r="AT68" i="10"/>
  <c r="AS68" i="10"/>
  <c r="AR68" i="10"/>
  <c r="AQ68" i="10"/>
  <c r="AP68" i="10"/>
  <c r="AO68" i="10"/>
  <c r="AN68" i="10"/>
  <c r="AM68" i="10"/>
  <c r="AT67" i="10"/>
  <c r="AS67" i="10"/>
  <c r="AR67" i="10"/>
  <c r="AQ67" i="10"/>
  <c r="AP67" i="10"/>
  <c r="AO67" i="10"/>
  <c r="AN67" i="10"/>
  <c r="AM67" i="10"/>
  <c r="AT66" i="10"/>
  <c r="AS66" i="10"/>
  <c r="AR66" i="10"/>
  <c r="AQ66" i="10"/>
  <c r="AP66" i="10"/>
  <c r="AO66" i="10"/>
  <c r="AN66" i="10"/>
  <c r="AM66" i="10"/>
  <c r="AT65" i="10"/>
  <c r="AS65" i="10"/>
  <c r="AR65" i="10"/>
  <c r="AQ65" i="10"/>
  <c r="AP65" i="10"/>
  <c r="AO65" i="10"/>
  <c r="AN65" i="10"/>
  <c r="AM65" i="10"/>
  <c r="AT64" i="10"/>
  <c r="AS64" i="10"/>
  <c r="AR64" i="10"/>
  <c r="AQ64" i="10"/>
  <c r="AP64" i="10"/>
  <c r="AO64" i="10"/>
  <c r="AN64" i="10"/>
  <c r="AM64" i="10"/>
  <c r="AT63" i="10"/>
  <c r="AS63" i="10"/>
  <c r="AR63" i="10"/>
  <c r="AQ63" i="10"/>
  <c r="AP63" i="10"/>
  <c r="AO63" i="10"/>
  <c r="AN63" i="10"/>
  <c r="AM63" i="10"/>
  <c r="AT62" i="10"/>
  <c r="AS62" i="10"/>
  <c r="AR62" i="10"/>
  <c r="AQ62" i="10"/>
  <c r="AP62" i="10"/>
  <c r="AO62" i="10"/>
  <c r="AN62" i="10"/>
  <c r="AM62" i="10"/>
  <c r="AT61" i="10"/>
  <c r="AS61" i="10"/>
  <c r="AR61" i="10"/>
  <c r="AQ61" i="10"/>
  <c r="AP61" i="10"/>
  <c r="AO61" i="10"/>
  <c r="AN61" i="10"/>
  <c r="AM61" i="10"/>
  <c r="AT60" i="10"/>
  <c r="AS60" i="10"/>
  <c r="AR60" i="10"/>
  <c r="AQ60" i="10"/>
  <c r="AP60" i="10"/>
  <c r="AO60" i="10"/>
  <c r="AN60" i="10"/>
  <c r="AM60" i="10"/>
  <c r="AT59" i="10"/>
  <c r="AS59" i="10"/>
  <c r="AR59" i="10"/>
  <c r="AQ59" i="10"/>
  <c r="AP59" i="10"/>
  <c r="AO59" i="10"/>
  <c r="AN59" i="10"/>
  <c r="AM59" i="10"/>
  <c r="AT58" i="10"/>
  <c r="AS58" i="10"/>
  <c r="AR58" i="10"/>
  <c r="AQ58" i="10"/>
  <c r="AP58" i="10"/>
  <c r="AO58" i="10"/>
  <c r="AN58" i="10"/>
  <c r="AM58" i="10"/>
  <c r="AT57" i="10"/>
  <c r="AS57" i="10"/>
  <c r="AR57" i="10"/>
  <c r="AQ57" i="10"/>
  <c r="AP57" i="10"/>
  <c r="AO57" i="10"/>
  <c r="AN57" i="10"/>
  <c r="AM57" i="10"/>
  <c r="AT56" i="10"/>
  <c r="AS56" i="10"/>
  <c r="AR56" i="10"/>
  <c r="AQ56" i="10"/>
  <c r="AP56" i="10"/>
  <c r="AO56" i="10"/>
  <c r="AN56" i="10"/>
  <c r="AM56" i="10"/>
  <c r="AT55" i="10"/>
  <c r="AS55" i="10"/>
  <c r="AR55" i="10"/>
  <c r="AQ55" i="10"/>
  <c r="AP55" i="10"/>
  <c r="AO55" i="10"/>
  <c r="AN55" i="10"/>
  <c r="AM55" i="10"/>
  <c r="AT54" i="10"/>
  <c r="AS54" i="10"/>
  <c r="AR54" i="10"/>
  <c r="AQ54" i="10"/>
  <c r="AP54" i="10"/>
  <c r="AO54" i="10"/>
  <c r="AN54" i="10"/>
  <c r="AM54" i="10"/>
  <c r="AT53" i="10"/>
  <c r="AS53" i="10"/>
  <c r="AR53" i="10"/>
  <c r="AQ53" i="10"/>
  <c r="AP53" i="10"/>
  <c r="AO53" i="10"/>
  <c r="AN53" i="10"/>
  <c r="AM53" i="10"/>
  <c r="AT52" i="10"/>
  <c r="AS52" i="10"/>
  <c r="AR52" i="10"/>
  <c r="AQ52" i="10"/>
  <c r="AP52" i="10"/>
  <c r="AO52" i="10"/>
  <c r="AN52" i="10"/>
  <c r="AM52" i="10"/>
  <c r="AT51" i="10"/>
  <c r="AS51" i="10"/>
  <c r="AR51" i="10"/>
  <c r="AQ51" i="10"/>
  <c r="AP51" i="10"/>
  <c r="AO51" i="10"/>
  <c r="AN51" i="10"/>
  <c r="AM51" i="10"/>
  <c r="AT50" i="10"/>
  <c r="AS50" i="10"/>
  <c r="AR50" i="10"/>
  <c r="AQ50" i="10"/>
  <c r="AP50" i="10"/>
  <c r="AO50" i="10"/>
  <c r="AN50" i="10"/>
  <c r="AM50" i="10"/>
  <c r="AT49" i="10"/>
  <c r="AS49" i="10"/>
  <c r="AR49" i="10"/>
  <c r="AQ49" i="10"/>
  <c r="AP49" i="10"/>
  <c r="AO49" i="10"/>
  <c r="AN49" i="10"/>
  <c r="AM49" i="10"/>
  <c r="AT48" i="10"/>
  <c r="AS48" i="10"/>
  <c r="AR48" i="10"/>
  <c r="AQ48" i="10"/>
  <c r="AP48" i="10"/>
  <c r="AO48" i="10"/>
  <c r="AN48" i="10"/>
  <c r="AM48" i="10"/>
  <c r="AT47" i="10"/>
  <c r="AS47" i="10"/>
  <c r="AQ47" i="10"/>
  <c r="AP47" i="10"/>
  <c r="AO47" i="10"/>
  <c r="AN47" i="10"/>
  <c r="AM47" i="10"/>
  <c r="AT46" i="10"/>
  <c r="AS46" i="10"/>
  <c r="AQ46" i="10"/>
  <c r="AP46" i="10"/>
  <c r="AO46" i="10"/>
  <c r="AN46" i="10"/>
  <c r="AM46" i="10"/>
  <c r="AT45" i="10"/>
  <c r="AS45" i="10"/>
  <c r="AQ45" i="10"/>
  <c r="AP45" i="10"/>
  <c r="AO45" i="10"/>
  <c r="AN45" i="10"/>
  <c r="AM45" i="10"/>
  <c r="AT44" i="10"/>
  <c r="AS44" i="10"/>
  <c r="AQ44" i="10"/>
  <c r="AP44" i="10"/>
  <c r="AO44" i="10"/>
  <c r="AN44" i="10"/>
  <c r="AM44" i="10"/>
  <c r="AT43" i="10"/>
  <c r="AS43" i="10"/>
  <c r="AQ43" i="10"/>
  <c r="AP43" i="10"/>
  <c r="AO43" i="10"/>
  <c r="AN43" i="10"/>
  <c r="AM43" i="10"/>
  <c r="AT42" i="10"/>
  <c r="AS42" i="10"/>
  <c r="AQ42" i="10"/>
  <c r="AP42" i="10"/>
  <c r="AO42" i="10"/>
  <c r="AN42" i="10"/>
  <c r="AM42" i="10"/>
  <c r="AT41" i="10"/>
  <c r="AS41" i="10"/>
  <c r="AQ41" i="10"/>
  <c r="AP41" i="10"/>
  <c r="AO41" i="10"/>
  <c r="AN41" i="10"/>
  <c r="AM41" i="10"/>
  <c r="AT40" i="10"/>
  <c r="AS40" i="10"/>
  <c r="AQ40" i="10"/>
  <c r="AP40" i="10"/>
  <c r="AO40" i="10"/>
  <c r="AN40" i="10"/>
  <c r="AM40" i="10"/>
  <c r="AT39" i="10"/>
  <c r="AS39" i="10"/>
  <c r="AQ39" i="10"/>
  <c r="AP39" i="10"/>
  <c r="AO39" i="10"/>
  <c r="AN39" i="10"/>
  <c r="AM39" i="10"/>
  <c r="AT38" i="10"/>
  <c r="AS38" i="10"/>
  <c r="AQ38" i="10"/>
  <c r="AP38" i="10"/>
  <c r="AO38" i="10"/>
  <c r="AN38" i="10"/>
  <c r="AM38" i="10"/>
  <c r="AT37" i="10"/>
  <c r="AS37" i="10"/>
  <c r="AQ37" i="10"/>
  <c r="AP37" i="10"/>
  <c r="AO37" i="10"/>
  <c r="AN37" i="10"/>
  <c r="AM37" i="10"/>
  <c r="AT36" i="10"/>
  <c r="AS36" i="10"/>
  <c r="AQ36" i="10"/>
  <c r="AP36" i="10"/>
  <c r="AO36" i="10"/>
  <c r="AN36" i="10"/>
  <c r="AM36" i="10"/>
  <c r="AT35" i="10"/>
  <c r="AS35" i="10"/>
  <c r="AQ35" i="10"/>
  <c r="AP35" i="10"/>
  <c r="AO35" i="10"/>
  <c r="AN35" i="10"/>
  <c r="AM35" i="10"/>
  <c r="AT34" i="10"/>
  <c r="AS34" i="10"/>
  <c r="AQ34" i="10"/>
  <c r="AP34" i="10"/>
  <c r="AO34" i="10"/>
  <c r="AN34" i="10"/>
  <c r="AM34" i="10"/>
  <c r="AT33" i="10"/>
  <c r="AS33" i="10"/>
  <c r="AQ33" i="10"/>
  <c r="AP33" i="10"/>
  <c r="AO33" i="10"/>
  <c r="AN33" i="10"/>
  <c r="AM33" i="10"/>
  <c r="U31" i="10"/>
  <c r="C31" i="10"/>
  <c r="W26" i="10"/>
  <c r="E26" i="10"/>
  <c r="E8" i="10" s="1"/>
  <c r="W25" i="10"/>
  <c r="E25" i="10"/>
  <c r="W24" i="10"/>
  <c r="W6" i="10" s="1"/>
  <c r="E24" i="10"/>
  <c r="W23" i="10"/>
  <c r="W20" i="10" s="1"/>
  <c r="E23" i="10"/>
  <c r="AD20" i="10"/>
  <c r="AC20" i="10"/>
  <c r="Z20" i="10"/>
  <c r="X20" i="10"/>
  <c r="F20" i="10"/>
  <c r="U13" i="10"/>
  <c r="C13" i="10"/>
  <c r="AI10" i="10"/>
  <c r="R10" i="10"/>
  <c r="AJ8" i="10"/>
  <c r="AI8" i="10"/>
  <c r="AH8" i="10"/>
  <c r="AB8" i="10"/>
  <c r="AA8" i="10"/>
  <c r="Z8" i="10"/>
  <c r="Y8" i="10"/>
  <c r="X8" i="10"/>
  <c r="W8" i="10"/>
  <c r="R8" i="10"/>
  <c r="Q8" i="10"/>
  <c r="P8" i="10"/>
  <c r="J8" i="10"/>
  <c r="I8" i="10"/>
  <c r="H8" i="10"/>
  <c r="G8" i="10"/>
  <c r="F8" i="10"/>
  <c r="AJ7" i="10"/>
  <c r="AI7" i="10"/>
  <c r="AH7" i="10"/>
  <c r="AB7" i="10"/>
  <c r="AA7" i="10"/>
  <c r="Z7" i="10"/>
  <c r="Y7" i="10"/>
  <c r="X7" i="10"/>
  <c r="W7" i="10"/>
  <c r="R7" i="10"/>
  <c r="Q7" i="10"/>
  <c r="P7" i="10"/>
  <c r="J7" i="10"/>
  <c r="I7" i="10"/>
  <c r="H7" i="10"/>
  <c r="G7" i="10"/>
  <c r="F7" i="10"/>
  <c r="E7" i="10"/>
  <c r="AJ6" i="10"/>
  <c r="AI6" i="10"/>
  <c r="AH6" i="10"/>
  <c r="AB6" i="10"/>
  <c r="AA6" i="10"/>
  <c r="Z6" i="10"/>
  <c r="Y6" i="10"/>
  <c r="X6" i="10"/>
  <c r="R6" i="10"/>
  <c r="Q6" i="10"/>
  <c r="Q10" i="10" s="1"/>
  <c r="P6" i="10"/>
  <c r="P10" i="10" s="1"/>
  <c r="J6" i="10"/>
  <c r="I6" i="10"/>
  <c r="H6" i="10"/>
  <c r="G6" i="10"/>
  <c r="F6" i="10"/>
  <c r="E6" i="10"/>
  <c r="AJ5" i="10"/>
  <c r="AJ10" i="10" s="1"/>
  <c r="AI5" i="10"/>
  <c r="AH5" i="10"/>
  <c r="AB5" i="10"/>
  <c r="AA5" i="10"/>
  <c r="Z5" i="10"/>
  <c r="Y5" i="10"/>
  <c r="X5" i="10"/>
  <c r="R5" i="10"/>
  <c r="Q5" i="10"/>
  <c r="P5" i="10"/>
  <c r="J5" i="10"/>
  <c r="I5" i="10"/>
  <c r="H5" i="10"/>
  <c r="G5" i="10"/>
  <c r="F5" i="10"/>
  <c r="E5" i="10"/>
  <c r="AL2" i="10"/>
  <c r="U2" i="10"/>
  <c r="T2" i="10"/>
  <c r="C2" i="10"/>
  <c r="Y654" i="9"/>
  <c r="I654" i="9"/>
  <c r="H654" i="9"/>
  <c r="G654" i="9"/>
  <c r="Y653" i="9"/>
  <c r="AA652" i="9"/>
  <c r="I652" i="9"/>
  <c r="AA651" i="9"/>
  <c r="X651" i="9"/>
  <c r="J651" i="9"/>
  <c r="I651" i="9"/>
  <c r="AB649" i="9"/>
  <c r="AA649" i="9"/>
  <c r="Z649" i="9"/>
  <c r="Y649" i="9"/>
  <c r="X649" i="9"/>
  <c r="J649" i="9"/>
  <c r="I649" i="9"/>
  <c r="H649" i="9"/>
  <c r="G649" i="9"/>
  <c r="F649" i="9"/>
  <c r="F654" i="9" s="1"/>
  <c r="AB648" i="9"/>
  <c r="AA648" i="9"/>
  <c r="Z648" i="9"/>
  <c r="Y648" i="9"/>
  <c r="X648" i="9"/>
  <c r="X653" i="9" s="1"/>
  <c r="J648" i="9"/>
  <c r="I648" i="9"/>
  <c r="I653" i="9" s="1"/>
  <c r="H648" i="9"/>
  <c r="H653" i="9" s="1"/>
  <c r="G648" i="9"/>
  <c r="G653" i="9" s="1"/>
  <c r="F648" i="9"/>
  <c r="F653" i="9" s="1"/>
  <c r="AB647" i="9"/>
  <c r="AB652" i="9" s="1"/>
  <c r="AA647" i="9"/>
  <c r="Z647" i="9"/>
  <c r="Z652" i="9" s="1"/>
  <c r="Y647" i="9"/>
  <c r="Y652" i="9" s="1"/>
  <c r="X647" i="9"/>
  <c r="X652" i="9" s="1"/>
  <c r="J647" i="9"/>
  <c r="I647" i="9"/>
  <c r="H647" i="9"/>
  <c r="G647" i="9"/>
  <c r="F647" i="9"/>
  <c r="AB646" i="9"/>
  <c r="AA646" i="9"/>
  <c r="Z646" i="9"/>
  <c r="Y646" i="9"/>
  <c r="X646" i="9"/>
  <c r="J646" i="9"/>
  <c r="I646" i="9"/>
  <c r="H646" i="9"/>
  <c r="H651" i="9" s="1"/>
  <c r="G646" i="9"/>
  <c r="F646" i="9"/>
  <c r="F651" i="9" s="1"/>
  <c r="AB644" i="9"/>
  <c r="AB654" i="9" s="1"/>
  <c r="AA644" i="9"/>
  <c r="Z644" i="9"/>
  <c r="Z654" i="9" s="1"/>
  <c r="Y644" i="9"/>
  <c r="X644" i="9"/>
  <c r="X654" i="9" s="1"/>
  <c r="J644" i="9"/>
  <c r="J654" i="9" s="1"/>
  <c r="I644" i="9"/>
  <c r="H644" i="9"/>
  <c r="G644" i="9"/>
  <c r="F644" i="9"/>
  <c r="AB643" i="9"/>
  <c r="AB653" i="9" s="1"/>
  <c r="AA643" i="9"/>
  <c r="AA653" i="9" s="1"/>
  <c r="Z643" i="9"/>
  <c r="Y643" i="9"/>
  <c r="X643" i="9"/>
  <c r="J643" i="9"/>
  <c r="I643" i="9"/>
  <c r="H643" i="9"/>
  <c r="G643" i="9"/>
  <c r="F643" i="9"/>
  <c r="AB642" i="9"/>
  <c r="AA642" i="9"/>
  <c r="Z642" i="9"/>
  <c r="Y642" i="9"/>
  <c r="X642" i="9"/>
  <c r="J642" i="9"/>
  <c r="J652" i="9" s="1"/>
  <c r="I642" i="9"/>
  <c r="H642" i="9"/>
  <c r="G642" i="9"/>
  <c r="G652" i="9" s="1"/>
  <c r="F642" i="9"/>
  <c r="AB641" i="9"/>
  <c r="AB651" i="9" s="1"/>
  <c r="AA641" i="9"/>
  <c r="Z641" i="9"/>
  <c r="Z651" i="9" s="1"/>
  <c r="Y641" i="9"/>
  <c r="Y651" i="9" s="1"/>
  <c r="X641" i="9"/>
  <c r="J641" i="9"/>
  <c r="I641" i="9"/>
  <c r="H641" i="9"/>
  <c r="G641" i="9"/>
  <c r="G651" i="9" s="1"/>
  <c r="F641" i="9"/>
  <c r="AQ637" i="9"/>
  <c r="AP637" i="9"/>
  <c r="AO637" i="9"/>
  <c r="AN637" i="9"/>
  <c r="AM637" i="9"/>
  <c r="AQ636" i="9"/>
  <c r="AP636" i="9"/>
  <c r="AO636" i="9"/>
  <c r="AN636" i="9"/>
  <c r="AM636" i="9"/>
  <c r="AQ635" i="9"/>
  <c r="AP635" i="9"/>
  <c r="AO635" i="9"/>
  <c r="AN635" i="9"/>
  <c r="AM635" i="9"/>
  <c r="AQ634" i="9"/>
  <c r="AP634" i="9"/>
  <c r="AO634" i="9"/>
  <c r="AN634" i="9"/>
  <c r="AM634" i="9"/>
  <c r="AQ633" i="9"/>
  <c r="AP633" i="9"/>
  <c r="AO633" i="9"/>
  <c r="AN633" i="9"/>
  <c r="AM633" i="9"/>
  <c r="AQ632" i="9"/>
  <c r="AP632" i="9"/>
  <c r="AO632" i="9"/>
  <c r="AN632" i="9"/>
  <c r="AM632" i="9"/>
  <c r="AQ631" i="9"/>
  <c r="AP631" i="9"/>
  <c r="AO631" i="9"/>
  <c r="AN631" i="9"/>
  <c r="AM631" i="9"/>
  <c r="AQ630" i="9"/>
  <c r="AP630" i="9"/>
  <c r="AO630" i="9"/>
  <c r="AN630" i="9"/>
  <c r="AM630" i="9"/>
  <c r="AQ629" i="9"/>
  <c r="AP629" i="9"/>
  <c r="AO629" i="9"/>
  <c r="AN629" i="9"/>
  <c r="AM629" i="9"/>
  <c r="AQ628" i="9"/>
  <c r="AP628" i="9"/>
  <c r="AO628" i="9"/>
  <c r="AN628" i="9"/>
  <c r="AM628" i="9"/>
  <c r="AQ627" i="9"/>
  <c r="AP627" i="9"/>
  <c r="AO627" i="9"/>
  <c r="AN627" i="9"/>
  <c r="AM627" i="9"/>
  <c r="AQ626" i="9"/>
  <c r="AP626" i="9"/>
  <c r="AO626" i="9"/>
  <c r="AN626" i="9"/>
  <c r="AM626" i="9"/>
  <c r="AQ625" i="9"/>
  <c r="AP625" i="9"/>
  <c r="AO625" i="9"/>
  <c r="AN625" i="9"/>
  <c r="AM625" i="9"/>
  <c r="AQ624" i="9"/>
  <c r="AP624" i="9"/>
  <c r="AO624" i="9"/>
  <c r="AN624" i="9"/>
  <c r="AM624" i="9"/>
  <c r="AQ623" i="9"/>
  <c r="AP623" i="9"/>
  <c r="AO623" i="9"/>
  <c r="AN623" i="9"/>
  <c r="AM623" i="9"/>
  <c r="AQ622" i="9"/>
  <c r="AP622" i="9"/>
  <c r="AO622" i="9"/>
  <c r="AN622" i="9"/>
  <c r="AM622" i="9"/>
  <c r="AQ621" i="9"/>
  <c r="AP621" i="9"/>
  <c r="AO621" i="9"/>
  <c r="AN621" i="9"/>
  <c r="AM621" i="9"/>
  <c r="AQ620" i="9"/>
  <c r="AP620" i="9"/>
  <c r="AO620" i="9"/>
  <c r="AN620" i="9"/>
  <c r="AM620" i="9"/>
  <c r="AQ619" i="9"/>
  <c r="AP619" i="9"/>
  <c r="AO619" i="9"/>
  <c r="AN619" i="9"/>
  <c r="AM619" i="9"/>
  <c r="AQ618" i="9"/>
  <c r="AP618" i="9"/>
  <c r="AO618" i="9"/>
  <c r="AN618" i="9"/>
  <c r="AM618" i="9"/>
  <c r="AQ617" i="9"/>
  <c r="AP617" i="9"/>
  <c r="AO617" i="9"/>
  <c r="AN617" i="9"/>
  <c r="AM617" i="9"/>
  <c r="AQ616" i="9"/>
  <c r="AP616" i="9"/>
  <c r="AO616" i="9"/>
  <c r="AN616" i="9"/>
  <c r="AM616" i="9"/>
  <c r="AQ615" i="9"/>
  <c r="AP615" i="9"/>
  <c r="AO615" i="9"/>
  <c r="AN615" i="9"/>
  <c r="AM615" i="9"/>
  <c r="AQ614" i="9"/>
  <c r="AP614" i="9"/>
  <c r="AO614" i="9"/>
  <c r="AN614" i="9"/>
  <c r="AM614" i="9"/>
  <c r="AQ613" i="9"/>
  <c r="AP613" i="9"/>
  <c r="AO613" i="9"/>
  <c r="AN613" i="9"/>
  <c r="AM613" i="9"/>
  <c r="AQ612" i="9"/>
  <c r="AP612" i="9"/>
  <c r="AO612" i="9"/>
  <c r="AN612" i="9"/>
  <c r="AM612" i="9"/>
  <c r="AQ611" i="9"/>
  <c r="AP611" i="9"/>
  <c r="AO611" i="9"/>
  <c r="AN611" i="9"/>
  <c r="AM611" i="9"/>
  <c r="AQ610" i="9"/>
  <c r="AP610" i="9"/>
  <c r="AO610" i="9"/>
  <c r="AN610" i="9"/>
  <c r="AM610" i="9"/>
  <c r="AQ609" i="9"/>
  <c r="AP609" i="9"/>
  <c r="AO609" i="9"/>
  <c r="AN609" i="9"/>
  <c r="AM609" i="9"/>
  <c r="AQ608" i="9"/>
  <c r="AP608" i="9"/>
  <c r="AO608" i="9"/>
  <c r="AN608" i="9"/>
  <c r="AM608" i="9"/>
  <c r="AQ607" i="9"/>
  <c r="AP607" i="9"/>
  <c r="AO607" i="9"/>
  <c r="AN607" i="9"/>
  <c r="AM607" i="9"/>
  <c r="AQ606" i="9"/>
  <c r="AP606" i="9"/>
  <c r="AO606" i="9"/>
  <c r="AN606" i="9"/>
  <c r="AM606" i="9"/>
  <c r="AQ605" i="9"/>
  <c r="AP605" i="9"/>
  <c r="AO605" i="9"/>
  <c r="AN605" i="9"/>
  <c r="AM605" i="9"/>
  <c r="AQ604" i="9"/>
  <c r="AP604" i="9"/>
  <c r="AO604" i="9"/>
  <c r="AN604" i="9"/>
  <c r="AM604" i="9"/>
  <c r="AQ603" i="9"/>
  <c r="AP603" i="9"/>
  <c r="AO603" i="9"/>
  <c r="AN603" i="9"/>
  <c r="AM603" i="9"/>
  <c r="AQ602" i="9"/>
  <c r="AP602" i="9"/>
  <c r="AO602" i="9"/>
  <c r="AN602" i="9"/>
  <c r="AM602" i="9"/>
  <c r="AQ601" i="9"/>
  <c r="AP601" i="9"/>
  <c r="AO601" i="9"/>
  <c r="AN601" i="9"/>
  <c r="AM601" i="9"/>
  <c r="AQ600" i="9"/>
  <c r="AP600" i="9"/>
  <c r="AO600" i="9"/>
  <c r="AN600" i="9"/>
  <c r="AM600" i="9"/>
  <c r="AQ599" i="9"/>
  <c r="AP599" i="9"/>
  <c r="AO599" i="9"/>
  <c r="AN599" i="9"/>
  <c r="AM599" i="9"/>
  <c r="AQ598" i="9"/>
  <c r="AP598" i="9"/>
  <c r="AO598" i="9"/>
  <c r="AN598" i="9"/>
  <c r="AM598" i="9"/>
  <c r="AQ597" i="9"/>
  <c r="AP597" i="9"/>
  <c r="AO597" i="9"/>
  <c r="AN597" i="9"/>
  <c r="AM597" i="9"/>
  <c r="AQ596" i="9"/>
  <c r="AP596" i="9"/>
  <c r="AO596" i="9"/>
  <c r="AN596" i="9"/>
  <c r="AM596" i="9"/>
  <c r="AQ595" i="9"/>
  <c r="AP595" i="9"/>
  <c r="AO595" i="9"/>
  <c r="AN595" i="9"/>
  <c r="AM595" i="9"/>
  <c r="AQ594" i="9"/>
  <c r="AP594" i="9"/>
  <c r="AO594" i="9"/>
  <c r="AN594" i="9"/>
  <c r="AM594" i="9"/>
  <c r="AQ593" i="9"/>
  <c r="AP593" i="9"/>
  <c r="AO593" i="9"/>
  <c r="AN593" i="9"/>
  <c r="AM593" i="9"/>
  <c r="AQ592" i="9"/>
  <c r="AP592" i="9"/>
  <c r="AO592" i="9"/>
  <c r="AN592" i="9"/>
  <c r="AM592" i="9"/>
  <c r="AQ591" i="9"/>
  <c r="AP591" i="9"/>
  <c r="AO591" i="9"/>
  <c r="AN591" i="9"/>
  <c r="AM591" i="9"/>
  <c r="AQ590" i="9"/>
  <c r="AP590" i="9"/>
  <c r="AO590" i="9"/>
  <c r="AN590" i="9"/>
  <c r="AM590" i="9"/>
  <c r="AQ589" i="9"/>
  <c r="AP589" i="9"/>
  <c r="AO589" i="9"/>
  <c r="AN589" i="9"/>
  <c r="AM589" i="9"/>
  <c r="AQ588" i="9"/>
  <c r="AP588" i="9"/>
  <c r="AO588" i="9"/>
  <c r="AN588" i="9"/>
  <c r="AM588" i="9"/>
  <c r="AQ587" i="9"/>
  <c r="AP587" i="9"/>
  <c r="AO587" i="9"/>
  <c r="AN587" i="9"/>
  <c r="AM587" i="9"/>
  <c r="AQ586" i="9"/>
  <c r="AP586" i="9"/>
  <c r="AO586" i="9"/>
  <c r="AN586" i="9"/>
  <c r="AM586" i="9"/>
  <c r="AQ585" i="9"/>
  <c r="AP585" i="9"/>
  <c r="AO585" i="9"/>
  <c r="AN585" i="9"/>
  <c r="AM585" i="9"/>
  <c r="AQ584" i="9"/>
  <c r="AP584" i="9"/>
  <c r="AO584" i="9"/>
  <c r="AN584" i="9"/>
  <c r="AM584" i="9"/>
  <c r="AQ583" i="9"/>
  <c r="AP583" i="9"/>
  <c r="AO583" i="9"/>
  <c r="AN583" i="9"/>
  <c r="AM583" i="9"/>
  <c r="AQ582" i="9"/>
  <c r="AP582" i="9"/>
  <c r="AO582" i="9"/>
  <c r="AN582" i="9"/>
  <c r="AM582" i="9"/>
  <c r="AQ581" i="9"/>
  <c r="AP581" i="9"/>
  <c r="AO581" i="9"/>
  <c r="AN581" i="9"/>
  <c r="AM581" i="9"/>
  <c r="AQ580" i="9"/>
  <c r="AP580" i="9"/>
  <c r="AO580" i="9"/>
  <c r="AN580" i="9"/>
  <c r="AM580" i="9"/>
  <c r="AQ579" i="9"/>
  <c r="AP579" i="9"/>
  <c r="AO579" i="9"/>
  <c r="AN579" i="9"/>
  <c r="AM579" i="9"/>
  <c r="AQ578" i="9"/>
  <c r="AP578" i="9"/>
  <c r="AO578" i="9"/>
  <c r="AN578" i="9"/>
  <c r="AM578" i="9"/>
  <c r="AQ577" i="9"/>
  <c r="AP577" i="9"/>
  <c r="AO577" i="9"/>
  <c r="AN577" i="9"/>
  <c r="AM577" i="9"/>
  <c r="AQ576" i="9"/>
  <c r="AP576" i="9"/>
  <c r="AO576" i="9"/>
  <c r="AN576" i="9"/>
  <c r="AM576" i="9"/>
  <c r="AQ575" i="9"/>
  <c r="AP575" i="9"/>
  <c r="AO575" i="9"/>
  <c r="AN575" i="9"/>
  <c r="AM575" i="9"/>
  <c r="AQ574" i="9"/>
  <c r="AP574" i="9"/>
  <c r="AO574" i="9"/>
  <c r="AN574" i="9"/>
  <c r="AM574" i="9"/>
  <c r="AQ573" i="9"/>
  <c r="AP573" i="9"/>
  <c r="AO573" i="9"/>
  <c r="AN573" i="9"/>
  <c r="AM573" i="9"/>
  <c r="AQ572" i="9"/>
  <c r="AP572" i="9"/>
  <c r="AO572" i="9"/>
  <c r="AN572" i="9"/>
  <c r="AM572" i="9"/>
  <c r="AQ571" i="9"/>
  <c r="AP571" i="9"/>
  <c r="AO571" i="9"/>
  <c r="AN571" i="9"/>
  <c r="AM571" i="9"/>
  <c r="AQ570" i="9"/>
  <c r="AP570" i="9"/>
  <c r="AO570" i="9"/>
  <c r="AN570" i="9"/>
  <c r="AM570" i="9"/>
  <c r="AQ569" i="9"/>
  <c r="AP569" i="9"/>
  <c r="AO569" i="9"/>
  <c r="AN569" i="9"/>
  <c r="AM569" i="9"/>
  <c r="AQ568" i="9"/>
  <c r="AP568" i="9"/>
  <c r="AO568" i="9"/>
  <c r="AN568" i="9"/>
  <c r="AM568" i="9"/>
  <c r="AQ567" i="9"/>
  <c r="AP567" i="9"/>
  <c r="AO567" i="9"/>
  <c r="AN567" i="9"/>
  <c r="AM567" i="9"/>
  <c r="AQ566" i="9"/>
  <c r="AP566" i="9"/>
  <c r="AO566" i="9"/>
  <c r="AN566" i="9"/>
  <c r="AM566" i="9"/>
  <c r="AQ565" i="9"/>
  <c r="AP565" i="9"/>
  <c r="AO565" i="9"/>
  <c r="AN565" i="9"/>
  <c r="AM565" i="9"/>
  <c r="AQ564" i="9"/>
  <c r="AP564" i="9"/>
  <c r="AO564" i="9"/>
  <c r="AN564" i="9"/>
  <c r="AM564" i="9"/>
  <c r="AQ563" i="9"/>
  <c r="AP563" i="9"/>
  <c r="AO563" i="9"/>
  <c r="AN563" i="9"/>
  <c r="AM563" i="9"/>
  <c r="AQ562" i="9"/>
  <c r="AP562" i="9"/>
  <c r="AO562" i="9"/>
  <c r="AN562" i="9"/>
  <c r="AM562" i="9"/>
  <c r="AQ561" i="9"/>
  <c r="AP561" i="9"/>
  <c r="AO561" i="9"/>
  <c r="AN561" i="9"/>
  <c r="AM561" i="9"/>
  <c r="AQ560" i="9"/>
  <c r="AP560" i="9"/>
  <c r="AO560" i="9"/>
  <c r="AN560" i="9"/>
  <c r="AM560" i="9"/>
  <c r="AQ559" i="9"/>
  <c r="AP559" i="9"/>
  <c r="AO559" i="9"/>
  <c r="AN559" i="9"/>
  <c r="AM559" i="9"/>
  <c r="AQ558" i="9"/>
  <c r="AP558" i="9"/>
  <c r="AO558" i="9"/>
  <c r="AN558" i="9"/>
  <c r="AM558" i="9"/>
  <c r="AQ557" i="9"/>
  <c r="AP557" i="9"/>
  <c r="AO557" i="9"/>
  <c r="AN557" i="9"/>
  <c r="AM557" i="9"/>
  <c r="AQ556" i="9"/>
  <c r="AP556" i="9"/>
  <c r="AO556" i="9"/>
  <c r="AN556" i="9"/>
  <c r="AM556" i="9"/>
  <c r="AQ555" i="9"/>
  <c r="AP555" i="9"/>
  <c r="AO555" i="9"/>
  <c r="AN555" i="9"/>
  <c r="AM555" i="9"/>
  <c r="AQ554" i="9"/>
  <c r="AP554" i="9"/>
  <c r="AO554" i="9"/>
  <c r="AN554" i="9"/>
  <c r="AM554" i="9"/>
  <c r="AQ553" i="9"/>
  <c r="AP553" i="9"/>
  <c r="AO553" i="9"/>
  <c r="AN553" i="9"/>
  <c r="AM553" i="9"/>
  <c r="AQ552" i="9"/>
  <c r="AP552" i="9"/>
  <c r="AO552" i="9"/>
  <c r="AN552" i="9"/>
  <c r="AM552" i="9"/>
  <c r="AQ551" i="9"/>
  <c r="AP551" i="9"/>
  <c r="AO551" i="9"/>
  <c r="AN551" i="9"/>
  <c r="AM551" i="9"/>
  <c r="AQ550" i="9"/>
  <c r="AP550" i="9"/>
  <c r="AO550" i="9"/>
  <c r="AN550" i="9"/>
  <c r="AM550" i="9"/>
  <c r="AQ549" i="9"/>
  <c r="AP549" i="9"/>
  <c r="AO549" i="9"/>
  <c r="AN549" i="9"/>
  <c r="AM549" i="9"/>
  <c r="AQ548" i="9"/>
  <c r="AP548" i="9"/>
  <c r="AO548" i="9"/>
  <c r="AN548" i="9"/>
  <c r="AM548" i="9"/>
  <c r="AQ547" i="9"/>
  <c r="AP547" i="9"/>
  <c r="AO547" i="9"/>
  <c r="AN547" i="9"/>
  <c r="AM547" i="9"/>
  <c r="AQ546" i="9"/>
  <c r="AP546" i="9"/>
  <c r="AO546" i="9"/>
  <c r="AN546" i="9"/>
  <c r="AM546" i="9"/>
  <c r="AQ545" i="9"/>
  <c r="AP545" i="9"/>
  <c r="AO545" i="9"/>
  <c r="AN545" i="9"/>
  <c r="AM545" i="9"/>
  <c r="AQ544" i="9"/>
  <c r="AP544" i="9"/>
  <c r="AO544" i="9"/>
  <c r="AN544" i="9"/>
  <c r="AM544" i="9"/>
  <c r="AQ543" i="9"/>
  <c r="AP543" i="9"/>
  <c r="AO543" i="9"/>
  <c r="AN543" i="9"/>
  <c r="AM543" i="9"/>
  <c r="AQ542" i="9"/>
  <c r="AP542" i="9"/>
  <c r="AO542" i="9"/>
  <c r="AN542" i="9"/>
  <c r="AM542" i="9"/>
  <c r="AQ541" i="9"/>
  <c r="AP541" i="9"/>
  <c r="AO541" i="9"/>
  <c r="AN541" i="9"/>
  <c r="AM541" i="9"/>
  <c r="AQ540" i="9"/>
  <c r="AP540" i="9"/>
  <c r="AO540" i="9"/>
  <c r="AN540" i="9"/>
  <c r="AM540" i="9"/>
  <c r="AQ539" i="9"/>
  <c r="AP539" i="9"/>
  <c r="AO539" i="9"/>
  <c r="AN539" i="9"/>
  <c r="AM539" i="9"/>
  <c r="AQ538" i="9"/>
  <c r="AP538" i="9"/>
  <c r="AO538" i="9"/>
  <c r="AN538" i="9"/>
  <c r="AM538" i="9"/>
  <c r="AQ537" i="9"/>
  <c r="AP537" i="9"/>
  <c r="AO537" i="9"/>
  <c r="AN537" i="9"/>
  <c r="AM537" i="9"/>
  <c r="AQ536" i="9"/>
  <c r="AP536" i="9"/>
  <c r="AO536" i="9"/>
  <c r="AN536" i="9"/>
  <c r="AM536" i="9"/>
  <c r="AQ535" i="9"/>
  <c r="AP535" i="9"/>
  <c r="AO535" i="9"/>
  <c r="AN535" i="9"/>
  <c r="AM535" i="9"/>
  <c r="AQ534" i="9"/>
  <c r="AP534" i="9"/>
  <c r="AO534" i="9"/>
  <c r="AN534" i="9"/>
  <c r="AM534" i="9"/>
  <c r="AQ533" i="9"/>
  <c r="AP533" i="9"/>
  <c r="AO533" i="9"/>
  <c r="AN533" i="9"/>
  <c r="AM533" i="9"/>
  <c r="AQ532" i="9"/>
  <c r="AP532" i="9"/>
  <c r="AO532" i="9"/>
  <c r="AN532" i="9"/>
  <c r="AM532" i="9"/>
  <c r="AQ531" i="9"/>
  <c r="AP531" i="9"/>
  <c r="AO531" i="9"/>
  <c r="AN531" i="9"/>
  <c r="AM531" i="9"/>
  <c r="AQ530" i="9"/>
  <c r="AP530" i="9"/>
  <c r="AO530" i="9"/>
  <c r="AN530" i="9"/>
  <c r="AM530" i="9"/>
  <c r="AQ529" i="9"/>
  <c r="AP529" i="9"/>
  <c r="AO529" i="9"/>
  <c r="AN529" i="9"/>
  <c r="AM529" i="9"/>
  <c r="AQ528" i="9"/>
  <c r="AP528" i="9"/>
  <c r="AO528" i="9"/>
  <c r="AN528" i="9"/>
  <c r="AM528" i="9"/>
  <c r="AQ527" i="9"/>
  <c r="AP527" i="9"/>
  <c r="AO527" i="9"/>
  <c r="AN527" i="9"/>
  <c r="AM527" i="9"/>
  <c r="AQ526" i="9"/>
  <c r="AP526" i="9"/>
  <c r="AO526" i="9"/>
  <c r="AN526" i="9"/>
  <c r="AM526" i="9"/>
  <c r="AQ525" i="9"/>
  <c r="AP525" i="9"/>
  <c r="AO525" i="9"/>
  <c r="AN525" i="9"/>
  <c r="AM525" i="9"/>
  <c r="AQ524" i="9"/>
  <c r="AP524" i="9"/>
  <c r="AO524" i="9"/>
  <c r="AN524" i="9"/>
  <c r="AM524" i="9"/>
  <c r="AQ523" i="9"/>
  <c r="AP523" i="9"/>
  <c r="AO523" i="9"/>
  <c r="AN523" i="9"/>
  <c r="AM523" i="9"/>
  <c r="AQ522" i="9"/>
  <c r="AP522" i="9"/>
  <c r="AO522" i="9"/>
  <c r="AN522" i="9"/>
  <c r="AM522" i="9"/>
  <c r="AQ521" i="9"/>
  <c r="AP521" i="9"/>
  <c r="AO521" i="9"/>
  <c r="AN521" i="9"/>
  <c r="AM521" i="9"/>
  <c r="AQ520" i="9"/>
  <c r="AP520" i="9"/>
  <c r="AO520" i="9"/>
  <c r="AN520" i="9"/>
  <c r="AM520" i="9"/>
  <c r="AQ519" i="9"/>
  <c r="AP519" i="9"/>
  <c r="AO519" i="9"/>
  <c r="AN519" i="9"/>
  <c r="AM519" i="9"/>
  <c r="AQ518" i="9"/>
  <c r="AP518" i="9"/>
  <c r="AO518" i="9"/>
  <c r="AN518" i="9"/>
  <c r="AM518" i="9"/>
  <c r="AQ517" i="9"/>
  <c r="AP517" i="9"/>
  <c r="AO517" i="9"/>
  <c r="AN517" i="9"/>
  <c r="AM517" i="9"/>
  <c r="AQ516" i="9"/>
  <c r="AP516" i="9"/>
  <c r="AO516" i="9"/>
  <c r="AN516" i="9"/>
  <c r="AM516" i="9"/>
  <c r="AQ515" i="9"/>
  <c r="AP515" i="9"/>
  <c r="AO515" i="9"/>
  <c r="AN515" i="9"/>
  <c r="AM515" i="9"/>
  <c r="AQ514" i="9"/>
  <c r="AP514" i="9"/>
  <c r="AO514" i="9"/>
  <c r="AN514" i="9"/>
  <c r="AM514" i="9"/>
  <c r="AQ513" i="9"/>
  <c r="AP513" i="9"/>
  <c r="AO513" i="9"/>
  <c r="AN513" i="9"/>
  <c r="AM513" i="9"/>
  <c r="AQ512" i="9"/>
  <c r="AP512" i="9"/>
  <c r="AO512" i="9"/>
  <c r="AN512" i="9"/>
  <c r="AM512" i="9"/>
  <c r="AQ511" i="9"/>
  <c r="AP511" i="9"/>
  <c r="AO511" i="9"/>
  <c r="AN511" i="9"/>
  <c r="AM511" i="9"/>
  <c r="AQ510" i="9"/>
  <c r="AP510" i="9"/>
  <c r="AO510" i="9"/>
  <c r="AN510" i="9"/>
  <c r="AM510" i="9"/>
  <c r="AQ509" i="9"/>
  <c r="AP509" i="9"/>
  <c r="AO509" i="9"/>
  <c r="AN509" i="9"/>
  <c r="AM509" i="9"/>
  <c r="AQ508" i="9"/>
  <c r="AP508" i="9"/>
  <c r="AO508" i="9"/>
  <c r="AN508" i="9"/>
  <c r="AM508" i="9"/>
  <c r="AQ507" i="9"/>
  <c r="AP507" i="9"/>
  <c r="AO507" i="9"/>
  <c r="AN507" i="9"/>
  <c r="AM507" i="9"/>
  <c r="AQ506" i="9"/>
  <c r="AP506" i="9"/>
  <c r="AO506" i="9"/>
  <c r="AN506" i="9"/>
  <c r="AM506" i="9"/>
  <c r="AQ505" i="9"/>
  <c r="AP505" i="9"/>
  <c r="AO505" i="9"/>
  <c r="AN505" i="9"/>
  <c r="AM505" i="9"/>
  <c r="AQ504" i="9"/>
  <c r="AP504" i="9"/>
  <c r="AO504" i="9"/>
  <c r="AN504" i="9"/>
  <c r="AM504" i="9"/>
  <c r="AQ503" i="9"/>
  <c r="AP503" i="9"/>
  <c r="AO503" i="9"/>
  <c r="AN503" i="9"/>
  <c r="AM503" i="9"/>
  <c r="AQ502" i="9"/>
  <c r="AP502" i="9"/>
  <c r="AO502" i="9"/>
  <c r="AN502" i="9"/>
  <c r="AM502" i="9"/>
  <c r="AQ501" i="9"/>
  <c r="AP501" i="9"/>
  <c r="AO501" i="9"/>
  <c r="AN501" i="9"/>
  <c r="AM501" i="9"/>
  <c r="AQ500" i="9"/>
  <c r="AP500" i="9"/>
  <c r="AO500" i="9"/>
  <c r="AN500" i="9"/>
  <c r="AM500" i="9"/>
  <c r="AQ499" i="9"/>
  <c r="AP499" i="9"/>
  <c r="AO499" i="9"/>
  <c r="AN499" i="9"/>
  <c r="AM499" i="9"/>
  <c r="AQ498" i="9"/>
  <c r="AP498" i="9"/>
  <c r="AO498" i="9"/>
  <c r="AN498" i="9"/>
  <c r="AM498" i="9"/>
  <c r="AQ497" i="9"/>
  <c r="AP497" i="9"/>
  <c r="AO497" i="9"/>
  <c r="AN497" i="9"/>
  <c r="AM497" i="9"/>
  <c r="AQ496" i="9"/>
  <c r="AP496" i="9"/>
  <c r="AO496" i="9"/>
  <c r="AN496" i="9"/>
  <c r="AM496" i="9"/>
  <c r="AQ495" i="9"/>
  <c r="AP495" i="9"/>
  <c r="AO495" i="9"/>
  <c r="AN495" i="9"/>
  <c r="AM495" i="9"/>
  <c r="AQ494" i="9"/>
  <c r="AP494" i="9"/>
  <c r="AO494" i="9"/>
  <c r="AN494" i="9"/>
  <c r="AM494" i="9"/>
  <c r="AQ493" i="9"/>
  <c r="AP493" i="9"/>
  <c r="AO493" i="9"/>
  <c r="AN493" i="9"/>
  <c r="AM493" i="9"/>
  <c r="AQ492" i="9"/>
  <c r="AP492" i="9"/>
  <c r="AO492" i="9"/>
  <c r="AN492" i="9"/>
  <c r="AM492" i="9"/>
  <c r="AQ491" i="9"/>
  <c r="AP491" i="9"/>
  <c r="AO491" i="9"/>
  <c r="AN491" i="9"/>
  <c r="AM491" i="9"/>
  <c r="AQ490" i="9"/>
  <c r="AP490" i="9"/>
  <c r="AO490" i="9"/>
  <c r="AN490" i="9"/>
  <c r="AM490" i="9"/>
  <c r="AQ489" i="9"/>
  <c r="AP489" i="9"/>
  <c r="AO489" i="9"/>
  <c r="AN489" i="9"/>
  <c r="AM489" i="9"/>
  <c r="AQ488" i="9"/>
  <c r="AP488" i="9"/>
  <c r="AO488" i="9"/>
  <c r="AN488" i="9"/>
  <c r="AM488" i="9"/>
  <c r="AQ487" i="9"/>
  <c r="AP487" i="9"/>
  <c r="AO487" i="9"/>
  <c r="AN487" i="9"/>
  <c r="AM487" i="9"/>
  <c r="AQ486" i="9"/>
  <c r="AP486" i="9"/>
  <c r="AO486" i="9"/>
  <c r="AN486" i="9"/>
  <c r="AM486" i="9"/>
  <c r="AQ485" i="9"/>
  <c r="AP485" i="9"/>
  <c r="AO485" i="9"/>
  <c r="AN485" i="9"/>
  <c r="AM485" i="9"/>
  <c r="AQ484" i="9"/>
  <c r="AP484" i="9"/>
  <c r="AO484" i="9"/>
  <c r="AN484" i="9"/>
  <c r="AM484" i="9"/>
  <c r="AQ483" i="9"/>
  <c r="AP483" i="9"/>
  <c r="AO483" i="9"/>
  <c r="AN483" i="9"/>
  <c r="AM483" i="9"/>
  <c r="AQ482" i="9"/>
  <c r="AP482" i="9"/>
  <c r="AO482" i="9"/>
  <c r="AN482" i="9"/>
  <c r="AM482" i="9"/>
  <c r="AQ481" i="9"/>
  <c r="AP481" i="9"/>
  <c r="AO481" i="9"/>
  <c r="AN481" i="9"/>
  <c r="AM481" i="9"/>
  <c r="AQ480" i="9"/>
  <c r="AP480" i="9"/>
  <c r="AO480" i="9"/>
  <c r="AN480" i="9"/>
  <c r="AM480" i="9"/>
  <c r="AQ479" i="9"/>
  <c r="AP479" i="9"/>
  <c r="AO479" i="9"/>
  <c r="AN479" i="9"/>
  <c r="AM479" i="9"/>
  <c r="AQ478" i="9"/>
  <c r="AP478" i="9"/>
  <c r="AO478" i="9"/>
  <c r="AN478" i="9"/>
  <c r="AM478" i="9"/>
  <c r="AQ477" i="9"/>
  <c r="AP477" i="9"/>
  <c r="AO477" i="9"/>
  <c r="AN477" i="9"/>
  <c r="AM477" i="9"/>
  <c r="AQ476" i="9"/>
  <c r="AP476" i="9"/>
  <c r="AO476" i="9"/>
  <c r="AN476" i="9"/>
  <c r="AM476" i="9"/>
  <c r="AQ475" i="9"/>
  <c r="AP475" i="9"/>
  <c r="AO475" i="9"/>
  <c r="AN475" i="9"/>
  <c r="AM475" i="9"/>
  <c r="AQ474" i="9"/>
  <c r="AP474" i="9"/>
  <c r="AO474" i="9"/>
  <c r="AN474" i="9"/>
  <c r="AM474" i="9"/>
  <c r="AQ473" i="9"/>
  <c r="AP473" i="9"/>
  <c r="AO473" i="9"/>
  <c r="AN473" i="9"/>
  <c r="AM473" i="9"/>
  <c r="AQ472" i="9"/>
  <c r="AP472" i="9"/>
  <c r="AO472" i="9"/>
  <c r="AN472" i="9"/>
  <c r="AM472" i="9"/>
  <c r="AQ471" i="9"/>
  <c r="AP471" i="9"/>
  <c r="AO471" i="9"/>
  <c r="AN471" i="9"/>
  <c r="AM471" i="9"/>
  <c r="AQ470" i="9"/>
  <c r="AP470" i="9"/>
  <c r="AO470" i="9"/>
  <c r="AN470" i="9"/>
  <c r="AM470" i="9"/>
  <c r="AQ469" i="9"/>
  <c r="AP469" i="9"/>
  <c r="AO469" i="9"/>
  <c r="AN469" i="9"/>
  <c r="AM469" i="9"/>
  <c r="AQ468" i="9"/>
  <c r="AP468" i="9"/>
  <c r="AO468" i="9"/>
  <c r="AN468" i="9"/>
  <c r="AM468" i="9"/>
  <c r="AQ467" i="9"/>
  <c r="AP467" i="9"/>
  <c r="AO467" i="9"/>
  <c r="AN467" i="9"/>
  <c r="AM467" i="9"/>
  <c r="AQ466" i="9"/>
  <c r="AP466" i="9"/>
  <c r="AO466" i="9"/>
  <c r="AN466" i="9"/>
  <c r="AM466" i="9"/>
  <c r="AQ465" i="9"/>
  <c r="AP465" i="9"/>
  <c r="AO465" i="9"/>
  <c r="AN465" i="9"/>
  <c r="AM465" i="9"/>
  <c r="AQ464" i="9"/>
  <c r="AP464" i="9"/>
  <c r="AO464" i="9"/>
  <c r="AN464" i="9"/>
  <c r="AM464" i="9"/>
  <c r="AQ463" i="9"/>
  <c r="AP463" i="9"/>
  <c r="AO463" i="9"/>
  <c r="AN463" i="9"/>
  <c r="AM463" i="9"/>
  <c r="AQ462" i="9"/>
  <c r="AP462" i="9"/>
  <c r="AO462" i="9"/>
  <c r="AN462" i="9"/>
  <c r="AM462" i="9"/>
  <c r="AQ461" i="9"/>
  <c r="AP461" i="9"/>
  <c r="AO461" i="9"/>
  <c r="AN461" i="9"/>
  <c r="AM461" i="9"/>
  <c r="AQ460" i="9"/>
  <c r="AP460" i="9"/>
  <c r="AO460" i="9"/>
  <c r="AN460" i="9"/>
  <c r="AM460" i="9"/>
  <c r="AQ459" i="9"/>
  <c r="AP459" i="9"/>
  <c r="AO459" i="9"/>
  <c r="AN459" i="9"/>
  <c r="AM459" i="9"/>
  <c r="AQ458" i="9"/>
  <c r="AP458" i="9"/>
  <c r="AO458" i="9"/>
  <c r="AN458" i="9"/>
  <c r="AM458" i="9"/>
  <c r="AQ457" i="9"/>
  <c r="AP457" i="9"/>
  <c r="AO457" i="9"/>
  <c r="AN457" i="9"/>
  <c r="AM457" i="9"/>
  <c r="AQ456" i="9"/>
  <c r="AP456" i="9"/>
  <c r="AO456" i="9"/>
  <c r="AN456" i="9"/>
  <c r="AM456" i="9"/>
  <c r="AQ455" i="9"/>
  <c r="AP455" i="9"/>
  <c r="AO455" i="9"/>
  <c r="AN455" i="9"/>
  <c r="AM455" i="9"/>
  <c r="AQ454" i="9"/>
  <c r="AP454" i="9"/>
  <c r="AO454" i="9"/>
  <c r="AN454" i="9"/>
  <c r="AM454" i="9"/>
  <c r="AQ453" i="9"/>
  <c r="AP453" i="9"/>
  <c r="AO453" i="9"/>
  <c r="AN453" i="9"/>
  <c r="AM453" i="9"/>
  <c r="AQ452" i="9"/>
  <c r="AP452" i="9"/>
  <c r="AO452" i="9"/>
  <c r="AN452" i="9"/>
  <c r="AM452" i="9"/>
  <c r="AQ451" i="9"/>
  <c r="AP451" i="9"/>
  <c r="AO451" i="9"/>
  <c r="AN451" i="9"/>
  <c r="AM451" i="9"/>
  <c r="AQ450" i="9"/>
  <c r="AP450" i="9"/>
  <c r="AO450" i="9"/>
  <c r="AN450" i="9"/>
  <c r="AM450" i="9"/>
  <c r="AQ449" i="9"/>
  <c r="AP449" i="9"/>
  <c r="AO449" i="9"/>
  <c r="AN449" i="9"/>
  <c r="AM449" i="9"/>
  <c r="AQ448" i="9"/>
  <c r="AP448" i="9"/>
  <c r="AO448" i="9"/>
  <c r="AN448" i="9"/>
  <c r="AM448" i="9"/>
  <c r="AQ447" i="9"/>
  <c r="AP447" i="9"/>
  <c r="AO447" i="9"/>
  <c r="AN447" i="9"/>
  <c r="AM447" i="9"/>
  <c r="AQ446" i="9"/>
  <c r="AP446" i="9"/>
  <c r="AO446" i="9"/>
  <c r="AN446" i="9"/>
  <c r="AM446" i="9"/>
  <c r="AQ445" i="9"/>
  <c r="AP445" i="9"/>
  <c r="AO445" i="9"/>
  <c r="AN445" i="9"/>
  <c r="AM445" i="9"/>
  <c r="AQ444" i="9"/>
  <c r="AP444" i="9"/>
  <c r="AO444" i="9"/>
  <c r="AN444" i="9"/>
  <c r="AM444" i="9"/>
  <c r="AQ443" i="9"/>
  <c r="AP443" i="9"/>
  <c r="AO443" i="9"/>
  <c r="AN443" i="9"/>
  <c r="AM443" i="9"/>
  <c r="AQ442" i="9"/>
  <c r="AP442" i="9"/>
  <c r="AO442" i="9"/>
  <c r="AN442" i="9"/>
  <c r="AM442" i="9"/>
  <c r="AQ441" i="9"/>
  <c r="AP441" i="9"/>
  <c r="AO441" i="9"/>
  <c r="AN441" i="9"/>
  <c r="AM441" i="9"/>
  <c r="AQ440" i="9"/>
  <c r="AP440" i="9"/>
  <c r="AO440" i="9"/>
  <c r="AN440" i="9"/>
  <c r="AM440" i="9"/>
  <c r="AQ439" i="9"/>
  <c r="AP439" i="9"/>
  <c r="AO439" i="9"/>
  <c r="AN439" i="9"/>
  <c r="AM439" i="9"/>
  <c r="AQ438" i="9"/>
  <c r="AP438" i="9"/>
  <c r="AO438" i="9"/>
  <c r="AN438" i="9"/>
  <c r="AM438" i="9"/>
  <c r="AQ437" i="9"/>
  <c r="AP437" i="9"/>
  <c r="AO437" i="9"/>
  <c r="AN437" i="9"/>
  <c r="AM437" i="9"/>
  <c r="AQ436" i="9"/>
  <c r="AP436" i="9"/>
  <c r="AO436" i="9"/>
  <c r="AN436" i="9"/>
  <c r="AM436" i="9"/>
  <c r="AQ435" i="9"/>
  <c r="AP435" i="9"/>
  <c r="AO435" i="9"/>
  <c r="AN435" i="9"/>
  <c r="AM435" i="9"/>
  <c r="AQ434" i="9"/>
  <c r="AP434" i="9"/>
  <c r="AO434" i="9"/>
  <c r="AN434" i="9"/>
  <c r="AM434" i="9"/>
  <c r="AQ433" i="9"/>
  <c r="AP433" i="9"/>
  <c r="AO433" i="9"/>
  <c r="AN433" i="9"/>
  <c r="AM433" i="9"/>
  <c r="AQ432" i="9"/>
  <c r="AP432" i="9"/>
  <c r="AO432" i="9"/>
  <c r="AN432" i="9"/>
  <c r="AM432" i="9"/>
  <c r="AQ431" i="9"/>
  <c r="AP431" i="9"/>
  <c r="AO431" i="9"/>
  <c r="AN431" i="9"/>
  <c r="AM431" i="9"/>
  <c r="AQ430" i="9"/>
  <c r="AP430" i="9"/>
  <c r="AO430" i="9"/>
  <c r="AN430" i="9"/>
  <c r="AM430" i="9"/>
  <c r="AQ429" i="9"/>
  <c r="AP429" i="9"/>
  <c r="AO429" i="9"/>
  <c r="AN429" i="9"/>
  <c r="AM429" i="9"/>
  <c r="AQ428" i="9"/>
  <c r="AP428" i="9"/>
  <c r="AO428" i="9"/>
  <c r="AN428" i="9"/>
  <c r="AM428" i="9"/>
  <c r="AQ427" i="9"/>
  <c r="AP427" i="9"/>
  <c r="AO427" i="9"/>
  <c r="AN427" i="9"/>
  <c r="AM427" i="9"/>
  <c r="AQ426" i="9"/>
  <c r="AP426" i="9"/>
  <c r="AO426" i="9"/>
  <c r="AN426" i="9"/>
  <c r="AM426" i="9"/>
  <c r="AQ425" i="9"/>
  <c r="AP425" i="9"/>
  <c r="AO425" i="9"/>
  <c r="AN425" i="9"/>
  <c r="AM425" i="9"/>
  <c r="AQ424" i="9"/>
  <c r="AP424" i="9"/>
  <c r="AO424" i="9"/>
  <c r="AN424" i="9"/>
  <c r="AM424" i="9"/>
  <c r="AQ423" i="9"/>
  <c r="AP423" i="9"/>
  <c r="AO423" i="9"/>
  <c r="AN423" i="9"/>
  <c r="AM423" i="9"/>
  <c r="AQ422" i="9"/>
  <c r="AP422" i="9"/>
  <c r="AO422" i="9"/>
  <c r="AN422" i="9"/>
  <c r="AM422" i="9"/>
  <c r="AQ421" i="9"/>
  <c r="AP421" i="9"/>
  <c r="AO421" i="9"/>
  <c r="AN421" i="9"/>
  <c r="AM421" i="9"/>
  <c r="AQ420" i="9"/>
  <c r="AP420" i="9"/>
  <c r="AO420" i="9"/>
  <c r="AN420" i="9"/>
  <c r="AM420" i="9"/>
  <c r="AQ419" i="9"/>
  <c r="AP419" i="9"/>
  <c r="AO419" i="9"/>
  <c r="AN419" i="9"/>
  <c r="AM419" i="9"/>
  <c r="AQ418" i="9"/>
  <c r="AP418" i="9"/>
  <c r="AO418" i="9"/>
  <c r="AN418" i="9"/>
  <c r="AM418" i="9"/>
  <c r="AQ417" i="9"/>
  <c r="AP417" i="9"/>
  <c r="AO417" i="9"/>
  <c r="AN417" i="9"/>
  <c r="AM417" i="9"/>
  <c r="AQ416" i="9"/>
  <c r="AP416" i="9"/>
  <c r="AO416" i="9"/>
  <c r="AN416" i="9"/>
  <c r="AM416" i="9"/>
  <c r="AQ415" i="9"/>
  <c r="AP415" i="9"/>
  <c r="AO415" i="9"/>
  <c r="AN415" i="9"/>
  <c r="AM415" i="9"/>
  <c r="AQ414" i="9"/>
  <c r="AP414" i="9"/>
  <c r="AO414" i="9"/>
  <c r="AN414" i="9"/>
  <c r="AM414" i="9"/>
  <c r="AQ413" i="9"/>
  <c r="AP413" i="9"/>
  <c r="AO413" i="9"/>
  <c r="AN413" i="9"/>
  <c r="AM413" i="9"/>
  <c r="AQ412" i="9"/>
  <c r="AP412" i="9"/>
  <c r="AO412" i="9"/>
  <c r="AN412" i="9"/>
  <c r="AM412" i="9"/>
  <c r="AQ411" i="9"/>
  <c r="AP411" i="9"/>
  <c r="AO411" i="9"/>
  <c r="AN411" i="9"/>
  <c r="AM411" i="9"/>
  <c r="AQ410" i="9"/>
  <c r="AP410" i="9"/>
  <c r="AO410" i="9"/>
  <c r="AN410" i="9"/>
  <c r="AM410" i="9"/>
  <c r="AQ409" i="9"/>
  <c r="AP409" i="9"/>
  <c r="AO409" i="9"/>
  <c r="AN409" i="9"/>
  <c r="AM409" i="9"/>
  <c r="AQ408" i="9"/>
  <c r="AP408" i="9"/>
  <c r="AO408" i="9"/>
  <c r="AN408" i="9"/>
  <c r="AM408" i="9"/>
  <c r="AQ407" i="9"/>
  <c r="AP407" i="9"/>
  <c r="AO407" i="9"/>
  <c r="AN407" i="9"/>
  <c r="AM407" i="9"/>
  <c r="AQ406" i="9"/>
  <c r="AP406" i="9"/>
  <c r="AO406" i="9"/>
  <c r="AN406" i="9"/>
  <c r="AM406" i="9"/>
  <c r="AQ405" i="9"/>
  <c r="AP405" i="9"/>
  <c r="AO405" i="9"/>
  <c r="AN405" i="9"/>
  <c r="AM405" i="9"/>
  <c r="AQ404" i="9"/>
  <c r="AP404" i="9"/>
  <c r="AO404" i="9"/>
  <c r="AN404" i="9"/>
  <c r="AM404" i="9"/>
  <c r="AQ403" i="9"/>
  <c r="AP403" i="9"/>
  <c r="AO403" i="9"/>
  <c r="AN403" i="9"/>
  <c r="AM403" i="9"/>
  <c r="AQ402" i="9"/>
  <c r="AP402" i="9"/>
  <c r="AO402" i="9"/>
  <c r="AN402" i="9"/>
  <c r="AM402" i="9"/>
  <c r="AQ401" i="9"/>
  <c r="AP401" i="9"/>
  <c r="AO401" i="9"/>
  <c r="AN401" i="9"/>
  <c r="AM401" i="9"/>
  <c r="AQ400" i="9"/>
  <c r="AP400" i="9"/>
  <c r="AO400" i="9"/>
  <c r="AN400" i="9"/>
  <c r="AM400" i="9"/>
  <c r="AQ399" i="9"/>
  <c r="AP399" i="9"/>
  <c r="AO399" i="9"/>
  <c r="AN399" i="9"/>
  <c r="AM399" i="9"/>
  <c r="AQ398" i="9"/>
  <c r="AP398" i="9"/>
  <c r="AO398" i="9"/>
  <c r="AN398" i="9"/>
  <c r="AM398" i="9"/>
  <c r="AQ397" i="9"/>
  <c r="AP397" i="9"/>
  <c r="AO397" i="9"/>
  <c r="AN397" i="9"/>
  <c r="AM397" i="9"/>
  <c r="AQ396" i="9"/>
  <c r="AP396" i="9"/>
  <c r="AO396" i="9"/>
  <c r="AN396" i="9"/>
  <c r="AM396" i="9"/>
  <c r="AQ395" i="9"/>
  <c r="AP395" i="9"/>
  <c r="AO395" i="9"/>
  <c r="AN395" i="9"/>
  <c r="AM395" i="9"/>
  <c r="AQ394" i="9"/>
  <c r="AP394" i="9"/>
  <c r="AO394" i="9"/>
  <c r="AN394" i="9"/>
  <c r="AM394" i="9"/>
  <c r="AQ393" i="9"/>
  <c r="AP393" i="9"/>
  <c r="AO393" i="9"/>
  <c r="AN393" i="9"/>
  <c r="AM393" i="9"/>
  <c r="AQ392" i="9"/>
  <c r="AP392" i="9"/>
  <c r="AO392" i="9"/>
  <c r="AN392" i="9"/>
  <c r="AM392" i="9"/>
  <c r="AQ391" i="9"/>
  <c r="AP391" i="9"/>
  <c r="AO391" i="9"/>
  <c r="AN391" i="9"/>
  <c r="AM391" i="9"/>
  <c r="AQ390" i="9"/>
  <c r="AP390" i="9"/>
  <c r="AO390" i="9"/>
  <c r="AN390" i="9"/>
  <c r="AM390" i="9"/>
  <c r="AQ389" i="9"/>
  <c r="AP389" i="9"/>
  <c r="AO389" i="9"/>
  <c r="AN389" i="9"/>
  <c r="AM389" i="9"/>
  <c r="AQ388" i="9"/>
  <c r="AP388" i="9"/>
  <c r="AO388" i="9"/>
  <c r="AN388" i="9"/>
  <c r="AM388" i="9"/>
  <c r="AQ387" i="9"/>
  <c r="AP387" i="9"/>
  <c r="AO387" i="9"/>
  <c r="AN387" i="9"/>
  <c r="AM387" i="9"/>
  <c r="AQ386" i="9"/>
  <c r="AP386" i="9"/>
  <c r="AO386" i="9"/>
  <c r="AN386" i="9"/>
  <c r="AM386" i="9"/>
  <c r="AQ385" i="9"/>
  <c r="AP385" i="9"/>
  <c r="AO385" i="9"/>
  <c r="AN385" i="9"/>
  <c r="AM385" i="9"/>
  <c r="AQ384" i="9"/>
  <c r="AP384" i="9"/>
  <c r="AO384" i="9"/>
  <c r="AN384" i="9"/>
  <c r="AM384" i="9"/>
  <c r="AQ383" i="9"/>
  <c r="AP383" i="9"/>
  <c r="AO383" i="9"/>
  <c r="AN383" i="9"/>
  <c r="AM383" i="9"/>
  <c r="AQ382" i="9"/>
  <c r="AP382" i="9"/>
  <c r="AO382" i="9"/>
  <c r="AN382" i="9"/>
  <c r="AM382" i="9"/>
  <c r="AQ381" i="9"/>
  <c r="AP381" i="9"/>
  <c r="AO381" i="9"/>
  <c r="AN381" i="9"/>
  <c r="AM381" i="9"/>
  <c r="AQ380" i="9"/>
  <c r="AP380" i="9"/>
  <c r="AO380" i="9"/>
  <c r="AN380" i="9"/>
  <c r="AM380" i="9"/>
  <c r="AQ379" i="9"/>
  <c r="AP379" i="9"/>
  <c r="AO379" i="9"/>
  <c r="AN379" i="9"/>
  <c r="AM379" i="9"/>
  <c r="AQ378" i="9"/>
  <c r="AP378" i="9"/>
  <c r="AO378" i="9"/>
  <c r="AN378" i="9"/>
  <c r="AM378" i="9"/>
  <c r="AQ377" i="9"/>
  <c r="AP377" i="9"/>
  <c r="AO377" i="9"/>
  <c r="AN377" i="9"/>
  <c r="AM377" i="9"/>
  <c r="AQ376" i="9"/>
  <c r="AP376" i="9"/>
  <c r="AO376" i="9"/>
  <c r="AN376" i="9"/>
  <c r="AM376" i="9"/>
  <c r="AQ375" i="9"/>
  <c r="AP375" i="9"/>
  <c r="AO375" i="9"/>
  <c r="AN375" i="9"/>
  <c r="AM375" i="9"/>
  <c r="AQ374" i="9"/>
  <c r="AP374" i="9"/>
  <c r="AO374" i="9"/>
  <c r="AN374" i="9"/>
  <c r="AM374" i="9"/>
  <c r="AQ373" i="9"/>
  <c r="AP373" i="9"/>
  <c r="AO373" i="9"/>
  <c r="AN373" i="9"/>
  <c r="AM373" i="9"/>
  <c r="AQ372" i="9"/>
  <c r="AP372" i="9"/>
  <c r="AO372" i="9"/>
  <c r="AN372" i="9"/>
  <c r="AM372" i="9"/>
  <c r="AQ371" i="9"/>
  <c r="AP371" i="9"/>
  <c r="AO371" i="9"/>
  <c r="AN371" i="9"/>
  <c r="AM371" i="9"/>
  <c r="AQ370" i="9"/>
  <c r="AP370" i="9"/>
  <c r="AO370" i="9"/>
  <c r="AN370" i="9"/>
  <c r="AM370" i="9"/>
  <c r="AQ369" i="9"/>
  <c r="AP369" i="9"/>
  <c r="AO369" i="9"/>
  <c r="AN369" i="9"/>
  <c r="AM369" i="9"/>
  <c r="AQ368" i="9"/>
  <c r="AP368" i="9"/>
  <c r="AO368" i="9"/>
  <c r="AN368" i="9"/>
  <c r="AM368" i="9"/>
  <c r="AQ367" i="9"/>
  <c r="AP367" i="9"/>
  <c r="AO367" i="9"/>
  <c r="AN367" i="9"/>
  <c r="AM367" i="9"/>
  <c r="AQ366" i="9"/>
  <c r="AP366" i="9"/>
  <c r="AO366" i="9"/>
  <c r="AN366" i="9"/>
  <c r="AM366" i="9"/>
  <c r="AQ365" i="9"/>
  <c r="AP365" i="9"/>
  <c r="AO365" i="9"/>
  <c r="AN365" i="9"/>
  <c r="AM365" i="9"/>
  <c r="AQ364" i="9"/>
  <c r="AP364" i="9"/>
  <c r="AO364" i="9"/>
  <c r="AN364" i="9"/>
  <c r="AM364" i="9"/>
  <c r="AQ363" i="9"/>
  <c r="AP363" i="9"/>
  <c r="AO363" i="9"/>
  <c r="AN363" i="9"/>
  <c r="AM363" i="9"/>
  <c r="AQ362" i="9"/>
  <c r="AP362" i="9"/>
  <c r="AO362" i="9"/>
  <c r="AN362" i="9"/>
  <c r="AM362" i="9"/>
  <c r="AQ361" i="9"/>
  <c r="AP361" i="9"/>
  <c r="AO361" i="9"/>
  <c r="AN361" i="9"/>
  <c r="AM361" i="9"/>
  <c r="AQ360" i="9"/>
  <c r="AP360" i="9"/>
  <c r="AO360" i="9"/>
  <c r="AN360" i="9"/>
  <c r="AM360" i="9"/>
  <c r="AQ359" i="9"/>
  <c r="AP359" i="9"/>
  <c r="AO359" i="9"/>
  <c r="AN359" i="9"/>
  <c r="AM359" i="9"/>
  <c r="AQ358" i="9"/>
  <c r="AP358" i="9"/>
  <c r="AO358" i="9"/>
  <c r="AN358" i="9"/>
  <c r="AM358" i="9"/>
  <c r="AQ357" i="9"/>
  <c r="AP357" i="9"/>
  <c r="AO357" i="9"/>
  <c r="AN357" i="9"/>
  <c r="AM357" i="9"/>
  <c r="AQ356" i="9"/>
  <c r="AP356" i="9"/>
  <c r="AO356" i="9"/>
  <c r="AN356" i="9"/>
  <c r="AM356" i="9"/>
  <c r="AQ355" i="9"/>
  <c r="AP355" i="9"/>
  <c r="AO355" i="9"/>
  <c r="AN355" i="9"/>
  <c r="AM355" i="9"/>
  <c r="AQ354" i="9"/>
  <c r="AP354" i="9"/>
  <c r="AO354" i="9"/>
  <c r="AN354" i="9"/>
  <c r="AM354" i="9"/>
  <c r="AQ353" i="9"/>
  <c r="AP353" i="9"/>
  <c r="AO353" i="9"/>
  <c r="AN353" i="9"/>
  <c r="AM353" i="9"/>
  <c r="AQ352" i="9"/>
  <c r="AP352" i="9"/>
  <c r="AO352" i="9"/>
  <c r="AN352" i="9"/>
  <c r="AM352" i="9"/>
  <c r="AQ351" i="9"/>
  <c r="AP351" i="9"/>
  <c r="AO351" i="9"/>
  <c r="AN351" i="9"/>
  <c r="AM351" i="9"/>
  <c r="AQ350" i="9"/>
  <c r="AP350" i="9"/>
  <c r="AO350" i="9"/>
  <c r="AN350" i="9"/>
  <c r="AM350" i="9"/>
  <c r="AQ349" i="9"/>
  <c r="AP349" i="9"/>
  <c r="AO349" i="9"/>
  <c r="AN349" i="9"/>
  <c r="AM349" i="9"/>
  <c r="AQ348" i="9"/>
  <c r="AP348" i="9"/>
  <c r="AO348" i="9"/>
  <c r="AN348" i="9"/>
  <c r="AM348" i="9"/>
  <c r="AQ347" i="9"/>
  <c r="AP347" i="9"/>
  <c r="AO347" i="9"/>
  <c r="AN347" i="9"/>
  <c r="AM347" i="9"/>
  <c r="AQ346" i="9"/>
  <c r="AP346" i="9"/>
  <c r="AO346" i="9"/>
  <c r="AN346" i="9"/>
  <c r="AM346" i="9"/>
  <c r="AQ345" i="9"/>
  <c r="AP345" i="9"/>
  <c r="AO345" i="9"/>
  <c r="AN345" i="9"/>
  <c r="AM345" i="9"/>
  <c r="AQ344" i="9"/>
  <c r="AP344" i="9"/>
  <c r="AO344" i="9"/>
  <c r="AN344" i="9"/>
  <c r="AM344" i="9"/>
  <c r="AQ343" i="9"/>
  <c r="AP343" i="9"/>
  <c r="AO343" i="9"/>
  <c r="AN343" i="9"/>
  <c r="AM343" i="9"/>
  <c r="AQ342" i="9"/>
  <c r="AP342" i="9"/>
  <c r="AO342" i="9"/>
  <c r="AN342" i="9"/>
  <c r="AM342" i="9"/>
  <c r="AQ341" i="9"/>
  <c r="AP341" i="9"/>
  <c r="AO341" i="9"/>
  <c r="AN341" i="9"/>
  <c r="AM341" i="9"/>
  <c r="AQ340" i="9"/>
  <c r="AP340" i="9"/>
  <c r="AO340" i="9"/>
  <c r="AN340" i="9"/>
  <c r="AM340" i="9"/>
  <c r="AQ339" i="9"/>
  <c r="AP339" i="9"/>
  <c r="AO339" i="9"/>
  <c r="AN339" i="9"/>
  <c r="AM339" i="9"/>
  <c r="AQ338" i="9"/>
  <c r="AP338" i="9"/>
  <c r="AO338" i="9"/>
  <c r="AN338" i="9"/>
  <c r="AM338" i="9"/>
  <c r="AQ337" i="9"/>
  <c r="AP337" i="9"/>
  <c r="AO337" i="9"/>
  <c r="AN337" i="9"/>
  <c r="AM337" i="9"/>
  <c r="AQ336" i="9"/>
  <c r="AP336" i="9"/>
  <c r="AO336" i="9"/>
  <c r="AN336" i="9"/>
  <c r="AM336" i="9"/>
  <c r="AQ335" i="9"/>
  <c r="AP335" i="9"/>
  <c r="AO335" i="9"/>
  <c r="AN335" i="9"/>
  <c r="AM335" i="9"/>
  <c r="AQ334" i="9"/>
  <c r="AP334" i="9"/>
  <c r="AO334" i="9"/>
  <c r="AN334" i="9"/>
  <c r="AM334" i="9"/>
  <c r="AQ333" i="9"/>
  <c r="AP333" i="9"/>
  <c r="AO333" i="9"/>
  <c r="AN333" i="9"/>
  <c r="AM333" i="9"/>
  <c r="AQ332" i="9"/>
  <c r="AP332" i="9"/>
  <c r="AO332" i="9"/>
  <c r="AN332" i="9"/>
  <c r="AM332" i="9"/>
  <c r="AQ331" i="9"/>
  <c r="AP331" i="9"/>
  <c r="AO331" i="9"/>
  <c r="AN331" i="9"/>
  <c r="AM331" i="9"/>
  <c r="AQ330" i="9"/>
  <c r="AP330" i="9"/>
  <c r="AO330" i="9"/>
  <c r="AN330" i="9"/>
  <c r="AM330" i="9"/>
  <c r="AQ329" i="9"/>
  <c r="AP329" i="9"/>
  <c r="AO329" i="9"/>
  <c r="AN329" i="9"/>
  <c r="AM329" i="9"/>
  <c r="AQ328" i="9"/>
  <c r="AP328" i="9"/>
  <c r="AO328" i="9"/>
  <c r="AN328" i="9"/>
  <c r="AM328" i="9"/>
  <c r="AQ327" i="9"/>
  <c r="AP327" i="9"/>
  <c r="AO327" i="9"/>
  <c r="AN327" i="9"/>
  <c r="AM327" i="9"/>
  <c r="AQ326" i="9"/>
  <c r="AP326" i="9"/>
  <c r="AO326" i="9"/>
  <c r="AN326" i="9"/>
  <c r="AM326" i="9"/>
  <c r="AQ325" i="9"/>
  <c r="AP325" i="9"/>
  <c r="AO325" i="9"/>
  <c r="AN325" i="9"/>
  <c r="AM325" i="9"/>
  <c r="AQ324" i="9"/>
  <c r="AP324" i="9"/>
  <c r="AO324" i="9"/>
  <c r="AN324" i="9"/>
  <c r="AM324" i="9"/>
  <c r="AQ323" i="9"/>
  <c r="AP323" i="9"/>
  <c r="AO323" i="9"/>
  <c r="AN323" i="9"/>
  <c r="AM323" i="9"/>
  <c r="AQ322" i="9"/>
  <c r="AP322" i="9"/>
  <c r="AO322" i="9"/>
  <c r="AN322" i="9"/>
  <c r="AM322" i="9"/>
  <c r="AQ321" i="9"/>
  <c r="AP321" i="9"/>
  <c r="AO321" i="9"/>
  <c r="AN321" i="9"/>
  <c r="AM321" i="9"/>
  <c r="AQ320" i="9"/>
  <c r="AP320" i="9"/>
  <c r="AO320" i="9"/>
  <c r="AN320" i="9"/>
  <c r="AM320" i="9"/>
  <c r="AQ319" i="9"/>
  <c r="AP319" i="9"/>
  <c r="AO319" i="9"/>
  <c r="AN319" i="9"/>
  <c r="AM319" i="9"/>
  <c r="AQ318" i="9"/>
  <c r="AP318" i="9"/>
  <c r="AO318" i="9"/>
  <c r="AN318" i="9"/>
  <c r="AM318" i="9"/>
  <c r="AQ317" i="9"/>
  <c r="AP317" i="9"/>
  <c r="AO317" i="9"/>
  <c r="AN317" i="9"/>
  <c r="AM317" i="9"/>
  <c r="AQ316" i="9"/>
  <c r="AP316" i="9"/>
  <c r="AO316" i="9"/>
  <c r="AN316" i="9"/>
  <c r="AM316" i="9"/>
  <c r="AQ315" i="9"/>
  <c r="AP315" i="9"/>
  <c r="AO315" i="9"/>
  <c r="AN315" i="9"/>
  <c r="AM315" i="9"/>
  <c r="AQ314" i="9"/>
  <c r="AP314" i="9"/>
  <c r="AO314" i="9"/>
  <c r="AN314" i="9"/>
  <c r="AM314" i="9"/>
  <c r="AQ313" i="9"/>
  <c r="AP313" i="9"/>
  <c r="AO313" i="9"/>
  <c r="AN313" i="9"/>
  <c r="AM313" i="9"/>
  <c r="AQ312" i="9"/>
  <c r="AP312" i="9"/>
  <c r="AO312" i="9"/>
  <c r="AN312" i="9"/>
  <c r="AM312" i="9"/>
  <c r="AQ311" i="9"/>
  <c r="AP311" i="9"/>
  <c r="AO311" i="9"/>
  <c r="AN311" i="9"/>
  <c r="AM311" i="9"/>
  <c r="AQ310" i="9"/>
  <c r="AP310" i="9"/>
  <c r="AO310" i="9"/>
  <c r="AN310" i="9"/>
  <c r="AM310" i="9"/>
  <c r="AQ309" i="9"/>
  <c r="AP309" i="9"/>
  <c r="AO309" i="9"/>
  <c r="AN309" i="9"/>
  <c r="AM309" i="9"/>
  <c r="AQ308" i="9"/>
  <c r="AP308" i="9"/>
  <c r="AO308" i="9"/>
  <c r="AN308" i="9"/>
  <c r="AM308" i="9"/>
  <c r="AQ307" i="9"/>
  <c r="AP307" i="9"/>
  <c r="AO307" i="9"/>
  <c r="AN307" i="9"/>
  <c r="AM307" i="9"/>
  <c r="AQ306" i="9"/>
  <c r="AP306" i="9"/>
  <c r="AO306" i="9"/>
  <c r="AN306" i="9"/>
  <c r="AM306" i="9"/>
  <c r="AQ305" i="9"/>
  <c r="AP305" i="9"/>
  <c r="AO305" i="9"/>
  <c r="AN305" i="9"/>
  <c r="AM305" i="9"/>
  <c r="AQ304" i="9"/>
  <c r="AP304" i="9"/>
  <c r="AO304" i="9"/>
  <c r="AN304" i="9"/>
  <c r="AM304" i="9"/>
  <c r="AQ303" i="9"/>
  <c r="AP303" i="9"/>
  <c r="AO303" i="9"/>
  <c r="AN303" i="9"/>
  <c r="AM303" i="9"/>
  <c r="AQ302" i="9"/>
  <c r="AP302" i="9"/>
  <c r="AO302" i="9"/>
  <c r="AN302" i="9"/>
  <c r="AM302" i="9"/>
  <c r="AQ301" i="9"/>
  <c r="AP301" i="9"/>
  <c r="AO301" i="9"/>
  <c r="AN301" i="9"/>
  <c r="AM301" i="9"/>
  <c r="AQ300" i="9"/>
  <c r="AP300" i="9"/>
  <c r="AO300" i="9"/>
  <c r="AN300" i="9"/>
  <c r="AM300" i="9"/>
  <c r="AQ299" i="9"/>
  <c r="AP299" i="9"/>
  <c r="AO299" i="9"/>
  <c r="AN299" i="9"/>
  <c r="AM299" i="9"/>
  <c r="AQ298" i="9"/>
  <c r="AP298" i="9"/>
  <c r="AO298" i="9"/>
  <c r="AN298" i="9"/>
  <c r="AM298" i="9"/>
  <c r="AQ297" i="9"/>
  <c r="AP297" i="9"/>
  <c r="AO297" i="9"/>
  <c r="AN297" i="9"/>
  <c r="AM297" i="9"/>
  <c r="AQ296" i="9"/>
  <c r="AP296" i="9"/>
  <c r="AO296" i="9"/>
  <c r="AN296" i="9"/>
  <c r="AM296" i="9"/>
  <c r="AQ295" i="9"/>
  <c r="AP295" i="9"/>
  <c r="AO295" i="9"/>
  <c r="AN295" i="9"/>
  <c r="AM295" i="9"/>
  <c r="AQ294" i="9"/>
  <c r="AP294" i="9"/>
  <c r="AO294" i="9"/>
  <c r="AN294" i="9"/>
  <c r="AM294" i="9"/>
  <c r="AQ293" i="9"/>
  <c r="AP293" i="9"/>
  <c r="AO293" i="9"/>
  <c r="AN293" i="9"/>
  <c r="AM293" i="9"/>
  <c r="AQ292" i="9"/>
  <c r="AP292" i="9"/>
  <c r="AO292" i="9"/>
  <c r="AN292" i="9"/>
  <c r="AM292" i="9"/>
  <c r="AQ291" i="9"/>
  <c r="AP291" i="9"/>
  <c r="AO291" i="9"/>
  <c r="AN291" i="9"/>
  <c r="AM291" i="9"/>
  <c r="AQ290" i="9"/>
  <c r="AP290" i="9"/>
  <c r="AO290" i="9"/>
  <c r="AN290" i="9"/>
  <c r="AM290" i="9"/>
  <c r="AQ289" i="9"/>
  <c r="AP289" i="9"/>
  <c r="AO289" i="9"/>
  <c r="AN289" i="9"/>
  <c r="AM289" i="9"/>
  <c r="AQ288" i="9"/>
  <c r="AP288" i="9"/>
  <c r="AO288" i="9"/>
  <c r="AN288" i="9"/>
  <c r="AM288" i="9"/>
  <c r="AQ287" i="9"/>
  <c r="AP287" i="9"/>
  <c r="AO287" i="9"/>
  <c r="AN287" i="9"/>
  <c r="AM287" i="9"/>
  <c r="AQ286" i="9"/>
  <c r="AP286" i="9"/>
  <c r="AO286" i="9"/>
  <c r="AN286" i="9"/>
  <c r="AM286" i="9"/>
  <c r="AQ285" i="9"/>
  <c r="AP285" i="9"/>
  <c r="AO285" i="9"/>
  <c r="AN285" i="9"/>
  <c r="AM285" i="9"/>
  <c r="AQ284" i="9"/>
  <c r="AP284" i="9"/>
  <c r="AO284" i="9"/>
  <c r="AN284" i="9"/>
  <c r="AM284" i="9"/>
  <c r="AQ283" i="9"/>
  <c r="AP283" i="9"/>
  <c r="AO283" i="9"/>
  <c r="AN283" i="9"/>
  <c r="AM283" i="9"/>
  <c r="AQ282" i="9"/>
  <c r="AP282" i="9"/>
  <c r="AO282" i="9"/>
  <c r="AN282" i="9"/>
  <c r="AM282" i="9"/>
  <c r="AQ281" i="9"/>
  <c r="AP281" i="9"/>
  <c r="AO281" i="9"/>
  <c r="AN281" i="9"/>
  <c r="AM281" i="9"/>
  <c r="AQ280" i="9"/>
  <c r="AP280" i="9"/>
  <c r="AO280" i="9"/>
  <c r="AN280" i="9"/>
  <c r="AM280" i="9"/>
  <c r="AQ279" i="9"/>
  <c r="AP279" i="9"/>
  <c r="AO279" i="9"/>
  <c r="AN279" i="9"/>
  <c r="AM279" i="9"/>
  <c r="AQ278" i="9"/>
  <c r="AP278" i="9"/>
  <c r="AO278" i="9"/>
  <c r="AN278" i="9"/>
  <c r="AM278" i="9"/>
  <c r="AQ277" i="9"/>
  <c r="AP277" i="9"/>
  <c r="AO277" i="9"/>
  <c r="AN277" i="9"/>
  <c r="AM277" i="9"/>
  <c r="AQ276" i="9"/>
  <c r="AP276" i="9"/>
  <c r="AO276" i="9"/>
  <c r="AN276" i="9"/>
  <c r="AM276" i="9"/>
  <c r="AQ275" i="9"/>
  <c r="AP275" i="9"/>
  <c r="AO275" i="9"/>
  <c r="AN275" i="9"/>
  <c r="AM275" i="9"/>
  <c r="AQ274" i="9"/>
  <c r="AP274" i="9"/>
  <c r="AO274" i="9"/>
  <c r="AN274" i="9"/>
  <c r="AM274" i="9"/>
  <c r="AQ273" i="9"/>
  <c r="AP273" i="9"/>
  <c r="AO273" i="9"/>
  <c r="AN273" i="9"/>
  <c r="AM273" i="9"/>
  <c r="AQ272" i="9"/>
  <c r="AP272" i="9"/>
  <c r="AO272" i="9"/>
  <c r="AN272" i="9"/>
  <c r="AM272" i="9"/>
  <c r="AQ271" i="9"/>
  <c r="AP271" i="9"/>
  <c r="AO271" i="9"/>
  <c r="AN271" i="9"/>
  <c r="AM271" i="9"/>
  <c r="AQ270" i="9"/>
  <c r="AP270" i="9"/>
  <c r="AO270" i="9"/>
  <c r="AN270" i="9"/>
  <c r="AM270" i="9"/>
  <c r="AQ269" i="9"/>
  <c r="AP269" i="9"/>
  <c r="AO269" i="9"/>
  <c r="AN269" i="9"/>
  <c r="AM269" i="9"/>
  <c r="AQ268" i="9"/>
  <c r="AP268" i="9"/>
  <c r="AO268" i="9"/>
  <c r="AN268" i="9"/>
  <c r="AM268" i="9"/>
  <c r="AQ267" i="9"/>
  <c r="AP267" i="9"/>
  <c r="AO267" i="9"/>
  <c r="AN267" i="9"/>
  <c r="AM267" i="9"/>
  <c r="AQ266" i="9"/>
  <c r="AP266" i="9"/>
  <c r="AO266" i="9"/>
  <c r="AN266" i="9"/>
  <c r="AM266" i="9"/>
  <c r="AQ265" i="9"/>
  <c r="AP265" i="9"/>
  <c r="AO265" i="9"/>
  <c r="AN265" i="9"/>
  <c r="AM265" i="9"/>
  <c r="AQ264" i="9"/>
  <c r="AP264" i="9"/>
  <c r="AO264" i="9"/>
  <c r="AN264" i="9"/>
  <c r="AM264" i="9"/>
  <c r="AQ263" i="9"/>
  <c r="AP263" i="9"/>
  <c r="AO263" i="9"/>
  <c r="AN263" i="9"/>
  <c r="AM263" i="9"/>
  <c r="AQ262" i="9"/>
  <c r="AP262" i="9"/>
  <c r="AO262" i="9"/>
  <c r="AN262" i="9"/>
  <c r="AM262" i="9"/>
  <c r="AQ261" i="9"/>
  <c r="AP261" i="9"/>
  <c r="AO261" i="9"/>
  <c r="AN261" i="9"/>
  <c r="AM261" i="9"/>
  <c r="AQ260" i="9"/>
  <c r="AP260" i="9"/>
  <c r="AO260" i="9"/>
  <c r="AN260" i="9"/>
  <c r="AM260" i="9"/>
  <c r="AQ259" i="9"/>
  <c r="AP259" i="9"/>
  <c r="AO259" i="9"/>
  <c r="AN259" i="9"/>
  <c r="AM259" i="9"/>
  <c r="AQ258" i="9"/>
  <c r="AP258" i="9"/>
  <c r="AO258" i="9"/>
  <c r="AN258" i="9"/>
  <c r="AM258" i="9"/>
  <c r="AQ257" i="9"/>
  <c r="AP257" i="9"/>
  <c r="AO257" i="9"/>
  <c r="AN257" i="9"/>
  <c r="AM257" i="9"/>
  <c r="AQ256" i="9"/>
  <c r="AP256" i="9"/>
  <c r="AO256" i="9"/>
  <c r="AN256" i="9"/>
  <c r="AM256" i="9"/>
  <c r="AQ255" i="9"/>
  <c r="AP255" i="9"/>
  <c r="AO255" i="9"/>
  <c r="AN255" i="9"/>
  <c r="AM255" i="9"/>
  <c r="AQ254" i="9"/>
  <c r="AP254" i="9"/>
  <c r="AO254" i="9"/>
  <c r="AN254" i="9"/>
  <c r="AM254" i="9"/>
  <c r="AQ253" i="9"/>
  <c r="AP253" i="9"/>
  <c r="AO253" i="9"/>
  <c r="AN253" i="9"/>
  <c r="AM253" i="9"/>
  <c r="AQ252" i="9"/>
  <c r="AP252" i="9"/>
  <c r="AO252" i="9"/>
  <c r="AN252" i="9"/>
  <c r="AM252" i="9"/>
  <c r="AQ251" i="9"/>
  <c r="AP251" i="9"/>
  <c r="AO251" i="9"/>
  <c r="AN251" i="9"/>
  <c r="AM251" i="9"/>
  <c r="AQ250" i="9"/>
  <c r="AP250" i="9"/>
  <c r="AO250" i="9"/>
  <c r="AN250" i="9"/>
  <c r="AM250" i="9"/>
  <c r="AQ249" i="9"/>
  <c r="AP249" i="9"/>
  <c r="AO249" i="9"/>
  <c r="AN249" i="9"/>
  <c r="AM249" i="9"/>
  <c r="AQ248" i="9"/>
  <c r="AP248" i="9"/>
  <c r="AO248" i="9"/>
  <c r="AN248" i="9"/>
  <c r="AM248" i="9"/>
  <c r="AQ247" i="9"/>
  <c r="AP247" i="9"/>
  <c r="AO247" i="9"/>
  <c r="AN247" i="9"/>
  <c r="AM247" i="9"/>
  <c r="AQ246" i="9"/>
  <c r="AP246" i="9"/>
  <c r="AO246" i="9"/>
  <c r="AN246" i="9"/>
  <c r="AM246" i="9"/>
  <c r="AQ245" i="9"/>
  <c r="AP245" i="9"/>
  <c r="AO245" i="9"/>
  <c r="AN245" i="9"/>
  <c r="AM245" i="9"/>
  <c r="AQ244" i="9"/>
  <c r="AP244" i="9"/>
  <c r="AO244" i="9"/>
  <c r="AN244" i="9"/>
  <c r="AM244" i="9"/>
  <c r="AQ243" i="9"/>
  <c r="AP243" i="9"/>
  <c r="AO243" i="9"/>
  <c r="AN243" i="9"/>
  <c r="AM243" i="9"/>
  <c r="AQ242" i="9"/>
  <c r="AP242" i="9"/>
  <c r="AO242" i="9"/>
  <c r="AN242" i="9"/>
  <c r="AM242" i="9"/>
  <c r="AQ241" i="9"/>
  <c r="AP241" i="9"/>
  <c r="AO241" i="9"/>
  <c r="AN241" i="9"/>
  <c r="AM241" i="9"/>
  <c r="AQ240" i="9"/>
  <c r="AP240" i="9"/>
  <c r="AO240" i="9"/>
  <c r="AN240" i="9"/>
  <c r="AM240" i="9"/>
  <c r="AQ239" i="9"/>
  <c r="AP239" i="9"/>
  <c r="AO239" i="9"/>
  <c r="AN239" i="9"/>
  <c r="AM239" i="9"/>
  <c r="AQ238" i="9"/>
  <c r="AP238" i="9"/>
  <c r="AO238" i="9"/>
  <c r="AN238" i="9"/>
  <c r="AM238" i="9"/>
  <c r="AQ237" i="9"/>
  <c r="AP237" i="9"/>
  <c r="AO237" i="9"/>
  <c r="AN237" i="9"/>
  <c r="AM237" i="9"/>
  <c r="AQ236" i="9"/>
  <c r="AP236" i="9"/>
  <c r="AO236" i="9"/>
  <c r="AN236" i="9"/>
  <c r="AM236" i="9"/>
  <c r="AQ235" i="9"/>
  <c r="AP235" i="9"/>
  <c r="AO235" i="9"/>
  <c r="AN235" i="9"/>
  <c r="AM235" i="9"/>
  <c r="AQ234" i="9"/>
  <c r="AP234" i="9"/>
  <c r="AO234" i="9"/>
  <c r="AN234" i="9"/>
  <c r="AM234" i="9"/>
  <c r="AQ233" i="9"/>
  <c r="AP233" i="9"/>
  <c r="AO233" i="9"/>
  <c r="AN233" i="9"/>
  <c r="AM233" i="9"/>
  <c r="AQ232" i="9"/>
  <c r="AP232" i="9"/>
  <c r="AO232" i="9"/>
  <c r="AN232" i="9"/>
  <c r="AM232" i="9"/>
  <c r="AQ231" i="9"/>
  <c r="AP231" i="9"/>
  <c r="AO231" i="9"/>
  <c r="AN231" i="9"/>
  <c r="AM231" i="9"/>
  <c r="AQ230" i="9"/>
  <c r="AP230" i="9"/>
  <c r="AO230" i="9"/>
  <c r="AN230" i="9"/>
  <c r="AM230" i="9"/>
  <c r="AQ229" i="9"/>
  <c r="AP229" i="9"/>
  <c r="AO229" i="9"/>
  <c r="AN229" i="9"/>
  <c r="AM229" i="9"/>
  <c r="AQ228" i="9"/>
  <c r="AP228" i="9"/>
  <c r="AO228" i="9"/>
  <c r="AN228" i="9"/>
  <c r="AM228" i="9"/>
  <c r="AQ227" i="9"/>
  <c r="AP227" i="9"/>
  <c r="AO227" i="9"/>
  <c r="AN227" i="9"/>
  <c r="AM227" i="9"/>
  <c r="AQ226" i="9"/>
  <c r="AP226" i="9"/>
  <c r="AO226" i="9"/>
  <c r="AN226" i="9"/>
  <c r="AM226" i="9"/>
  <c r="AQ225" i="9"/>
  <c r="AP225" i="9"/>
  <c r="AO225" i="9"/>
  <c r="AN225" i="9"/>
  <c r="AM225" i="9"/>
  <c r="AQ224" i="9"/>
  <c r="AP224" i="9"/>
  <c r="AO224" i="9"/>
  <c r="AN224" i="9"/>
  <c r="AM224" i="9"/>
  <c r="AQ223" i="9"/>
  <c r="AP223" i="9"/>
  <c r="AO223" i="9"/>
  <c r="AN223" i="9"/>
  <c r="AM223" i="9"/>
  <c r="AQ222" i="9"/>
  <c r="AP222" i="9"/>
  <c r="AO222" i="9"/>
  <c r="AN222" i="9"/>
  <c r="AM222" i="9"/>
  <c r="AQ221" i="9"/>
  <c r="AP221" i="9"/>
  <c r="AO221" i="9"/>
  <c r="AN221" i="9"/>
  <c r="AM221" i="9"/>
  <c r="AQ220" i="9"/>
  <c r="AP220" i="9"/>
  <c r="AO220" i="9"/>
  <c r="AN220" i="9"/>
  <c r="AM220" i="9"/>
  <c r="AQ219" i="9"/>
  <c r="AP219" i="9"/>
  <c r="AO219" i="9"/>
  <c r="AN219" i="9"/>
  <c r="AM219" i="9"/>
  <c r="AQ218" i="9"/>
  <c r="AP218" i="9"/>
  <c r="AO218" i="9"/>
  <c r="AN218" i="9"/>
  <c r="AM218" i="9"/>
  <c r="AQ217" i="9"/>
  <c r="AP217" i="9"/>
  <c r="AO217" i="9"/>
  <c r="AN217" i="9"/>
  <c r="AM217" i="9"/>
  <c r="AQ216" i="9"/>
  <c r="AP216" i="9"/>
  <c r="AO216" i="9"/>
  <c r="AN216" i="9"/>
  <c r="AM216" i="9"/>
  <c r="AQ215" i="9"/>
  <c r="AP215" i="9"/>
  <c r="AO215" i="9"/>
  <c r="AN215" i="9"/>
  <c r="AM215" i="9"/>
  <c r="AQ214" i="9"/>
  <c r="AP214" i="9"/>
  <c r="AO214" i="9"/>
  <c r="AN214" i="9"/>
  <c r="AM214" i="9"/>
  <c r="AQ213" i="9"/>
  <c r="AP213" i="9"/>
  <c r="AO213" i="9"/>
  <c r="AN213" i="9"/>
  <c r="AM213" i="9"/>
  <c r="AQ212" i="9"/>
  <c r="AP212" i="9"/>
  <c r="AO212" i="9"/>
  <c r="AN212" i="9"/>
  <c r="AM212" i="9"/>
  <c r="AQ211" i="9"/>
  <c r="AP211" i="9"/>
  <c r="AO211" i="9"/>
  <c r="AN211" i="9"/>
  <c r="AM211" i="9"/>
  <c r="AQ210" i="9"/>
  <c r="AP210" i="9"/>
  <c r="AO210" i="9"/>
  <c r="AN210" i="9"/>
  <c r="AM210" i="9"/>
  <c r="AQ209" i="9"/>
  <c r="AP209" i="9"/>
  <c r="AO209" i="9"/>
  <c r="AN209" i="9"/>
  <c r="AM209" i="9"/>
  <c r="AQ208" i="9"/>
  <c r="AP208" i="9"/>
  <c r="AO208" i="9"/>
  <c r="AN208" i="9"/>
  <c r="AM208" i="9"/>
  <c r="AQ207" i="9"/>
  <c r="AP207" i="9"/>
  <c r="AO207" i="9"/>
  <c r="AN207" i="9"/>
  <c r="AM207" i="9"/>
  <c r="AQ206" i="9"/>
  <c r="AP206" i="9"/>
  <c r="AO206" i="9"/>
  <c r="AN206" i="9"/>
  <c r="AM206" i="9"/>
  <c r="AQ205" i="9"/>
  <c r="AP205" i="9"/>
  <c r="AO205" i="9"/>
  <c r="AN205" i="9"/>
  <c r="AM205" i="9"/>
  <c r="AQ204" i="9"/>
  <c r="AP204" i="9"/>
  <c r="AO204" i="9"/>
  <c r="AN204" i="9"/>
  <c r="AM204" i="9"/>
  <c r="AQ203" i="9"/>
  <c r="AP203" i="9"/>
  <c r="AO203" i="9"/>
  <c r="AN203" i="9"/>
  <c r="AM203" i="9"/>
  <c r="AQ202" i="9"/>
  <c r="AP202" i="9"/>
  <c r="AO202" i="9"/>
  <c r="AN202" i="9"/>
  <c r="AM202" i="9"/>
  <c r="AQ201" i="9"/>
  <c r="AP201" i="9"/>
  <c r="AO201" i="9"/>
  <c r="AN201" i="9"/>
  <c r="AM201" i="9"/>
  <c r="AQ200" i="9"/>
  <c r="AP200" i="9"/>
  <c r="AO200" i="9"/>
  <c r="AN200" i="9"/>
  <c r="AM200" i="9"/>
  <c r="AQ199" i="9"/>
  <c r="AP199" i="9"/>
  <c r="AO199" i="9"/>
  <c r="AN199" i="9"/>
  <c r="AM199" i="9"/>
  <c r="AQ198" i="9"/>
  <c r="AP198" i="9"/>
  <c r="AO198" i="9"/>
  <c r="AN198" i="9"/>
  <c r="AM198" i="9"/>
  <c r="AQ197" i="9"/>
  <c r="AP197" i="9"/>
  <c r="AO197" i="9"/>
  <c r="AN197" i="9"/>
  <c r="AM197" i="9"/>
  <c r="AQ196" i="9"/>
  <c r="AP196" i="9"/>
  <c r="AO196" i="9"/>
  <c r="AN196" i="9"/>
  <c r="AM196" i="9"/>
  <c r="AQ195" i="9"/>
  <c r="AP195" i="9"/>
  <c r="AO195" i="9"/>
  <c r="AN195" i="9"/>
  <c r="AM195" i="9"/>
  <c r="AQ194" i="9"/>
  <c r="AP194" i="9"/>
  <c r="AO194" i="9"/>
  <c r="AN194" i="9"/>
  <c r="AM194" i="9"/>
  <c r="AQ193" i="9"/>
  <c r="AP193" i="9"/>
  <c r="AO193" i="9"/>
  <c r="AN193" i="9"/>
  <c r="AM193" i="9"/>
  <c r="AQ192" i="9"/>
  <c r="AP192" i="9"/>
  <c r="AO192" i="9"/>
  <c r="AN192" i="9"/>
  <c r="AM192" i="9"/>
  <c r="AQ191" i="9"/>
  <c r="AP191" i="9"/>
  <c r="AO191" i="9"/>
  <c r="AN191" i="9"/>
  <c r="AM191" i="9"/>
  <c r="AQ190" i="9"/>
  <c r="AP190" i="9"/>
  <c r="AO190" i="9"/>
  <c r="AN190" i="9"/>
  <c r="AM190" i="9"/>
  <c r="AQ189" i="9"/>
  <c r="AP189" i="9"/>
  <c r="AO189" i="9"/>
  <c r="AN189" i="9"/>
  <c r="AM189" i="9"/>
  <c r="AQ188" i="9"/>
  <c r="AP188" i="9"/>
  <c r="AO188" i="9"/>
  <c r="AN188" i="9"/>
  <c r="AM188" i="9"/>
  <c r="AQ187" i="9"/>
  <c r="AP187" i="9"/>
  <c r="AO187" i="9"/>
  <c r="AN187" i="9"/>
  <c r="AM187" i="9"/>
  <c r="AQ186" i="9"/>
  <c r="AP186" i="9"/>
  <c r="AO186" i="9"/>
  <c r="AN186" i="9"/>
  <c r="AM186" i="9"/>
  <c r="AQ185" i="9"/>
  <c r="AP185" i="9"/>
  <c r="AO185" i="9"/>
  <c r="AN185" i="9"/>
  <c r="AM185" i="9"/>
  <c r="AQ184" i="9"/>
  <c r="AP184" i="9"/>
  <c r="AO184" i="9"/>
  <c r="AN184" i="9"/>
  <c r="AM184" i="9"/>
  <c r="AQ183" i="9"/>
  <c r="AP183" i="9"/>
  <c r="AO183" i="9"/>
  <c r="AN183" i="9"/>
  <c r="AM183" i="9"/>
  <c r="AQ182" i="9"/>
  <c r="AP182" i="9"/>
  <c r="AO182" i="9"/>
  <c r="AN182" i="9"/>
  <c r="AM182" i="9"/>
  <c r="AQ181" i="9"/>
  <c r="AP181" i="9"/>
  <c r="AO181" i="9"/>
  <c r="AN181" i="9"/>
  <c r="AM181" i="9"/>
  <c r="AQ180" i="9"/>
  <c r="AP180" i="9"/>
  <c r="AO180" i="9"/>
  <c r="AN180" i="9"/>
  <c r="AM180" i="9"/>
  <c r="AQ179" i="9"/>
  <c r="AP179" i="9"/>
  <c r="AO179" i="9"/>
  <c r="AN179" i="9"/>
  <c r="AM179" i="9"/>
  <c r="AQ178" i="9"/>
  <c r="AP178" i="9"/>
  <c r="AO178" i="9"/>
  <c r="AN178" i="9"/>
  <c r="AM178" i="9"/>
  <c r="AQ177" i="9"/>
  <c r="AP177" i="9"/>
  <c r="AO177" i="9"/>
  <c r="AN177" i="9"/>
  <c r="AM177" i="9"/>
  <c r="AQ176" i="9"/>
  <c r="AP176" i="9"/>
  <c r="AO176" i="9"/>
  <c r="AN176" i="9"/>
  <c r="AM176" i="9"/>
  <c r="AQ175" i="9"/>
  <c r="AP175" i="9"/>
  <c r="AO175" i="9"/>
  <c r="AN175" i="9"/>
  <c r="AM175" i="9"/>
  <c r="AQ174" i="9"/>
  <c r="AP174" i="9"/>
  <c r="AO174" i="9"/>
  <c r="AN174" i="9"/>
  <c r="AM174" i="9"/>
  <c r="AQ173" i="9"/>
  <c r="AP173" i="9"/>
  <c r="AO173" i="9"/>
  <c r="AN173" i="9"/>
  <c r="AM173" i="9"/>
  <c r="AQ172" i="9"/>
  <c r="AP172" i="9"/>
  <c r="AO172" i="9"/>
  <c r="AN172" i="9"/>
  <c r="AM172" i="9"/>
  <c r="AQ171" i="9"/>
  <c r="AP171" i="9"/>
  <c r="AO171" i="9"/>
  <c r="AN171" i="9"/>
  <c r="AM171" i="9"/>
  <c r="AQ170" i="9"/>
  <c r="AP170" i="9"/>
  <c r="AO170" i="9"/>
  <c r="AN170" i="9"/>
  <c r="AM170" i="9"/>
  <c r="AQ169" i="9"/>
  <c r="AP169" i="9"/>
  <c r="AO169" i="9"/>
  <c r="AN169" i="9"/>
  <c r="AM169" i="9"/>
  <c r="AQ168" i="9"/>
  <c r="AP168" i="9"/>
  <c r="AO168" i="9"/>
  <c r="AN168" i="9"/>
  <c r="AM168" i="9"/>
  <c r="AQ167" i="9"/>
  <c r="AP167" i="9"/>
  <c r="AO167" i="9"/>
  <c r="AN167" i="9"/>
  <c r="AM167" i="9"/>
  <c r="AQ166" i="9"/>
  <c r="AP166" i="9"/>
  <c r="AO166" i="9"/>
  <c r="AN166" i="9"/>
  <c r="AM166" i="9"/>
  <c r="AQ165" i="9"/>
  <c r="AP165" i="9"/>
  <c r="AO165" i="9"/>
  <c r="AN165" i="9"/>
  <c r="AM165" i="9"/>
  <c r="AQ164" i="9"/>
  <c r="AP164" i="9"/>
  <c r="AO164" i="9"/>
  <c r="AN164" i="9"/>
  <c r="AM164" i="9"/>
  <c r="AQ163" i="9"/>
  <c r="AP163" i="9"/>
  <c r="AO163" i="9"/>
  <c r="AN163" i="9"/>
  <c r="AM163" i="9"/>
  <c r="AQ162" i="9"/>
  <c r="AP162" i="9"/>
  <c r="AO162" i="9"/>
  <c r="AN162" i="9"/>
  <c r="AM162" i="9"/>
  <c r="AQ161" i="9"/>
  <c r="AP161" i="9"/>
  <c r="AO161" i="9"/>
  <c r="AN161" i="9"/>
  <c r="AM161" i="9"/>
  <c r="AQ160" i="9"/>
  <c r="AP160" i="9"/>
  <c r="AO160" i="9"/>
  <c r="AN160" i="9"/>
  <c r="AM160" i="9"/>
  <c r="AQ159" i="9"/>
  <c r="AP159" i="9"/>
  <c r="AO159" i="9"/>
  <c r="AN159" i="9"/>
  <c r="AM159" i="9"/>
  <c r="AQ158" i="9"/>
  <c r="AP158" i="9"/>
  <c r="AO158" i="9"/>
  <c r="AN158" i="9"/>
  <c r="AM158" i="9"/>
  <c r="AQ157" i="9"/>
  <c r="AP157" i="9"/>
  <c r="AO157" i="9"/>
  <c r="AN157" i="9"/>
  <c r="AM157" i="9"/>
  <c r="AQ156" i="9"/>
  <c r="AP156" i="9"/>
  <c r="AO156" i="9"/>
  <c r="AN156" i="9"/>
  <c r="AM156" i="9"/>
  <c r="AQ155" i="9"/>
  <c r="AP155" i="9"/>
  <c r="AO155" i="9"/>
  <c r="AN155" i="9"/>
  <c r="AM155" i="9"/>
  <c r="AQ154" i="9"/>
  <c r="AP154" i="9"/>
  <c r="AO154" i="9"/>
  <c r="AN154" i="9"/>
  <c r="AM154" i="9"/>
  <c r="AQ153" i="9"/>
  <c r="AP153" i="9"/>
  <c r="AO153" i="9"/>
  <c r="AN153" i="9"/>
  <c r="AM153" i="9"/>
  <c r="AQ152" i="9"/>
  <c r="AP152" i="9"/>
  <c r="AO152" i="9"/>
  <c r="AN152" i="9"/>
  <c r="AM152" i="9"/>
  <c r="AQ151" i="9"/>
  <c r="AP151" i="9"/>
  <c r="AO151" i="9"/>
  <c r="AN151" i="9"/>
  <c r="AM151" i="9"/>
  <c r="AQ150" i="9"/>
  <c r="AP150" i="9"/>
  <c r="AO150" i="9"/>
  <c r="AN150" i="9"/>
  <c r="AM150" i="9"/>
  <c r="AQ149" i="9"/>
  <c r="AP149" i="9"/>
  <c r="AO149" i="9"/>
  <c r="AN149" i="9"/>
  <c r="AM149" i="9"/>
  <c r="AQ148" i="9"/>
  <c r="AP148" i="9"/>
  <c r="AO148" i="9"/>
  <c r="AN148" i="9"/>
  <c r="AM148" i="9"/>
  <c r="AQ147" i="9"/>
  <c r="AP147" i="9"/>
  <c r="AO147" i="9"/>
  <c r="AN147" i="9"/>
  <c r="AM147" i="9"/>
  <c r="AQ146" i="9"/>
  <c r="AP146" i="9"/>
  <c r="AO146" i="9"/>
  <c r="AN146" i="9"/>
  <c r="AM146" i="9"/>
  <c r="AQ145" i="9"/>
  <c r="AP145" i="9"/>
  <c r="AO145" i="9"/>
  <c r="AN145" i="9"/>
  <c r="AM145" i="9"/>
  <c r="AQ144" i="9"/>
  <c r="AP144" i="9"/>
  <c r="AO144" i="9"/>
  <c r="AN144" i="9"/>
  <c r="AM144" i="9"/>
  <c r="AQ143" i="9"/>
  <c r="AP143" i="9"/>
  <c r="AO143" i="9"/>
  <c r="AN143" i="9"/>
  <c r="AM143" i="9"/>
  <c r="AQ142" i="9"/>
  <c r="AP142" i="9"/>
  <c r="AO142" i="9"/>
  <c r="AN142" i="9"/>
  <c r="AM142" i="9"/>
  <c r="AQ141" i="9"/>
  <c r="AP141" i="9"/>
  <c r="AO141" i="9"/>
  <c r="AN141" i="9"/>
  <c r="AM141" i="9"/>
  <c r="AQ140" i="9"/>
  <c r="AP140" i="9"/>
  <c r="AO140" i="9"/>
  <c r="AN140" i="9"/>
  <c r="AM140" i="9"/>
  <c r="AQ139" i="9"/>
  <c r="AP139" i="9"/>
  <c r="AO139" i="9"/>
  <c r="AN139" i="9"/>
  <c r="AM139" i="9"/>
  <c r="AQ138" i="9"/>
  <c r="AP138" i="9"/>
  <c r="AO138" i="9"/>
  <c r="AN138" i="9"/>
  <c r="AM138" i="9"/>
  <c r="AQ137" i="9"/>
  <c r="AP137" i="9"/>
  <c r="AO137" i="9"/>
  <c r="AN137" i="9"/>
  <c r="AM137" i="9"/>
  <c r="AQ136" i="9"/>
  <c r="AP136" i="9"/>
  <c r="AO136" i="9"/>
  <c r="AN136" i="9"/>
  <c r="AM136" i="9"/>
  <c r="AQ135" i="9"/>
  <c r="AP135" i="9"/>
  <c r="AO135" i="9"/>
  <c r="AN135" i="9"/>
  <c r="AM135" i="9"/>
  <c r="AQ134" i="9"/>
  <c r="AP134" i="9"/>
  <c r="AO134" i="9"/>
  <c r="AN134" i="9"/>
  <c r="AM134" i="9"/>
  <c r="AQ133" i="9"/>
  <c r="AP133" i="9"/>
  <c r="AO133" i="9"/>
  <c r="AN133" i="9"/>
  <c r="AM133" i="9"/>
  <c r="AQ132" i="9"/>
  <c r="AP132" i="9"/>
  <c r="AO132" i="9"/>
  <c r="AN132" i="9"/>
  <c r="AM132" i="9"/>
  <c r="AQ131" i="9"/>
  <c r="AP131" i="9"/>
  <c r="AO131" i="9"/>
  <c r="AN131" i="9"/>
  <c r="AM131" i="9"/>
  <c r="AQ130" i="9"/>
  <c r="AP130" i="9"/>
  <c r="AO130" i="9"/>
  <c r="AN130" i="9"/>
  <c r="AM130" i="9"/>
  <c r="AQ129" i="9"/>
  <c r="AP129" i="9"/>
  <c r="AO129" i="9"/>
  <c r="AN129" i="9"/>
  <c r="AM129" i="9"/>
  <c r="AQ128" i="9"/>
  <c r="AP128" i="9"/>
  <c r="AO128" i="9"/>
  <c r="AN128" i="9"/>
  <c r="AM128" i="9"/>
  <c r="AQ127" i="9"/>
  <c r="AP127" i="9"/>
  <c r="AO127" i="9"/>
  <c r="AN127" i="9"/>
  <c r="AM127" i="9"/>
  <c r="AQ126" i="9"/>
  <c r="AP126" i="9"/>
  <c r="AO126" i="9"/>
  <c r="AN126" i="9"/>
  <c r="AM126" i="9"/>
  <c r="AQ125" i="9"/>
  <c r="AP125" i="9"/>
  <c r="AO125" i="9"/>
  <c r="AN125" i="9"/>
  <c r="AM125" i="9"/>
  <c r="AQ124" i="9"/>
  <c r="AP124" i="9"/>
  <c r="AO124" i="9"/>
  <c r="AN124" i="9"/>
  <c r="AM124" i="9"/>
  <c r="AQ123" i="9"/>
  <c r="AP123" i="9"/>
  <c r="AO123" i="9"/>
  <c r="AN123" i="9"/>
  <c r="AM123" i="9"/>
  <c r="AQ122" i="9"/>
  <c r="AP122" i="9"/>
  <c r="AO122" i="9"/>
  <c r="AN122" i="9"/>
  <c r="AM122" i="9"/>
  <c r="AQ121" i="9"/>
  <c r="AP121" i="9"/>
  <c r="AO121" i="9"/>
  <c r="AN121" i="9"/>
  <c r="AM121" i="9"/>
  <c r="AQ120" i="9"/>
  <c r="AP120" i="9"/>
  <c r="AO120" i="9"/>
  <c r="AN120" i="9"/>
  <c r="AM120" i="9"/>
  <c r="AQ119" i="9"/>
  <c r="AP119" i="9"/>
  <c r="AO119" i="9"/>
  <c r="AN119" i="9"/>
  <c r="AM119" i="9"/>
  <c r="AQ118" i="9"/>
  <c r="AP118" i="9"/>
  <c r="AO118" i="9"/>
  <c r="AN118" i="9"/>
  <c r="AM118" i="9"/>
  <c r="AQ117" i="9"/>
  <c r="AP117" i="9"/>
  <c r="AO117" i="9"/>
  <c r="AN117" i="9"/>
  <c r="AM117" i="9"/>
  <c r="AQ116" i="9"/>
  <c r="AP116" i="9"/>
  <c r="AO116" i="9"/>
  <c r="AN116" i="9"/>
  <c r="AM116" i="9"/>
  <c r="AQ115" i="9"/>
  <c r="AP115" i="9"/>
  <c r="AO115" i="9"/>
  <c r="AN115" i="9"/>
  <c r="AM115" i="9"/>
  <c r="AQ114" i="9"/>
  <c r="AP114" i="9"/>
  <c r="AO114" i="9"/>
  <c r="AN114" i="9"/>
  <c r="AM114" i="9"/>
  <c r="AQ113" i="9"/>
  <c r="AP113" i="9"/>
  <c r="AO113" i="9"/>
  <c r="AN113" i="9"/>
  <c r="AM113" i="9"/>
  <c r="AQ112" i="9"/>
  <c r="AP112" i="9"/>
  <c r="AO112" i="9"/>
  <c r="AN112" i="9"/>
  <c r="AM112" i="9"/>
  <c r="AQ111" i="9"/>
  <c r="AP111" i="9"/>
  <c r="AO111" i="9"/>
  <c r="AN111" i="9"/>
  <c r="AM111" i="9"/>
  <c r="AQ110" i="9"/>
  <c r="AP110" i="9"/>
  <c r="AO110" i="9"/>
  <c r="AN110" i="9"/>
  <c r="AM110" i="9"/>
  <c r="AQ109" i="9"/>
  <c r="AP109" i="9"/>
  <c r="AO109" i="9"/>
  <c r="AN109" i="9"/>
  <c r="AM109" i="9"/>
  <c r="AQ108" i="9"/>
  <c r="AP108" i="9"/>
  <c r="AO108" i="9"/>
  <c r="AN108" i="9"/>
  <c r="AM108" i="9"/>
  <c r="AQ107" i="9"/>
  <c r="AP107" i="9"/>
  <c r="AO107" i="9"/>
  <c r="AN107" i="9"/>
  <c r="AM107" i="9"/>
  <c r="AQ106" i="9"/>
  <c r="AP106" i="9"/>
  <c r="AO106" i="9"/>
  <c r="AN106" i="9"/>
  <c r="AM106" i="9"/>
  <c r="AQ105" i="9"/>
  <c r="AP105" i="9"/>
  <c r="AO105" i="9"/>
  <c r="AN105" i="9"/>
  <c r="AM105" i="9"/>
  <c r="AQ104" i="9"/>
  <c r="AP104" i="9"/>
  <c r="AO104" i="9"/>
  <c r="AN104" i="9"/>
  <c r="AM104" i="9"/>
  <c r="AQ103" i="9"/>
  <c r="AP103" i="9"/>
  <c r="AO103" i="9"/>
  <c r="AN103" i="9"/>
  <c r="AM103" i="9"/>
  <c r="AQ102" i="9"/>
  <c r="AP102" i="9"/>
  <c r="AO102" i="9"/>
  <c r="AN102" i="9"/>
  <c r="AM102" i="9"/>
  <c r="AQ101" i="9"/>
  <c r="AP101" i="9"/>
  <c r="AO101" i="9"/>
  <c r="AN101" i="9"/>
  <c r="AM101" i="9"/>
  <c r="AQ100" i="9"/>
  <c r="AP100" i="9"/>
  <c r="AO100" i="9"/>
  <c r="AN100" i="9"/>
  <c r="AM100" i="9"/>
  <c r="AQ99" i="9"/>
  <c r="AP99" i="9"/>
  <c r="AO99" i="9"/>
  <c r="AN99" i="9"/>
  <c r="AM99" i="9"/>
  <c r="AQ98" i="9"/>
  <c r="AP98" i="9"/>
  <c r="AO98" i="9"/>
  <c r="AN98" i="9"/>
  <c r="AM98" i="9"/>
  <c r="AQ97" i="9"/>
  <c r="AP97" i="9"/>
  <c r="AO97" i="9"/>
  <c r="AN97" i="9"/>
  <c r="AM97" i="9"/>
  <c r="AQ96" i="9"/>
  <c r="AP96" i="9"/>
  <c r="AO96" i="9"/>
  <c r="AN96" i="9"/>
  <c r="AM96" i="9"/>
  <c r="AQ95" i="9"/>
  <c r="AP95" i="9"/>
  <c r="AO95" i="9"/>
  <c r="AN95" i="9"/>
  <c r="AM95" i="9"/>
  <c r="AQ94" i="9"/>
  <c r="AP94" i="9"/>
  <c r="AO94" i="9"/>
  <c r="AN94" i="9"/>
  <c r="AM94" i="9"/>
  <c r="AQ93" i="9"/>
  <c r="AP93" i="9"/>
  <c r="AO93" i="9"/>
  <c r="AN93" i="9"/>
  <c r="AM93" i="9"/>
  <c r="AQ92" i="9"/>
  <c r="AP92" i="9"/>
  <c r="AO92" i="9"/>
  <c r="AN92" i="9"/>
  <c r="AM92" i="9"/>
  <c r="AQ91" i="9"/>
  <c r="AP91" i="9"/>
  <c r="AO91" i="9"/>
  <c r="AN91" i="9"/>
  <c r="AM91" i="9"/>
  <c r="AQ90" i="9"/>
  <c r="AP90" i="9"/>
  <c r="AO90" i="9"/>
  <c r="AN90" i="9"/>
  <c r="AM90" i="9"/>
  <c r="AQ89" i="9"/>
  <c r="AP89" i="9"/>
  <c r="AO89" i="9"/>
  <c r="AN89" i="9"/>
  <c r="AM89" i="9"/>
  <c r="AQ88" i="9"/>
  <c r="AP88" i="9"/>
  <c r="AO88" i="9"/>
  <c r="AN88" i="9"/>
  <c r="AM88" i="9"/>
  <c r="AT87" i="9"/>
  <c r="AS87" i="9"/>
  <c r="AR87" i="9"/>
  <c r="AQ87" i="9"/>
  <c r="AP87" i="9"/>
  <c r="AO87" i="9"/>
  <c r="AN87" i="9"/>
  <c r="AM87" i="9"/>
  <c r="AT86" i="9"/>
  <c r="AS86" i="9"/>
  <c r="AR86" i="9"/>
  <c r="AQ86" i="9"/>
  <c r="AP86" i="9"/>
  <c r="AO86" i="9"/>
  <c r="AN86" i="9"/>
  <c r="AM86" i="9"/>
  <c r="AT85" i="9"/>
  <c r="AS85" i="9"/>
  <c r="AR85" i="9"/>
  <c r="AQ85" i="9"/>
  <c r="AP85" i="9"/>
  <c r="AO85" i="9"/>
  <c r="AN85" i="9"/>
  <c r="AM85" i="9"/>
  <c r="AT84" i="9"/>
  <c r="AS84" i="9"/>
  <c r="AR84" i="9"/>
  <c r="AQ84" i="9"/>
  <c r="AP84" i="9"/>
  <c r="AO84" i="9"/>
  <c r="AN84" i="9"/>
  <c r="AM84" i="9"/>
  <c r="AT83" i="9"/>
  <c r="AS83" i="9"/>
  <c r="AR83" i="9"/>
  <c r="AQ83" i="9"/>
  <c r="AP83" i="9"/>
  <c r="AO83" i="9"/>
  <c r="AN83" i="9"/>
  <c r="AM83" i="9"/>
  <c r="AT82" i="9"/>
  <c r="AS82" i="9"/>
  <c r="AR82" i="9"/>
  <c r="AQ82" i="9"/>
  <c r="AP82" i="9"/>
  <c r="AO82" i="9"/>
  <c r="AN82" i="9"/>
  <c r="AM82" i="9"/>
  <c r="AT81" i="9"/>
  <c r="AS81" i="9"/>
  <c r="AR81" i="9"/>
  <c r="AQ81" i="9"/>
  <c r="AP81" i="9"/>
  <c r="AO81" i="9"/>
  <c r="AN81" i="9"/>
  <c r="AM81" i="9"/>
  <c r="AT80" i="9"/>
  <c r="AS80" i="9"/>
  <c r="AR80" i="9"/>
  <c r="AQ80" i="9"/>
  <c r="AP80" i="9"/>
  <c r="AO80" i="9"/>
  <c r="AN80" i="9"/>
  <c r="AM80" i="9"/>
  <c r="AT79" i="9"/>
  <c r="AS79" i="9"/>
  <c r="AR79" i="9"/>
  <c r="AQ79" i="9"/>
  <c r="AP79" i="9"/>
  <c r="AO79" i="9"/>
  <c r="AN79" i="9"/>
  <c r="AM79" i="9"/>
  <c r="AT78" i="9"/>
  <c r="AS78" i="9"/>
  <c r="AR78" i="9"/>
  <c r="AQ78" i="9"/>
  <c r="AP78" i="9"/>
  <c r="AO78" i="9"/>
  <c r="AN78" i="9"/>
  <c r="AM78" i="9"/>
  <c r="AT77" i="9"/>
  <c r="AS77" i="9"/>
  <c r="AR77" i="9"/>
  <c r="AQ77" i="9"/>
  <c r="AP77" i="9"/>
  <c r="AO77" i="9"/>
  <c r="AN77" i="9"/>
  <c r="AM77" i="9"/>
  <c r="AT76" i="9"/>
  <c r="AS76" i="9"/>
  <c r="AR76" i="9"/>
  <c r="AQ76" i="9"/>
  <c r="AP76" i="9"/>
  <c r="AO76" i="9"/>
  <c r="AN76" i="9"/>
  <c r="AM76" i="9"/>
  <c r="AT75" i="9"/>
  <c r="AS75" i="9"/>
  <c r="AR75" i="9"/>
  <c r="AQ75" i="9"/>
  <c r="AP75" i="9"/>
  <c r="AO75" i="9"/>
  <c r="AN75" i="9"/>
  <c r="AM75" i="9"/>
  <c r="AT74" i="9"/>
  <c r="AS74" i="9"/>
  <c r="AR74" i="9"/>
  <c r="AQ74" i="9"/>
  <c r="AP74" i="9"/>
  <c r="AO74" i="9"/>
  <c r="AN74" i="9"/>
  <c r="AM74" i="9"/>
  <c r="AT73" i="9"/>
  <c r="AS73" i="9"/>
  <c r="AR73" i="9"/>
  <c r="AQ73" i="9"/>
  <c r="AP73" i="9"/>
  <c r="AO73" i="9"/>
  <c r="AN73" i="9"/>
  <c r="AM73" i="9"/>
  <c r="AT72" i="9"/>
  <c r="AS72" i="9"/>
  <c r="AR72" i="9"/>
  <c r="AQ72" i="9"/>
  <c r="AP72" i="9"/>
  <c r="AO72" i="9"/>
  <c r="AN72" i="9"/>
  <c r="AM72" i="9"/>
  <c r="AT71" i="9"/>
  <c r="AS71" i="9"/>
  <c r="AR71" i="9"/>
  <c r="AQ71" i="9"/>
  <c r="AP71" i="9"/>
  <c r="AO71" i="9"/>
  <c r="AN71" i="9"/>
  <c r="AM71" i="9"/>
  <c r="AT70" i="9"/>
  <c r="AS70" i="9"/>
  <c r="AR70" i="9"/>
  <c r="AQ70" i="9"/>
  <c r="AP70" i="9"/>
  <c r="AO70" i="9"/>
  <c r="AN70" i="9"/>
  <c r="AM70" i="9"/>
  <c r="AT69" i="9"/>
  <c r="AS69" i="9"/>
  <c r="AR69" i="9"/>
  <c r="AQ69" i="9"/>
  <c r="AP69" i="9"/>
  <c r="AO69" i="9"/>
  <c r="AN69" i="9"/>
  <c r="AM69" i="9"/>
  <c r="AT68" i="9"/>
  <c r="AS68" i="9"/>
  <c r="AR68" i="9"/>
  <c r="AQ68" i="9"/>
  <c r="AP68" i="9"/>
  <c r="AO68" i="9"/>
  <c r="AN68" i="9"/>
  <c r="AM68" i="9"/>
  <c r="AT67" i="9"/>
  <c r="AS67" i="9"/>
  <c r="AR67" i="9"/>
  <c r="AQ67" i="9"/>
  <c r="AP67" i="9"/>
  <c r="AO67" i="9"/>
  <c r="AN67" i="9"/>
  <c r="AM67" i="9"/>
  <c r="AT66" i="9"/>
  <c r="AS66" i="9"/>
  <c r="AR66" i="9"/>
  <c r="AQ66" i="9"/>
  <c r="AP66" i="9"/>
  <c r="AO66" i="9"/>
  <c r="AN66" i="9"/>
  <c r="AM66" i="9"/>
  <c r="AT65" i="9"/>
  <c r="AS65" i="9"/>
  <c r="AR65" i="9"/>
  <c r="AQ65" i="9"/>
  <c r="AP65" i="9"/>
  <c r="AO65" i="9"/>
  <c r="AN65" i="9"/>
  <c r="AM65" i="9"/>
  <c r="AT64" i="9"/>
  <c r="AS64" i="9"/>
  <c r="AR64" i="9"/>
  <c r="AQ64" i="9"/>
  <c r="AP64" i="9"/>
  <c r="AO64" i="9"/>
  <c r="AN64" i="9"/>
  <c r="AM64" i="9"/>
  <c r="AT63" i="9"/>
  <c r="AS63" i="9"/>
  <c r="AR63" i="9"/>
  <c r="AQ63" i="9"/>
  <c r="AP63" i="9"/>
  <c r="AO63" i="9"/>
  <c r="AN63" i="9"/>
  <c r="AM63" i="9"/>
  <c r="AT62" i="9"/>
  <c r="AS62" i="9"/>
  <c r="AR62" i="9"/>
  <c r="AQ62" i="9"/>
  <c r="AP62" i="9"/>
  <c r="AO62" i="9"/>
  <c r="AN62" i="9"/>
  <c r="AM62" i="9"/>
  <c r="AT61" i="9"/>
  <c r="AS61" i="9"/>
  <c r="AR61" i="9"/>
  <c r="AQ61" i="9"/>
  <c r="AP61" i="9"/>
  <c r="AO61" i="9"/>
  <c r="AN61" i="9"/>
  <c r="AM61" i="9"/>
  <c r="AT60" i="9"/>
  <c r="AS60" i="9"/>
  <c r="AR60" i="9"/>
  <c r="AQ60" i="9"/>
  <c r="AP60" i="9"/>
  <c r="AO60" i="9"/>
  <c r="AN60" i="9"/>
  <c r="AM60" i="9"/>
  <c r="AT59" i="9"/>
  <c r="AS59" i="9"/>
  <c r="AR59" i="9"/>
  <c r="AQ59" i="9"/>
  <c r="AP59" i="9"/>
  <c r="AO59" i="9"/>
  <c r="AN59" i="9"/>
  <c r="AM59" i="9"/>
  <c r="AT58" i="9"/>
  <c r="AS58" i="9"/>
  <c r="AR58" i="9"/>
  <c r="AQ58" i="9"/>
  <c r="AP58" i="9"/>
  <c r="AO58" i="9"/>
  <c r="AN58" i="9"/>
  <c r="AM58" i="9"/>
  <c r="AT57" i="9"/>
  <c r="AS57" i="9"/>
  <c r="AR57" i="9"/>
  <c r="AQ57" i="9"/>
  <c r="AP57" i="9"/>
  <c r="AO57" i="9"/>
  <c r="AN57" i="9"/>
  <c r="AM57" i="9"/>
  <c r="AT56" i="9"/>
  <c r="AS56" i="9"/>
  <c r="AR56" i="9"/>
  <c r="AQ56" i="9"/>
  <c r="AP56" i="9"/>
  <c r="AO56" i="9"/>
  <c r="AN56" i="9"/>
  <c r="AM56" i="9"/>
  <c r="AT55" i="9"/>
  <c r="AS55" i="9"/>
  <c r="AR55" i="9"/>
  <c r="AQ55" i="9"/>
  <c r="AP55" i="9"/>
  <c r="AO55" i="9"/>
  <c r="AN55" i="9"/>
  <c r="AM55" i="9"/>
  <c r="AT54" i="9"/>
  <c r="AS54" i="9"/>
  <c r="AR54" i="9"/>
  <c r="AQ54" i="9"/>
  <c r="AP54" i="9"/>
  <c r="AO54" i="9"/>
  <c r="AN54" i="9"/>
  <c r="AM54" i="9"/>
  <c r="AT53" i="9"/>
  <c r="AS53" i="9"/>
  <c r="AR53" i="9"/>
  <c r="AQ53" i="9"/>
  <c r="AP53" i="9"/>
  <c r="AO53" i="9"/>
  <c r="AN53" i="9"/>
  <c r="AM53" i="9"/>
  <c r="AT52" i="9"/>
  <c r="AS52" i="9"/>
  <c r="AR52" i="9"/>
  <c r="AQ52" i="9"/>
  <c r="AP52" i="9"/>
  <c r="AO52" i="9"/>
  <c r="AN52" i="9"/>
  <c r="AM52" i="9"/>
  <c r="AT51" i="9"/>
  <c r="AS51" i="9"/>
  <c r="AR51" i="9"/>
  <c r="AQ51" i="9"/>
  <c r="AP51" i="9"/>
  <c r="AO51" i="9"/>
  <c r="AN51" i="9"/>
  <c r="AM51" i="9"/>
  <c r="AT50" i="9"/>
  <c r="AS50" i="9"/>
  <c r="AR50" i="9"/>
  <c r="AQ50" i="9"/>
  <c r="AP50" i="9"/>
  <c r="AO50" i="9"/>
  <c r="AN50" i="9"/>
  <c r="AM50" i="9"/>
  <c r="AT49" i="9"/>
  <c r="AS49" i="9"/>
  <c r="AR49" i="9"/>
  <c r="AQ49" i="9"/>
  <c r="AP49" i="9"/>
  <c r="AO49" i="9"/>
  <c r="AN49" i="9"/>
  <c r="AM49" i="9"/>
  <c r="AT48" i="9"/>
  <c r="AS48" i="9"/>
  <c r="AR48" i="9"/>
  <c r="AQ48" i="9"/>
  <c r="AP48" i="9"/>
  <c r="AO48" i="9"/>
  <c r="AN48" i="9"/>
  <c r="AM48" i="9"/>
  <c r="AT47" i="9"/>
  <c r="AS47" i="9"/>
  <c r="AQ47" i="9"/>
  <c r="AP47" i="9"/>
  <c r="AO47" i="9"/>
  <c r="AN47" i="9"/>
  <c r="AM47" i="9"/>
  <c r="AT46" i="9"/>
  <c r="AS46" i="9"/>
  <c r="AQ46" i="9"/>
  <c r="AP46" i="9"/>
  <c r="AO46" i="9"/>
  <c r="AN46" i="9"/>
  <c r="AM46" i="9"/>
  <c r="AT45" i="9"/>
  <c r="AS45" i="9"/>
  <c r="AQ45" i="9"/>
  <c r="AP45" i="9"/>
  <c r="AO45" i="9"/>
  <c r="AN45" i="9"/>
  <c r="AM45" i="9"/>
  <c r="AT44" i="9"/>
  <c r="AS44" i="9"/>
  <c r="AQ44" i="9"/>
  <c r="AP44" i="9"/>
  <c r="AO44" i="9"/>
  <c r="AN44" i="9"/>
  <c r="AM44" i="9"/>
  <c r="AT43" i="9"/>
  <c r="AS43" i="9"/>
  <c r="AQ43" i="9"/>
  <c r="AP43" i="9"/>
  <c r="AO43" i="9"/>
  <c r="AN43" i="9"/>
  <c r="AM43" i="9"/>
  <c r="AT42" i="9"/>
  <c r="AS42" i="9"/>
  <c r="AQ42" i="9"/>
  <c r="AP42" i="9"/>
  <c r="AO42" i="9"/>
  <c r="AN42" i="9"/>
  <c r="AM42" i="9"/>
  <c r="AT41" i="9"/>
  <c r="AS41" i="9"/>
  <c r="AQ41" i="9"/>
  <c r="AP41" i="9"/>
  <c r="AO41" i="9"/>
  <c r="AN41" i="9"/>
  <c r="AM41" i="9"/>
  <c r="AT40" i="9"/>
  <c r="AS40" i="9"/>
  <c r="AQ40" i="9"/>
  <c r="AP40" i="9"/>
  <c r="AO40" i="9"/>
  <c r="AN40" i="9"/>
  <c r="AM40" i="9"/>
  <c r="AT39" i="9"/>
  <c r="AS39" i="9"/>
  <c r="AQ39" i="9"/>
  <c r="AP39" i="9"/>
  <c r="AO39" i="9"/>
  <c r="AN39" i="9"/>
  <c r="AM39" i="9"/>
  <c r="AT38" i="9"/>
  <c r="AS38" i="9"/>
  <c r="AQ38" i="9"/>
  <c r="AP38" i="9"/>
  <c r="AO38" i="9"/>
  <c r="AN38" i="9"/>
  <c r="AM38" i="9"/>
  <c r="AT37" i="9"/>
  <c r="AS37" i="9"/>
  <c r="AQ37" i="9"/>
  <c r="AP37" i="9"/>
  <c r="AO37" i="9"/>
  <c r="AN37" i="9"/>
  <c r="AM37" i="9"/>
  <c r="AT36" i="9"/>
  <c r="AS36" i="9"/>
  <c r="AQ36" i="9"/>
  <c r="AP36" i="9"/>
  <c r="AO36" i="9"/>
  <c r="AN36" i="9"/>
  <c r="AM36" i="9"/>
  <c r="AT35" i="9"/>
  <c r="AS35" i="9"/>
  <c r="AQ35" i="9"/>
  <c r="AP35" i="9"/>
  <c r="AO35" i="9"/>
  <c r="AN35" i="9"/>
  <c r="AM35" i="9"/>
  <c r="AT34" i="9"/>
  <c r="AS34" i="9"/>
  <c r="AQ34" i="9"/>
  <c r="AP34" i="9"/>
  <c r="AO34" i="9"/>
  <c r="AN34" i="9"/>
  <c r="AM34" i="9"/>
  <c r="AT33" i="9"/>
  <c r="AS33" i="9"/>
  <c r="AQ33" i="9"/>
  <c r="AP33" i="9"/>
  <c r="AO33" i="9"/>
  <c r="AN33" i="9"/>
  <c r="AM33" i="9"/>
  <c r="U31" i="9"/>
  <c r="C31" i="9"/>
  <c r="W26" i="9"/>
  <c r="W8" i="9" s="1"/>
  <c r="E26" i="9"/>
  <c r="E8" i="9" s="1"/>
  <c r="W25" i="9"/>
  <c r="AD20" i="9" s="1"/>
  <c r="E25" i="9"/>
  <c r="E7" i="9" s="1"/>
  <c r="W24" i="9"/>
  <c r="AB20" i="9" s="1"/>
  <c r="E24" i="9"/>
  <c r="J20" i="9" s="1"/>
  <c r="W23" i="9"/>
  <c r="E23" i="9"/>
  <c r="U13" i="9"/>
  <c r="C13" i="9"/>
  <c r="AJ8" i="9"/>
  <c r="AI8" i="9"/>
  <c r="AH8" i="9"/>
  <c r="AB8" i="9"/>
  <c r="AA8" i="9"/>
  <c r="Z8" i="9"/>
  <c r="Y8" i="9"/>
  <c r="X8" i="9"/>
  <c r="R8" i="9"/>
  <c r="Q8" i="9"/>
  <c r="P8" i="9"/>
  <c r="J8" i="9"/>
  <c r="I8" i="9"/>
  <c r="H8" i="9"/>
  <c r="G8" i="9"/>
  <c r="F8" i="9"/>
  <c r="AJ7" i="9"/>
  <c r="AI7" i="9"/>
  <c r="AH7" i="9"/>
  <c r="AB7" i="9"/>
  <c r="AA7" i="9"/>
  <c r="Z7" i="9"/>
  <c r="Y7" i="9"/>
  <c r="X7" i="9"/>
  <c r="W7" i="9"/>
  <c r="R7" i="9"/>
  <c r="Q7" i="9"/>
  <c r="Q10" i="9" s="1"/>
  <c r="P7" i="9"/>
  <c r="J7" i="9"/>
  <c r="I7" i="9"/>
  <c r="H7" i="9"/>
  <c r="G7" i="9"/>
  <c r="F7" i="9"/>
  <c r="AJ6" i="9"/>
  <c r="AI6" i="9"/>
  <c r="AH6" i="9"/>
  <c r="AH10" i="9" s="1"/>
  <c r="AB6" i="9"/>
  <c r="AA6" i="9"/>
  <c r="Z6" i="9"/>
  <c r="Y6" i="9"/>
  <c r="X6" i="9"/>
  <c r="W6" i="9"/>
  <c r="R6" i="9"/>
  <c r="Q6" i="9"/>
  <c r="P6" i="9"/>
  <c r="J6" i="9"/>
  <c r="I6" i="9"/>
  <c r="H6" i="9"/>
  <c r="G6" i="9"/>
  <c r="F6" i="9"/>
  <c r="AJ5" i="9"/>
  <c r="AJ10" i="9" s="1"/>
  <c r="AI5" i="9"/>
  <c r="AI10" i="9" s="1"/>
  <c r="AH5" i="9"/>
  <c r="AB5" i="9"/>
  <c r="AA5" i="9"/>
  <c r="Z5" i="9"/>
  <c r="Y5" i="9"/>
  <c r="X5" i="9"/>
  <c r="W5" i="9"/>
  <c r="R5" i="9"/>
  <c r="R10" i="9" s="1"/>
  <c r="Q5" i="9"/>
  <c r="P5" i="9"/>
  <c r="P10" i="9" s="1"/>
  <c r="J5" i="9"/>
  <c r="I5" i="9"/>
  <c r="H5" i="9"/>
  <c r="G5" i="9"/>
  <c r="F5" i="9"/>
  <c r="AL2" i="9"/>
  <c r="U2" i="9"/>
  <c r="T2" i="9"/>
  <c r="C2" i="9"/>
  <c r="Z654" i="8"/>
  <c r="Y654" i="8"/>
  <c r="X654" i="8"/>
  <c r="H654" i="8"/>
  <c r="F654" i="8"/>
  <c r="Z653" i="8"/>
  <c r="X653" i="8"/>
  <c r="H652" i="8"/>
  <c r="Z651" i="8"/>
  <c r="J651" i="8"/>
  <c r="H651" i="8"/>
  <c r="AB649" i="8"/>
  <c r="AB654" i="8" s="1"/>
  <c r="AA649" i="8"/>
  <c r="AA654" i="8" s="1"/>
  <c r="Z649" i="8"/>
  <c r="Y649" i="8"/>
  <c r="X649" i="8"/>
  <c r="J649" i="8"/>
  <c r="J654" i="8" s="1"/>
  <c r="I649" i="8"/>
  <c r="H649" i="8"/>
  <c r="G649" i="8"/>
  <c r="F649" i="8"/>
  <c r="AB648" i="8"/>
  <c r="AA648" i="8"/>
  <c r="Z648" i="8"/>
  <c r="Y648" i="8"/>
  <c r="X648" i="8"/>
  <c r="J648" i="8"/>
  <c r="J653" i="8" s="1"/>
  <c r="I648" i="8"/>
  <c r="H648" i="8"/>
  <c r="G648" i="8"/>
  <c r="F648" i="8"/>
  <c r="F653" i="8" s="1"/>
  <c r="AB647" i="8"/>
  <c r="AB652" i="8" s="1"/>
  <c r="AA647" i="8"/>
  <c r="Z647" i="8"/>
  <c r="Z652" i="8" s="1"/>
  <c r="Y647" i="8"/>
  <c r="Y652" i="8" s="1"/>
  <c r="X647" i="8"/>
  <c r="X652" i="8" s="1"/>
  <c r="J647" i="8"/>
  <c r="J652" i="8" s="1"/>
  <c r="I647" i="8"/>
  <c r="I652" i="8" s="1"/>
  <c r="H647" i="8"/>
  <c r="G647" i="8"/>
  <c r="G652" i="8" s="1"/>
  <c r="F647" i="8"/>
  <c r="F652" i="8" s="1"/>
  <c r="AB646" i="8"/>
  <c r="AB651" i="8" s="1"/>
  <c r="AA646" i="8"/>
  <c r="Z646" i="8"/>
  <c r="Y646" i="8"/>
  <c r="Y651" i="8" s="1"/>
  <c r="X646" i="8"/>
  <c r="J646" i="8"/>
  <c r="I646" i="8"/>
  <c r="H646" i="8"/>
  <c r="G646" i="8"/>
  <c r="F646" i="8"/>
  <c r="AB644" i="8"/>
  <c r="AA644" i="8"/>
  <c r="Z644" i="8"/>
  <c r="Y644" i="8"/>
  <c r="X644" i="8"/>
  <c r="J644" i="8"/>
  <c r="I644" i="8"/>
  <c r="I654" i="8" s="1"/>
  <c r="H644" i="8"/>
  <c r="G644" i="8"/>
  <c r="G654" i="8" s="1"/>
  <c r="F644" i="8"/>
  <c r="AB643" i="8"/>
  <c r="AB653" i="8" s="1"/>
  <c r="AA643" i="8"/>
  <c r="AA653" i="8" s="1"/>
  <c r="Z643" i="8"/>
  <c r="Y643" i="8"/>
  <c r="Y653" i="8" s="1"/>
  <c r="X643" i="8"/>
  <c r="J643" i="8"/>
  <c r="I643" i="8"/>
  <c r="I653" i="8" s="1"/>
  <c r="H643" i="8"/>
  <c r="H653" i="8" s="1"/>
  <c r="G643" i="8"/>
  <c r="F643" i="8"/>
  <c r="AB642" i="8"/>
  <c r="AA642" i="8"/>
  <c r="Z642" i="8"/>
  <c r="Y642" i="8"/>
  <c r="X642" i="8"/>
  <c r="J642" i="8"/>
  <c r="I642" i="8"/>
  <c r="H642" i="8"/>
  <c r="G642" i="8"/>
  <c r="F642" i="8"/>
  <c r="AB641" i="8"/>
  <c r="AA641" i="8"/>
  <c r="AA651" i="8" s="1"/>
  <c r="Z641" i="8"/>
  <c r="Y641" i="8"/>
  <c r="X641" i="8"/>
  <c r="X651" i="8" s="1"/>
  <c r="J641" i="8"/>
  <c r="I641" i="8"/>
  <c r="I651" i="8" s="1"/>
  <c r="H641" i="8"/>
  <c r="G641" i="8"/>
  <c r="G651" i="8" s="1"/>
  <c r="F641" i="8"/>
  <c r="F651" i="8" s="1"/>
  <c r="AQ637" i="8"/>
  <c r="AP637" i="8"/>
  <c r="AO637" i="8"/>
  <c r="AN637" i="8"/>
  <c r="AM637" i="8"/>
  <c r="AQ636" i="8"/>
  <c r="AP636" i="8"/>
  <c r="AO636" i="8"/>
  <c r="AN636" i="8"/>
  <c r="AM636" i="8"/>
  <c r="AQ635" i="8"/>
  <c r="AP635" i="8"/>
  <c r="AO635" i="8"/>
  <c r="AN635" i="8"/>
  <c r="AM635" i="8"/>
  <c r="AQ634" i="8"/>
  <c r="AP634" i="8"/>
  <c r="AO634" i="8"/>
  <c r="AN634" i="8"/>
  <c r="AM634" i="8"/>
  <c r="AQ633" i="8"/>
  <c r="AP633" i="8"/>
  <c r="AO633" i="8"/>
  <c r="AN633" i="8"/>
  <c r="AM633" i="8"/>
  <c r="AQ632" i="8"/>
  <c r="AP632" i="8"/>
  <c r="AO632" i="8"/>
  <c r="AN632" i="8"/>
  <c r="AM632" i="8"/>
  <c r="AQ631" i="8"/>
  <c r="AP631" i="8"/>
  <c r="AO631" i="8"/>
  <c r="AN631" i="8"/>
  <c r="AM631" i="8"/>
  <c r="AQ630" i="8"/>
  <c r="AP630" i="8"/>
  <c r="AO630" i="8"/>
  <c r="AN630" i="8"/>
  <c r="AM630" i="8"/>
  <c r="AQ629" i="8"/>
  <c r="AP629" i="8"/>
  <c r="AO629" i="8"/>
  <c r="AN629" i="8"/>
  <c r="AM629" i="8"/>
  <c r="AQ628" i="8"/>
  <c r="AP628" i="8"/>
  <c r="AO628" i="8"/>
  <c r="AN628" i="8"/>
  <c r="AM628" i="8"/>
  <c r="AQ627" i="8"/>
  <c r="AP627" i="8"/>
  <c r="AO627" i="8"/>
  <c r="AN627" i="8"/>
  <c r="AM627" i="8"/>
  <c r="AQ626" i="8"/>
  <c r="AP626" i="8"/>
  <c r="AO626" i="8"/>
  <c r="AN626" i="8"/>
  <c r="AM626" i="8"/>
  <c r="AQ625" i="8"/>
  <c r="AP625" i="8"/>
  <c r="AO625" i="8"/>
  <c r="AN625" i="8"/>
  <c r="AM625" i="8"/>
  <c r="AQ624" i="8"/>
  <c r="AP624" i="8"/>
  <c r="AO624" i="8"/>
  <c r="AN624" i="8"/>
  <c r="AM624" i="8"/>
  <c r="AQ623" i="8"/>
  <c r="AP623" i="8"/>
  <c r="AO623" i="8"/>
  <c r="AN623" i="8"/>
  <c r="AM623" i="8"/>
  <c r="AQ622" i="8"/>
  <c r="AP622" i="8"/>
  <c r="AO622" i="8"/>
  <c r="AN622" i="8"/>
  <c r="AM622" i="8"/>
  <c r="AQ621" i="8"/>
  <c r="AP621" i="8"/>
  <c r="AO621" i="8"/>
  <c r="AN621" i="8"/>
  <c r="AM621" i="8"/>
  <c r="AQ620" i="8"/>
  <c r="AP620" i="8"/>
  <c r="AO620" i="8"/>
  <c r="AN620" i="8"/>
  <c r="AM620" i="8"/>
  <c r="AQ619" i="8"/>
  <c r="AP619" i="8"/>
  <c r="AO619" i="8"/>
  <c r="AN619" i="8"/>
  <c r="AM619" i="8"/>
  <c r="AQ618" i="8"/>
  <c r="AP618" i="8"/>
  <c r="AO618" i="8"/>
  <c r="AN618" i="8"/>
  <c r="AM618" i="8"/>
  <c r="AQ617" i="8"/>
  <c r="AP617" i="8"/>
  <c r="AO617" i="8"/>
  <c r="AN617" i="8"/>
  <c r="AM617" i="8"/>
  <c r="AQ616" i="8"/>
  <c r="AP616" i="8"/>
  <c r="AO616" i="8"/>
  <c r="AN616" i="8"/>
  <c r="AM616" i="8"/>
  <c r="AQ615" i="8"/>
  <c r="AP615" i="8"/>
  <c r="AO615" i="8"/>
  <c r="AN615" i="8"/>
  <c r="AM615" i="8"/>
  <c r="AQ614" i="8"/>
  <c r="AP614" i="8"/>
  <c r="AO614" i="8"/>
  <c r="AN614" i="8"/>
  <c r="AM614" i="8"/>
  <c r="AQ613" i="8"/>
  <c r="AP613" i="8"/>
  <c r="AO613" i="8"/>
  <c r="AN613" i="8"/>
  <c r="AM613" i="8"/>
  <c r="AQ612" i="8"/>
  <c r="AP612" i="8"/>
  <c r="AO612" i="8"/>
  <c r="AN612" i="8"/>
  <c r="AM612" i="8"/>
  <c r="AQ611" i="8"/>
  <c r="AP611" i="8"/>
  <c r="AO611" i="8"/>
  <c r="AN611" i="8"/>
  <c r="AM611" i="8"/>
  <c r="AQ610" i="8"/>
  <c r="AP610" i="8"/>
  <c r="AO610" i="8"/>
  <c r="AN610" i="8"/>
  <c r="AM610" i="8"/>
  <c r="AQ609" i="8"/>
  <c r="AP609" i="8"/>
  <c r="AO609" i="8"/>
  <c r="AN609" i="8"/>
  <c r="AM609" i="8"/>
  <c r="AQ608" i="8"/>
  <c r="AP608" i="8"/>
  <c r="AO608" i="8"/>
  <c r="AN608" i="8"/>
  <c r="AM608" i="8"/>
  <c r="AQ607" i="8"/>
  <c r="AP607" i="8"/>
  <c r="AO607" i="8"/>
  <c r="AN607" i="8"/>
  <c r="AM607" i="8"/>
  <c r="AQ606" i="8"/>
  <c r="AP606" i="8"/>
  <c r="AO606" i="8"/>
  <c r="AN606" i="8"/>
  <c r="AM606" i="8"/>
  <c r="AQ605" i="8"/>
  <c r="AP605" i="8"/>
  <c r="AO605" i="8"/>
  <c r="AN605" i="8"/>
  <c r="AM605" i="8"/>
  <c r="AQ604" i="8"/>
  <c r="AP604" i="8"/>
  <c r="AO604" i="8"/>
  <c r="AN604" i="8"/>
  <c r="AM604" i="8"/>
  <c r="AQ603" i="8"/>
  <c r="AP603" i="8"/>
  <c r="AO603" i="8"/>
  <c r="AN603" i="8"/>
  <c r="AM603" i="8"/>
  <c r="AQ602" i="8"/>
  <c r="AP602" i="8"/>
  <c r="AO602" i="8"/>
  <c r="AN602" i="8"/>
  <c r="AM602" i="8"/>
  <c r="AQ601" i="8"/>
  <c r="AP601" i="8"/>
  <c r="AO601" i="8"/>
  <c r="AN601" i="8"/>
  <c r="AM601" i="8"/>
  <c r="AQ600" i="8"/>
  <c r="AP600" i="8"/>
  <c r="AO600" i="8"/>
  <c r="AN600" i="8"/>
  <c r="AM600" i="8"/>
  <c r="AQ599" i="8"/>
  <c r="AP599" i="8"/>
  <c r="AO599" i="8"/>
  <c r="AN599" i="8"/>
  <c r="AM599" i="8"/>
  <c r="AQ598" i="8"/>
  <c r="AP598" i="8"/>
  <c r="AO598" i="8"/>
  <c r="AN598" i="8"/>
  <c r="AM598" i="8"/>
  <c r="AQ597" i="8"/>
  <c r="AP597" i="8"/>
  <c r="AO597" i="8"/>
  <c r="AN597" i="8"/>
  <c r="AM597" i="8"/>
  <c r="AQ596" i="8"/>
  <c r="AP596" i="8"/>
  <c r="AO596" i="8"/>
  <c r="AN596" i="8"/>
  <c r="AM596" i="8"/>
  <c r="AQ595" i="8"/>
  <c r="AP595" i="8"/>
  <c r="AO595" i="8"/>
  <c r="AN595" i="8"/>
  <c r="AM595" i="8"/>
  <c r="AQ594" i="8"/>
  <c r="AP594" i="8"/>
  <c r="AO594" i="8"/>
  <c r="AN594" i="8"/>
  <c r="AM594" i="8"/>
  <c r="AQ593" i="8"/>
  <c r="AP593" i="8"/>
  <c r="AO593" i="8"/>
  <c r="AN593" i="8"/>
  <c r="AM593" i="8"/>
  <c r="AQ592" i="8"/>
  <c r="AP592" i="8"/>
  <c r="AO592" i="8"/>
  <c r="AN592" i="8"/>
  <c r="AM592" i="8"/>
  <c r="AQ591" i="8"/>
  <c r="AP591" i="8"/>
  <c r="AO591" i="8"/>
  <c r="AN591" i="8"/>
  <c r="AM591" i="8"/>
  <c r="AQ590" i="8"/>
  <c r="AP590" i="8"/>
  <c r="AO590" i="8"/>
  <c r="AN590" i="8"/>
  <c r="AM590" i="8"/>
  <c r="AQ589" i="8"/>
  <c r="AP589" i="8"/>
  <c r="AO589" i="8"/>
  <c r="AN589" i="8"/>
  <c r="AM589" i="8"/>
  <c r="AQ588" i="8"/>
  <c r="AP588" i="8"/>
  <c r="AO588" i="8"/>
  <c r="AN588" i="8"/>
  <c r="AM588" i="8"/>
  <c r="AQ587" i="8"/>
  <c r="AP587" i="8"/>
  <c r="AO587" i="8"/>
  <c r="AN587" i="8"/>
  <c r="AM587" i="8"/>
  <c r="AQ586" i="8"/>
  <c r="AP586" i="8"/>
  <c r="AO586" i="8"/>
  <c r="AN586" i="8"/>
  <c r="AM586" i="8"/>
  <c r="AQ585" i="8"/>
  <c r="AP585" i="8"/>
  <c r="AO585" i="8"/>
  <c r="AN585" i="8"/>
  <c r="AM585" i="8"/>
  <c r="AQ584" i="8"/>
  <c r="AP584" i="8"/>
  <c r="AO584" i="8"/>
  <c r="AN584" i="8"/>
  <c r="AM584" i="8"/>
  <c r="AQ583" i="8"/>
  <c r="AP583" i="8"/>
  <c r="AO583" i="8"/>
  <c r="AN583" i="8"/>
  <c r="AM583" i="8"/>
  <c r="AQ582" i="8"/>
  <c r="AP582" i="8"/>
  <c r="AO582" i="8"/>
  <c r="AN582" i="8"/>
  <c r="AM582" i="8"/>
  <c r="AQ581" i="8"/>
  <c r="AP581" i="8"/>
  <c r="AO581" i="8"/>
  <c r="AN581" i="8"/>
  <c r="AM581" i="8"/>
  <c r="AQ580" i="8"/>
  <c r="AP580" i="8"/>
  <c r="AO580" i="8"/>
  <c r="AN580" i="8"/>
  <c r="AM580" i="8"/>
  <c r="AQ579" i="8"/>
  <c r="AP579" i="8"/>
  <c r="AO579" i="8"/>
  <c r="AN579" i="8"/>
  <c r="AM579" i="8"/>
  <c r="AQ578" i="8"/>
  <c r="AP578" i="8"/>
  <c r="AO578" i="8"/>
  <c r="AN578" i="8"/>
  <c r="AM578" i="8"/>
  <c r="AQ577" i="8"/>
  <c r="AP577" i="8"/>
  <c r="AO577" i="8"/>
  <c r="AN577" i="8"/>
  <c r="AM577" i="8"/>
  <c r="AQ576" i="8"/>
  <c r="AP576" i="8"/>
  <c r="AO576" i="8"/>
  <c r="AN576" i="8"/>
  <c r="AM576" i="8"/>
  <c r="AQ575" i="8"/>
  <c r="AP575" i="8"/>
  <c r="AO575" i="8"/>
  <c r="AN575" i="8"/>
  <c r="AM575" i="8"/>
  <c r="AQ574" i="8"/>
  <c r="AP574" i="8"/>
  <c r="AO574" i="8"/>
  <c r="AN574" i="8"/>
  <c r="AM574" i="8"/>
  <c r="AQ573" i="8"/>
  <c r="AP573" i="8"/>
  <c r="AO573" i="8"/>
  <c r="AN573" i="8"/>
  <c r="AM573" i="8"/>
  <c r="AQ572" i="8"/>
  <c r="AP572" i="8"/>
  <c r="AO572" i="8"/>
  <c r="AN572" i="8"/>
  <c r="AM572" i="8"/>
  <c r="AQ571" i="8"/>
  <c r="AP571" i="8"/>
  <c r="AO571" i="8"/>
  <c r="AN571" i="8"/>
  <c r="AM571" i="8"/>
  <c r="AQ570" i="8"/>
  <c r="AP570" i="8"/>
  <c r="AO570" i="8"/>
  <c r="AN570" i="8"/>
  <c r="AM570" i="8"/>
  <c r="AQ569" i="8"/>
  <c r="AP569" i="8"/>
  <c r="AO569" i="8"/>
  <c r="AN569" i="8"/>
  <c r="AM569" i="8"/>
  <c r="AQ568" i="8"/>
  <c r="AP568" i="8"/>
  <c r="AO568" i="8"/>
  <c r="AN568" i="8"/>
  <c r="AM568" i="8"/>
  <c r="AQ567" i="8"/>
  <c r="AP567" i="8"/>
  <c r="AO567" i="8"/>
  <c r="AN567" i="8"/>
  <c r="AM567" i="8"/>
  <c r="AQ566" i="8"/>
  <c r="AP566" i="8"/>
  <c r="AO566" i="8"/>
  <c r="AN566" i="8"/>
  <c r="AM566" i="8"/>
  <c r="AQ565" i="8"/>
  <c r="AP565" i="8"/>
  <c r="AO565" i="8"/>
  <c r="AN565" i="8"/>
  <c r="AM565" i="8"/>
  <c r="AQ564" i="8"/>
  <c r="AP564" i="8"/>
  <c r="AO564" i="8"/>
  <c r="AN564" i="8"/>
  <c r="AM564" i="8"/>
  <c r="AQ563" i="8"/>
  <c r="AP563" i="8"/>
  <c r="AO563" i="8"/>
  <c r="AN563" i="8"/>
  <c r="AM563" i="8"/>
  <c r="AQ562" i="8"/>
  <c r="AP562" i="8"/>
  <c r="AO562" i="8"/>
  <c r="AN562" i="8"/>
  <c r="AM562" i="8"/>
  <c r="AQ561" i="8"/>
  <c r="AP561" i="8"/>
  <c r="AO561" i="8"/>
  <c r="AN561" i="8"/>
  <c r="AM561" i="8"/>
  <c r="AQ560" i="8"/>
  <c r="AP560" i="8"/>
  <c r="AO560" i="8"/>
  <c r="AN560" i="8"/>
  <c r="AM560" i="8"/>
  <c r="AQ559" i="8"/>
  <c r="AP559" i="8"/>
  <c r="AO559" i="8"/>
  <c r="AN559" i="8"/>
  <c r="AM559" i="8"/>
  <c r="AQ558" i="8"/>
  <c r="AP558" i="8"/>
  <c r="AO558" i="8"/>
  <c r="AN558" i="8"/>
  <c r="AM558" i="8"/>
  <c r="AQ557" i="8"/>
  <c r="AP557" i="8"/>
  <c r="AO557" i="8"/>
  <c r="AN557" i="8"/>
  <c r="AM557" i="8"/>
  <c r="AQ556" i="8"/>
  <c r="AP556" i="8"/>
  <c r="AO556" i="8"/>
  <c r="AN556" i="8"/>
  <c r="AM556" i="8"/>
  <c r="AQ555" i="8"/>
  <c r="AP555" i="8"/>
  <c r="AO555" i="8"/>
  <c r="AN555" i="8"/>
  <c r="AM555" i="8"/>
  <c r="AQ554" i="8"/>
  <c r="AP554" i="8"/>
  <c r="AO554" i="8"/>
  <c r="AN554" i="8"/>
  <c r="AM554" i="8"/>
  <c r="AQ553" i="8"/>
  <c r="AP553" i="8"/>
  <c r="AO553" i="8"/>
  <c r="AN553" i="8"/>
  <c r="AM553" i="8"/>
  <c r="AQ552" i="8"/>
  <c r="AP552" i="8"/>
  <c r="AO552" i="8"/>
  <c r="AN552" i="8"/>
  <c r="AM552" i="8"/>
  <c r="AQ551" i="8"/>
  <c r="AP551" i="8"/>
  <c r="AO551" i="8"/>
  <c r="AN551" i="8"/>
  <c r="AM551" i="8"/>
  <c r="AQ550" i="8"/>
  <c r="AP550" i="8"/>
  <c r="AO550" i="8"/>
  <c r="AN550" i="8"/>
  <c r="AM550" i="8"/>
  <c r="AQ549" i="8"/>
  <c r="AP549" i="8"/>
  <c r="AO549" i="8"/>
  <c r="AN549" i="8"/>
  <c r="AM549" i="8"/>
  <c r="AQ548" i="8"/>
  <c r="AP548" i="8"/>
  <c r="AO548" i="8"/>
  <c r="AN548" i="8"/>
  <c r="AM548" i="8"/>
  <c r="AQ547" i="8"/>
  <c r="AP547" i="8"/>
  <c r="AO547" i="8"/>
  <c r="AN547" i="8"/>
  <c r="AM547" i="8"/>
  <c r="AQ546" i="8"/>
  <c r="AP546" i="8"/>
  <c r="AO546" i="8"/>
  <c r="AN546" i="8"/>
  <c r="AM546" i="8"/>
  <c r="AQ545" i="8"/>
  <c r="AP545" i="8"/>
  <c r="AO545" i="8"/>
  <c r="AN545" i="8"/>
  <c r="AM545" i="8"/>
  <c r="AQ544" i="8"/>
  <c r="AP544" i="8"/>
  <c r="AO544" i="8"/>
  <c r="AN544" i="8"/>
  <c r="AM544" i="8"/>
  <c r="AQ543" i="8"/>
  <c r="AP543" i="8"/>
  <c r="AO543" i="8"/>
  <c r="AN543" i="8"/>
  <c r="AM543" i="8"/>
  <c r="AQ542" i="8"/>
  <c r="AP542" i="8"/>
  <c r="AO542" i="8"/>
  <c r="AN542" i="8"/>
  <c r="AM542" i="8"/>
  <c r="AQ541" i="8"/>
  <c r="AP541" i="8"/>
  <c r="AO541" i="8"/>
  <c r="AN541" i="8"/>
  <c r="AM541" i="8"/>
  <c r="AQ540" i="8"/>
  <c r="AP540" i="8"/>
  <c r="AO540" i="8"/>
  <c r="AN540" i="8"/>
  <c r="AM540" i="8"/>
  <c r="AQ539" i="8"/>
  <c r="AP539" i="8"/>
  <c r="AO539" i="8"/>
  <c r="AN539" i="8"/>
  <c r="AM539" i="8"/>
  <c r="AQ538" i="8"/>
  <c r="AP538" i="8"/>
  <c r="AO538" i="8"/>
  <c r="AN538" i="8"/>
  <c r="AM538" i="8"/>
  <c r="AQ537" i="8"/>
  <c r="AP537" i="8"/>
  <c r="AO537" i="8"/>
  <c r="AN537" i="8"/>
  <c r="AM537" i="8"/>
  <c r="AQ536" i="8"/>
  <c r="AP536" i="8"/>
  <c r="AO536" i="8"/>
  <c r="AN536" i="8"/>
  <c r="AM536" i="8"/>
  <c r="AQ535" i="8"/>
  <c r="AP535" i="8"/>
  <c r="AO535" i="8"/>
  <c r="AN535" i="8"/>
  <c r="AM535" i="8"/>
  <c r="AQ534" i="8"/>
  <c r="AP534" i="8"/>
  <c r="AO534" i="8"/>
  <c r="AN534" i="8"/>
  <c r="AM534" i="8"/>
  <c r="AQ533" i="8"/>
  <c r="AP533" i="8"/>
  <c r="AO533" i="8"/>
  <c r="AN533" i="8"/>
  <c r="AM533" i="8"/>
  <c r="AQ532" i="8"/>
  <c r="AP532" i="8"/>
  <c r="AO532" i="8"/>
  <c r="AN532" i="8"/>
  <c r="AM532" i="8"/>
  <c r="AQ531" i="8"/>
  <c r="AP531" i="8"/>
  <c r="AO531" i="8"/>
  <c r="AN531" i="8"/>
  <c r="AM531" i="8"/>
  <c r="AQ530" i="8"/>
  <c r="AP530" i="8"/>
  <c r="AO530" i="8"/>
  <c r="AN530" i="8"/>
  <c r="AM530" i="8"/>
  <c r="AQ529" i="8"/>
  <c r="AP529" i="8"/>
  <c r="AO529" i="8"/>
  <c r="AN529" i="8"/>
  <c r="AM529" i="8"/>
  <c r="AQ528" i="8"/>
  <c r="AP528" i="8"/>
  <c r="AO528" i="8"/>
  <c r="AN528" i="8"/>
  <c r="AM528" i="8"/>
  <c r="AQ527" i="8"/>
  <c r="AP527" i="8"/>
  <c r="AO527" i="8"/>
  <c r="AN527" i="8"/>
  <c r="AM527" i="8"/>
  <c r="AQ526" i="8"/>
  <c r="AP526" i="8"/>
  <c r="AO526" i="8"/>
  <c r="AN526" i="8"/>
  <c r="AM526" i="8"/>
  <c r="AQ525" i="8"/>
  <c r="AP525" i="8"/>
  <c r="AO525" i="8"/>
  <c r="AN525" i="8"/>
  <c r="AM525" i="8"/>
  <c r="AQ524" i="8"/>
  <c r="AP524" i="8"/>
  <c r="AO524" i="8"/>
  <c r="AN524" i="8"/>
  <c r="AM524" i="8"/>
  <c r="AQ523" i="8"/>
  <c r="AP523" i="8"/>
  <c r="AO523" i="8"/>
  <c r="AN523" i="8"/>
  <c r="AM523" i="8"/>
  <c r="AQ522" i="8"/>
  <c r="AP522" i="8"/>
  <c r="AO522" i="8"/>
  <c r="AN522" i="8"/>
  <c r="AM522" i="8"/>
  <c r="AQ521" i="8"/>
  <c r="AP521" i="8"/>
  <c r="AO521" i="8"/>
  <c r="AN521" i="8"/>
  <c r="AM521" i="8"/>
  <c r="AQ520" i="8"/>
  <c r="AP520" i="8"/>
  <c r="AO520" i="8"/>
  <c r="AN520" i="8"/>
  <c r="AM520" i="8"/>
  <c r="AQ519" i="8"/>
  <c r="AP519" i="8"/>
  <c r="AO519" i="8"/>
  <c r="AN519" i="8"/>
  <c r="AM519" i="8"/>
  <c r="AQ518" i="8"/>
  <c r="AP518" i="8"/>
  <c r="AO518" i="8"/>
  <c r="AN518" i="8"/>
  <c r="AM518" i="8"/>
  <c r="AQ517" i="8"/>
  <c r="AP517" i="8"/>
  <c r="AO517" i="8"/>
  <c r="AN517" i="8"/>
  <c r="AM517" i="8"/>
  <c r="AQ516" i="8"/>
  <c r="AP516" i="8"/>
  <c r="AO516" i="8"/>
  <c r="AN516" i="8"/>
  <c r="AM516" i="8"/>
  <c r="AQ515" i="8"/>
  <c r="AP515" i="8"/>
  <c r="AO515" i="8"/>
  <c r="AN515" i="8"/>
  <c r="AM515" i="8"/>
  <c r="AQ514" i="8"/>
  <c r="AP514" i="8"/>
  <c r="AO514" i="8"/>
  <c r="AN514" i="8"/>
  <c r="AM514" i="8"/>
  <c r="AQ513" i="8"/>
  <c r="AP513" i="8"/>
  <c r="AO513" i="8"/>
  <c r="AN513" i="8"/>
  <c r="AM513" i="8"/>
  <c r="AQ512" i="8"/>
  <c r="AP512" i="8"/>
  <c r="AO512" i="8"/>
  <c r="AN512" i="8"/>
  <c r="AM512" i="8"/>
  <c r="AQ511" i="8"/>
  <c r="AP511" i="8"/>
  <c r="AO511" i="8"/>
  <c r="AN511" i="8"/>
  <c r="AM511" i="8"/>
  <c r="AQ510" i="8"/>
  <c r="AP510" i="8"/>
  <c r="AO510" i="8"/>
  <c r="AN510" i="8"/>
  <c r="AM510" i="8"/>
  <c r="AQ509" i="8"/>
  <c r="AP509" i="8"/>
  <c r="AO509" i="8"/>
  <c r="AN509" i="8"/>
  <c r="AM509" i="8"/>
  <c r="AQ508" i="8"/>
  <c r="AP508" i="8"/>
  <c r="AO508" i="8"/>
  <c r="AN508" i="8"/>
  <c r="AM508" i="8"/>
  <c r="AQ507" i="8"/>
  <c r="AP507" i="8"/>
  <c r="AO507" i="8"/>
  <c r="AN507" i="8"/>
  <c r="AM507" i="8"/>
  <c r="AQ506" i="8"/>
  <c r="AP506" i="8"/>
  <c r="AO506" i="8"/>
  <c r="AN506" i="8"/>
  <c r="AM506" i="8"/>
  <c r="AQ505" i="8"/>
  <c r="AP505" i="8"/>
  <c r="AO505" i="8"/>
  <c r="AN505" i="8"/>
  <c r="AM505" i="8"/>
  <c r="AQ504" i="8"/>
  <c r="AP504" i="8"/>
  <c r="AO504" i="8"/>
  <c r="AN504" i="8"/>
  <c r="AM504" i="8"/>
  <c r="AQ503" i="8"/>
  <c r="AP503" i="8"/>
  <c r="AO503" i="8"/>
  <c r="AN503" i="8"/>
  <c r="AM503" i="8"/>
  <c r="AQ502" i="8"/>
  <c r="AP502" i="8"/>
  <c r="AO502" i="8"/>
  <c r="AN502" i="8"/>
  <c r="AM502" i="8"/>
  <c r="AQ501" i="8"/>
  <c r="AP501" i="8"/>
  <c r="AO501" i="8"/>
  <c r="AN501" i="8"/>
  <c r="AM501" i="8"/>
  <c r="AQ500" i="8"/>
  <c r="AP500" i="8"/>
  <c r="AO500" i="8"/>
  <c r="AN500" i="8"/>
  <c r="AM500" i="8"/>
  <c r="AQ499" i="8"/>
  <c r="AP499" i="8"/>
  <c r="AO499" i="8"/>
  <c r="AN499" i="8"/>
  <c r="AM499" i="8"/>
  <c r="AQ498" i="8"/>
  <c r="AP498" i="8"/>
  <c r="AO498" i="8"/>
  <c r="AN498" i="8"/>
  <c r="AM498" i="8"/>
  <c r="AQ497" i="8"/>
  <c r="AP497" i="8"/>
  <c r="AO497" i="8"/>
  <c r="AN497" i="8"/>
  <c r="AM497" i="8"/>
  <c r="AQ496" i="8"/>
  <c r="AP496" i="8"/>
  <c r="AO496" i="8"/>
  <c r="AN496" i="8"/>
  <c r="AM496" i="8"/>
  <c r="AQ495" i="8"/>
  <c r="AP495" i="8"/>
  <c r="AO495" i="8"/>
  <c r="AN495" i="8"/>
  <c r="AM495" i="8"/>
  <c r="AQ494" i="8"/>
  <c r="AP494" i="8"/>
  <c r="AO494" i="8"/>
  <c r="AN494" i="8"/>
  <c r="AM494" i="8"/>
  <c r="AQ493" i="8"/>
  <c r="AP493" i="8"/>
  <c r="AO493" i="8"/>
  <c r="AN493" i="8"/>
  <c r="AM493" i="8"/>
  <c r="AQ492" i="8"/>
  <c r="AP492" i="8"/>
  <c r="AO492" i="8"/>
  <c r="AN492" i="8"/>
  <c r="AM492" i="8"/>
  <c r="AQ491" i="8"/>
  <c r="AP491" i="8"/>
  <c r="AO491" i="8"/>
  <c r="AN491" i="8"/>
  <c r="AM491" i="8"/>
  <c r="AQ490" i="8"/>
  <c r="AP490" i="8"/>
  <c r="AO490" i="8"/>
  <c r="AN490" i="8"/>
  <c r="AM490" i="8"/>
  <c r="AQ489" i="8"/>
  <c r="AP489" i="8"/>
  <c r="AO489" i="8"/>
  <c r="AN489" i="8"/>
  <c r="AM489" i="8"/>
  <c r="AQ488" i="8"/>
  <c r="AP488" i="8"/>
  <c r="AO488" i="8"/>
  <c r="AN488" i="8"/>
  <c r="AM488" i="8"/>
  <c r="AQ487" i="8"/>
  <c r="AP487" i="8"/>
  <c r="AO487" i="8"/>
  <c r="AN487" i="8"/>
  <c r="AM487" i="8"/>
  <c r="AQ486" i="8"/>
  <c r="AP486" i="8"/>
  <c r="AO486" i="8"/>
  <c r="AN486" i="8"/>
  <c r="AM486" i="8"/>
  <c r="AQ485" i="8"/>
  <c r="AP485" i="8"/>
  <c r="AO485" i="8"/>
  <c r="AN485" i="8"/>
  <c r="AM485" i="8"/>
  <c r="AQ484" i="8"/>
  <c r="AP484" i="8"/>
  <c r="AO484" i="8"/>
  <c r="AN484" i="8"/>
  <c r="AM484" i="8"/>
  <c r="AQ483" i="8"/>
  <c r="AP483" i="8"/>
  <c r="AO483" i="8"/>
  <c r="AN483" i="8"/>
  <c r="AM483" i="8"/>
  <c r="AQ482" i="8"/>
  <c r="AP482" i="8"/>
  <c r="AO482" i="8"/>
  <c r="AN482" i="8"/>
  <c r="AM482" i="8"/>
  <c r="AQ481" i="8"/>
  <c r="AP481" i="8"/>
  <c r="AO481" i="8"/>
  <c r="AN481" i="8"/>
  <c r="AM481" i="8"/>
  <c r="AQ480" i="8"/>
  <c r="AP480" i="8"/>
  <c r="AO480" i="8"/>
  <c r="AN480" i="8"/>
  <c r="AM480" i="8"/>
  <c r="AQ479" i="8"/>
  <c r="AP479" i="8"/>
  <c r="AO479" i="8"/>
  <c r="AN479" i="8"/>
  <c r="AM479" i="8"/>
  <c r="AQ478" i="8"/>
  <c r="AP478" i="8"/>
  <c r="AO478" i="8"/>
  <c r="AN478" i="8"/>
  <c r="AM478" i="8"/>
  <c r="AQ477" i="8"/>
  <c r="AP477" i="8"/>
  <c r="AO477" i="8"/>
  <c r="AN477" i="8"/>
  <c r="AM477" i="8"/>
  <c r="AQ476" i="8"/>
  <c r="AP476" i="8"/>
  <c r="AO476" i="8"/>
  <c r="AN476" i="8"/>
  <c r="AM476" i="8"/>
  <c r="AQ475" i="8"/>
  <c r="AP475" i="8"/>
  <c r="AO475" i="8"/>
  <c r="AN475" i="8"/>
  <c r="AM475" i="8"/>
  <c r="AQ474" i="8"/>
  <c r="AP474" i="8"/>
  <c r="AO474" i="8"/>
  <c r="AN474" i="8"/>
  <c r="AM474" i="8"/>
  <c r="AQ473" i="8"/>
  <c r="AP473" i="8"/>
  <c r="AO473" i="8"/>
  <c r="AN473" i="8"/>
  <c r="AM473" i="8"/>
  <c r="AQ472" i="8"/>
  <c r="AP472" i="8"/>
  <c r="AO472" i="8"/>
  <c r="AN472" i="8"/>
  <c r="AM472" i="8"/>
  <c r="AQ471" i="8"/>
  <c r="AP471" i="8"/>
  <c r="AO471" i="8"/>
  <c r="AN471" i="8"/>
  <c r="AM471" i="8"/>
  <c r="AQ470" i="8"/>
  <c r="AP470" i="8"/>
  <c r="AO470" i="8"/>
  <c r="AN470" i="8"/>
  <c r="AM470" i="8"/>
  <c r="AQ469" i="8"/>
  <c r="AP469" i="8"/>
  <c r="AO469" i="8"/>
  <c r="AN469" i="8"/>
  <c r="AM469" i="8"/>
  <c r="AQ468" i="8"/>
  <c r="AP468" i="8"/>
  <c r="AO468" i="8"/>
  <c r="AN468" i="8"/>
  <c r="AM468" i="8"/>
  <c r="AQ467" i="8"/>
  <c r="AP467" i="8"/>
  <c r="AO467" i="8"/>
  <c r="AN467" i="8"/>
  <c r="AM467" i="8"/>
  <c r="AQ466" i="8"/>
  <c r="AP466" i="8"/>
  <c r="AO466" i="8"/>
  <c r="AN466" i="8"/>
  <c r="AM466" i="8"/>
  <c r="AQ465" i="8"/>
  <c r="AP465" i="8"/>
  <c r="AO465" i="8"/>
  <c r="AN465" i="8"/>
  <c r="AM465" i="8"/>
  <c r="AQ464" i="8"/>
  <c r="AP464" i="8"/>
  <c r="AO464" i="8"/>
  <c r="AN464" i="8"/>
  <c r="AM464" i="8"/>
  <c r="AQ463" i="8"/>
  <c r="AP463" i="8"/>
  <c r="AO463" i="8"/>
  <c r="AN463" i="8"/>
  <c r="AM463" i="8"/>
  <c r="AQ462" i="8"/>
  <c r="AP462" i="8"/>
  <c r="AO462" i="8"/>
  <c r="AN462" i="8"/>
  <c r="AM462" i="8"/>
  <c r="AQ461" i="8"/>
  <c r="AP461" i="8"/>
  <c r="AO461" i="8"/>
  <c r="AN461" i="8"/>
  <c r="AM461" i="8"/>
  <c r="AQ460" i="8"/>
  <c r="AP460" i="8"/>
  <c r="AO460" i="8"/>
  <c r="AN460" i="8"/>
  <c r="AM460" i="8"/>
  <c r="AQ459" i="8"/>
  <c r="AP459" i="8"/>
  <c r="AO459" i="8"/>
  <c r="AN459" i="8"/>
  <c r="AM459" i="8"/>
  <c r="AQ458" i="8"/>
  <c r="AP458" i="8"/>
  <c r="AO458" i="8"/>
  <c r="AN458" i="8"/>
  <c r="AM458" i="8"/>
  <c r="AQ457" i="8"/>
  <c r="AP457" i="8"/>
  <c r="AO457" i="8"/>
  <c r="AN457" i="8"/>
  <c r="AM457" i="8"/>
  <c r="AQ456" i="8"/>
  <c r="AP456" i="8"/>
  <c r="AO456" i="8"/>
  <c r="AN456" i="8"/>
  <c r="AM456" i="8"/>
  <c r="AQ455" i="8"/>
  <c r="AP455" i="8"/>
  <c r="AO455" i="8"/>
  <c r="AN455" i="8"/>
  <c r="AM455" i="8"/>
  <c r="AQ454" i="8"/>
  <c r="AP454" i="8"/>
  <c r="AO454" i="8"/>
  <c r="AN454" i="8"/>
  <c r="AM454" i="8"/>
  <c r="AQ453" i="8"/>
  <c r="AP453" i="8"/>
  <c r="AO453" i="8"/>
  <c r="AN453" i="8"/>
  <c r="AM453" i="8"/>
  <c r="AQ452" i="8"/>
  <c r="AP452" i="8"/>
  <c r="AO452" i="8"/>
  <c r="AN452" i="8"/>
  <c r="AM452" i="8"/>
  <c r="AQ451" i="8"/>
  <c r="AP451" i="8"/>
  <c r="AO451" i="8"/>
  <c r="AN451" i="8"/>
  <c r="AM451" i="8"/>
  <c r="AQ450" i="8"/>
  <c r="AP450" i="8"/>
  <c r="AO450" i="8"/>
  <c r="AN450" i="8"/>
  <c r="AM450" i="8"/>
  <c r="AQ449" i="8"/>
  <c r="AP449" i="8"/>
  <c r="AO449" i="8"/>
  <c r="AN449" i="8"/>
  <c r="AM449" i="8"/>
  <c r="AQ448" i="8"/>
  <c r="AP448" i="8"/>
  <c r="AO448" i="8"/>
  <c r="AN448" i="8"/>
  <c r="AM448" i="8"/>
  <c r="AQ447" i="8"/>
  <c r="AP447" i="8"/>
  <c r="AO447" i="8"/>
  <c r="AN447" i="8"/>
  <c r="AM447" i="8"/>
  <c r="AQ446" i="8"/>
  <c r="AP446" i="8"/>
  <c r="AO446" i="8"/>
  <c r="AN446" i="8"/>
  <c r="AM446" i="8"/>
  <c r="AQ445" i="8"/>
  <c r="AP445" i="8"/>
  <c r="AO445" i="8"/>
  <c r="AN445" i="8"/>
  <c r="AM445" i="8"/>
  <c r="AQ444" i="8"/>
  <c r="AP444" i="8"/>
  <c r="AO444" i="8"/>
  <c r="AN444" i="8"/>
  <c r="AM444" i="8"/>
  <c r="AQ443" i="8"/>
  <c r="AP443" i="8"/>
  <c r="AO443" i="8"/>
  <c r="AN443" i="8"/>
  <c r="AM443" i="8"/>
  <c r="AQ442" i="8"/>
  <c r="AP442" i="8"/>
  <c r="AO442" i="8"/>
  <c r="AN442" i="8"/>
  <c r="AM442" i="8"/>
  <c r="AQ441" i="8"/>
  <c r="AP441" i="8"/>
  <c r="AO441" i="8"/>
  <c r="AN441" i="8"/>
  <c r="AM441" i="8"/>
  <c r="AQ440" i="8"/>
  <c r="AP440" i="8"/>
  <c r="AO440" i="8"/>
  <c r="AN440" i="8"/>
  <c r="AM440" i="8"/>
  <c r="AQ439" i="8"/>
  <c r="AP439" i="8"/>
  <c r="AO439" i="8"/>
  <c r="AN439" i="8"/>
  <c r="AM439" i="8"/>
  <c r="AQ438" i="8"/>
  <c r="AP438" i="8"/>
  <c r="AO438" i="8"/>
  <c r="AN438" i="8"/>
  <c r="AM438" i="8"/>
  <c r="AQ437" i="8"/>
  <c r="AP437" i="8"/>
  <c r="AO437" i="8"/>
  <c r="AN437" i="8"/>
  <c r="AM437" i="8"/>
  <c r="AQ436" i="8"/>
  <c r="AP436" i="8"/>
  <c r="AO436" i="8"/>
  <c r="AN436" i="8"/>
  <c r="AM436" i="8"/>
  <c r="AQ435" i="8"/>
  <c r="AP435" i="8"/>
  <c r="AO435" i="8"/>
  <c r="AN435" i="8"/>
  <c r="AM435" i="8"/>
  <c r="AQ434" i="8"/>
  <c r="AP434" i="8"/>
  <c r="AO434" i="8"/>
  <c r="AN434" i="8"/>
  <c r="AM434" i="8"/>
  <c r="AQ433" i="8"/>
  <c r="AP433" i="8"/>
  <c r="AO433" i="8"/>
  <c r="AN433" i="8"/>
  <c r="AM433" i="8"/>
  <c r="AQ432" i="8"/>
  <c r="AP432" i="8"/>
  <c r="AO432" i="8"/>
  <c r="AN432" i="8"/>
  <c r="AM432" i="8"/>
  <c r="AQ431" i="8"/>
  <c r="AP431" i="8"/>
  <c r="AO431" i="8"/>
  <c r="AN431" i="8"/>
  <c r="AM431" i="8"/>
  <c r="AQ430" i="8"/>
  <c r="AP430" i="8"/>
  <c r="AO430" i="8"/>
  <c r="AN430" i="8"/>
  <c r="AM430" i="8"/>
  <c r="AQ429" i="8"/>
  <c r="AP429" i="8"/>
  <c r="AO429" i="8"/>
  <c r="AN429" i="8"/>
  <c r="AM429" i="8"/>
  <c r="AQ428" i="8"/>
  <c r="AP428" i="8"/>
  <c r="AO428" i="8"/>
  <c r="AN428" i="8"/>
  <c r="AM428" i="8"/>
  <c r="AQ427" i="8"/>
  <c r="AP427" i="8"/>
  <c r="AO427" i="8"/>
  <c r="AN427" i="8"/>
  <c r="AM427" i="8"/>
  <c r="AQ426" i="8"/>
  <c r="AP426" i="8"/>
  <c r="AO426" i="8"/>
  <c r="AN426" i="8"/>
  <c r="AM426" i="8"/>
  <c r="AQ425" i="8"/>
  <c r="AP425" i="8"/>
  <c r="AO425" i="8"/>
  <c r="AN425" i="8"/>
  <c r="AM425" i="8"/>
  <c r="AQ424" i="8"/>
  <c r="AP424" i="8"/>
  <c r="AO424" i="8"/>
  <c r="AN424" i="8"/>
  <c r="AM424" i="8"/>
  <c r="AQ423" i="8"/>
  <c r="AP423" i="8"/>
  <c r="AO423" i="8"/>
  <c r="AN423" i="8"/>
  <c r="AM423" i="8"/>
  <c r="AQ422" i="8"/>
  <c r="AP422" i="8"/>
  <c r="AO422" i="8"/>
  <c r="AN422" i="8"/>
  <c r="AM422" i="8"/>
  <c r="AQ421" i="8"/>
  <c r="AP421" i="8"/>
  <c r="AO421" i="8"/>
  <c r="AN421" i="8"/>
  <c r="AM421" i="8"/>
  <c r="AQ420" i="8"/>
  <c r="AP420" i="8"/>
  <c r="AO420" i="8"/>
  <c r="AN420" i="8"/>
  <c r="AM420" i="8"/>
  <c r="AQ419" i="8"/>
  <c r="AP419" i="8"/>
  <c r="AO419" i="8"/>
  <c r="AN419" i="8"/>
  <c r="AM419" i="8"/>
  <c r="AQ418" i="8"/>
  <c r="AP418" i="8"/>
  <c r="AO418" i="8"/>
  <c r="AN418" i="8"/>
  <c r="AM418" i="8"/>
  <c r="AQ417" i="8"/>
  <c r="AP417" i="8"/>
  <c r="AO417" i="8"/>
  <c r="AN417" i="8"/>
  <c r="AM417" i="8"/>
  <c r="AQ416" i="8"/>
  <c r="AP416" i="8"/>
  <c r="AO416" i="8"/>
  <c r="AN416" i="8"/>
  <c r="AM416" i="8"/>
  <c r="AQ415" i="8"/>
  <c r="AP415" i="8"/>
  <c r="AO415" i="8"/>
  <c r="AN415" i="8"/>
  <c r="AM415" i="8"/>
  <c r="AQ414" i="8"/>
  <c r="AP414" i="8"/>
  <c r="AO414" i="8"/>
  <c r="AN414" i="8"/>
  <c r="AM414" i="8"/>
  <c r="AQ413" i="8"/>
  <c r="AP413" i="8"/>
  <c r="AO413" i="8"/>
  <c r="AN413" i="8"/>
  <c r="AM413" i="8"/>
  <c r="AQ412" i="8"/>
  <c r="AP412" i="8"/>
  <c r="AO412" i="8"/>
  <c r="AN412" i="8"/>
  <c r="AM412" i="8"/>
  <c r="AQ411" i="8"/>
  <c r="AP411" i="8"/>
  <c r="AO411" i="8"/>
  <c r="AN411" i="8"/>
  <c r="AM411" i="8"/>
  <c r="AQ410" i="8"/>
  <c r="AP410" i="8"/>
  <c r="AO410" i="8"/>
  <c r="AN410" i="8"/>
  <c r="AM410" i="8"/>
  <c r="AQ409" i="8"/>
  <c r="AP409" i="8"/>
  <c r="AO409" i="8"/>
  <c r="AN409" i="8"/>
  <c r="AM409" i="8"/>
  <c r="AQ408" i="8"/>
  <c r="AP408" i="8"/>
  <c r="AO408" i="8"/>
  <c r="AN408" i="8"/>
  <c r="AM408" i="8"/>
  <c r="AQ407" i="8"/>
  <c r="AP407" i="8"/>
  <c r="AO407" i="8"/>
  <c r="AN407" i="8"/>
  <c r="AM407" i="8"/>
  <c r="AQ406" i="8"/>
  <c r="AP406" i="8"/>
  <c r="AO406" i="8"/>
  <c r="AN406" i="8"/>
  <c r="AM406" i="8"/>
  <c r="AQ405" i="8"/>
  <c r="AP405" i="8"/>
  <c r="AO405" i="8"/>
  <c r="AN405" i="8"/>
  <c r="AM405" i="8"/>
  <c r="AQ404" i="8"/>
  <c r="AP404" i="8"/>
  <c r="AO404" i="8"/>
  <c r="AN404" i="8"/>
  <c r="AM404" i="8"/>
  <c r="AQ403" i="8"/>
  <c r="AP403" i="8"/>
  <c r="AO403" i="8"/>
  <c r="AN403" i="8"/>
  <c r="AM403" i="8"/>
  <c r="AQ402" i="8"/>
  <c r="AP402" i="8"/>
  <c r="AO402" i="8"/>
  <c r="AN402" i="8"/>
  <c r="AM402" i="8"/>
  <c r="AQ401" i="8"/>
  <c r="AP401" i="8"/>
  <c r="AO401" i="8"/>
  <c r="AN401" i="8"/>
  <c r="AM401" i="8"/>
  <c r="AQ400" i="8"/>
  <c r="AP400" i="8"/>
  <c r="AO400" i="8"/>
  <c r="AN400" i="8"/>
  <c r="AM400" i="8"/>
  <c r="AQ399" i="8"/>
  <c r="AP399" i="8"/>
  <c r="AO399" i="8"/>
  <c r="AN399" i="8"/>
  <c r="AM399" i="8"/>
  <c r="AQ398" i="8"/>
  <c r="AP398" i="8"/>
  <c r="AO398" i="8"/>
  <c r="AN398" i="8"/>
  <c r="AM398" i="8"/>
  <c r="AQ397" i="8"/>
  <c r="AP397" i="8"/>
  <c r="AO397" i="8"/>
  <c r="AN397" i="8"/>
  <c r="AM397" i="8"/>
  <c r="AQ396" i="8"/>
  <c r="AP396" i="8"/>
  <c r="AO396" i="8"/>
  <c r="AN396" i="8"/>
  <c r="AM396" i="8"/>
  <c r="AQ395" i="8"/>
  <c r="AP395" i="8"/>
  <c r="AO395" i="8"/>
  <c r="AN395" i="8"/>
  <c r="AM395" i="8"/>
  <c r="AQ394" i="8"/>
  <c r="AP394" i="8"/>
  <c r="AO394" i="8"/>
  <c r="AN394" i="8"/>
  <c r="AM394" i="8"/>
  <c r="AQ393" i="8"/>
  <c r="AP393" i="8"/>
  <c r="AO393" i="8"/>
  <c r="AN393" i="8"/>
  <c r="AM393" i="8"/>
  <c r="AQ392" i="8"/>
  <c r="AP392" i="8"/>
  <c r="AO392" i="8"/>
  <c r="AN392" i="8"/>
  <c r="AM392" i="8"/>
  <c r="AQ391" i="8"/>
  <c r="AP391" i="8"/>
  <c r="AO391" i="8"/>
  <c r="AN391" i="8"/>
  <c r="AM391" i="8"/>
  <c r="AQ390" i="8"/>
  <c r="AP390" i="8"/>
  <c r="AO390" i="8"/>
  <c r="AN390" i="8"/>
  <c r="AM390" i="8"/>
  <c r="AQ389" i="8"/>
  <c r="AP389" i="8"/>
  <c r="AO389" i="8"/>
  <c r="AN389" i="8"/>
  <c r="AM389" i="8"/>
  <c r="AQ388" i="8"/>
  <c r="AP388" i="8"/>
  <c r="AO388" i="8"/>
  <c r="AN388" i="8"/>
  <c r="AM388" i="8"/>
  <c r="AQ387" i="8"/>
  <c r="AP387" i="8"/>
  <c r="AO387" i="8"/>
  <c r="AN387" i="8"/>
  <c r="AM387" i="8"/>
  <c r="AQ386" i="8"/>
  <c r="AP386" i="8"/>
  <c r="AO386" i="8"/>
  <c r="AN386" i="8"/>
  <c r="AM386" i="8"/>
  <c r="AQ385" i="8"/>
  <c r="AP385" i="8"/>
  <c r="AO385" i="8"/>
  <c r="AN385" i="8"/>
  <c r="AM385" i="8"/>
  <c r="AQ384" i="8"/>
  <c r="AP384" i="8"/>
  <c r="AO384" i="8"/>
  <c r="AN384" i="8"/>
  <c r="AM384" i="8"/>
  <c r="AQ383" i="8"/>
  <c r="AP383" i="8"/>
  <c r="AO383" i="8"/>
  <c r="AN383" i="8"/>
  <c r="AM383" i="8"/>
  <c r="AQ382" i="8"/>
  <c r="AP382" i="8"/>
  <c r="AO382" i="8"/>
  <c r="AN382" i="8"/>
  <c r="AM382" i="8"/>
  <c r="AQ381" i="8"/>
  <c r="AP381" i="8"/>
  <c r="AO381" i="8"/>
  <c r="AN381" i="8"/>
  <c r="AM381" i="8"/>
  <c r="AQ380" i="8"/>
  <c r="AP380" i="8"/>
  <c r="AO380" i="8"/>
  <c r="AN380" i="8"/>
  <c r="AM380" i="8"/>
  <c r="AQ379" i="8"/>
  <c r="AP379" i="8"/>
  <c r="AO379" i="8"/>
  <c r="AN379" i="8"/>
  <c r="AM379" i="8"/>
  <c r="AQ378" i="8"/>
  <c r="AP378" i="8"/>
  <c r="AO378" i="8"/>
  <c r="AN378" i="8"/>
  <c r="AM378" i="8"/>
  <c r="AQ377" i="8"/>
  <c r="AP377" i="8"/>
  <c r="AO377" i="8"/>
  <c r="AN377" i="8"/>
  <c r="AM377" i="8"/>
  <c r="AQ376" i="8"/>
  <c r="AP376" i="8"/>
  <c r="AO376" i="8"/>
  <c r="AN376" i="8"/>
  <c r="AM376" i="8"/>
  <c r="AQ375" i="8"/>
  <c r="AP375" i="8"/>
  <c r="AO375" i="8"/>
  <c r="AN375" i="8"/>
  <c r="AM375" i="8"/>
  <c r="AQ374" i="8"/>
  <c r="AP374" i="8"/>
  <c r="AO374" i="8"/>
  <c r="AN374" i="8"/>
  <c r="AM374" i="8"/>
  <c r="AQ373" i="8"/>
  <c r="AP373" i="8"/>
  <c r="AO373" i="8"/>
  <c r="AN373" i="8"/>
  <c r="AM373" i="8"/>
  <c r="AQ372" i="8"/>
  <c r="AP372" i="8"/>
  <c r="AO372" i="8"/>
  <c r="AN372" i="8"/>
  <c r="AM372" i="8"/>
  <c r="AQ371" i="8"/>
  <c r="AP371" i="8"/>
  <c r="AO371" i="8"/>
  <c r="AN371" i="8"/>
  <c r="AM371" i="8"/>
  <c r="AQ370" i="8"/>
  <c r="AP370" i="8"/>
  <c r="AO370" i="8"/>
  <c r="AN370" i="8"/>
  <c r="AM370" i="8"/>
  <c r="AQ369" i="8"/>
  <c r="AP369" i="8"/>
  <c r="AO369" i="8"/>
  <c r="AN369" i="8"/>
  <c r="AM369" i="8"/>
  <c r="AQ368" i="8"/>
  <c r="AP368" i="8"/>
  <c r="AO368" i="8"/>
  <c r="AN368" i="8"/>
  <c r="AM368" i="8"/>
  <c r="AQ367" i="8"/>
  <c r="AP367" i="8"/>
  <c r="AO367" i="8"/>
  <c r="AN367" i="8"/>
  <c r="AM367" i="8"/>
  <c r="AQ366" i="8"/>
  <c r="AP366" i="8"/>
  <c r="AO366" i="8"/>
  <c r="AN366" i="8"/>
  <c r="AM366" i="8"/>
  <c r="AQ365" i="8"/>
  <c r="AP365" i="8"/>
  <c r="AO365" i="8"/>
  <c r="AN365" i="8"/>
  <c r="AM365" i="8"/>
  <c r="AQ364" i="8"/>
  <c r="AP364" i="8"/>
  <c r="AO364" i="8"/>
  <c r="AN364" i="8"/>
  <c r="AM364" i="8"/>
  <c r="AQ363" i="8"/>
  <c r="AP363" i="8"/>
  <c r="AO363" i="8"/>
  <c r="AN363" i="8"/>
  <c r="AM363" i="8"/>
  <c r="AQ362" i="8"/>
  <c r="AP362" i="8"/>
  <c r="AO362" i="8"/>
  <c r="AN362" i="8"/>
  <c r="AM362" i="8"/>
  <c r="AQ361" i="8"/>
  <c r="AP361" i="8"/>
  <c r="AO361" i="8"/>
  <c r="AN361" i="8"/>
  <c r="AM361" i="8"/>
  <c r="AQ360" i="8"/>
  <c r="AP360" i="8"/>
  <c r="AO360" i="8"/>
  <c r="AN360" i="8"/>
  <c r="AM360" i="8"/>
  <c r="AQ359" i="8"/>
  <c r="AP359" i="8"/>
  <c r="AO359" i="8"/>
  <c r="AN359" i="8"/>
  <c r="AM359" i="8"/>
  <c r="AQ358" i="8"/>
  <c r="AP358" i="8"/>
  <c r="AO358" i="8"/>
  <c r="AN358" i="8"/>
  <c r="AM358" i="8"/>
  <c r="AQ357" i="8"/>
  <c r="AP357" i="8"/>
  <c r="AO357" i="8"/>
  <c r="AN357" i="8"/>
  <c r="AM357" i="8"/>
  <c r="AQ356" i="8"/>
  <c r="AP356" i="8"/>
  <c r="AO356" i="8"/>
  <c r="AN356" i="8"/>
  <c r="AM356" i="8"/>
  <c r="AQ355" i="8"/>
  <c r="AP355" i="8"/>
  <c r="AO355" i="8"/>
  <c r="AN355" i="8"/>
  <c r="AM355" i="8"/>
  <c r="AQ354" i="8"/>
  <c r="AP354" i="8"/>
  <c r="AO354" i="8"/>
  <c r="AN354" i="8"/>
  <c r="AM354" i="8"/>
  <c r="AQ353" i="8"/>
  <c r="AP353" i="8"/>
  <c r="AO353" i="8"/>
  <c r="AN353" i="8"/>
  <c r="AM353" i="8"/>
  <c r="AQ352" i="8"/>
  <c r="AP352" i="8"/>
  <c r="AO352" i="8"/>
  <c r="AN352" i="8"/>
  <c r="AM352" i="8"/>
  <c r="AQ351" i="8"/>
  <c r="AP351" i="8"/>
  <c r="AO351" i="8"/>
  <c r="AN351" i="8"/>
  <c r="AM351" i="8"/>
  <c r="AQ350" i="8"/>
  <c r="AP350" i="8"/>
  <c r="AO350" i="8"/>
  <c r="AN350" i="8"/>
  <c r="AM350" i="8"/>
  <c r="AQ349" i="8"/>
  <c r="AP349" i="8"/>
  <c r="AO349" i="8"/>
  <c r="AN349" i="8"/>
  <c r="AM349" i="8"/>
  <c r="AQ348" i="8"/>
  <c r="AP348" i="8"/>
  <c r="AO348" i="8"/>
  <c r="AN348" i="8"/>
  <c r="AM348" i="8"/>
  <c r="AQ347" i="8"/>
  <c r="AP347" i="8"/>
  <c r="AO347" i="8"/>
  <c r="AN347" i="8"/>
  <c r="AM347" i="8"/>
  <c r="AQ346" i="8"/>
  <c r="AP346" i="8"/>
  <c r="AO346" i="8"/>
  <c r="AN346" i="8"/>
  <c r="AM346" i="8"/>
  <c r="AQ345" i="8"/>
  <c r="AP345" i="8"/>
  <c r="AO345" i="8"/>
  <c r="AN345" i="8"/>
  <c r="AM345" i="8"/>
  <c r="AQ344" i="8"/>
  <c r="AP344" i="8"/>
  <c r="AO344" i="8"/>
  <c r="AN344" i="8"/>
  <c r="AM344" i="8"/>
  <c r="AQ343" i="8"/>
  <c r="AP343" i="8"/>
  <c r="AO343" i="8"/>
  <c r="AN343" i="8"/>
  <c r="AM343" i="8"/>
  <c r="AQ342" i="8"/>
  <c r="AP342" i="8"/>
  <c r="AO342" i="8"/>
  <c r="AN342" i="8"/>
  <c r="AM342" i="8"/>
  <c r="AQ341" i="8"/>
  <c r="AP341" i="8"/>
  <c r="AO341" i="8"/>
  <c r="AN341" i="8"/>
  <c r="AM341" i="8"/>
  <c r="AQ340" i="8"/>
  <c r="AP340" i="8"/>
  <c r="AO340" i="8"/>
  <c r="AN340" i="8"/>
  <c r="AM340" i="8"/>
  <c r="AQ339" i="8"/>
  <c r="AP339" i="8"/>
  <c r="AO339" i="8"/>
  <c r="AN339" i="8"/>
  <c r="AM339" i="8"/>
  <c r="AQ338" i="8"/>
  <c r="AP338" i="8"/>
  <c r="AO338" i="8"/>
  <c r="AN338" i="8"/>
  <c r="AM338" i="8"/>
  <c r="AQ337" i="8"/>
  <c r="AP337" i="8"/>
  <c r="AO337" i="8"/>
  <c r="AN337" i="8"/>
  <c r="AM337" i="8"/>
  <c r="AQ336" i="8"/>
  <c r="AP336" i="8"/>
  <c r="AO336" i="8"/>
  <c r="AN336" i="8"/>
  <c r="AM336" i="8"/>
  <c r="AQ335" i="8"/>
  <c r="AP335" i="8"/>
  <c r="AO335" i="8"/>
  <c r="AN335" i="8"/>
  <c r="AM335" i="8"/>
  <c r="AQ334" i="8"/>
  <c r="AP334" i="8"/>
  <c r="AO334" i="8"/>
  <c r="AN334" i="8"/>
  <c r="AM334" i="8"/>
  <c r="AQ333" i="8"/>
  <c r="AP333" i="8"/>
  <c r="AO333" i="8"/>
  <c r="AN333" i="8"/>
  <c r="AM333" i="8"/>
  <c r="AQ332" i="8"/>
  <c r="AP332" i="8"/>
  <c r="AO332" i="8"/>
  <c r="AN332" i="8"/>
  <c r="AM332" i="8"/>
  <c r="AQ331" i="8"/>
  <c r="AP331" i="8"/>
  <c r="AO331" i="8"/>
  <c r="AN331" i="8"/>
  <c r="AM331" i="8"/>
  <c r="AQ330" i="8"/>
  <c r="AP330" i="8"/>
  <c r="AO330" i="8"/>
  <c r="AN330" i="8"/>
  <c r="AM330" i="8"/>
  <c r="AQ329" i="8"/>
  <c r="AP329" i="8"/>
  <c r="AO329" i="8"/>
  <c r="AN329" i="8"/>
  <c r="AM329" i="8"/>
  <c r="AQ328" i="8"/>
  <c r="AP328" i="8"/>
  <c r="AO328" i="8"/>
  <c r="AN328" i="8"/>
  <c r="AM328" i="8"/>
  <c r="AQ327" i="8"/>
  <c r="AP327" i="8"/>
  <c r="AO327" i="8"/>
  <c r="AN327" i="8"/>
  <c r="AM327" i="8"/>
  <c r="AQ326" i="8"/>
  <c r="AP326" i="8"/>
  <c r="AO326" i="8"/>
  <c r="AN326" i="8"/>
  <c r="AM326" i="8"/>
  <c r="AQ325" i="8"/>
  <c r="AP325" i="8"/>
  <c r="AO325" i="8"/>
  <c r="AN325" i="8"/>
  <c r="AM325" i="8"/>
  <c r="AQ324" i="8"/>
  <c r="AP324" i="8"/>
  <c r="AO324" i="8"/>
  <c r="AN324" i="8"/>
  <c r="AM324" i="8"/>
  <c r="AQ323" i="8"/>
  <c r="AP323" i="8"/>
  <c r="AO323" i="8"/>
  <c r="AN323" i="8"/>
  <c r="AM323" i="8"/>
  <c r="AQ322" i="8"/>
  <c r="AP322" i="8"/>
  <c r="AO322" i="8"/>
  <c r="AN322" i="8"/>
  <c r="AM322" i="8"/>
  <c r="AQ321" i="8"/>
  <c r="AP321" i="8"/>
  <c r="AO321" i="8"/>
  <c r="AN321" i="8"/>
  <c r="AM321" i="8"/>
  <c r="AQ320" i="8"/>
  <c r="AP320" i="8"/>
  <c r="AO320" i="8"/>
  <c r="AN320" i="8"/>
  <c r="AM320" i="8"/>
  <c r="AQ319" i="8"/>
  <c r="AP319" i="8"/>
  <c r="AO319" i="8"/>
  <c r="AN319" i="8"/>
  <c r="AM319" i="8"/>
  <c r="AQ318" i="8"/>
  <c r="AP318" i="8"/>
  <c r="AO318" i="8"/>
  <c r="AN318" i="8"/>
  <c r="AM318" i="8"/>
  <c r="AQ317" i="8"/>
  <c r="AP317" i="8"/>
  <c r="AO317" i="8"/>
  <c r="AN317" i="8"/>
  <c r="AM317" i="8"/>
  <c r="AQ316" i="8"/>
  <c r="AP316" i="8"/>
  <c r="AO316" i="8"/>
  <c r="AN316" i="8"/>
  <c r="AM316" i="8"/>
  <c r="AQ315" i="8"/>
  <c r="AP315" i="8"/>
  <c r="AO315" i="8"/>
  <c r="AN315" i="8"/>
  <c r="AM315" i="8"/>
  <c r="AQ314" i="8"/>
  <c r="AP314" i="8"/>
  <c r="AO314" i="8"/>
  <c r="AN314" i="8"/>
  <c r="AM314" i="8"/>
  <c r="AQ313" i="8"/>
  <c r="AP313" i="8"/>
  <c r="AO313" i="8"/>
  <c r="AN313" i="8"/>
  <c r="AM313" i="8"/>
  <c r="AQ312" i="8"/>
  <c r="AP312" i="8"/>
  <c r="AO312" i="8"/>
  <c r="AN312" i="8"/>
  <c r="AM312" i="8"/>
  <c r="AQ311" i="8"/>
  <c r="AP311" i="8"/>
  <c r="AO311" i="8"/>
  <c r="AN311" i="8"/>
  <c r="AM311" i="8"/>
  <c r="AQ310" i="8"/>
  <c r="AP310" i="8"/>
  <c r="AO310" i="8"/>
  <c r="AN310" i="8"/>
  <c r="AM310" i="8"/>
  <c r="AQ309" i="8"/>
  <c r="AP309" i="8"/>
  <c r="AO309" i="8"/>
  <c r="AN309" i="8"/>
  <c r="AM309" i="8"/>
  <c r="AQ308" i="8"/>
  <c r="AP308" i="8"/>
  <c r="AO308" i="8"/>
  <c r="AN308" i="8"/>
  <c r="AM308" i="8"/>
  <c r="AQ307" i="8"/>
  <c r="AP307" i="8"/>
  <c r="AO307" i="8"/>
  <c r="AN307" i="8"/>
  <c r="AM307" i="8"/>
  <c r="AQ306" i="8"/>
  <c r="AP306" i="8"/>
  <c r="AO306" i="8"/>
  <c r="AN306" i="8"/>
  <c r="AM306" i="8"/>
  <c r="AQ305" i="8"/>
  <c r="AP305" i="8"/>
  <c r="AO305" i="8"/>
  <c r="AN305" i="8"/>
  <c r="AM305" i="8"/>
  <c r="AQ304" i="8"/>
  <c r="AP304" i="8"/>
  <c r="AO304" i="8"/>
  <c r="AN304" i="8"/>
  <c r="AM304" i="8"/>
  <c r="AQ303" i="8"/>
  <c r="AP303" i="8"/>
  <c r="AO303" i="8"/>
  <c r="AN303" i="8"/>
  <c r="AM303" i="8"/>
  <c r="AQ302" i="8"/>
  <c r="AP302" i="8"/>
  <c r="AO302" i="8"/>
  <c r="AN302" i="8"/>
  <c r="AM302" i="8"/>
  <c r="AQ301" i="8"/>
  <c r="AP301" i="8"/>
  <c r="AO301" i="8"/>
  <c r="AN301" i="8"/>
  <c r="AM301" i="8"/>
  <c r="AQ300" i="8"/>
  <c r="AP300" i="8"/>
  <c r="AO300" i="8"/>
  <c r="AN300" i="8"/>
  <c r="AM300" i="8"/>
  <c r="AQ299" i="8"/>
  <c r="AP299" i="8"/>
  <c r="AO299" i="8"/>
  <c r="AN299" i="8"/>
  <c r="AM299" i="8"/>
  <c r="AQ298" i="8"/>
  <c r="AP298" i="8"/>
  <c r="AO298" i="8"/>
  <c r="AN298" i="8"/>
  <c r="AM298" i="8"/>
  <c r="AQ297" i="8"/>
  <c r="AP297" i="8"/>
  <c r="AO297" i="8"/>
  <c r="AN297" i="8"/>
  <c r="AM297" i="8"/>
  <c r="AQ296" i="8"/>
  <c r="AP296" i="8"/>
  <c r="AO296" i="8"/>
  <c r="AN296" i="8"/>
  <c r="AM296" i="8"/>
  <c r="AQ295" i="8"/>
  <c r="AP295" i="8"/>
  <c r="AO295" i="8"/>
  <c r="AN295" i="8"/>
  <c r="AM295" i="8"/>
  <c r="AQ294" i="8"/>
  <c r="AP294" i="8"/>
  <c r="AO294" i="8"/>
  <c r="AN294" i="8"/>
  <c r="AM294" i="8"/>
  <c r="AQ293" i="8"/>
  <c r="AP293" i="8"/>
  <c r="AO293" i="8"/>
  <c r="AN293" i="8"/>
  <c r="AM293" i="8"/>
  <c r="AQ292" i="8"/>
  <c r="AP292" i="8"/>
  <c r="AO292" i="8"/>
  <c r="AN292" i="8"/>
  <c r="AM292" i="8"/>
  <c r="AQ291" i="8"/>
  <c r="AP291" i="8"/>
  <c r="AO291" i="8"/>
  <c r="AN291" i="8"/>
  <c r="AM291" i="8"/>
  <c r="AQ290" i="8"/>
  <c r="AP290" i="8"/>
  <c r="AO290" i="8"/>
  <c r="AN290" i="8"/>
  <c r="AM290" i="8"/>
  <c r="AQ289" i="8"/>
  <c r="AP289" i="8"/>
  <c r="AO289" i="8"/>
  <c r="AN289" i="8"/>
  <c r="AM289" i="8"/>
  <c r="AQ288" i="8"/>
  <c r="AP288" i="8"/>
  <c r="AO288" i="8"/>
  <c r="AN288" i="8"/>
  <c r="AM288" i="8"/>
  <c r="AQ287" i="8"/>
  <c r="AP287" i="8"/>
  <c r="AO287" i="8"/>
  <c r="AN287" i="8"/>
  <c r="AM287" i="8"/>
  <c r="AQ286" i="8"/>
  <c r="AP286" i="8"/>
  <c r="AO286" i="8"/>
  <c r="AN286" i="8"/>
  <c r="AM286" i="8"/>
  <c r="AQ285" i="8"/>
  <c r="AP285" i="8"/>
  <c r="AO285" i="8"/>
  <c r="AN285" i="8"/>
  <c r="AM285" i="8"/>
  <c r="AQ284" i="8"/>
  <c r="AP284" i="8"/>
  <c r="AO284" i="8"/>
  <c r="AN284" i="8"/>
  <c r="AM284" i="8"/>
  <c r="AQ283" i="8"/>
  <c r="AP283" i="8"/>
  <c r="AO283" i="8"/>
  <c r="AN283" i="8"/>
  <c r="AM283" i="8"/>
  <c r="AQ282" i="8"/>
  <c r="AP282" i="8"/>
  <c r="AO282" i="8"/>
  <c r="AN282" i="8"/>
  <c r="AM282" i="8"/>
  <c r="AQ281" i="8"/>
  <c r="AP281" i="8"/>
  <c r="AO281" i="8"/>
  <c r="AN281" i="8"/>
  <c r="AM281" i="8"/>
  <c r="AQ280" i="8"/>
  <c r="AP280" i="8"/>
  <c r="AO280" i="8"/>
  <c r="AN280" i="8"/>
  <c r="AM280" i="8"/>
  <c r="AQ279" i="8"/>
  <c r="AP279" i="8"/>
  <c r="AO279" i="8"/>
  <c r="AN279" i="8"/>
  <c r="AM279" i="8"/>
  <c r="AQ278" i="8"/>
  <c r="AP278" i="8"/>
  <c r="AO278" i="8"/>
  <c r="AN278" i="8"/>
  <c r="AM278" i="8"/>
  <c r="AQ277" i="8"/>
  <c r="AP277" i="8"/>
  <c r="AO277" i="8"/>
  <c r="AN277" i="8"/>
  <c r="AM277" i="8"/>
  <c r="AQ276" i="8"/>
  <c r="AP276" i="8"/>
  <c r="AO276" i="8"/>
  <c r="AN276" i="8"/>
  <c r="AM276" i="8"/>
  <c r="AQ275" i="8"/>
  <c r="AP275" i="8"/>
  <c r="AO275" i="8"/>
  <c r="AN275" i="8"/>
  <c r="AM275" i="8"/>
  <c r="AQ274" i="8"/>
  <c r="AP274" i="8"/>
  <c r="AO274" i="8"/>
  <c r="AN274" i="8"/>
  <c r="AM274" i="8"/>
  <c r="AQ273" i="8"/>
  <c r="AP273" i="8"/>
  <c r="AO273" i="8"/>
  <c r="AN273" i="8"/>
  <c r="AM273" i="8"/>
  <c r="AQ272" i="8"/>
  <c r="AP272" i="8"/>
  <c r="AO272" i="8"/>
  <c r="AN272" i="8"/>
  <c r="AM272" i="8"/>
  <c r="AQ271" i="8"/>
  <c r="AP271" i="8"/>
  <c r="AO271" i="8"/>
  <c r="AN271" i="8"/>
  <c r="AM271" i="8"/>
  <c r="AQ270" i="8"/>
  <c r="AP270" i="8"/>
  <c r="AO270" i="8"/>
  <c r="AN270" i="8"/>
  <c r="AM270" i="8"/>
  <c r="AQ269" i="8"/>
  <c r="AP269" i="8"/>
  <c r="AO269" i="8"/>
  <c r="AN269" i="8"/>
  <c r="AM269" i="8"/>
  <c r="AQ268" i="8"/>
  <c r="AP268" i="8"/>
  <c r="AO268" i="8"/>
  <c r="AN268" i="8"/>
  <c r="AM268" i="8"/>
  <c r="AQ267" i="8"/>
  <c r="AP267" i="8"/>
  <c r="AO267" i="8"/>
  <c r="AN267" i="8"/>
  <c r="AM267" i="8"/>
  <c r="AQ266" i="8"/>
  <c r="AP266" i="8"/>
  <c r="AO266" i="8"/>
  <c r="AN266" i="8"/>
  <c r="AM266" i="8"/>
  <c r="AQ265" i="8"/>
  <c r="AP265" i="8"/>
  <c r="AO265" i="8"/>
  <c r="AN265" i="8"/>
  <c r="AM265" i="8"/>
  <c r="AQ264" i="8"/>
  <c r="AP264" i="8"/>
  <c r="AO264" i="8"/>
  <c r="AN264" i="8"/>
  <c r="AM264" i="8"/>
  <c r="AQ263" i="8"/>
  <c r="AP263" i="8"/>
  <c r="AO263" i="8"/>
  <c r="AN263" i="8"/>
  <c r="AM263" i="8"/>
  <c r="AQ262" i="8"/>
  <c r="AP262" i="8"/>
  <c r="AO262" i="8"/>
  <c r="AN262" i="8"/>
  <c r="AM262" i="8"/>
  <c r="AQ261" i="8"/>
  <c r="AP261" i="8"/>
  <c r="AO261" i="8"/>
  <c r="AN261" i="8"/>
  <c r="AM261" i="8"/>
  <c r="AQ260" i="8"/>
  <c r="AP260" i="8"/>
  <c r="AO260" i="8"/>
  <c r="AN260" i="8"/>
  <c r="AM260" i="8"/>
  <c r="AQ259" i="8"/>
  <c r="AP259" i="8"/>
  <c r="AO259" i="8"/>
  <c r="AN259" i="8"/>
  <c r="AM259" i="8"/>
  <c r="AQ258" i="8"/>
  <c r="AP258" i="8"/>
  <c r="AO258" i="8"/>
  <c r="AN258" i="8"/>
  <c r="AM258" i="8"/>
  <c r="AQ257" i="8"/>
  <c r="AP257" i="8"/>
  <c r="AO257" i="8"/>
  <c r="AN257" i="8"/>
  <c r="AM257" i="8"/>
  <c r="AQ256" i="8"/>
  <c r="AP256" i="8"/>
  <c r="AO256" i="8"/>
  <c r="AN256" i="8"/>
  <c r="AM256" i="8"/>
  <c r="AQ255" i="8"/>
  <c r="AP255" i="8"/>
  <c r="AO255" i="8"/>
  <c r="AN255" i="8"/>
  <c r="AM255" i="8"/>
  <c r="AQ254" i="8"/>
  <c r="AP254" i="8"/>
  <c r="AO254" i="8"/>
  <c r="AN254" i="8"/>
  <c r="AM254" i="8"/>
  <c r="AQ253" i="8"/>
  <c r="AP253" i="8"/>
  <c r="AO253" i="8"/>
  <c r="AN253" i="8"/>
  <c r="AM253" i="8"/>
  <c r="AQ252" i="8"/>
  <c r="AP252" i="8"/>
  <c r="AO252" i="8"/>
  <c r="AN252" i="8"/>
  <c r="AM252" i="8"/>
  <c r="AQ251" i="8"/>
  <c r="AP251" i="8"/>
  <c r="AO251" i="8"/>
  <c r="AN251" i="8"/>
  <c r="AM251" i="8"/>
  <c r="AQ250" i="8"/>
  <c r="AP250" i="8"/>
  <c r="AO250" i="8"/>
  <c r="AN250" i="8"/>
  <c r="AM250" i="8"/>
  <c r="AQ249" i="8"/>
  <c r="AP249" i="8"/>
  <c r="AO249" i="8"/>
  <c r="AN249" i="8"/>
  <c r="AM249" i="8"/>
  <c r="AQ248" i="8"/>
  <c r="AP248" i="8"/>
  <c r="AO248" i="8"/>
  <c r="AN248" i="8"/>
  <c r="AM248" i="8"/>
  <c r="AQ247" i="8"/>
  <c r="AP247" i="8"/>
  <c r="AO247" i="8"/>
  <c r="AN247" i="8"/>
  <c r="AM247" i="8"/>
  <c r="AQ246" i="8"/>
  <c r="AP246" i="8"/>
  <c r="AO246" i="8"/>
  <c r="AN246" i="8"/>
  <c r="AM246" i="8"/>
  <c r="AQ245" i="8"/>
  <c r="AP245" i="8"/>
  <c r="AO245" i="8"/>
  <c r="AN245" i="8"/>
  <c r="AM245" i="8"/>
  <c r="AQ244" i="8"/>
  <c r="AP244" i="8"/>
  <c r="AO244" i="8"/>
  <c r="AN244" i="8"/>
  <c r="AM244" i="8"/>
  <c r="AQ243" i="8"/>
  <c r="AP243" i="8"/>
  <c r="AO243" i="8"/>
  <c r="AN243" i="8"/>
  <c r="AM243" i="8"/>
  <c r="AQ242" i="8"/>
  <c r="AP242" i="8"/>
  <c r="AO242" i="8"/>
  <c r="AN242" i="8"/>
  <c r="AM242" i="8"/>
  <c r="AQ241" i="8"/>
  <c r="AP241" i="8"/>
  <c r="AO241" i="8"/>
  <c r="AN241" i="8"/>
  <c r="AM241" i="8"/>
  <c r="AQ240" i="8"/>
  <c r="AP240" i="8"/>
  <c r="AO240" i="8"/>
  <c r="AN240" i="8"/>
  <c r="AM240" i="8"/>
  <c r="AQ239" i="8"/>
  <c r="AP239" i="8"/>
  <c r="AO239" i="8"/>
  <c r="AN239" i="8"/>
  <c r="AM239" i="8"/>
  <c r="AQ238" i="8"/>
  <c r="AP238" i="8"/>
  <c r="AO238" i="8"/>
  <c r="AN238" i="8"/>
  <c r="AM238" i="8"/>
  <c r="AQ237" i="8"/>
  <c r="AP237" i="8"/>
  <c r="AO237" i="8"/>
  <c r="AN237" i="8"/>
  <c r="AM237" i="8"/>
  <c r="AQ236" i="8"/>
  <c r="AP236" i="8"/>
  <c r="AO236" i="8"/>
  <c r="AN236" i="8"/>
  <c r="AM236" i="8"/>
  <c r="AQ235" i="8"/>
  <c r="AP235" i="8"/>
  <c r="AO235" i="8"/>
  <c r="AN235" i="8"/>
  <c r="AM235" i="8"/>
  <c r="AQ234" i="8"/>
  <c r="AP234" i="8"/>
  <c r="AO234" i="8"/>
  <c r="AN234" i="8"/>
  <c r="AM234" i="8"/>
  <c r="AQ233" i="8"/>
  <c r="AP233" i="8"/>
  <c r="AO233" i="8"/>
  <c r="AN233" i="8"/>
  <c r="AM233" i="8"/>
  <c r="AQ232" i="8"/>
  <c r="AP232" i="8"/>
  <c r="AO232" i="8"/>
  <c r="AN232" i="8"/>
  <c r="AM232" i="8"/>
  <c r="AQ231" i="8"/>
  <c r="AP231" i="8"/>
  <c r="AO231" i="8"/>
  <c r="AN231" i="8"/>
  <c r="AM231" i="8"/>
  <c r="AQ230" i="8"/>
  <c r="AP230" i="8"/>
  <c r="AO230" i="8"/>
  <c r="AN230" i="8"/>
  <c r="AM230" i="8"/>
  <c r="AQ229" i="8"/>
  <c r="AP229" i="8"/>
  <c r="AO229" i="8"/>
  <c r="AN229" i="8"/>
  <c r="AM229" i="8"/>
  <c r="AQ228" i="8"/>
  <c r="AP228" i="8"/>
  <c r="AO228" i="8"/>
  <c r="AN228" i="8"/>
  <c r="AM228" i="8"/>
  <c r="AQ227" i="8"/>
  <c r="AP227" i="8"/>
  <c r="AO227" i="8"/>
  <c r="AN227" i="8"/>
  <c r="AM227" i="8"/>
  <c r="AQ226" i="8"/>
  <c r="AP226" i="8"/>
  <c r="AO226" i="8"/>
  <c r="AN226" i="8"/>
  <c r="AM226" i="8"/>
  <c r="AQ225" i="8"/>
  <c r="AP225" i="8"/>
  <c r="AO225" i="8"/>
  <c r="AN225" i="8"/>
  <c r="AM225" i="8"/>
  <c r="AQ224" i="8"/>
  <c r="AP224" i="8"/>
  <c r="AO224" i="8"/>
  <c r="AN224" i="8"/>
  <c r="AM224" i="8"/>
  <c r="AQ223" i="8"/>
  <c r="AP223" i="8"/>
  <c r="AO223" i="8"/>
  <c r="AN223" i="8"/>
  <c r="AM223" i="8"/>
  <c r="AQ222" i="8"/>
  <c r="AP222" i="8"/>
  <c r="AO222" i="8"/>
  <c r="AN222" i="8"/>
  <c r="AM222" i="8"/>
  <c r="AQ221" i="8"/>
  <c r="AP221" i="8"/>
  <c r="AO221" i="8"/>
  <c r="AN221" i="8"/>
  <c r="AM221" i="8"/>
  <c r="AQ220" i="8"/>
  <c r="AP220" i="8"/>
  <c r="AO220" i="8"/>
  <c r="AN220" i="8"/>
  <c r="AM220" i="8"/>
  <c r="AQ219" i="8"/>
  <c r="AP219" i="8"/>
  <c r="AO219" i="8"/>
  <c r="AN219" i="8"/>
  <c r="AM219" i="8"/>
  <c r="AQ218" i="8"/>
  <c r="AP218" i="8"/>
  <c r="AO218" i="8"/>
  <c r="AN218" i="8"/>
  <c r="AM218" i="8"/>
  <c r="AQ217" i="8"/>
  <c r="AP217" i="8"/>
  <c r="AO217" i="8"/>
  <c r="AN217" i="8"/>
  <c r="AM217" i="8"/>
  <c r="AQ216" i="8"/>
  <c r="AP216" i="8"/>
  <c r="AO216" i="8"/>
  <c r="AN216" i="8"/>
  <c r="AM216" i="8"/>
  <c r="AQ215" i="8"/>
  <c r="AP215" i="8"/>
  <c r="AO215" i="8"/>
  <c r="AN215" i="8"/>
  <c r="AM215" i="8"/>
  <c r="AQ214" i="8"/>
  <c r="AP214" i="8"/>
  <c r="AO214" i="8"/>
  <c r="AN214" i="8"/>
  <c r="AM214" i="8"/>
  <c r="AQ213" i="8"/>
  <c r="AP213" i="8"/>
  <c r="AO213" i="8"/>
  <c r="AN213" i="8"/>
  <c r="AM213" i="8"/>
  <c r="AQ212" i="8"/>
  <c r="AP212" i="8"/>
  <c r="AO212" i="8"/>
  <c r="AN212" i="8"/>
  <c r="AM212" i="8"/>
  <c r="AQ211" i="8"/>
  <c r="AP211" i="8"/>
  <c r="AO211" i="8"/>
  <c r="AN211" i="8"/>
  <c r="AM211" i="8"/>
  <c r="AQ210" i="8"/>
  <c r="AP210" i="8"/>
  <c r="AO210" i="8"/>
  <c r="AN210" i="8"/>
  <c r="AM210" i="8"/>
  <c r="AQ209" i="8"/>
  <c r="AP209" i="8"/>
  <c r="AO209" i="8"/>
  <c r="AN209" i="8"/>
  <c r="AM209" i="8"/>
  <c r="AQ208" i="8"/>
  <c r="AP208" i="8"/>
  <c r="AO208" i="8"/>
  <c r="AN208" i="8"/>
  <c r="AM208" i="8"/>
  <c r="AQ207" i="8"/>
  <c r="AP207" i="8"/>
  <c r="AO207" i="8"/>
  <c r="AN207" i="8"/>
  <c r="AM207" i="8"/>
  <c r="AQ206" i="8"/>
  <c r="AP206" i="8"/>
  <c r="AO206" i="8"/>
  <c r="AN206" i="8"/>
  <c r="AM206" i="8"/>
  <c r="AQ205" i="8"/>
  <c r="AP205" i="8"/>
  <c r="AO205" i="8"/>
  <c r="AN205" i="8"/>
  <c r="AM205" i="8"/>
  <c r="AQ204" i="8"/>
  <c r="AP204" i="8"/>
  <c r="AO204" i="8"/>
  <c r="AN204" i="8"/>
  <c r="AM204" i="8"/>
  <c r="AQ203" i="8"/>
  <c r="AP203" i="8"/>
  <c r="AO203" i="8"/>
  <c r="AN203" i="8"/>
  <c r="AM203" i="8"/>
  <c r="AQ202" i="8"/>
  <c r="AP202" i="8"/>
  <c r="AO202" i="8"/>
  <c r="AN202" i="8"/>
  <c r="AM202" i="8"/>
  <c r="AQ201" i="8"/>
  <c r="AP201" i="8"/>
  <c r="AO201" i="8"/>
  <c r="AN201" i="8"/>
  <c r="AM201" i="8"/>
  <c r="AQ200" i="8"/>
  <c r="AP200" i="8"/>
  <c r="AO200" i="8"/>
  <c r="AN200" i="8"/>
  <c r="AM200" i="8"/>
  <c r="AQ199" i="8"/>
  <c r="AP199" i="8"/>
  <c r="AO199" i="8"/>
  <c r="AN199" i="8"/>
  <c r="AM199" i="8"/>
  <c r="AQ198" i="8"/>
  <c r="AP198" i="8"/>
  <c r="AO198" i="8"/>
  <c r="AN198" i="8"/>
  <c r="AM198" i="8"/>
  <c r="AQ197" i="8"/>
  <c r="AP197" i="8"/>
  <c r="AO197" i="8"/>
  <c r="AN197" i="8"/>
  <c r="AM197" i="8"/>
  <c r="AQ196" i="8"/>
  <c r="AP196" i="8"/>
  <c r="AO196" i="8"/>
  <c r="AN196" i="8"/>
  <c r="AM196" i="8"/>
  <c r="AQ195" i="8"/>
  <c r="AP195" i="8"/>
  <c r="AO195" i="8"/>
  <c r="AN195" i="8"/>
  <c r="AM195" i="8"/>
  <c r="AQ194" i="8"/>
  <c r="AP194" i="8"/>
  <c r="AO194" i="8"/>
  <c r="AN194" i="8"/>
  <c r="AM194" i="8"/>
  <c r="AQ193" i="8"/>
  <c r="AP193" i="8"/>
  <c r="AO193" i="8"/>
  <c r="AN193" i="8"/>
  <c r="AM193" i="8"/>
  <c r="AQ192" i="8"/>
  <c r="AP192" i="8"/>
  <c r="AO192" i="8"/>
  <c r="AN192" i="8"/>
  <c r="AM192" i="8"/>
  <c r="AQ191" i="8"/>
  <c r="AP191" i="8"/>
  <c r="AO191" i="8"/>
  <c r="AN191" i="8"/>
  <c r="AM191" i="8"/>
  <c r="AQ190" i="8"/>
  <c r="AP190" i="8"/>
  <c r="AO190" i="8"/>
  <c r="AN190" i="8"/>
  <c r="AM190" i="8"/>
  <c r="AQ189" i="8"/>
  <c r="AP189" i="8"/>
  <c r="AO189" i="8"/>
  <c r="AN189" i="8"/>
  <c r="AM189" i="8"/>
  <c r="AQ188" i="8"/>
  <c r="AP188" i="8"/>
  <c r="AO188" i="8"/>
  <c r="AN188" i="8"/>
  <c r="AM188" i="8"/>
  <c r="AQ187" i="8"/>
  <c r="AP187" i="8"/>
  <c r="AO187" i="8"/>
  <c r="AN187" i="8"/>
  <c r="AM187" i="8"/>
  <c r="AQ186" i="8"/>
  <c r="AP186" i="8"/>
  <c r="AO186" i="8"/>
  <c r="AN186" i="8"/>
  <c r="AM186" i="8"/>
  <c r="AQ185" i="8"/>
  <c r="AP185" i="8"/>
  <c r="AO185" i="8"/>
  <c r="AN185" i="8"/>
  <c r="AM185" i="8"/>
  <c r="AQ184" i="8"/>
  <c r="AP184" i="8"/>
  <c r="AO184" i="8"/>
  <c r="AN184" i="8"/>
  <c r="AM184" i="8"/>
  <c r="AQ183" i="8"/>
  <c r="AP183" i="8"/>
  <c r="AO183" i="8"/>
  <c r="AN183" i="8"/>
  <c r="AM183" i="8"/>
  <c r="AQ182" i="8"/>
  <c r="AP182" i="8"/>
  <c r="AO182" i="8"/>
  <c r="AN182" i="8"/>
  <c r="AM182" i="8"/>
  <c r="AQ181" i="8"/>
  <c r="AP181" i="8"/>
  <c r="AO181" i="8"/>
  <c r="AN181" i="8"/>
  <c r="AM181" i="8"/>
  <c r="AQ180" i="8"/>
  <c r="AP180" i="8"/>
  <c r="AO180" i="8"/>
  <c r="AN180" i="8"/>
  <c r="AM180" i="8"/>
  <c r="AQ179" i="8"/>
  <c r="AP179" i="8"/>
  <c r="AO179" i="8"/>
  <c r="AN179" i="8"/>
  <c r="AM179" i="8"/>
  <c r="AQ178" i="8"/>
  <c r="AP178" i="8"/>
  <c r="AO178" i="8"/>
  <c r="AN178" i="8"/>
  <c r="AM178" i="8"/>
  <c r="AQ177" i="8"/>
  <c r="AP177" i="8"/>
  <c r="AO177" i="8"/>
  <c r="AN177" i="8"/>
  <c r="AM177" i="8"/>
  <c r="AQ176" i="8"/>
  <c r="AP176" i="8"/>
  <c r="AO176" i="8"/>
  <c r="AN176" i="8"/>
  <c r="AM176" i="8"/>
  <c r="AQ175" i="8"/>
  <c r="AP175" i="8"/>
  <c r="AO175" i="8"/>
  <c r="AN175" i="8"/>
  <c r="AM175" i="8"/>
  <c r="AQ174" i="8"/>
  <c r="AP174" i="8"/>
  <c r="AO174" i="8"/>
  <c r="AN174" i="8"/>
  <c r="AM174" i="8"/>
  <c r="AQ173" i="8"/>
  <c r="AP173" i="8"/>
  <c r="AO173" i="8"/>
  <c r="AN173" i="8"/>
  <c r="AM173" i="8"/>
  <c r="AQ172" i="8"/>
  <c r="AP172" i="8"/>
  <c r="AO172" i="8"/>
  <c r="AN172" i="8"/>
  <c r="AM172" i="8"/>
  <c r="AQ171" i="8"/>
  <c r="AP171" i="8"/>
  <c r="AO171" i="8"/>
  <c r="AN171" i="8"/>
  <c r="AM171" i="8"/>
  <c r="AQ170" i="8"/>
  <c r="AP170" i="8"/>
  <c r="AO170" i="8"/>
  <c r="AN170" i="8"/>
  <c r="AM170" i="8"/>
  <c r="AQ169" i="8"/>
  <c r="AP169" i="8"/>
  <c r="AO169" i="8"/>
  <c r="AN169" i="8"/>
  <c r="AM169" i="8"/>
  <c r="AQ168" i="8"/>
  <c r="AP168" i="8"/>
  <c r="AO168" i="8"/>
  <c r="AN168" i="8"/>
  <c r="AM168" i="8"/>
  <c r="AQ167" i="8"/>
  <c r="AP167" i="8"/>
  <c r="AO167" i="8"/>
  <c r="AN167" i="8"/>
  <c r="AM167" i="8"/>
  <c r="AQ166" i="8"/>
  <c r="AP166" i="8"/>
  <c r="AO166" i="8"/>
  <c r="AN166" i="8"/>
  <c r="AM166" i="8"/>
  <c r="AQ165" i="8"/>
  <c r="AP165" i="8"/>
  <c r="AO165" i="8"/>
  <c r="AN165" i="8"/>
  <c r="AM165" i="8"/>
  <c r="AQ164" i="8"/>
  <c r="AP164" i="8"/>
  <c r="AO164" i="8"/>
  <c r="AN164" i="8"/>
  <c r="AM164" i="8"/>
  <c r="AQ163" i="8"/>
  <c r="AP163" i="8"/>
  <c r="AO163" i="8"/>
  <c r="AN163" i="8"/>
  <c r="AM163" i="8"/>
  <c r="AQ162" i="8"/>
  <c r="AP162" i="8"/>
  <c r="AO162" i="8"/>
  <c r="AN162" i="8"/>
  <c r="AM162" i="8"/>
  <c r="AQ161" i="8"/>
  <c r="AP161" i="8"/>
  <c r="AO161" i="8"/>
  <c r="AN161" i="8"/>
  <c r="AM161" i="8"/>
  <c r="AQ160" i="8"/>
  <c r="AP160" i="8"/>
  <c r="AO160" i="8"/>
  <c r="AN160" i="8"/>
  <c r="AM160" i="8"/>
  <c r="AQ159" i="8"/>
  <c r="AP159" i="8"/>
  <c r="AO159" i="8"/>
  <c r="AN159" i="8"/>
  <c r="AM159" i="8"/>
  <c r="AQ158" i="8"/>
  <c r="AP158" i="8"/>
  <c r="AO158" i="8"/>
  <c r="AN158" i="8"/>
  <c r="AM158" i="8"/>
  <c r="AQ157" i="8"/>
  <c r="AP157" i="8"/>
  <c r="AO157" i="8"/>
  <c r="AN157" i="8"/>
  <c r="AM157" i="8"/>
  <c r="AQ156" i="8"/>
  <c r="AP156" i="8"/>
  <c r="AO156" i="8"/>
  <c r="AN156" i="8"/>
  <c r="AM156" i="8"/>
  <c r="AQ155" i="8"/>
  <c r="AP155" i="8"/>
  <c r="AO155" i="8"/>
  <c r="AN155" i="8"/>
  <c r="AM155" i="8"/>
  <c r="AQ154" i="8"/>
  <c r="AP154" i="8"/>
  <c r="AO154" i="8"/>
  <c r="AN154" i="8"/>
  <c r="AM154" i="8"/>
  <c r="AQ153" i="8"/>
  <c r="AP153" i="8"/>
  <c r="AO153" i="8"/>
  <c r="AN153" i="8"/>
  <c r="AM153" i="8"/>
  <c r="AQ152" i="8"/>
  <c r="AP152" i="8"/>
  <c r="AO152" i="8"/>
  <c r="AN152" i="8"/>
  <c r="AM152" i="8"/>
  <c r="AQ151" i="8"/>
  <c r="AP151" i="8"/>
  <c r="AO151" i="8"/>
  <c r="AN151" i="8"/>
  <c r="AM151" i="8"/>
  <c r="AQ150" i="8"/>
  <c r="AP150" i="8"/>
  <c r="AO150" i="8"/>
  <c r="AN150" i="8"/>
  <c r="AM150" i="8"/>
  <c r="AQ149" i="8"/>
  <c r="AP149" i="8"/>
  <c r="AO149" i="8"/>
  <c r="AN149" i="8"/>
  <c r="AM149" i="8"/>
  <c r="AQ148" i="8"/>
  <c r="AP148" i="8"/>
  <c r="AO148" i="8"/>
  <c r="AN148" i="8"/>
  <c r="AM148" i="8"/>
  <c r="AQ147" i="8"/>
  <c r="AP147" i="8"/>
  <c r="AO147" i="8"/>
  <c r="AN147" i="8"/>
  <c r="AM147" i="8"/>
  <c r="AQ146" i="8"/>
  <c r="AP146" i="8"/>
  <c r="AO146" i="8"/>
  <c r="AN146" i="8"/>
  <c r="AM146" i="8"/>
  <c r="AQ145" i="8"/>
  <c r="AP145" i="8"/>
  <c r="AO145" i="8"/>
  <c r="AN145" i="8"/>
  <c r="AM145" i="8"/>
  <c r="AQ144" i="8"/>
  <c r="AP144" i="8"/>
  <c r="AO144" i="8"/>
  <c r="AN144" i="8"/>
  <c r="AM144" i="8"/>
  <c r="AQ143" i="8"/>
  <c r="AP143" i="8"/>
  <c r="AO143" i="8"/>
  <c r="AN143" i="8"/>
  <c r="AM143" i="8"/>
  <c r="AQ142" i="8"/>
  <c r="AP142" i="8"/>
  <c r="AO142" i="8"/>
  <c r="AN142" i="8"/>
  <c r="AM142" i="8"/>
  <c r="AQ141" i="8"/>
  <c r="AP141" i="8"/>
  <c r="AO141" i="8"/>
  <c r="AN141" i="8"/>
  <c r="AM141" i="8"/>
  <c r="AQ140" i="8"/>
  <c r="AP140" i="8"/>
  <c r="AO140" i="8"/>
  <c r="AN140" i="8"/>
  <c r="AM140" i="8"/>
  <c r="AQ139" i="8"/>
  <c r="AP139" i="8"/>
  <c r="AO139" i="8"/>
  <c r="AN139" i="8"/>
  <c r="AM139" i="8"/>
  <c r="AQ138" i="8"/>
  <c r="AP138" i="8"/>
  <c r="AO138" i="8"/>
  <c r="AN138" i="8"/>
  <c r="AM138" i="8"/>
  <c r="AQ137" i="8"/>
  <c r="AP137" i="8"/>
  <c r="AO137" i="8"/>
  <c r="AN137" i="8"/>
  <c r="AM137" i="8"/>
  <c r="AQ136" i="8"/>
  <c r="AP136" i="8"/>
  <c r="AO136" i="8"/>
  <c r="AN136" i="8"/>
  <c r="AM136" i="8"/>
  <c r="AQ135" i="8"/>
  <c r="AP135" i="8"/>
  <c r="AO135" i="8"/>
  <c r="AN135" i="8"/>
  <c r="AM135" i="8"/>
  <c r="AQ134" i="8"/>
  <c r="AP134" i="8"/>
  <c r="AO134" i="8"/>
  <c r="AN134" i="8"/>
  <c r="AM134" i="8"/>
  <c r="AQ133" i="8"/>
  <c r="AP133" i="8"/>
  <c r="AO133" i="8"/>
  <c r="AN133" i="8"/>
  <c r="AM133" i="8"/>
  <c r="AQ132" i="8"/>
  <c r="AP132" i="8"/>
  <c r="AO132" i="8"/>
  <c r="AN132" i="8"/>
  <c r="AM132" i="8"/>
  <c r="AQ131" i="8"/>
  <c r="AP131" i="8"/>
  <c r="AO131" i="8"/>
  <c r="AN131" i="8"/>
  <c r="AM131" i="8"/>
  <c r="AQ130" i="8"/>
  <c r="AP130" i="8"/>
  <c r="AO130" i="8"/>
  <c r="AN130" i="8"/>
  <c r="AM130" i="8"/>
  <c r="AQ129" i="8"/>
  <c r="AP129" i="8"/>
  <c r="AO129" i="8"/>
  <c r="AN129" i="8"/>
  <c r="AM129" i="8"/>
  <c r="AQ128" i="8"/>
  <c r="AP128" i="8"/>
  <c r="AO128" i="8"/>
  <c r="AN128" i="8"/>
  <c r="AM128" i="8"/>
  <c r="AQ127" i="8"/>
  <c r="AP127" i="8"/>
  <c r="AO127" i="8"/>
  <c r="AN127" i="8"/>
  <c r="AM127" i="8"/>
  <c r="AQ126" i="8"/>
  <c r="AP126" i="8"/>
  <c r="AO126" i="8"/>
  <c r="AN126" i="8"/>
  <c r="AM126" i="8"/>
  <c r="AQ125" i="8"/>
  <c r="AP125" i="8"/>
  <c r="AO125" i="8"/>
  <c r="AN125" i="8"/>
  <c r="AM125" i="8"/>
  <c r="AQ124" i="8"/>
  <c r="AP124" i="8"/>
  <c r="AO124" i="8"/>
  <c r="AN124" i="8"/>
  <c r="AM124" i="8"/>
  <c r="AQ123" i="8"/>
  <c r="AP123" i="8"/>
  <c r="AO123" i="8"/>
  <c r="AN123" i="8"/>
  <c r="AM123" i="8"/>
  <c r="AQ122" i="8"/>
  <c r="AP122" i="8"/>
  <c r="AO122" i="8"/>
  <c r="AN122" i="8"/>
  <c r="AM122" i="8"/>
  <c r="AQ121" i="8"/>
  <c r="AP121" i="8"/>
  <c r="AO121" i="8"/>
  <c r="AN121" i="8"/>
  <c r="AM121" i="8"/>
  <c r="AQ120" i="8"/>
  <c r="AP120" i="8"/>
  <c r="AO120" i="8"/>
  <c r="AN120" i="8"/>
  <c r="AM120" i="8"/>
  <c r="AQ119" i="8"/>
  <c r="AP119" i="8"/>
  <c r="AO119" i="8"/>
  <c r="AN119" i="8"/>
  <c r="AM119" i="8"/>
  <c r="AQ118" i="8"/>
  <c r="AP118" i="8"/>
  <c r="AO118" i="8"/>
  <c r="AN118" i="8"/>
  <c r="AM118" i="8"/>
  <c r="AQ117" i="8"/>
  <c r="AP117" i="8"/>
  <c r="AO117" i="8"/>
  <c r="AN117" i="8"/>
  <c r="AM117" i="8"/>
  <c r="AQ116" i="8"/>
  <c r="AP116" i="8"/>
  <c r="AO116" i="8"/>
  <c r="AN116" i="8"/>
  <c r="AM116" i="8"/>
  <c r="AQ115" i="8"/>
  <c r="AP115" i="8"/>
  <c r="AO115" i="8"/>
  <c r="AN115" i="8"/>
  <c r="AM115" i="8"/>
  <c r="AQ114" i="8"/>
  <c r="AP114" i="8"/>
  <c r="AO114" i="8"/>
  <c r="AN114" i="8"/>
  <c r="AM114" i="8"/>
  <c r="AQ113" i="8"/>
  <c r="AP113" i="8"/>
  <c r="AO113" i="8"/>
  <c r="AN113" i="8"/>
  <c r="AM113" i="8"/>
  <c r="AQ112" i="8"/>
  <c r="AP112" i="8"/>
  <c r="AO112" i="8"/>
  <c r="AN112" i="8"/>
  <c r="AM112" i="8"/>
  <c r="AQ111" i="8"/>
  <c r="AP111" i="8"/>
  <c r="AO111" i="8"/>
  <c r="AN111" i="8"/>
  <c r="AM111" i="8"/>
  <c r="AQ110" i="8"/>
  <c r="AP110" i="8"/>
  <c r="AO110" i="8"/>
  <c r="AN110" i="8"/>
  <c r="AM110" i="8"/>
  <c r="AQ109" i="8"/>
  <c r="AP109" i="8"/>
  <c r="AO109" i="8"/>
  <c r="AN109" i="8"/>
  <c r="AM109" i="8"/>
  <c r="AQ108" i="8"/>
  <c r="AP108" i="8"/>
  <c r="AO108" i="8"/>
  <c r="AN108" i="8"/>
  <c r="AM108" i="8"/>
  <c r="AQ107" i="8"/>
  <c r="AP107" i="8"/>
  <c r="AO107" i="8"/>
  <c r="AN107" i="8"/>
  <c r="AM107" i="8"/>
  <c r="AQ106" i="8"/>
  <c r="AP106" i="8"/>
  <c r="AO106" i="8"/>
  <c r="AN106" i="8"/>
  <c r="AM106" i="8"/>
  <c r="AQ105" i="8"/>
  <c r="AP105" i="8"/>
  <c r="AO105" i="8"/>
  <c r="AN105" i="8"/>
  <c r="AM105" i="8"/>
  <c r="AQ104" i="8"/>
  <c r="AP104" i="8"/>
  <c r="AO104" i="8"/>
  <c r="AN104" i="8"/>
  <c r="AM104" i="8"/>
  <c r="AQ103" i="8"/>
  <c r="AP103" i="8"/>
  <c r="AO103" i="8"/>
  <c r="AN103" i="8"/>
  <c r="AM103" i="8"/>
  <c r="AQ102" i="8"/>
  <c r="AP102" i="8"/>
  <c r="AO102" i="8"/>
  <c r="AN102" i="8"/>
  <c r="AM102" i="8"/>
  <c r="AQ101" i="8"/>
  <c r="AP101" i="8"/>
  <c r="AO101" i="8"/>
  <c r="AN101" i="8"/>
  <c r="AM101" i="8"/>
  <c r="AQ100" i="8"/>
  <c r="AP100" i="8"/>
  <c r="AO100" i="8"/>
  <c r="AN100" i="8"/>
  <c r="AM100" i="8"/>
  <c r="AQ99" i="8"/>
  <c r="AP99" i="8"/>
  <c r="AO99" i="8"/>
  <c r="AN99" i="8"/>
  <c r="AM99" i="8"/>
  <c r="AQ98" i="8"/>
  <c r="AP98" i="8"/>
  <c r="AO98" i="8"/>
  <c r="AN98" i="8"/>
  <c r="AM98" i="8"/>
  <c r="AQ97" i="8"/>
  <c r="AP97" i="8"/>
  <c r="AO97" i="8"/>
  <c r="AN97" i="8"/>
  <c r="AM97" i="8"/>
  <c r="AQ96" i="8"/>
  <c r="AP96" i="8"/>
  <c r="AO96" i="8"/>
  <c r="AN96" i="8"/>
  <c r="AM96" i="8"/>
  <c r="AQ95" i="8"/>
  <c r="AP95" i="8"/>
  <c r="AO95" i="8"/>
  <c r="AN95" i="8"/>
  <c r="AM95" i="8"/>
  <c r="AQ94" i="8"/>
  <c r="AP94" i="8"/>
  <c r="AO94" i="8"/>
  <c r="AN94" i="8"/>
  <c r="AM94" i="8"/>
  <c r="AQ93" i="8"/>
  <c r="AP93" i="8"/>
  <c r="AO93" i="8"/>
  <c r="AN93" i="8"/>
  <c r="AM93" i="8"/>
  <c r="AQ92" i="8"/>
  <c r="AP92" i="8"/>
  <c r="AO92" i="8"/>
  <c r="AN92" i="8"/>
  <c r="AM92" i="8"/>
  <c r="AQ91" i="8"/>
  <c r="AP91" i="8"/>
  <c r="AO91" i="8"/>
  <c r="AN91" i="8"/>
  <c r="AM91" i="8"/>
  <c r="AQ90" i="8"/>
  <c r="AP90" i="8"/>
  <c r="AO90" i="8"/>
  <c r="AN90" i="8"/>
  <c r="AM90" i="8"/>
  <c r="AQ89" i="8"/>
  <c r="AP89" i="8"/>
  <c r="AO89" i="8"/>
  <c r="AN89" i="8"/>
  <c r="AM89" i="8"/>
  <c r="AQ88" i="8"/>
  <c r="AP88" i="8"/>
  <c r="AO88" i="8"/>
  <c r="AN88" i="8"/>
  <c r="AM88" i="8"/>
  <c r="AT87" i="8"/>
  <c r="AS87" i="8"/>
  <c r="AR87" i="8"/>
  <c r="AQ87" i="8"/>
  <c r="AP87" i="8"/>
  <c r="AO87" i="8"/>
  <c r="AN87" i="8"/>
  <c r="AM87" i="8"/>
  <c r="AT86" i="8"/>
  <c r="AS86" i="8"/>
  <c r="AR86" i="8"/>
  <c r="AQ86" i="8"/>
  <c r="AP86" i="8"/>
  <c r="AO86" i="8"/>
  <c r="AN86" i="8"/>
  <c r="AM86" i="8"/>
  <c r="AT85" i="8"/>
  <c r="AS85" i="8"/>
  <c r="AR85" i="8"/>
  <c r="AQ85" i="8"/>
  <c r="AP85" i="8"/>
  <c r="AO85" i="8"/>
  <c r="AN85" i="8"/>
  <c r="AM85" i="8"/>
  <c r="AT84" i="8"/>
  <c r="AS84" i="8"/>
  <c r="AR84" i="8"/>
  <c r="AQ84" i="8"/>
  <c r="AP84" i="8"/>
  <c r="AO84" i="8"/>
  <c r="AN84" i="8"/>
  <c r="AM84" i="8"/>
  <c r="AT83" i="8"/>
  <c r="AS83" i="8"/>
  <c r="AR83" i="8"/>
  <c r="AQ83" i="8"/>
  <c r="AP83" i="8"/>
  <c r="AO83" i="8"/>
  <c r="AN83" i="8"/>
  <c r="AM83" i="8"/>
  <c r="AT82" i="8"/>
  <c r="AS82" i="8"/>
  <c r="AR82" i="8"/>
  <c r="AQ82" i="8"/>
  <c r="AP82" i="8"/>
  <c r="AO82" i="8"/>
  <c r="AN82" i="8"/>
  <c r="AM82" i="8"/>
  <c r="AT81" i="8"/>
  <c r="AS81" i="8"/>
  <c r="AR81" i="8"/>
  <c r="AQ81" i="8"/>
  <c r="AP81" i="8"/>
  <c r="AO81" i="8"/>
  <c r="AN81" i="8"/>
  <c r="AM81" i="8"/>
  <c r="AT80" i="8"/>
  <c r="AS80" i="8"/>
  <c r="AR80" i="8"/>
  <c r="AQ80" i="8"/>
  <c r="AP80" i="8"/>
  <c r="AO80" i="8"/>
  <c r="AN80" i="8"/>
  <c r="AM80" i="8"/>
  <c r="AT79" i="8"/>
  <c r="AS79" i="8"/>
  <c r="AR79" i="8"/>
  <c r="AQ79" i="8"/>
  <c r="AP79" i="8"/>
  <c r="AO79" i="8"/>
  <c r="AN79" i="8"/>
  <c r="AM79" i="8"/>
  <c r="AT78" i="8"/>
  <c r="AS78" i="8"/>
  <c r="AR78" i="8"/>
  <c r="AQ78" i="8"/>
  <c r="AP78" i="8"/>
  <c r="AO78" i="8"/>
  <c r="AN78" i="8"/>
  <c r="AM78" i="8"/>
  <c r="AT77" i="8"/>
  <c r="AS77" i="8"/>
  <c r="AR77" i="8"/>
  <c r="AQ77" i="8"/>
  <c r="AP77" i="8"/>
  <c r="AO77" i="8"/>
  <c r="AN77" i="8"/>
  <c r="AM77" i="8"/>
  <c r="AT76" i="8"/>
  <c r="AS76" i="8"/>
  <c r="AR76" i="8"/>
  <c r="AQ76" i="8"/>
  <c r="AP76" i="8"/>
  <c r="AO76" i="8"/>
  <c r="AN76" i="8"/>
  <c r="AM76" i="8"/>
  <c r="AT75" i="8"/>
  <c r="AS75" i="8"/>
  <c r="AR75" i="8"/>
  <c r="AQ75" i="8"/>
  <c r="AP75" i="8"/>
  <c r="AO75" i="8"/>
  <c r="AN75" i="8"/>
  <c r="AM75" i="8"/>
  <c r="AT74" i="8"/>
  <c r="AS74" i="8"/>
  <c r="AR74" i="8"/>
  <c r="AQ74" i="8"/>
  <c r="AP74" i="8"/>
  <c r="AO74" i="8"/>
  <c r="AN74" i="8"/>
  <c r="AM74" i="8"/>
  <c r="AT73" i="8"/>
  <c r="AS73" i="8"/>
  <c r="AR73" i="8"/>
  <c r="AQ73" i="8"/>
  <c r="AP73" i="8"/>
  <c r="AO73" i="8"/>
  <c r="AN73" i="8"/>
  <c r="AM73" i="8"/>
  <c r="AT72" i="8"/>
  <c r="AS72" i="8"/>
  <c r="AR72" i="8"/>
  <c r="AQ72" i="8"/>
  <c r="AP72" i="8"/>
  <c r="AO72" i="8"/>
  <c r="AN72" i="8"/>
  <c r="AM72" i="8"/>
  <c r="AT71" i="8"/>
  <c r="AS71" i="8"/>
  <c r="AR71" i="8"/>
  <c r="AQ71" i="8"/>
  <c r="AP71" i="8"/>
  <c r="AO71" i="8"/>
  <c r="AN71" i="8"/>
  <c r="AM71" i="8"/>
  <c r="AT70" i="8"/>
  <c r="AS70" i="8"/>
  <c r="AR70" i="8"/>
  <c r="AQ70" i="8"/>
  <c r="AP70" i="8"/>
  <c r="AO70" i="8"/>
  <c r="AN70" i="8"/>
  <c r="AM70" i="8"/>
  <c r="AT69" i="8"/>
  <c r="AS69" i="8"/>
  <c r="AR69" i="8"/>
  <c r="AQ69" i="8"/>
  <c r="AP69" i="8"/>
  <c r="AO69" i="8"/>
  <c r="AN69" i="8"/>
  <c r="AM69" i="8"/>
  <c r="AT68" i="8"/>
  <c r="AS68" i="8"/>
  <c r="AR68" i="8"/>
  <c r="AQ68" i="8"/>
  <c r="AP68" i="8"/>
  <c r="AO68" i="8"/>
  <c r="AN68" i="8"/>
  <c r="AM68" i="8"/>
  <c r="AT67" i="8"/>
  <c r="AS67" i="8"/>
  <c r="AR67" i="8"/>
  <c r="AQ67" i="8"/>
  <c r="AP67" i="8"/>
  <c r="AO67" i="8"/>
  <c r="AN67" i="8"/>
  <c r="AM67" i="8"/>
  <c r="AT66" i="8"/>
  <c r="AS66" i="8"/>
  <c r="AR66" i="8"/>
  <c r="AQ66" i="8"/>
  <c r="AP66" i="8"/>
  <c r="AO66" i="8"/>
  <c r="AN66" i="8"/>
  <c r="AM66" i="8"/>
  <c r="AT65" i="8"/>
  <c r="AS65" i="8"/>
  <c r="AR65" i="8"/>
  <c r="AQ65" i="8"/>
  <c r="AP65" i="8"/>
  <c r="AO65" i="8"/>
  <c r="AN65" i="8"/>
  <c r="AM65" i="8"/>
  <c r="AT64" i="8"/>
  <c r="AS64" i="8"/>
  <c r="AR64" i="8"/>
  <c r="AQ64" i="8"/>
  <c r="AP64" i="8"/>
  <c r="AO64" i="8"/>
  <c r="AN64" i="8"/>
  <c r="AM64" i="8"/>
  <c r="AT63" i="8"/>
  <c r="AS63" i="8"/>
  <c r="AR63" i="8"/>
  <c r="AQ63" i="8"/>
  <c r="AP63" i="8"/>
  <c r="AO63" i="8"/>
  <c r="AN63" i="8"/>
  <c r="AM63" i="8"/>
  <c r="AT62" i="8"/>
  <c r="AS62" i="8"/>
  <c r="AR62" i="8"/>
  <c r="AQ62" i="8"/>
  <c r="AP62" i="8"/>
  <c r="AO62" i="8"/>
  <c r="AN62" i="8"/>
  <c r="AM62" i="8"/>
  <c r="AT61" i="8"/>
  <c r="AS61" i="8"/>
  <c r="AR61" i="8"/>
  <c r="AQ61" i="8"/>
  <c r="AP61" i="8"/>
  <c r="AO61" i="8"/>
  <c r="AN61" i="8"/>
  <c r="AM61" i="8"/>
  <c r="AT60" i="8"/>
  <c r="AS60" i="8"/>
  <c r="AR60" i="8"/>
  <c r="AQ60" i="8"/>
  <c r="AP60" i="8"/>
  <c r="AO60" i="8"/>
  <c r="AN60" i="8"/>
  <c r="AM60" i="8"/>
  <c r="AT59" i="8"/>
  <c r="AS59" i="8"/>
  <c r="AR59" i="8"/>
  <c r="AQ59" i="8"/>
  <c r="AP59" i="8"/>
  <c r="AO59" i="8"/>
  <c r="AN59" i="8"/>
  <c r="AM59" i="8"/>
  <c r="AT58" i="8"/>
  <c r="AS58" i="8"/>
  <c r="AR58" i="8"/>
  <c r="AQ58" i="8"/>
  <c r="AP58" i="8"/>
  <c r="AO58" i="8"/>
  <c r="AN58" i="8"/>
  <c r="AM58" i="8"/>
  <c r="AT57" i="8"/>
  <c r="AS57" i="8"/>
  <c r="AR57" i="8"/>
  <c r="AQ57" i="8"/>
  <c r="AP57" i="8"/>
  <c r="AO57" i="8"/>
  <c r="AN57" i="8"/>
  <c r="AM57" i="8"/>
  <c r="AT56" i="8"/>
  <c r="AS56" i="8"/>
  <c r="AR56" i="8"/>
  <c r="AQ56" i="8"/>
  <c r="AP56" i="8"/>
  <c r="AO56" i="8"/>
  <c r="AN56" i="8"/>
  <c r="AM56" i="8"/>
  <c r="AT55" i="8"/>
  <c r="AS55" i="8"/>
  <c r="AR55" i="8"/>
  <c r="AQ55" i="8"/>
  <c r="AP55" i="8"/>
  <c r="AO55" i="8"/>
  <c r="AN55" i="8"/>
  <c r="AM55" i="8"/>
  <c r="AT54" i="8"/>
  <c r="AS54" i="8"/>
  <c r="AR54" i="8"/>
  <c r="AQ54" i="8"/>
  <c r="AP54" i="8"/>
  <c r="AO54" i="8"/>
  <c r="AN54" i="8"/>
  <c r="AM54" i="8"/>
  <c r="AT53" i="8"/>
  <c r="AS53" i="8"/>
  <c r="AR53" i="8"/>
  <c r="AQ53" i="8"/>
  <c r="AP53" i="8"/>
  <c r="AO53" i="8"/>
  <c r="AN53" i="8"/>
  <c r="AM53" i="8"/>
  <c r="AT52" i="8"/>
  <c r="AS52" i="8"/>
  <c r="AR52" i="8"/>
  <c r="AQ52" i="8"/>
  <c r="AP52" i="8"/>
  <c r="AO52" i="8"/>
  <c r="AN52" i="8"/>
  <c r="AM52" i="8"/>
  <c r="AT51" i="8"/>
  <c r="AS51" i="8"/>
  <c r="AR51" i="8"/>
  <c r="AQ51" i="8"/>
  <c r="AP51" i="8"/>
  <c r="AO51" i="8"/>
  <c r="AN51" i="8"/>
  <c r="AM51" i="8"/>
  <c r="AT50" i="8"/>
  <c r="AS50" i="8"/>
  <c r="AR50" i="8"/>
  <c r="AQ50" i="8"/>
  <c r="AP50" i="8"/>
  <c r="AO50" i="8"/>
  <c r="AN50" i="8"/>
  <c r="AM50" i="8"/>
  <c r="AT49" i="8"/>
  <c r="AS49" i="8"/>
  <c r="AR49" i="8"/>
  <c r="AQ49" i="8"/>
  <c r="AP49" i="8"/>
  <c r="AO49" i="8"/>
  <c r="AN49" i="8"/>
  <c r="AM49" i="8"/>
  <c r="AT48" i="8"/>
  <c r="AS48" i="8"/>
  <c r="AR48" i="8"/>
  <c r="AQ48" i="8"/>
  <c r="AP48" i="8"/>
  <c r="AO48" i="8"/>
  <c r="AN48" i="8"/>
  <c r="AM48" i="8"/>
  <c r="AT47" i="8"/>
  <c r="AS47" i="8"/>
  <c r="AQ47" i="8"/>
  <c r="AP47" i="8"/>
  <c r="AO47" i="8"/>
  <c r="AN47" i="8"/>
  <c r="AM47" i="8"/>
  <c r="AT46" i="8"/>
  <c r="AS46" i="8"/>
  <c r="AQ46" i="8"/>
  <c r="AP46" i="8"/>
  <c r="AO46" i="8"/>
  <c r="AN46" i="8"/>
  <c r="AM46" i="8"/>
  <c r="AT45" i="8"/>
  <c r="AS45" i="8"/>
  <c r="AQ45" i="8"/>
  <c r="AP45" i="8"/>
  <c r="AO45" i="8"/>
  <c r="AN45" i="8"/>
  <c r="AM45" i="8"/>
  <c r="AT44" i="8"/>
  <c r="AS44" i="8"/>
  <c r="AQ44" i="8"/>
  <c r="AP44" i="8"/>
  <c r="AO44" i="8"/>
  <c r="AN44" i="8"/>
  <c r="AM44" i="8"/>
  <c r="AT43" i="8"/>
  <c r="AS43" i="8"/>
  <c r="AQ43" i="8"/>
  <c r="AP43" i="8"/>
  <c r="AO43" i="8"/>
  <c r="AN43" i="8"/>
  <c r="AM43" i="8"/>
  <c r="AT42" i="8"/>
  <c r="AS42" i="8"/>
  <c r="AQ42" i="8"/>
  <c r="AP42" i="8"/>
  <c r="AO42" i="8"/>
  <c r="AN42" i="8"/>
  <c r="AM42" i="8"/>
  <c r="AT41" i="8"/>
  <c r="AS41" i="8"/>
  <c r="AQ41" i="8"/>
  <c r="AP41" i="8"/>
  <c r="AO41" i="8"/>
  <c r="AN41" i="8"/>
  <c r="AM41" i="8"/>
  <c r="AT40" i="8"/>
  <c r="AS40" i="8"/>
  <c r="AQ40" i="8"/>
  <c r="AP40" i="8"/>
  <c r="AO40" i="8"/>
  <c r="AN40" i="8"/>
  <c r="AM40" i="8"/>
  <c r="AT39" i="8"/>
  <c r="AS39" i="8"/>
  <c r="AQ39" i="8"/>
  <c r="AP39" i="8"/>
  <c r="AO39" i="8"/>
  <c r="AN39" i="8"/>
  <c r="AM39" i="8"/>
  <c r="AT38" i="8"/>
  <c r="AS38" i="8"/>
  <c r="AQ38" i="8"/>
  <c r="AP38" i="8"/>
  <c r="AO38" i="8"/>
  <c r="AN38" i="8"/>
  <c r="AM38" i="8"/>
  <c r="AT37" i="8"/>
  <c r="AS37" i="8"/>
  <c r="AQ37" i="8"/>
  <c r="AP37" i="8"/>
  <c r="AO37" i="8"/>
  <c r="AN37" i="8"/>
  <c r="AM37" i="8"/>
  <c r="AT36" i="8"/>
  <c r="AS36" i="8"/>
  <c r="AQ36" i="8"/>
  <c r="AP36" i="8"/>
  <c r="AO36" i="8"/>
  <c r="AN36" i="8"/>
  <c r="AM36" i="8"/>
  <c r="AT35" i="8"/>
  <c r="AS35" i="8"/>
  <c r="AQ35" i="8"/>
  <c r="AP35" i="8"/>
  <c r="AO35" i="8"/>
  <c r="AN35" i="8"/>
  <c r="AM35" i="8"/>
  <c r="AT34" i="8"/>
  <c r="AS34" i="8"/>
  <c r="AQ34" i="8"/>
  <c r="AP34" i="8"/>
  <c r="AO34" i="8"/>
  <c r="AN34" i="8"/>
  <c r="AM34" i="8"/>
  <c r="AT33" i="8"/>
  <c r="AS33" i="8"/>
  <c r="AQ33" i="8"/>
  <c r="AP33" i="8"/>
  <c r="AO33" i="8"/>
  <c r="AN33" i="8"/>
  <c r="AM33" i="8"/>
  <c r="U31" i="8"/>
  <c r="C31" i="8"/>
  <c r="W26" i="8"/>
  <c r="E26" i="8"/>
  <c r="W25" i="8"/>
  <c r="E25" i="8"/>
  <c r="W24" i="8"/>
  <c r="E24" i="8"/>
  <c r="W23" i="8"/>
  <c r="E23" i="8"/>
  <c r="AC20" i="8"/>
  <c r="AB20" i="8"/>
  <c r="Z20" i="8"/>
  <c r="Y20" i="8"/>
  <c r="X20" i="8"/>
  <c r="U13" i="8"/>
  <c r="C13" i="8"/>
  <c r="AJ10" i="8"/>
  <c r="AJ8" i="8"/>
  <c r="AI8" i="8"/>
  <c r="AH8" i="8"/>
  <c r="AB8" i="8"/>
  <c r="AA8" i="8"/>
  <c r="Z8" i="8"/>
  <c r="Y8" i="8"/>
  <c r="X8" i="8"/>
  <c r="W8" i="8"/>
  <c r="R8" i="8"/>
  <c r="Q8" i="8"/>
  <c r="P8" i="8"/>
  <c r="J8" i="8"/>
  <c r="I8" i="8"/>
  <c r="H8" i="8"/>
  <c r="G8" i="8"/>
  <c r="F8" i="8"/>
  <c r="E8" i="8"/>
  <c r="AJ7" i="8"/>
  <c r="AI7" i="8"/>
  <c r="AH7" i="8"/>
  <c r="AB7" i="8"/>
  <c r="AA7" i="8"/>
  <c r="Z7" i="8"/>
  <c r="Y7" i="8"/>
  <c r="X7" i="8"/>
  <c r="W7" i="8"/>
  <c r="R7" i="8"/>
  <c r="Q7" i="8"/>
  <c r="P7" i="8"/>
  <c r="J7" i="8"/>
  <c r="I7" i="8"/>
  <c r="H7" i="8"/>
  <c r="G7" i="8"/>
  <c r="F7" i="8"/>
  <c r="E7" i="8"/>
  <c r="AJ6" i="8"/>
  <c r="AI6" i="8"/>
  <c r="AH6" i="8"/>
  <c r="AB6" i="8"/>
  <c r="AA6" i="8"/>
  <c r="Z6" i="8"/>
  <c r="Y6" i="8"/>
  <c r="X6" i="8"/>
  <c r="W6" i="8"/>
  <c r="R6" i="8"/>
  <c r="Q6" i="8"/>
  <c r="P6" i="8"/>
  <c r="J6" i="8"/>
  <c r="I6" i="8"/>
  <c r="H6" i="8"/>
  <c r="G6" i="8"/>
  <c r="F6" i="8"/>
  <c r="AJ5" i="8"/>
  <c r="AI5" i="8"/>
  <c r="AH5" i="8"/>
  <c r="AB5" i="8"/>
  <c r="AA5" i="8"/>
  <c r="Z5" i="8"/>
  <c r="Y5" i="8"/>
  <c r="X5" i="8"/>
  <c r="R5" i="8"/>
  <c r="R10" i="8" s="1"/>
  <c r="Q5" i="8"/>
  <c r="P5" i="8"/>
  <c r="J5" i="8"/>
  <c r="I5" i="8"/>
  <c r="H5" i="8"/>
  <c r="G5" i="8"/>
  <c r="F5" i="8"/>
  <c r="E5" i="8"/>
  <c r="AL2" i="8"/>
  <c r="U2" i="8"/>
  <c r="T2" i="8"/>
  <c r="C2" i="8"/>
  <c r="X654" i="7"/>
  <c r="J654" i="7"/>
  <c r="AB653" i="7"/>
  <c r="AA653" i="7"/>
  <c r="G653" i="7"/>
  <c r="AA652" i="7"/>
  <c r="Z651" i="7"/>
  <c r="Y651" i="7"/>
  <c r="G651" i="7"/>
  <c r="AB649" i="7"/>
  <c r="AB654" i="7" s="1"/>
  <c r="AA649" i="7"/>
  <c r="AA654" i="7" s="1"/>
  <c r="Z649" i="7"/>
  <c r="Z654" i="7" s="1"/>
  <c r="Y649" i="7"/>
  <c r="Y654" i="7" s="1"/>
  <c r="X649" i="7"/>
  <c r="J649" i="7"/>
  <c r="I649" i="7"/>
  <c r="I654" i="7" s="1"/>
  <c r="H649" i="7"/>
  <c r="H654" i="7" s="1"/>
  <c r="G649" i="7"/>
  <c r="F649" i="7"/>
  <c r="F654" i="7" s="1"/>
  <c r="AB648" i="7"/>
  <c r="AA648" i="7"/>
  <c r="Z648" i="7"/>
  <c r="Y648" i="7"/>
  <c r="X648" i="7"/>
  <c r="J648" i="7"/>
  <c r="I648" i="7"/>
  <c r="H648" i="7"/>
  <c r="G648" i="7"/>
  <c r="F648" i="7"/>
  <c r="AB647" i="7"/>
  <c r="AB652" i="7" s="1"/>
  <c r="AA647" i="7"/>
  <c r="Z647" i="7"/>
  <c r="Y647" i="7"/>
  <c r="X647" i="7"/>
  <c r="J647" i="7"/>
  <c r="I647" i="7"/>
  <c r="I652" i="7" s="1"/>
  <c r="H647" i="7"/>
  <c r="G647" i="7"/>
  <c r="G652" i="7" s="1"/>
  <c r="F647" i="7"/>
  <c r="F652" i="7" s="1"/>
  <c r="AB646" i="7"/>
  <c r="AB651" i="7" s="1"/>
  <c r="AA646" i="7"/>
  <c r="AA651" i="7" s="1"/>
  <c r="Z646" i="7"/>
  <c r="Y646" i="7"/>
  <c r="X646" i="7"/>
  <c r="X651" i="7" s="1"/>
  <c r="J646" i="7"/>
  <c r="J651" i="7" s="1"/>
  <c r="I646" i="7"/>
  <c r="H646" i="7"/>
  <c r="H651" i="7" s="1"/>
  <c r="G646" i="7"/>
  <c r="F646" i="7"/>
  <c r="F651" i="7" s="1"/>
  <c r="AB644" i="7"/>
  <c r="AA644" i="7"/>
  <c r="Z644" i="7"/>
  <c r="Y644" i="7"/>
  <c r="X644" i="7"/>
  <c r="J644" i="7"/>
  <c r="I644" i="7"/>
  <c r="H644" i="7"/>
  <c r="G644" i="7"/>
  <c r="F644" i="7"/>
  <c r="AB643" i="7"/>
  <c r="AA643" i="7"/>
  <c r="Z643" i="7"/>
  <c r="Z653" i="7" s="1"/>
  <c r="Y643" i="7"/>
  <c r="X643" i="7"/>
  <c r="X653" i="7" s="1"/>
  <c r="J643" i="7"/>
  <c r="J653" i="7" s="1"/>
  <c r="I643" i="7"/>
  <c r="I653" i="7" s="1"/>
  <c r="H643" i="7"/>
  <c r="H653" i="7" s="1"/>
  <c r="G643" i="7"/>
  <c r="F643" i="7"/>
  <c r="F653" i="7" s="1"/>
  <c r="AB642" i="7"/>
  <c r="AA642" i="7"/>
  <c r="Z642" i="7"/>
  <c r="Z652" i="7" s="1"/>
  <c r="Y642" i="7"/>
  <c r="Y652" i="7" s="1"/>
  <c r="X642" i="7"/>
  <c r="J642" i="7"/>
  <c r="I642" i="7"/>
  <c r="H642" i="7"/>
  <c r="G642" i="7"/>
  <c r="F642" i="7"/>
  <c r="AB641" i="7"/>
  <c r="AA641" i="7"/>
  <c r="Z641" i="7"/>
  <c r="Y641" i="7"/>
  <c r="X641" i="7"/>
  <c r="J641" i="7"/>
  <c r="I641" i="7"/>
  <c r="I651" i="7" s="1"/>
  <c r="H641" i="7"/>
  <c r="G641" i="7"/>
  <c r="F641" i="7"/>
  <c r="AQ637" i="7"/>
  <c r="AP637" i="7"/>
  <c r="AO637" i="7"/>
  <c r="AN637" i="7"/>
  <c r="AM637" i="7"/>
  <c r="AQ636" i="7"/>
  <c r="AP636" i="7"/>
  <c r="AO636" i="7"/>
  <c r="AN636" i="7"/>
  <c r="AM636" i="7"/>
  <c r="AQ635" i="7"/>
  <c r="AP635" i="7"/>
  <c r="AO635" i="7"/>
  <c r="AN635" i="7"/>
  <c r="AM635" i="7"/>
  <c r="AQ634" i="7"/>
  <c r="AP634" i="7"/>
  <c r="AO634" i="7"/>
  <c r="AN634" i="7"/>
  <c r="AM634" i="7"/>
  <c r="AQ633" i="7"/>
  <c r="AP633" i="7"/>
  <c r="AO633" i="7"/>
  <c r="AN633" i="7"/>
  <c r="AM633" i="7"/>
  <c r="AQ632" i="7"/>
  <c r="AP632" i="7"/>
  <c r="AO632" i="7"/>
  <c r="AN632" i="7"/>
  <c r="AM632" i="7"/>
  <c r="AQ631" i="7"/>
  <c r="AP631" i="7"/>
  <c r="AO631" i="7"/>
  <c r="AN631" i="7"/>
  <c r="AM631" i="7"/>
  <c r="AQ630" i="7"/>
  <c r="AP630" i="7"/>
  <c r="AO630" i="7"/>
  <c r="AN630" i="7"/>
  <c r="AM630" i="7"/>
  <c r="AQ629" i="7"/>
  <c r="AP629" i="7"/>
  <c r="AO629" i="7"/>
  <c r="AN629" i="7"/>
  <c r="AM629" i="7"/>
  <c r="AQ628" i="7"/>
  <c r="AP628" i="7"/>
  <c r="AO628" i="7"/>
  <c r="AN628" i="7"/>
  <c r="AM628" i="7"/>
  <c r="AQ627" i="7"/>
  <c r="AP627" i="7"/>
  <c r="AO627" i="7"/>
  <c r="AN627" i="7"/>
  <c r="AM627" i="7"/>
  <c r="AQ626" i="7"/>
  <c r="AP626" i="7"/>
  <c r="AO626" i="7"/>
  <c r="AN626" i="7"/>
  <c r="AM626" i="7"/>
  <c r="AQ625" i="7"/>
  <c r="AP625" i="7"/>
  <c r="AO625" i="7"/>
  <c r="AN625" i="7"/>
  <c r="AM625" i="7"/>
  <c r="AQ624" i="7"/>
  <c r="AP624" i="7"/>
  <c r="AO624" i="7"/>
  <c r="AN624" i="7"/>
  <c r="AM624" i="7"/>
  <c r="AQ623" i="7"/>
  <c r="AP623" i="7"/>
  <c r="AO623" i="7"/>
  <c r="AN623" i="7"/>
  <c r="AM623" i="7"/>
  <c r="AQ622" i="7"/>
  <c r="AP622" i="7"/>
  <c r="AO622" i="7"/>
  <c r="AN622" i="7"/>
  <c r="AM622" i="7"/>
  <c r="AQ621" i="7"/>
  <c r="AP621" i="7"/>
  <c r="AO621" i="7"/>
  <c r="AN621" i="7"/>
  <c r="AM621" i="7"/>
  <c r="AQ620" i="7"/>
  <c r="AP620" i="7"/>
  <c r="AO620" i="7"/>
  <c r="AN620" i="7"/>
  <c r="AM620" i="7"/>
  <c r="AQ619" i="7"/>
  <c r="AP619" i="7"/>
  <c r="AO619" i="7"/>
  <c r="AN619" i="7"/>
  <c r="AM619" i="7"/>
  <c r="AQ618" i="7"/>
  <c r="AP618" i="7"/>
  <c r="AO618" i="7"/>
  <c r="AN618" i="7"/>
  <c r="AM618" i="7"/>
  <c r="AQ617" i="7"/>
  <c r="AP617" i="7"/>
  <c r="AO617" i="7"/>
  <c r="AN617" i="7"/>
  <c r="AM617" i="7"/>
  <c r="AQ616" i="7"/>
  <c r="AP616" i="7"/>
  <c r="AO616" i="7"/>
  <c r="AN616" i="7"/>
  <c r="AM616" i="7"/>
  <c r="AQ615" i="7"/>
  <c r="AP615" i="7"/>
  <c r="AO615" i="7"/>
  <c r="AN615" i="7"/>
  <c r="AM615" i="7"/>
  <c r="AQ614" i="7"/>
  <c r="AP614" i="7"/>
  <c r="AO614" i="7"/>
  <c r="AN614" i="7"/>
  <c r="AM614" i="7"/>
  <c r="AQ613" i="7"/>
  <c r="AP613" i="7"/>
  <c r="AO613" i="7"/>
  <c r="AN613" i="7"/>
  <c r="AM613" i="7"/>
  <c r="AQ612" i="7"/>
  <c r="AP612" i="7"/>
  <c r="AO612" i="7"/>
  <c r="AN612" i="7"/>
  <c r="AM612" i="7"/>
  <c r="AQ611" i="7"/>
  <c r="AP611" i="7"/>
  <c r="AO611" i="7"/>
  <c r="AN611" i="7"/>
  <c r="AM611" i="7"/>
  <c r="AQ610" i="7"/>
  <c r="AP610" i="7"/>
  <c r="AO610" i="7"/>
  <c r="AN610" i="7"/>
  <c r="AM610" i="7"/>
  <c r="AQ609" i="7"/>
  <c r="AP609" i="7"/>
  <c r="AO609" i="7"/>
  <c r="AN609" i="7"/>
  <c r="AM609" i="7"/>
  <c r="AQ608" i="7"/>
  <c r="AP608" i="7"/>
  <c r="AO608" i="7"/>
  <c r="AN608" i="7"/>
  <c r="AM608" i="7"/>
  <c r="AQ607" i="7"/>
  <c r="AP607" i="7"/>
  <c r="AO607" i="7"/>
  <c r="AN607" i="7"/>
  <c r="AM607" i="7"/>
  <c r="AQ606" i="7"/>
  <c r="AP606" i="7"/>
  <c r="AO606" i="7"/>
  <c r="AN606" i="7"/>
  <c r="AM606" i="7"/>
  <c r="AQ605" i="7"/>
  <c r="AP605" i="7"/>
  <c r="AO605" i="7"/>
  <c r="AN605" i="7"/>
  <c r="AM605" i="7"/>
  <c r="AQ604" i="7"/>
  <c r="AP604" i="7"/>
  <c r="AO604" i="7"/>
  <c r="AN604" i="7"/>
  <c r="AM604" i="7"/>
  <c r="AQ603" i="7"/>
  <c r="AP603" i="7"/>
  <c r="AO603" i="7"/>
  <c r="AN603" i="7"/>
  <c r="AM603" i="7"/>
  <c r="AQ602" i="7"/>
  <c r="AP602" i="7"/>
  <c r="AO602" i="7"/>
  <c r="AN602" i="7"/>
  <c r="AM602" i="7"/>
  <c r="AQ601" i="7"/>
  <c r="AP601" i="7"/>
  <c r="AO601" i="7"/>
  <c r="AN601" i="7"/>
  <c r="AM601" i="7"/>
  <c r="AQ600" i="7"/>
  <c r="AP600" i="7"/>
  <c r="AO600" i="7"/>
  <c r="AN600" i="7"/>
  <c r="AM600" i="7"/>
  <c r="AQ599" i="7"/>
  <c r="AP599" i="7"/>
  <c r="AO599" i="7"/>
  <c r="AN599" i="7"/>
  <c r="AM599" i="7"/>
  <c r="AQ598" i="7"/>
  <c r="AP598" i="7"/>
  <c r="AO598" i="7"/>
  <c r="AN598" i="7"/>
  <c r="AM598" i="7"/>
  <c r="AQ597" i="7"/>
  <c r="AP597" i="7"/>
  <c r="AO597" i="7"/>
  <c r="AN597" i="7"/>
  <c r="AM597" i="7"/>
  <c r="AQ596" i="7"/>
  <c r="AP596" i="7"/>
  <c r="AO596" i="7"/>
  <c r="AN596" i="7"/>
  <c r="AM596" i="7"/>
  <c r="AQ595" i="7"/>
  <c r="AP595" i="7"/>
  <c r="AO595" i="7"/>
  <c r="AN595" i="7"/>
  <c r="AM595" i="7"/>
  <c r="AQ594" i="7"/>
  <c r="AP594" i="7"/>
  <c r="AO594" i="7"/>
  <c r="AN594" i="7"/>
  <c r="AM594" i="7"/>
  <c r="AQ593" i="7"/>
  <c r="AP593" i="7"/>
  <c r="AO593" i="7"/>
  <c r="AN593" i="7"/>
  <c r="AM593" i="7"/>
  <c r="AQ592" i="7"/>
  <c r="AP592" i="7"/>
  <c r="AO592" i="7"/>
  <c r="AN592" i="7"/>
  <c r="AM592" i="7"/>
  <c r="AQ591" i="7"/>
  <c r="AP591" i="7"/>
  <c r="AO591" i="7"/>
  <c r="AN591" i="7"/>
  <c r="AM591" i="7"/>
  <c r="AQ590" i="7"/>
  <c r="AP590" i="7"/>
  <c r="AO590" i="7"/>
  <c r="AN590" i="7"/>
  <c r="AM590" i="7"/>
  <c r="AQ589" i="7"/>
  <c r="AP589" i="7"/>
  <c r="AO589" i="7"/>
  <c r="AN589" i="7"/>
  <c r="AM589" i="7"/>
  <c r="AQ588" i="7"/>
  <c r="AP588" i="7"/>
  <c r="AO588" i="7"/>
  <c r="AN588" i="7"/>
  <c r="AM588" i="7"/>
  <c r="AQ587" i="7"/>
  <c r="AP587" i="7"/>
  <c r="AO587" i="7"/>
  <c r="AN587" i="7"/>
  <c r="AM587" i="7"/>
  <c r="AQ586" i="7"/>
  <c r="AP586" i="7"/>
  <c r="AO586" i="7"/>
  <c r="AN586" i="7"/>
  <c r="AM586" i="7"/>
  <c r="AQ585" i="7"/>
  <c r="AP585" i="7"/>
  <c r="AO585" i="7"/>
  <c r="AN585" i="7"/>
  <c r="AM585" i="7"/>
  <c r="AQ584" i="7"/>
  <c r="AP584" i="7"/>
  <c r="AO584" i="7"/>
  <c r="AN584" i="7"/>
  <c r="AM584" i="7"/>
  <c r="AQ583" i="7"/>
  <c r="AP583" i="7"/>
  <c r="AO583" i="7"/>
  <c r="AN583" i="7"/>
  <c r="AM583" i="7"/>
  <c r="AQ582" i="7"/>
  <c r="AP582" i="7"/>
  <c r="AO582" i="7"/>
  <c r="AN582" i="7"/>
  <c r="AM582" i="7"/>
  <c r="AQ581" i="7"/>
  <c r="AP581" i="7"/>
  <c r="AO581" i="7"/>
  <c r="AN581" i="7"/>
  <c r="AM581" i="7"/>
  <c r="AQ580" i="7"/>
  <c r="AP580" i="7"/>
  <c r="AO580" i="7"/>
  <c r="AN580" i="7"/>
  <c r="AM580" i="7"/>
  <c r="AQ579" i="7"/>
  <c r="AP579" i="7"/>
  <c r="AO579" i="7"/>
  <c r="AN579" i="7"/>
  <c r="AM579" i="7"/>
  <c r="AQ578" i="7"/>
  <c r="AP578" i="7"/>
  <c r="AO578" i="7"/>
  <c r="AN578" i="7"/>
  <c r="AM578" i="7"/>
  <c r="AQ577" i="7"/>
  <c r="AP577" i="7"/>
  <c r="AO577" i="7"/>
  <c r="AN577" i="7"/>
  <c r="AM577" i="7"/>
  <c r="AQ576" i="7"/>
  <c r="AP576" i="7"/>
  <c r="AO576" i="7"/>
  <c r="AN576" i="7"/>
  <c r="AM576" i="7"/>
  <c r="AQ575" i="7"/>
  <c r="AP575" i="7"/>
  <c r="AO575" i="7"/>
  <c r="AN575" i="7"/>
  <c r="AM575" i="7"/>
  <c r="AQ574" i="7"/>
  <c r="AP574" i="7"/>
  <c r="AO574" i="7"/>
  <c r="AN574" i="7"/>
  <c r="AM574" i="7"/>
  <c r="AQ573" i="7"/>
  <c r="AP573" i="7"/>
  <c r="AO573" i="7"/>
  <c r="AN573" i="7"/>
  <c r="AM573" i="7"/>
  <c r="AQ572" i="7"/>
  <c r="AP572" i="7"/>
  <c r="AO572" i="7"/>
  <c r="AN572" i="7"/>
  <c r="AM572" i="7"/>
  <c r="AQ571" i="7"/>
  <c r="AP571" i="7"/>
  <c r="AO571" i="7"/>
  <c r="AN571" i="7"/>
  <c r="AM571" i="7"/>
  <c r="AQ570" i="7"/>
  <c r="AP570" i="7"/>
  <c r="AO570" i="7"/>
  <c r="AN570" i="7"/>
  <c r="AM570" i="7"/>
  <c r="AQ569" i="7"/>
  <c r="AP569" i="7"/>
  <c r="AO569" i="7"/>
  <c r="AN569" i="7"/>
  <c r="AM569" i="7"/>
  <c r="AQ568" i="7"/>
  <c r="AP568" i="7"/>
  <c r="AO568" i="7"/>
  <c r="AN568" i="7"/>
  <c r="AM568" i="7"/>
  <c r="AQ567" i="7"/>
  <c r="AP567" i="7"/>
  <c r="AO567" i="7"/>
  <c r="AN567" i="7"/>
  <c r="AM567" i="7"/>
  <c r="AQ566" i="7"/>
  <c r="AP566" i="7"/>
  <c r="AO566" i="7"/>
  <c r="AN566" i="7"/>
  <c r="AM566" i="7"/>
  <c r="AQ565" i="7"/>
  <c r="AP565" i="7"/>
  <c r="AO565" i="7"/>
  <c r="AN565" i="7"/>
  <c r="AM565" i="7"/>
  <c r="AQ564" i="7"/>
  <c r="AP564" i="7"/>
  <c r="AO564" i="7"/>
  <c r="AN564" i="7"/>
  <c r="AM564" i="7"/>
  <c r="AQ563" i="7"/>
  <c r="AP563" i="7"/>
  <c r="AO563" i="7"/>
  <c r="AN563" i="7"/>
  <c r="AM563" i="7"/>
  <c r="AQ562" i="7"/>
  <c r="AP562" i="7"/>
  <c r="AO562" i="7"/>
  <c r="AN562" i="7"/>
  <c r="AM562" i="7"/>
  <c r="AQ561" i="7"/>
  <c r="AP561" i="7"/>
  <c r="AO561" i="7"/>
  <c r="AN561" i="7"/>
  <c r="AM561" i="7"/>
  <c r="AQ560" i="7"/>
  <c r="AP560" i="7"/>
  <c r="AO560" i="7"/>
  <c r="AN560" i="7"/>
  <c r="AM560" i="7"/>
  <c r="AQ559" i="7"/>
  <c r="AP559" i="7"/>
  <c r="AO559" i="7"/>
  <c r="AN559" i="7"/>
  <c r="AM559" i="7"/>
  <c r="AQ558" i="7"/>
  <c r="AP558" i="7"/>
  <c r="AO558" i="7"/>
  <c r="AN558" i="7"/>
  <c r="AM558" i="7"/>
  <c r="AQ557" i="7"/>
  <c r="AP557" i="7"/>
  <c r="AO557" i="7"/>
  <c r="AN557" i="7"/>
  <c r="AM557" i="7"/>
  <c r="AQ556" i="7"/>
  <c r="AP556" i="7"/>
  <c r="AO556" i="7"/>
  <c r="AN556" i="7"/>
  <c r="AM556" i="7"/>
  <c r="AQ555" i="7"/>
  <c r="AP555" i="7"/>
  <c r="AO555" i="7"/>
  <c r="AN555" i="7"/>
  <c r="AM555" i="7"/>
  <c r="AQ554" i="7"/>
  <c r="AP554" i="7"/>
  <c r="AO554" i="7"/>
  <c r="AN554" i="7"/>
  <c r="AM554" i="7"/>
  <c r="AQ553" i="7"/>
  <c r="AP553" i="7"/>
  <c r="AO553" i="7"/>
  <c r="AN553" i="7"/>
  <c r="AM553" i="7"/>
  <c r="AQ552" i="7"/>
  <c r="AP552" i="7"/>
  <c r="AO552" i="7"/>
  <c r="AN552" i="7"/>
  <c r="AM552" i="7"/>
  <c r="AQ551" i="7"/>
  <c r="AP551" i="7"/>
  <c r="AO551" i="7"/>
  <c r="AN551" i="7"/>
  <c r="AM551" i="7"/>
  <c r="AQ550" i="7"/>
  <c r="AP550" i="7"/>
  <c r="AO550" i="7"/>
  <c r="AN550" i="7"/>
  <c r="AM550" i="7"/>
  <c r="AQ549" i="7"/>
  <c r="AP549" i="7"/>
  <c r="AO549" i="7"/>
  <c r="AN549" i="7"/>
  <c r="AM549" i="7"/>
  <c r="AQ548" i="7"/>
  <c r="AP548" i="7"/>
  <c r="AO548" i="7"/>
  <c r="AN548" i="7"/>
  <c r="AM548" i="7"/>
  <c r="AQ547" i="7"/>
  <c r="AP547" i="7"/>
  <c r="AO547" i="7"/>
  <c r="AN547" i="7"/>
  <c r="AM547" i="7"/>
  <c r="AQ546" i="7"/>
  <c r="AP546" i="7"/>
  <c r="AO546" i="7"/>
  <c r="AN546" i="7"/>
  <c r="AM546" i="7"/>
  <c r="AQ545" i="7"/>
  <c r="AP545" i="7"/>
  <c r="AO545" i="7"/>
  <c r="AN545" i="7"/>
  <c r="AM545" i="7"/>
  <c r="AQ544" i="7"/>
  <c r="AP544" i="7"/>
  <c r="AO544" i="7"/>
  <c r="AN544" i="7"/>
  <c r="AM544" i="7"/>
  <c r="AQ543" i="7"/>
  <c r="AP543" i="7"/>
  <c r="AO543" i="7"/>
  <c r="AN543" i="7"/>
  <c r="AM543" i="7"/>
  <c r="AQ542" i="7"/>
  <c r="AP542" i="7"/>
  <c r="AO542" i="7"/>
  <c r="AN542" i="7"/>
  <c r="AM542" i="7"/>
  <c r="AQ541" i="7"/>
  <c r="AP541" i="7"/>
  <c r="AO541" i="7"/>
  <c r="AN541" i="7"/>
  <c r="AM541" i="7"/>
  <c r="AQ540" i="7"/>
  <c r="AP540" i="7"/>
  <c r="AO540" i="7"/>
  <c r="AN540" i="7"/>
  <c r="AM540" i="7"/>
  <c r="AQ539" i="7"/>
  <c r="AP539" i="7"/>
  <c r="AO539" i="7"/>
  <c r="AN539" i="7"/>
  <c r="AM539" i="7"/>
  <c r="AQ538" i="7"/>
  <c r="AP538" i="7"/>
  <c r="AO538" i="7"/>
  <c r="AN538" i="7"/>
  <c r="AM538" i="7"/>
  <c r="AQ537" i="7"/>
  <c r="AP537" i="7"/>
  <c r="AO537" i="7"/>
  <c r="AN537" i="7"/>
  <c r="AM537" i="7"/>
  <c r="AQ536" i="7"/>
  <c r="AP536" i="7"/>
  <c r="AO536" i="7"/>
  <c r="AN536" i="7"/>
  <c r="AM536" i="7"/>
  <c r="AQ535" i="7"/>
  <c r="AP535" i="7"/>
  <c r="AO535" i="7"/>
  <c r="AN535" i="7"/>
  <c r="AM535" i="7"/>
  <c r="AQ534" i="7"/>
  <c r="AP534" i="7"/>
  <c r="AO534" i="7"/>
  <c r="AN534" i="7"/>
  <c r="AM534" i="7"/>
  <c r="AQ533" i="7"/>
  <c r="AP533" i="7"/>
  <c r="AO533" i="7"/>
  <c r="AN533" i="7"/>
  <c r="AM533" i="7"/>
  <c r="AQ532" i="7"/>
  <c r="AP532" i="7"/>
  <c r="AO532" i="7"/>
  <c r="AN532" i="7"/>
  <c r="AM532" i="7"/>
  <c r="AQ531" i="7"/>
  <c r="AP531" i="7"/>
  <c r="AO531" i="7"/>
  <c r="AN531" i="7"/>
  <c r="AM531" i="7"/>
  <c r="AQ530" i="7"/>
  <c r="AP530" i="7"/>
  <c r="AO530" i="7"/>
  <c r="AN530" i="7"/>
  <c r="AM530" i="7"/>
  <c r="AQ529" i="7"/>
  <c r="AP529" i="7"/>
  <c r="AO529" i="7"/>
  <c r="AN529" i="7"/>
  <c r="AM529" i="7"/>
  <c r="AQ528" i="7"/>
  <c r="AP528" i="7"/>
  <c r="AO528" i="7"/>
  <c r="AN528" i="7"/>
  <c r="AM528" i="7"/>
  <c r="AQ527" i="7"/>
  <c r="AP527" i="7"/>
  <c r="AO527" i="7"/>
  <c r="AN527" i="7"/>
  <c r="AM527" i="7"/>
  <c r="AQ526" i="7"/>
  <c r="AP526" i="7"/>
  <c r="AO526" i="7"/>
  <c r="AN526" i="7"/>
  <c r="AM526" i="7"/>
  <c r="AQ525" i="7"/>
  <c r="AP525" i="7"/>
  <c r="AO525" i="7"/>
  <c r="AN525" i="7"/>
  <c r="AM525" i="7"/>
  <c r="AQ524" i="7"/>
  <c r="AP524" i="7"/>
  <c r="AO524" i="7"/>
  <c r="AN524" i="7"/>
  <c r="AM524" i="7"/>
  <c r="AQ523" i="7"/>
  <c r="AP523" i="7"/>
  <c r="AO523" i="7"/>
  <c r="AN523" i="7"/>
  <c r="AM523" i="7"/>
  <c r="AQ522" i="7"/>
  <c r="AP522" i="7"/>
  <c r="AO522" i="7"/>
  <c r="AN522" i="7"/>
  <c r="AM522" i="7"/>
  <c r="AQ521" i="7"/>
  <c r="AP521" i="7"/>
  <c r="AO521" i="7"/>
  <c r="AN521" i="7"/>
  <c r="AM521" i="7"/>
  <c r="AQ520" i="7"/>
  <c r="AP520" i="7"/>
  <c r="AO520" i="7"/>
  <c r="AN520" i="7"/>
  <c r="AM520" i="7"/>
  <c r="AQ519" i="7"/>
  <c r="AP519" i="7"/>
  <c r="AO519" i="7"/>
  <c r="AN519" i="7"/>
  <c r="AM519" i="7"/>
  <c r="AQ518" i="7"/>
  <c r="AP518" i="7"/>
  <c r="AO518" i="7"/>
  <c r="AN518" i="7"/>
  <c r="AM518" i="7"/>
  <c r="AQ517" i="7"/>
  <c r="AP517" i="7"/>
  <c r="AO517" i="7"/>
  <c r="AN517" i="7"/>
  <c r="AM517" i="7"/>
  <c r="AQ516" i="7"/>
  <c r="AP516" i="7"/>
  <c r="AO516" i="7"/>
  <c r="AN516" i="7"/>
  <c r="AM516" i="7"/>
  <c r="AQ515" i="7"/>
  <c r="AP515" i="7"/>
  <c r="AO515" i="7"/>
  <c r="AN515" i="7"/>
  <c r="AM515" i="7"/>
  <c r="AQ514" i="7"/>
  <c r="AP514" i="7"/>
  <c r="AO514" i="7"/>
  <c r="AN514" i="7"/>
  <c r="AM514" i="7"/>
  <c r="AQ513" i="7"/>
  <c r="AP513" i="7"/>
  <c r="AO513" i="7"/>
  <c r="AN513" i="7"/>
  <c r="AM513" i="7"/>
  <c r="AQ512" i="7"/>
  <c r="AP512" i="7"/>
  <c r="AO512" i="7"/>
  <c r="AN512" i="7"/>
  <c r="AM512" i="7"/>
  <c r="AQ511" i="7"/>
  <c r="AP511" i="7"/>
  <c r="AO511" i="7"/>
  <c r="AN511" i="7"/>
  <c r="AM511" i="7"/>
  <c r="AQ510" i="7"/>
  <c r="AP510" i="7"/>
  <c r="AO510" i="7"/>
  <c r="AN510" i="7"/>
  <c r="AM510" i="7"/>
  <c r="AQ509" i="7"/>
  <c r="AP509" i="7"/>
  <c r="AO509" i="7"/>
  <c r="AN509" i="7"/>
  <c r="AM509" i="7"/>
  <c r="AQ508" i="7"/>
  <c r="AP508" i="7"/>
  <c r="AO508" i="7"/>
  <c r="AN508" i="7"/>
  <c r="AM508" i="7"/>
  <c r="AQ507" i="7"/>
  <c r="AP507" i="7"/>
  <c r="AO507" i="7"/>
  <c r="AN507" i="7"/>
  <c r="AM507" i="7"/>
  <c r="AQ506" i="7"/>
  <c r="AP506" i="7"/>
  <c r="AO506" i="7"/>
  <c r="AN506" i="7"/>
  <c r="AM506" i="7"/>
  <c r="AQ505" i="7"/>
  <c r="AP505" i="7"/>
  <c r="AO505" i="7"/>
  <c r="AN505" i="7"/>
  <c r="AM505" i="7"/>
  <c r="AQ504" i="7"/>
  <c r="AP504" i="7"/>
  <c r="AO504" i="7"/>
  <c r="AN504" i="7"/>
  <c r="AM504" i="7"/>
  <c r="AQ503" i="7"/>
  <c r="AP503" i="7"/>
  <c r="AO503" i="7"/>
  <c r="AN503" i="7"/>
  <c r="AM503" i="7"/>
  <c r="AQ502" i="7"/>
  <c r="AP502" i="7"/>
  <c r="AO502" i="7"/>
  <c r="AN502" i="7"/>
  <c r="AM502" i="7"/>
  <c r="AQ501" i="7"/>
  <c r="AP501" i="7"/>
  <c r="AO501" i="7"/>
  <c r="AN501" i="7"/>
  <c r="AM501" i="7"/>
  <c r="AQ500" i="7"/>
  <c r="AP500" i="7"/>
  <c r="AO500" i="7"/>
  <c r="AN500" i="7"/>
  <c r="AM500" i="7"/>
  <c r="AQ499" i="7"/>
  <c r="AP499" i="7"/>
  <c r="AO499" i="7"/>
  <c r="AN499" i="7"/>
  <c r="AM499" i="7"/>
  <c r="AQ498" i="7"/>
  <c r="AP498" i="7"/>
  <c r="AO498" i="7"/>
  <c r="AN498" i="7"/>
  <c r="AM498" i="7"/>
  <c r="AQ497" i="7"/>
  <c r="AP497" i="7"/>
  <c r="AO497" i="7"/>
  <c r="AN497" i="7"/>
  <c r="AM497" i="7"/>
  <c r="AQ496" i="7"/>
  <c r="AP496" i="7"/>
  <c r="AO496" i="7"/>
  <c r="AN496" i="7"/>
  <c r="AM496" i="7"/>
  <c r="AQ495" i="7"/>
  <c r="AP495" i="7"/>
  <c r="AO495" i="7"/>
  <c r="AN495" i="7"/>
  <c r="AM495" i="7"/>
  <c r="AQ494" i="7"/>
  <c r="AP494" i="7"/>
  <c r="AO494" i="7"/>
  <c r="AN494" i="7"/>
  <c r="AM494" i="7"/>
  <c r="AQ493" i="7"/>
  <c r="AP493" i="7"/>
  <c r="AO493" i="7"/>
  <c r="AN493" i="7"/>
  <c r="AM493" i="7"/>
  <c r="AQ492" i="7"/>
  <c r="AP492" i="7"/>
  <c r="AO492" i="7"/>
  <c r="AN492" i="7"/>
  <c r="AM492" i="7"/>
  <c r="AQ491" i="7"/>
  <c r="AP491" i="7"/>
  <c r="AO491" i="7"/>
  <c r="AN491" i="7"/>
  <c r="AM491" i="7"/>
  <c r="AQ490" i="7"/>
  <c r="AP490" i="7"/>
  <c r="AO490" i="7"/>
  <c r="AN490" i="7"/>
  <c r="AM490" i="7"/>
  <c r="AQ489" i="7"/>
  <c r="AP489" i="7"/>
  <c r="AO489" i="7"/>
  <c r="AN489" i="7"/>
  <c r="AM489" i="7"/>
  <c r="AQ488" i="7"/>
  <c r="AP488" i="7"/>
  <c r="AO488" i="7"/>
  <c r="AN488" i="7"/>
  <c r="AM488" i="7"/>
  <c r="AQ487" i="7"/>
  <c r="AP487" i="7"/>
  <c r="AO487" i="7"/>
  <c r="AN487" i="7"/>
  <c r="AM487" i="7"/>
  <c r="AQ486" i="7"/>
  <c r="AP486" i="7"/>
  <c r="AO486" i="7"/>
  <c r="AN486" i="7"/>
  <c r="AM486" i="7"/>
  <c r="AQ485" i="7"/>
  <c r="AP485" i="7"/>
  <c r="AO485" i="7"/>
  <c r="AN485" i="7"/>
  <c r="AM485" i="7"/>
  <c r="AQ484" i="7"/>
  <c r="AP484" i="7"/>
  <c r="AO484" i="7"/>
  <c r="AN484" i="7"/>
  <c r="AM484" i="7"/>
  <c r="AQ483" i="7"/>
  <c r="AP483" i="7"/>
  <c r="AO483" i="7"/>
  <c r="AN483" i="7"/>
  <c r="AM483" i="7"/>
  <c r="AQ482" i="7"/>
  <c r="AP482" i="7"/>
  <c r="AO482" i="7"/>
  <c r="AN482" i="7"/>
  <c r="AM482" i="7"/>
  <c r="AQ481" i="7"/>
  <c r="AP481" i="7"/>
  <c r="AO481" i="7"/>
  <c r="AN481" i="7"/>
  <c r="AM481" i="7"/>
  <c r="AQ480" i="7"/>
  <c r="AP480" i="7"/>
  <c r="AO480" i="7"/>
  <c r="AN480" i="7"/>
  <c r="AM480" i="7"/>
  <c r="AQ479" i="7"/>
  <c r="AP479" i="7"/>
  <c r="AO479" i="7"/>
  <c r="AN479" i="7"/>
  <c r="AM479" i="7"/>
  <c r="AQ478" i="7"/>
  <c r="AP478" i="7"/>
  <c r="AO478" i="7"/>
  <c r="AN478" i="7"/>
  <c r="AM478" i="7"/>
  <c r="AQ477" i="7"/>
  <c r="AP477" i="7"/>
  <c r="AO477" i="7"/>
  <c r="AN477" i="7"/>
  <c r="AM477" i="7"/>
  <c r="AQ476" i="7"/>
  <c r="AP476" i="7"/>
  <c r="AO476" i="7"/>
  <c r="AN476" i="7"/>
  <c r="AM476" i="7"/>
  <c r="AQ475" i="7"/>
  <c r="AP475" i="7"/>
  <c r="AO475" i="7"/>
  <c r="AN475" i="7"/>
  <c r="AM475" i="7"/>
  <c r="AQ474" i="7"/>
  <c r="AP474" i="7"/>
  <c r="AO474" i="7"/>
  <c r="AN474" i="7"/>
  <c r="AM474" i="7"/>
  <c r="AQ473" i="7"/>
  <c r="AP473" i="7"/>
  <c r="AO473" i="7"/>
  <c r="AN473" i="7"/>
  <c r="AM473" i="7"/>
  <c r="AQ472" i="7"/>
  <c r="AP472" i="7"/>
  <c r="AO472" i="7"/>
  <c r="AN472" i="7"/>
  <c r="AM472" i="7"/>
  <c r="AQ471" i="7"/>
  <c r="AP471" i="7"/>
  <c r="AO471" i="7"/>
  <c r="AN471" i="7"/>
  <c r="AM471" i="7"/>
  <c r="AQ470" i="7"/>
  <c r="AP470" i="7"/>
  <c r="AO470" i="7"/>
  <c r="AN470" i="7"/>
  <c r="AM470" i="7"/>
  <c r="AQ469" i="7"/>
  <c r="AP469" i="7"/>
  <c r="AO469" i="7"/>
  <c r="AN469" i="7"/>
  <c r="AM469" i="7"/>
  <c r="AQ468" i="7"/>
  <c r="AP468" i="7"/>
  <c r="AO468" i="7"/>
  <c r="AN468" i="7"/>
  <c r="AM468" i="7"/>
  <c r="AQ467" i="7"/>
  <c r="AP467" i="7"/>
  <c r="AO467" i="7"/>
  <c r="AN467" i="7"/>
  <c r="AM467" i="7"/>
  <c r="AQ466" i="7"/>
  <c r="AP466" i="7"/>
  <c r="AO466" i="7"/>
  <c r="AN466" i="7"/>
  <c r="AM466" i="7"/>
  <c r="AQ465" i="7"/>
  <c r="AP465" i="7"/>
  <c r="AO465" i="7"/>
  <c r="AN465" i="7"/>
  <c r="AM465" i="7"/>
  <c r="AQ464" i="7"/>
  <c r="AP464" i="7"/>
  <c r="AO464" i="7"/>
  <c r="AN464" i="7"/>
  <c r="AM464" i="7"/>
  <c r="AQ463" i="7"/>
  <c r="AP463" i="7"/>
  <c r="AO463" i="7"/>
  <c r="AN463" i="7"/>
  <c r="AM463" i="7"/>
  <c r="AQ462" i="7"/>
  <c r="AP462" i="7"/>
  <c r="AO462" i="7"/>
  <c r="AN462" i="7"/>
  <c r="AM462" i="7"/>
  <c r="AQ461" i="7"/>
  <c r="AP461" i="7"/>
  <c r="AO461" i="7"/>
  <c r="AN461" i="7"/>
  <c r="AM461" i="7"/>
  <c r="AQ460" i="7"/>
  <c r="AP460" i="7"/>
  <c r="AO460" i="7"/>
  <c r="AN460" i="7"/>
  <c r="AM460" i="7"/>
  <c r="AQ459" i="7"/>
  <c r="AP459" i="7"/>
  <c r="AO459" i="7"/>
  <c r="AN459" i="7"/>
  <c r="AM459" i="7"/>
  <c r="AQ458" i="7"/>
  <c r="AP458" i="7"/>
  <c r="AO458" i="7"/>
  <c r="AN458" i="7"/>
  <c r="AM458" i="7"/>
  <c r="AQ457" i="7"/>
  <c r="AP457" i="7"/>
  <c r="AO457" i="7"/>
  <c r="AN457" i="7"/>
  <c r="AM457" i="7"/>
  <c r="AQ456" i="7"/>
  <c r="AP456" i="7"/>
  <c r="AO456" i="7"/>
  <c r="AN456" i="7"/>
  <c r="AM456" i="7"/>
  <c r="AQ455" i="7"/>
  <c r="AP455" i="7"/>
  <c r="AO455" i="7"/>
  <c r="AN455" i="7"/>
  <c r="AM455" i="7"/>
  <c r="AQ454" i="7"/>
  <c r="AP454" i="7"/>
  <c r="AO454" i="7"/>
  <c r="AN454" i="7"/>
  <c r="AM454" i="7"/>
  <c r="AQ453" i="7"/>
  <c r="AP453" i="7"/>
  <c r="AO453" i="7"/>
  <c r="AN453" i="7"/>
  <c r="AM453" i="7"/>
  <c r="AQ452" i="7"/>
  <c r="AP452" i="7"/>
  <c r="AO452" i="7"/>
  <c r="AN452" i="7"/>
  <c r="AM452" i="7"/>
  <c r="AQ451" i="7"/>
  <c r="AP451" i="7"/>
  <c r="AO451" i="7"/>
  <c r="AN451" i="7"/>
  <c r="AM451" i="7"/>
  <c r="AQ450" i="7"/>
  <c r="AP450" i="7"/>
  <c r="AO450" i="7"/>
  <c r="AN450" i="7"/>
  <c r="AM450" i="7"/>
  <c r="AQ449" i="7"/>
  <c r="AP449" i="7"/>
  <c r="AO449" i="7"/>
  <c r="AN449" i="7"/>
  <c r="AM449" i="7"/>
  <c r="AQ448" i="7"/>
  <c r="AP448" i="7"/>
  <c r="AO448" i="7"/>
  <c r="AN448" i="7"/>
  <c r="AM448" i="7"/>
  <c r="AQ447" i="7"/>
  <c r="AP447" i="7"/>
  <c r="AO447" i="7"/>
  <c r="AN447" i="7"/>
  <c r="AM447" i="7"/>
  <c r="AQ446" i="7"/>
  <c r="AP446" i="7"/>
  <c r="AO446" i="7"/>
  <c r="AN446" i="7"/>
  <c r="AM446" i="7"/>
  <c r="AQ445" i="7"/>
  <c r="AP445" i="7"/>
  <c r="AO445" i="7"/>
  <c r="AN445" i="7"/>
  <c r="AM445" i="7"/>
  <c r="AQ444" i="7"/>
  <c r="AP444" i="7"/>
  <c r="AO444" i="7"/>
  <c r="AN444" i="7"/>
  <c r="AM444" i="7"/>
  <c r="AQ443" i="7"/>
  <c r="AP443" i="7"/>
  <c r="AO443" i="7"/>
  <c r="AN443" i="7"/>
  <c r="AM443" i="7"/>
  <c r="AQ442" i="7"/>
  <c r="AP442" i="7"/>
  <c r="AO442" i="7"/>
  <c r="AN442" i="7"/>
  <c r="AM442" i="7"/>
  <c r="AQ441" i="7"/>
  <c r="AP441" i="7"/>
  <c r="AO441" i="7"/>
  <c r="AN441" i="7"/>
  <c r="AM441" i="7"/>
  <c r="AQ440" i="7"/>
  <c r="AP440" i="7"/>
  <c r="AO440" i="7"/>
  <c r="AN440" i="7"/>
  <c r="AM440" i="7"/>
  <c r="AQ439" i="7"/>
  <c r="AP439" i="7"/>
  <c r="AO439" i="7"/>
  <c r="AN439" i="7"/>
  <c r="AM439" i="7"/>
  <c r="AQ438" i="7"/>
  <c r="AP438" i="7"/>
  <c r="AO438" i="7"/>
  <c r="AN438" i="7"/>
  <c r="AM438" i="7"/>
  <c r="AQ437" i="7"/>
  <c r="AP437" i="7"/>
  <c r="AO437" i="7"/>
  <c r="AN437" i="7"/>
  <c r="AM437" i="7"/>
  <c r="AQ436" i="7"/>
  <c r="AP436" i="7"/>
  <c r="AO436" i="7"/>
  <c r="AN436" i="7"/>
  <c r="AM436" i="7"/>
  <c r="AQ435" i="7"/>
  <c r="AP435" i="7"/>
  <c r="AO435" i="7"/>
  <c r="AN435" i="7"/>
  <c r="AM435" i="7"/>
  <c r="AQ434" i="7"/>
  <c r="AP434" i="7"/>
  <c r="AO434" i="7"/>
  <c r="AN434" i="7"/>
  <c r="AM434" i="7"/>
  <c r="AQ433" i="7"/>
  <c r="AP433" i="7"/>
  <c r="AO433" i="7"/>
  <c r="AN433" i="7"/>
  <c r="AM433" i="7"/>
  <c r="AQ432" i="7"/>
  <c r="AP432" i="7"/>
  <c r="AO432" i="7"/>
  <c r="AN432" i="7"/>
  <c r="AM432" i="7"/>
  <c r="AQ431" i="7"/>
  <c r="AP431" i="7"/>
  <c r="AO431" i="7"/>
  <c r="AN431" i="7"/>
  <c r="AM431" i="7"/>
  <c r="AQ430" i="7"/>
  <c r="AP430" i="7"/>
  <c r="AO430" i="7"/>
  <c r="AN430" i="7"/>
  <c r="AM430" i="7"/>
  <c r="AQ429" i="7"/>
  <c r="AP429" i="7"/>
  <c r="AO429" i="7"/>
  <c r="AN429" i="7"/>
  <c r="AM429" i="7"/>
  <c r="AQ428" i="7"/>
  <c r="AP428" i="7"/>
  <c r="AO428" i="7"/>
  <c r="AN428" i="7"/>
  <c r="AM428" i="7"/>
  <c r="AQ427" i="7"/>
  <c r="AP427" i="7"/>
  <c r="AO427" i="7"/>
  <c r="AN427" i="7"/>
  <c r="AM427" i="7"/>
  <c r="AQ426" i="7"/>
  <c r="AP426" i="7"/>
  <c r="AO426" i="7"/>
  <c r="AN426" i="7"/>
  <c r="AM426" i="7"/>
  <c r="AQ425" i="7"/>
  <c r="AP425" i="7"/>
  <c r="AO425" i="7"/>
  <c r="AN425" i="7"/>
  <c r="AM425" i="7"/>
  <c r="AQ424" i="7"/>
  <c r="AP424" i="7"/>
  <c r="AO424" i="7"/>
  <c r="AN424" i="7"/>
  <c r="AM424" i="7"/>
  <c r="AQ423" i="7"/>
  <c r="AP423" i="7"/>
  <c r="AO423" i="7"/>
  <c r="AN423" i="7"/>
  <c r="AM423" i="7"/>
  <c r="AQ422" i="7"/>
  <c r="AP422" i="7"/>
  <c r="AO422" i="7"/>
  <c r="AN422" i="7"/>
  <c r="AM422" i="7"/>
  <c r="AQ421" i="7"/>
  <c r="AP421" i="7"/>
  <c r="AO421" i="7"/>
  <c r="AN421" i="7"/>
  <c r="AM421" i="7"/>
  <c r="AQ420" i="7"/>
  <c r="AP420" i="7"/>
  <c r="AO420" i="7"/>
  <c r="AN420" i="7"/>
  <c r="AM420" i="7"/>
  <c r="AQ419" i="7"/>
  <c r="AP419" i="7"/>
  <c r="AO419" i="7"/>
  <c r="AN419" i="7"/>
  <c r="AM419" i="7"/>
  <c r="AQ418" i="7"/>
  <c r="AP418" i="7"/>
  <c r="AO418" i="7"/>
  <c r="AN418" i="7"/>
  <c r="AM418" i="7"/>
  <c r="AQ417" i="7"/>
  <c r="AP417" i="7"/>
  <c r="AO417" i="7"/>
  <c r="AN417" i="7"/>
  <c r="AM417" i="7"/>
  <c r="AQ416" i="7"/>
  <c r="AP416" i="7"/>
  <c r="AO416" i="7"/>
  <c r="AN416" i="7"/>
  <c r="AM416" i="7"/>
  <c r="AQ415" i="7"/>
  <c r="AP415" i="7"/>
  <c r="AO415" i="7"/>
  <c r="AN415" i="7"/>
  <c r="AM415" i="7"/>
  <c r="AQ414" i="7"/>
  <c r="AP414" i="7"/>
  <c r="AO414" i="7"/>
  <c r="AN414" i="7"/>
  <c r="AM414" i="7"/>
  <c r="AQ413" i="7"/>
  <c r="AP413" i="7"/>
  <c r="AO413" i="7"/>
  <c r="AN413" i="7"/>
  <c r="AM413" i="7"/>
  <c r="AQ412" i="7"/>
  <c r="AP412" i="7"/>
  <c r="AO412" i="7"/>
  <c r="AN412" i="7"/>
  <c r="AM412" i="7"/>
  <c r="AQ411" i="7"/>
  <c r="AP411" i="7"/>
  <c r="AO411" i="7"/>
  <c r="AN411" i="7"/>
  <c r="AM411" i="7"/>
  <c r="AQ410" i="7"/>
  <c r="AP410" i="7"/>
  <c r="AO410" i="7"/>
  <c r="AN410" i="7"/>
  <c r="AM410" i="7"/>
  <c r="AQ409" i="7"/>
  <c r="AP409" i="7"/>
  <c r="AO409" i="7"/>
  <c r="AN409" i="7"/>
  <c r="AM409" i="7"/>
  <c r="AQ408" i="7"/>
  <c r="AP408" i="7"/>
  <c r="AO408" i="7"/>
  <c r="AN408" i="7"/>
  <c r="AM408" i="7"/>
  <c r="AQ407" i="7"/>
  <c r="AP407" i="7"/>
  <c r="AO407" i="7"/>
  <c r="AN407" i="7"/>
  <c r="AM407" i="7"/>
  <c r="AQ406" i="7"/>
  <c r="AP406" i="7"/>
  <c r="AO406" i="7"/>
  <c r="AN406" i="7"/>
  <c r="AM406" i="7"/>
  <c r="AQ405" i="7"/>
  <c r="AP405" i="7"/>
  <c r="AO405" i="7"/>
  <c r="AN405" i="7"/>
  <c r="AM405" i="7"/>
  <c r="AQ404" i="7"/>
  <c r="AP404" i="7"/>
  <c r="AO404" i="7"/>
  <c r="AN404" i="7"/>
  <c r="AM404" i="7"/>
  <c r="AQ403" i="7"/>
  <c r="AP403" i="7"/>
  <c r="AO403" i="7"/>
  <c r="AN403" i="7"/>
  <c r="AM403" i="7"/>
  <c r="AQ402" i="7"/>
  <c r="AP402" i="7"/>
  <c r="AO402" i="7"/>
  <c r="AN402" i="7"/>
  <c r="AM402" i="7"/>
  <c r="AQ401" i="7"/>
  <c r="AP401" i="7"/>
  <c r="AO401" i="7"/>
  <c r="AN401" i="7"/>
  <c r="AM401" i="7"/>
  <c r="AQ400" i="7"/>
  <c r="AP400" i="7"/>
  <c r="AO400" i="7"/>
  <c r="AN400" i="7"/>
  <c r="AM400" i="7"/>
  <c r="AQ399" i="7"/>
  <c r="AP399" i="7"/>
  <c r="AO399" i="7"/>
  <c r="AN399" i="7"/>
  <c r="AM399" i="7"/>
  <c r="AQ398" i="7"/>
  <c r="AP398" i="7"/>
  <c r="AO398" i="7"/>
  <c r="AN398" i="7"/>
  <c r="AM398" i="7"/>
  <c r="AQ397" i="7"/>
  <c r="AP397" i="7"/>
  <c r="AO397" i="7"/>
  <c r="AN397" i="7"/>
  <c r="AM397" i="7"/>
  <c r="AQ396" i="7"/>
  <c r="AP396" i="7"/>
  <c r="AO396" i="7"/>
  <c r="AN396" i="7"/>
  <c r="AM396" i="7"/>
  <c r="AQ395" i="7"/>
  <c r="AP395" i="7"/>
  <c r="AO395" i="7"/>
  <c r="AN395" i="7"/>
  <c r="AM395" i="7"/>
  <c r="AQ394" i="7"/>
  <c r="AP394" i="7"/>
  <c r="AO394" i="7"/>
  <c r="AN394" i="7"/>
  <c r="AM394" i="7"/>
  <c r="AQ393" i="7"/>
  <c r="AP393" i="7"/>
  <c r="AO393" i="7"/>
  <c r="AN393" i="7"/>
  <c r="AM393" i="7"/>
  <c r="AQ392" i="7"/>
  <c r="AP392" i="7"/>
  <c r="AO392" i="7"/>
  <c r="AN392" i="7"/>
  <c r="AM392" i="7"/>
  <c r="AQ391" i="7"/>
  <c r="AP391" i="7"/>
  <c r="AO391" i="7"/>
  <c r="AN391" i="7"/>
  <c r="AM391" i="7"/>
  <c r="AQ390" i="7"/>
  <c r="AP390" i="7"/>
  <c r="AO390" i="7"/>
  <c r="AN390" i="7"/>
  <c r="AM390" i="7"/>
  <c r="AQ389" i="7"/>
  <c r="AP389" i="7"/>
  <c r="AO389" i="7"/>
  <c r="AN389" i="7"/>
  <c r="AM389" i="7"/>
  <c r="AQ388" i="7"/>
  <c r="AP388" i="7"/>
  <c r="AO388" i="7"/>
  <c r="AN388" i="7"/>
  <c r="AM388" i="7"/>
  <c r="AQ387" i="7"/>
  <c r="AP387" i="7"/>
  <c r="AO387" i="7"/>
  <c r="AN387" i="7"/>
  <c r="AM387" i="7"/>
  <c r="AQ386" i="7"/>
  <c r="AP386" i="7"/>
  <c r="AO386" i="7"/>
  <c r="AN386" i="7"/>
  <c r="AM386" i="7"/>
  <c r="AQ385" i="7"/>
  <c r="AP385" i="7"/>
  <c r="AO385" i="7"/>
  <c r="AN385" i="7"/>
  <c r="AM385" i="7"/>
  <c r="AQ384" i="7"/>
  <c r="AP384" i="7"/>
  <c r="AO384" i="7"/>
  <c r="AN384" i="7"/>
  <c r="AM384" i="7"/>
  <c r="AQ383" i="7"/>
  <c r="AP383" i="7"/>
  <c r="AO383" i="7"/>
  <c r="AN383" i="7"/>
  <c r="AM383" i="7"/>
  <c r="AQ382" i="7"/>
  <c r="AP382" i="7"/>
  <c r="AO382" i="7"/>
  <c r="AN382" i="7"/>
  <c r="AM382" i="7"/>
  <c r="AQ381" i="7"/>
  <c r="AP381" i="7"/>
  <c r="AO381" i="7"/>
  <c r="AN381" i="7"/>
  <c r="AM381" i="7"/>
  <c r="AQ380" i="7"/>
  <c r="AP380" i="7"/>
  <c r="AO380" i="7"/>
  <c r="AN380" i="7"/>
  <c r="AM380" i="7"/>
  <c r="AQ379" i="7"/>
  <c r="AP379" i="7"/>
  <c r="AO379" i="7"/>
  <c r="AN379" i="7"/>
  <c r="AM379" i="7"/>
  <c r="AQ378" i="7"/>
  <c r="AP378" i="7"/>
  <c r="AO378" i="7"/>
  <c r="AN378" i="7"/>
  <c r="AM378" i="7"/>
  <c r="AQ377" i="7"/>
  <c r="AP377" i="7"/>
  <c r="AO377" i="7"/>
  <c r="AN377" i="7"/>
  <c r="AM377" i="7"/>
  <c r="AQ376" i="7"/>
  <c r="AP376" i="7"/>
  <c r="AO376" i="7"/>
  <c r="AN376" i="7"/>
  <c r="AM376" i="7"/>
  <c r="AQ375" i="7"/>
  <c r="AP375" i="7"/>
  <c r="AO375" i="7"/>
  <c r="AN375" i="7"/>
  <c r="AM375" i="7"/>
  <c r="AQ374" i="7"/>
  <c r="AP374" i="7"/>
  <c r="AO374" i="7"/>
  <c r="AN374" i="7"/>
  <c r="AM374" i="7"/>
  <c r="AQ373" i="7"/>
  <c r="AP373" i="7"/>
  <c r="AO373" i="7"/>
  <c r="AN373" i="7"/>
  <c r="AM373" i="7"/>
  <c r="AQ372" i="7"/>
  <c r="AP372" i="7"/>
  <c r="AO372" i="7"/>
  <c r="AN372" i="7"/>
  <c r="AM372" i="7"/>
  <c r="AQ371" i="7"/>
  <c r="AP371" i="7"/>
  <c r="AO371" i="7"/>
  <c r="AN371" i="7"/>
  <c r="AM371" i="7"/>
  <c r="AQ370" i="7"/>
  <c r="AP370" i="7"/>
  <c r="AO370" i="7"/>
  <c r="AN370" i="7"/>
  <c r="AM370" i="7"/>
  <c r="AQ369" i="7"/>
  <c r="AP369" i="7"/>
  <c r="AO369" i="7"/>
  <c r="AN369" i="7"/>
  <c r="AM369" i="7"/>
  <c r="AQ368" i="7"/>
  <c r="AP368" i="7"/>
  <c r="AO368" i="7"/>
  <c r="AN368" i="7"/>
  <c r="AM368" i="7"/>
  <c r="AQ367" i="7"/>
  <c r="AP367" i="7"/>
  <c r="AO367" i="7"/>
  <c r="AN367" i="7"/>
  <c r="AM367" i="7"/>
  <c r="AQ366" i="7"/>
  <c r="AP366" i="7"/>
  <c r="AO366" i="7"/>
  <c r="AN366" i="7"/>
  <c r="AM366" i="7"/>
  <c r="AQ365" i="7"/>
  <c r="AP365" i="7"/>
  <c r="AO365" i="7"/>
  <c r="AN365" i="7"/>
  <c r="AM365" i="7"/>
  <c r="AQ364" i="7"/>
  <c r="AP364" i="7"/>
  <c r="AO364" i="7"/>
  <c r="AN364" i="7"/>
  <c r="AM364" i="7"/>
  <c r="AQ363" i="7"/>
  <c r="AP363" i="7"/>
  <c r="AO363" i="7"/>
  <c r="AN363" i="7"/>
  <c r="AM363" i="7"/>
  <c r="AQ362" i="7"/>
  <c r="AP362" i="7"/>
  <c r="AO362" i="7"/>
  <c r="AN362" i="7"/>
  <c r="AM362" i="7"/>
  <c r="AQ361" i="7"/>
  <c r="AP361" i="7"/>
  <c r="AO361" i="7"/>
  <c r="AN361" i="7"/>
  <c r="AM361" i="7"/>
  <c r="AQ360" i="7"/>
  <c r="AP360" i="7"/>
  <c r="AO360" i="7"/>
  <c r="AN360" i="7"/>
  <c r="AM360" i="7"/>
  <c r="AQ359" i="7"/>
  <c r="AP359" i="7"/>
  <c r="AO359" i="7"/>
  <c r="AN359" i="7"/>
  <c r="AM359" i="7"/>
  <c r="AQ358" i="7"/>
  <c r="AP358" i="7"/>
  <c r="AO358" i="7"/>
  <c r="AN358" i="7"/>
  <c r="AM358" i="7"/>
  <c r="AQ357" i="7"/>
  <c r="AP357" i="7"/>
  <c r="AO357" i="7"/>
  <c r="AN357" i="7"/>
  <c r="AM357" i="7"/>
  <c r="AQ356" i="7"/>
  <c r="AP356" i="7"/>
  <c r="AO356" i="7"/>
  <c r="AN356" i="7"/>
  <c r="AM356" i="7"/>
  <c r="AQ355" i="7"/>
  <c r="AP355" i="7"/>
  <c r="AO355" i="7"/>
  <c r="AN355" i="7"/>
  <c r="AM355" i="7"/>
  <c r="AQ354" i="7"/>
  <c r="AP354" i="7"/>
  <c r="AO354" i="7"/>
  <c r="AN354" i="7"/>
  <c r="AM354" i="7"/>
  <c r="AQ353" i="7"/>
  <c r="AP353" i="7"/>
  <c r="AO353" i="7"/>
  <c r="AN353" i="7"/>
  <c r="AM353" i="7"/>
  <c r="AQ352" i="7"/>
  <c r="AP352" i="7"/>
  <c r="AO352" i="7"/>
  <c r="AN352" i="7"/>
  <c r="AM352" i="7"/>
  <c r="AQ351" i="7"/>
  <c r="AP351" i="7"/>
  <c r="AO351" i="7"/>
  <c r="AN351" i="7"/>
  <c r="AM351" i="7"/>
  <c r="AQ350" i="7"/>
  <c r="AP350" i="7"/>
  <c r="AO350" i="7"/>
  <c r="AN350" i="7"/>
  <c r="AM350" i="7"/>
  <c r="AQ349" i="7"/>
  <c r="AP349" i="7"/>
  <c r="AO349" i="7"/>
  <c r="AN349" i="7"/>
  <c r="AM349" i="7"/>
  <c r="AQ348" i="7"/>
  <c r="AP348" i="7"/>
  <c r="AO348" i="7"/>
  <c r="AN348" i="7"/>
  <c r="AM348" i="7"/>
  <c r="AQ347" i="7"/>
  <c r="AP347" i="7"/>
  <c r="AO347" i="7"/>
  <c r="AN347" i="7"/>
  <c r="AM347" i="7"/>
  <c r="AQ346" i="7"/>
  <c r="AP346" i="7"/>
  <c r="AO346" i="7"/>
  <c r="AN346" i="7"/>
  <c r="AM346" i="7"/>
  <c r="AQ345" i="7"/>
  <c r="AP345" i="7"/>
  <c r="AO345" i="7"/>
  <c r="AN345" i="7"/>
  <c r="AM345" i="7"/>
  <c r="AQ344" i="7"/>
  <c r="AP344" i="7"/>
  <c r="AO344" i="7"/>
  <c r="AN344" i="7"/>
  <c r="AM344" i="7"/>
  <c r="AQ343" i="7"/>
  <c r="AP343" i="7"/>
  <c r="AO343" i="7"/>
  <c r="AN343" i="7"/>
  <c r="AM343" i="7"/>
  <c r="AQ342" i="7"/>
  <c r="AP342" i="7"/>
  <c r="AO342" i="7"/>
  <c r="AN342" i="7"/>
  <c r="AM342" i="7"/>
  <c r="AQ341" i="7"/>
  <c r="AP341" i="7"/>
  <c r="AO341" i="7"/>
  <c r="AN341" i="7"/>
  <c r="AM341" i="7"/>
  <c r="AQ340" i="7"/>
  <c r="AP340" i="7"/>
  <c r="AO340" i="7"/>
  <c r="AN340" i="7"/>
  <c r="AM340" i="7"/>
  <c r="AQ339" i="7"/>
  <c r="AP339" i="7"/>
  <c r="AO339" i="7"/>
  <c r="AN339" i="7"/>
  <c r="AM339" i="7"/>
  <c r="AQ338" i="7"/>
  <c r="AP338" i="7"/>
  <c r="AO338" i="7"/>
  <c r="AN338" i="7"/>
  <c r="AM338" i="7"/>
  <c r="AQ337" i="7"/>
  <c r="AP337" i="7"/>
  <c r="AO337" i="7"/>
  <c r="AN337" i="7"/>
  <c r="AM337" i="7"/>
  <c r="AQ336" i="7"/>
  <c r="AP336" i="7"/>
  <c r="AO336" i="7"/>
  <c r="AN336" i="7"/>
  <c r="AM336" i="7"/>
  <c r="AQ335" i="7"/>
  <c r="AP335" i="7"/>
  <c r="AO335" i="7"/>
  <c r="AN335" i="7"/>
  <c r="AM335" i="7"/>
  <c r="AQ334" i="7"/>
  <c r="AP334" i="7"/>
  <c r="AO334" i="7"/>
  <c r="AN334" i="7"/>
  <c r="AM334" i="7"/>
  <c r="AQ333" i="7"/>
  <c r="AP333" i="7"/>
  <c r="AO333" i="7"/>
  <c r="AN333" i="7"/>
  <c r="AM333" i="7"/>
  <c r="AQ332" i="7"/>
  <c r="AP332" i="7"/>
  <c r="AO332" i="7"/>
  <c r="AN332" i="7"/>
  <c r="AM332" i="7"/>
  <c r="AQ331" i="7"/>
  <c r="AP331" i="7"/>
  <c r="AO331" i="7"/>
  <c r="AN331" i="7"/>
  <c r="AM331" i="7"/>
  <c r="AQ330" i="7"/>
  <c r="AP330" i="7"/>
  <c r="AO330" i="7"/>
  <c r="AN330" i="7"/>
  <c r="AM330" i="7"/>
  <c r="AQ329" i="7"/>
  <c r="AP329" i="7"/>
  <c r="AO329" i="7"/>
  <c r="AN329" i="7"/>
  <c r="AM329" i="7"/>
  <c r="AQ328" i="7"/>
  <c r="AP328" i="7"/>
  <c r="AO328" i="7"/>
  <c r="AN328" i="7"/>
  <c r="AM328" i="7"/>
  <c r="AQ327" i="7"/>
  <c r="AP327" i="7"/>
  <c r="AO327" i="7"/>
  <c r="AN327" i="7"/>
  <c r="AM327" i="7"/>
  <c r="AQ326" i="7"/>
  <c r="AP326" i="7"/>
  <c r="AO326" i="7"/>
  <c r="AN326" i="7"/>
  <c r="AM326" i="7"/>
  <c r="AQ325" i="7"/>
  <c r="AP325" i="7"/>
  <c r="AO325" i="7"/>
  <c r="AN325" i="7"/>
  <c r="AM325" i="7"/>
  <c r="AQ324" i="7"/>
  <c r="AP324" i="7"/>
  <c r="AO324" i="7"/>
  <c r="AN324" i="7"/>
  <c r="AM324" i="7"/>
  <c r="AQ323" i="7"/>
  <c r="AP323" i="7"/>
  <c r="AO323" i="7"/>
  <c r="AN323" i="7"/>
  <c r="AM323" i="7"/>
  <c r="AQ322" i="7"/>
  <c r="AP322" i="7"/>
  <c r="AO322" i="7"/>
  <c r="AN322" i="7"/>
  <c r="AM322" i="7"/>
  <c r="AQ321" i="7"/>
  <c r="AP321" i="7"/>
  <c r="AO321" i="7"/>
  <c r="AN321" i="7"/>
  <c r="AM321" i="7"/>
  <c r="AQ320" i="7"/>
  <c r="AP320" i="7"/>
  <c r="AO320" i="7"/>
  <c r="AN320" i="7"/>
  <c r="AM320" i="7"/>
  <c r="AQ319" i="7"/>
  <c r="AP319" i="7"/>
  <c r="AO319" i="7"/>
  <c r="AN319" i="7"/>
  <c r="AM319" i="7"/>
  <c r="AQ318" i="7"/>
  <c r="AP318" i="7"/>
  <c r="AO318" i="7"/>
  <c r="AN318" i="7"/>
  <c r="AM318" i="7"/>
  <c r="AQ317" i="7"/>
  <c r="AP317" i="7"/>
  <c r="AO317" i="7"/>
  <c r="AN317" i="7"/>
  <c r="AM317" i="7"/>
  <c r="AQ316" i="7"/>
  <c r="AP316" i="7"/>
  <c r="AO316" i="7"/>
  <c r="AN316" i="7"/>
  <c r="AM316" i="7"/>
  <c r="AQ315" i="7"/>
  <c r="AP315" i="7"/>
  <c r="AO315" i="7"/>
  <c r="AN315" i="7"/>
  <c r="AM315" i="7"/>
  <c r="AQ314" i="7"/>
  <c r="AP314" i="7"/>
  <c r="AO314" i="7"/>
  <c r="AN314" i="7"/>
  <c r="AM314" i="7"/>
  <c r="AQ313" i="7"/>
  <c r="AP313" i="7"/>
  <c r="AO313" i="7"/>
  <c r="AN313" i="7"/>
  <c r="AM313" i="7"/>
  <c r="AQ312" i="7"/>
  <c r="AP312" i="7"/>
  <c r="AO312" i="7"/>
  <c r="AN312" i="7"/>
  <c r="AM312" i="7"/>
  <c r="AQ311" i="7"/>
  <c r="AP311" i="7"/>
  <c r="AO311" i="7"/>
  <c r="AN311" i="7"/>
  <c r="AM311" i="7"/>
  <c r="AQ310" i="7"/>
  <c r="AP310" i="7"/>
  <c r="AO310" i="7"/>
  <c r="AN310" i="7"/>
  <c r="AM310" i="7"/>
  <c r="AQ309" i="7"/>
  <c r="AP309" i="7"/>
  <c r="AO309" i="7"/>
  <c r="AN309" i="7"/>
  <c r="AM309" i="7"/>
  <c r="AQ308" i="7"/>
  <c r="AP308" i="7"/>
  <c r="AO308" i="7"/>
  <c r="AN308" i="7"/>
  <c r="AM308" i="7"/>
  <c r="AQ307" i="7"/>
  <c r="AP307" i="7"/>
  <c r="AO307" i="7"/>
  <c r="AN307" i="7"/>
  <c r="AM307" i="7"/>
  <c r="AQ306" i="7"/>
  <c r="AP306" i="7"/>
  <c r="AO306" i="7"/>
  <c r="AN306" i="7"/>
  <c r="AM306" i="7"/>
  <c r="AQ305" i="7"/>
  <c r="AP305" i="7"/>
  <c r="AO305" i="7"/>
  <c r="AN305" i="7"/>
  <c r="AM305" i="7"/>
  <c r="AQ304" i="7"/>
  <c r="AP304" i="7"/>
  <c r="AO304" i="7"/>
  <c r="AN304" i="7"/>
  <c r="AM304" i="7"/>
  <c r="AQ303" i="7"/>
  <c r="AP303" i="7"/>
  <c r="AO303" i="7"/>
  <c r="AN303" i="7"/>
  <c r="AM303" i="7"/>
  <c r="AQ302" i="7"/>
  <c r="AP302" i="7"/>
  <c r="AO302" i="7"/>
  <c r="AN302" i="7"/>
  <c r="AM302" i="7"/>
  <c r="AQ301" i="7"/>
  <c r="AP301" i="7"/>
  <c r="AO301" i="7"/>
  <c r="AN301" i="7"/>
  <c r="AM301" i="7"/>
  <c r="AQ300" i="7"/>
  <c r="AP300" i="7"/>
  <c r="AO300" i="7"/>
  <c r="AN300" i="7"/>
  <c r="AM300" i="7"/>
  <c r="AQ299" i="7"/>
  <c r="AP299" i="7"/>
  <c r="AO299" i="7"/>
  <c r="AN299" i="7"/>
  <c r="AM299" i="7"/>
  <c r="AQ298" i="7"/>
  <c r="AP298" i="7"/>
  <c r="AO298" i="7"/>
  <c r="AN298" i="7"/>
  <c r="AM298" i="7"/>
  <c r="AQ297" i="7"/>
  <c r="AP297" i="7"/>
  <c r="AO297" i="7"/>
  <c r="AN297" i="7"/>
  <c r="AM297" i="7"/>
  <c r="AQ296" i="7"/>
  <c r="AP296" i="7"/>
  <c r="AO296" i="7"/>
  <c r="AN296" i="7"/>
  <c r="AM296" i="7"/>
  <c r="AQ295" i="7"/>
  <c r="AP295" i="7"/>
  <c r="AO295" i="7"/>
  <c r="AN295" i="7"/>
  <c r="AM295" i="7"/>
  <c r="AQ294" i="7"/>
  <c r="AP294" i="7"/>
  <c r="AO294" i="7"/>
  <c r="AN294" i="7"/>
  <c r="AM294" i="7"/>
  <c r="AQ293" i="7"/>
  <c r="AP293" i="7"/>
  <c r="AO293" i="7"/>
  <c r="AN293" i="7"/>
  <c r="AM293" i="7"/>
  <c r="AQ292" i="7"/>
  <c r="AP292" i="7"/>
  <c r="AO292" i="7"/>
  <c r="AN292" i="7"/>
  <c r="AM292" i="7"/>
  <c r="AQ291" i="7"/>
  <c r="AP291" i="7"/>
  <c r="AO291" i="7"/>
  <c r="AN291" i="7"/>
  <c r="AM291" i="7"/>
  <c r="AQ290" i="7"/>
  <c r="AP290" i="7"/>
  <c r="AO290" i="7"/>
  <c r="AN290" i="7"/>
  <c r="AM290" i="7"/>
  <c r="AQ289" i="7"/>
  <c r="AP289" i="7"/>
  <c r="AO289" i="7"/>
  <c r="AN289" i="7"/>
  <c r="AM289" i="7"/>
  <c r="AQ288" i="7"/>
  <c r="AP288" i="7"/>
  <c r="AO288" i="7"/>
  <c r="AN288" i="7"/>
  <c r="AM288" i="7"/>
  <c r="AQ287" i="7"/>
  <c r="AP287" i="7"/>
  <c r="AO287" i="7"/>
  <c r="AN287" i="7"/>
  <c r="AM287" i="7"/>
  <c r="AQ286" i="7"/>
  <c r="AP286" i="7"/>
  <c r="AO286" i="7"/>
  <c r="AN286" i="7"/>
  <c r="AM286" i="7"/>
  <c r="AQ285" i="7"/>
  <c r="AP285" i="7"/>
  <c r="AO285" i="7"/>
  <c r="AN285" i="7"/>
  <c r="AM285" i="7"/>
  <c r="AQ284" i="7"/>
  <c r="AP284" i="7"/>
  <c r="AO284" i="7"/>
  <c r="AN284" i="7"/>
  <c r="AM284" i="7"/>
  <c r="AQ283" i="7"/>
  <c r="AP283" i="7"/>
  <c r="AO283" i="7"/>
  <c r="AN283" i="7"/>
  <c r="AM283" i="7"/>
  <c r="AQ282" i="7"/>
  <c r="AP282" i="7"/>
  <c r="AO282" i="7"/>
  <c r="AN282" i="7"/>
  <c r="AM282" i="7"/>
  <c r="AQ281" i="7"/>
  <c r="AP281" i="7"/>
  <c r="AO281" i="7"/>
  <c r="AN281" i="7"/>
  <c r="AM281" i="7"/>
  <c r="AQ280" i="7"/>
  <c r="AP280" i="7"/>
  <c r="AO280" i="7"/>
  <c r="AN280" i="7"/>
  <c r="AM280" i="7"/>
  <c r="AQ279" i="7"/>
  <c r="AP279" i="7"/>
  <c r="AO279" i="7"/>
  <c r="AN279" i="7"/>
  <c r="AM279" i="7"/>
  <c r="AQ278" i="7"/>
  <c r="AP278" i="7"/>
  <c r="AO278" i="7"/>
  <c r="AN278" i="7"/>
  <c r="AM278" i="7"/>
  <c r="AQ277" i="7"/>
  <c r="AP277" i="7"/>
  <c r="AO277" i="7"/>
  <c r="AN277" i="7"/>
  <c r="AM277" i="7"/>
  <c r="AQ276" i="7"/>
  <c r="AP276" i="7"/>
  <c r="AO276" i="7"/>
  <c r="AN276" i="7"/>
  <c r="AM276" i="7"/>
  <c r="AQ275" i="7"/>
  <c r="AP275" i="7"/>
  <c r="AO275" i="7"/>
  <c r="AN275" i="7"/>
  <c r="AM275" i="7"/>
  <c r="AQ274" i="7"/>
  <c r="AP274" i="7"/>
  <c r="AO274" i="7"/>
  <c r="AN274" i="7"/>
  <c r="AM274" i="7"/>
  <c r="AQ273" i="7"/>
  <c r="AP273" i="7"/>
  <c r="AO273" i="7"/>
  <c r="AN273" i="7"/>
  <c r="AM273" i="7"/>
  <c r="AQ272" i="7"/>
  <c r="AP272" i="7"/>
  <c r="AO272" i="7"/>
  <c r="AN272" i="7"/>
  <c r="AM272" i="7"/>
  <c r="AQ271" i="7"/>
  <c r="AP271" i="7"/>
  <c r="AO271" i="7"/>
  <c r="AN271" i="7"/>
  <c r="AM271" i="7"/>
  <c r="AQ270" i="7"/>
  <c r="AP270" i="7"/>
  <c r="AO270" i="7"/>
  <c r="AN270" i="7"/>
  <c r="AM270" i="7"/>
  <c r="AQ269" i="7"/>
  <c r="AP269" i="7"/>
  <c r="AO269" i="7"/>
  <c r="AN269" i="7"/>
  <c r="AM269" i="7"/>
  <c r="AQ268" i="7"/>
  <c r="AP268" i="7"/>
  <c r="AO268" i="7"/>
  <c r="AN268" i="7"/>
  <c r="AM268" i="7"/>
  <c r="AQ267" i="7"/>
  <c r="AP267" i="7"/>
  <c r="AO267" i="7"/>
  <c r="AN267" i="7"/>
  <c r="AM267" i="7"/>
  <c r="AQ266" i="7"/>
  <c r="AP266" i="7"/>
  <c r="AO266" i="7"/>
  <c r="AN266" i="7"/>
  <c r="AM266" i="7"/>
  <c r="AQ265" i="7"/>
  <c r="AP265" i="7"/>
  <c r="AO265" i="7"/>
  <c r="AN265" i="7"/>
  <c r="AM265" i="7"/>
  <c r="AQ264" i="7"/>
  <c r="AP264" i="7"/>
  <c r="AO264" i="7"/>
  <c r="AN264" i="7"/>
  <c r="AM264" i="7"/>
  <c r="AQ263" i="7"/>
  <c r="AP263" i="7"/>
  <c r="AO263" i="7"/>
  <c r="AN263" i="7"/>
  <c r="AM263" i="7"/>
  <c r="AQ262" i="7"/>
  <c r="AP262" i="7"/>
  <c r="AO262" i="7"/>
  <c r="AN262" i="7"/>
  <c r="AM262" i="7"/>
  <c r="AQ261" i="7"/>
  <c r="AP261" i="7"/>
  <c r="AO261" i="7"/>
  <c r="AN261" i="7"/>
  <c r="AM261" i="7"/>
  <c r="AQ260" i="7"/>
  <c r="AP260" i="7"/>
  <c r="AO260" i="7"/>
  <c r="AN260" i="7"/>
  <c r="AM260" i="7"/>
  <c r="AQ259" i="7"/>
  <c r="AP259" i="7"/>
  <c r="AO259" i="7"/>
  <c r="AN259" i="7"/>
  <c r="AM259" i="7"/>
  <c r="AQ258" i="7"/>
  <c r="AP258" i="7"/>
  <c r="AO258" i="7"/>
  <c r="AN258" i="7"/>
  <c r="AM258" i="7"/>
  <c r="AQ257" i="7"/>
  <c r="AP257" i="7"/>
  <c r="AO257" i="7"/>
  <c r="AN257" i="7"/>
  <c r="AM257" i="7"/>
  <c r="AQ256" i="7"/>
  <c r="AP256" i="7"/>
  <c r="AO256" i="7"/>
  <c r="AN256" i="7"/>
  <c r="AM256" i="7"/>
  <c r="AQ255" i="7"/>
  <c r="AP255" i="7"/>
  <c r="AO255" i="7"/>
  <c r="AN255" i="7"/>
  <c r="AM255" i="7"/>
  <c r="AQ254" i="7"/>
  <c r="AP254" i="7"/>
  <c r="AO254" i="7"/>
  <c r="AN254" i="7"/>
  <c r="AM254" i="7"/>
  <c r="AQ253" i="7"/>
  <c r="AP253" i="7"/>
  <c r="AO253" i="7"/>
  <c r="AN253" i="7"/>
  <c r="AM253" i="7"/>
  <c r="AQ252" i="7"/>
  <c r="AP252" i="7"/>
  <c r="AO252" i="7"/>
  <c r="AN252" i="7"/>
  <c r="AM252" i="7"/>
  <c r="AQ251" i="7"/>
  <c r="AP251" i="7"/>
  <c r="AO251" i="7"/>
  <c r="AN251" i="7"/>
  <c r="AM251" i="7"/>
  <c r="AQ250" i="7"/>
  <c r="AP250" i="7"/>
  <c r="AO250" i="7"/>
  <c r="AN250" i="7"/>
  <c r="AM250" i="7"/>
  <c r="AQ249" i="7"/>
  <c r="AP249" i="7"/>
  <c r="AO249" i="7"/>
  <c r="AN249" i="7"/>
  <c r="AM249" i="7"/>
  <c r="AQ248" i="7"/>
  <c r="AP248" i="7"/>
  <c r="AO248" i="7"/>
  <c r="AN248" i="7"/>
  <c r="AM248" i="7"/>
  <c r="AQ247" i="7"/>
  <c r="AP247" i="7"/>
  <c r="AO247" i="7"/>
  <c r="AN247" i="7"/>
  <c r="AM247" i="7"/>
  <c r="AQ246" i="7"/>
  <c r="AP246" i="7"/>
  <c r="AO246" i="7"/>
  <c r="AN246" i="7"/>
  <c r="AM246" i="7"/>
  <c r="AQ245" i="7"/>
  <c r="AP245" i="7"/>
  <c r="AO245" i="7"/>
  <c r="AN245" i="7"/>
  <c r="AM245" i="7"/>
  <c r="AQ244" i="7"/>
  <c r="AP244" i="7"/>
  <c r="AO244" i="7"/>
  <c r="AN244" i="7"/>
  <c r="AM244" i="7"/>
  <c r="AQ243" i="7"/>
  <c r="AP243" i="7"/>
  <c r="AO243" i="7"/>
  <c r="AN243" i="7"/>
  <c r="AM243" i="7"/>
  <c r="AQ242" i="7"/>
  <c r="AP242" i="7"/>
  <c r="AO242" i="7"/>
  <c r="AN242" i="7"/>
  <c r="AM242" i="7"/>
  <c r="AQ241" i="7"/>
  <c r="AP241" i="7"/>
  <c r="AO241" i="7"/>
  <c r="AN241" i="7"/>
  <c r="AM241" i="7"/>
  <c r="AQ240" i="7"/>
  <c r="AP240" i="7"/>
  <c r="AO240" i="7"/>
  <c r="AN240" i="7"/>
  <c r="AM240" i="7"/>
  <c r="AQ239" i="7"/>
  <c r="AP239" i="7"/>
  <c r="AO239" i="7"/>
  <c r="AN239" i="7"/>
  <c r="AM239" i="7"/>
  <c r="AQ238" i="7"/>
  <c r="AP238" i="7"/>
  <c r="AO238" i="7"/>
  <c r="AN238" i="7"/>
  <c r="AM238" i="7"/>
  <c r="AQ237" i="7"/>
  <c r="AP237" i="7"/>
  <c r="AO237" i="7"/>
  <c r="AN237" i="7"/>
  <c r="AM237" i="7"/>
  <c r="AQ236" i="7"/>
  <c r="AP236" i="7"/>
  <c r="AO236" i="7"/>
  <c r="AN236" i="7"/>
  <c r="AM236" i="7"/>
  <c r="AQ235" i="7"/>
  <c r="AP235" i="7"/>
  <c r="AO235" i="7"/>
  <c r="AN235" i="7"/>
  <c r="AM235" i="7"/>
  <c r="AQ234" i="7"/>
  <c r="AP234" i="7"/>
  <c r="AO234" i="7"/>
  <c r="AN234" i="7"/>
  <c r="AM234" i="7"/>
  <c r="AQ233" i="7"/>
  <c r="AP233" i="7"/>
  <c r="AO233" i="7"/>
  <c r="AN233" i="7"/>
  <c r="AM233" i="7"/>
  <c r="AQ232" i="7"/>
  <c r="AP232" i="7"/>
  <c r="AO232" i="7"/>
  <c r="AN232" i="7"/>
  <c r="AM232" i="7"/>
  <c r="AQ231" i="7"/>
  <c r="AP231" i="7"/>
  <c r="AO231" i="7"/>
  <c r="AN231" i="7"/>
  <c r="AM231" i="7"/>
  <c r="AQ230" i="7"/>
  <c r="AP230" i="7"/>
  <c r="AO230" i="7"/>
  <c r="AN230" i="7"/>
  <c r="AM230" i="7"/>
  <c r="AQ229" i="7"/>
  <c r="AP229" i="7"/>
  <c r="AO229" i="7"/>
  <c r="AN229" i="7"/>
  <c r="AM229" i="7"/>
  <c r="AQ228" i="7"/>
  <c r="AP228" i="7"/>
  <c r="AO228" i="7"/>
  <c r="AN228" i="7"/>
  <c r="AM228" i="7"/>
  <c r="AQ227" i="7"/>
  <c r="AP227" i="7"/>
  <c r="AO227" i="7"/>
  <c r="AN227" i="7"/>
  <c r="AM227" i="7"/>
  <c r="AQ226" i="7"/>
  <c r="AP226" i="7"/>
  <c r="AO226" i="7"/>
  <c r="AN226" i="7"/>
  <c r="AM226" i="7"/>
  <c r="AQ225" i="7"/>
  <c r="AP225" i="7"/>
  <c r="AO225" i="7"/>
  <c r="AN225" i="7"/>
  <c r="AM225" i="7"/>
  <c r="AQ224" i="7"/>
  <c r="AP224" i="7"/>
  <c r="AO224" i="7"/>
  <c r="AN224" i="7"/>
  <c r="AM224" i="7"/>
  <c r="AQ223" i="7"/>
  <c r="AP223" i="7"/>
  <c r="AO223" i="7"/>
  <c r="AN223" i="7"/>
  <c r="AM223" i="7"/>
  <c r="AQ222" i="7"/>
  <c r="AP222" i="7"/>
  <c r="AO222" i="7"/>
  <c r="AN222" i="7"/>
  <c r="AM222" i="7"/>
  <c r="AQ221" i="7"/>
  <c r="AP221" i="7"/>
  <c r="AO221" i="7"/>
  <c r="AN221" i="7"/>
  <c r="AM221" i="7"/>
  <c r="AQ220" i="7"/>
  <c r="AP220" i="7"/>
  <c r="AO220" i="7"/>
  <c r="AN220" i="7"/>
  <c r="AM220" i="7"/>
  <c r="AQ219" i="7"/>
  <c r="AP219" i="7"/>
  <c r="AO219" i="7"/>
  <c r="AN219" i="7"/>
  <c r="AM219" i="7"/>
  <c r="AQ218" i="7"/>
  <c r="AP218" i="7"/>
  <c r="AO218" i="7"/>
  <c r="AN218" i="7"/>
  <c r="AM218" i="7"/>
  <c r="AQ217" i="7"/>
  <c r="AP217" i="7"/>
  <c r="AO217" i="7"/>
  <c r="AN217" i="7"/>
  <c r="AM217" i="7"/>
  <c r="AQ216" i="7"/>
  <c r="AP216" i="7"/>
  <c r="AO216" i="7"/>
  <c r="AN216" i="7"/>
  <c r="AM216" i="7"/>
  <c r="AQ215" i="7"/>
  <c r="AP215" i="7"/>
  <c r="AO215" i="7"/>
  <c r="AN215" i="7"/>
  <c r="AM215" i="7"/>
  <c r="AQ214" i="7"/>
  <c r="AP214" i="7"/>
  <c r="AO214" i="7"/>
  <c r="AN214" i="7"/>
  <c r="AM214" i="7"/>
  <c r="AQ213" i="7"/>
  <c r="AP213" i="7"/>
  <c r="AO213" i="7"/>
  <c r="AN213" i="7"/>
  <c r="AM213" i="7"/>
  <c r="AQ212" i="7"/>
  <c r="AP212" i="7"/>
  <c r="AO212" i="7"/>
  <c r="AN212" i="7"/>
  <c r="AM212" i="7"/>
  <c r="AQ211" i="7"/>
  <c r="AP211" i="7"/>
  <c r="AO211" i="7"/>
  <c r="AN211" i="7"/>
  <c r="AM211" i="7"/>
  <c r="AQ210" i="7"/>
  <c r="AP210" i="7"/>
  <c r="AO210" i="7"/>
  <c r="AN210" i="7"/>
  <c r="AM210" i="7"/>
  <c r="AQ209" i="7"/>
  <c r="AP209" i="7"/>
  <c r="AO209" i="7"/>
  <c r="AN209" i="7"/>
  <c r="AM209" i="7"/>
  <c r="AQ208" i="7"/>
  <c r="AP208" i="7"/>
  <c r="AO208" i="7"/>
  <c r="AN208" i="7"/>
  <c r="AM208" i="7"/>
  <c r="AQ207" i="7"/>
  <c r="AP207" i="7"/>
  <c r="AO207" i="7"/>
  <c r="AN207" i="7"/>
  <c r="AM207" i="7"/>
  <c r="AQ206" i="7"/>
  <c r="AP206" i="7"/>
  <c r="AO206" i="7"/>
  <c r="AN206" i="7"/>
  <c r="AM206" i="7"/>
  <c r="AQ205" i="7"/>
  <c r="AP205" i="7"/>
  <c r="AO205" i="7"/>
  <c r="AN205" i="7"/>
  <c r="AM205" i="7"/>
  <c r="AQ204" i="7"/>
  <c r="AP204" i="7"/>
  <c r="AO204" i="7"/>
  <c r="AN204" i="7"/>
  <c r="AM204" i="7"/>
  <c r="AQ203" i="7"/>
  <c r="AP203" i="7"/>
  <c r="AO203" i="7"/>
  <c r="AN203" i="7"/>
  <c r="AM203" i="7"/>
  <c r="AQ202" i="7"/>
  <c r="AP202" i="7"/>
  <c r="AO202" i="7"/>
  <c r="AN202" i="7"/>
  <c r="AM202" i="7"/>
  <c r="AQ201" i="7"/>
  <c r="AP201" i="7"/>
  <c r="AO201" i="7"/>
  <c r="AN201" i="7"/>
  <c r="AM201" i="7"/>
  <c r="AQ200" i="7"/>
  <c r="AP200" i="7"/>
  <c r="AO200" i="7"/>
  <c r="AN200" i="7"/>
  <c r="AM200" i="7"/>
  <c r="AQ199" i="7"/>
  <c r="AP199" i="7"/>
  <c r="AO199" i="7"/>
  <c r="AN199" i="7"/>
  <c r="AM199" i="7"/>
  <c r="AQ198" i="7"/>
  <c r="AP198" i="7"/>
  <c r="AO198" i="7"/>
  <c r="AN198" i="7"/>
  <c r="AM198" i="7"/>
  <c r="AQ197" i="7"/>
  <c r="AP197" i="7"/>
  <c r="AO197" i="7"/>
  <c r="AN197" i="7"/>
  <c r="AM197" i="7"/>
  <c r="AQ196" i="7"/>
  <c r="AP196" i="7"/>
  <c r="AO196" i="7"/>
  <c r="AN196" i="7"/>
  <c r="AM196" i="7"/>
  <c r="AQ195" i="7"/>
  <c r="AP195" i="7"/>
  <c r="AO195" i="7"/>
  <c r="AN195" i="7"/>
  <c r="AM195" i="7"/>
  <c r="AQ194" i="7"/>
  <c r="AP194" i="7"/>
  <c r="AO194" i="7"/>
  <c r="AN194" i="7"/>
  <c r="AM194" i="7"/>
  <c r="AQ193" i="7"/>
  <c r="AP193" i="7"/>
  <c r="AO193" i="7"/>
  <c r="AN193" i="7"/>
  <c r="AM193" i="7"/>
  <c r="AQ192" i="7"/>
  <c r="AP192" i="7"/>
  <c r="AO192" i="7"/>
  <c r="AN192" i="7"/>
  <c r="AM192" i="7"/>
  <c r="AQ191" i="7"/>
  <c r="AP191" i="7"/>
  <c r="AO191" i="7"/>
  <c r="AN191" i="7"/>
  <c r="AM191" i="7"/>
  <c r="AQ190" i="7"/>
  <c r="AP190" i="7"/>
  <c r="AO190" i="7"/>
  <c r="AN190" i="7"/>
  <c r="AM190" i="7"/>
  <c r="AQ189" i="7"/>
  <c r="AP189" i="7"/>
  <c r="AO189" i="7"/>
  <c r="AN189" i="7"/>
  <c r="AM189" i="7"/>
  <c r="AQ188" i="7"/>
  <c r="AP188" i="7"/>
  <c r="AO188" i="7"/>
  <c r="AN188" i="7"/>
  <c r="AM188" i="7"/>
  <c r="AQ187" i="7"/>
  <c r="AP187" i="7"/>
  <c r="AO187" i="7"/>
  <c r="AN187" i="7"/>
  <c r="AM187" i="7"/>
  <c r="AQ186" i="7"/>
  <c r="AP186" i="7"/>
  <c r="AO186" i="7"/>
  <c r="AN186" i="7"/>
  <c r="AM186" i="7"/>
  <c r="AQ185" i="7"/>
  <c r="AP185" i="7"/>
  <c r="AO185" i="7"/>
  <c r="AN185" i="7"/>
  <c r="AM185" i="7"/>
  <c r="AQ184" i="7"/>
  <c r="AP184" i="7"/>
  <c r="AO184" i="7"/>
  <c r="AN184" i="7"/>
  <c r="AM184" i="7"/>
  <c r="AQ183" i="7"/>
  <c r="AP183" i="7"/>
  <c r="AO183" i="7"/>
  <c r="AN183" i="7"/>
  <c r="AM183" i="7"/>
  <c r="AQ182" i="7"/>
  <c r="AP182" i="7"/>
  <c r="AO182" i="7"/>
  <c r="AN182" i="7"/>
  <c r="AM182" i="7"/>
  <c r="AQ181" i="7"/>
  <c r="AP181" i="7"/>
  <c r="AO181" i="7"/>
  <c r="AN181" i="7"/>
  <c r="AM181" i="7"/>
  <c r="AQ180" i="7"/>
  <c r="AP180" i="7"/>
  <c r="AO180" i="7"/>
  <c r="AN180" i="7"/>
  <c r="AM180" i="7"/>
  <c r="AQ179" i="7"/>
  <c r="AP179" i="7"/>
  <c r="AO179" i="7"/>
  <c r="AN179" i="7"/>
  <c r="AM179" i="7"/>
  <c r="AQ178" i="7"/>
  <c r="AP178" i="7"/>
  <c r="AO178" i="7"/>
  <c r="AN178" i="7"/>
  <c r="AM178" i="7"/>
  <c r="AQ177" i="7"/>
  <c r="AP177" i="7"/>
  <c r="AO177" i="7"/>
  <c r="AN177" i="7"/>
  <c r="AM177" i="7"/>
  <c r="AQ176" i="7"/>
  <c r="AP176" i="7"/>
  <c r="AO176" i="7"/>
  <c r="AN176" i="7"/>
  <c r="AM176" i="7"/>
  <c r="AQ175" i="7"/>
  <c r="AP175" i="7"/>
  <c r="AO175" i="7"/>
  <c r="AN175" i="7"/>
  <c r="AM175" i="7"/>
  <c r="AQ174" i="7"/>
  <c r="AP174" i="7"/>
  <c r="AO174" i="7"/>
  <c r="AN174" i="7"/>
  <c r="AM174" i="7"/>
  <c r="AQ173" i="7"/>
  <c r="AP173" i="7"/>
  <c r="AO173" i="7"/>
  <c r="AN173" i="7"/>
  <c r="AM173" i="7"/>
  <c r="AQ172" i="7"/>
  <c r="AP172" i="7"/>
  <c r="AO172" i="7"/>
  <c r="AN172" i="7"/>
  <c r="AM172" i="7"/>
  <c r="AQ171" i="7"/>
  <c r="AP171" i="7"/>
  <c r="AO171" i="7"/>
  <c r="AN171" i="7"/>
  <c r="AM171" i="7"/>
  <c r="AQ170" i="7"/>
  <c r="AP170" i="7"/>
  <c r="AO170" i="7"/>
  <c r="AN170" i="7"/>
  <c r="AM170" i="7"/>
  <c r="AQ169" i="7"/>
  <c r="AP169" i="7"/>
  <c r="AO169" i="7"/>
  <c r="AN169" i="7"/>
  <c r="AM169" i="7"/>
  <c r="AQ168" i="7"/>
  <c r="AP168" i="7"/>
  <c r="AO168" i="7"/>
  <c r="AN168" i="7"/>
  <c r="AM168" i="7"/>
  <c r="AQ167" i="7"/>
  <c r="AP167" i="7"/>
  <c r="AO167" i="7"/>
  <c r="AN167" i="7"/>
  <c r="AM167" i="7"/>
  <c r="AQ166" i="7"/>
  <c r="AP166" i="7"/>
  <c r="AO166" i="7"/>
  <c r="AN166" i="7"/>
  <c r="AM166" i="7"/>
  <c r="AQ165" i="7"/>
  <c r="AP165" i="7"/>
  <c r="AO165" i="7"/>
  <c r="AN165" i="7"/>
  <c r="AM165" i="7"/>
  <c r="AQ164" i="7"/>
  <c r="AP164" i="7"/>
  <c r="AO164" i="7"/>
  <c r="AN164" i="7"/>
  <c r="AM164" i="7"/>
  <c r="AQ163" i="7"/>
  <c r="AP163" i="7"/>
  <c r="AO163" i="7"/>
  <c r="AN163" i="7"/>
  <c r="AM163" i="7"/>
  <c r="AQ162" i="7"/>
  <c r="AP162" i="7"/>
  <c r="AO162" i="7"/>
  <c r="AN162" i="7"/>
  <c r="AM162" i="7"/>
  <c r="AQ161" i="7"/>
  <c r="AP161" i="7"/>
  <c r="AO161" i="7"/>
  <c r="AN161" i="7"/>
  <c r="AM161" i="7"/>
  <c r="AQ160" i="7"/>
  <c r="AP160" i="7"/>
  <c r="AO160" i="7"/>
  <c r="AN160" i="7"/>
  <c r="AM160" i="7"/>
  <c r="AQ159" i="7"/>
  <c r="AP159" i="7"/>
  <c r="AO159" i="7"/>
  <c r="AN159" i="7"/>
  <c r="AM159" i="7"/>
  <c r="AQ158" i="7"/>
  <c r="AP158" i="7"/>
  <c r="AO158" i="7"/>
  <c r="AN158" i="7"/>
  <c r="AM158" i="7"/>
  <c r="AQ157" i="7"/>
  <c r="AP157" i="7"/>
  <c r="AO157" i="7"/>
  <c r="AN157" i="7"/>
  <c r="AM157" i="7"/>
  <c r="AQ156" i="7"/>
  <c r="AP156" i="7"/>
  <c r="AO156" i="7"/>
  <c r="AN156" i="7"/>
  <c r="AM156" i="7"/>
  <c r="AQ155" i="7"/>
  <c r="AP155" i="7"/>
  <c r="AO155" i="7"/>
  <c r="AN155" i="7"/>
  <c r="AM155" i="7"/>
  <c r="AQ154" i="7"/>
  <c r="AP154" i="7"/>
  <c r="AO154" i="7"/>
  <c r="AN154" i="7"/>
  <c r="AM154" i="7"/>
  <c r="AQ153" i="7"/>
  <c r="AP153" i="7"/>
  <c r="AO153" i="7"/>
  <c r="AN153" i="7"/>
  <c r="AM153" i="7"/>
  <c r="AQ152" i="7"/>
  <c r="AP152" i="7"/>
  <c r="AO152" i="7"/>
  <c r="AN152" i="7"/>
  <c r="AM152" i="7"/>
  <c r="AQ151" i="7"/>
  <c r="AP151" i="7"/>
  <c r="AO151" i="7"/>
  <c r="AN151" i="7"/>
  <c r="AM151" i="7"/>
  <c r="AQ150" i="7"/>
  <c r="AP150" i="7"/>
  <c r="AO150" i="7"/>
  <c r="AN150" i="7"/>
  <c r="AM150" i="7"/>
  <c r="AQ149" i="7"/>
  <c r="AP149" i="7"/>
  <c r="AO149" i="7"/>
  <c r="AN149" i="7"/>
  <c r="AM149" i="7"/>
  <c r="AQ148" i="7"/>
  <c r="AP148" i="7"/>
  <c r="AO148" i="7"/>
  <c r="AN148" i="7"/>
  <c r="AM148" i="7"/>
  <c r="AQ147" i="7"/>
  <c r="AP147" i="7"/>
  <c r="AO147" i="7"/>
  <c r="AN147" i="7"/>
  <c r="AM147" i="7"/>
  <c r="AQ146" i="7"/>
  <c r="AP146" i="7"/>
  <c r="AO146" i="7"/>
  <c r="AN146" i="7"/>
  <c r="AM146" i="7"/>
  <c r="AQ145" i="7"/>
  <c r="AP145" i="7"/>
  <c r="AO145" i="7"/>
  <c r="AN145" i="7"/>
  <c r="AM145" i="7"/>
  <c r="AQ144" i="7"/>
  <c r="AP144" i="7"/>
  <c r="AO144" i="7"/>
  <c r="AN144" i="7"/>
  <c r="AM144" i="7"/>
  <c r="AQ143" i="7"/>
  <c r="AP143" i="7"/>
  <c r="AO143" i="7"/>
  <c r="AN143" i="7"/>
  <c r="AM143" i="7"/>
  <c r="AQ142" i="7"/>
  <c r="AP142" i="7"/>
  <c r="AO142" i="7"/>
  <c r="AN142" i="7"/>
  <c r="AM142" i="7"/>
  <c r="AQ141" i="7"/>
  <c r="AP141" i="7"/>
  <c r="AO141" i="7"/>
  <c r="AN141" i="7"/>
  <c r="AM141" i="7"/>
  <c r="AQ140" i="7"/>
  <c r="AP140" i="7"/>
  <c r="AO140" i="7"/>
  <c r="AN140" i="7"/>
  <c r="AM140" i="7"/>
  <c r="AQ139" i="7"/>
  <c r="AP139" i="7"/>
  <c r="AO139" i="7"/>
  <c r="AN139" i="7"/>
  <c r="AM139" i="7"/>
  <c r="AQ138" i="7"/>
  <c r="AP138" i="7"/>
  <c r="AO138" i="7"/>
  <c r="AN138" i="7"/>
  <c r="AM138" i="7"/>
  <c r="AQ137" i="7"/>
  <c r="AP137" i="7"/>
  <c r="AO137" i="7"/>
  <c r="AN137" i="7"/>
  <c r="AM137" i="7"/>
  <c r="AQ136" i="7"/>
  <c r="AP136" i="7"/>
  <c r="AO136" i="7"/>
  <c r="AN136" i="7"/>
  <c r="AM136" i="7"/>
  <c r="AQ135" i="7"/>
  <c r="AP135" i="7"/>
  <c r="AO135" i="7"/>
  <c r="AN135" i="7"/>
  <c r="AM135" i="7"/>
  <c r="AQ134" i="7"/>
  <c r="AP134" i="7"/>
  <c r="AO134" i="7"/>
  <c r="AN134" i="7"/>
  <c r="AM134" i="7"/>
  <c r="AQ133" i="7"/>
  <c r="AP133" i="7"/>
  <c r="AO133" i="7"/>
  <c r="AN133" i="7"/>
  <c r="AM133" i="7"/>
  <c r="AQ132" i="7"/>
  <c r="AP132" i="7"/>
  <c r="AO132" i="7"/>
  <c r="AN132" i="7"/>
  <c r="AM132" i="7"/>
  <c r="AQ131" i="7"/>
  <c r="AP131" i="7"/>
  <c r="AO131" i="7"/>
  <c r="AN131" i="7"/>
  <c r="AM131" i="7"/>
  <c r="AQ130" i="7"/>
  <c r="AP130" i="7"/>
  <c r="AO130" i="7"/>
  <c r="AN130" i="7"/>
  <c r="AM130" i="7"/>
  <c r="AQ129" i="7"/>
  <c r="AP129" i="7"/>
  <c r="AO129" i="7"/>
  <c r="AN129" i="7"/>
  <c r="AM129" i="7"/>
  <c r="AQ128" i="7"/>
  <c r="AP128" i="7"/>
  <c r="AO128" i="7"/>
  <c r="AN128" i="7"/>
  <c r="AM128" i="7"/>
  <c r="AQ127" i="7"/>
  <c r="AP127" i="7"/>
  <c r="AO127" i="7"/>
  <c r="AN127" i="7"/>
  <c r="AM127" i="7"/>
  <c r="AQ126" i="7"/>
  <c r="AP126" i="7"/>
  <c r="AO126" i="7"/>
  <c r="AN126" i="7"/>
  <c r="AM126" i="7"/>
  <c r="AQ125" i="7"/>
  <c r="AP125" i="7"/>
  <c r="AO125" i="7"/>
  <c r="AN125" i="7"/>
  <c r="AM125" i="7"/>
  <c r="AQ124" i="7"/>
  <c r="AP124" i="7"/>
  <c r="AO124" i="7"/>
  <c r="AN124" i="7"/>
  <c r="AM124" i="7"/>
  <c r="AQ123" i="7"/>
  <c r="AP123" i="7"/>
  <c r="AO123" i="7"/>
  <c r="AN123" i="7"/>
  <c r="AM123" i="7"/>
  <c r="AQ122" i="7"/>
  <c r="AP122" i="7"/>
  <c r="AO122" i="7"/>
  <c r="AN122" i="7"/>
  <c r="AM122" i="7"/>
  <c r="AQ121" i="7"/>
  <c r="AP121" i="7"/>
  <c r="AO121" i="7"/>
  <c r="AN121" i="7"/>
  <c r="AM121" i="7"/>
  <c r="AQ120" i="7"/>
  <c r="AP120" i="7"/>
  <c r="AO120" i="7"/>
  <c r="AN120" i="7"/>
  <c r="AM120" i="7"/>
  <c r="AQ119" i="7"/>
  <c r="AP119" i="7"/>
  <c r="AO119" i="7"/>
  <c r="AN119" i="7"/>
  <c r="AM119" i="7"/>
  <c r="AQ118" i="7"/>
  <c r="AP118" i="7"/>
  <c r="AO118" i="7"/>
  <c r="AN118" i="7"/>
  <c r="AM118" i="7"/>
  <c r="AQ117" i="7"/>
  <c r="AP117" i="7"/>
  <c r="AO117" i="7"/>
  <c r="AN117" i="7"/>
  <c r="AM117" i="7"/>
  <c r="AQ116" i="7"/>
  <c r="AP116" i="7"/>
  <c r="AO116" i="7"/>
  <c r="AN116" i="7"/>
  <c r="AM116" i="7"/>
  <c r="AQ115" i="7"/>
  <c r="AP115" i="7"/>
  <c r="AO115" i="7"/>
  <c r="AN115" i="7"/>
  <c r="AM115" i="7"/>
  <c r="AQ114" i="7"/>
  <c r="AP114" i="7"/>
  <c r="AO114" i="7"/>
  <c r="AN114" i="7"/>
  <c r="AM114" i="7"/>
  <c r="AQ113" i="7"/>
  <c r="AP113" i="7"/>
  <c r="AO113" i="7"/>
  <c r="AN113" i="7"/>
  <c r="AM113" i="7"/>
  <c r="AQ112" i="7"/>
  <c r="AP112" i="7"/>
  <c r="AO112" i="7"/>
  <c r="AN112" i="7"/>
  <c r="AM112" i="7"/>
  <c r="AQ111" i="7"/>
  <c r="AP111" i="7"/>
  <c r="AO111" i="7"/>
  <c r="AN111" i="7"/>
  <c r="AM111" i="7"/>
  <c r="AQ110" i="7"/>
  <c r="AP110" i="7"/>
  <c r="AO110" i="7"/>
  <c r="AN110" i="7"/>
  <c r="AM110" i="7"/>
  <c r="AQ109" i="7"/>
  <c r="AP109" i="7"/>
  <c r="AO109" i="7"/>
  <c r="AN109" i="7"/>
  <c r="AM109" i="7"/>
  <c r="AQ108" i="7"/>
  <c r="AP108" i="7"/>
  <c r="AO108" i="7"/>
  <c r="AN108" i="7"/>
  <c r="AM108" i="7"/>
  <c r="AQ107" i="7"/>
  <c r="AP107" i="7"/>
  <c r="AO107" i="7"/>
  <c r="AN107" i="7"/>
  <c r="AM107" i="7"/>
  <c r="AQ106" i="7"/>
  <c r="AP106" i="7"/>
  <c r="AO106" i="7"/>
  <c r="AN106" i="7"/>
  <c r="AM106" i="7"/>
  <c r="AQ105" i="7"/>
  <c r="AP105" i="7"/>
  <c r="AO105" i="7"/>
  <c r="AN105" i="7"/>
  <c r="AM105" i="7"/>
  <c r="AQ104" i="7"/>
  <c r="AP104" i="7"/>
  <c r="AO104" i="7"/>
  <c r="AN104" i="7"/>
  <c r="AM104" i="7"/>
  <c r="AQ103" i="7"/>
  <c r="AP103" i="7"/>
  <c r="AO103" i="7"/>
  <c r="AN103" i="7"/>
  <c r="AM103" i="7"/>
  <c r="AQ102" i="7"/>
  <c r="AP102" i="7"/>
  <c r="AO102" i="7"/>
  <c r="AN102" i="7"/>
  <c r="AM102" i="7"/>
  <c r="AQ101" i="7"/>
  <c r="AP101" i="7"/>
  <c r="AO101" i="7"/>
  <c r="AN101" i="7"/>
  <c r="AM101" i="7"/>
  <c r="AQ100" i="7"/>
  <c r="AP100" i="7"/>
  <c r="AO100" i="7"/>
  <c r="AN100" i="7"/>
  <c r="AM100" i="7"/>
  <c r="AQ99" i="7"/>
  <c r="AP99" i="7"/>
  <c r="AO99" i="7"/>
  <c r="AN99" i="7"/>
  <c r="AM99" i="7"/>
  <c r="AQ98" i="7"/>
  <c r="AP98" i="7"/>
  <c r="AO98" i="7"/>
  <c r="AN98" i="7"/>
  <c r="AM98" i="7"/>
  <c r="AQ97" i="7"/>
  <c r="AP97" i="7"/>
  <c r="AO97" i="7"/>
  <c r="AN97" i="7"/>
  <c r="AM97" i="7"/>
  <c r="AQ96" i="7"/>
  <c r="AP96" i="7"/>
  <c r="AO96" i="7"/>
  <c r="AN96" i="7"/>
  <c r="AM96" i="7"/>
  <c r="AQ95" i="7"/>
  <c r="AP95" i="7"/>
  <c r="AO95" i="7"/>
  <c r="AN95" i="7"/>
  <c r="AM95" i="7"/>
  <c r="AQ94" i="7"/>
  <c r="AP94" i="7"/>
  <c r="AO94" i="7"/>
  <c r="AN94" i="7"/>
  <c r="AM94" i="7"/>
  <c r="AQ93" i="7"/>
  <c r="AP93" i="7"/>
  <c r="AO93" i="7"/>
  <c r="AN93" i="7"/>
  <c r="AM93" i="7"/>
  <c r="AQ92" i="7"/>
  <c r="AP92" i="7"/>
  <c r="AO92" i="7"/>
  <c r="AN92" i="7"/>
  <c r="AM92" i="7"/>
  <c r="AQ91" i="7"/>
  <c r="AP91" i="7"/>
  <c r="AO91" i="7"/>
  <c r="AN91" i="7"/>
  <c r="AM91" i="7"/>
  <c r="AQ90" i="7"/>
  <c r="AP90" i="7"/>
  <c r="AO90" i="7"/>
  <c r="AN90" i="7"/>
  <c r="AM90" i="7"/>
  <c r="AQ89" i="7"/>
  <c r="AP89" i="7"/>
  <c r="AO89" i="7"/>
  <c r="AN89" i="7"/>
  <c r="AM89" i="7"/>
  <c r="AQ88" i="7"/>
  <c r="AP88" i="7"/>
  <c r="AO88" i="7"/>
  <c r="AN88" i="7"/>
  <c r="AM88" i="7"/>
  <c r="AT87" i="7"/>
  <c r="AS87" i="7"/>
  <c r="AR87" i="7"/>
  <c r="AQ87" i="7"/>
  <c r="AP87" i="7"/>
  <c r="AO87" i="7"/>
  <c r="AN87" i="7"/>
  <c r="AM87" i="7"/>
  <c r="AT86" i="7"/>
  <c r="AS86" i="7"/>
  <c r="AR86" i="7"/>
  <c r="AQ86" i="7"/>
  <c r="AP86" i="7"/>
  <c r="AO86" i="7"/>
  <c r="AN86" i="7"/>
  <c r="AM86" i="7"/>
  <c r="AT85" i="7"/>
  <c r="AS85" i="7"/>
  <c r="AR85" i="7"/>
  <c r="AQ85" i="7"/>
  <c r="AP85" i="7"/>
  <c r="AO85" i="7"/>
  <c r="AN85" i="7"/>
  <c r="AM85" i="7"/>
  <c r="AT84" i="7"/>
  <c r="AS84" i="7"/>
  <c r="AR84" i="7"/>
  <c r="AQ84" i="7"/>
  <c r="AP84" i="7"/>
  <c r="AO84" i="7"/>
  <c r="AN84" i="7"/>
  <c r="AM84" i="7"/>
  <c r="AT83" i="7"/>
  <c r="AS83" i="7"/>
  <c r="AR83" i="7"/>
  <c r="AQ83" i="7"/>
  <c r="AP83" i="7"/>
  <c r="AO83" i="7"/>
  <c r="AN83" i="7"/>
  <c r="AM83" i="7"/>
  <c r="AT82" i="7"/>
  <c r="AS82" i="7"/>
  <c r="AR82" i="7"/>
  <c r="AQ82" i="7"/>
  <c r="AP82" i="7"/>
  <c r="AO82" i="7"/>
  <c r="AN82" i="7"/>
  <c r="AM82" i="7"/>
  <c r="AT81" i="7"/>
  <c r="AS81" i="7"/>
  <c r="AR81" i="7"/>
  <c r="AQ81" i="7"/>
  <c r="AP81" i="7"/>
  <c r="AO81" i="7"/>
  <c r="AN81" i="7"/>
  <c r="AM81" i="7"/>
  <c r="AT80" i="7"/>
  <c r="AS80" i="7"/>
  <c r="AR80" i="7"/>
  <c r="AQ80" i="7"/>
  <c r="AP80" i="7"/>
  <c r="AO80" i="7"/>
  <c r="AN80" i="7"/>
  <c r="AM80" i="7"/>
  <c r="AT79" i="7"/>
  <c r="AS79" i="7"/>
  <c r="AR79" i="7"/>
  <c r="AQ79" i="7"/>
  <c r="AP79" i="7"/>
  <c r="AO79" i="7"/>
  <c r="AN79" i="7"/>
  <c r="AM79" i="7"/>
  <c r="AT78" i="7"/>
  <c r="AS78" i="7"/>
  <c r="AR78" i="7"/>
  <c r="AQ78" i="7"/>
  <c r="AP78" i="7"/>
  <c r="AO78" i="7"/>
  <c r="AN78" i="7"/>
  <c r="AM78" i="7"/>
  <c r="AT77" i="7"/>
  <c r="AS77" i="7"/>
  <c r="AR77" i="7"/>
  <c r="AQ77" i="7"/>
  <c r="AP77" i="7"/>
  <c r="AO77" i="7"/>
  <c r="AN77" i="7"/>
  <c r="AM77" i="7"/>
  <c r="AT76" i="7"/>
  <c r="AS76" i="7"/>
  <c r="AR76" i="7"/>
  <c r="AQ76" i="7"/>
  <c r="AP76" i="7"/>
  <c r="AO76" i="7"/>
  <c r="AN76" i="7"/>
  <c r="AM76" i="7"/>
  <c r="AT75" i="7"/>
  <c r="AS75" i="7"/>
  <c r="AR75" i="7"/>
  <c r="AQ75" i="7"/>
  <c r="AP75" i="7"/>
  <c r="AO75" i="7"/>
  <c r="AN75" i="7"/>
  <c r="AM75" i="7"/>
  <c r="AT74" i="7"/>
  <c r="AS74" i="7"/>
  <c r="AR74" i="7"/>
  <c r="AQ74" i="7"/>
  <c r="AP74" i="7"/>
  <c r="AO74" i="7"/>
  <c r="AN74" i="7"/>
  <c r="AM74" i="7"/>
  <c r="AT73" i="7"/>
  <c r="AS73" i="7"/>
  <c r="AR73" i="7"/>
  <c r="AQ73" i="7"/>
  <c r="AP73" i="7"/>
  <c r="AO73" i="7"/>
  <c r="AN73" i="7"/>
  <c r="AM73" i="7"/>
  <c r="AT72" i="7"/>
  <c r="AS72" i="7"/>
  <c r="AR72" i="7"/>
  <c r="AQ72" i="7"/>
  <c r="AP72" i="7"/>
  <c r="AO72" i="7"/>
  <c r="AN72" i="7"/>
  <c r="AM72" i="7"/>
  <c r="AT71" i="7"/>
  <c r="AS71" i="7"/>
  <c r="AR71" i="7"/>
  <c r="AQ71" i="7"/>
  <c r="AP71" i="7"/>
  <c r="AO71" i="7"/>
  <c r="AN71" i="7"/>
  <c r="AM71" i="7"/>
  <c r="AT70" i="7"/>
  <c r="AS70" i="7"/>
  <c r="AR70" i="7"/>
  <c r="AQ70" i="7"/>
  <c r="AP70" i="7"/>
  <c r="AO70" i="7"/>
  <c r="AN70" i="7"/>
  <c r="AM70" i="7"/>
  <c r="AT69" i="7"/>
  <c r="AS69" i="7"/>
  <c r="AR69" i="7"/>
  <c r="AQ69" i="7"/>
  <c r="AP69" i="7"/>
  <c r="AO69" i="7"/>
  <c r="AN69" i="7"/>
  <c r="AM69" i="7"/>
  <c r="AT68" i="7"/>
  <c r="AS68" i="7"/>
  <c r="AR68" i="7"/>
  <c r="AQ68" i="7"/>
  <c r="AP68" i="7"/>
  <c r="AO68" i="7"/>
  <c r="AN68" i="7"/>
  <c r="AM68" i="7"/>
  <c r="AT67" i="7"/>
  <c r="AS67" i="7"/>
  <c r="AR67" i="7"/>
  <c r="AQ67" i="7"/>
  <c r="AP67" i="7"/>
  <c r="AO67" i="7"/>
  <c r="AN67" i="7"/>
  <c r="AM67" i="7"/>
  <c r="AT66" i="7"/>
  <c r="AS66" i="7"/>
  <c r="AR66" i="7"/>
  <c r="AQ66" i="7"/>
  <c r="AP66" i="7"/>
  <c r="AO66" i="7"/>
  <c r="AN66" i="7"/>
  <c r="AM66" i="7"/>
  <c r="AT65" i="7"/>
  <c r="AS65" i="7"/>
  <c r="AR65" i="7"/>
  <c r="AQ65" i="7"/>
  <c r="AP65" i="7"/>
  <c r="AO65" i="7"/>
  <c r="AN65" i="7"/>
  <c r="AM65" i="7"/>
  <c r="AT64" i="7"/>
  <c r="AS64" i="7"/>
  <c r="AR64" i="7"/>
  <c r="AQ64" i="7"/>
  <c r="AP64" i="7"/>
  <c r="AO64" i="7"/>
  <c r="AN64" i="7"/>
  <c r="AM64" i="7"/>
  <c r="AT63" i="7"/>
  <c r="AS63" i="7"/>
  <c r="AR63" i="7"/>
  <c r="AQ63" i="7"/>
  <c r="AP63" i="7"/>
  <c r="AO63" i="7"/>
  <c r="AN63" i="7"/>
  <c r="AM63" i="7"/>
  <c r="AT62" i="7"/>
  <c r="AS62" i="7"/>
  <c r="AR62" i="7"/>
  <c r="AQ62" i="7"/>
  <c r="AP62" i="7"/>
  <c r="AO62" i="7"/>
  <c r="AN62" i="7"/>
  <c r="AM62" i="7"/>
  <c r="AT61" i="7"/>
  <c r="AS61" i="7"/>
  <c r="AR61" i="7"/>
  <c r="AQ61" i="7"/>
  <c r="AP61" i="7"/>
  <c r="AO61" i="7"/>
  <c r="AN61" i="7"/>
  <c r="AM61" i="7"/>
  <c r="AT60" i="7"/>
  <c r="AS60" i="7"/>
  <c r="AR60" i="7"/>
  <c r="AQ60" i="7"/>
  <c r="AP60" i="7"/>
  <c r="AO60" i="7"/>
  <c r="AN60" i="7"/>
  <c r="AM60" i="7"/>
  <c r="AT59" i="7"/>
  <c r="AS59" i="7"/>
  <c r="AR59" i="7"/>
  <c r="AQ59" i="7"/>
  <c r="AP59" i="7"/>
  <c r="AO59" i="7"/>
  <c r="AN59" i="7"/>
  <c r="AM59" i="7"/>
  <c r="AT58" i="7"/>
  <c r="AS58" i="7"/>
  <c r="AR58" i="7"/>
  <c r="AQ58" i="7"/>
  <c r="AP58" i="7"/>
  <c r="AO58" i="7"/>
  <c r="AN58" i="7"/>
  <c r="AM58" i="7"/>
  <c r="AT57" i="7"/>
  <c r="AS57" i="7"/>
  <c r="AR57" i="7"/>
  <c r="AQ57" i="7"/>
  <c r="AP57" i="7"/>
  <c r="AO57" i="7"/>
  <c r="AN57" i="7"/>
  <c r="AM57" i="7"/>
  <c r="AT56" i="7"/>
  <c r="AS56" i="7"/>
  <c r="AR56" i="7"/>
  <c r="AQ56" i="7"/>
  <c r="AP56" i="7"/>
  <c r="AO56" i="7"/>
  <c r="AN56" i="7"/>
  <c r="AM56" i="7"/>
  <c r="AT55" i="7"/>
  <c r="AS55" i="7"/>
  <c r="AR55" i="7"/>
  <c r="AQ55" i="7"/>
  <c r="AP55" i="7"/>
  <c r="AO55" i="7"/>
  <c r="AN55" i="7"/>
  <c r="AM55" i="7"/>
  <c r="AT54" i="7"/>
  <c r="AS54" i="7"/>
  <c r="AR54" i="7"/>
  <c r="AQ54" i="7"/>
  <c r="AP54" i="7"/>
  <c r="AO54" i="7"/>
  <c r="AN54" i="7"/>
  <c r="AM54" i="7"/>
  <c r="AT53" i="7"/>
  <c r="AS53" i="7"/>
  <c r="AR53" i="7"/>
  <c r="AQ53" i="7"/>
  <c r="AP53" i="7"/>
  <c r="AO53" i="7"/>
  <c r="AN53" i="7"/>
  <c r="AM53" i="7"/>
  <c r="AT52" i="7"/>
  <c r="AS52" i="7"/>
  <c r="AR52" i="7"/>
  <c r="AQ52" i="7"/>
  <c r="AP52" i="7"/>
  <c r="AO52" i="7"/>
  <c r="AN52" i="7"/>
  <c r="AM52" i="7"/>
  <c r="AT51" i="7"/>
  <c r="AS51" i="7"/>
  <c r="AR51" i="7"/>
  <c r="AQ51" i="7"/>
  <c r="AP51" i="7"/>
  <c r="AO51" i="7"/>
  <c r="AN51" i="7"/>
  <c r="AM51" i="7"/>
  <c r="AT50" i="7"/>
  <c r="AS50" i="7"/>
  <c r="AR50" i="7"/>
  <c r="AQ50" i="7"/>
  <c r="AP50" i="7"/>
  <c r="AO50" i="7"/>
  <c r="AN50" i="7"/>
  <c r="AM50" i="7"/>
  <c r="AT49" i="7"/>
  <c r="AS49" i="7"/>
  <c r="AR49" i="7"/>
  <c r="AQ49" i="7"/>
  <c r="AP49" i="7"/>
  <c r="AO49" i="7"/>
  <c r="AN49" i="7"/>
  <c r="AM49" i="7"/>
  <c r="AT48" i="7"/>
  <c r="AS48" i="7"/>
  <c r="AR48" i="7"/>
  <c r="AQ48" i="7"/>
  <c r="AP48" i="7"/>
  <c r="AO48" i="7"/>
  <c r="AN48" i="7"/>
  <c r="AM48" i="7"/>
  <c r="AT47" i="7"/>
  <c r="AS47" i="7"/>
  <c r="AQ47" i="7"/>
  <c r="AP47" i="7"/>
  <c r="AO47" i="7"/>
  <c r="AN47" i="7"/>
  <c r="AM47" i="7"/>
  <c r="AT46" i="7"/>
  <c r="AS46" i="7"/>
  <c r="AQ46" i="7"/>
  <c r="AP46" i="7"/>
  <c r="AO46" i="7"/>
  <c r="AN46" i="7"/>
  <c r="AM46" i="7"/>
  <c r="AT45" i="7"/>
  <c r="AS45" i="7"/>
  <c r="AQ45" i="7"/>
  <c r="AP45" i="7"/>
  <c r="AO45" i="7"/>
  <c r="AN45" i="7"/>
  <c r="AM45" i="7"/>
  <c r="AT44" i="7"/>
  <c r="AS44" i="7"/>
  <c r="AQ44" i="7"/>
  <c r="AP44" i="7"/>
  <c r="AO44" i="7"/>
  <c r="AN44" i="7"/>
  <c r="AM44" i="7"/>
  <c r="AT43" i="7"/>
  <c r="AS43" i="7"/>
  <c r="AQ43" i="7"/>
  <c r="AP43" i="7"/>
  <c r="AO43" i="7"/>
  <c r="AN43" i="7"/>
  <c r="AM43" i="7"/>
  <c r="AT42" i="7"/>
  <c r="AS42" i="7"/>
  <c r="AQ42" i="7"/>
  <c r="AP42" i="7"/>
  <c r="AO42" i="7"/>
  <c r="AN42" i="7"/>
  <c r="AM42" i="7"/>
  <c r="AT41" i="7"/>
  <c r="AS41" i="7"/>
  <c r="AQ41" i="7"/>
  <c r="AP41" i="7"/>
  <c r="AO41" i="7"/>
  <c r="AN41" i="7"/>
  <c r="AM41" i="7"/>
  <c r="AT40" i="7"/>
  <c r="AS40" i="7"/>
  <c r="AQ40" i="7"/>
  <c r="AP40" i="7"/>
  <c r="AO40" i="7"/>
  <c r="AN40" i="7"/>
  <c r="AM40" i="7"/>
  <c r="AT39" i="7"/>
  <c r="AS39" i="7"/>
  <c r="AQ39" i="7"/>
  <c r="AP39" i="7"/>
  <c r="AO39" i="7"/>
  <c r="AN39" i="7"/>
  <c r="AM39" i="7"/>
  <c r="AT38" i="7"/>
  <c r="AS38" i="7"/>
  <c r="AQ38" i="7"/>
  <c r="AP38" i="7"/>
  <c r="AO38" i="7"/>
  <c r="AN38" i="7"/>
  <c r="AM38" i="7"/>
  <c r="AT37" i="7"/>
  <c r="AS37" i="7"/>
  <c r="AQ37" i="7"/>
  <c r="AP37" i="7"/>
  <c r="AO37" i="7"/>
  <c r="AN37" i="7"/>
  <c r="AM37" i="7"/>
  <c r="AT36" i="7"/>
  <c r="AS36" i="7"/>
  <c r="AQ36" i="7"/>
  <c r="AP36" i="7"/>
  <c r="AO36" i="7"/>
  <c r="AN36" i="7"/>
  <c r="AM36" i="7"/>
  <c r="AT35" i="7"/>
  <c r="AS35" i="7"/>
  <c r="AQ35" i="7"/>
  <c r="AP35" i="7"/>
  <c r="AO35" i="7"/>
  <c r="AN35" i="7"/>
  <c r="AM35" i="7"/>
  <c r="AT34" i="7"/>
  <c r="AS34" i="7"/>
  <c r="AQ34" i="7"/>
  <c r="AP34" i="7"/>
  <c r="AO34" i="7"/>
  <c r="AN34" i="7"/>
  <c r="AM34" i="7"/>
  <c r="AT33" i="7"/>
  <c r="AS33" i="7"/>
  <c r="AQ33" i="7"/>
  <c r="AP33" i="7"/>
  <c r="AO33" i="7"/>
  <c r="AN33" i="7"/>
  <c r="AM33" i="7"/>
  <c r="U31" i="7"/>
  <c r="C31" i="7"/>
  <c r="W26" i="7"/>
  <c r="W8" i="7" s="1"/>
  <c r="E26" i="7"/>
  <c r="W25" i="7"/>
  <c r="E25" i="7"/>
  <c r="W24" i="7"/>
  <c r="W6" i="7" s="1"/>
  <c r="E24" i="7"/>
  <c r="W23" i="7"/>
  <c r="E23" i="7"/>
  <c r="AA20" i="7"/>
  <c r="Z20" i="7"/>
  <c r="X20" i="7"/>
  <c r="K20" i="7"/>
  <c r="J20" i="7"/>
  <c r="I20" i="7"/>
  <c r="G20" i="7"/>
  <c r="F20" i="7"/>
  <c r="E20" i="7"/>
  <c r="U13" i="7"/>
  <c r="C13" i="7"/>
  <c r="AJ10" i="7"/>
  <c r="AJ8" i="7"/>
  <c r="AI8" i="7"/>
  <c r="AH8" i="7"/>
  <c r="AB8" i="7"/>
  <c r="AA8" i="7"/>
  <c r="Z8" i="7"/>
  <c r="Y8" i="7"/>
  <c r="X8" i="7"/>
  <c r="R8" i="7"/>
  <c r="Q8" i="7"/>
  <c r="P8" i="7"/>
  <c r="J8" i="7"/>
  <c r="I8" i="7"/>
  <c r="H8" i="7"/>
  <c r="G8" i="7"/>
  <c r="F8" i="7"/>
  <c r="E8" i="7"/>
  <c r="AJ7" i="7"/>
  <c r="AI7" i="7"/>
  <c r="AH7" i="7"/>
  <c r="AB7" i="7"/>
  <c r="AA7" i="7"/>
  <c r="Z7" i="7"/>
  <c r="Y7" i="7"/>
  <c r="X7" i="7"/>
  <c r="W7" i="7"/>
  <c r="R7" i="7"/>
  <c r="Q7" i="7"/>
  <c r="P7" i="7"/>
  <c r="J7" i="7"/>
  <c r="I7" i="7"/>
  <c r="H7" i="7"/>
  <c r="G7" i="7"/>
  <c r="F7" i="7"/>
  <c r="E7" i="7"/>
  <c r="AJ6" i="7"/>
  <c r="AI6" i="7"/>
  <c r="AI10" i="7" s="1"/>
  <c r="AH6" i="7"/>
  <c r="AH10" i="7" s="1"/>
  <c r="AB6" i="7"/>
  <c r="AA6" i="7"/>
  <c r="Z6" i="7"/>
  <c r="Y6" i="7"/>
  <c r="X6" i="7"/>
  <c r="R6" i="7"/>
  <c r="Q6" i="7"/>
  <c r="P6" i="7"/>
  <c r="J6" i="7"/>
  <c r="I6" i="7"/>
  <c r="H6" i="7"/>
  <c r="G6" i="7"/>
  <c r="F6" i="7"/>
  <c r="E6" i="7"/>
  <c r="AJ5" i="7"/>
  <c r="AI5" i="7"/>
  <c r="AH5" i="7"/>
  <c r="AB5" i="7"/>
  <c r="AA5" i="7"/>
  <c r="Z5" i="7"/>
  <c r="Y5" i="7"/>
  <c r="X5" i="7"/>
  <c r="W5" i="7"/>
  <c r="R5" i="7"/>
  <c r="R10" i="7" s="1"/>
  <c r="Q5" i="7"/>
  <c r="Q10" i="7" s="1"/>
  <c r="P5" i="7"/>
  <c r="P10" i="7" s="1"/>
  <c r="J5" i="7"/>
  <c r="I5" i="7"/>
  <c r="H5" i="7"/>
  <c r="G5" i="7"/>
  <c r="F5" i="7"/>
  <c r="E5" i="7"/>
  <c r="AL2" i="7"/>
  <c r="U2" i="7"/>
  <c r="T2" i="7"/>
  <c r="C2" i="7"/>
  <c r="M112" i="6"/>
  <c r="L112" i="6"/>
  <c r="F107" i="6"/>
  <c r="F108" i="6" s="1"/>
  <c r="F109" i="6" s="1"/>
  <c r="B106" i="6"/>
  <c r="L103" i="6"/>
  <c r="F103" i="6"/>
  <c r="F106" i="6" s="1"/>
  <c r="M101" i="6"/>
  <c r="L101" i="6"/>
  <c r="F95" i="6"/>
  <c r="F96" i="6" s="1"/>
  <c r="F97" i="6" s="1"/>
  <c r="F98" i="6" s="1"/>
  <c r="B95" i="6"/>
  <c r="M94" i="6"/>
  <c r="L94" i="6"/>
  <c r="L92" i="6"/>
  <c r="F92" i="6"/>
  <c r="M90" i="6"/>
  <c r="L90" i="6"/>
  <c r="B84" i="6"/>
  <c r="L81" i="6"/>
  <c r="M83" i="6" s="1"/>
  <c r="F81" i="6"/>
  <c r="F84" i="6" s="1"/>
  <c r="F85" i="6" s="1"/>
  <c r="F86" i="6" s="1"/>
  <c r="F87" i="6" s="1"/>
  <c r="M79" i="6"/>
  <c r="L79" i="6"/>
  <c r="B74" i="6"/>
  <c r="F73" i="6"/>
  <c r="F74" i="6" s="1"/>
  <c r="F75" i="6" s="1"/>
  <c r="F76" i="6" s="1"/>
  <c r="B73" i="6"/>
  <c r="L70" i="6"/>
  <c r="F70" i="6"/>
  <c r="M68" i="6"/>
  <c r="L68" i="6"/>
  <c r="B62" i="6"/>
  <c r="F59" i="6"/>
  <c r="M57" i="6"/>
  <c r="L57" i="6"/>
  <c r="F51" i="6"/>
  <c r="F52" i="6" s="1"/>
  <c r="F53" i="6" s="1"/>
  <c r="F54" i="6" s="1"/>
  <c r="B51" i="6"/>
  <c r="B52" i="6" s="1"/>
  <c r="L48" i="6"/>
  <c r="F48" i="6"/>
  <c r="M46" i="6"/>
  <c r="L46" i="6"/>
  <c r="B41" i="6"/>
  <c r="B40" i="6"/>
  <c r="F37" i="6"/>
  <c r="F40" i="6" s="1"/>
  <c r="F41" i="6" s="1"/>
  <c r="F42" i="6" s="1"/>
  <c r="F43" i="6" s="1"/>
  <c r="M35" i="6"/>
  <c r="L35" i="6"/>
  <c r="B30" i="6"/>
  <c r="F29" i="6"/>
  <c r="F30" i="6" s="1"/>
  <c r="F31" i="6" s="1"/>
  <c r="F32" i="6" s="1"/>
  <c r="B29" i="6"/>
  <c r="L26" i="6"/>
  <c r="L28" i="6" s="1"/>
  <c r="F26" i="6"/>
  <c r="M24" i="6"/>
  <c r="L24" i="6"/>
  <c r="B20" i="6"/>
  <c r="B19" i="6"/>
  <c r="B18" i="6"/>
  <c r="F15" i="6"/>
  <c r="M13" i="6"/>
  <c r="L13" i="6"/>
  <c r="F10" i="6"/>
  <c r="F9" i="6"/>
  <c r="B8" i="6"/>
  <c r="F7" i="6"/>
  <c r="F8" i="6" s="1"/>
  <c r="B7" i="6"/>
  <c r="L6" i="6"/>
  <c r="L4" i="6"/>
  <c r="F4" i="6"/>
  <c r="F2" i="6"/>
  <c r="M105" i="6" s="1"/>
  <c r="B2" i="6"/>
  <c r="M112" i="5"/>
  <c r="L112" i="5"/>
  <c r="F108" i="5"/>
  <c r="F109" i="5" s="1"/>
  <c r="B108" i="5"/>
  <c r="B107" i="5"/>
  <c r="B106" i="5"/>
  <c r="F103" i="5"/>
  <c r="F106" i="5" s="1"/>
  <c r="F107" i="5" s="1"/>
  <c r="M101" i="5"/>
  <c r="L101" i="5"/>
  <c r="F95" i="5"/>
  <c r="F96" i="5" s="1"/>
  <c r="F97" i="5" s="1"/>
  <c r="F98" i="5" s="1"/>
  <c r="B95" i="5"/>
  <c r="L92" i="5"/>
  <c r="F92" i="5"/>
  <c r="M90" i="5"/>
  <c r="L90" i="5"/>
  <c r="F86" i="5"/>
  <c r="F87" i="5" s="1"/>
  <c r="F84" i="5"/>
  <c r="F85" i="5" s="1"/>
  <c r="B84" i="5"/>
  <c r="B85" i="5" s="1"/>
  <c r="L81" i="5"/>
  <c r="F81" i="5"/>
  <c r="M79" i="5"/>
  <c r="L79" i="5"/>
  <c r="F74" i="5"/>
  <c r="F75" i="5" s="1"/>
  <c r="F76" i="5" s="1"/>
  <c r="F73" i="5"/>
  <c r="B73" i="5"/>
  <c r="L70" i="5"/>
  <c r="F70" i="5"/>
  <c r="M68" i="5"/>
  <c r="L68" i="5"/>
  <c r="F62" i="5"/>
  <c r="F63" i="5" s="1"/>
  <c r="F64" i="5" s="1"/>
  <c r="F65" i="5" s="1"/>
  <c r="B62" i="5"/>
  <c r="L59" i="5"/>
  <c r="F59" i="5"/>
  <c r="M57" i="5"/>
  <c r="L57" i="5"/>
  <c r="F52" i="5"/>
  <c r="F53" i="5" s="1"/>
  <c r="F54" i="5" s="1"/>
  <c r="B51" i="5"/>
  <c r="F48" i="5"/>
  <c r="F51" i="5" s="1"/>
  <c r="M46" i="5"/>
  <c r="L46" i="5"/>
  <c r="F43" i="5"/>
  <c r="F41" i="5"/>
  <c r="F42" i="5" s="1"/>
  <c r="B40" i="5"/>
  <c r="L37" i="5"/>
  <c r="F37" i="5"/>
  <c r="F40" i="5" s="1"/>
  <c r="M35" i="5"/>
  <c r="L35" i="5"/>
  <c r="B29" i="5"/>
  <c r="F26" i="5"/>
  <c r="F29" i="5" s="1"/>
  <c r="F30" i="5" s="1"/>
  <c r="F31" i="5" s="1"/>
  <c r="F32" i="5" s="1"/>
  <c r="M24" i="5"/>
  <c r="L24" i="5"/>
  <c r="F19" i="5"/>
  <c r="F20" i="5" s="1"/>
  <c r="F21" i="5" s="1"/>
  <c r="B18" i="5"/>
  <c r="B19" i="5" s="1"/>
  <c r="L15" i="5"/>
  <c r="F15" i="5"/>
  <c r="F18" i="5" s="1"/>
  <c r="M13" i="5"/>
  <c r="L13" i="5"/>
  <c r="B8" i="5"/>
  <c r="B7" i="5"/>
  <c r="L4" i="5"/>
  <c r="F4" i="5"/>
  <c r="F7" i="5" s="1"/>
  <c r="F8" i="5" s="1"/>
  <c r="F9" i="5" s="1"/>
  <c r="F10" i="5" s="1"/>
  <c r="F2" i="5"/>
  <c r="M17" i="5" s="1"/>
  <c r="B2" i="5"/>
  <c r="L94" i="5" s="1"/>
  <c r="M112" i="4"/>
  <c r="L112" i="4"/>
  <c r="F107" i="4"/>
  <c r="F108" i="4" s="1"/>
  <c r="F109" i="4" s="1"/>
  <c r="F106" i="4"/>
  <c r="B106" i="4"/>
  <c r="M105" i="4"/>
  <c r="L105" i="4"/>
  <c r="F103" i="4"/>
  <c r="L103" i="4" s="1"/>
  <c r="M101" i="4"/>
  <c r="L101" i="4"/>
  <c r="B96" i="4"/>
  <c r="B95" i="4"/>
  <c r="F92" i="4"/>
  <c r="M90" i="4"/>
  <c r="L90" i="4"/>
  <c r="B85" i="4"/>
  <c r="F84" i="4"/>
  <c r="F85" i="4" s="1"/>
  <c r="F86" i="4" s="1"/>
  <c r="F87" i="4" s="1"/>
  <c r="B84" i="4"/>
  <c r="L81" i="4"/>
  <c r="M83" i="4" s="1"/>
  <c r="F81" i="4"/>
  <c r="M79" i="4"/>
  <c r="L79" i="4"/>
  <c r="F75" i="4"/>
  <c r="F76" i="4" s="1"/>
  <c r="F73" i="4"/>
  <c r="F74" i="4" s="1"/>
  <c r="B73" i="4"/>
  <c r="L70" i="4"/>
  <c r="L72" i="4" s="1"/>
  <c r="F70" i="4"/>
  <c r="M68" i="4"/>
  <c r="L68" i="4"/>
  <c r="F62" i="4"/>
  <c r="F63" i="4" s="1"/>
  <c r="F64" i="4" s="1"/>
  <c r="F65" i="4" s="1"/>
  <c r="B62" i="4"/>
  <c r="F59" i="4"/>
  <c r="L59" i="4" s="1"/>
  <c r="M61" i="4" s="1"/>
  <c r="M57" i="4"/>
  <c r="L57" i="4"/>
  <c r="F51" i="4"/>
  <c r="F52" i="4" s="1"/>
  <c r="F53" i="4" s="1"/>
  <c r="F54" i="4" s="1"/>
  <c r="B51" i="4"/>
  <c r="M50" i="4"/>
  <c r="L50" i="4"/>
  <c r="L48" i="4"/>
  <c r="F48" i="4"/>
  <c r="M46" i="4"/>
  <c r="L46" i="4"/>
  <c r="F40" i="4"/>
  <c r="F41" i="4" s="1"/>
  <c r="F42" i="4" s="1"/>
  <c r="F43" i="4" s="1"/>
  <c r="B40" i="4"/>
  <c r="L37" i="4"/>
  <c r="M39" i="4" s="1"/>
  <c r="F37" i="4"/>
  <c r="M35" i="4"/>
  <c r="L35" i="4"/>
  <c r="F30" i="4"/>
  <c r="F31" i="4" s="1"/>
  <c r="F32" i="4" s="1"/>
  <c r="B30" i="4"/>
  <c r="B31" i="4" s="1"/>
  <c r="B29" i="4"/>
  <c r="L26" i="4"/>
  <c r="F26" i="4"/>
  <c r="F29" i="4" s="1"/>
  <c r="M24" i="4"/>
  <c r="L24" i="4"/>
  <c r="F20" i="4"/>
  <c r="F21" i="4" s="1"/>
  <c r="B20" i="4"/>
  <c r="B19" i="4"/>
  <c r="B18" i="4"/>
  <c r="F15" i="4"/>
  <c r="F18" i="4" s="1"/>
  <c r="F19" i="4" s="1"/>
  <c r="M13" i="4"/>
  <c r="L13" i="4"/>
  <c r="F8" i="4"/>
  <c r="F9" i="4" s="1"/>
  <c r="F10" i="4" s="1"/>
  <c r="B7" i="4"/>
  <c r="B8" i="4" s="1"/>
  <c r="M6" i="4"/>
  <c r="L4" i="4"/>
  <c r="F4" i="4"/>
  <c r="F7" i="4" s="1"/>
  <c r="F2" i="4"/>
  <c r="B2" i="4"/>
  <c r="L61" i="4" s="1"/>
  <c r="M112" i="3"/>
  <c r="L112" i="3"/>
  <c r="F109" i="3"/>
  <c r="F107" i="3"/>
  <c r="F108" i="3" s="1"/>
  <c r="B107" i="3"/>
  <c r="B106" i="3"/>
  <c r="L103" i="3"/>
  <c r="M105" i="3" s="1"/>
  <c r="F103" i="3"/>
  <c r="F106" i="3" s="1"/>
  <c r="M101" i="3"/>
  <c r="L101" i="3"/>
  <c r="F95" i="3"/>
  <c r="F96" i="3" s="1"/>
  <c r="F97" i="3" s="1"/>
  <c r="F98" i="3" s="1"/>
  <c r="B95" i="3"/>
  <c r="F92" i="3"/>
  <c r="L92" i="3" s="1"/>
  <c r="L94" i="3" s="1"/>
  <c r="M90" i="3"/>
  <c r="L90" i="3"/>
  <c r="F85" i="3"/>
  <c r="F86" i="3" s="1"/>
  <c r="F87" i="3" s="1"/>
  <c r="B85" i="3"/>
  <c r="B84" i="3"/>
  <c r="F81" i="3"/>
  <c r="F84" i="3" s="1"/>
  <c r="M79" i="3"/>
  <c r="L79" i="3"/>
  <c r="F74" i="3"/>
  <c r="F75" i="3" s="1"/>
  <c r="F76" i="3" s="1"/>
  <c r="B73" i="3"/>
  <c r="M72" i="3"/>
  <c r="L70" i="3"/>
  <c r="L72" i="3" s="1"/>
  <c r="F70" i="3"/>
  <c r="F73" i="3" s="1"/>
  <c r="M68" i="3"/>
  <c r="L68" i="3"/>
  <c r="F64" i="3"/>
  <c r="F65" i="3" s="1"/>
  <c r="B63" i="3"/>
  <c r="F62" i="3"/>
  <c r="F63" i="3" s="1"/>
  <c r="B62" i="3"/>
  <c r="L61" i="3"/>
  <c r="L59" i="3"/>
  <c r="F59" i="3"/>
  <c r="M57" i="3"/>
  <c r="L57" i="3"/>
  <c r="B52" i="3"/>
  <c r="B51" i="3"/>
  <c r="F48" i="3"/>
  <c r="M46" i="3"/>
  <c r="L46" i="3"/>
  <c r="B42" i="3"/>
  <c r="B41" i="3"/>
  <c r="B40" i="3"/>
  <c r="L37" i="3"/>
  <c r="L39" i="3" s="1"/>
  <c r="F37" i="3"/>
  <c r="F40" i="3" s="1"/>
  <c r="F41" i="3" s="1"/>
  <c r="F42" i="3" s="1"/>
  <c r="F43" i="3" s="1"/>
  <c r="M35" i="3"/>
  <c r="L35" i="3"/>
  <c r="F32" i="3"/>
  <c r="F31" i="3"/>
  <c r="B30" i="3"/>
  <c r="F29" i="3"/>
  <c r="F30" i="3" s="1"/>
  <c r="B29" i="3"/>
  <c r="M28" i="3"/>
  <c r="L28" i="3"/>
  <c r="L26" i="3"/>
  <c r="F26" i="3"/>
  <c r="M24" i="3"/>
  <c r="L24" i="3"/>
  <c r="B18" i="3"/>
  <c r="F15" i="3"/>
  <c r="M13" i="3"/>
  <c r="L13" i="3"/>
  <c r="F9" i="3"/>
  <c r="F10" i="3" s="1"/>
  <c r="F7" i="3"/>
  <c r="F8" i="3" s="1"/>
  <c r="B7" i="3"/>
  <c r="L4" i="3"/>
  <c r="M6" i="3" s="1"/>
  <c r="F4" i="3"/>
  <c r="F2" i="3"/>
  <c r="B2" i="3"/>
  <c r="M112" i="2"/>
  <c r="L112" i="2"/>
  <c r="B107" i="2"/>
  <c r="B106" i="2"/>
  <c r="F103" i="2"/>
  <c r="M101" i="2"/>
  <c r="L101" i="2"/>
  <c r="B96" i="2"/>
  <c r="F95" i="2"/>
  <c r="F96" i="2" s="1"/>
  <c r="F97" i="2" s="1"/>
  <c r="F98" i="2" s="1"/>
  <c r="B95" i="2"/>
  <c r="L92" i="2"/>
  <c r="F92" i="2"/>
  <c r="M90" i="2"/>
  <c r="L90" i="2"/>
  <c r="F85" i="2"/>
  <c r="F86" i="2" s="1"/>
  <c r="F87" i="2" s="1"/>
  <c r="B85" i="2"/>
  <c r="F84" i="2"/>
  <c r="B84" i="2"/>
  <c r="L81" i="2"/>
  <c r="F81" i="2"/>
  <c r="M79" i="2"/>
  <c r="L79" i="2"/>
  <c r="F75" i="2"/>
  <c r="F76" i="2" s="1"/>
  <c r="F73" i="2"/>
  <c r="F74" i="2" s="1"/>
  <c r="B73" i="2"/>
  <c r="L72" i="2"/>
  <c r="L70" i="2"/>
  <c r="F70" i="2"/>
  <c r="M68" i="2"/>
  <c r="L68" i="2"/>
  <c r="B63" i="2"/>
  <c r="F62" i="2"/>
  <c r="F63" i="2" s="1"/>
  <c r="F64" i="2" s="1"/>
  <c r="F65" i="2" s="1"/>
  <c r="B62" i="2"/>
  <c r="F59" i="2"/>
  <c r="L59" i="2" s="1"/>
  <c r="M57" i="2"/>
  <c r="L57" i="2"/>
  <c r="B53" i="2"/>
  <c r="B52" i="2"/>
  <c r="F51" i="2"/>
  <c r="F52" i="2" s="1"/>
  <c r="F53" i="2" s="1"/>
  <c r="F54" i="2" s="1"/>
  <c r="B51" i="2"/>
  <c r="L48" i="2"/>
  <c r="M50" i="2" s="1"/>
  <c r="F48" i="2"/>
  <c r="M46" i="2"/>
  <c r="L46" i="2"/>
  <c r="F41" i="2"/>
  <c r="F42" i="2" s="1"/>
  <c r="F43" i="2" s="1"/>
  <c r="B41" i="2"/>
  <c r="B42" i="2" s="1"/>
  <c r="F40" i="2"/>
  <c r="B40" i="2"/>
  <c r="L37" i="2"/>
  <c r="F37" i="2"/>
  <c r="M35" i="2"/>
  <c r="L35" i="2"/>
  <c r="F31" i="2"/>
  <c r="F32" i="2" s="1"/>
  <c r="F29" i="2"/>
  <c r="F30" i="2" s="1"/>
  <c r="B29" i="2"/>
  <c r="L26" i="2"/>
  <c r="M28" i="2" s="1"/>
  <c r="F26" i="2"/>
  <c r="M24" i="2"/>
  <c r="L24" i="2"/>
  <c r="F21" i="2"/>
  <c r="F19" i="2"/>
  <c r="F20" i="2" s="1"/>
  <c r="B18" i="2"/>
  <c r="M17" i="2"/>
  <c r="L15" i="2"/>
  <c r="F15" i="2"/>
  <c r="F18" i="2" s="1"/>
  <c r="M13" i="2"/>
  <c r="L13" i="2"/>
  <c r="B8" i="2"/>
  <c r="B7" i="2"/>
  <c r="L4" i="2"/>
  <c r="F4" i="2"/>
  <c r="F7" i="2" s="1"/>
  <c r="F8" i="2" s="1"/>
  <c r="F9" i="2" s="1"/>
  <c r="F10" i="2" s="1"/>
  <c r="F2" i="2"/>
  <c r="M72" i="2" s="1"/>
  <c r="B2" i="2"/>
  <c r="L17" i="2" s="1"/>
  <c r="AO5" i="16"/>
  <c r="AM5" i="15"/>
  <c r="AO5" i="14"/>
  <c r="AN5" i="13"/>
  <c r="AQ5" i="11"/>
  <c r="AO5" i="8"/>
  <c r="AN5" i="11"/>
  <c r="AP5" i="7"/>
  <c r="AN5" i="16"/>
  <c r="AN5" i="14"/>
  <c r="AM5" i="13"/>
  <c r="AP5" i="11"/>
  <c r="AQ5" i="10"/>
  <c r="AN5" i="8"/>
  <c r="AO5" i="10"/>
  <c r="AN5" i="10"/>
  <c r="AM5" i="16"/>
  <c r="AM5" i="14"/>
  <c r="AQ5" i="12"/>
  <c r="AO5" i="11"/>
  <c r="AP5" i="10"/>
  <c r="AM5" i="8"/>
  <c r="AQ5" i="7"/>
  <c r="AP5" i="12"/>
  <c r="AO5" i="12"/>
  <c r="AM5" i="11"/>
  <c r="AN5" i="12"/>
  <c r="AM5" i="10"/>
  <c r="AM5" i="12"/>
  <c r="AM5" i="7"/>
  <c r="AQ5" i="9"/>
  <c r="AP5" i="15"/>
  <c r="AQ5" i="13"/>
  <c r="AO5" i="9"/>
  <c r="AP5" i="9"/>
  <c r="AQ5" i="15"/>
  <c r="AQ5" i="16"/>
  <c r="AO5" i="15"/>
  <c r="AQ5" i="14"/>
  <c r="AP5" i="13"/>
  <c r="AN5" i="9"/>
  <c r="AQ5" i="8"/>
  <c r="AO5" i="7"/>
  <c r="AN5" i="7"/>
  <c r="AP5" i="16"/>
  <c r="AN5" i="15"/>
  <c r="AP5" i="14"/>
  <c r="AO5" i="13"/>
  <c r="AM5" i="9"/>
  <c r="AP5" i="8"/>
  <c r="D7" i="2"/>
  <c r="F18" i="1"/>
  <c r="L40" i="3"/>
  <c r="H62" i="2"/>
  <c r="B16" i="1"/>
  <c r="D95" i="2"/>
  <c r="M19" i="4"/>
  <c r="F10" i="1"/>
  <c r="L62" i="3"/>
  <c r="E15" i="1"/>
  <c r="D18" i="1"/>
  <c r="G13" i="1"/>
  <c r="D10" i="1"/>
  <c r="M95" i="4"/>
  <c r="D42" i="3"/>
  <c r="G9" i="1"/>
  <c r="M62" i="5"/>
  <c r="M62" i="3"/>
  <c r="F9" i="1"/>
  <c r="M106" i="6"/>
  <c r="M7" i="5"/>
  <c r="D95" i="5"/>
  <c r="D17" i="1"/>
  <c r="L20" i="4"/>
  <c r="E18" i="1"/>
  <c r="E10" i="1"/>
  <c r="D95" i="3"/>
  <c r="B17" i="1"/>
  <c r="D41" i="6"/>
  <c r="F12" i="1"/>
  <c r="F13" i="1"/>
  <c r="H9" i="1"/>
  <c r="L95" i="4"/>
  <c r="L51" i="4"/>
  <c r="D40" i="6"/>
  <c r="D51" i="2"/>
  <c r="M84" i="2"/>
  <c r="H7" i="5"/>
  <c r="D16" i="1"/>
  <c r="H12" i="1"/>
  <c r="L106" i="2"/>
  <c r="M40" i="3"/>
  <c r="H14" i="1"/>
  <c r="M106" i="5"/>
  <c r="H7" i="2"/>
  <c r="H29" i="4"/>
  <c r="E13" i="1"/>
  <c r="L7" i="6"/>
  <c r="L73" i="6"/>
  <c r="D15" i="1"/>
  <c r="E12" i="1"/>
  <c r="L7" i="2"/>
  <c r="D62" i="6"/>
  <c r="M7" i="6"/>
  <c r="D62" i="2"/>
  <c r="L19" i="4"/>
  <c r="G14" i="1"/>
  <c r="B10" i="1"/>
  <c r="D9" i="1"/>
  <c r="L106" i="5"/>
  <c r="M52" i="2"/>
  <c r="L84" i="2"/>
  <c r="B14" i="1"/>
  <c r="H29" i="2"/>
  <c r="L7" i="5"/>
  <c r="D7" i="5"/>
  <c r="E9" i="1"/>
  <c r="D51" i="3"/>
  <c r="B18" i="1"/>
  <c r="B11" i="1"/>
  <c r="D107" i="3"/>
  <c r="H62" i="4"/>
  <c r="L85" i="3"/>
  <c r="L18" i="4"/>
  <c r="B15" i="1"/>
  <c r="G11" i="1"/>
  <c r="H10" i="1"/>
  <c r="D7" i="3"/>
  <c r="L84" i="3"/>
  <c r="B9" i="1"/>
  <c r="H17" i="1"/>
  <c r="L62" i="4"/>
  <c r="L106" i="4"/>
  <c r="H41" i="3"/>
  <c r="E17" i="1"/>
  <c r="H19" i="6"/>
  <c r="F11" i="1"/>
  <c r="M95" i="3"/>
  <c r="L19" i="6"/>
  <c r="H29" i="3"/>
  <c r="G12" i="1"/>
  <c r="M84" i="3"/>
  <c r="D106" i="5"/>
  <c r="G10" i="1"/>
  <c r="L52" i="2"/>
  <c r="M40" i="2"/>
  <c r="D13" i="1"/>
  <c r="H63" i="3"/>
  <c r="M51" i="3"/>
  <c r="M29" i="3"/>
  <c r="F14" i="1"/>
  <c r="D7" i="6"/>
  <c r="G17" i="1"/>
  <c r="H7" i="6"/>
  <c r="H15" i="1"/>
  <c r="D8" i="5"/>
  <c r="D62" i="3"/>
  <c r="H16" i="1"/>
  <c r="D12" i="1"/>
  <c r="B13" i="1"/>
  <c r="F17" i="1"/>
  <c r="L95" i="3"/>
  <c r="M19" i="6"/>
  <c r="D62" i="4"/>
  <c r="M107" i="5"/>
  <c r="D11" i="1"/>
  <c r="M106" i="2"/>
  <c r="L29" i="3"/>
  <c r="D14" i="1"/>
  <c r="G16" i="1"/>
  <c r="H18" i="1"/>
  <c r="M73" i="6"/>
  <c r="L62" i="2"/>
  <c r="G15" i="1"/>
  <c r="H8" i="5"/>
  <c r="H62" i="5"/>
  <c r="M18" i="4"/>
  <c r="L84" i="5"/>
  <c r="H52" i="2"/>
  <c r="D18" i="4"/>
  <c r="B12" i="1"/>
  <c r="D40" i="2"/>
  <c r="M18" i="6"/>
  <c r="M7" i="2"/>
  <c r="H85" i="3"/>
  <c r="F16" i="1"/>
  <c r="H11" i="1"/>
  <c r="E11" i="1"/>
  <c r="H13" i="1"/>
  <c r="M62" i="6"/>
  <c r="L107" i="5"/>
  <c r="L40" i="2"/>
  <c r="M40" i="6"/>
  <c r="L74" i="6"/>
  <c r="D18" i="6"/>
  <c r="M18" i="5"/>
  <c r="L41" i="3"/>
  <c r="E14" i="1"/>
  <c r="M41" i="3"/>
  <c r="D51" i="5"/>
  <c r="F15" i="1"/>
  <c r="M107" i="3"/>
  <c r="D62" i="5"/>
  <c r="M84" i="5"/>
  <c r="L18" i="6"/>
  <c r="H62" i="3"/>
  <c r="D52" i="2"/>
  <c r="E16" i="1"/>
  <c r="G18" i="1"/>
  <c r="M84" i="4"/>
  <c r="D40" i="3"/>
  <c r="D41" i="3"/>
  <c r="M62" i="2"/>
  <c r="M29" i="4"/>
  <c r="L51" i="3"/>
  <c r="D85" i="3"/>
  <c r="N84" i="5" l="1"/>
  <c r="J52" i="2"/>
  <c r="J85" i="3"/>
  <c r="J8" i="5"/>
  <c r="N40" i="2"/>
  <c r="J41" i="3"/>
  <c r="J62" i="4"/>
  <c r="N19" i="4"/>
  <c r="N7" i="6"/>
  <c r="N84" i="2"/>
  <c r="N95" i="4"/>
  <c r="J62" i="3"/>
  <c r="N62" i="3"/>
  <c r="J62" i="5"/>
  <c r="N19" i="6"/>
  <c r="N29" i="3"/>
  <c r="G19" i="1"/>
  <c r="H19" i="1"/>
  <c r="J62" i="2"/>
  <c r="N7" i="2"/>
  <c r="N106" i="2"/>
  <c r="J7" i="6"/>
  <c r="N51" i="3"/>
  <c r="N95" i="3"/>
  <c r="N52" i="2"/>
  <c r="N7" i="5"/>
  <c r="N18" i="6"/>
  <c r="N73" i="6"/>
  <c r="N106" i="5"/>
  <c r="N107" i="5"/>
  <c r="N84" i="3"/>
  <c r="J7" i="5"/>
  <c r="D19" i="1"/>
  <c r="J7" i="2"/>
  <c r="N40" i="3"/>
  <c r="F19" i="1"/>
  <c r="N62" i="2"/>
  <c r="N41" i="3"/>
  <c r="N18" i="4"/>
  <c r="E19" i="1"/>
  <c r="B43" i="2"/>
  <c r="AD20" i="13"/>
  <c r="AC20" i="13"/>
  <c r="AB20" i="13"/>
  <c r="AA20" i="13"/>
  <c r="Z20" i="13"/>
  <c r="Y20" i="13"/>
  <c r="X20" i="13"/>
  <c r="W20" i="13"/>
  <c r="W5" i="13"/>
  <c r="L72" i="5"/>
  <c r="Y20" i="7"/>
  <c r="B107" i="4"/>
  <c r="M72" i="5"/>
  <c r="B74" i="5"/>
  <c r="B9" i="4"/>
  <c r="L37" i="6"/>
  <c r="M39" i="6" s="1"/>
  <c r="B21" i="6"/>
  <c r="L105" i="3"/>
  <c r="M61" i="5"/>
  <c r="B97" i="2"/>
  <c r="B31" i="3"/>
  <c r="B30" i="5"/>
  <c r="B42" i="6"/>
  <c r="B74" i="2"/>
  <c r="B63" i="5"/>
  <c r="B9" i="6"/>
  <c r="B43" i="3"/>
  <c r="G654" i="7"/>
  <c r="B19" i="2"/>
  <c r="L6" i="3"/>
  <c r="F62" i="6"/>
  <c r="F63" i="6" s="1"/>
  <c r="F64" i="6" s="1"/>
  <c r="F65" i="6" s="1"/>
  <c r="L59" i="6"/>
  <c r="B86" i="2"/>
  <c r="B8" i="3"/>
  <c r="B108" i="3"/>
  <c r="B54" i="2"/>
  <c r="E6" i="9"/>
  <c r="L20" i="9"/>
  <c r="H20" i="9"/>
  <c r="L26" i="5"/>
  <c r="L28" i="5" s="1"/>
  <c r="B52" i="4"/>
  <c r="L61" i="2"/>
  <c r="L105" i="2"/>
  <c r="L6" i="2"/>
  <c r="L83" i="2"/>
  <c r="L39" i="2"/>
  <c r="B20" i="5"/>
  <c r="B109" i="5"/>
  <c r="M94" i="2"/>
  <c r="M105" i="2"/>
  <c r="M61" i="2"/>
  <c r="M6" i="2"/>
  <c r="M83" i="2"/>
  <c r="M39" i="2"/>
  <c r="B97" i="4"/>
  <c r="B63" i="6"/>
  <c r="B74" i="3"/>
  <c r="B19" i="3"/>
  <c r="L48" i="3"/>
  <c r="F51" i="3"/>
  <c r="F52" i="3" s="1"/>
  <c r="F53" i="3" s="1"/>
  <c r="F54" i="3" s="1"/>
  <c r="B96" i="3"/>
  <c r="B96" i="5"/>
  <c r="F106" i="2"/>
  <c r="F107" i="2" s="1"/>
  <c r="F108" i="2" s="1"/>
  <c r="F109" i="2" s="1"/>
  <c r="L103" i="2"/>
  <c r="M28" i="4"/>
  <c r="L28" i="4"/>
  <c r="L17" i="5"/>
  <c r="L105" i="5"/>
  <c r="L6" i="5"/>
  <c r="L83" i="5"/>
  <c r="L61" i="5"/>
  <c r="L39" i="5"/>
  <c r="B31" i="6"/>
  <c r="L28" i="2"/>
  <c r="B74" i="4"/>
  <c r="M94" i="5"/>
  <c r="M83" i="5"/>
  <c r="M105" i="5"/>
  <c r="M6" i="5"/>
  <c r="M50" i="5"/>
  <c r="M39" i="5"/>
  <c r="B9" i="2"/>
  <c r="B53" i="3"/>
  <c r="B86" i="4"/>
  <c r="B53" i="6"/>
  <c r="L83" i="6"/>
  <c r="B64" i="2"/>
  <c r="B108" i="2"/>
  <c r="B86" i="5"/>
  <c r="J652" i="7"/>
  <c r="E7" i="11"/>
  <c r="G20" i="11"/>
  <c r="E20" i="11"/>
  <c r="L20" i="11"/>
  <c r="J20" i="11"/>
  <c r="I20" i="11"/>
  <c r="H20" i="11"/>
  <c r="F18" i="3"/>
  <c r="F19" i="3" s="1"/>
  <c r="F20" i="3" s="1"/>
  <c r="F21" i="3" s="1"/>
  <c r="L15" i="3"/>
  <c r="B21" i="4"/>
  <c r="L15" i="4"/>
  <c r="L50" i="2"/>
  <c r="B85" i="6"/>
  <c r="L94" i="2"/>
  <c r="B86" i="3"/>
  <c r="B32" i="4"/>
  <c r="B9" i="5"/>
  <c r="W20" i="7"/>
  <c r="E6" i="8"/>
  <c r="K20" i="8"/>
  <c r="E20" i="8"/>
  <c r="L20" i="8"/>
  <c r="G20" i="8"/>
  <c r="B96" i="6"/>
  <c r="B30" i="2"/>
  <c r="L105" i="6"/>
  <c r="L72" i="6"/>
  <c r="L48" i="5"/>
  <c r="L50" i="5" s="1"/>
  <c r="B75" i="6"/>
  <c r="M28" i="6"/>
  <c r="M72" i="6"/>
  <c r="L81" i="3"/>
  <c r="L39" i="4"/>
  <c r="F95" i="4"/>
  <c r="F96" i="4" s="1"/>
  <c r="F97" i="4" s="1"/>
  <c r="F98" i="4" s="1"/>
  <c r="L92" i="4"/>
  <c r="L94" i="4" s="1"/>
  <c r="B52" i="5"/>
  <c r="M6" i="6"/>
  <c r="X652" i="7"/>
  <c r="X651" i="10"/>
  <c r="I654" i="10"/>
  <c r="B64" i="3"/>
  <c r="B41" i="4"/>
  <c r="B41" i="5"/>
  <c r="F18" i="6"/>
  <c r="F19" i="6" s="1"/>
  <c r="F20" i="6" s="1"/>
  <c r="F21" i="6" s="1"/>
  <c r="L15" i="6"/>
  <c r="M17" i="6" s="1"/>
  <c r="B107" i="6"/>
  <c r="L39" i="6"/>
  <c r="M72" i="4"/>
  <c r="Y653" i="7"/>
  <c r="F20" i="8"/>
  <c r="L50" i="6"/>
  <c r="H20" i="7"/>
  <c r="L20" i="7"/>
  <c r="H20" i="8"/>
  <c r="L83" i="4"/>
  <c r="L6" i="4"/>
  <c r="M94" i="3"/>
  <c r="B63" i="4"/>
  <c r="M50" i="6"/>
  <c r="I20" i="8"/>
  <c r="P10" i="8"/>
  <c r="J20" i="8"/>
  <c r="H652" i="9"/>
  <c r="Q10" i="8"/>
  <c r="W20" i="8"/>
  <c r="W5" i="8"/>
  <c r="AD20" i="12"/>
  <c r="X20" i="16"/>
  <c r="W6" i="16"/>
  <c r="M61" i="3"/>
  <c r="L103" i="5"/>
  <c r="AD20" i="7"/>
  <c r="AC20" i="7"/>
  <c r="AB20" i="7"/>
  <c r="X20" i="9"/>
  <c r="W20" i="9"/>
  <c r="AH10" i="10"/>
  <c r="M39" i="3"/>
  <c r="AH10" i="8"/>
  <c r="Y20" i="9"/>
  <c r="AI10" i="8"/>
  <c r="AC20" i="12"/>
  <c r="G20" i="9"/>
  <c r="AB20" i="12"/>
  <c r="Y20" i="12"/>
  <c r="X20" i="12"/>
  <c r="AC20" i="9"/>
  <c r="J653" i="9"/>
  <c r="W8" i="12"/>
  <c r="Z653" i="9"/>
  <c r="AA652" i="10"/>
  <c r="J651" i="15"/>
  <c r="H654" i="15"/>
  <c r="Q10" i="16"/>
  <c r="L20" i="10"/>
  <c r="K20" i="10"/>
  <c r="J20" i="10"/>
  <c r="I20" i="10"/>
  <c r="H20" i="10"/>
  <c r="G20" i="10"/>
  <c r="E20" i="10"/>
  <c r="H652" i="7"/>
  <c r="AA652" i="8"/>
  <c r="J652" i="12"/>
  <c r="AA20" i="8"/>
  <c r="AH10" i="11"/>
  <c r="G653" i="8"/>
  <c r="F652" i="9"/>
  <c r="AA654" i="9"/>
  <c r="K20" i="11"/>
  <c r="AD20" i="8"/>
  <c r="H651" i="10"/>
  <c r="F654" i="10"/>
  <c r="AC20" i="11"/>
  <c r="AB20" i="11"/>
  <c r="AA20" i="11"/>
  <c r="Z20" i="11"/>
  <c r="Y20" i="11"/>
  <c r="X20" i="11"/>
  <c r="W20" i="11"/>
  <c r="W5" i="11"/>
  <c r="AD20" i="11"/>
  <c r="J653" i="11"/>
  <c r="F653" i="13"/>
  <c r="E5" i="13"/>
  <c r="J20" i="14"/>
  <c r="Z20" i="15"/>
  <c r="I20" i="9"/>
  <c r="Y20" i="10"/>
  <c r="E20" i="13"/>
  <c r="AA20" i="15"/>
  <c r="K20" i="9"/>
  <c r="AA20" i="10"/>
  <c r="G20" i="13"/>
  <c r="W5" i="14"/>
  <c r="W20" i="14"/>
  <c r="AC20" i="15"/>
  <c r="AB20" i="10"/>
  <c r="H20" i="13"/>
  <c r="X20" i="14"/>
  <c r="AD20" i="15"/>
  <c r="I20" i="13"/>
  <c r="Y20" i="14"/>
  <c r="J20" i="13"/>
  <c r="W8" i="14"/>
  <c r="K20" i="13"/>
  <c r="Z20" i="9"/>
  <c r="F20" i="12"/>
  <c r="AB20" i="14"/>
  <c r="AA20" i="9"/>
  <c r="E8" i="12"/>
  <c r="G20" i="12"/>
  <c r="AC20" i="14"/>
  <c r="I20" i="12"/>
  <c r="E20" i="16"/>
  <c r="F20" i="16"/>
  <c r="E8" i="16"/>
  <c r="G20" i="16"/>
  <c r="F20" i="11"/>
  <c r="W20" i="12"/>
  <c r="AA20" i="12"/>
  <c r="G20" i="15"/>
  <c r="W5" i="16"/>
  <c r="W20" i="16"/>
  <c r="I20" i="15"/>
  <c r="Y20" i="16"/>
  <c r="E5" i="14"/>
  <c r="J20" i="15"/>
  <c r="Z20" i="16"/>
  <c r="E20" i="14"/>
  <c r="K20" i="15"/>
  <c r="AA20" i="16"/>
  <c r="E5" i="9"/>
  <c r="F20" i="14"/>
  <c r="AB20" i="16"/>
  <c r="E20" i="9"/>
  <c r="G20" i="14"/>
  <c r="W5" i="15"/>
  <c r="W20" i="15"/>
  <c r="AC20" i="16"/>
  <c r="F20" i="9"/>
  <c r="H20" i="14"/>
  <c r="X20" i="15"/>
  <c r="W5" i="10"/>
  <c r="L53" i="2"/>
  <c r="L51" i="2"/>
  <c r="L62" i="6"/>
  <c r="H29" i="5"/>
  <c r="L19" i="5"/>
  <c r="L51" i="6"/>
  <c r="D95" i="6"/>
  <c r="M7" i="4"/>
  <c r="M30" i="6"/>
  <c r="M8" i="5"/>
  <c r="M29" i="6"/>
  <c r="L85" i="2"/>
  <c r="L20" i="6"/>
  <c r="H19" i="4"/>
  <c r="D19" i="6"/>
  <c r="M53" i="2"/>
  <c r="M51" i="4"/>
  <c r="L42" i="2"/>
  <c r="H20" i="4"/>
  <c r="H41" i="6"/>
  <c r="M73" i="3"/>
  <c r="L8" i="4"/>
  <c r="L85" i="4"/>
  <c r="M74" i="6"/>
  <c r="D20" i="6"/>
  <c r="M51" i="6"/>
  <c r="D107" i="2"/>
  <c r="H19" i="5"/>
  <c r="L18" i="5"/>
  <c r="M108" i="5"/>
  <c r="D40" i="5"/>
  <c r="H84" i="4"/>
  <c r="M62" i="4"/>
  <c r="H52" i="3"/>
  <c r="M63" i="3"/>
  <c r="D106" i="4"/>
  <c r="H84" i="2"/>
  <c r="H51" i="2"/>
  <c r="H73" i="5"/>
  <c r="D107" i="5"/>
  <c r="D85" i="5"/>
  <c r="L63" i="3"/>
  <c r="H40" i="3"/>
  <c r="L41" i="2"/>
  <c r="H51" i="4"/>
  <c r="H106" i="2"/>
  <c r="D20" i="4"/>
  <c r="D30" i="3"/>
  <c r="M8" i="4"/>
  <c r="L51" i="5"/>
  <c r="M8" i="2"/>
  <c r="H40" i="2"/>
  <c r="M42" i="2"/>
  <c r="H18" i="5"/>
  <c r="H106" i="5"/>
  <c r="L40" i="4"/>
  <c r="D29" i="5"/>
  <c r="D73" i="2"/>
  <c r="M106" i="3"/>
  <c r="H40" i="6"/>
  <c r="M95" i="6"/>
  <c r="M95" i="2"/>
  <c r="L73" i="3"/>
  <c r="M73" i="5"/>
  <c r="H62" i="6"/>
  <c r="M18" i="2"/>
  <c r="H106" i="3"/>
  <c r="L108" i="5"/>
  <c r="D18" i="2"/>
  <c r="D8" i="2"/>
  <c r="D63" i="3"/>
  <c r="L73" i="4"/>
  <c r="L73" i="2"/>
  <c r="H107" i="3"/>
  <c r="L95" i="2"/>
  <c r="M20" i="4"/>
  <c r="M7" i="3"/>
  <c r="L62" i="5"/>
  <c r="D85" i="2"/>
  <c r="D73" i="6"/>
  <c r="D95" i="4"/>
  <c r="L41" i="6"/>
  <c r="L52" i="3"/>
  <c r="M95" i="5"/>
  <c r="H8" i="4"/>
  <c r="M51" i="5"/>
  <c r="H84" i="3"/>
  <c r="D18" i="5"/>
  <c r="D29" i="4"/>
  <c r="H51" i="6"/>
  <c r="D7" i="4"/>
  <c r="M41" i="2"/>
  <c r="L107" i="2"/>
  <c r="L95" i="6"/>
  <c r="H95" i="5"/>
  <c r="H106" i="6"/>
  <c r="D52" i="3"/>
  <c r="D73" i="3"/>
  <c r="M30" i="3"/>
  <c r="L29" i="6"/>
  <c r="D41" i="2"/>
  <c r="M84" i="6"/>
  <c r="L18" i="2"/>
  <c r="L8" i="2"/>
  <c r="H85" i="2"/>
  <c r="H84" i="6"/>
  <c r="D30" i="4"/>
  <c r="H73" i="4"/>
  <c r="D106" i="6"/>
  <c r="D73" i="4"/>
  <c r="D106" i="3"/>
  <c r="H73" i="6"/>
  <c r="M29" i="2"/>
  <c r="H63" i="2"/>
  <c r="D30" i="6"/>
  <c r="M63" i="2"/>
  <c r="D29" i="6"/>
  <c r="L40" i="5"/>
  <c r="H95" i="2"/>
  <c r="D96" i="4"/>
  <c r="L18" i="3"/>
  <c r="H106" i="4"/>
  <c r="D29" i="2"/>
  <c r="H95" i="4"/>
  <c r="L29" i="2"/>
  <c r="L42" i="3"/>
  <c r="H29" i="6"/>
  <c r="D29" i="3"/>
  <c r="L85" i="5"/>
  <c r="L31" i="4"/>
  <c r="H42" i="2"/>
  <c r="L30" i="6"/>
  <c r="L8" i="5"/>
  <c r="L7" i="4"/>
  <c r="L73" i="5"/>
  <c r="H7" i="3"/>
  <c r="H107" i="2"/>
  <c r="H95" i="3"/>
  <c r="H30" i="4"/>
  <c r="M51" i="2"/>
  <c r="L29" i="4"/>
  <c r="M85" i="2"/>
  <c r="D42" i="2"/>
  <c r="M52" i="6"/>
  <c r="H73" i="2"/>
  <c r="L52" i="6"/>
  <c r="D85" i="4"/>
  <c r="M40" i="4"/>
  <c r="H40" i="4"/>
  <c r="L63" i="2"/>
  <c r="M41" i="6"/>
  <c r="M85" i="3"/>
  <c r="L7" i="3"/>
  <c r="H95" i="6"/>
  <c r="H18" i="2"/>
  <c r="L40" i="6"/>
  <c r="D84" i="5"/>
  <c r="D19" i="4"/>
  <c r="H18" i="3"/>
  <c r="H20" i="6"/>
  <c r="D19" i="5"/>
  <c r="L106" i="3"/>
  <c r="H18" i="6"/>
  <c r="D8" i="4"/>
  <c r="D84" i="4"/>
  <c r="D74" i="6"/>
  <c r="H85" i="5"/>
  <c r="H96" i="4"/>
  <c r="H7" i="4"/>
  <c r="L8" i="6"/>
  <c r="H18" i="4"/>
  <c r="D106" i="2"/>
  <c r="D84" i="3"/>
  <c r="L84" i="4"/>
  <c r="H51" i="3"/>
  <c r="D31" i="4"/>
  <c r="M52" i="3"/>
  <c r="M96" i="4"/>
  <c r="M19" i="5"/>
  <c r="H30" i="3"/>
  <c r="D84" i="2"/>
  <c r="H96" i="2"/>
  <c r="M18" i="3"/>
  <c r="M30" i="4"/>
  <c r="H30" i="6"/>
  <c r="H52" i="6"/>
  <c r="L84" i="6"/>
  <c r="H42" i="3"/>
  <c r="D73" i="5"/>
  <c r="M29" i="5"/>
  <c r="D18" i="3"/>
  <c r="M31" i="4"/>
  <c r="H41" i="2"/>
  <c r="D84" i="6"/>
  <c r="D53" i="2"/>
  <c r="L30" i="3"/>
  <c r="H51" i="5"/>
  <c r="M85" i="5"/>
  <c r="M8" i="6"/>
  <c r="L107" i="3"/>
  <c r="M40" i="5"/>
  <c r="M42" i="3"/>
  <c r="L95" i="5"/>
  <c r="L96" i="2"/>
  <c r="D96" i="2"/>
  <c r="H85" i="4"/>
  <c r="D52" i="6"/>
  <c r="D51" i="6"/>
  <c r="M106" i="4"/>
  <c r="L30" i="4"/>
  <c r="D108" i="5"/>
  <c r="H8" i="2"/>
  <c r="D51" i="4"/>
  <c r="H108" i="5"/>
  <c r="L106" i="6"/>
  <c r="H40" i="5"/>
  <c r="L96" i="4"/>
  <c r="M20" i="6"/>
  <c r="M107" i="2"/>
  <c r="H53" i="2"/>
  <c r="M73" i="4"/>
  <c r="D40" i="4"/>
  <c r="L29" i="5"/>
  <c r="H31" i="4"/>
  <c r="M73" i="2"/>
  <c r="H74" i="6"/>
  <c r="H73" i="3"/>
  <c r="D63" i="2"/>
  <c r="M96" i="2"/>
  <c r="M85" i="4"/>
  <c r="H8" i="6"/>
  <c r="H107" i="5"/>
  <c r="D8" i="6"/>
  <c r="H84" i="5"/>
  <c r="N20" i="6" l="1"/>
  <c r="N29" i="2"/>
  <c r="N95" i="6"/>
  <c r="N42" i="2"/>
  <c r="J107" i="3"/>
  <c r="N53" i="2"/>
  <c r="N7" i="4"/>
  <c r="N106" i="4"/>
  <c r="N40" i="5"/>
  <c r="J84" i="5"/>
  <c r="J52" i="6"/>
  <c r="N96" i="4"/>
  <c r="J95" i="6"/>
  <c r="J95" i="3"/>
  <c r="J74" i="6"/>
  <c r="J108" i="5"/>
  <c r="J73" i="6"/>
  <c r="J40" i="6"/>
  <c r="J40" i="2"/>
  <c r="J40" i="3"/>
  <c r="N63" i="3"/>
  <c r="N108" i="5"/>
  <c r="N62" i="5"/>
  <c r="J20" i="4"/>
  <c r="J19" i="6"/>
  <c r="N107" i="3"/>
  <c r="J41" i="2"/>
  <c r="J30" i="6"/>
  <c r="N52" i="3"/>
  <c r="J7" i="4"/>
  <c r="J73" i="2"/>
  <c r="J107" i="2"/>
  <c r="J107" i="5"/>
  <c r="N73" i="2"/>
  <c r="J95" i="4"/>
  <c r="J95" i="2"/>
  <c r="J106" i="3"/>
  <c r="N106" i="3"/>
  <c r="N8" i="2"/>
  <c r="N41" i="2"/>
  <c r="N18" i="5"/>
  <c r="J19" i="4"/>
  <c r="N8" i="6"/>
  <c r="N31" i="4"/>
  <c r="N30" i="4"/>
  <c r="J96" i="4"/>
  <c r="J20" i="6"/>
  <c r="N85" i="3"/>
  <c r="N52" i="6"/>
  <c r="J7" i="3"/>
  <c r="J8" i="6"/>
  <c r="J31" i="4"/>
  <c r="N84" i="6"/>
  <c r="J52" i="3"/>
  <c r="J19" i="5"/>
  <c r="N7" i="3"/>
  <c r="J85" i="4"/>
  <c r="N85" i="5"/>
  <c r="N18" i="3"/>
  <c r="J51" i="3"/>
  <c r="J85" i="5"/>
  <c r="J18" i="3"/>
  <c r="N41" i="6"/>
  <c r="N85" i="4"/>
  <c r="J29" i="3"/>
  <c r="J29" i="2"/>
  <c r="N18" i="2"/>
  <c r="N8" i="4"/>
  <c r="J106" i="6"/>
  <c r="J51" i="6"/>
  <c r="N73" i="3"/>
  <c r="N51" i="4"/>
  <c r="J29" i="5"/>
  <c r="J51" i="5"/>
  <c r="N29" i="5"/>
  <c r="J96" i="2"/>
  <c r="N84" i="4"/>
  <c r="N85" i="2"/>
  <c r="N96" i="2"/>
  <c r="J40" i="5"/>
  <c r="J8" i="2"/>
  <c r="N63" i="2"/>
  <c r="J73" i="4"/>
  <c r="J62" i="6"/>
  <c r="J73" i="5"/>
  <c r="N62" i="4"/>
  <c r="J29" i="4"/>
  <c r="N51" i="6"/>
  <c r="N20" i="4"/>
  <c r="N29" i="6"/>
  <c r="N62" i="6"/>
  <c r="J40" i="4"/>
  <c r="N29" i="4"/>
  <c r="N73" i="4"/>
  <c r="J29" i="6"/>
  <c r="N30" i="3"/>
  <c r="N73" i="5"/>
  <c r="J51" i="2"/>
  <c r="J95" i="5"/>
  <c r="J41" i="6"/>
  <c r="J63" i="3"/>
  <c r="N8" i="5"/>
  <c r="J42" i="3"/>
  <c r="J30" i="3"/>
  <c r="N40" i="6"/>
  <c r="N40" i="4"/>
  <c r="N51" i="2"/>
  <c r="N95" i="5"/>
  <c r="J53" i="2"/>
  <c r="J106" i="4"/>
  <c r="N51" i="5"/>
  <c r="J84" i="6"/>
  <c r="J8" i="4"/>
  <c r="J106" i="5"/>
  <c r="J106" i="2"/>
  <c r="J84" i="2"/>
  <c r="J84" i="4"/>
  <c r="J84" i="3"/>
  <c r="N74" i="6"/>
  <c r="N30" i="6"/>
  <c r="N42" i="3"/>
  <c r="N19" i="5"/>
  <c r="J18" i="4"/>
  <c r="J18" i="6"/>
  <c r="J18" i="2"/>
  <c r="J30" i="4"/>
  <c r="J42" i="2"/>
  <c r="J73" i="3"/>
  <c r="N107" i="2"/>
  <c r="N106" i="6"/>
  <c r="J63" i="2"/>
  <c r="J85" i="2"/>
  <c r="N95" i="2"/>
  <c r="J18" i="5"/>
  <c r="J51" i="4"/>
  <c r="B31" i="2"/>
  <c r="B10" i="2"/>
  <c r="M61" i="6"/>
  <c r="L61" i="6"/>
  <c r="B31" i="5"/>
  <c r="B97" i="3"/>
  <c r="M28" i="5"/>
  <c r="B87" i="3"/>
  <c r="B54" i="6"/>
  <c r="B10" i="6"/>
  <c r="B87" i="4"/>
  <c r="B109" i="3"/>
  <c r="M50" i="3"/>
  <c r="L50" i="3"/>
  <c r="M94" i="4"/>
  <c r="B65" i="3"/>
  <c r="B76" i="6"/>
  <c r="B64" i="5"/>
  <c r="L17" i="6"/>
  <c r="B86" i="6"/>
  <c r="B87" i="2"/>
  <c r="B75" i="2"/>
  <c r="B21" i="5"/>
  <c r="B43" i="6"/>
  <c r="B87" i="5"/>
  <c r="B97" i="6"/>
  <c r="B109" i="2"/>
  <c r="B20" i="2"/>
  <c r="B75" i="3"/>
  <c r="B53" i="4"/>
  <c r="M17" i="4"/>
  <c r="L17" i="4"/>
  <c r="B64" i="6"/>
  <c r="B64" i="4"/>
  <c r="B42" i="5"/>
  <c r="B65" i="2"/>
  <c r="M83" i="3"/>
  <c r="L83" i="3"/>
  <c r="B10" i="5"/>
  <c r="B75" i="4"/>
  <c r="B32" i="3"/>
  <c r="B75" i="5"/>
  <c r="B42" i="4"/>
  <c r="M17" i="3"/>
  <c r="L17" i="3"/>
  <c r="B98" i="4"/>
  <c r="B98" i="2"/>
  <c r="B9" i="3"/>
  <c r="B97" i="5"/>
  <c r="B108" i="4"/>
  <c r="B53" i="5"/>
  <c r="B54" i="3"/>
  <c r="B20" i="3"/>
  <c r="B108" i="6"/>
  <c r="B10" i="4"/>
  <c r="B32" i="6"/>
  <c r="H74" i="5"/>
  <c r="D74" i="5"/>
  <c r="M107" i="6"/>
  <c r="D41" i="5"/>
  <c r="H74" i="3"/>
  <c r="M74" i="4"/>
  <c r="L63" i="6"/>
  <c r="D30" i="2"/>
  <c r="H63" i="4"/>
  <c r="L9" i="4"/>
  <c r="L107" i="6"/>
  <c r="D86" i="5"/>
  <c r="M109" i="5"/>
  <c r="H86" i="3"/>
  <c r="D97" i="4"/>
  <c r="M52" i="5"/>
  <c r="L52" i="5"/>
  <c r="H96" i="3"/>
  <c r="M30" i="2"/>
  <c r="M97" i="4"/>
  <c r="L86" i="4"/>
  <c r="D53" i="6"/>
  <c r="D63" i="6"/>
  <c r="M43" i="2"/>
  <c r="M31" i="6"/>
  <c r="M86" i="3"/>
  <c r="L19" i="2"/>
  <c r="D53" i="3"/>
  <c r="H20" i="5"/>
  <c r="L64" i="3"/>
  <c r="D109" i="5"/>
  <c r="L74" i="2"/>
  <c r="M19" i="3"/>
  <c r="M63" i="6"/>
  <c r="L20" i="5"/>
  <c r="L32" i="4"/>
  <c r="M85" i="6"/>
  <c r="D63" i="5"/>
  <c r="D42" i="6"/>
  <c r="L9" i="2"/>
  <c r="M20" i="5"/>
  <c r="H31" i="3"/>
  <c r="M64" i="2"/>
  <c r="M53" i="6"/>
  <c r="H41" i="5"/>
  <c r="H75" i="6"/>
  <c r="L8" i="3"/>
  <c r="H108" i="2"/>
  <c r="D8" i="3"/>
  <c r="L108" i="3"/>
  <c r="L63" i="5"/>
  <c r="H9" i="2"/>
  <c r="M21" i="4"/>
  <c r="M53" i="3"/>
  <c r="H32" i="4"/>
  <c r="L9" i="6"/>
  <c r="H63" i="5"/>
  <c r="H107" i="6"/>
  <c r="M107" i="4"/>
  <c r="D107" i="6"/>
  <c r="D31" i="3"/>
  <c r="L41" i="4"/>
  <c r="M43" i="3"/>
  <c r="H53" i="6"/>
  <c r="D96" i="3"/>
  <c r="L96" i="6"/>
  <c r="L19" i="3"/>
  <c r="D9" i="6"/>
  <c r="M30" i="5"/>
  <c r="L96" i="3"/>
  <c r="M96" i="3"/>
  <c r="L30" i="5"/>
  <c r="H85" i="6"/>
  <c r="H53" i="3"/>
  <c r="L53" i="6"/>
  <c r="H97" i="2"/>
  <c r="D43" i="3"/>
  <c r="H30" i="5"/>
  <c r="H97" i="4"/>
  <c r="L54" i="2"/>
  <c r="L96" i="5"/>
  <c r="H64" i="2"/>
  <c r="M86" i="5"/>
  <c r="L86" i="5"/>
  <c r="D86" i="4"/>
  <c r="H41" i="4"/>
  <c r="M75" i="6"/>
  <c r="M74" i="2"/>
  <c r="D96" i="5"/>
  <c r="D75" i="6"/>
  <c r="M31" i="3"/>
  <c r="D85" i="6"/>
  <c r="D21" i="4"/>
  <c r="L21" i="4"/>
  <c r="M74" i="3"/>
  <c r="M108" i="3"/>
  <c r="L63" i="4"/>
  <c r="H86" i="2"/>
  <c r="D64" i="2"/>
  <c r="D21" i="6"/>
  <c r="H9" i="4"/>
  <c r="L97" i="2"/>
  <c r="H63" i="6"/>
  <c r="D54" i="2"/>
  <c r="L107" i="4"/>
  <c r="D41" i="4"/>
  <c r="M9" i="4"/>
  <c r="L64" i="2"/>
  <c r="L52" i="4"/>
  <c r="L43" i="3"/>
  <c r="D32" i="4"/>
  <c r="H108" i="3"/>
  <c r="D107" i="4"/>
  <c r="M52" i="4"/>
  <c r="L74" i="5"/>
  <c r="D9" i="5"/>
  <c r="L30" i="2"/>
  <c r="H43" i="3"/>
  <c r="D52" i="4"/>
  <c r="M96" i="5"/>
  <c r="L75" i="6"/>
  <c r="D86" i="3"/>
  <c r="L31" i="3"/>
  <c r="M9" i="5"/>
  <c r="M64" i="3"/>
  <c r="H21" i="4"/>
  <c r="M97" i="2"/>
  <c r="M96" i="6"/>
  <c r="D19" i="3"/>
  <c r="D86" i="2"/>
  <c r="D97" i="2"/>
  <c r="M86" i="2"/>
  <c r="M8" i="3"/>
  <c r="L42" i="6"/>
  <c r="H9" i="5"/>
  <c r="H52" i="4"/>
  <c r="M63" i="4"/>
  <c r="H64" i="3"/>
  <c r="H109" i="5"/>
  <c r="H74" i="2"/>
  <c r="M9" i="6"/>
  <c r="M19" i="2"/>
  <c r="D31" i="6"/>
  <c r="D30" i="5"/>
  <c r="D108" i="3"/>
  <c r="H74" i="4"/>
  <c r="M86" i="4"/>
  <c r="D52" i="5"/>
  <c r="H19" i="2"/>
  <c r="D9" i="2"/>
  <c r="M54" i="2"/>
  <c r="H9" i="6"/>
  <c r="M41" i="4"/>
  <c r="H43" i="2"/>
  <c r="H30" i="2"/>
  <c r="M74" i="5"/>
  <c r="H8" i="3"/>
  <c r="L41" i="5"/>
  <c r="D108" i="2"/>
  <c r="H86" i="5"/>
  <c r="L31" i="6"/>
  <c r="H107" i="4"/>
  <c r="L9" i="5"/>
  <c r="L21" i="6"/>
  <c r="L86" i="2"/>
  <c r="L74" i="3"/>
  <c r="L74" i="4"/>
  <c r="H96" i="5"/>
  <c r="H31" i="6"/>
  <c r="M9" i="2"/>
  <c r="H54" i="2"/>
  <c r="D74" i="2"/>
  <c r="D20" i="5"/>
  <c r="L86" i="3"/>
  <c r="H19" i="3"/>
  <c r="H21" i="6"/>
  <c r="H52" i="5"/>
  <c r="D74" i="3"/>
  <c r="D19" i="2"/>
  <c r="D64" i="3"/>
  <c r="H96" i="6"/>
  <c r="D96" i="6"/>
  <c r="L97" i="4"/>
  <c r="L108" i="2"/>
  <c r="M41" i="5"/>
  <c r="M108" i="2"/>
  <c r="H86" i="4"/>
  <c r="D63" i="4"/>
  <c r="M63" i="5"/>
  <c r="M32" i="4"/>
  <c r="H42" i="6"/>
  <c r="L53" i="3"/>
  <c r="D43" i="2"/>
  <c r="D74" i="4"/>
  <c r="M21" i="6"/>
  <c r="L109" i="5"/>
  <c r="L43" i="2"/>
  <c r="D9" i="4"/>
  <c r="M42" i="6"/>
  <c r="L85" i="6"/>
  <c r="P43" i="3"/>
  <c r="P40" i="3"/>
  <c r="P21" i="4"/>
  <c r="P18" i="4"/>
  <c r="P54" i="2"/>
  <c r="P51" i="2"/>
  <c r="P29" i="4"/>
  <c r="P32" i="4"/>
  <c r="P18" i="6"/>
  <c r="P21" i="6"/>
  <c r="P106" i="5"/>
  <c r="P109" i="5"/>
  <c r="P40" i="2"/>
  <c r="P43" i="2"/>
  <c r="J8" i="3" l="1"/>
  <c r="J31" i="3"/>
  <c r="J19" i="2"/>
  <c r="N19" i="2"/>
  <c r="J24" i="6"/>
  <c r="J23" i="6"/>
  <c r="J21" i="6"/>
  <c r="N30" i="2"/>
  <c r="J45" i="3"/>
  <c r="J46" i="3"/>
  <c r="N97" i="2"/>
  <c r="J53" i="6"/>
  <c r="J43" i="3"/>
  <c r="J35" i="4"/>
  <c r="J34" i="4"/>
  <c r="J63" i="4"/>
  <c r="N74" i="2"/>
  <c r="N43" i="3"/>
  <c r="J32" i="4"/>
  <c r="J108" i="2"/>
  <c r="N53" i="6"/>
  <c r="N32" i="4"/>
  <c r="J74" i="4"/>
  <c r="N63" i="6"/>
  <c r="J74" i="2"/>
  <c r="J64" i="3"/>
  <c r="N86" i="3"/>
  <c r="N43" i="2"/>
  <c r="N9" i="2"/>
  <c r="J97" i="2"/>
  <c r="N109" i="5"/>
  <c r="N75" i="6"/>
  <c r="J53" i="3"/>
  <c r="N53" i="3"/>
  <c r="N74" i="4"/>
  <c r="J75" i="6"/>
  <c r="J30" i="2"/>
  <c r="N54" i="2"/>
  <c r="N108" i="2"/>
  <c r="J96" i="6"/>
  <c r="J52" i="4"/>
  <c r="J19" i="3"/>
  <c r="N8" i="3"/>
  <c r="N64" i="3"/>
  <c r="N108" i="3"/>
  <c r="J41" i="4"/>
  <c r="J85" i="6"/>
  <c r="N21" i="4"/>
  <c r="J74" i="3"/>
  <c r="N41" i="4"/>
  <c r="N85" i="6"/>
  <c r="J9" i="4"/>
  <c r="J30" i="5"/>
  <c r="J96" i="5"/>
  <c r="N96" i="5"/>
  <c r="N74" i="3"/>
  <c r="J9" i="2"/>
  <c r="N31" i="3"/>
  <c r="N21" i="6"/>
  <c r="J57" i="2"/>
  <c r="J56" i="2"/>
  <c r="J63" i="6"/>
  <c r="N31" i="6"/>
  <c r="J97" i="4"/>
  <c r="N86" i="2"/>
  <c r="J96" i="3"/>
  <c r="J31" i="6"/>
  <c r="J21" i="4"/>
  <c r="N52" i="4"/>
  <c r="N9" i="4"/>
  <c r="N96" i="3"/>
  <c r="N107" i="6"/>
  <c r="N74" i="5"/>
  <c r="N64" i="2"/>
  <c r="J46" i="2"/>
  <c r="J45" i="2"/>
  <c r="J42" i="6"/>
  <c r="N63" i="5"/>
  <c r="J86" i="4"/>
  <c r="N41" i="5"/>
  <c r="N9" i="6"/>
  <c r="J109" i="5"/>
  <c r="N63" i="4"/>
  <c r="J52" i="5"/>
  <c r="J54" i="2"/>
  <c r="N96" i="6"/>
  <c r="J86" i="3"/>
  <c r="N9" i="5"/>
  <c r="J86" i="5"/>
  <c r="J24" i="4"/>
  <c r="J23" i="4"/>
  <c r="N86" i="5"/>
  <c r="N107" i="4"/>
  <c r="N42" i="6"/>
  <c r="J41" i="5"/>
  <c r="J43" i="2"/>
  <c r="N20" i="5"/>
  <c r="N86" i="4"/>
  <c r="N19" i="3"/>
  <c r="J111" i="5"/>
  <c r="J112" i="5"/>
  <c r="J20" i="5"/>
  <c r="J9" i="5"/>
  <c r="N97" i="4"/>
  <c r="N52" i="5"/>
  <c r="J86" i="2"/>
  <c r="J107" i="4"/>
  <c r="J108" i="3"/>
  <c r="J64" i="2"/>
  <c r="N30" i="5"/>
  <c r="J107" i="6"/>
  <c r="J74" i="5"/>
  <c r="J63" i="5"/>
  <c r="J9" i="6"/>
  <c r="B76" i="4"/>
  <c r="B76" i="2"/>
  <c r="B32" i="2"/>
  <c r="B65" i="4"/>
  <c r="B65" i="6"/>
  <c r="B98" i="3"/>
  <c r="B98" i="6"/>
  <c r="B98" i="5"/>
  <c r="B32" i="5"/>
  <c r="B76" i="3"/>
  <c r="B43" i="4"/>
  <c r="B65" i="5"/>
  <c r="B21" i="2"/>
  <c r="B43" i="5"/>
  <c r="B54" i="5"/>
  <c r="B87" i="6"/>
  <c r="B109" i="6"/>
  <c r="B10" i="3"/>
  <c r="B76" i="5"/>
  <c r="B21" i="3"/>
  <c r="B109" i="4"/>
  <c r="B54" i="4"/>
  <c r="M42" i="5"/>
  <c r="H9" i="3"/>
  <c r="M98" i="4"/>
  <c r="D97" i="3"/>
  <c r="H87" i="2"/>
  <c r="M109" i="2"/>
  <c r="M31" i="2"/>
  <c r="M97" i="3"/>
  <c r="D87" i="3"/>
  <c r="L98" i="2"/>
  <c r="D98" i="4"/>
  <c r="D87" i="5"/>
  <c r="L10" i="2"/>
  <c r="D65" i="2"/>
  <c r="D87" i="4"/>
  <c r="L53" i="5"/>
  <c r="M108" i="6"/>
  <c r="M109" i="3"/>
  <c r="L20" i="2"/>
  <c r="M53" i="5"/>
  <c r="L42" i="5"/>
  <c r="D10" i="4"/>
  <c r="L32" i="3"/>
  <c r="M43" i="6"/>
  <c r="H97" i="3"/>
  <c r="L21" i="5"/>
  <c r="H10" i="5"/>
  <c r="M54" i="6"/>
  <c r="D75" i="2"/>
  <c r="L87" i="4"/>
  <c r="M64" i="5"/>
  <c r="H32" i="6"/>
  <c r="M9" i="3"/>
  <c r="D21" i="5"/>
  <c r="D108" i="4"/>
  <c r="D64" i="5"/>
  <c r="L86" i="6"/>
  <c r="M87" i="5"/>
  <c r="H98" i="4"/>
  <c r="D10" i="5"/>
  <c r="L32" i="6"/>
  <c r="H54" i="6"/>
  <c r="M64" i="4"/>
  <c r="M87" i="2"/>
  <c r="H20" i="3"/>
  <c r="L87" i="5"/>
  <c r="L10" i="4"/>
  <c r="L97" i="6"/>
  <c r="D43" i="6"/>
  <c r="H10" i="4"/>
  <c r="M108" i="4"/>
  <c r="L9" i="3"/>
  <c r="H31" i="5"/>
  <c r="M75" i="4"/>
  <c r="M86" i="6"/>
  <c r="H53" i="4"/>
  <c r="H65" i="2"/>
  <c r="L75" i="2"/>
  <c r="D42" i="5"/>
  <c r="H98" i="2"/>
  <c r="M21" i="5"/>
  <c r="H21" i="5"/>
  <c r="M87" i="3"/>
  <c r="M98" i="2"/>
  <c r="L10" i="6"/>
  <c r="L53" i="4"/>
  <c r="H20" i="2"/>
  <c r="L31" i="5"/>
  <c r="D53" i="4"/>
  <c r="H32" i="3"/>
  <c r="H10" i="6"/>
  <c r="H109" i="2"/>
  <c r="D10" i="2"/>
  <c r="H108" i="6"/>
  <c r="D20" i="2"/>
  <c r="L75" i="5"/>
  <c r="L10" i="5"/>
  <c r="D109" i="2"/>
  <c r="H64" i="6"/>
  <c r="L31" i="2"/>
  <c r="H87" i="3"/>
  <c r="H75" i="3"/>
  <c r="L64" i="4"/>
  <c r="L108" i="4"/>
  <c r="M87" i="4"/>
  <c r="M20" i="3"/>
  <c r="D87" i="2"/>
  <c r="H109" i="3"/>
  <c r="H54" i="3"/>
  <c r="M97" i="6"/>
  <c r="L97" i="5"/>
  <c r="D32" i="3"/>
  <c r="L87" i="3"/>
  <c r="M20" i="2"/>
  <c r="L43" i="6"/>
  <c r="D108" i="6"/>
  <c r="M31" i="5"/>
  <c r="D42" i="4"/>
  <c r="D75" i="5"/>
  <c r="L54" i="3"/>
  <c r="H75" i="2"/>
  <c r="D97" i="5"/>
  <c r="H108" i="4"/>
  <c r="D9" i="3"/>
  <c r="D10" i="6"/>
  <c r="D86" i="6"/>
  <c r="D109" i="3"/>
  <c r="M75" i="3"/>
  <c r="M54" i="3"/>
  <c r="M64" i="6"/>
  <c r="M75" i="5"/>
  <c r="L54" i="6"/>
  <c r="D75" i="3"/>
  <c r="H87" i="4"/>
  <c r="M76" i="6"/>
  <c r="H53" i="5"/>
  <c r="L76" i="6"/>
  <c r="D97" i="6"/>
  <c r="H76" i="6"/>
  <c r="M32" i="3"/>
  <c r="L65" i="2"/>
  <c r="M10" i="2"/>
  <c r="L98" i="4"/>
  <c r="H75" i="4"/>
  <c r="D75" i="4"/>
  <c r="H42" i="4"/>
  <c r="M32" i="6"/>
  <c r="D20" i="3"/>
  <c r="H43" i="6"/>
  <c r="H65" i="3"/>
  <c r="L97" i="3"/>
  <c r="D76" i="6"/>
  <c r="L75" i="3"/>
  <c r="M10" i="5"/>
  <c r="D65" i="3"/>
  <c r="M97" i="5"/>
  <c r="L65" i="3"/>
  <c r="H75" i="5"/>
  <c r="L109" i="2"/>
  <c r="D54" i="6"/>
  <c r="L109" i="3"/>
  <c r="L64" i="5"/>
  <c r="H31" i="2"/>
  <c r="M75" i="2"/>
  <c r="L87" i="2"/>
  <c r="D31" i="2"/>
  <c r="H10" i="2"/>
  <c r="H97" i="6"/>
  <c r="M65" i="3"/>
  <c r="H64" i="5"/>
  <c r="H86" i="6"/>
  <c r="L20" i="3"/>
  <c r="D32" i="6"/>
  <c r="M10" i="4"/>
  <c r="M42" i="4"/>
  <c r="M10" i="6"/>
  <c r="M65" i="2"/>
  <c r="D64" i="6"/>
  <c r="D98" i="2"/>
  <c r="D64" i="4"/>
  <c r="D54" i="3"/>
  <c r="D53" i="5"/>
  <c r="L75" i="4"/>
  <c r="D31" i="5"/>
  <c r="H97" i="5"/>
  <c r="H42" i="5"/>
  <c r="M53" i="4"/>
  <c r="H87" i="5"/>
  <c r="L64" i="6"/>
  <c r="L108" i="6"/>
  <c r="H64" i="4"/>
  <c r="L42" i="4"/>
  <c r="P21" i="5"/>
  <c r="P18" i="5"/>
  <c r="P84" i="3"/>
  <c r="P87" i="3"/>
  <c r="P87" i="4"/>
  <c r="P84" i="4"/>
  <c r="P29" i="3"/>
  <c r="P32" i="3"/>
  <c r="P95" i="4"/>
  <c r="P98" i="4"/>
  <c r="P43" i="6"/>
  <c r="P40" i="6"/>
  <c r="P76" i="6"/>
  <c r="P73" i="6"/>
  <c r="P10" i="5"/>
  <c r="P7" i="5"/>
  <c r="P106" i="2"/>
  <c r="P109" i="2"/>
  <c r="P54" i="6"/>
  <c r="P51" i="6"/>
  <c r="P106" i="3"/>
  <c r="P109" i="3"/>
  <c r="P84" i="2"/>
  <c r="P87" i="2"/>
  <c r="P10" i="2"/>
  <c r="P7" i="2"/>
  <c r="P65" i="3"/>
  <c r="P62" i="3"/>
  <c r="P32" i="6"/>
  <c r="P29" i="6"/>
  <c r="P7" i="4"/>
  <c r="P10" i="4"/>
  <c r="P7" i="6"/>
  <c r="P10" i="6"/>
  <c r="P65" i="2"/>
  <c r="P62" i="2"/>
  <c r="P98" i="2"/>
  <c r="P95" i="2"/>
  <c r="P54" i="3"/>
  <c r="P51" i="3"/>
  <c r="P87" i="5"/>
  <c r="P84" i="5"/>
  <c r="N64" i="6" l="1"/>
  <c r="N21" i="5"/>
  <c r="J111" i="3"/>
  <c r="J112" i="3"/>
  <c r="N75" i="2"/>
  <c r="N86" i="6"/>
  <c r="J54" i="3"/>
  <c r="N43" i="6"/>
  <c r="J75" i="2"/>
  <c r="J12" i="4"/>
  <c r="J13" i="4"/>
  <c r="N108" i="6"/>
  <c r="J90" i="4"/>
  <c r="J89" i="4"/>
  <c r="J64" i="6"/>
  <c r="J87" i="4"/>
  <c r="N10" i="4"/>
  <c r="J90" i="5"/>
  <c r="J89" i="5"/>
  <c r="J109" i="2"/>
  <c r="J20" i="2"/>
  <c r="N87" i="5"/>
  <c r="N109" i="2"/>
  <c r="N53" i="4"/>
  <c r="N20" i="2"/>
  <c r="N32" i="6"/>
  <c r="J87" i="5"/>
  <c r="J10" i="5"/>
  <c r="N75" i="4"/>
  <c r="J109" i="3"/>
  <c r="N87" i="4"/>
  <c r="J10" i="4"/>
  <c r="N109" i="3"/>
  <c r="J112" i="2"/>
  <c r="J111" i="2"/>
  <c r="J34" i="6"/>
  <c r="J35" i="6"/>
  <c r="N10" i="5"/>
  <c r="J108" i="6"/>
  <c r="J13" i="5"/>
  <c r="J12" i="5"/>
  <c r="J87" i="2"/>
  <c r="J32" i="6"/>
  <c r="J97" i="5"/>
  <c r="N54" i="3"/>
  <c r="J42" i="4"/>
  <c r="J75" i="4"/>
  <c r="J101" i="2"/>
  <c r="J100" i="2"/>
  <c r="N108" i="4"/>
  <c r="J76" i="6"/>
  <c r="J75" i="3"/>
  <c r="J53" i="5"/>
  <c r="N76" i="6"/>
  <c r="J68" i="3"/>
  <c r="J67" i="3"/>
  <c r="N64" i="4"/>
  <c r="J54" i="6"/>
  <c r="J10" i="6"/>
  <c r="N97" i="3"/>
  <c r="J64" i="4"/>
  <c r="J10" i="2"/>
  <c r="N64" i="5"/>
  <c r="J35" i="3"/>
  <c r="J34" i="3"/>
  <c r="J65" i="2"/>
  <c r="J31" i="2"/>
  <c r="J31" i="5"/>
  <c r="N10" i="2"/>
  <c r="N32" i="3"/>
  <c r="J45" i="6"/>
  <c r="J46" i="6"/>
  <c r="N31" i="5"/>
  <c r="J87" i="3"/>
  <c r="N97" i="5"/>
  <c r="N87" i="2"/>
  <c r="N42" i="4"/>
  <c r="J86" i="6"/>
  <c r="J79" i="6"/>
  <c r="J78" i="6"/>
  <c r="J100" i="4"/>
  <c r="J101" i="4"/>
  <c r="J98" i="4"/>
  <c r="N98" i="2"/>
  <c r="N98" i="4"/>
  <c r="J97" i="6"/>
  <c r="J98" i="2"/>
  <c r="N75" i="3"/>
  <c r="N54" i="6"/>
  <c r="N97" i="6"/>
  <c r="J13" i="6"/>
  <c r="J12" i="6"/>
  <c r="J97" i="3"/>
  <c r="N20" i="3"/>
  <c r="J56" i="6"/>
  <c r="J57" i="6"/>
  <c r="N65" i="2"/>
  <c r="J75" i="5"/>
  <c r="N10" i="6"/>
  <c r="J67" i="2"/>
  <c r="J68" i="2"/>
  <c r="J64" i="5"/>
  <c r="J13" i="2"/>
  <c r="J12" i="2"/>
  <c r="J32" i="3"/>
  <c r="N31" i="2"/>
  <c r="N87" i="3"/>
  <c r="J23" i="5"/>
  <c r="J24" i="5"/>
  <c r="J9" i="3"/>
  <c r="J42" i="5"/>
  <c r="J43" i="6"/>
  <c r="J53" i="4"/>
  <c r="J57" i="3"/>
  <c r="J56" i="3"/>
  <c r="J108" i="4"/>
  <c r="J90" i="2"/>
  <c r="J89" i="2"/>
  <c r="N53" i="5"/>
  <c r="J20" i="3"/>
  <c r="N65" i="3"/>
  <c r="J65" i="3"/>
  <c r="N75" i="5"/>
  <c r="J90" i="3"/>
  <c r="J89" i="3"/>
  <c r="J21" i="5"/>
  <c r="N9" i="3"/>
  <c r="N42" i="5"/>
  <c r="M43" i="5"/>
  <c r="D32" i="2"/>
  <c r="M109" i="6"/>
  <c r="L76" i="5"/>
  <c r="M76" i="2"/>
  <c r="H65" i="4"/>
  <c r="M87" i="6"/>
  <c r="M98" i="3"/>
  <c r="D10" i="3"/>
  <c r="D21" i="2"/>
  <c r="D65" i="4"/>
  <c r="H98" i="3"/>
  <c r="L54" i="4"/>
  <c r="D98" i="3"/>
  <c r="L65" i="5"/>
  <c r="M32" i="2"/>
  <c r="M54" i="5"/>
  <c r="L54" i="5"/>
  <c r="H98" i="5"/>
  <c r="M32" i="5"/>
  <c r="L98" i="5"/>
  <c r="D98" i="5"/>
  <c r="D54" i="5"/>
  <c r="D76" i="4"/>
  <c r="L109" i="4"/>
  <c r="L76" i="2"/>
  <c r="M65" i="6"/>
  <c r="M43" i="4"/>
  <c r="H43" i="5"/>
  <c r="H76" i="3"/>
  <c r="D98" i="6"/>
  <c r="M98" i="6"/>
  <c r="D65" i="5"/>
  <c r="D76" i="5"/>
  <c r="H54" i="4"/>
  <c r="D21" i="3"/>
  <c r="H109" i="4"/>
  <c r="M65" i="5"/>
  <c r="L109" i="6"/>
  <c r="H54" i="5"/>
  <c r="D109" i="6"/>
  <c r="L21" i="3"/>
  <c r="H76" i="2"/>
  <c r="H10" i="3"/>
  <c r="H32" i="2"/>
  <c r="D76" i="3"/>
  <c r="H43" i="4"/>
  <c r="H76" i="4"/>
  <c r="L76" i="4"/>
  <c r="H76" i="5"/>
  <c r="L98" i="6"/>
  <c r="M76" i="3"/>
  <c r="L32" i="2"/>
  <c r="D54" i="4"/>
  <c r="L65" i="4"/>
  <c r="M76" i="5"/>
  <c r="H21" i="3"/>
  <c r="L43" i="5"/>
  <c r="D43" i="5"/>
  <c r="L65" i="6"/>
  <c r="L43" i="4"/>
  <c r="L32" i="5"/>
  <c r="M109" i="4"/>
  <c r="H65" i="5"/>
  <c r="L87" i="6"/>
  <c r="L76" i="3"/>
  <c r="H21" i="2"/>
  <c r="H98" i="6"/>
  <c r="H109" i="6"/>
  <c r="M21" i="2"/>
  <c r="M65" i="4"/>
  <c r="M10" i="3"/>
  <c r="M54" i="4"/>
  <c r="H32" i="5"/>
  <c r="L98" i="3"/>
  <c r="D109" i="4"/>
  <c r="L21" i="2"/>
  <c r="D87" i="6"/>
  <c r="M76" i="4"/>
  <c r="H87" i="6"/>
  <c r="D76" i="2"/>
  <c r="M21" i="3"/>
  <c r="M98" i="5"/>
  <c r="D65" i="6"/>
  <c r="D32" i="5"/>
  <c r="L10" i="3"/>
  <c r="H65" i="6"/>
  <c r="D43" i="4"/>
  <c r="P51" i="5"/>
  <c r="P54" i="5"/>
  <c r="P29" i="2"/>
  <c r="P32" i="2"/>
  <c r="P73" i="5"/>
  <c r="P76" i="5"/>
  <c r="P43" i="5"/>
  <c r="P40" i="5"/>
  <c r="P65" i="5"/>
  <c r="P62" i="5"/>
  <c r="P73" i="3"/>
  <c r="P76" i="3"/>
  <c r="P98" i="6"/>
  <c r="P95" i="6"/>
  <c r="P106" i="6"/>
  <c r="P109" i="6"/>
  <c r="P65" i="4"/>
  <c r="P62" i="4"/>
  <c r="P51" i="4"/>
  <c r="P54" i="4"/>
  <c r="P95" i="3"/>
  <c r="P98" i="3"/>
  <c r="P109" i="4"/>
  <c r="P106" i="4"/>
  <c r="P18" i="2"/>
  <c r="P21" i="2"/>
  <c r="P76" i="4"/>
  <c r="P73" i="4"/>
  <c r="P84" i="6"/>
  <c r="P87" i="6"/>
  <c r="P76" i="2"/>
  <c r="P73" i="2"/>
  <c r="P18" i="3"/>
  <c r="P21" i="3"/>
  <c r="P95" i="5"/>
  <c r="P98" i="5"/>
  <c r="P32" i="5"/>
  <c r="P29" i="5"/>
  <c r="P7" i="3"/>
  <c r="P10" i="3"/>
  <c r="P62" i="6"/>
  <c r="P65" i="6"/>
  <c r="P43" i="4"/>
  <c r="P40" i="4"/>
  <c r="J32" i="2" l="1"/>
  <c r="J76" i="2"/>
  <c r="J78" i="2"/>
  <c r="J79" i="2"/>
  <c r="J57" i="5"/>
  <c r="J56" i="5"/>
  <c r="J111" i="6"/>
  <c r="J112" i="6"/>
  <c r="J54" i="5"/>
  <c r="J109" i="6"/>
  <c r="J98" i="6"/>
  <c r="J109" i="4"/>
  <c r="N76" i="2"/>
  <c r="N76" i="3"/>
  <c r="N98" i="6"/>
  <c r="J100" i="6"/>
  <c r="J101" i="6"/>
  <c r="N54" i="5"/>
  <c r="N109" i="6"/>
  <c r="J46" i="4"/>
  <c r="J45" i="4"/>
  <c r="J68" i="6"/>
  <c r="J67" i="6"/>
  <c r="J43" i="4"/>
  <c r="N109" i="4"/>
  <c r="J65" i="6"/>
  <c r="J78" i="3"/>
  <c r="J79" i="3"/>
  <c r="J34" i="5"/>
  <c r="J35" i="5"/>
  <c r="J13" i="3"/>
  <c r="J12" i="3"/>
  <c r="J101" i="5"/>
  <c r="J100" i="5"/>
  <c r="N32" i="5"/>
  <c r="N76" i="4"/>
  <c r="N65" i="5"/>
  <c r="N76" i="5"/>
  <c r="J89" i="6"/>
  <c r="J90" i="6"/>
  <c r="J57" i="4"/>
  <c r="J56" i="4"/>
  <c r="J54" i="4"/>
  <c r="J79" i="5"/>
  <c r="J78" i="5"/>
  <c r="J76" i="5"/>
  <c r="J76" i="3"/>
  <c r="N32" i="2"/>
  <c r="J35" i="2"/>
  <c r="J34" i="2"/>
  <c r="J112" i="4"/>
  <c r="J111" i="4"/>
  <c r="N43" i="4"/>
  <c r="N65" i="6"/>
  <c r="N98" i="5"/>
  <c r="J32" i="5"/>
  <c r="N10" i="3"/>
  <c r="J10" i="3"/>
  <c r="J45" i="5"/>
  <c r="J46" i="5"/>
  <c r="J78" i="4"/>
  <c r="J79" i="4"/>
  <c r="J87" i="6"/>
  <c r="N98" i="3"/>
  <c r="N87" i="6"/>
  <c r="J21" i="3"/>
  <c r="J65" i="4"/>
  <c r="J21" i="2"/>
  <c r="J23" i="3"/>
  <c r="J24" i="3"/>
  <c r="J98" i="5"/>
  <c r="J67" i="5"/>
  <c r="J68" i="5"/>
  <c r="J65" i="5"/>
  <c r="J43" i="5"/>
  <c r="N43" i="5"/>
  <c r="J76" i="4"/>
  <c r="J100" i="3"/>
  <c r="J101" i="3"/>
  <c r="J98" i="3"/>
  <c r="N54" i="4"/>
  <c r="J67" i="4"/>
  <c r="J68" i="4"/>
  <c r="J24" i="2"/>
  <c r="J23" i="2"/>
  <c r="N21" i="3"/>
  <c r="N65" i="4"/>
  <c r="N21" i="2"/>
</calcChain>
</file>

<file path=xl/sharedStrings.xml><?xml version="1.0" encoding="utf-8"?>
<sst xmlns="http://schemas.openxmlformats.org/spreadsheetml/2006/main" count="16455" uniqueCount="196">
  <si>
    <t/>
  </si>
  <si>
    <t>Anchor</t>
  </si>
  <si>
    <t>MPEG-151</t>
  </si>
  <si>
    <t>Proposal</t>
  </si>
  <si>
    <t>my</t>
  </si>
  <si>
    <t>Sequence</t>
  </si>
  <si>
    <t>BD-rate
RGB-PSNR</t>
  </si>
  <si>
    <t>BD-rate
YUV-PSNR</t>
  </si>
  <si>
    <t>BD-rate
YUV-SSIM</t>
  </si>
  <si>
    <t>BD-rate
YUV-IVSSIM</t>
  </si>
  <si>
    <t>BD-rate
LPIPS</t>
  </si>
  <si>
    <t>fruit</t>
  </si>
  <si>
    <t>breakfast</t>
  </si>
  <si>
    <t>breakfast_track</t>
  </si>
  <si>
    <t>breakfast_semitrack</t>
  </si>
  <si>
    <t>cinema_track</t>
  </si>
  <si>
    <t>cinema_semitrack</t>
  </si>
  <si>
    <t>breakdance_track</t>
  </si>
  <si>
    <t>breakdance_semitrack</t>
  </si>
  <si>
    <t>bartender_track</t>
  </si>
  <si>
    <t>bartender_semitrack</t>
  </si>
  <si>
    <t>Average</t>
  </si>
  <si>
    <t>Rate</t>
  </si>
  <si>
    <t>Distortion</t>
  </si>
  <si>
    <t>BD-rate</t>
  </si>
  <si>
    <t>F</t>
  </si>
  <si>
    <t>X</t>
  </si>
  <si>
    <t>Test</t>
  </si>
  <si>
    <t>Bitrate [Mbps]</t>
  </si>
  <si>
    <t>%</t>
  </si>
  <si>
    <t>RGB-PSNR</t>
  </si>
  <si>
    <t>Test point</t>
  </si>
  <si>
    <t>Total</t>
  </si>
  <si>
    <t>Delta</t>
  </si>
  <si>
    <t>r01</t>
  </si>
  <si>
    <t>r02</t>
  </si>
  <si>
    <t>r03</t>
  </si>
  <si>
    <t>BD-PSNR</t>
  </si>
  <si>
    <t>r04</t>
  </si>
  <si>
    <t>G</t>
  </si>
  <si>
    <t>Y</t>
  </si>
  <si>
    <t>YUV-PSNR</t>
  </si>
  <si>
    <t>H</t>
  </si>
  <si>
    <t>Z</t>
  </si>
  <si>
    <t>YUV-SSIM</t>
  </si>
  <si>
    <t>I</t>
  </si>
  <si>
    <t>AA</t>
  </si>
  <si>
    <t>YUV-IVSSIM</t>
  </si>
  <si>
    <t>J</t>
  </si>
  <si>
    <t>AB</t>
  </si>
  <si>
    <t>End-to-end BD-rate</t>
  </si>
  <si>
    <t>Avg.</t>
  </si>
  <si>
    <t>Enc T [s]</t>
  </si>
  <si>
    <t>Dec T [s]</t>
  </si>
  <si>
    <t>Ren T [s]</t>
  </si>
  <si>
    <t xml:space="preserve"> = Calculated / unused</t>
  </si>
  <si>
    <t>kbps</t>
  </si>
  <si>
    <t>LPIPS</t>
  </si>
  <si>
    <t xml:space="preserve"> = Required</t>
  </si>
  <si>
    <t xml:space="preserve"> = Unused</t>
  </si>
  <si>
    <t>average</t>
  </si>
  <si>
    <t>position</t>
  </si>
  <si>
    <t>sh0</t>
  </si>
  <si>
    <t>sh1</t>
  </si>
  <si>
    <t>sh2</t>
  </si>
  <si>
    <t>sh3</t>
  </si>
  <si>
    <t>rotation</t>
  </si>
  <si>
    <t>scaling</t>
  </si>
  <si>
    <t>opacity</t>
  </si>
  <si>
    <t>metadata</t>
  </si>
  <si>
    <t>Deltas</t>
  </si>
  <si>
    <t>View</t>
  </si>
  <si>
    <t>v00</t>
  </si>
  <si>
    <t>v01</t>
  </si>
  <si>
    <t>v02</t>
  </si>
  <si>
    <t>v03</t>
  </si>
  <si>
    <t>v04</t>
  </si>
  <si>
    <t>v05</t>
  </si>
  <si>
    <t>v06</t>
  </si>
  <si>
    <t>v07</t>
  </si>
  <si>
    <t>v08</t>
  </si>
  <si>
    <t>v09</t>
  </si>
  <si>
    <t>v10</t>
  </si>
  <si>
    <t>v11</t>
  </si>
  <si>
    <t>v12</t>
  </si>
  <si>
    <t>v13</t>
  </si>
  <si>
    <t>v14</t>
  </si>
  <si>
    <t>v15</t>
  </si>
  <si>
    <t>v16</t>
  </si>
  <si>
    <t>v17</t>
  </si>
  <si>
    <t>v18</t>
  </si>
  <si>
    <t>v19</t>
  </si>
  <si>
    <t>v20</t>
  </si>
  <si>
    <t>v21</t>
  </si>
  <si>
    <t>v22</t>
  </si>
  <si>
    <t>v23</t>
  </si>
  <si>
    <t>v24</t>
  </si>
  <si>
    <t>v25</t>
  </si>
  <si>
    <t>v26</t>
  </si>
  <si>
    <t>v27</t>
  </si>
  <si>
    <t>v28</t>
  </si>
  <si>
    <t>v29</t>
  </si>
  <si>
    <t>v30</t>
  </si>
  <si>
    <t>v31</t>
  </si>
  <si>
    <t>v32</t>
  </si>
  <si>
    <t>v33</t>
  </si>
  <si>
    <t>v34</t>
  </si>
  <si>
    <t>v35</t>
  </si>
  <si>
    <t>v36</t>
  </si>
  <si>
    <t>v37</t>
  </si>
  <si>
    <t>v38</t>
  </si>
  <si>
    <t>v39</t>
  </si>
  <si>
    <t>v40</t>
  </si>
  <si>
    <t>v41</t>
  </si>
  <si>
    <t>v42</t>
  </si>
  <si>
    <t>v43</t>
  </si>
  <si>
    <t>v44</t>
  </si>
  <si>
    <t>v45</t>
  </si>
  <si>
    <t>v46</t>
  </si>
  <si>
    <t>v47</t>
  </si>
  <si>
    <t>v48</t>
  </si>
  <si>
    <t>v49</t>
  </si>
  <si>
    <t>v50</t>
  </si>
  <si>
    <t>v51</t>
  </si>
  <si>
    <t>v52</t>
  </si>
  <si>
    <t>v53</t>
  </si>
  <si>
    <t>v54</t>
  </si>
  <si>
    <t>v55</t>
  </si>
  <si>
    <t>v56</t>
  </si>
  <si>
    <t>v57</t>
  </si>
  <si>
    <t>v58</t>
  </si>
  <si>
    <t>v59</t>
  </si>
  <si>
    <t>v60</t>
  </si>
  <si>
    <t>v61</t>
  </si>
  <si>
    <t>v62</t>
  </si>
  <si>
    <t>v63</t>
  </si>
  <si>
    <t>v64</t>
  </si>
  <si>
    <t>v65</t>
  </si>
  <si>
    <t>v66</t>
  </si>
  <si>
    <t>v67</t>
  </si>
  <si>
    <t>v68</t>
  </si>
  <si>
    <t>v69</t>
  </si>
  <si>
    <t>v70</t>
  </si>
  <si>
    <t>v71</t>
  </si>
  <si>
    <t>v72</t>
  </si>
  <si>
    <t>v73</t>
  </si>
  <si>
    <t>v74</t>
  </si>
  <si>
    <t>v75</t>
  </si>
  <si>
    <t>v76</t>
  </si>
  <si>
    <t>v77</t>
  </si>
  <si>
    <t>v78</t>
  </si>
  <si>
    <t>v79</t>
  </si>
  <si>
    <t>v80</t>
  </si>
  <si>
    <t>v81</t>
  </si>
  <si>
    <t>v82</t>
  </si>
  <si>
    <t>v83</t>
  </si>
  <si>
    <t>v84</t>
  </si>
  <si>
    <t>v85</t>
  </si>
  <si>
    <t>v86</t>
  </si>
  <si>
    <t>v87</t>
  </si>
  <si>
    <t>v88</t>
  </si>
  <si>
    <t>v89</t>
  </si>
  <si>
    <t>v90</t>
  </si>
  <si>
    <t>v91</t>
  </si>
  <si>
    <t>v92</t>
  </si>
  <si>
    <t>v93</t>
  </si>
  <si>
    <t>v94</t>
  </si>
  <si>
    <t>v95</t>
  </si>
  <si>
    <t>v96</t>
  </si>
  <si>
    <t>v97</t>
  </si>
  <si>
    <t>v98</t>
  </si>
  <si>
    <t>v99</t>
  </si>
  <si>
    <t>v100</t>
  </si>
  <si>
    <t>v101</t>
  </si>
  <si>
    <t>v102</t>
  </si>
  <si>
    <t>v103</t>
  </si>
  <si>
    <t>v104</t>
  </si>
  <si>
    <t>v105</t>
  </si>
  <si>
    <t>v106</t>
  </si>
  <si>
    <t>v107</t>
  </si>
  <si>
    <t>v108</t>
  </si>
  <si>
    <t>v109</t>
  </si>
  <si>
    <t>v110</t>
  </si>
  <si>
    <t>v111</t>
  </si>
  <si>
    <t>v112</t>
  </si>
  <si>
    <t>v113</t>
  </si>
  <si>
    <t>v114</t>
  </si>
  <si>
    <t>v115</t>
  </si>
  <si>
    <t>v116</t>
  </si>
  <si>
    <t>v117</t>
  </si>
  <si>
    <t>v118</t>
  </si>
  <si>
    <t>v119</t>
  </si>
  <si>
    <t>v120</t>
  </si>
  <si>
    <t>min</t>
  </si>
  <si>
    <t>max</t>
  </si>
  <si>
    <t>max - min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</si>
</sst>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3" formatCode="_ * #,##0.00_ ;_ * \-#,##0.00_ ;_ * &quot;-&quot;??_ ;_ @_ "/>
    <numFmt numFmtId="176" formatCode="0.0%;\-0.0%;&quot;---&quot;"/>
    <numFmt numFmtId="177" formatCode="0.0%"/>
    <numFmt numFmtId="178" formatCode="0.000"/>
    <numFmt numFmtId="179" formatCode="0.0"/>
    <numFmt numFmtId="180" formatCode="0.0000"/>
    <numFmt numFmtId="181" formatCode="0.0E+00"/>
    <numFmt numFmtId="182" formatCode="#,##0.0"/>
    <numFmt numFmtId="183" formatCode="_-* #,##0.00_-;\-* #,##0.00_-;_-* &quot;-&quot;??_-;_-@_-"/>
  </numFmts>
  <fonts count="28" x14ac:knownFonts="1">
    <font>
      <sz val="12"/>
      <color theme="1"/>
      <name val="宋体"/>
      <charset val="134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2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0"/>
      <color theme="1"/>
      <name val="宋体"/>
      <family val="2"/>
      <scheme val="minor"/>
    </font>
    <font>
      <sz val="10"/>
      <color indexed="8"/>
      <name val="Arial"/>
      <family val="2"/>
    </font>
    <font>
      <sz val="10"/>
      <color indexed="8"/>
      <name val="宋体"/>
      <family val="2"/>
      <scheme val="minor"/>
    </font>
    <font>
      <b/>
      <sz val="10"/>
      <color theme="1"/>
      <name val="宋体"/>
      <family val="2"/>
      <scheme val="minor"/>
    </font>
    <font>
      <b/>
      <sz val="10"/>
      <color theme="0"/>
      <name val="宋体"/>
      <family val="2"/>
      <scheme val="minor"/>
    </font>
    <font>
      <b/>
      <sz val="10"/>
      <color theme="1"/>
      <name val="Calibri"/>
      <family val="2"/>
    </font>
    <font>
      <b/>
      <sz val="11"/>
      <color theme="1"/>
      <name val="宋体"/>
      <family val="2"/>
      <scheme val="minor"/>
    </font>
    <font>
      <sz val="12"/>
      <color theme="1"/>
      <name val="宋体"/>
      <family val="2"/>
      <scheme val="minor"/>
    </font>
    <font>
      <b/>
      <sz val="12"/>
      <color theme="1"/>
      <name val="宋体"/>
      <family val="2"/>
      <scheme val="minor"/>
    </font>
    <font>
      <sz val="11"/>
      <color indexed="8"/>
      <name val="宋体"/>
      <family val="2"/>
      <scheme val="minor"/>
    </font>
    <font>
      <sz val="12"/>
      <color indexed="8"/>
      <name val="Calibri"/>
      <family val="2"/>
    </font>
    <font>
      <sz val="12"/>
      <color theme="1"/>
      <name val="宋体"/>
      <family val="3"/>
      <charset val="129"/>
      <scheme val="minor"/>
    </font>
    <font>
      <b/>
      <sz val="9"/>
      <color theme="1"/>
      <name val="宋体"/>
      <family val="2"/>
      <scheme val="minor"/>
    </font>
    <font>
      <i/>
      <sz val="12"/>
      <color theme="1"/>
      <name val="宋体"/>
      <family val="2"/>
      <scheme val="minor"/>
    </font>
    <font>
      <sz val="12"/>
      <color indexed="8"/>
      <name val="宋体"/>
      <family val="2"/>
      <scheme val="minor"/>
    </font>
    <font>
      <b/>
      <sz val="12"/>
      <color indexed="8"/>
      <name val="宋体"/>
      <family val="2"/>
      <scheme val="minor"/>
    </font>
    <font>
      <sz val="12"/>
      <color theme="1"/>
      <name val="宋体"/>
      <family val="2"/>
      <scheme val="minor"/>
    </font>
    <font>
      <sz val="12"/>
      <color theme="0"/>
      <name val="宋体"/>
      <family val="2"/>
      <scheme val="minor"/>
    </font>
    <font>
      <sz val="10"/>
      <color theme="0" tint="-0.34998626667073579"/>
      <name val="宋体"/>
      <family val="2"/>
      <scheme val="minor"/>
    </font>
    <font>
      <sz val="10"/>
      <color theme="1"/>
      <name val="宋体"/>
      <family val="3"/>
      <charset val="129"/>
      <scheme val="minor"/>
    </font>
    <font>
      <sz val="10"/>
      <name val="宋体"/>
      <family val="2"/>
      <scheme val="minor"/>
    </font>
    <font>
      <sz val="8"/>
      <color theme="1"/>
      <name val="宋体"/>
      <family val="2"/>
      <scheme val="minor"/>
    </font>
    <font>
      <sz val="9"/>
      <name val="宋体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</fills>
  <borders count="24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1">
    <xf numFmtId="0" fontId="0" fillId="0" borderId="0"/>
    <xf numFmtId="43" fontId="15" fillId="0" borderId="0"/>
    <xf numFmtId="9" fontId="15" fillId="0" borderId="0"/>
    <xf numFmtId="43" fontId="15" fillId="0" borderId="0"/>
    <xf numFmtId="9" fontId="15" fillId="0" borderId="0"/>
    <xf numFmtId="0" fontId="16" fillId="0" borderId="0"/>
    <xf numFmtId="43" fontId="15" fillId="0" borderId="0"/>
    <xf numFmtId="9" fontId="15" fillId="0" borderId="0"/>
    <xf numFmtId="9" fontId="21" fillId="0" borderId="0"/>
    <xf numFmtId="9" fontId="21" fillId="0" borderId="0"/>
    <xf numFmtId="183" fontId="21" fillId="0" borderId="0"/>
  </cellStyleXfs>
  <cellXfs count="308">
    <xf numFmtId="0" fontId="0" fillId="0" borderId="0" xfId="0"/>
    <xf numFmtId="0" fontId="5" fillId="3" borderId="0" xfId="0" quotePrefix="1" applyFont="1" applyFill="1"/>
    <xf numFmtId="0" fontId="11" fillId="3" borderId="0" xfId="0" applyFont="1" applyFill="1"/>
    <xf numFmtId="0" fontId="18" fillId="0" borderId="0" xfId="0" applyFont="1"/>
    <xf numFmtId="0" fontId="0" fillId="0" borderId="5" xfId="0" applyBorder="1" applyAlignment="1">
      <alignment horizontal="center"/>
    </xf>
    <xf numFmtId="0" fontId="11" fillId="3" borderId="0" xfId="0" applyFont="1" applyFill="1" applyAlignment="1">
      <alignment horizontal="right"/>
    </xf>
    <xf numFmtId="0" fontId="0" fillId="0" borderId="6" xfId="0" applyBorder="1" applyAlignment="1">
      <alignment horizontal="center"/>
    </xf>
    <xf numFmtId="2" fontId="0" fillId="0" borderId="0" xfId="0" applyNumberFormat="1"/>
    <xf numFmtId="0" fontId="5" fillId="3" borderId="0" xfId="0" applyFont="1" applyFill="1" applyAlignment="1">
      <alignment horizontal="center"/>
    </xf>
    <xf numFmtId="10" fontId="7" fillId="3" borderId="0" xfId="0" applyNumberFormat="1" applyFont="1" applyFill="1" applyAlignment="1">
      <alignment horizontal="center"/>
    </xf>
    <xf numFmtId="9" fontId="0" fillId="0" borderId="0" xfId="8" applyFont="1"/>
    <xf numFmtId="0" fontId="0" fillId="0" borderId="0" xfId="0" quotePrefix="1"/>
    <xf numFmtId="2" fontId="5" fillId="3" borderId="0" xfId="0" applyNumberFormat="1" applyFont="1" applyFill="1"/>
    <xf numFmtId="1" fontId="5" fillId="3" borderId="0" xfId="0" applyNumberFormat="1" applyFont="1" applyFill="1"/>
    <xf numFmtId="0" fontId="17" fillId="3" borderId="0" xfId="0" applyFont="1" applyFill="1" applyAlignment="1">
      <alignment horizontal="center" vertical="center" wrapText="1"/>
    </xf>
    <xf numFmtId="0" fontId="4" fillId="3" borderId="0" xfId="0" applyFont="1" applyFill="1"/>
    <xf numFmtId="0" fontId="12" fillId="3" borderId="0" xfId="0" applyFont="1" applyFill="1"/>
    <xf numFmtId="0" fontId="5" fillId="3" borderId="0" xfId="0" applyFont="1" applyFill="1"/>
    <xf numFmtId="0" fontId="11" fillId="3" borderId="8" xfId="0" applyFont="1" applyFill="1" applyBorder="1" applyAlignment="1">
      <alignment vertical="center" wrapText="1"/>
    </xf>
    <xf numFmtId="0" fontId="17" fillId="3" borderId="8" xfId="0" applyFont="1" applyFill="1" applyBorder="1" applyAlignment="1">
      <alignment horizontal="center" vertical="center" wrapText="1"/>
    </xf>
    <xf numFmtId="2" fontId="5" fillId="3" borderId="0" xfId="0" applyNumberFormat="1" applyFont="1" applyFill="1" applyAlignment="1">
      <alignment horizontal="center"/>
    </xf>
    <xf numFmtId="0" fontId="24" fillId="3" borderId="0" xfId="0" quotePrefix="1" applyFont="1" applyFill="1"/>
    <xf numFmtId="0" fontId="24" fillId="3" borderId="0" xfId="0" applyFont="1" applyFill="1"/>
    <xf numFmtId="0" fontId="9" fillId="3" borderId="4" xfId="0" applyFont="1" applyFill="1" applyBorder="1" applyAlignment="1">
      <alignment horizontal="center" vertical="center"/>
    </xf>
    <xf numFmtId="2" fontId="5" fillId="3" borderId="8" xfId="0" applyNumberFormat="1" applyFont="1" applyFill="1" applyBorder="1" applyAlignment="1">
      <alignment horizontal="center" vertical="center"/>
    </xf>
    <xf numFmtId="1" fontId="5" fillId="3" borderId="9" xfId="0" applyNumberFormat="1" applyFont="1" applyFill="1" applyBorder="1" applyAlignment="1">
      <alignment horizontal="center" vertical="center"/>
    </xf>
    <xf numFmtId="0" fontId="6" fillId="3" borderId="4" xfId="0" applyFont="1" applyFill="1" applyBorder="1" applyAlignment="1">
      <alignment horizontal="center" vertical="center"/>
    </xf>
    <xf numFmtId="0" fontId="5" fillId="5" borderId="7" xfId="0" applyFont="1" applyFill="1" applyBorder="1" applyAlignment="1">
      <alignment horizontal="center" vertical="center"/>
    </xf>
    <xf numFmtId="1" fontId="5" fillId="5" borderId="1" xfId="0" applyNumberFormat="1" applyFont="1" applyFill="1" applyBorder="1" applyAlignment="1">
      <alignment horizontal="center" vertical="center"/>
    </xf>
    <xf numFmtId="0" fontId="5" fillId="5" borderId="11" xfId="0" applyFont="1" applyFill="1" applyBorder="1" applyAlignment="1">
      <alignment horizontal="center" vertical="center"/>
    </xf>
    <xf numFmtId="1" fontId="5" fillId="5" borderId="0" xfId="0" applyNumberFormat="1" applyFont="1" applyFill="1" applyAlignment="1">
      <alignment horizontal="center" vertical="center"/>
    </xf>
    <xf numFmtId="0" fontId="5" fillId="5" borderId="12" xfId="0" applyFont="1" applyFill="1" applyBorder="1" applyAlignment="1">
      <alignment horizontal="center" vertical="center"/>
    </xf>
    <xf numFmtId="2" fontId="5" fillId="3" borderId="1" xfId="0" applyNumberFormat="1" applyFont="1" applyFill="1" applyBorder="1" applyAlignment="1">
      <alignment horizontal="center" vertical="center"/>
    </xf>
    <xf numFmtId="1" fontId="5" fillId="3" borderId="2" xfId="0" applyNumberFormat="1" applyFont="1" applyFill="1" applyBorder="1" applyAlignment="1">
      <alignment horizontal="center" vertical="center"/>
    </xf>
    <xf numFmtId="0" fontId="5" fillId="3" borderId="13" xfId="0" applyFont="1" applyFill="1" applyBorder="1" applyAlignment="1">
      <alignment horizontal="center" vertical="center"/>
    </xf>
    <xf numFmtId="2" fontId="5" fillId="3" borderId="13" xfId="0" applyNumberFormat="1" applyFont="1" applyFill="1" applyBorder="1" applyAlignment="1">
      <alignment horizontal="center" vertical="center"/>
    </xf>
    <xf numFmtId="1" fontId="5" fillId="3" borderId="14" xfId="0" applyNumberFormat="1" applyFont="1" applyFill="1" applyBorder="1" applyAlignment="1">
      <alignment horizontal="center" vertical="center"/>
    </xf>
    <xf numFmtId="1" fontId="5" fillId="5" borderId="13" xfId="0" applyNumberFormat="1" applyFont="1" applyFill="1" applyBorder="1" applyAlignment="1">
      <alignment horizontal="center" vertical="center"/>
    </xf>
    <xf numFmtId="10" fontId="7" fillId="3" borderId="0" xfId="0" applyNumberFormat="1" applyFont="1" applyFill="1" applyAlignment="1">
      <alignment horizontal="center" vertical="center"/>
    </xf>
    <xf numFmtId="2" fontId="5" fillId="3" borderId="0" xfId="0" applyNumberFormat="1" applyFont="1" applyFill="1" applyAlignment="1">
      <alignment vertical="center"/>
    </xf>
    <xf numFmtId="0" fontId="0" fillId="0" borderId="0" xfId="0" applyAlignment="1">
      <alignment vertical="center"/>
    </xf>
    <xf numFmtId="0" fontId="5" fillId="5" borderId="1" xfId="0" applyFont="1" applyFill="1" applyBorder="1" applyAlignment="1">
      <alignment horizontal="center" vertical="center"/>
    </xf>
    <xf numFmtId="2" fontId="7" fillId="3" borderId="0" xfId="0" applyNumberFormat="1" applyFont="1" applyFill="1" applyAlignment="1">
      <alignment horizontal="right" vertical="center"/>
    </xf>
    <xf numFmtId="0" fontId="5" fillId="5" borderId="13" xfId="0" applyFont="1" applyFill="1" applyBorder="1" applyAlignment="1">
      <alignment horizontal="center" vertical="center"/>
    </xf>
    <xf numFmtId="0" fontId="10" fillId="3" borderId="0" xfId="0" applyFont="1" applyFill="1" applyAlignment="1">
      <alignment vertical="center"/>
    </xf>
    <xf numFmtId="10" fontId="7" fillId="5" borderId="10" xfId="0" applyNumberFormat="1" applyFont="1" applyFill="1" applyBorder="1" applyAlignment="1">
      <alignment horizontal="center" vertical="center"/>
    </xf>
    <xf numFmtId="10" fontId="7" fillId="5" borderId="11" xfId="0" applyNumberFormat="1" applyFont="1" applyFill="1" applyBorder="1" applyAlignment="1">
      <alignment horizontal="center" vertical="center"/>
    </xf>
    <xf numFmtId="0" fontId="5" fillId="5" borderId="11" xfId="0" applyFont="1" applyFill="1" applyBorder="1" applyAlignment="1">
      <alignment vertical="center"/>
    </xf>
    <xf numFmtId="0" fontId="5" fillId="5" borderId="10" xfId="0" applyFont="1" applyFill="1" applyBorder="1" applyAlignment="1">
      <alignment vertical="center"/>
    </xf>
    <xf numFmtId="0" fontId="5" fillId="5" borderId="12" xfId="0" applyFont="1" applyFill="1" applyBorder="1" applyAlignment="1">
      <alignment vertical="center"/>
    </xf>
    <xf numFmtId="0" fontId="5" fillId="5" borderId="13" xfId="0" applyFont="1" applyFill="1" applyBorder="1" applyAlignment="1">
      <alignment vertical="center"/>
    </xf>
    <xf numFmtId="0" fontId="5" fillId="5" borderId="14" xfId="0" applyFont="1" applyFill="1" applyBorder="1" applyAlignment="1">
      <alignment vertical="center"/>
    </xf>
    <xf numFmtId="0" fontId="24" fillId="3" borderId="19" xfId="0" applyFont="1" applyFill="1" applyBorder="1"/>
    <xf numFmtId="0" fontId="24" fillId="2" borderId="19" xfId="0" applyFont="1" applyFill="1" applyBorder="1"/>
    <xf numFmtId="0" fontId="24" fillId="5" borderId="19" xfId="0" applyFont="1" applyFill="1" applyBorder="1"/>
    <xf numFmtId="0" fontId="0" fillId="3" borderId="0" xfId="0" quotePrefix="1" applyFill="1"/>
    <xf numFmtId="0" fontId="3" fillId="3" borderId="0" xfId="0" quotePrefix="1" applyFont="1" applyFill="1"/>
    <xf numFmtId="2" fontId="5" fillId="5" borderId="1" xfId="0" applyNumberFormat="1" applyFont="1" applyFill="1" applyBorder="1" applyAlignment="1">
      <alignment horizontal="center" vertical="center"/>
    </xf>
    <xf numFmtId="2" fontId="5" fillId="5" borderId="0" xfId="0" applyNumberFormat="1" applyFont="1" applyFill="1" applyAlignment="1">
      <alignment horizontal="center" vertical="center"/>
    </xf>
    <xf numFmtId="1" fontId="5" fillId="5" borderId="10" xfId="0" applyNumberFormat="1" applyFont="1" applyFill="1" applyBorder="1" applyAlignment="1">
      <alignment horizontal="center" vertical="center"/>
    </xf>
    <xf numFmtId="2" fontId="5" fillId="5" borderId="13" xfId="0" applyNumberFormat="1" applyFont="1" applyFill="1" applyBorder="1" applyAlignment="1">
      <alignment horizontal="center" vertical="center"/>
    </xf>
    <xf numFmtId="1" fontId="5" fillId="5" borderId="14" xfId="0" applyNumberFormat="1" applyFont="1" applyFill="1" applyBorder="1" applyAlignment="1">
      <alignment horizontal="center" vertical="center"/>
    </xf>
    <xf numFmtId="2" fontId="5" fillId="2" borderId="1" xfId="0" applyNumberFormat="1" applyFont="1" applyFill="1" applyBorder="1" applyAlignment="1">
      <alignment horizontal="center" vertical="center"/>
    </xf>
    <xf numFmtId="2" fontId="23" fillId="5" borderId="1" xfId="0" applyNumberFormat="1" applyFont="1" applyFill="1" applyBorder="1" applyAlignment="1">
      <alignment horizontal="center" vertical="center"/>
    </xf>
    <xf numFmtId="2" fontId="5" fillId="2" borderId="0" xfId="0" applyNumberFormat="1" applyFont="1" applyFill="1" applyAlignment="1">
      <alignment horizontal="center" vertical="center"/>
    </xf>
    <xf numFmtId="2" fontId="23" fillId="5" borderId="13" xfId="0" applyNumberFormat="1" applyFont="1" applyFill="1" applyBorder="1" applyAlignment="1">
      <alignment horizontal="center" vertical="center"/>
    </xf>
    <xf numFmtId="2" fontId="19" fillId="0" borderId="0" xfId="0" applyNumberFormat="1" applyFont="1"/>
    <xf numFmtId="2" fontId="22" fillId="0" borderId="0" xfId="0" applyNumberFormat="1" applyFont="1" applyAlignment="1">
      <alignment vertical="center"/>
    </xf>
    <xf numFmtId="2" fontId="22" fillId="0" borderId="0" xfId="0" applyNumberFormat="1" applyFont="1"/>
    <xf numFmtId="0" fontId="13" fillId="0" borderId="0" xfId="0" applyFont="1"/>
    <xf numFmtId="0" fontId="16" fillId="0" borderId="10" xfId="0" applyFont="1" applyBorder="1" applyAlignment="1">
      <alignment horizontal="center" vertical="center"/>
    </xf>
    <xf numFmtId="0" fontId="13" fillId="0" borderId="10" xfId="0" applyFont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18" fillId="0" borderId="5" xfId="0" applyFont="1" applyBorder="1" applyAlignment="1">
      <alignment horizontal="center"/>
    </xf>
    <xf numFmtId="2" fontId="0" fillId="0" borderId="11" xfId="0" applyNumberFormat="1" applyBorder="1" applyAlignment="1">
      <alignment horizontal="center"/>
    </xf>
    <xf numFmtId="2" fontId="0" fillId="0" borderId="0" xfId="0" applyNumberFormat="1" applyAlignment="1">
      <alignment horizontal="center"/>
    </xf>
    <xf numFmtId="2" fontId="19" fillId="0" borderId="10" xfId="0" applyNumberFormat="1" applyFont="1" applyBorder="1" applyAlignment="1">
      <alignment horizontal="center"/>
    </xf>
    <xf numFmtId="2" fontId="19" fillId="0" borderId="14" xfId="0" applyNumberFormat="1" applyFont="1" applyBorder="1" applyAlignment="1">
      <alignment horizontal="center"/>
    </xf>
    <xf numFmtId="2" fontId="22" fillId="0" borderId="3" xfId="0" applyNumberFormat="1" applyFont="1" applyBorder="1" applyAlignment="1">
      <alignment horizontal="center" vertical="center"/>
    </xf>
    <xf numFmtId="2" fontId="0" fillId="0" borderId="7" xfId="0" applyNumberFormat="1" applyBorder="1" applyAlignment="1">
      <alignment horizontal="center"/>
    </xf>
    <xf numFmtId="2" fontId="0" fillId="0" borderId="1" xfId="0" applyNumberFormat="1" applyBorder="1" applyAlignment="1">
      <alignment horizontal="center"/>
    </xf>
    <xf numFmtId="2" fontId="19" fillId="0" borderId="2" xfId="0" applyNumberFormat="1" applyFont="1" applyBorder="1" applyAlignment="1">
      <alignment horizontal="center"/>
    </xf>
    <xf numFmtId="2" fontId="22" fillId="0" borderId="6" xfId="0" applyNumberFormat="1" applyFont="1" applyBorder="1" applyAlignment="1">
      <alignment horizontal="center" vertical="center"/>
    </xf>
    <xf numFmtId="2" fontId="22" fillId="0" borderId="12" xfId="0" applyNumberFormat="1" applyFont="1" applyBorder="1" applyAlignment="1">
      <alignment horizontal="center"/>
    </xf>
    <xf numFmtId="2" fontId="22" fillId="0" borderId="13" xfId="0" applyNumberFormat="1" applyFont="1" applyBorder="1" applyAlignment="1">
      <alignment horizontal="center"/>
    </xf>
    <xf numFmtId="2" fontId="3" fillId="2" borderId="0" xfId="0" applyNumberFormat="1" applyFont="1" applyFill="1" applyAlignment="1">
      <alignment horizontal="center"/>
    </xf>
    <xf numFmtId="2" fontId="7" fillId="3" borderId="11" xfId="0" applyNumberFormat="1" applyFont="1" applyFill="1" applyBorder="1" applyAlignment="1">
      <alignment horizontal="center" vertical="center"/>
    </xf>
    <xf numFmtId="2" fontId="7" fillId="3" borderId="10" xfId="0" applyNumberFormat="1" applyFont="1" applyFill="1" applyBorder="1" applyAlignment="1">
      <alignment horizontal="center" vertical="center"/>
    </xf>
    <xf numFmtId="0" fontId="16" fillId="0" borderId="7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2" fontId="5" fillId="3" borderId="0" xfId="0" applyNumberFormat="1" applyFont="1" applyFill="1" applyAlignment="1">
      <alignment horizontal="center" vertical="center"/>
    </xf>
    <xf numFmtId="1" fontId="5" fillId="3" borderId="0" xfId="0" applyNumberFormat="1" applyFont="1" applyFill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5" fillId="3" borderId="8" xfId="0" applyFont="1" applyFill="1" applyBorder="1" applyAlignment="1">
      <alignment horizontal="center" vertical="center"/>
    </xf>
    <xf numFmtId="2" fontId="7" fillId="3" borderId="1" xfId="0" applyNumberFormat="1" applyFont="1" applyFill="1" applyBorder="1" applyAlignment="1">
      <alignment horizontal="center" vertical="center"/>
    </xf>
    <xf numFmtId="2" fontId="5" fillId="2" borderId="1" xfId="5" applyNumberFormat="1" applyFont="1" applyFill="1" applyBorder="1" applyAlignment="1">
      <alignment horizontal="center" vertical="center"/>
    </xf>
    <xf numFmtId="2" fontId="5" fillId="3" borderId="2" xfId="0" applyNumberFormat="1" applyFont="1" applyFill="1" applyBorder="1" applyAlignment="1">
      <alignment horizontal="center" vertical="center"/>
    </xf>
    <xf numFmtId="2" fontId="5" fillId="3" borderId="7" xfId="0" applyNumberFormat="1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5" fillId="3" borderId="1" xfId="0" applyFont="1" applyFill="1" applyBorder="1" applyAlignment="1">
      <alignment horizontal="center"/>
    </xf>
    <xf numFmtId="2" fontId="5" fillId="3" borderId="1" xfId="0" applyNumberFormat="1" applyFont="1" applyFill="1" applyBorder="1"/>
    <xf numFmtId="1" fontId="5" fillId="3" borderId="1" xfId="0" applyNumberFormat="1" applyFont="1" applyFill="1" applyBorder="1"/>
    <xf numFmtId="1" fontId="5" fillId="3" borderId="2" xfId="0" applyNumberFormat="1" applyFont="1" applyFill="1" applyBorder="1"/>
    <xf numFmtId="1" fontId="5" fillId="3" borderId="10" xfId="0" applyNumberFormat="1" applyFont="1" applyFill="1" applyBorder="1"/>
    <xf numFmtId="0" fontId="5" fillId="5" borderId="1" xfId="0" applyFont="1" applyFill="1" applyBorder="1" applyAlignment="1">
      <alignment horizontal="center"/>
    </xf>
    <xf numFmtId="0" fontId="5" fillId="5" borderId="0" xfId="0" applyFont="1" applyFill="1" applyAlignment="1">
      <alignment horizontal="center"/>
    </xf>
    <xf numFmtId="0" fontId="5" fillId="5" borderId="13" xfId="0" applyFont="1" applyFill="1" applyBorder="1" applyAlignment="1">
      <alignment horizontal="center"/>
    </xf>
    <xf numFmtId="2" fontId="5" fillId="5" borderId="1" xfId="0" applyNumberFormat="1" applyFont="1" applyFill="1" applyBorder="1"/>
    <xf numFmtId="1" fontId="5" fillId="5" borderId="1" xfId="0" applyNumberFormat="1" applyFont="1" applyFill="1" applyBorder="1"/>
    <xf numFmtId="1" fontId="5" fillId="5" borderId="2" xfId="0" applyNumberFormat="1" applyFont="1" applyFill="1" applyBorder="1"/>
    <xf numFmtId="2" fontId="5" fillId="5" borderId="0" xfId="0" applyNumberFormat="1" applyFont="1" applyFill="1"/>
    <xf numFmtId="1" fontId="5" fillId="5" borderId="0" xfId="0" applyNumberFormat="1" applyFont="1" applyFill="1"/>
    <xf numFmtId="1" fontId="5" fillId="5" borderId="10" xfId="0" applyNumberFormat="1" applyFont="1" applyFill="1" applyBorder="1"/>
    <xf numFmtId="2" fontId="5" fillId="5" borderId="13" xfId="0" applyNumberFormat="1" applyFont="1" applyFill="1" applyBorder="1"/>
    <xf numFmtId="1" fontId="5" fillId="5" borderId="13" xfId="0" applyNumberFormat="1" applyFont="1" applyFill="1" applyBorder="1"/>
    <xf numFmtId="1" fontId="5" fillId="5" borderId="14" xfId="0" applyNumberFormat="1" applyFont="1" applyFill="1" applyBorder="1"/>
    <xf numFmtId="0" fontId="26" fillId="3" borderId="0" xfId="0" applyFont="1" applyFill="1" applyAlignment="1">
      <alignment horizontal="center" vertical="center"/>
    </xf>
    <xf numFmtId="2" fontId="7" fillId="3" borderId="7" xfId="0" applyNumberFormat="1" applyFont="1" applyFill="1" applyBorder="1" applyAlignment="1">
      <alignment horizontal="center" vertical="center"/>
    </xf>
    <xf numFmtId="2" fontId="7" fillId="3" borderId="2" xfId="0" applyNumberFormat="1" applyFont="1" applyFill="1" applyBorder="1" applyAlignment="1">
      <alignment horizontal="center" vertical="center"/>
    </xf>
    <xf numFmtId="2" fontId="7" fillId="3" borderId="0" xfId="0" applyNumberFormat="1" applyFont="1" applyFill="1" applyAlignment="1">
      <alignment horizontal="center" vertical="center"/>
    </xf>
    <xf numFmtId="2" fontId="7" fillId="3" borderId="12" xfId="0" applyNumberFormat="1" applyFont="1" applyFill="1" applyBorder="1" applyAlignment="1">
      <alignment horizontal="center" vertical="center"/>
    </xf>
    <xf numFmtId="2" fontId="7" fillId="3" borderId="13" xfId="0" applyNumberFormat="1" applyFont="1" applyFill="1" applyBorder="1" applyAlignment="1">
      <alignment horizontal="center" vertical="center"/>
    </xf>
    <xf numFmtId="2" fontId="7" fillId="3" borderId="14" xfId="0" applyNumberFormat="1" applyFont="1" applyFill="1" applyBorder="1" applyAlignment="1">
      <alignment horizontal="center" vertical="center"/>
    </xf>
    <xf numFmtId="3" fontId="5" fillId="3" borderId="1" xfId="0" applyNumberFormat="1" applyFont="1" applyFill="1" applyBorder="1" applyAlignment="1">
      <alignment horizontal="right" vertical="center" wrapText="1"/>
    </xf>
    <xf numFmtId="3" fontId="5" fillId="3" borderId="1" xfId="0" applyNumberFormat="1" applyFont="1" applyFill="1" applyBorder="1" applyAlignment="1">
      <alignment horizontal="right" vertical="center"/>
    </xf>
    <xf numFmtId="3" fontId="5" fillId="3" borderId="0" xfId="0" applyNumberFormat="1" applyFont="1" applyFill="1" applyAlignment="1">
      <alignment horizontal="right" vertical="center"/>
    </xf>
    <xf numFmtId="3" fontId="5" fillId="2" borderId="1" xfId="5" applyNumberFormat="1" applyFont="1" applyFill="1" applyBorder="1" applyAlignment="1">
      <alignment horizontal="right" vertical="center"/>
    </xf>
    <xf numFmtId="3" fontId="5" fillId="2" borderId="1" xfId="0" applyNumberFormat="1" applyFont="1" applyFill="1" applyBorder="1" applyAlignment="1">
      <alignment horizontal="center" vertical="center"/>
    </xf>
    <xf numFmtId="3" fontId="5" fillId="3" borderId="0" xfId="0" applyNumberFormat="1" applyFont="1" applyFill="1" applyAlignment="1">
      <alignment horizontal="center" vertical="center"/>
    </xf>
    <xf numFmtId="3" fontId="5" fillId="2" borderId="2" xfId="0" applyNumberFormat="1" applyFont="1" applyFill="1" applyBorder="1" applyAlignment="1">
      <alignment horizontal="center" vertical="center"/>
    </xf>
    <xf numFmtId="3" fontId="5" fillId="2" borderId="10" xfId="0" applyNumberFormat="1" applyFont="1" applyFill="1" applyBorder="1" applyAlignment="1">
      <alignment horizontal="center" vertical="center"/>
    </xf>
    <xf numFmtId="3" fontId="5" fillId="3" borderId="10" xfId="0" applyNumberFormat="1" applyFont="1" applyFill="1" applyBorder="1" applyAlignment="1">
      <alignment horizontal="center" vertical="center"/>
    </xf>
    <xf numFmtId="3" fontId="5" fillId="3" borderId="9" xfId="0" applyNumberFormat="1" applyFont="1" applyFill="1" applyBorder="1" applyAlignment="1">
      <alignment horizontal="center" vertical="center"/>
    </xf>
    <xf numFmtId="2" fontId="5" fillId="3" borderId="1" xfId="0" applyNumberFormat="1" applyFont="1" applyFill="1" applyBorder="1" applyAlignment="1">
      <alignment horizontal="center"/>
    </xf>
    <xf numFmtId="0" fontId="5" fillId="5" borderId="8" xfId="0" applyFont="1" applyFill="1" applyBorder="1" applyAlignment="1">
      <alignment horizontal="center" vertical="center"/>
    </xf>
    <xf numFmtId="2" fontId="5" fillId="5" borderId="8" xfId="0" applyNumberFormat="1" applyFont="1" applyFill="1" applyBorder="1" applyAlignment="1">
      <alignment horizontal="center" vertical="center"/>
    </xf>
    <xf numFmtId="1" fontId="5" fillId="5" borderId="8" xfId="0" applyNumberFormat="1" applyFont="1" applyFill="1" applyBorder="1" applyAlignment="1">
      <alignment horizontal="center" vertical="center"/>
    </xf>
    <xf numFmtId="0" fontId="5" fillId="3" borderId="7" xfId="0" applyFont="1" applyFill="1" applyBorder="1" applyAlignment="1">
      <alignment vertical="center"/>
    </xf>
    <xf numFmtId="0" fontId="0" fillId="0" borderId="11" xfId="0" applyBorder="1" applyAlignment="1">
      <alignment vertical="center"/>
    </xf>
    <xf numFmtId="0" fontId="9" fillId="4" borderId="7" xfId="0" applyFont="1" applyFill="1" applyBorder="1" applyAlignment="1">
      <alignment vertical="center"/>
    </xf>
    <xf numFmtId="2" fontId="5" fillId="5" borderId="2" xfId="0" applyNumberFormat="1" applyFont="1" applyFill="1" applyBorder="1" applyAlignment="1">
      <alignment horizontal="center" vertical="center"/>
    </xf>
    <xf numFmtId="3" fontId="5" fillId="2" borderId="0" xfId="5" applyNumberFormat="1" applyFont="1" applyFill="1" applyAlignment="1">
      <alignment horizontal="right" vertical="center"/>
    </xf>
    <xf numFmtId="3" fontId="5" fillId="2" borderId="0" xfId="0" applyNumberFormat="1" applyFont="1" applyFill="1" applyAlignment="1">
      <alignment horizontal="center" vertical="center"/>
    </xf>
    <xf numFmtId="2" fontId="5" fillId="5" borderId="10" xfId="0" applyNumberFormat="1" applyFont="1" applyFill="1" applyBorder="1" applyAlignment="1">
      <alignment horizontal="center" vertical="center"/>
    </xf>
    <xf numFmtId="2" fontId="5" fillId="5" borderId="14" xfId="0" applyNumberFormat="1" applyFont="1" applyFill="1" applyBorder="1" applyAlignment="1">
      <alignment horizontal="center" vertical="center"/>
    </xf>
    <xf numFmtId="14" fontId="2" fillId="3" borderId="0" xfId="0" quotePrefix="1" applyNumberFormat="1" applyFont="1" applyFill="1" applyAlignment="1">
      <alignment horizontal="left"/>
    </xf>
    <xf numFmtId="0" fontId="6" fillId="3" borderId="12" xfId="0" applyFont="1" applyFill="1" applyBorder="1" applyAlignment="1">
      <alignment horizontal="center" vertical="center"/>
    </xf>
    <xf numFmtId="0" fontId="25" fillId="3" borderId="4" xfId="0" applyFont="1" applyFill="1" applyBorder="1" applyAlignment="1">
      <alignment horizontal="center" vertical="center"/>
    </xf>
    <xf numFmtId="0" fontId="5" fillId="5" borderId="0" xfId="0" applyFont="1" applyFill="1" applyAlignment="1">
      <alignment vertical="center"/>
    </xf>
    <xf numFmtId="3" fontId="5" fillId="3" borderId="1" xfId="0" applyNumberFormat="1" applyFont="1" applyFill="1" applyBorder="1" applyAlignment="1">
      <alignment horizontal="center" vertical="center"/>
    </xf>
    <xf numFmtId="0" fontId="10" fillId="3" borderId="2" xfId="0" applyFont="1" applyFill="1" applyBorder="1" applyAlignment="1">
      <alignment horizontal="center" vertical="center"/>
    </xf>
    <xf numFmtId="0" fontId="5" fillId="3" borderId="4" xfId="0" applyFont="1" applyFill="1" applyBorder="1" applyAlignment="1">
      <alignment horizontal="center" vertical="center"/>
    </xf>
    <xf numFmtId="3" fontId="5" fillId="3" borderId="8" xfId="0" applyNumberFormat="1" applyFont="1" applyFill="1" applyBorder="1" applyAlignment="1">
      <alignment horizontal="center" vertical="center"/>
    </xf>
    <xf numFmtId="0" fontId="5" fillId="3" borderId="7" xfId="0" applyFont="1" applyFill="1" applyBorder="1"/>
    <xf numFmtId="3" fontId="5" fillId="3" borderId="0" xfId="0" applyNumberFormat="1" applyFont="1" applyFill="1" applyAlignment="1">
      <alignment horizontal="right" vertical="center" wrapText="1"/>
    </xf>
    <xf numFmtId="2" fontId="5" fillId="3" borderId="0" xfId="5" applyNumberFormat="1" applyFont="1" applyFill="1" applyAlignment="1">
      <alignment horizontal="center" vertical="center"/>
    </xf>
    <xf numFmtId="0" fontId="5" fillId="3" borderId="11" xfId="0" applyFont="1" applyFill="1" applyBorder="1" applyAlignment="1">
      <alignment vertical="center"/>
    </xf>
    <xf numFmtId="10" fontId="7" fillId="5" borderId="0" xfId="0" applyNumberFormat="1" applyFont="1" applyFill="1" applyAlignment="1">
      <alignment horizontal="center" vertical="center"/>
    </xf>
    <xf numFmtId="0" fontId="5" fillId="3" borderId="12" xfId="0" applyFont="1" applyFill="1" applyBorder="1" applyAlignment="1">
      <alignment vertical="center"/>
    </xf>
    <xf numFmtId="0" fontId="9" fillId="4" borderId="4" xfId="0" applyFont="1" applyFill="1" applyBorder="1" applyAlignment="1">
      <alignment vertical="center"/>
    </xf>
    <xf numFmtId="0" fontId="5" fillId="3" borderId="1" xfId="0" applyFont="1" applyFill="1" applyBorder="1"/>
    <xf numFmtId="0" fontId="5" fillId="3" borderId="2" xfId="0" applyFont="1" applyFill="1" applyBorder="1"/>
    <xf numFmtId="2" fontId="5" fillId="3" borderId="10" xfId="0" applyNumberFormat="1" applyFont="1" applyFill="1" applyBorder="1" applyAlignment="1">
      <alignment horizontal="center" vertical="center"/>
    </xf>
    <xf numFmtId="0" fontId="2" fillId="3" borderId="0" xfId="0" applyFont="1" applyFill="1"/>
    <xf numFmtId="3" fontId="5" fillId="2" borderId="1" xfId="0" applyNumberFormat="1" applyFont="1" applyFill="1" applyBorder="1" applyAlignment="1">
      <alignment horizontal="right" vertical="center"/>
    </xf>
    <xf numFmtId="3" fontId="5" fillId="2" borderId="0" xfId="0" applyNumberFormat="1" applyFont="1" applyFill="1" applyAlignment="1">
      <alignment horizontal="right" vertical="center"/>
    </xf>
    <xf numFmtId="3" fontId="5" fillId="5" borderId="0" xfId="0" applyNumberFormat="1" applyFont="1" applyFill="1" applyAlignment="1">
      <alignment horizontal="center" vertical="center"/>
    </xf>
    <xf numFmtId="3" fontId="5" fillId="5" borderId="13" xfId="0" applyNumberFormat="1" applyFont="1" applyFill="1" applyBorder="1" applyAlignment="1">
      <alignment horizontal="center" vertical="center"/>
    </xf>
    <xf numFmtId="0" fontId="2" fillId="3" borderId="0" xfId="0" quotePrefix="1" applyFont="1" applyFill="1"/>
    <xf numFmtId="0" fontId="3" fillId="3" borderId="0" xfId="0" applyFont="1" applyFill="1"/>
    <xf numFmtId="0" fontId="2" fillId="3" borderId="16" xfId="0" applyFont="1" applyFill="1" applyBorder="1" applyAlignment="1">
      <alignment horizontal="left" vertical="center"/>
    </xf>
    <xf numFmtId="0" fontId="3" fillId="0" borderId="0" xfId="0" quotePrefix="1" applyFont="1"/>
    <xf numFmtId="0" fontId="3" fillId="0" borderId="0" xfId="0" quotePrefix="1" applyFont="1" applyAlignment="1">
      <alignment horizontal="center"/>
    </xf>
    <xf numFmtId="0" fontId="3" fillId="0" borderId="11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/>
    </xf>
    <xf numFmtId="0" fontId="3" fillId="0" borderId="10" xfId="0" applyFont="1" applyBorder="1" applyAlignment="1">
      <alignment horizontal="center"/>
    </xf>
    <xf numFmtId="0" fontId="3" fillId="0" borderId="0" xfId="0" applyFont="1"/>
    <xf numFmtId="3" fontId="5" fillId="5" borderId="13" xfId="0" applyNumberFormat="1" applyFont="1" applyFill="1" applyBorder="1" applyAlignment="1">
      <alignment horizontal="right" vertical="center" wrapText="1"/>
    </xf>
    <xf numFmtId="3" fontId="5" fillId="5" borderId="14" xfId="0" applyNumberFormat="1" applyFont="1" applyFill="1" applyBorder="1" applyAlignment="1">
      <alignment horizontal="center" vertical="center"/>
    </xf>
    <xf numFmtId="3" fontId="5" fillId="5" borderId="0" xfId="0" applyNumberFormat="1" applyFont="1" applyFill="1" applyAlignment="1">
      <alignment horizontal="right" vertical="center"/>
    </xf>
    <xf numFmtId="3" fontId="5" fillId="5" borderId="13" xfId="0" applyNumberFormat="1" applyFont="1" applyFill="1" applyBorder="1" applyAlignment="1">
      <alignment horizontal="right" vertical="center"/>
    </xf>
    <xf numFmtId="3" fontId="5" fillId="5" borderId="10" xfId="0" applyNumberFormat="1" applyFont="1" applyFill="1" applyBorder="1" applyAlignment="1">
      <alignment horizontal="center" vertical="center"/>
    </xf>
    <xf numFmtId="2" fontId="5" fillId="5" borderId="13" xfId="0" applyNumberFormat="1" applyFont="1" applyFill="1" applyBorder="1" applyAlignment="1">
      <alignment horizontal="center"/>
    </xf>
    <xf numFmtId="0" fontId="5" fillId="5" borderId="0" xfId="0" applyFont="1" applyFill="1" applyAlignment="1">
      <alignment horizontal="center" vertical="center"/>
    </xf>
    <xf numFmtId="2" fontId="5" fillId="2" borderId="0" xfId="5" applyNumberFormat="1" applyFont="1" applyFill="1" applyAlignment="1">
      <alignment horizontal="center" vertical="center"/>
    </xf>
    <xf numFmtId="2" fontId="23" fillId="5" borderId="0" xfId="0" applyNumberFormat="1" applyFont="1" applyFill="1" applyAlignment="1">
      <alignment horizontal="center" vertical="center"/>
    </xf>
    <xf numFmtId="2" fontId="5" fillId="5" borderId="0" xfId="5" applyNumberFormat="1" applyFont="1" applyFill="1" applyAlignment="1">
      <alignment horizontal="center" vertical="center"/>
    </xf>
    <xf numFmtId="2" fontId="5" fillId="5" borderId="13" xfId="5" applyNumberFormat="1" applyFont="1" applyFill="1" applyBorder="1" applyAlignment="1">
      <alignment horizontal="center" vertical="center"/>
    </xf>
    <xf numFmtId="0" fontId="1" fillId="3" borderId="17" xfId="0" applyFont="1" applyFill="1" applyBorder="1" applyAlignment="1">
      <alignment horizontal="center" vertical="center"/>
    </xf>
    <xf numFmtId="0" fontId="1" fillId="3" borderId="18" xfId="0" applyFont="1" applyFill="1" applyBorder="1" applyAlignment="1">
      <alignment horizontal="center" vertical="center"/>
    </xf>
    <xf numFmtId="0" fontId="17" fillId="3" borderId="21" xfId="0" applyFont="1" applyFill="1" applyBorder="1" applyAlignment="1">
      <alignment horizontal="center" vertical="center" wrapText="1"/>
    </xf>
    <xf numFmtId="0" fontId="3" fillId="0" borderId="0" xfId="0" applyFont="1" applyAlignment="1">
      <alignment horizontal="center"/>
    </xf>
    <xf numFmtId="2" fontId="22" fillId="0" borderId="0" xfId="0" applyNumberFormat="1" applyFont="1" applyAlignment="1">
      <alignment horizontal="center" vertical="center"/>
    </xf>
    <xf numFmtId="2" fontId="22" fillId="0" borderId="0" xfId="0" applyNumberFormat="1" applyFont="1" applyAlignment="1">
      <alignment horizontal="center"/>
    </xf>
    <xf numFmtId="2" fontId="19" fillId="0" borderId="0" xfId="0" applyNumberFormat="1" applyFont="1" applyAlignment="1">
      <alignment horizontal="center"/>
    </xf>
    <xf numFmtId="0" fontId="11" fillId="3" borderId="4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/>
    <xf numFmtId="0" fontId="0" fillId="0" borderId="0" xfId="0" applyAlignment="1">
      <alignment horizontal="center" vertical="center"/>
    </xf>
    <xf numFmtId="0" fontId="13" fillId="0" borderId="5" xfId="0" applyFont="1" applyBorder="1" applyAlignment="1">
      <alignment horizontal="center"/>
    </xf>
    <xf numFmtId="0" fontId="0" fillId="0" borderId="3" xfId="0" applyBorder="1" applyAlignment="1">
      <alignment horizontal="center"/>
    </xf>
    <xf numFmtId="0" fontId="13" fillId="0" borderId="0" xfId="0" applyFont="1" applyAlignment="1">
      <alignment horizontal="center"/>
    </xf>
    <xf numFmtId="0" fontId="5" fillId="3" borderId="0" xfId="0" applyFont="1" applyFill="1" applyAlignment="1">
      <alignment horizontal="center" vertical="center"/>
    </xf>
    <xf numFmtId="0" fontId="8" fillId="3" borderId="0" xfId="0" applyFont="1" applyFill="1" applyAlignment="1">
      <alignment horizontal="center" vertical="center"/>
    </xf>
    <xf numFmtId="0" fontId="5" fillId="3" borderId="0" xfId="0" applyFont="1" applyFill="1" applyAlignment="1">
      <alignment vertical="center"/>
    </xf>
    <xf numFmtId="0" fontId="0" fillId="3" borderId="0" xfId="0" applyFill="1"/>
    <xf numFmtId="0" fontId="5" fillId="3" borderId="11" xfId="0" applyFont="1" applyFill="1" applyBorder="1" applyAlignment="1">
      <alignment horizontal="center" vertical="center"/>
    </xf>
    <xf numFmtId="0" fontId="0" fillId="0" borderId="1" xfId="0" applyBorder="1" applyAlignment="1">
      <alignment vertical="center"/>
    </xf>
    <xf numFmtId="1" fontId="5" fillId="3" borderId="1" xfId="0" applyNumberFormat="1" applyFont="1" applyFill="1" applyBorder="1" applyAlignment="1">
      <alignment horizontal="center" vertical="center"/>
    </xf>
    <xf numFmtId="1" fontId="5" fillId="3" borderId="13" xfId="0" applyNumberFormat="1" applyFont="1" applyFill="1" applyBorder="1" applyAlignment="1">
      <alignment horizontal="center" vertical="center"/>
    </xf>
    <xf numFmtId="10" fontId="5" fillId="5" borderId="13" xfId="5" applyNumberFormat="1" applyFont="1" applyFill="1" applyBorder="1" applyAlignment="1">
      <alignment horizontal="right" vertical="center"/>
    </xf>
    <xf numFmtId="10" fontId="5" fillId="5" borderId="13" xfId="0" applyNumberFormat="1" applyFont="1" applyFill="1" applyBorder="1" applyAlignment="1">
      <alignment horizontal="center" vertical="center"/>
    </xf>
    <xf numFmtId="176" fontId="14" fillId="3" borderId="15" xfId="0" applyNumberFormat="1" applyFont="1" applyFill="1" applyBorder="1" applyAlignment="1">
      <alignment horizontal="center" vertical="center"/>
    </xf>
    <xf numFmtId="176" fontId="14" fillId="3" borderId="22" xfId="0" applyNumberFormat="1" applyFont="1" applyFill="1" applyBorder="1" applyAlignment="1">
      <alignment horizontal="center" vertical="center"/>
    </xf>
    <xf numFmtId="176" fontId="14" fillId="3" borderId="0" xfId="0" applyNumberFormat="1" applyFont="1" applyFill="1" applyAlignment="1">
      <alignment horizontal="center" vertical="center"/>
    </xf>
    <xf numFmtId="176" fontId="14" fillId="3" borderId="20" xfId="0" applyNumberFormat="1" applyFont="1" applyFill="1" applyBorder="1" applyAlignment="1">
      <alignment horizontal="center" vertical="center"/>
    </xf>
    <xf numFmtId="176" fontId="20" fillId="3" borderId="8" xfId="0" applyNumberFormat="1" applyFont="1" applyFill="1" applyBorder="1" applyAlignment="1">
      <alignment horizontal="center" vertical="center"/>
    </xf>
    <xf numFmtId="177" fontId="14" fillId="3" borderId="0" xfId="0" applyNumberFormat="1" applyFont="1" applyFill="1" applyAlignment="1">
      <alignment horizontal="center"/>
    </xf>
    <xf numFmtId="178" fontId="0" fillId="0" borderId="0" xfId="0" applyNumberFormat="1"/>
    <xf numFmtId="178" fontId="0" fillId="0" borderId="10" xfId="0" applyNumberFormat="1" applyBorder="1" applyAlignment="1">
      <alignment horizontal="center" vertical="center"/>
    </xf>
    <xf numFmtId="177" fontId="19" fillId="0" borderId="5" xfId="0" applyNumberFormat="1" applyFont="1" applyBorder="1" applyAlignment="1">
      <alignment horizontal="center" vertical="center"/>
    </xf>
    <xf numFmtId="177" fontId="19" fillId="0" borderId="0" xfId="0" applyNumberFormat="1" applyFont="1" applyAlignment="1">
      <alignment vertical="center"/>
    </xf>
    <xf numFmtId="177" fontId="19" fillId="0" borderId="0" xfId="0" applyNumberFormat="1" applyFont="1" applyAlignment="1">
      <alignment horizontal="center" vertical="center"/>
    </xf>
    <xf numFmtId="177" fontId="0" fillId="0" borderId="5" xfId="0" applyNumberFormat="1" applyBorder="1" applyAlignment="1">
      <alignment horizontal="center"/>
    </xf>
    <xf numFmtId="178" fontId="0" fillId="0" borderId="14" xfId="0" applyNumberFormat="1" applyBorder="1" applyAlignment="1">
      <alignment horizontal="center" vertical="center"/>
    </xf>
    <xf numFmtId="177" fontId="19" fillId="0" borderId="6" xfId="0" applyNumberFormat="1" applyFont="1" applyBorder="1" applyAlignment="1">
      <alignment horizontal="center" vertical="center"/>
    </xf>
    <xf numFmtId="178" fontId="0" fillId="0" borderId="2" xfId="0" applyNumberFormat="1" applyBorder="1" applyAlignment="1">
      <alignment horizontal="center" vertical="center"/>
    </xf>
    <xf numFmtId="178" fontId="0" fillId="0" borderId="0" xfId="0" applyNumberFormat="1" applyAlignment="1">
      <alignment horizontal="center" vertical="center"/>
    </xf>
    <xf numFmtId="179" fontId="5" fillId="3" borderId="0" xfId="0" applyNumberFormat="1" applyFont="1" applyFill="1"/>
    <xf numFmtId="180" fontId="5" fillId="3" borderId="0" xfId="0" applyNumberFormat="1" applyFont="1" applyFill="1"/>
    <xf numFmtId="180" fontId="5" fillId="3" borderId="0" xfId="0" applyNumberFormat="1" applyFont="1" applyFill="1" applyAlignment="1">
      <alignment vertical="center"/>
    </xf>
    <xf numFmtId="179" fontId="5" fillId="3" borderId="1" xfId="0" applyNumberFormat="1" applyFont="1" applyFill="1" applyBorder="1" applyAlignment="1">
      <alignment horizontal="center" vertical="center"/>
    </xf>
    <xf numFmtId="180" fontId="5" fillId="3" borderId="1" xfId="0" applyNumberFormat="1" applyFont="1" applyFill="1" applyBorder="1" applyAlignment="1">
      <alignment horizontal="center" vertical="center"/>
    </xf>
    <xf numFmtId="179" fontId="5" fillId="3" borderId="13" xfId="0" applyNumberFormat="1" applyFont="1" applyFill="1" applyBorder="1" applyAlignment="1">
      <alignment horizontal="center" vertical="center"/>
    </xf>
    <xf numFmtId="180" fontId="5" fillId="3" borderId="13" xfId="0" applyNumberFormat="1" applyFont="1" applyFill="1" applyBorder="1" applyAlignment="1">
      <alignment horizontal="center" vertical="center"/>
    </xf>
    <xf numFmtId="180" fontId="5" fillId="5" borderId="0" xfId="0" applyNumberFormat="1" applyFont="1" applyFill="1" applyAlignment="1">
      <alignment horizontal="center" vertical="center"/>
    </xf>
    <xf numFmtId="177" fontId="7" fillId="3" borderId="7" xfId="0" applyNumberFormat="1" applyFont="1" applyFill="1" applyBorder="1" applyAlignment="1">
      <alignment horizontal="center" vertical="center"/>
    </xf>
    <xf numFmtId="177" fontId="7" fillId="3" borderId="1" xfId="0" applyNumberFormat="1" applyFont="1" applyFill="1" applyBorder="1" applyAlignment="1">
      <alignment horizontal="center" vertical="center"/>
    </xf>
    <xf numFmtId="177" fontId="7" fillId="3" borderId="2" xfId="0" applyNumberFormat="1" applyFont="1" applyFill="1" applyBorder="1" applyAlignment="1">
      <alignment horizontal="center" vertical="center"/>
    </xf>
    <xf numFmtId="177" fontId="7" fillId="3" borderId="0" xfId="0" applyNumberFormat="1" applyFont="1" applyFill="1" applyAlignment="1">
      <alignment horizontal="center" vertical="center"/>
    </xf>
    <xf numFmtId="177" fontId="7" fillId="3" borderId="0" xfId="0" applyNumberFormat="1" applyFont="1" applyFill="1" applyAlignment="1">
      <alignment horizontal="center"/>
    </xf>
    <xf numFmtId="177" fontId="7" fillId="5" borderId="11" xfId="0" applyNumberFormat="1" applyFont="1" applyFill="1" applyBorder="1" applyAlignment="1">
      <alignment horizontal="center" vertical="center"/>
    </xf>
    <xf numFmtId="177" fontId="7" fillId="5" borderId="0" xfId="0" applyNumberFormat="1" applyFont="1" applyFill="1" applyAlignment="1">
      <alignment horizontal="center" vertical="center"/>
    </xf>
    <xf numFmtId="179" fontId="5" fillId="5" borderId="8" xfId="0" applyNumberFormat="1" applyFont="1" applyFill="1" applyBorder="1" applyAlignment="1">
      <alignment horizontal="center" vertical="center"/>
    </xf>
    <xf numFmtId="180" fontId="5" fillId="5" borderId="8" xfId="0" applyNumberFormat="1" applyFont="1" applyFill="1" applyBorder="1" applyAlignment="1">
      <alignment horizontal="center" vertical="center"/>
    </xf>
    <xf numFmtId="179" fontId="5" fillId="3" borderId="0" xfId="0" applyNumberFormat="1" applyFont="1" applyFill="1" applyAlignment="1">
      <alignment horizontal="center" vertical="center"/>
    </xf>
    <xf numFmtId="180" fontId="5" fillId="3" borderId="0" xfId="0" applyNumberFormat="1" applyFont="1" applyFill="1" applyAlignment="1">
      <alignment horizontal="center" vertical="center"/>
    </xf>
    <xf numFmtId="179" fontId="5" fillId="3" borderId="1" xfId="0" applyNumberFormat="1" applyFont="1" applyFill="1" applyBorder="1" applyAlignment="1">
      <alignment horizontal="center"/>
    </xf>
    <xf numFmtId="180" fontId="5" fillId="3" borderId="1" xfId="0" applyNumberFormat="1" applyFont="1" applyFill="1" applyBorder="1"/>
    <xf numFmtId="180" fontId="5" fillId="5" borderId="1" xfId="0" applyNumberFormat="1" applyFont="1" applyFill="1" applyBorder="1" applyAlignment="1">
      <alignment horizontal="center" vertical="center"/>
    </xf>
    <xf numFmtId="180" fontId="5" fillId="5" borderId="13" xfId="0" applyNumberFormat="1" applyFont="1" applyFill="1" applyBorder="1" applyAlignment="1">
      <alignment horizontal="center" vertical="center"/>
    </xf>
    <xf numFmtId="182" fontId="5" fillId="3" borderId="1" xfId="0" applyNumberFormat="1" applyFont="1" applyFill="1" applyBorder="1" applyAlignment="1">
      <alignment horizontal="center" vertical="center"/>
    </xf>
    <xf numFmtId="182" fontId="5" fillId="3" borderId="13" xfId="0" applyNumberFormat="1" applyFont="1" applyFill="1" applyBorder="1" applyAlignment="1">
      <alignment horizontal="center" vertical="center"/>
    </xf>
    <xf numFmtId="180" fontId="5" fillId="3" borderId="8" xfId="0" applyNumberFormat="1" applyFont="1" applyFill="1" applyBorder="1" applyAlignment="1">
      <alignment horizontal="center" vertical="center"/>
    </xf>
    <xf numFmtId="181" fontId="25" fillId="5" borderId="1" xfId="0" applyNumberFormat="1" applyFont="1" applyFill="1" applyBorder="1" applyAlignment="1">
      <alignment horizontal="center" vertical="center"/>
    </xf>
    <xf numFmtId="181" fontId="25" fillId="5" borderId="0" xfId="0" applyNumberFormat="1" applyFont="1" applyFill="1" applyAlignment="1">
      <alignment horizontal="center" vertical="center"/>
    </xf>
    <xf numFmtId="181" fontId="25" fillId="5" borderId="13" xfId="0" applyNumberFormat="1" applyFont="1" applyFill="1" applyBorder="1" applyAlignment="1">
      <alignment horizontal="center" vertical="center"/>
    </xf>
    <xf numFmtId="179" fontId="5" fillId="3" borderId="1" xfId="0" applyNumberFormat="1" applyFont="1" applyFill="1" applyBorder="1"/>
    <xf numFmtId="179" fontId="5" fillId="5" borderId="1" xfId="0" applyNumberFormat="1" applyFont="1" applyFill="1" applyBorder="1"/>
    <xf numFmtId="180" fontId="5" fillId="5" borderId="1" xfId="0" applyNumberFormat="1" applyFont="1" applyFill="1" applyBorder="1"/>
    <xf numFmtId="179" fontId="5" fillId="5" borderId="0" xfId="0" applyNumberFormat="1" applyFont="1" applyFill="1"/>
    <xf numFmtId="180" fontId="5" fillId="5" borderId="0" xfId="0" applyNumberFormat="1" applyFont="1" applyFill="1"/>
    <xf numFmtId="179" fontId="5" fillId="5" borderId="13" xfId="0" applyNumberFormat="1" applyFont="1" applyFill="1" applyBorder="1"/>
    <xf numFmtId="180" fontId="5" fillId="5" borderId="13" xfId="0" applyNumberFormat="1" applyFont="1" applyFill="1" applyBorder="1"/>
    <xf numFmtId="0" fontId="11" fillId="3" borderId="4" xfId="0" applyFont="1" applyFill="1" applyBorder="1" applyAlignment="1">
      <alignment horizontal="center" vertical="center"/>
    </xf>
    <xf numFmtId="0" fontId="0" fillId="0" borderId="8" xfId="0" applyBorder="1"/>
    <xf numFmtId="14" fontId="11" fillId="2" borderId="0" xfId="0" quotePrefix="1" applyNumberFormat="1" applyFont="1" applyFill="1" applyAlignment="1">
      <alignment horizontal="left"/>
    </xf>
    <xf numFmtId="0" fontId="4" fillId="3" borderId="0" xfId="0" applyFont="1" applyFill="1"/>
    <xf numFmtId="0" fontId="13" fillId="3" borderId="13" xfId="0" applyFont="1" applyFill="1" applyBorder="1" applyAlignment="1">
      <alignment horizontal="center"/>
    </xf>
    <xf numFmtId="0" fontId="0" fillId="0" borderId="13" xfId="0" applyBorder="1"/>
    <xf numFmtId="0" fontId="13" fillId="0" borderId="11" xfId="0" applyFont="1" applyBorder="1" applyAlignment="1">
      <alignment horizontal="center" vertical="center"/>
    </xf>
    <xf numFmtId="0" fontId="0" fillId="0" borderId="0" xfId="0"/>
    <xf numFmtId="14" fontId="13" fillId="2" borderId="0" xfId="0" applyNumberFormat="1" applyFont="1" applyFill="1" applyAlignment="1">
      <alignment horizontal="center" vertical="center"/>
    </xf>
    <xf numFmtId="0" fontId="0" fillId="0" borderId="0" xfId="0" applyAlignment="1">
      <alignment horizontal="center"/>
    </xf>
    <xf numFmtId="0" fontId="3" fillId="2" borderId="3" xfId="0" applyFont="1" applyFill="1" applyBorder="1" applyAlignment="1">
      <alignment horizontal="center" vertical="center"/>
    </xf>
    <xf numFmtId="0" fontId="0" fillId="0" borderId="1" xfId="0" applyBorder="1"/>
    <xf numFmtId="0" fontId="0" fillId="0" borderId="2" xfId="0" applyBorder="1"/>
    <xf numFmtId="0" fontId="13" fillId="0" borderId="0" xfId="0" applyFont="1" applyAlignment="1">
      <alignment horizontal="center"/>
    </xf>
    <xf numFmtId="0" fontId="0" fillId="0" borderId="3" xfId="0" applyBorder="1" applyAlignment="1">
      <alignment horizontal="center"/>
    </xf>
    <xf numFmtId="0" fontId="13" fillId="0" borderId="5" xfId="0" applyFont="1" applyBorder="1" applyAlignment="1">
      <alignment horizontal="center"/>
    </xf>
    <xf numFmtId="0" fontId="0" fillId="0" borderId="10" xfId="0" applyBorder="1"/>
    <xf numFmtId="0" fontId="8" fillId="3" borderId="0" xfId="0" applyFont="1" applyFill="1" applyAlignment="1">
      <alignment horizontal="center"/>
    </xf>
    <xf numFmtId="0" fontId="5" fillId="3" borderId="0" xfId="0" applyFont="1" applyFill="1"/>
    <xf numFmtId="0" fontId="5" fillId="3" borderId="7" xfId="0" applyFont="1" applyFill="1" applyBorder="1" applyAlignment="1">
      <alignment horizontal="center" vertical="center"/>
    </xf>
    <xf numFmtId="0" fontId="0" fillId="0" borderId="11" xfId="0" applyBorder="1"/>
    <xf numFmtId="0" fontId="5" fillId="3" borderId="23" xfId="0" applyFont="1" applyFill="1" applyBorder="1" applyAlignment="1">
      <alignment horizontal="center" vertical="center"/>
    </xf>
    <xf numFmtId="0" fontId="0" fillId="0" borderId="5" xfId="0" applyBorder="1"/>
    <xf numFmtId="0" fontId="0" fillId="0" borderId="6" xfId="0" applyBorder="1"/>
    <xf numFmtId="0" fontId="5" fillId="3" borderId="3" xfId="0" applyFont="1" applyFill="1" applyBorder="1" applyAlignment="1">
      <alignment horizontal="center" vertical="center"/>
    </xf>
    <xf numFmtId="0" fontId="8" fillId="3" borderId="9" xfId="0" applyFont="1" applyFill="1" applyBorder="1" applyAlignment="1">
      <alignment horizontal="center" vertical="center"/>
    </xf>
    <xf numFmtId="0" fontId="0" fillId="0" borderId="9" xfId="0" applyBorder="1"/>
    <xf numFmtId="0" fontId="10" fillId="3" borderId="0" xfId="0" applyFont="1" applyFill="1" applyAlignment="1">
      <alignment horizontal="center"/>
    </xf>
    <xf numFmtId="0" fontId="8" fillId="3" borderId="0" xfId="0" applyFont="1" applyFill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0" fontId="10" fillId="3" borderId="23" xfId="0" applyFont="1" applyFill="1" applyBorder="1" applyAlignment="1">
      <alignment horizontal="center" vertical="center"/>
    </xf>
    <xf numFmtId="0" fontId="5" fillId="3" borderId="6" xfId="0" applyFont="1" applyFill="1" applyBorder="1" applyAlignment="1">
      <alignment horizontal="center" vertical="center" wrapText="1"/>
    </xf>
    <xf numFmtId="1" fontId="5" fillId="3" borderId="8" xfId="0" applyNumberFormat="1" applyFont="1" applyFill="1" applyBorder="1" applyAlignment="1">
      <alignment horizontal="center" vertical="center"/>
    </xf>
    <xf numFmtId="0" fontId="5" fillId="3" borderId="6" xfId="0" applyFont="1" applyFill="1" applyBorder="1" applyAlignment="1">
      <alignment horizontal="center" vertical="center"/>
    </xf>
    <xf numFmtId="0" fontId="5" fillId="3" borderId="5" xfId="0" applyFont="1" applyFill="1" applyBorder="1" applyAlignment="1">
      <alignment horizontal="center" vertical="center"/>
    </xf>
    <xf numFmtId="0" fontId="5" fillId="3" borderId="3" xfId="0" quotePrefix="1" applyFont="1" applyFill="1" applyBorder="1" applyAlignment="1">
      <alignment horizontal="center" vertical="center"/>
    </xf>
    <xf numFmtId="0" fontId="8" fillId="3" borderId="2" xfId="0" applyFont="1" applyFill="1" applyBorder="1" applyAlignment="1">
      <alignment horizontal="center" vertical="center"/>
    </xf>
    <xf numFmtId="0" fontId="10" fillId="3" borderId="7" xfId="0" applyFont="1" applyFill="1" applyBorder="1" applyAlignment="1">
      <alignment horizontal="center" vertical="center"/>
    </xf>
    <xf numFmtId="1" fontId="5" fillId="3" borderId="9" xfId="0" applyNumberFormat="1" applyFont="1" applyFill="1" applyBorder="1" applyAlignment="1">
      <alignment horizontal="center" vertical="center" wrapText="1"/>
    </xf>
    <xf numFmtId="0" fontId="0" fillId="0" borderId="14" xfId="0" applyBorder="1"/>
  </cellXfs>
  <cellStyles count="11">
    <cellStyle name="Comma 2" xfId="1" xr:uid="{00000000-0005-0000-0000-000001000000}"/>
    <cellStyle name="Comma 3" xfId="3" xr:uid="{00000000-0005-0000-0000-000003000000}"/>
    <cellStyle name="Comma 3 2" xfId="6" xr:uid="{00000000-0005-0000-0000-000006000000}"/>
    <cellStyle name="Percent 2" xfId="2" xr:uid="{00000000-0005-0000-0000-000002000000}"/>
    <cellStyle name="Percent 3" xfId="4" xr:uid="{00000000-0005-0000-0000-000004000000}"/>
    <cellStyle name="Percent 3 2" xfId="7" xr:uid="{00000000-0005-0000-0000-000007000000}"/>
    <cellStyle name="百分比" xfId="8" builtinId="5"/>
    <cellStyle name="常规" xfId="0" builtinId="0"/>
    <cellStyle name="백분율 2" xfId="9" xr:uid="{00000000-0005-0000-0000-000009000000}"/>
    <cellStyle name="쉼표 2" xfId="10" xr:uid="{00000000-0005-0000-0000-00000A000000}"/>
    <cellStyle name="표준 2" xfId="5" xr:uid="{00000000-0005-0000-0000-000005000000}"/>
  </cellStyles>
  <dxfs count="1954"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ill>
        <patternFill>
          <bgColor rgb="FFFFCCCC"/>
        </patternFill>
      </fill>
    </dxf>
    <dxf>
      <fill>
        <patternFill>
          <bgColor rgb="FFCCFFCC"/>
        </patternFill>
      </fill>
    </dxf>
    <dxf>
      <fill>
        <patternFill>
          <bgColor rgb="FFFFCCCC"/>
        </patternFill>
      </fill>
    </dxf>
    <dxf>
      <fill>
        <patternFill>
          <bgColor rgb="FFCCFFCC"/>
        </patternFill>
      </fill>
    </dxf>
    <dxf>
      <fill>
        <patternFill>
          <bgColor rgb="FFFFCCCC"/>
        </patternFill>
      </fill>
    </dxf>
    <dxf>
      <fill>
        <patternFill>
          <bgColor rgb="FFCCFFCC"/>
        </patternFill>
      </fill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'RGB-PSNR'!$L$17</c:f>
              <c:strCache>
                <c:ptCount val="1"/>
                <c:pt idx="0">
                  <c:v>MPEG-151 breakfast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none"/>
          </c:marker>
          <c:xVal>
            <c:numRef>
              <c:f>'RGB-PSNR'!$D$18:$D$22</c:f>
              <c:numCache>
                <c:formatCode>0.000</c:formatCode>
                <c:ptCount val="5"/>
                <c:pt idx="0">
                  <c:v>33.414000000000001</c:v>
                </c:pt>
                <c:pt idx="1">
                  <c:v>44.680991999999996</c:v>
                </c:pt>
                <c:pt idx="2">
                  <c:v>61.242760000000004</c:v>
                </c:pt>
                <c:pt idx="3">
                  <c:v>85.107416000000001</c:v>
                </c:pt>
              </c:numCache>
            </c:numRef>
          </c:xVal>
          <c:yVal>
            <c:numRef>
              <c:f>'RGB-PSNR'!$L$18:$L$22</c:f>
              <c:numCache>
                <c:formatCode>0.00</c:formatCode>
                <c:ptCount val="5"/>
                <c:pt idx="0">
                  <c:v>37.289332399999999</c:v>
                </c:pt>
                <c:pt idx="1">
                  <c:v>40.210366</c:v>
                </c:pt>
                <c:pt idx="2">
                  <c:v>41.704850599999993</c:v>
                </c:pt>
                <c:pt idx="3">
                  <c:v>42.654803199999996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6AD-4B6A-8C40-A8C059EF99D1}"/>
            </c:ext>
          </c:extLst>
        </c:ser>
        <c:ser>
          <c:idx val="1"/>
          <c:order val="1"/>
          <c:tx>
            <c:strRef>
              <c:f>'RGB-PSNR'!$M$17</c:f>
              <c:strCache>
                <c:ptCount val="1"/>
                <c:pt idx="0">
                  <c:v>my breakfast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'RGB-PSNR'!$H$18:$H$22</c:f>
              <c:numCache>
                <c:formatCode>0.000</c:formatCode>
                <c:ptCount val="5"/>
                <c:pt idx="0">
                  <c:v>33.415855999999998</c:v>
                </c:pt>
                <c:pt idx="1">
                  <c:v>44.683448000000006</c:v>
                </c:pt>
                <c:pt idx="2">
                  <c:v>61.244679999999995</c:v>
                </c:pt>
                <c:pt idx="3">
                  <c:v>85.110599999999991</c:v>
                </c:pt>
              </c:numCache>
            </c:numRef>
          </c:xVal>
          <c:yVal>
            <c:numRef>
              <c:f>'RGB-PSNR'!$M$18:$M$22</c:f>
              <c:numCache>
                <c:formatCode>0.00</c:formatCode>
                <c:ptCount val="5"/>
                <c:pt idx="0">
                  <c:v>37.244052133333327</c:v>
                </c:pt>
                <c:pt idx="1">
                  <c:v>40.204417333333339</c:v>
                </c:pt>
                <c:pt idx="2">
                  <c:v>41.698553133333334</c:v>
                </c:pt>
                <c:pt idx="3">
                  <c:v>42.643121266666661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6AD-4B6A-8C40-A8C059EF99D1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'RGB-PSNR'!$J$23:$J$24</c:f>
              <c:numCache>
                <c:formatCode>0.00</c:formatCode>
                <c:ptCount val="2"/>
                <c:pt idx="0">
                  <c:v>33.414000000000001</c:v>
                </c:pt>
                <c:pt idx="1">
                  <c:v>85.110599999999991</c:v>
                </c:pt>
              </c:numCache>
            </c:numRef>
          </c:xVal>
          <c:yVal>
            <c:numRef>
              <c:f>'RGB-PSNR'!$L$23:$L$24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6AD-4B6A-8C40-A8C059EF99D1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'RGB-PSNR'!$J$23:$J$24</c:f>
              <c:numCache>
                <c:formatCode>0.00</c:formatCode>
                <c:ptCount val="2"/>
                <c:pt idx="0">
                  <c:v>33.414000000000001</c:v>
                </c:pt>
                <c:pt idx="1">
                  <c:v>85.110599999999991</c:v>
                </c:pt>
              </c:numCache>
            </c:numRef>
          </c:xVal>
          <c:yVal>
            <c:numRef>
              <c:f>'RGB-PSNR'!$M$23:$M$24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6AD-4B6A-8C40-A8C059EF99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40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>
        <c:manualLayout>
          <c:layoutTarget val="inner"/>
          <c:xMode val="edge"/>
          <c:yMode val="edge"/>
          <c:x val="4.7116693559933288E-2"/>
          <c:y val="8.1763560599191695E-2"/>
          <c:w val="0.65020040320552264"/>
          <c:h val="0.7669856554309728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'RGB-PSNR'!$L$28</c:f>
              <c:strCache>
                <c:ptCount val="1"/>
                <c:pt idx="0">
                  <c:v>MPEG-151 breakfast_track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'RGB-PSNR'!$D$29:$D$33</c:f>
              <c:numCache>
                <c:formatCode>0.000</c:formatCode>
                <c:ptCount val="5"/>
                <c:pt idx="0">
                  <c:v>41.983448000000003</c:v>
                </c:pt>
                <c:pt idx="1">
                  <c:v>60.495176000000001</c:v>
                </c:pt>
                <c:pt idx="2">
                  <c:v>86.819575999999998</c:v>
                </c:pt>
                <c:pt idx="3">
                  <c:v>120.280824</c:v>
                </c:pt>
              </c:numCache>
            </c:numRef>
          </c:xVal>
          <c:yVal>
            <c:numRef>
              <c:f>'RGB-PSNR'!$L$29:$L$33</c:f>
              <c:numCache>
                <c:formatCode>0.00</c:formatCode>
                <c:ptCount val="5"/>
                <c:pt idx="0">
                  <c:v>28.7177446</c:v>
                </c:pt>
                <c:pt idx="1">
                  <c:v>32.667029533333334</c:v>
                </c:pt>
                <c:pt idx="2">
                  <c:v>38.018531133333333</c:v>
                </c:pt>
                <c:pt idx="3">
                  <c:v>41.289641266666663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531-47DA-BF7B-E14686FE7A65}"/>
            </c:ext>
          </c:extLst>
        </c:ser>
        <c:ser>
          <c:idx val="1"/>
          <c:order val="1"/>
          <c:tx>
            <c:strRef>
              <c:f>'RGB-PSNR'!$M$28</c:f>
              <c:strCache>
                <c:ptCount val="1"/>
                <c:pt idx="0">
                  <c:v>my breakfast_track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'RGB-PSNR'!$H$29:$H$33</c:f>
              <c:numCache>
                <c:formatCode>0.000</c:formatCode>
                <c:ptCount val="5"/>
                <c:pt idx="0">
                  <c:v>41.984784000000005</c:v>
                </c:pt>
                <c:pt idx="1">
                  <c:v>60.496936000000012</c:v>
                </c:pt>
                <c:pt idx="2">
                  <c:v>86.821719999999985</c:v>
                </c:pt>
                <c:pt idx="3">
                  <c:v>120.28464000000001</c:v>
                </c:pt>
              </c:numCache>
            </c:numRef>
          </c:xVal>
          <c:yVal>
            <c:numRef>
              <c:f>'RGB-PSNR'!$M$29:$M$33</c:f>
              <c:numCache>
                <c:formatCode>0.00</c:formatCode>
                <c:ptCount val="5"/>
                <c:pt idx="0">
                  <c:v>28.777560266666669</c:v>
                </c:pt>
                <c:pt idx="1">
                  <c:v>32.667635933333337</c:v>
                </c:pt>
                <c:pt idx="2">
                  <c:v>38.04446613333333</c:v>
                </c:pt>
                <c:pt idx="3">
                  <c:v>41.289166533333336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531-47DA-BF7B-E14686FE7A65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'RGB-PSNR'!$J$34:$J$35</c:f>
              <c:numCache>
                <c:formatCode>0.00</c:formatCode>
                <c:ptCount val="2"/>
                <c:pt idx="0">
                  <c:v>41.983448000000003</c:v>
                </c:pt>
                <c:pt idx="1">
                  <c:v>120.28464000000001</c:v>
                </c:pt>
              </c:numCache>
            </c:numRef>
          </c:xVal>
          <c:yVal>
            <c:numRef>
              <c:f>'RGB-PSNR'!$L$34:$L$35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531-47DA-BF7B-E14686FE7A65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'RGB-PSNR'!$J$34:$J$35</c:f>
              <c:numCache>
                <c:formatCode>0.00</c:formatCode>
                <c:ptCount val="2"/>
                <c:pt idx="0">
                  <c:v>41.983448000000003</c:v>
                </c:pt>
                <c:pt idx="1">
                  <c:v>120.28464000000001</c:v>
                </c:pt>
              </c:numCache>
            </c:numRef>
          </c:xVal>
          <c:yVal>
            <c:numRef>
              <c:f>'RGB-PSNR'!$M$34:$M$35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8531-47DA-BF7B-E14686FE7A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'RGB-PSNR'!$L$39</c:f>
              <c:strCache>
                <c:ptCount val="1"/>
                <c:pt idx="0">
                  <c:v>MPEG-151 breakfast_semitrack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'RGB-PSNR'!$D$40:$D$44</c:f>
              <c:numCache>
                <c:formatCode>0.000</c:formatCode>
                <c:ptCount val="5"/>
                <c:pt idx="0">
                  <c:v>43.056959999999997</c:v>
                </c:pt>
                <c:pt idx="1">
                  <c:v>62.195320000000002</c:v>
                </c:pt>
                <c:pt idx="2">
                  <c:v>89.416951999999995</c:v>
                </c:pt>
                <c:pt idx="3">
                  <c:v>123.8312</c:v>
                </c:pt>
              </c:numCache>
            </c:numRef>
          </c:xVal>
          <c:yVal>
            <c:numRef>
              <c:f>'RGB-PSNR'!$L$40:$L$44</c:f>
              <c:numCache>
                <c:formatCode>0.00</c:formatCode>
                <c:ptCount val="5"/>
                <c:pt idx="0">
                  <c:v>28.517949000000002</c:v>
                </c:pt>
                <c:pt idx="1">
                  <c:v>32.676511999999995</c:v>
                </c:pt>
                <c:pt idx="2">
                  <c:v>37.981361266666667</c:v>
                </c:pt>
                <c:pt idx="3">
                  <c:v>40.960923133333331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DE7-42B8-96EB-F2CF363D1964}"/>
            </c:ext>
          </c:extLst>
        </c:ser>
        <c:ser>
          <c:idx val="1"/>
          <c:order val="1"/>
          <c:tx>
            <c:strRef>
              <c:f>'RGB-PSNR'!$M$39</c:f>
              <c:strCache>
                <c:ptCount val="1"/>
                <c:pt idx="0">
                  <c:v>my breakfast_semitrack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'RGB-PSNR'!$H$40:$H$44</c:f>
              <c:numCache>
                <c:formatCode>0.000</c:formatCode>
                <c:ptCount val="5"/>
                <c:pt idx="0">
                  <c:v>43.057664000000003</c:v>
                </c:pt>
                <c:pt idx="1">
                  <c:v>62.196928</c:v>
                </c:pt>
                <c:pt idx="2">
                  <c:v>89.418720000000022</c:v>
                </c:pt>
                <c:pt idx="3">
                  <c:v>123.83228799999999</c:v>
                </c:pt>
              </c:numCache>
            </c:numRef>
          </c:xVal>
          <c:yVal>
            <c:numRef>
              <c:f>'RGB-PSNR'!$M$40:$M$44</c:f>
              <c:numCache>
                <c:formatCode>0.00</c:formatCode>
                <c:ptCount val="5"/>
                <c:pt idx="0">
                  <c:v>28.541158933333339</c:v>
                </c:pt>
                <c:pt idx="1">
                  <c:v>32.704957799999995</c:v>
                </c:pt>
                <c:pt idx="2">
                  <c:v>37.9763454</c:v>
                </c:pt>
                <c:pt idx="3">
                  <c:v>40.969923266666676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DE7-42B8-96EB-F2CF363D1964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'RGB-PSNR'!$J$45:$J$46</c:f>
              <c:numCache>
                <c:formatCode>0.00</c:formatCode>
                <c:ptCount val="2"/>
                <c:pt idx="0">
                  <c:v>43.056959999999997</c:v>
                </c:pt>
                <c:pt idx="1">
                  <c:v>123.83228799999999</c:v>
                </c:pt>
              </c:numCache>
            </c:numRef>
          </c:xVal>
          <c:yVal>
            <c:numRef>
              <c:f>'RGB-PSNR'!$L$45:$L$46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DE7-42B8-96EB-F2CF363D1964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'RGB-PSNR'!$J$45:$J$46</c:f>
              <c:numCache>
                <c:formatCode>0.00</c:formatCode>
                <c:ptCount val="2"/>
                <c:pt idx="0">
                  <c:v>43.056959999999997</c:v>
                </c:pt>
                <c:pt idx="1">
                  <c:v>123.83228799999999</c:v>
                </c:pt>
              </c:numCache>
            </c:numRef>
          </c:xVal>
          <c:yVal>
            <c:numRef>
              <c:f>'RGB-PSNR'!$M$45:$M$46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9DE7-42B8-96EB-F2CF363D19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'RGB-PSNR'!$L$50</c:f>
              <c:strCache>
                <c:ptCount val="1"/>
                <c:pt idx="0">
                  <c:v>MPEG-151 cinema_track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'RGB-PSNR'!$D$51:$D$55</c:f>
              <c:numCache>
                <c:formatCode>0.000</c:formatCode>
                <c:ptCount val="5"/>
                <c:pt idx="0">
                  <c:v>30.964104000000003</c:v>
                </c:pt>
                <c:pt idx="1">
                  <c:v>45.42214400000001</c:v>
                </c:pt>
                <c:pt idx="2">
                  <c:v>67.492872000000006</c:v>
                </c:pt>
                <c:pt idx="3">
                  <c:v>95.688671999999997</c:v>
                </c:pt>
              </c:numCache>
            </c:numRef>
          </c:xVal>
          <c:yVal>
            <c:numRef>
              <c:f>'RGB-PSNR'!$L$51:$L$55</c:f>
              <c:numCache>
                <c:formatCode>0.00</c:formatCode>
                <c:ptCount val="5"/>
                <c:pt idx="0">
                  <c:v>31.725678952380957</c:v>
                </c:pt>
                <c:pt idx="1">
                  <c:v>35.280070952380953</c:v>
                </c:pt>
                <c:pt idx="2">
                  <c:v>39.311823238095236</c:v>
                </c:pt>
                <c:pt idx="3">
                  <c:v>43.423016285714283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AD3-4D6A-A1A3-D3440C902220}"/>
            </c:ext>
          </c:extLst>
        </c:ser>
        <c:ser>
          <c:idx val="1"/>
          <c:order val="1"/>
          <c:tx>
            <c:strRef>
              <c:f>'RGB-PSNR'!$M$50</c:f>
              <c:strCache>
                <c:ptCount val="1"/>
                <c:pt idx="0">
                  <c:v>my cinema_track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'RGB-PSNR'!$H$51:$H$55</c:f>
              <c:numCache>
                <c:formatCode>0.000</c:formatCode>
                <c:ptCount val="5"/>
                <c:pt idx="0">
                  <c:v>30.965223999999999</c:v>
                </c:pt>
                <c:pt idx="1">
                  <c:v>45.422184000000001</c:v>
                </c:pt>
                <c:pt idx="2">
                  <c:v>67.492048000000011</c:v>
                </c:pt>
                <c:pt idx="3">
                  <c:v>95.687856000000011</c:v>
                </c:pt>
              </c:numCache>
            </c:numRef>
          </c:xVal>
          <c:yVal>
            <c:numRef>
              <c:f>'RGB-PSNR'!$M$51:$M$55</c:f>
              <c:numCache>
                <c:formatCode>0.00</c:formatCode>
                <c:ptCount val="5"/>
                <c:pt idx="0">
                  <c:v>31.744672238095237</c:v>
                </c:pt>
                <c:pt idx="1">
                  <c:v>35.305261809523799</c:v>
                </c:pt>
                <c:pt idx="2">
                  <c:v>39.304165476190477</c:v>
                </c:pt>
                <c:pt idx="3">
                  <c:v>43.427544904761909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AD3-4D6A-A1A3-D3440C902220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'RGB-PSNR'!$J$56:$J$57</c:f>
              <c:numCache>
                <c:formatCode>0.00</c:formatCode>
                <c:ptCount val="2"/>
                <c:pt idx="0">
                  <c:v>30.964104000000003</c:v>
                </c:pt>
                <c:pt idx="1">
                  <c:v>95.688671999999997</c:v>
                </c:pt>
              </c:numCache>
            </c:numRef>
          </c:xVal>
          <c:yVal>
            <c:numRef>
              <c:f>'RGB-PSNR'!$L$56:$L$57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AD3-4D6A-A1A3-D3440C902220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'RGB-PSNR'!$J$56:$J$57</c:f>
              <c:numCache>
                <c:formatCode>0.00</c:formatCode>
                <c:ptCount val="2"/>
                <c:pt idx="0">
                  <c:v>30.964104000000003</c:v>
                </c:pt>
                <c:pt idx="1">
                  <c:v>95.688671999999997</c:v>
                </c:pt>
              </c:numCache>
            </c:numRef>
          </c:xVal>
          <c:yVal>
            <c:numRef>
              <c:f>'RGB-PSNR'!$M$56:$M$57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AD3-4D6A-A1A3-D3440C9022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'RGB-PSNR'!$L$61</c:f>
              <c:strCache>
                <c:ptCount val="1"/>
                <c:pt idx="0">
                  <c:v>MPEG-151 cinema_semitrack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'RGB-PSNR'!$D$62:$D$66</c:f>
              <c:numCache>
                <c:formatCode>0.000</c:formatCode>
                <c:ptCount val="5"/>
                <c:pt idx="0">
                  <c:v>31.99812</c:v>
                </c:pt>
                <c:pt idx="1">
                  <c:v>47.120816000000005</c:v>
                </c:pt>
                <c:pt idx="2">
                  <c:v>70.18495999999999</c:v>
                </c:pt>
                <c:pt idx="3">
                  <c:v>99.472144</c:v>
                </c:pt>
              </c:numCache>
            </c:numRef>
          </c:xVal>
          <c:yVal>
            <c:numRef>
              <c:f>'RGB-PSNR'!$L$62:$L$66</c:f>
              <c:numCache>
                <c:formatCode>0.00</c:formatCode>
                <c:ptCount val="5"/>
                <c:pt idx="0">
                  <c:v>31.695443047619044</c:v>
                </c:pt>
                <c:pt idx="1">
                  <c:v>35.220270428571425</c:v>
                </c:pt>
                <c:pt idx="2">
                  <c:v>39.176073857142853</c:v>
                </c:pt>
                <c:pt idx="3">
                  <c:v>43.150612761904753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4E6-4A84-84FF-C3D394499D3F}"/>
            </c:ext>
          </c:extLst>
        </c:ser>
        <c:ser>
          <c:idx val="1"/>
          <c:order val="1"/>
          <c:tx>
            <c:strRef>
              <c:f>'RGB-PSNR'!$M$61</c:f>
              <c:strCache>
                <c:ptCount val="1"/>
                <c:pt idx="0">
                  <c:v>my cinema_semitrack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'RGB-PSNR'!$H$62:$H$66</c:f>
              <c:numCache>
                <c:formatCode>0.000</c:formatCode>
                <c:ptCount val="5"/>
                <c:pt idx="0">
                  <c:v>31.998720000000002</c:v>
                </c:pt>
                <c:pt idx="1">
                  <c:v>47.121400000000001</c:v>
                </c:pt>
                <c:pt idx="2">
                  <c:v>70.184967999999998</c:v>
                </c:pt>
                <c:pt idx="3">
                  <c:v>99.471167999999992</c:v>
                </c:pt>
              </c:numCache>
            </c:numRef>
          </c:xVal>
          <c:yVal>
            <c:numRef>
              <c:f>'RGB-PSNR'!$M$62:$M$66</c:f>
              <c:numCache>
                <c:formatCode>0.00</c:formatCode>
                <c:ptCount val="5"/>
                <c:pt idx="0">
                  <c:v>31.712460523809519</c:v>
                </c:pt>
                <c:pt idx="1">
                  <c:v>35.247428809523811</c:v>
                </c:pt>
                <c:pt idx="2">
                  <c:v>39.190795190476187</c:v>
                </c:pt>
                <c:pt idx="3">
                  <c:v>43.167905523809523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4E6-4A84-84FF-C3D394499D3F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31.99812</c:v>
                </c:pt>
                <c:pt idx="1">
                  <c:v>99.472144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4E6-4A84-84FF-C3D394499D3F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31.99812</c:v>
                </c:pt>
                <c:pt idx="1">
                  <c:v>99.472144</c:v>
                </c:pt>
              </c:numCache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4E6-4A84-84FF-C3D394499D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'RGB-PSNR'!$L$72</c:f>
              <c:strCache>
                <c:ptCount val="1"/>
                <c:pt idx="0">
                  <c:v>MPEG-151 breakdance_track</c:v>
                </c:pt>
              </c:strCache>
            </c:strRef>
          </c:tx>
          <c:spPr>
            <a:ln>
              <a:solidFill>
                <a:schemeClr val="accent2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'RGB-PSNR'!$D$73:$D$77</c:f>
              <c:numCache>
                <c:formatCode>0.000</c:formatCode>
                <c:ptCount val="5"/>
                <c:pt idx="0">
                  <c:v>141.91076799999999</c:v>
                </c:pt>
                <c:pt idx="1">
                  <c:v>202.49611999999999</c:v>
                </c:pt>
                <c:pt idx="2">
                  <c:v>284.92426400000005</c:v>
                </c:pt>
                <c:pt idx="3">
                  <c:v>388.26202400000005</c:v>
                </c:pt>
              </c:numCache>
            </c:numRef>
          </c:xVal>
          <c:yVal>
            <c:numRef>
              <c:f>'RGB-PSNR'!$L$73:$L$77</c:f>
              <c:numCache>
                <c:formatCode>0.00</c:formatCode>
                <c:ptCount val="5"/>
                <c:pt idx="0">
                  <c:v>29.000747624999999</c:v>
                </c:pt>
                <c:pt idx="1">
                  <c:v>33.834083249999992</c:v>
                </c:pt>
                <c:pt idx="2">
                  <c:v>39.374738125</c:v>
                </c:pt>
                <c:pt idx="3">
                  <c:v>43.518480624999995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947-46D6-AE44-64FA79658C7C}"/>
            </c:ext>
          </c:extLst>
        </c:ser>
        <c:ser>
          <c:idx val="1"/>
          <c:order val="1"/>
          <c:tx>
            <c:strRef>
              <c:f>'RGB-PSNR'!$M$72</c:f>
              <c:strCache>
                <c:ptCount val="1"/>
                <c:pt idx="0">
                  <c:v>my breakdance_track</c:v>
                </c:pt>
              </c:strCache>
            </c:strRef>
          </c:tx>
          <c:spPr>
            <a:ln>
              <a:solidFill>
                <a:schemeClr val="accent3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'RGB-PSNR'!$H$73:$H$77</c:f>
              <c:numCache>
                <c:formatCode>0.000</c:formatCode>
                <c:ptCount val="5"/>
                <c:pt idx="0">
                  <c:v>141.91482400000001</c:v>
                </c:pt>
                <c:pt idx="1">
                  <c:v>202.50261600000002</c:v>
                </c:pt>
                <c:pt idx="2">
                  <c:v>284.931512</c:v>
                </c:pt>
                <c:pt idx="3">
                  <c:v>388.26845600000001</c:v>
                </c:pt>
              </c:numCache>
            </c:numRef>
          </c:xVal>
          <c:yVal>
            <c:numRef>
              <c:f>'RGB-PSNR'!$M$73:$M$77</c:f>
              <c:numCache>
                <c:formatCode>0.00</c:formatCode>
                <c:ptCount val="5"/>
                <c:pt idx="0">
                  <c:v>29.020435656250001</c:v>
                </c:pt>
                <c:pt idx="1">
                  <c:v>33.838782875</c:v>
                </c:pt>
                <c:pt idx="2">
                  <c:v>39.394391218750009</c:v>
                </c:pt>
                <c:pt idx="3">
                  <c:v>43.525386187499997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947-46D6-AE44-64FA79658C7C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31.99812</c:v>
                </c:pt>
                <c:pt idx="1">
                  <c:v>99.472144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947-46D6-AE44-64FA79658C7C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31.99812</c:v>
                </c:pt>
                <c:pt idx="1">
                  <c:v>99.472144</c:v>
                </c:pt>
              </c:numCache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947-46D6-AE44-64FA79658C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'RGB-PSNR'!$M$83</c:f>
              <c:strCache>
                <c:ptCount val="1"/>
                <c:pt idx="0">
                  <c:v>my breakdance_semitrack</c:v>
                </c:pt>
              </c:strCache>
            </c:strRef>
          </c:tx>
          <c:spPr>
            <a:ln>
              <a:solidFill>
                <a:schemeClr val="accent3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'RGB-PSNR'!$H$84:$H$88</c:f>
              <c:numCache>
                <c:formatCode>0.000</c:formatCode>
                <c:ptCount val="5"/>
                <c:pt idx="0">
                  <c:v>148.74522399999998</c:v>
                </c:pt>
                <c:pt idx="1">
                  <c:v>212.31476799999999</c:v>
                </c:pt>
                <c:pt idx="2">
                  <c:v>298.39421600000009</c:v>
                </c:pt>
                <c:pt idx="3">
                  <c:v>405.81194399999998</c:v>
                </c:pt>
              </c:numCache>
            </c:numRef>
          </c:xVal>
          <c:yVal>
            <c:numRef>
              <c:f>'RGB-PSNR'!$M$84:$M$88</c:f>
              <c:numCache>
                <c:formatCode>0.00</c:formatCode>
                <c:ptCount val="5"/>
                <c:pt idx="0">
                  <c:v>28.708504875000003</c:v>
                </c:pt>
                <c:pt idx="1">
                  <c:v>33.686123093749998</c:v>
                </c:pt>
                <c:pt idx="2">
                  <c:v>38.955406999999994</c:v>
                </c:pt>
                <c:pt idx="3">
                  <c:v>42.580600374999996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E24-4F9B-B39A-238253512BB7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31.99812</c:v>
                </c:pt>
                <c:pt idx="1">
                  <c:v>99.472144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E24-4F9B-B39A-238253512BB7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31.99812</c:v>
                </c:pt>
                <c:pt idx="1">
                  <c:v>99.472144</c:v>
                </c:pt>
              </c:numCache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E24-4F9B-B39A-238253512B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'RGB-PSNR'!$M$94</c:f>
              <c:strCache>
                <c:ptCount val="1"/>
                <c:pt idx="0">
                  <c:v>my bartender_track</c:v>
                </c:pt>
              </c:strCache>
            </c:strRef>
          </c:tx>
          <c:spPr>
            <a:ln>
              <a:solidFill>
                <a:schemeClr val="accent3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'RGB-PSNR'!$H$95:$H$99</c:f>
              <c:numCache>
                <c:formatCode>0.000</c:formatCode>
                <c:ptCount val="5"/>
                <c:pt idx="0">
                  <c:v>43.156303999999999</c:v>
                </c:pt>
                <c:pt idx="1">
                  <c:v>64.133896000000007</c:v>
                </c:pt>
                <c:pt idx="2">
                  <c:v>94.916112000000012</c:v>
                </c:pt>
                <c:pt idx="3">
                  <c:v>133.51447200000001</c:v>
                </c:pt>
              </c:numCache>
            </c:numRef>
          </c:xVal>
          <c:yVal>
            <c:numRef>
              <c:f>'RGB-PSNR'!$M$95:$M$99</c:f>
              <c:numCache>
                <c:formatCode>0.00</c:formatCode>
                <c:ptCount val="5"/>
                <c:pt idx="0">
                  <c:v>32.785963428571421</c:v>
                </c:pt>
                <c:pt idx="1">
                  <c:v>36.193547142857135</c:v>
                </c:pt>
                <c:pt idx="2">
                  <c:v>40.200374809523801</c:v>
                </c:pt>
                <c:pt idx="3">
                  <c:v>44.225509285714281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457-4E36-875A-A3E7C20B7187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31.99812</c:v>
                </c:pt>
                <c:pt idx="1">
                  <c:v>99.472144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457-4E36-875A-A3E7C20B7187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31.99812</c:v>
                </c:pt>
                <c:pt idx="1">
                  <c:v>99.472144</c:v>
                </c:pt>
              </c:numCache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457-4E36-875A-A3E7C20B71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'RGB-PSNR'!$M$105</c:f>
              <c:strCache>
                <c:ptCount val="1"/>
                <c:pt idx="0">
                  <c:v>my bartender_semitrack</c:v>
                </c:pt>
              </c:strCache>
            </c:strRef>
          </c:tx>
          <c:spPr>
            <a:ln>
              <a:solidFill>
                <a:schemeClr val="accent3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'RGB-PSNR'!$H$106:$H$110</c:f>
              <c:numCache>
                <c:formatCode>0.000</c:formatCode>
                <c:ptCount val="5"/>
                <c:pt idx="0">
                  <c:v>44.566159999999996</c:v>
                </c:pt>
                <c:pt idx="1">
                  <c:v>66.37951200000002</c:v>
                </c:pt>
                <c:pt idx="2">
                  <c:v>98.37548000000001</c:v>
                </c:pt>
                <c:pt idx="3">
                  <c:v>138.21109600000003</c:v>
                </c:pt>
              </c:numCache>
            </c:numRef>
          </c:xVal>
          <c:yVal>
            <c:numRef>
              <c:f>'RGB-PSNR'!$M$106:$M$110</c:f>
              <c:numCache>
                <c:formatCode>0.00</c:formatCode>
                <c:ptCount val="5"/>
                <c:pt idx="0">
                  <c:v>32.572559142857145</c:v>
                </c:pt>
                <c:pt idx="1">
                  <c:v>35.783889285714281</c:v>
                </c:pt>
                <c:pt idx="2">
                  <c:v>39.95133666666667</c:v>
                </c:pt>
                <c:pt idx="3">
                  <c:v>43.900895666666671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9B9-4A87-8750-03319CC0061F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31.99812</c:v>
                </c:pt>
                <c:pt idx="1">
                  <c:v>99.472144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9B9-4A87-8750-03319CC0061F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31.99812</c:v>
                </c:pt>
                <c:pt idx="1">
                  <c:v>99.472144</c:v>
                </c:pt>
              </c:numCache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9B9-4A87-8750-03319CC006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  <c:max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'RGB-PSNR'!$L$6</c:f>
              <c:strCache>
                <c:ptCount val="1"/>
                <c:pt idx="0">
                  <c:v>MPEG-151 fruit</c:v>
                </c:pt>
              </c:strCache>
            </c:strRef>
          </c:tx>
          <c:spPr>
            <a:ln>
              <a:solidFill>
                <a:schemeClr val="accent2"/>
              </a:solidFill>
              <a:prstDash val="solid"/>
            </a:ln>
          </c:spPr>
          <c:marker>
            <c:symbol val="none"/>
          </c:marker>
          <c:xVal>
            <c:numRef>
              <c:f>'RGB-PSNR'!$D$7:$D$11</c:f>
              <c:numCache>
                <c:formatCode>0.000</c:formatCode>
                <c:ptCount val="5"/>
                <c:pt idx="0">
                  <c:v>4.0796559999999999</c:v>
                </c:pt>
                <c:pt idx="1">
                  <c:v>5.2085279999999994</c:v>
                </c:pt>
                <c:pt idx="2">
                  <c:v>6.9094400000000009</c:v>
                </c:pt>
                <c:pt idx="3">
                  <c:v>9.7417759999999998</c:v>
                </c:pt>
              </c:numCache>
            </c:numRef>
          </c:xVal>
          <c:yVal>
            <c:numRef>
              <c:f>'RGB-PSNR'!$L$7:$L$11</c:f>
              <c:numCache>
                <c:formatCode>0.00</c:formatCode>
                <c:ptCount val="5"/>
                <c:pt idx="0">
                  <c:v>46.291309208333331</c:v>
                </c:pt>
                <c:pt idx="1">
                  <c:v>49.769142708333327</c:v>
                </c:pt>
                <c:pt idx="2">
                  <c:v>51.756760083333326</c:v>
                </c:pt>
                <c:pt idx="3">
                  <c:v>53.964881166666657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4A8-4927-98D0-C6C2F2C21D53}"/>
            </c:ext>
          </c:extLst>
        </c:ser>
        <c:ser>
          <c:idx val="1"/>
          <c:order val="1"/>
          <c:tx>
            <c:strRef>
              <c:f>'RGB-PSNR'!$M$6</c:f>
              <c:strCache>
                <c:ptCount val="1"/>
                <c:pt idx="0">
                  <c:v>my fruit</c:v>
                </c:pt>
              </c:strCache>
            </c:strRef>
          </c:tx>
          <c:spPr>
            <a:ln>
              <a:solidFill>
                <a:schemeClr val="accent3"/>
              </a:solidFill>
              <a:prstDash val="solid"/>
            </a:ln>
          </c:spPr>
          <c:marker>
            <c:symbol val="none"/>
          </c:marker>
          <c:xVal>
            <c:numRef>
              <c:f>'RGB-PSNR'!$H$7:$H$11</c:f>
              <c:numCache>
                <c:formatCode>0.000</c:formatCode>
                <c:ptCount val="5"/>
                <c:pt idx="0">
                  <c:v>4.0797119999999998</c:v>
                </c:pt>
                <c:pt idx="1">
                  <c:v>5.2084160000000006</c:v>
                </c:pt>
                <c:pt idx="2">
                  <c:v>6.9092719999999996</c:v>
                </c:pt>
                <c:pt idx="3">
                  <c:v>9.7414959999999997</c:v>
                </c:pt>
              </c:numCache>
            </c:numRef>
          </c:xVal>
          <c:yVal>
            <c:numRef>
              <c:f>'RGB-PSNR'!$M$7:$M$11</c:f>
              <c:numCache>
                <c:formatCode>0.00</c:formatCode>
                <c:ptCount val="5"/>
                <c:pt idx="0">
                  <c:v>46.151101500000003</c:v>
                </c:pt>
                <c:pt idx="1">
                  <c:v>49.435416541666648</c:v>
                </c:pt>
                <c:pt idx="2">
                  <c:v>51.676891291666671</c:v>
                </c:pt>
                <c:pt idx="3">
                  <c:v>53.95188550000001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4A8-4927-98D0-C6C2F2C21D53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'RGB-PSNR'!$J$23:$J$24</c:f>
              <c:numCache>
                <c:formatCode>0.00</c:formatCode>
                <c:ptCount val="2"/>
                <c:pt idx="0">
                  <c:v>33.414000000000001</c:v>
                </c:pt>
                <c:pt idx="1">
                  <c:v>85.110599999999991</c:v>
                </c:pt>
              </c:numCache>
            </c:numRef>
          </c:xVal>
          <c:yVal>
            <c:numRef>
              <c:f>'RGB-PSNR'!$L$23:$L$24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4A8-4927-98D0-C6C2F2C21D53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'RGB-PSNR'!$J$23:$J$24</c:f>
              <c:numCache>
                <c:formatCode>0.00</c:formatCode>
                <c:ptCount val="2"/>
                <c:pt idx="0">
                  <c:v>33.414000000000001</c:v>
                </c:pt>
                <c:pt idx="1">
                  <c:v>85.110599999999991</c:v>
                </c:pt>
              </c:numCache>
            </c:numRef>
          </c:xVal>
          <c:yVal>
            <c:numRef>
              <c:f>'RGB-PSNR'!$M$23:$M$24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4A8-4927-98D0-C6C2F2C21D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  <c:max val="2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'YUV-PSNR'!$L$17</c:f>
              <c:strCache>
                <c:ptCount val="1"/>
                <c:pt idx="0">
                  <c:v>MPEG-151 breakfast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'YUV-PSNR'!$D$18:$D$22</c:f>
              <c:numCache>
                <c:formatCode>0.000</c:formatCode>
                <c:ptCount val="5"/>
                <c:pt idx="0">
                  <c:v>33.414000000000001</c:v>
                </c:pt>
                <c:pt idx="1">
                  <c:v>44.680991999999996</c:v>
                </c:pt>
                <c:pt idx="2">
                  <c:v>61.242760000000004</c:v>
                </c:pt>
                <c:pt idx="3">
                  <c:v>85.107416000000001</c:v>
                </c:pt>
              </c:numCache>
            </c:numRef>
          </c:xVal>
          <c:yVal>
            <c:numRef>
              <c:f>'YUV-PSNR'!$L$18:$L$22</c:f>
              <c:numCache>
                <c:formatCode>0.00</c:formatCode>
                <c:ptCount val="5"/>
                <c:pt idx="0">
                  <c:v>41.671015399999995</c:v>
                </c:pt>
                <c:pt idx="1">
                  <c:v>44.019720466666662</c:v>
                </c:pt>
                <c:pt idx="2">
                  <c:v>45.15777653333334</c:v>
                </c:pt>
                <c:pt idx="3">
                  <c:v>45.988619533333335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294-4FA5-A929-13422FB3D6DB}"/>
            </c:ext>
          </c:extLst>
        </c:ser>
        <c:ser>
          <c:idx val="1"/>
          <c:order val="1"/>
          <c:tx>
            <c:strRef>
              <c:f>'YUV-PSNR'!$M$17</c:f>
              <c:strCache>
                <c:ptCount val="1"/>
                <c:pt idx="0">
                  <c:v>my breakfast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'YUV-PSNR'!$H$18:$H$22</c:f>
              <c:numCache>
                <c:formatCode>0.000</c:formatCode>
                <c:ptCount val="5"/>
                <c:pt idx="0">
                  <c:v>33.415855999999998</c:v>
                </c:pt>
                <c:pt idx="1">
                  <c:v>44.683448000000006</c:v>
                </c:pt>
                <c:pt idx="2">
                  <c:v>61.244679999999995</c:v>
                </c:pt>
                <c:pt idx="3">
                  <c:v>85.110599999999991</c:v>
                </c:pt>
              </c:numCache>
            </c:numRef>
          </c:xVal>
          <c:yVal>
            <c:numRef>
              <c:f>'YUV-PSNR'!$M$18:$M$22</c:f>
              <c:numCache>
                <c:formatCode>0.00</c:formatCode>
                <c:ptCount val="5"/>
                <c:pt idx="0">
                  <c:v>41.629273133333335</c:v>
                </c:pt>
                <c:pt idx="1">
                  <c:v>44.01706346666667</c:v>
                </c:pt>
                <c:pt idx="2">
                  <c:v>45.145094533333335</c:v>
                </c:pt>
                <c:pt idx="3">
                  <c:v>45.979728399999999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294-4FA5-A929-13422FB3D6DB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'YUV-PSNR'!$J$23:$J$24</c:f>
              <c:numCache>
                <c:formatCode>0.00</c:formatCode>
                <c:ptCount val="2"/>
                <c:pt idx="0">
                  <c:v>33.414000000000001</c:v>
                </c:pt>
                <c:pt idx="1">
                  <c:v>85.110599999999991</c:v>
                </c:pt>
              </c:numCache>
            </c:numRef>
          </c:xVal>
          <c:yVal>
            <c:numRef>
              <c:f>'YUV-PSNR'!$L$23:$L$24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294-4FA5-A929-13422FB3D6DB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'YUV-PSNR'!$J$23:$J$24</c:f>
              <c:numCache>
                <c:formatCode>0.00</c:formatCode>
                <c:ptCount val="2"/>
                <c:pt idx="0">
                  <c:v>33.414000000000001</c:v>
                </c:pt>
                <c:pt idx="1">
                  <c:v>85.110599999999991</c:v>
                </c:pt>
              </c:numCache>
            </c:numRef>
          </c:xVal>
          <c:yVal>
            <c:numRef>
              <c:f>'YUV-PSNR'!$M$23:$M$24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294-4FA5-A929-13422FB3D6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>
        <c:manualLayout>
          <c:layoutTarget val="inner"/>
          <c:xMode val="edge"/>
          <c:yMode val="edge"/>
          <c:x val="4.714395517787006E-2"/>
          <c:y val="7.4650752572565399E-2"/>
          <c:w val="0.6987758535750952"/>
          <c:h val="0.76791577984386927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'YUV-PSNR'!$L$28</c:f>
              <c:strCache>
                <c:ptCount val="1"/>
                <c:pt idx="0">
                  <c:v>MPEG-151 breakfast_track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'YUV-PSNR'!$D$29:$D$33</c:f>
              <c:numCache>
                <c:formatCode>0.000</c:formatCode>
                <c:ptCount val="5"/>
                <c:pt idx="0">
                  <c:v>41.983448000000003</c:v>
                </c:pt>
                <c:pt idx="1">
                  <c:v>60.495176000000001</c:v>
                </c:pt>
                <c:pt idx="2">
                  <c:v>86.819575999999998</c:v>
                </c:pt>
                <c:pt idx="3">
                  <c:v>120.280824</c:v>
                </c:pt>
              </c:numCache>
            </c:numRef>
          </c:xVal>
          <c:yVal>
            <c:numRef>
              <c:f>'YUV-PSNR'!$L$29:$L$33</c:f>
              <c:numCache>
                <c:formatCode>0.00</c:formatCode>
                <c:ptCount val="5"/>
                <c:pt idx="0">
                  <c:v>34.150853666666663</c:v>
                </c:pt>
                <c:pt idx="1">
                  <c:v>37.051273466666665</c:v>
                </c:pt>
                <c:pt idx="2">
                  <c:v>41.546377466666669</c:v>
                </c:pt>
                <c:pt idx="3">
                  <c:v>44.545293400000006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225-43A1-92EA-C019D01F6047}"/>
            </c:ext>
          </c:extLst>
        </c:ser>
        <c:ser>
          <c:idx val="1"/>
          <c:order val="1"/>
          <c:tx>
            <c:strRef>
              <c:f>'YUV-PSNR'!$M$28</c:f>
              <c:strCache>
                <c:ptCount val="1"/>
                <c:pt idx="0">
                  <c:v>my breakfast_track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'YUV-PSNR'!$H$29:$H$33</c:f>
              <c:numCache>
                <c:formatCode>0.000</c:formatCode>
                <c:ptCount val="5"/>
                <c:pt idx="0">
                  <c:v>41.984784000000005</c:v>
                </c:pt>
                <c:pt idx="1">
                  <c:v>60.496936000000012</c:v>
                </c:pt>
                <c:pt idx="2">
                  <c:v>86.821719999999985</c:v>
                </c:pt>
                <c:pt idx="3">
                  <c:v>120.28464000000001</c:v>
                </c:pt>
              </c:numCache>
            </c:numRef>
          </c:xVal>
          <c:yVal>
            <c:numRef>
              <c:f>'YUV-PSNR'!$M$29:$M$33</c:f>
              <c:numCache>
                <c:formatCode>0.00</c:formatCode>
                <c:ptCount val="5"/>
                <c:pt idx="0">
                  <c:v>34.173480199999993</c:v>
                </c:pt>
                <c:pt idx="1">
                  <c:v>37.06459233333333</c:v>
                </c:pt>
                <c:pt idx="2">
                  <c:v>41.565463000000001</c:v>
                </c:pt>
                <c:pt idx="3">
                  <c:v>44.547688600000008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225-43A1-92EA-C019D01F6047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'YUV-PSNR'!$J$34:$J$35</c:f>
              <c:numCache>
                <c:formatCode>0.00</c:formatCode>
                <c:ptCount val="2"/>
                <c:pt idx="0">
                  <c:v>41.983448000000003</c:v>
                </c:pt>
                <c:pt idx="1">
                  <c:v>120.28464000000001</c:v>
                </c:pt>
              </c:numCache>
            </c:numRef>
          </c:xVal>
          <c:yVal>
            <c:numRef>
              <c:f>'YUV-PSNR'!$L$34:$L$35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225-43A1-92EA-C019D01F6047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'YUV-PSNR'!$J$34:$J$35</c:f>
              <c:numCache>
                <c:formatCode>0.00</c:formatCode>
                <c:ptCount val="2"/>
                <c:pt idx="0">
                  <c:v>41.983448000000003</c:v>
                </c:pt>
                <c:pt idx="1">
                  <c:v>120.28464000000001</c:v>
                </c:pt>
              </c:numCache>
            </c:numRef>
          </c:xVal>
          <c:yVal>
            <c:numRef>
              <c:f>'YUV-PSNR'!$M$34:$M$35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225-43A1-92EA-C019D01F60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layout>
        <c:manualLayout>
          <c:xMode val="edge"/>
          <c:yMode val="edge"/>
          <c:x val="0.78745991359130396"/>
          <c:y val="0.22938995319499339"/>
          <c:w val="0.2007389202614408"/>
          <c:h val="0.4869281028288735"/>
        </c:manualLayout>
      </c:layout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'YUV-PSNR'!$L$39</c:f>
              <c:strCache>
                <c:ptCount val="1"/>
                <c:pt idx="0">
                  <c:v>MPEG-151 breakfast_semitrack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'YUV-PSNR'!$D$40:$D$44</c:f>
              <c:numCache>
                <c:formatCode>0.000</c:formatCode>
                <c:ptCount val="5"/>
                <c:pt idx="0">
                  <c:v>43.056959999999997</c:v>
                </c:pt>
                <c:pt idx="1">
                  <c:v>62.195320000000002</c:v>
                </c:pt>
                <c:pt idx="2">
                  <c:v>89.416951999999995</c:v>
                </c:pt>
                <c:pt idx="3">
                  <c:v>123.8312</c:v>
                </c:pt>
              </c:numCache>
            </c:numRef>
          </c:xVal>
          <c:yVal>
            <c:numRef>
              <c:f>'YUV-PSNR'!$L$40:$L$44</c:f>
              <c:numCache>
                <c:formatCode>0.00</c:formatCode>
                <c:ptCount val="5"/>
                <c:pt idx="0">
                  <c:v>33.938127933333334</c:v>
                </c:pt>
                <c:pt idx="1">
                  <c:v>37.024512666666659</c:v>
                </c:pt>
                <c:pt idx="2">
                  <c:v>41.454444533333344</c:v>
                </c:pt>
                <c:pt idx="3">
                  <c:v>44.248702933333334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074-4EB8-B627-5FC340604ADA}"/>
            </c:ext>
          </c:extLst>
        </c:ser>
        <c:ser>
          <c:idx val="1"/>
          <c:order val="1"/>
          <c:tx>
            <c:strRef>
              <c:f>'YUV-PSNR'!$M$39</c:f>
              <c:strCache>
                <c:ptCount val="1"/>
                <c:pt idx="0">
                  <c:v>my breakfast_semitrack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'YUV-PSNR'!$H$40:$H$44</c:f>
              <c:numCache>
                <c:formatCode>0.000</c:formatCode>
                <c:ptCount val="5"/>
                <c:pt idx="0">
                  <c:v>43.057664000000003</c:v>
                </c:pt>
                <c:pt idx="1">
                  <c:v>62.196928</c:v>
                </c:pt>
                <c:pt idx="2">
                  <c:v>89.418720000000022</c:v>
                </c:pt>
                <c:pt idx="3">
                  <c:v>123.83228799999999</c:v>
                </c:pt>
              </c:numCache>
            </c:numRef>
          </c:xVal>
          <c:yVal>
            <c:numRef>
              <c:f>'YUV-PSNR'!$M$40:$M$44</c:f>
              <c:numCache>
                <c:formatCode>0.00</c:formatCode>
                <c:ptCount val="5"/>
                <c:pt idx="0">
                  <c:v>33.944687933333327</c:v>
                </c:pt>
                <c:pt idx="1">
                  <c:v>37.044338266666664</c:v>
                </c:pt>
                <c:pt idx="2">
                  <c:v>41.448373466666666</c:v>
                </c:pt>
                <c:pt idx="3">
                  <c:v>44.254522266666655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074-4EB8-B627-5FC340604ADA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'YUV-PSNR'!$J$45:$J$46</c:f>
              <c:numCache>
                <c:formatCode>0.00</c:formatCode>
                <c:ptCount val="2"/>
                <c:pt idx="0">
                  <c:v>43.056959999999997</c:v>
                </c:pt>
                <c:pt idx="1">
                  <c:v>123.83228799999999</c:v>
                </c:pt>
              </c:numCache>
            </c:numRef>
          </c:xVal>
          <c:yVal>
            <c:numRef>
              <c:f>'YUV-PSNR'!$L$45:$L$46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074-4EB8-B627-5FC340604ADA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'YUV-PSNR'!$J$45:$J$46</c:f>
              <c:numCache>
                <c:formatCode>0.00</c:formatCode>
                <c:ptCount val="2"/>
                <c:pt idx="0">
                  <c:v>43.056959999999997</c:v>
                </c:pt>
                <c:pt idx="1">
                  <c:v>123.83228799999999</c:v>
                </c:pt>
              </c:numCache>
            </c:numRef>
          </c:xVal>
          <c:yVal>
            <c:numRef>
              <c:f>'YUV-PSNR'!$M$45:$M$46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0074-4EB8-B627-5FC340604A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>
        <c:manualLayout>
          <c:layoutTarget val="inner"/>
          <c:xMode val="edge"/>
          <c:yMode val="edge"/>
          <c:x val="4.714395517787006E-2"/>
          <c:y val="7.4650752572565399E-2"/>
          <c:w val="0.69437008488011986"/>
          <c:h val="0.76791577984386927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'YUV-PSNR'!$L$50</c:f>
              <c:strCache>
                <c:ptCount val="1"/>
                <c:pt idx="0">
                  <c:v>MPEG-151 cinema_track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'YUV-PSNR'!$D$51:$D$55</c:f>
              <c:numCache>
                <c:formatCode>0.000</c:formatCode>
                <c:ptCount val="5"/>
                <c:pt idx="0">
                  <c:v>30.964104000000003</c:v>
                </c:pt>
                <c:pt idx="1">
                  <c:v>45.42214400000001</c:v>
                </c:pt>
                <c:pt idx="2">
                  <c:v>67.492872000000006</c:v>
                </c:pt>
                <c:pt idx="3">
                  <c:v>95.688671999999997</c:v>
                </c:pt>
              </c:numCache>
            </c:numRef>
          </c:xVal>
          <c:yVal>
            <c:numRef>
              <c:f>'YUV-PSNR'!$L$51:$L$55</c:f>
              <c:numCache>
                <c:formatCode>0.00</c:formatCode>
                <c:ptCount val="5"/>
                <c:pt idx="0">
                  <c:v>35.421116285714284</c:v>
                </c:pt>
                <c:pt idx="1">
                  <c:v>38.602953666666664</c:v>
                </c:pt>
                <c:pt idx="2">
                  <c:v>42.573352476190472</c:v>
                </c:pt>
                <c:pt idx="3">
                  <c:v>46.366067476190473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152-4198-8873-97E15E48DA3A}"/>
            </c:ext>
          </c:extLst>
        </c:ser>
        <c:ser>
          <c:idx val="1"/>
          <c:order val="1"/>
          <c:tx>
            <c:strRef>
              <c:f>'YUV-PSNR'!$M$50</c:f>
              <c:strCache>
                <c:ptCount val="1"/>
                <c:pt idx="0">
                  <c:v>my cinema_track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'YUV-PSNR'!$H$51:$H$55</c:f>
              <c:numCache>
                <c:formatCode>0.000</c:formatCode>
                <c:ptCount val="5"/>
                <c:pt idx="0">
                  <c:v>30.965223999999999</c:v>
                </c:pt>
                <c:pt idx="1">
                  <c:v>45.422184000000001</c:v>
                </c:pt>
                <c:pt idx="2">
                  <c:v>67.492048000000011</c:v>
                </c:pt>
                <c:pt idx="3">
                  <c:v>95.687856000000011</c:v>
                </c:pt>
              </c:numCache>
            </c:numRef>
          </c:xVal>
          <c:yVal>
            <c:numRef>
              <c:f>'YUV-PSNR'!$M$51:$M$55</c:f>
              <c:numCache>
                <c:formatCode>0.00</c:formatCode>
                <c:ptCount val="5"/>
                <c:pt idx="0">
                  <c:v>35.472553142857151</c:v>
                </c:pt>
                <c:pt idx="1">
                  <c:v>38.633902428571432</c:v>
                </c:pt>
                <c:pt idx="2">
                  <c:v>42.580887904761902</c:v>
                </c:pt>
                <c:pt idx="3">
                  <c:v>46.38176119047619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152-4198-8873-97E15E48DA3A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'YUV-PSNR'!$J$56:$J$57</c:f>
              <c:numCache>
                <c:formatCode>0.00</c:formatCode>
                <c:ptCount val="2"/>
                <c:pt idx="0">
                  <c:v>30.964104000000003</c:v>
                </c:pt>
                <c:pt idx="1">
                  <c:v>95.688671999999997</c:v>
                </c:pt>
              </c:numCache>
            </c:numRef>
          </c:xVal>
          <c:yVal>
            <c:numRef>
              <c:f>'YUV-PSNR'!$L$56:$L$57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152-4198-8873-97E15E48DA3A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'YUV-PSNR'!$J$56:$J$57</c:f>
              <c:numCache>
                <c:formatCode>0.00</c:formatCode>
                <c:ptCount val="2"/>
                <c:pt idx="0">
                  <c:v>30.964104000000003</c:v>
                </c:pt>
                <c:pt idx="1">
                  <c:v>95.688671999999997</c:v>
                </c:pt>
              </c:numCache>
            </c:numRef>
          </c:xVal>
          <c:yVal>
            <c:numRef>
              <c:f>'YUV-PSNR'!$M$56:$M$57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4152-4198-8873-97E15E48DA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layout>
        <c:manualLayout>
          <c:xMode val="edge"/>
          <c:yMode val="edge"/>
          <c:x val="0.78108728387178605"/>
          <c:y val="0.25653568140319899"/>
          <c:w val="0.2071115499809586"/>
          <c:h val="0.41227735025630802"/>
        </c:manualLayout>
      </c:layout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'YUV-PSNR'!$L$61</c:f>
              <c:strCache>
                <c:ptCount val="1"/>
                <c:pt idx="0">
                  <c:v>MPEG-151 cinema_semitrack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'YUV-PSNR'!$D$62:$D$66</c:f>
              <c:numCache>
                <c:formatCode>0.000</c:formatCode>
                <c:ptCount val="5"/>
                <c:pt idx="0">
                  <c:v>31.99812</c:v>
                </c:pt>
                <c:pt idx="1">
                  <c:v>47.120816000000005</c:v>
                </c:pt>
                <c:pt idx="2">
                  <c:v>70.18495999999999</c:v>
                </c:pt>
                <c:pt idx="3">
                  <c:v>99.472144</c:v>
                </c:pt>
              </c:numCache>
            </c:numRef>
          </c:xVal>
          <c:yVal>
            <c:numRef>
              <c:f>'YUV-PSNR'!$L$62:$L$66</c:f>
              <c:numCache>
                <c:formatCode>0.00</c:formatCode>
                <c:ptCount val="5"/>
                <c:pt idx="0">
                  <c:v>35.334542761904764</c:v>
                </c:pt>
                <c:pt idx="1">
                  <c:v>38.547654333333334</c:v>
                </c:pt>
                <c:pt idx="2">
                  <c:v>42.520271476190466</c:v>
                </c:pt>
                <c:pt idx="3">
                  <c:v>46.142118571428576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9E6-435C-9274-75CC0D0AE422}"/>
            </c:ext>
          </c:extLst>
        </c:ser>
        <c:ser>
          <c:idx val="1"/>
          <c:order val="1"/>
          <c:tx>
            <c:strRef>
              <c:f>'YUV-PSNR'!$M$61</c:f>
              <c:strCache>
                <c:ptCount val="1"/>
                <c:pt idx="0">
                  <c:v>my cinema_semitrack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'YUV-PSNR'!$H$62:$H$66</c:f>
              <c:numCache>
                <c:formatCode>0.000</c:formatCode>
                <c:ptCount val="5"/>
                <c:pt idx="0">
                  <c:v>31.998720000000002</c:v>
                </c:pt>
                <c:pt idx="1">
                  <c:v>47.121400000000001</c:v>
                </c:pt>
                <c:pt idx="2">
                  <c:v>70.184967999999998</c:v>
                </c:pt>
                <c:pt idx="3">
                  <c:v>99.471167999999992</c:v>
                </c:pt>
              </c:numCache>
            </c:numRef>
          </c:xVal>
          <c:yVal>
            <c:numRef>
              <c:f>'YUV-PSNR'!$M$62:$M$66</c:f>
              <c:numCache>
                <c:formatCode>0.00</c:formatCode>
                <c:ptCount val="5"/>
                <c:pt idx="0">
                  <c:v>35.360079571428564</c:v>
                </c:pt>
                <c:pt idx="1">
                  <c:v>38.580274142857135</c:v>
                </c:pt>
                <c:pt idx="2">
                  <c:v>42.523765619047616</c:v>
                </c:pt>
                <c:pt idx="3">
                  <c:v>46.161765333333335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9E6-435C-9274-75CC0D0AE422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'YUV-PSNR'!$J$67:$J$68</c:f>
              <c:numCache>
                <c:formatCode>0.00</c:formatCode>
                <c:ptCount val="2"/>
                <c:pt idx="0">
                  <c:v>31.99812</c:v>
                </c:pt>
                <c:pt idx="1">
                  <c:v>99.472144</c:v>
                </c:pt>
              </c:numCache>
            </c:numRef>
          </c:xVal>
          <c:yVal>
            <c:numRef>
              <c:f>'YUV-PSNR'!$L$67:$L$68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9E6-435C-9274-75CC0D0AE422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'YUV-PSNR'!$J$67:$J$68</c:f>
              <c:numCache>
                <c:formatCode>0.00</c:formatCode>
                <c:ptCount val="2"/>
                <c:pt idx="0">
                  <c:v>31.99812</c:v>
                </c:pt>
                <c:pt idx="1">
                  <c:v>99.472144</c:v>
                </c:pt>
              </c:numCache>
            </c:numRef>
          </c:xVal>
          <c:yVal>
            <c:numRef>
              <c:f>'YUV-PSNR'!$M$67:$M$68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49E6-435C-9274-75CC0D0AE4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>
        <c:manualLayout>
          <c:layoutTarget val="inner"/>
          <c:xMode val="edge"/>
          <c:yMode val="edge"/>
          <c:x val="4.714395517787006E-2"/>
          <c:y val="7.4650712681857578E-2"/>
          <c:w val="0.69205910061175568"/>
          <c:h val="0.7679159038614243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'YUV-PSNR'!$L$72</c:f>
              <c:strCache>
                <c:ptCount val="1"/>
                <c:pt idx="0">
                  <c:v>MPEG-151 breakdance_track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'YUV-PSNR'!$D$73:$D$77</c:f>
              <c:numCache>
                <c:formatCode>0.000</c:formatCode>
                <c:ptCount val="5"/>
                <c:pt idx="0">
                  <c:v>141.91076799999999</c:v>
                </c:pt>
                <c:pt idx="1">
                  <c:v>202.49611999999999</c:v>
                </c:pt>
                <c:pt idx="2">
                  <c:v>284.92426400000005</c:v>
                </c:pt>
                <c:pt idx="3">
                  <c:v>388.26202400000005</c:v>
                </c:pt>
              </c:numCache>
            </c:numRef>
          </c:xVal>
          <c:yVal>
            <c:numRef>
              <c:f>'YUV-PSNR'!$L$73:$L$77</c:f>
              <c:numCache>
                <c:formatCode>0.00</c:formatCode>
                <c:ptCount val="5"/>
                <c:pt idx="0">
                  <c:v>33.031665406249999</c:v>
                </c:pt>
                <c:pt idx="1">
                  <c:v>37.327720218750002</c:v>
                </c:pt>
                <c:pt idx="2">
                  <c:v>42.662468718749999</c:v>
                </c:pt>
                <c:pt idx="3">
                  <c:v>46.466369468749996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C86-4781-A0D6-F8893D3A3E23}"/>
            </c:ext>
          </c:extLst>
        </c:ser>
        <c:ser>
          <c:idx val="1"/>
          <c:order val="1"/>
          <c:tx>
            <c:strRef>
              <c:f>'YUV-PSNR'!$M$72</c:f>
              <c:strCache>
                <c:ptCount val="1"/>
                <c:pt idx="0">
                  <c:v>my breakdance_track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'YUV-PSNR'!$H$73:$H$77</c:f>
              <c:numCache>
                <c:formatCode>0.000</c:formatCode>
                <c:ptCount val="5"/>
                <c:pt idx="0">
                  <c:v>141.91482400000001</c:v>
                </c:pt>
                <c:pt idx="1">
                  <c:v>202.50261600000002</c:v>
                </c:pt>
                <c:pt idx="2">
                  <c:v>284.931512</c:v>
                </c:pt>
                <c:pt idx="3">
                  <c:v>388.26845600000001</c:v>
                </c:pt>
              </c:numCache>
            </c:numRef>
          </c:xVal>
          <c:yVal>
            <c:numRef>
              <c:f>'YUV-PSNR'!$M$73:$M$77</c:f>
              <c:numCache>
                <c:formatCode>0.00</c:formatCode>
                <c:ptCount val="5"/>
                <c:pt idx="0">
                  <c:v>33.042207812500003</c:v>
                </c:pt>
                <c:pt idx="1">
                  <c:v>37.336718843750006</c:v>
                </c:pt>
                <c:pt idx="2">
                  <c:v>42.674885156249992</c:v>
                </c:pt>
                <c:pt idx="3">
                  <c:v>46.459103500000005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C86-4781-A0D6-F8893D3A3E23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'YUV-PSNR'!$J$78:$J$79</c:f>
              <c:numCache>
                <c:formatCode>0.00</c:formatCode>
                <c:ptCount val="2"/>
                <c:pt idx="0">
                  <c:v>141.91076799999999</c:v>
                </c:pt>
                <c:pt idx="1">
                  <c:v>388.26845600000001</c:v>
                </c:pt>
              </c:numCache>
            </c:numRef>
          </c:xVal>
          <c:yVal>
            <c:numRef>
              <c:f>'YUV-PSNR'!$L$78:$L$79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C86-4781-A0D6-F8893D3A3E23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'YUV-PSNR'!$J$78:$J$79</c:f>
              <c:numCache>
                <c:formatCode>0.00</c:formatCode>
                <c:ptCount val="2"/>
                <c:pt idx="0">
                  <c:v>141.91076799999999</c:v>
                </c:pt>
                <c:pt idx="1">
                  <c:v>388.26845600000001</c:v>
                </c:pt>
              </c:numCache>
            </c:numRef>
          </c:xVal>
          <c:yVal>
            <c:numRef>
              <c:f>'YUV-PSNR'!$M$78:$M$79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4C86-4781-A0D6-F8893D3A3E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layout>
        <c:manualLayout>
          <c:xMode val="edge"/>
          <c:yMode val="edge"/>
          <c:x val="0.78271002165250703"/>
          <c:y val="0.2565360786840955"/>
          <c:w val="0.2054888122002376"/>
          <c:h val="0.48692784263180888"/>
        </c:manualLayout>
      </c:layout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>
        <c:manualLayout>
          <c:layoutTarget val="inner"/>
          <c:xMode val="edge"/>
          <c:yMode val="edge"/>
          <c:x val="4.714395517787006E-2"/>
          <c:y val="7.4650712681857578E-2"/>
          <c:w val="0.70247432665596921"/>
          <c:h val="0.7679159038614243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'YUV-PSNR'!$L$83</c:f>
              <c:strCache>
                <c:ptCount val="1"/>
                <c:pt idx="0">
                  <c:v>MPEG-151 breakdance_semitrack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'YUV-PSNR'!$D$84:$D$88</c:f>
              <c:numCache>
                <c:formatCode>0.000</c:formatCode>
                <c:ptCount val="5"/>
                <c:pt idx="0">
                  <c:v>148.74119999999999</c:v>
                </c:pt>
                <c:pt idx="1">
                  <c:v>212.310136</c:v>
                </c:pt>
                <c:pt idx="2">
                  <c:v>298.38734399999998</c:v>
                </c:pt>
                <c:pt idx="3">
                  <c:v>405.806104</c:v>
                </c:pt>
              </c:numCache>
            </c:numRef>
          </c:xVal>
          <c:yVal>
            <c:numRef>
              <c:f>'YUV-PSNR'!$L$84:$L$88</c:f>
              <c:numCache>
                <c:formatCode>0.00</c:formatCode>
                <c:ptCount val="5"/>
                <c:pt idx="0">
                  <c:v>32.803427843750008</c:v>
                </c:pt>
                <c:pt idx="1">
                  <c:v>37.210891812500002</c:v>
                </c:pt>
                <c:pt idx="2">
                  <c:v>42.224438468750009</c:v>
                </c:pt>
                <c:pt idx="3">
                  <c:v>45.591421312500003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BF8-4F6F-9214-4762C97F2C1B}"/>
            </c:ext>
          </c:extLst>
        </c:ser>
        <c:ser>
          <c:idx val="1"/>
          <c:order val="1"/>
          <c:tx>
            <c:strRef>
              <c:f>'YUV-PSNR'!$M$83</c:f>
              <c:strCache>
                <c:ptCount val="1"/>
                <c:pt idx="0">
                  <c:v>my breakdance_semitrack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'YUV-PSNR'!$H$84:$H$88</c:f>
              <c:numCache>
                <c:formatCode>0.000</c:formatCode>
                <c:ptCount val="5"/>
                <c:pt idx="0">
                  <c:v>148.74522399999998</c:v>
                </c:pt>
                <c:pt idx="1">
                  <c:v>212.31476799999999</c:v>
                </c:pt>
                <c:pt idx="2">
                  <c:v>298.39421600000009</c:v>
                </c:pt>
                <c:pt idx="3">
                  <c:v>405.81194399999998</c:v>
                </c:pt>
              </c:numCache>
            </c:numRef>
          </c:xVal>
          <c:yVal>
            <c:numRef>
              <c:f>'YUV-PSNR'!$M$84:$M$88</c:f>
              <c:numCache>
                <c:formatCode>0.00</c:formatCode>
                <c:ptCount val="5"/>
                <c:pt idx="0">
                  <c:v>32.802540843750009</c:v>
                </c:pt>
                <c:pt idx="1">
                  <c:v>37.230678906249999</c:v>
                </c:pt>
                <c:pt idx="2">
                  <c:v>42.229150750000009</c:v>
                </c:pt>
                <c:pt idx="3">
                  <c:v>45.590034562499994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BF8-4F6F-9214-4762C97F2C1B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'YUV-PSNR'!$J$89:$J$90</c:f>
              <c:numCache>
                <c:formatCode>0.00</c:formatCode>
                <c:ptCount val="2"/>
                <c:pt idx="0">
                  <c:v>148.74119999999999</c:v>
                </c:pt>
                <c:pt idx="1">
                  <c:v>405.81194399999998</c:v>
                </c:pt>
              </c:numCache>
            </c:numRef>
          </c:xVal>
          <c:yVal>
            <c:numRef>
              <c:f>'YUV-PSNR'!$L$89:$L$90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BF8-4F6F-9214-4762C97F2C1B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'YUV-PSNR'!$J$89:$J$90</c:f>
              <c:numCache>
                <c:formatCode>0.00</c:formatCode>
                <c:ptCount val="2"/>
                <c:pt idx="0">
                  <c:v>148.74119999999999</c:v>
                </c:pt>
                <c:pt idx="1">
                  <c:v>405.81194399999998</c:v>
                </c:pt>
              </c:numCache>
            </c:numRef>
          </c:xVal>
          <c:yVal>
            <c:numRef>
              <c:f>'YUV-PSNR'!$M$89:$M$90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BF8-4F6F-9214-4762C97F2C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'YUV-PSNR'!$L$94</c:f>
              <c:strCache>
                <c:ptCount val="1"/>
                <c:pt idx="0">
                  <c:v>MPEG-151 bartender_track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'YUV-PSNR'!$D$95:$D$99</c:f>
              <c:numCache>
                <c:formatCode>0.000</c:formatCode>
                <c:ptCount val="5"/>
                <c:pt idx="0">
                  <c:v>43.155912000000001</c:v>
                </c:pt>
                <c:pt idx="1">
                  <c:v>64.133495999999994</c:v>
                </c:pt>
                <c:pt idx="2">
                  <c:v>94.915872000000007</c:v>
                </c:pt>
                <c:pt idx="3">
                  <c:v>133.515456</c:v>
                </c:pt>
              </c:numCache>
            </c:numRef>
          </c:xVal>
          <c:yVal>
            <c:numRef>
              <c:f>'YUV-PSNR'!$L$95:$L$99</c:f>
              <c:numCache>
                <c:formatCode>0.00</c:formatCode>
                <c:ptCount val="5"/>
                <c:pt idx="0">
                  <c:v>36.345243476190475</c:v>
                </c:pt>
                <c:pt idx="1">
                  <c:v>39.570199619047621</c:v>
                </c:pt>
                <c:pt idx="2">
                  <c:v>43.586855952380951</c:v>
                </c:pt>
                <c:pt idx="3">
                  <c:v>47.191150714285712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C51-4C75-BB42-8742AC1409BB}"/>
            </c:ext>
          </c:extLst>
        </c:ser>
        <c:ser>
          <c:idx val="1"/>
          <c:order val="1"/>
          <c:tx>
            <c:strRef>
              <c:f>'YUV-PSNR'!$M$94</c:f>
              <c:strCache>
                <c:ptCount val="1"/>
                <c:pt idx="0">
                  <c:v>my bartender_track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'YUV-PSNR'!$H$95:$H$99</c:f>
              <c:numCache>
                <c:formatCode>0.000</c:formatCode>
                <c:ptCount val="5"/>
                <c:pt idx="0">
                  <c:v>43.156303999999999</c:v>
                </c:pt>
                <c:pt idx="1">
                  <c:v>64.133896000000007</c:v>
                </c:pt>
                <c:pt idx="2">
                  <c:v>94.916112000000012</c:v>
                </c:pt>
                <c:pt idx="3">
                  <c:v>133.51447200000001</c:v>
                </c:pt>
              </c:numCache>
            </c:numRef>
          </c:xVal>
          <c:yVal>
            <c:numRef>
              <c:f>'YUV-PSNR'!$M$95:$M$99</c:f>
              <c:numCache>
                <c:formatCode>0.00</c:formatCode>
                <c:ptCount val="5"/>
                <c:pt idx="0">
                  <c:v>36.358307857142847</c:v>
                </c:pt>
                <c:pt idx="1">
                  <c:v>39.579372190476185</c:v>
                </c:pt>
                <c:pt idx="2">
                  <c:v>43.574701666666662</c:v>
                </c:pt>
                <c:pt idx="3">
                  <c:v>47.229705571428568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C51-4C75-BB42-8742AC1409BB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'YUV-PSNR'!$J$100:$J$101</c:f>
              <c:numCache>
                <c:formatCode>0.00</c:formatCode>
                <c:ptCount val="2"/>
                <c:pt idx="0">
                  <c:v>43.155912000000001</c:v>
                </c:pt>
                <c:pt idx="1">
                  <c:v>133.515456</c:v>
                </c:pt>
              </c:numCache>
            </c:numRef>
          </c:xVal>
          <c:yVal>
            <c:numRef>
              <c:f>'YUV-PSNR'!$L$100:$L$101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C51-4C75-BB42-8742AC1409BB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'YUV-PSNR'!$J$100:$J$101</c:f>
              <c:numCache>
                <c:formatCode>0.00</c:formatCode>
                <c:ptCount val="2"/>
                <c:pt idx="0">
                  <c:v>43.155912000000001</c:v>
                </c:pt>
                <c:pt idx="1">
                  <c:v>133.515456</c:v>
                </c:pt>
              </c:numCache>
            </c:numRef>
          </c:xVal>
          <c:yVal>
            <c:numRef>
              <c:f>'YUV-PSNR'!$M$100:$M$101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C51-4C75-BB42-8742AC1409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>
        <c:manualLayout>
          <c:layoutTarget val="inner"/>
          <c:xMode val="edge"/>
          <c:yMode val="edge"/>
          <c:x val="4.714395517787006E-2"/>
          <c:y val="7.4650752572565399E-2"/>
          <c:w val="0.68762359669499207"/>
          <c:h val="0.76791577984386927"/>
        </c:manualLayout>
      </c:layout>
      <c:scatterChart>
        <c:scatterStyle val="smoothMarker"/>
        <c:varyColors val="0"/>
        <c:ser>
          <c:idx val="1"/>
          <c:order val="0"/>
          <c:tx>
            <c:strRef>
              <c:f>'YUV-PSNR'!$M$105</c:f>
              <c:strCache>
                <c:ptCount val="1"/>
                <c:pt idx="0">
                  <c:v>my bartender_semitrack</c:v>
                </c:pt>
              </c:strCache>
            </c:strRef>
          </c:tx>
          <c:spPr>
            <a:ln>
              <a:solidFill>
                <a:schemeClr val="accent3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'YUV-PSNR'!$H$106:$H$110</c:f>
              <c:numCache>
                <c:formatCode>0.000</c:formatCode>
                <c:ptCount val="5"/>
                <c:pt idx="0">
                  <c:v>44.566159999999996</c:v>
                </c:pt>
                <c:pt idx="1">
                  <c:v>66.37951200000002</c:v>
                </c:pt>
                <c:pt idx="2">
                  <c:v>98.37548000000001</c:v>
                </c:pt>
                <c:pt idx="3">
                  <c:v>138.21109600000003</c:v>
                </c:pt>
              </c:numCache>
            </c:numRef>
          </c:xVal>
          <c:yVal>
            <c:numRef>
              <c:f>'YUV-PSNR'!$M$106:$M$110</c:f>
              <c:numCache>
                <c:formatCode>0.00</c:formatCode>
                <c:ptCount val="5"/>
                <c:pt idx="0">
                  <c:v>36.285730761904766</c:v>
                </c:pt>
                <c:pt idx="1">
                  <c:v>39.236950095238086</c:v>
                </c:pt>
                <c:pt idx="2">
                  <c:v>43.26950180952381</c:v>
                </c:pt>
                <c:pt idx="3">
                  <c:v>46.847086809523802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59E-471A-B810-FEBA807F8751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31.99812</c:v>
                </c:pt>
                <c:pt idx="1">
                  <c:v>99.472144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59E-471A-B810-FEBA807F8751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31.99812</c:v>
                </c:pt>
                <c:pt idx="1">
                  <c:v>99.472144</c:v>
                </c:pt>
              </c:numCache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59E-471A-B810-FEBA807F87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  <c:max val="2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layout>
        <c:manualLayout>
          <c:xMode val="edge"/>
          <c:yMode val="edge"/>
          <c:x val="0.78952496279612683"/>
          <c:y val="0.27986444235567209"/>
          <c:w val="0.19867387105661791"/>
          <c:h val="0.37240626040341329"/>
        </c:manualLayout>
      </c:layout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'YUV-PSNR'!$L$6</c:f>
              <c:strCache>
                <c:ptCount val="1"/>
                <c:pt idx="0">
                  <c:v>MPEG-151 fruit</c:v>
                </c:pt>
              </c:strCache>
            </c:strRef>
          </c:tx>
          <c:spPr>
            <a:ln>
              <a:solidFill>
                <a:schemeClr val="accent2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'YUV-PSNR'!$D$7:$D$11</c:f>
              <c:numCache>
                <c:formatCode>0.000</c:formatCode>
                <c:ptCount val="5"/>
                <c:pt idx="0">
                  <c:v>4.0796559999999999</c:v>
                </c:pt>
                <c:pt idx="1">
                  <c:v>5.2085279999999994</c:v>
                </c:pt>
                <c:pt idx="2">
                  <c:v>6.9094400000000009</c:v>
                </c:pt>
                <c:pt idx="3">
                  <c:v>9.7417759999999998</c:v>
                </c:pt>
              </c:numCache>
            </c:numRef>
          </c:xVal>
          <c:yVal>
            <c:numRef>
              <c:f>'YUV-PSNR'!$L$7:$L$11</c:f>
              <c:numCache>
                <c:formatCode>0.00</c:formatCode>
                <c:ptCount val="5"/>
                <c:pt idx="0">
                  <c:v>49.588422708333319</c:v>
                </c:pt>
                <c:pt idx="1">
                  <c:v>52.629299208333343</c:v>
                </c:pt>
                <c:pt idx="2">
                  <c:v>54.354051166666672</c:v>
                </c:pt>
                <c:pt idx="3">
                  <c:v>56.235405333333325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146-4BF4-8DBD-1BBEF7A27F3E}"/>
            </c:ext>
          </c:extLst>
        </c:ser>
        <c:ser>
          <c:idx val="1"/>
          <c:order val="1"/>
          <c:tx>
            <c:strRef>
              <c:f>'YUV-PSNR'!$M$6</c:f>
              <c:strCache>
                <c:ptCount val="1"/>
                <c:pt idx="0">
                  <c:v>my fruit</c:v>
                </c:pt>
              </c:strCache>
            </c:strRef>
          </c:tx>
          <c:spPr>
            <a:ln>
              <a:solidFill>
                <a:schemeClr val="accent3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'YUV-PSNR'!$H$7:$H$11</c:f>
              <c:numCache>
                <c:formatCode>0.000</c:formatCode>
                <c:ptCount val="5"/>
                <c:pt idx="0">
                  <c:v>4.0797119999999998</c:v>
                </c:pt>
                <c:pt idx="1">
                  <c:v>5.2084160000000006</c:v>
                </c:pt>
                <c:pt idx="2">
                  <c:v>6.9092719999999996</c:v>
                </c:pt>
                <c:pt idx="3">
                  <c:v>9.7414959999999997</c:v>
                </c:pt>
              </c:numCache>
            </c:numRef>
          </c:xVal>
          <c:yVal>
            <c:numRef>
              <c:f>'YUV-PSNR'!$M$7:$M$11</c:f>
              <c:numCache>
                <c:formatCode>0.00</c:formatCode>
                <c:ptCount val="5"/>
                <c:pt idx="0">
                  <c:v>49.482555499999997</c:v>
                </c:pt>
                <c:pt idx="1">
                  <c:v>52.373243708333327</c:v>
                </c:pt>
                <c:pt idx="2">
                  <c:v>54.286561208333325</c:v>
                </c:pt>
                <c:pt idx="3">
                  <c:v>56.226420666666655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146-4BF4-8DBD-1BBEF7A27F3E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'YUV-PSNR'!$J$23:$J$24</c:f>
              <c:numCache>
                <c:formatCode>0.00</c:formatCode>
                <c:ptCount val="2"/>
                <c:pt idx="0">
                  <c:v>33.414000000000001</c:v>
                </c:pt>
                <c:pt idx="1">
                  <c:v>85.110599999999991</c:v>
                </c:pt>
              </c:numCache>
            </c:numRef>
          </c:xVal>
          <c:yVal>
            <c:numRef>
              <c:f>'YUV-PSNR'!$L$23:$L$24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146-4BF4-8DBD-1BBEF7A27F3E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'YUV-PSNR'!$J$23:$J$24</c:f>
              <c:numCache>
                <c:formatCode>0.00</c:formatCode>
                <c:ptCount val="2"/>
                <c:pt idx="0">
                  <c:v>33.414000000000001</c:v>
                </c:pt>
                <c:pt idx="1">
                  <c:v>85.110599999999991</c:v>
                </c:pt>
              </c:numCache>
            </c:numRef>
          </c:xVal>
          <c:yVal>
            <c:numRef>
              <c:f>'YUV-PSNR'!$M$23:$M$24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146-4BF4-8DBD-1BBEF7A27F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'YUV-SSIM'!$L$17</c:f>
              <c:strCache>
                <c:ptCount val="1"/>
                <c:pt idx="0">
                  <c:v>MPEG-151 breakfast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'YUV-SSIM'!$D$18:$D$22</c:f>
              <c:numCache>
                <c:formatCode>0.000</c:formatCode>
                <c:ptCount val="5"/>
                <c:pt idx="0">
                  <c:v>33.414000000000001</c:v>
                </c:pt>
                <c:pt idx="1">
                  <c:v>44.680991999999996</c:v>
                </c:pt>
                <c:pt idx="2">
                  <c:v>61.242760000000004</c:v>
                </c:pt>
                <c:pt idx="3">
                  <c:v>85.107416000000001</c:v>
                </c:pt>
              </c:numCache>
            </c:numRef>
          </c:xVal>
          <c:yVal>
            <c:numRef>
              <c:f>'YUV-SSIM'!$L$18:$L$22</c:f>
              <c:numCache>
                <c:formatCode>0.00</c:formatCode>
                <c:ptCount val="5"/>
                <c:pt idx="0">
                  <c:v>0.98804788533333343</c:v>
                </c:pt>
                <c:pt idx="1">
                  <c:v>0.99257454933333333</c:v>
                </c:pt>
                <c:pt idx="2">
                  <c:v>0.99402431400000002</c:v>
                </c:pt>
                <c:pt idx="3">
                  <c:v>0.99478725800000001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37D-4791-A0C3-763E05255A1F}"/>
            </c:ext>
          </c:extLst>
        </c:ser>
        <c:ser>
          <c:idx val="1"/>
          <c:order val="1"/>
          <c:tx>
            <c:strRef>
              <c:f>'YUV-SSIM'!$M$17</c:f>
              <c:strCache>
                <c:ptCount val="1"/>
                <c:pt idx="0">
                  <c:v>my breakfast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'YUV-SSIM'!$H$18:$H$22</c:f>
              <c:numCache>
                <c:formatCode>0.000</c:formatCode>
                <c:ptCount val="5"/>
                <c:pt idx="0">
                  <c:v>33.415855999999998</c:v>
                </c:pt>
                <c:pt idx="1">
                  <c:v>44.683448000000006</c:v>
                </c:pt>
                <c:pt idx="2">
                  <c:v>61.244679999999995</c:v>
                </c:pt>
                <c:pt idx="3">
                  <c:v>85.110599999999991</c:v>
                </c:pt>
              </c:numCache>
            </c:numRef>
          </c:xVal>
          <c:yVal>
            <c:numRef>
              <c:f>'YUV-SSIM'!$M$18:$M$22</c:f>
              <c:numCache>
                <c:formatCode>0.00</c:formatCode>
                <c:ptCount val="5"/>
                <c:pt idx="0">
                  <c:v>0.98799678066666652</c:v>
                </c:pt>
                <c:pt idx="1">
                  <c:v>0.99257706466666673</c:v>
                </c:pt>
                <c:pt idx="2">
                  <c:v>0.99402234266666645</c:v>
                </c:pt>
                <c:pt idx="3">
                  <c:v>0.99478802133333344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37D-4791-A0C3-763E05255A1F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'YUV-SSIM'!$J$23:$J$24</c:f>
              <c:numCache>
                <c:formatCode>0.00</c:formatCode>
                <c:ptCount val="2"/>
                <c:pt idx="0">
                  <c:v>33.414000000000001</c:v>
                </c:pt>
                <c:pt idx="1">
                  <c:v>85.110599999999991</c:v>
                </c:pt>
              </c:numCache>
            </c:numRef>
          </c:xVal>
          <c:yVal>
            <c:numRef>
              <c:f>'YUV-SSIM'!$L$23:$L$24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37D-4791-A0C3-763E05255A1F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'YUV-SSIM'!$J$23:$J$24</c:f>
              <c:numCache>
                <c:formatCode>0.00</c:formatCode>
                <c:ptCount val="2"/>
                <c:pt idx="0">
                  <c:v>33.414000000000001</c:v>
                </c:pt>
                <c:pt idx="1">
                  <c:v>85.110599999999991</c:v>
                </c:pt>
              </c:numCache>
            </c:numRef>
          </c:xVal>
          <c:yVal>
            <c:numRef>
              <c:f>'YUV-SSIM'!$M$23:$M$24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37D-4791-A0C3-763E05255A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'YUV-SSIM'!$L$28</c:f>
              <c:strCache>
                <c:ptCount val="1"/>
                <c:pt idx="0">
                  <c:v>MPEG-151 breakfast_track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'YUV-SSIM'!$D$29:$D$33</c:f>
              <c:numCache>
                <c:formatCode>0.000</c:formatCode>
                <c:ptCount val="5"/>
                <c:pt idx="0">
                  <c:v>41.983448000000003</c:v>
                </c:pt>
                <c:pt idx="1">
                  <c:v>60.495176000000001</c:v>
                </c:pt>
                <c:pt idx="2">
                  <c:v>86.819575999999998</c:v>
                </c:pt>
                <c:pt idx="3">
                  <c:v>120.280824</c:v>
                </c:pt>
              </c:numCache>
            </c:numRef>
          </c:xVal>
          <c:yVal>
            <c:numRef>
              <c:f>'YUV-SSIM'!$L$29:$L$33</c:f>
              <c:numCache>
                <c:formatCode>0.00</c:formatCode>
                <c:ptCount val="5"/>
                <c:pt idx="0">
                  <c:v>0.95998403533333321</c:v>
                </c:pt>
                <c:pt idx="1">
                  <c:v>0.97787089333333332</c:v>
                </c:pt>
                <c:pt idx="2">
                  <c:v>0.98941714266666692</c:v>
                </c:pt>
                <c:pt idx="3">
                  <c:v>0.99310849200000006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54A-486A-A86B-5FD18920B327}"/>
            </c:ext>
          </c:extLst>
        </c:ser>
        <c:ser>
          <c:idx val="1"/>
          <c:order val="1"/>
          <c:tx>
            <c:strRef>
              <c:f>'YUV-SSIM'!$M$28</c:f>
              <c:strCache>
                <c:ptCount val="1"/>
                <c:pt idx="0">
                  <c:v>my breakfast_track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'YUV-SSIM'!$H$29:$H$33</c:f>
              <c:numCache>
                <c:formatCode>0.000</c:formatCode>
                <c:ptCount val="5"/>
                <c:pt idx="0">
                  <c:v>41.984784000000005</c:v>
                </c:pt>
                <c:pt idx="1">
                  <c:v>60.496936000000012</c:v>
                </c:pt>
                <c:pt idx="2">
                  <c:v>86.821719999999985</c:v>
                </c:pt>
                <c:pt idx="3">
                  <c:v>120.28464000000001</c:v>
                </c:pt>
              </c:numCache>
            </c:numRef>
          </c:xVal>
          <c:yVal>
            <c:numRef>
              <c:f>'YUV-SSIM'!$M$29:$M$33</c:f>
              <c:numCache>
                <c:formatCode>0.00</c:formatCode>
                <c:ptCount val="5"/>
                <c:pt idx="0">
                  <c:v>0.96011231333333336</c:v>
                </c:pt>
                <c:pt idx="1">
                  <c:v>0.97783664000000015</c:v>
                </c:pt>
                <c:pt idx="2">
                  <c:v>0.98941980466666657</c:v>
                </c:pt>
                <c:pt idx="3">
                  <c:v>0.99310953199999996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54A-486A-A86B-5FD18920B327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'YUV-SSIM'!$J$34:$J$35</c:f>
              <c:numCache>
                <c:formatCode>0.00</c:formatCode>
                <c:ptCount val="2"/>
                <c:pt idx="0">
                  <c:v>41.983448000000003</c:v>
                </c:pt>
                <c:pt idx="1">
                  <c:v>120.28464000000001</c:v>
                </c:pt>
              </c:numCache>
            </c:numRef>
          </c:xVal>
          <c:yVal>
            <c:numRef>
              <c:f>'YUV-SSIM'!$L$34:$L$35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54A-486A-A86B-5FD18920B327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'YUV-SSIM'!$J$34:$J$35</c:f>
              <c:numCache>
                <c:formatCode>0.00</c:formatCode>
                <c:ptCount val="2"/>
                <c:pt idx="0">
                  <c:v>41.983448000000003</c:v>
                </c:pt>
                <c:pt idx="1">
                  <c:v>120.28464000000001</c:v>
                </c:pt>
              </c:numCache>
            </c:numRef>
          </c:xVal>
          <c:yVal>
            <c:numRef>
              <c:f>'YUV-SSIM'!$M$34:$M$35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054A-486A-A86B-5FD18920B3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'YUV-SSIM'!$L$39</c:f>
              <c:strCache>
                <c:ptCount val="1"/>
                <c:pt idx="0">
                  <c:v>MPEG-151 breakfast_semitrack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'YUV-SSIM'!$D$40:$D$44</c:f>
              <c:numCache>
                <c:formatCode>0.000</c:formatCode>
                <c:ptCount val="5"/>
                <c:pt idx="0">
                  <c:v>43.056959999999997</c:v>
                </c:pt>
                <c:pt idx="1">
                  <c:v>62.195320000000002</c:v>
                </c:pt>
                <c:pt idx="2">
                  <c:v>89.416951999999995</c:v>
                </c:pt>
                <c:pt idx="3">
                  <c:v>123.8312</c:v>
                </c:pt>
              </c:numCache>
            </c:numRef>
          </c:xVal>
          <c:yVal>
            <c:numRef>
              <c:f>'YUV-SSIM'!$L$40:$L$44</c:f>
              <c:numCache>
                <c:formatCode>0.00</c:formatCode>
                <c:ptCount val="5"/>
                <c:pt idx="0">
                  <c:v>0.95848746266666651</c:v>
                </c:pt>
                <c:pt idx="1">
                  <c:v>0.97706914133333322</c:v>
                </c:pt>
                <c:pt idx="2">
                  <c:v>0.98894177333333344</c:v>
                </c:pt>
                <c:pt idx="3">
                  <c:v>0.99267397200000007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10F-4D4C-9A23-32C237A02B12}"/>
            </c:ext>
          </c:extLst>
        </c:ser>
        <c:ser>
          <c:idx val="1"/>
          <c:order val="1"/>
          <c:tx>
            <c:strRef>
              <c:f>'YUV-SSIM'!$M$39</c:f>
              <c:strCache>
                <c:ptCount val="1"/>
                <c:pt idx="0">
                  <c:v>my breakfast_semitrack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'YUV-SSIM'!$H$40:$H$44</c:f>
              <c:numCache>
                <c:formatCode>0.000</c:formatCode>
                <c:ptCount val="5"/>
                <c:pt idx="0">
                  <c:v>43.057664000000003</c:v>
                </c:pt>
                <c:pt idx="1">
                  <c:v>62.196928</c:v>
                </c:pt>
                <c:pt idx="2">
                  <c:v>89.418720000000022</c:v>
                </c:pt>
                <c:pt idx="3">
                  <c:v>123.83228799999999</c:v>
                </c:pt>
              </c:numCache>
            </c:numRef>
          </c:xVal>
          <c:yVal>
            <c:numRef>
              <c:f>'YUV-SSIM'!$M$40:$M$44</c:f>
              <c:numCache>
                <c:formatCode>0.00</c:formatCode>
                <c:ptCount val="5"/>
                <c:pt idx="0">
                  <c:v>0.95840053533333347</c:v>
                </c:pt>
                <c:pt idx="1">
                  <c:v>0.97712826733333336</c:v>
                </c:pt>
                <c:pt idx="2">
                  <c:v>0.98893080866666661</c:v>
                </c:pt>
                <c:pt idx="3">
                  <c:v>0.99267077733333342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10F-4D4C-9A23-32C237A02B12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'YUV-SSIM'!$J$45:$J$46</c:f>
              <c:numCache>
                <c:formatCode>0.00</c:formatCode>
                <c:ptCount val="2"/>
                <c:pt idx="0">
                  <c:v>43.056959999999997</c:v>
                </c:pt>
                <c:pt idx="1">
                  <c:v>123.83228799999999</c:v>
                </c:pt>
              </c:numCache>
            </c:numRef>
          </c:xVal>
          <c:yVal>
            <c:numRef>
              <c:f>'YUV-SSIM'!$L$45:$L$46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10F-4D4C-9A23-32C237A02B12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'YUV-SSIM'!$J$45:$J$46</c:f>
              <c:numCache>
                <c:formatCode>0.00</c:formatCode>
                <c:ptCount val="2"/>
                <c:pt idx="0">
                  <c:v>43.056959999999997</c:v>
                </c:pt>
                <c:pt idx="1">
                  <c:v>123.83228799999999</c:v>
                </c:pt>
              </c:numCache>
            </c:numRef>
          </c:xVal>
          <c:yVal>
            <c:numRef>
              <c:f>'YUV-SSIM'!$M$45:$M$46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10F-4D4C-9A23-32C237A02B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'YUV-SSIM'!$L$50</c:f>
              <c:strCache>
                <c:ptCount val="1"/>
                <c:pt idx="0">
                  <c:v>MPEG-151 cinema_track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'YUV-SSIM'!$D$51:$D$55</c:f>
              <c:numCache>
                <c:formatCode>0.000</c:formatCode>
                <c:ptCount val="5"/>
                <c:pt idx="0">
                  <c:v>30.964104000000003</c:v>
                </c:pt>
                <c:pt idx="1">
                  <c:v>45.42214400000001</c:v>
                </c:pt>
                <c:pt idx="2">
                  <c:v>67.492872000000006</c:v>
                </c:pt>
                <c:pt idx="3">
                  <c:v>95.688671999999997</c:v>
                </c:pt>
              </c:numCache>
            </c:numRef>
          </c:xVal>
          <c:yVal>
            <c:numRef>
              <c:f>'YUV-SSIM'!$L$51:$L$55</c:f>
              <c:numCache>
                <c:formatCode>0.00</c:formatCode>
                <c:ptCount val="5"/>
                <c:pt idx="0">
                  <c:v>0.97118571761904759</c:v>
                </c:pt>
                <c:pt idx="1">
                  <c:v>0.98238105428571421</c:v>
                </c:pt>
                <c:pt idx="2">
                  <c:v>0.9907153823809528</c:v>
                </c:pt>
                <c:pt idx="3">
                  <c:v>0.99452979333333336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A86-408A-A974-CA57E2B2C41C}"/>
            </c:ext>
          </c:extLst>
        </c:ser>
        <c:ser>
          <c:idx val="1"/>
          <c:order val="1"/>
          <c:tx>
            <c:strRef>
              <c:f>'YUV-SSIM'!$M$50</c:f>
              <c:strCache>
                <c:ptCount val="1"/>
                <c:pt idx="0">
                  <c:v>my cinema_track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'YUV-SSIM'!$H$51:$H$55</c:f>
              <c:numCache>
                <c:formatCode>0.000</c:formatCode>
                <c:ptCount val="5"/>
                <c:pt idx="0">
                  <c:v>30.965223999999999</c:v>
                </c:pt>
                <c:pt idx="1">
                  <c:v>45.422184000000001</c:v>
                </c:pt>
                <c:pt idx="2">
                  <c:v>67.492048000000011</c:v>
                </c:pt>
                <c:pt idx="3">
                  <c:v>95.687856000000011</c:v>
                </c:pt>
              </c:numCache>
            </c:numRef>
          </c:xVal>
          <c:yVal>
            <c:numRef>
              <c:f>'YUV-SSIM'!$M$51:$M$55</c:f>
              <c:numCache>
                <c:formatCode>0.00</c:formatCode>
                <c:ptCount val="5"/>
                <c:pt idx="0">
                  <c:v>0.97112690952380987</c:v>
                </c:pt>
                <c:pt idx="1">
                  <c:v>0.98241946047619033</c:v>
                </c:pt>
                <c:pt idx="2">
                  <c:v>0.99071109428571447</c:v>
                </c:pt>
                <c:pt idx="3">
                  <c:v>0.99453267190476202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A86-408A-A974-CA57E2B2C41C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'YUV-SSIM'!$J$56:$J$57</c:f>
              <c:numCache>
                <c:formatCode>0.00</c:formatCode>
                <c:ptCount val="2"/>
                <c:pt idx="0">
                  <c:v>30.964104000000003</c:v>
                </c:pt>
                <c:pt idx="1">
                  <c:v>95.688671999999997</c:v>
                </c:pt>
              </c:numCache>
            </c:numRef>
          </c:xVal>
          <c:yVal>
            <c:numRef>
              <c:f>'YUV-SSIM'!$L$56:$L$57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A86-408A-A974-CA57E2B2C41C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'YUV-SSIM'!$J$56:$J$57</c:f>
              <c:numCache>
                <c:formatCode>0.00</c:formatCode>
                <c:ptCount val="2"/>
                <c:pt idx="0">
                  <c:v>30.964104000000003</c:v>
                </c:pt>
                <c:pt idx="1">
                  <c:v>95.688671999999997</c:v>
                </c:pt>
              </c:numCache>
            </c:numRef>
          </c:xVal>
          <c:yVal>
            <c:numRef>
              <c:f>'YUV-SSIM'!$M$56:$M$57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A86-408A-A974-CA57E2B2C4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'YUV-SSIM'!$L$61</c:f>
              <c:strCache>
                <c:ptCount val="1"/>
                <c:pt idx="0">
                  <c:v>MPEG-151 cinema_semitrack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'YUV-SSIM'!$D$62:$D$66</c:f>
              <c:numCache>
                <c:formatCode>0.000</c:formatCode>
                <c:ptCount val="5"/>
                <c:pt idx="0">
                  <c:v>31.99812</c:v>
                </c:pt>
                <c:pt idx="1">
                  <c:v>47.120816000000005</c:v>
                </c:pt>
                <c:pt idx="2">
                  <c:v>70.18495999999999</c:v>
                </c:pt>
                <c:pt idx="3">
                  <c:v>99.472144</c:v>
                </c:pt>
              </c:numCache>
            </c:numRef>
          </c:xVal>
          <c:yVal>
            <c:numRef>
              <c:f>'YUV-SSIM'!$L$62:$L$66</c:f>
              <c:numCache>
                <c:formatCode>0.00</c:formatCode>
                <c:ptCount val="5"/>
                <c:pt idx="0">
                  <c:v>0.9695796538095236</c:v>
                </c:pt>
                <c:pt idx="1">
                  <c:v>0.98145778285714258</c:v>
                </c:pt>
                <c:pt idx="2">
                  <c:v>0.99023100857142865</c:v>
                </c:pt>
                <c:pt idx="3">
                  <c:v>0.99424091523809532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6C2-4FB1-AE5B-B3D81730FF92}"/>
            </c:ext>
          </c:extLst>
        </c:ser>
        <c:ser>
          <c:idx val="1"/>
          <c:order val="1"/>
          <c:tx>
            <c:strRef>
              <c:f>'YUV-SSIM'!$M$61</c:f>
              <c:strCache>
                <c:ptCount val="1"/>
                <c:pt idx="0">
                  <c:v>my cinema_semitrack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'YUV-SSIM'!$H$62:$H$66</c:f>
              <c:numCache>
                <c:formatCode>0.000</c:formatCode>
                <c:ptCount val="5"/>
                <c:pt idx="0">
                  <c:v>31.998720000000002</c:v>
                </c:pt>
                <c:pt idx="1">
                  <c:v>47.121400000000001</c:v>
                </c:pt>
                <c:pt idx="2">
                  <c:v>70.184967999999998</c:v>
                </c:pt>
                <c:pt idx="3">
                  <c:v>99.471167999999992</c:v>
                </c:pt>
              </c:numCache>
            </c:numRef>
          </c:xVal>
          <c:yVal>
            <c:numRef>
              <c:f>'YUV-SSIM'!$M$62:$M$66</c:f>
              <c:numCache>
                <c:formatCode>0.00</c:formatCode>
                <c:ptCount val="5"/>
                <c:pt idx="0">
                  <c:v>0.96955427904761882</c:v>
                </c:pt>
                <c:pt idx="1">
                  <c:v>0.98148072476190451</c:v>
                </c:pt>
                <c:pt idx="2">
                  <c:v>0.99024186428571448</c:v>
                </c:pt>
                <c:pt idx="3">
                  <c:v>0.99424717380952388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6C2-4FB1-AE5B-B3D81730FF92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'YUV-SSIM'!$J$67:$J$68</c:f>
              <c:numCache>
                <c:formatCode>0.00</c:formatCode>
                <c:ptCount val="2"/>
                <c:pt idx="0">
                  <c:v>31.99812</c:v>
                </c:pt>
                <c:pt idx="1">
                  <c:v>99.472144</c:v>
                </c:pt>
              </c:numCache>
            </c:numRef>
          </c:xVal>
          <c:yVal>
            <c:numRef>
              <c:f>'YUV-SSIM'!$L$67:$L$68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6C2-4FB1-AE5B-B3D81730FF92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'YUV-SSIM'!$J$67:$J$68</c:f>
              <c:numCache>
                <c:formatCode>0.00</c:formatCode>
                <c:ptCount val="2"/>
                <c:pt idx="0">
                  <c:v>31.99812</c:v>
                </c:pt>
                <c:pt idx="1">
                  <c:v>99.472144</c:v>
                </c:pt>
              </c:numCache>
            </c:numRef>
          </c:xVal>
          <c:yVal>
            <c:numRef>
              <c:f>'YUV-SSIM'!$M$67:$M$68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06C2-4FB1-AE5B-B3D81730FF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'YUV-SSIM'!$L$72</c:f>
              <c:strCache>
                <c:ptCount val="1"/>
                <c:pt idx="0">
                  <c:v>MPEG-151 breakdance_track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'YUV-SSIM'!$D$73:$D$77</c:f>
              <c:numCache>
                <c:formatCode>0.000</c:formatCode>
                <c:ptCount val="5"/>
                <c:pt idx="0">
                  <c:v>141.91076799999999</c:v>
                </c:pt>
                <c:pt idx="1">
                  <c:v>202.49611999999999</c:v>
                </c:pt>
                <c:pt idx="2">
                  <c:v>284.92426400000005</c:v>
                </c:pt>
                <c:pt idx="3">
                  <c:v>388.26202400000005</c:v>
                </c:pt>
              </c:numCache>
            </c:numRef>
          </c:xVal>
          <c:yVal>
            <c:numRef>
              <c:f>'YUV-SSIM'!$L$73:$L$77</c:f>
              <c:numCache>
                <c:formatCode>0.00</c:formatCode>
                <c:ptCount val="5"/>
                <c:pt idx="0">
                  <c:v>0.94407894499999989</c:v>
                </c:pt>
                <c:pt idx="1">
                  <c:v>0.97649166562499989</c:v>
                </c:pt>
                <c:pt idx="2">
                  <c:v>0.99114766374999974</c:v>
                </c:pt>
                <c:pt idx="3">
                  <c:v>0.99533274031249974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DB8-423B-96FA-9DB3C8175BE0}"/>
            </c:ext>
          </c:extLst>
        </c:ser>
        <c:ser>
          <c:idx val="1"/>
          <c:order val="1"/>
          <c:tx>
            <c:strRef>
              <c:f>'YUV-SSIM'!$M$72</c:f>
              <c:strCache>
                <c:ptCount val="1"/>
                <c:pt idx="0">
                  <c:v>my breakdance_track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'YUV-SSIM'!$H$73:$H$77</c:f>
              <c:numCache>
                <c:formatCode>0.000</c:formatCode>
                <c:ptCount val="5"/>
                <c:pt idx="0">
                  <c:v>141.91482400000001</c:v>
                </c:pt>
                <c:pt idx="1">
                  <c:v>202.50261600000002</c:v>
                </c:pt>
                <c:pt idx="2">
                  <c:v>284.931512</c:v>
                </c:pt>
                <c:pt idx="3">
                  <c:v>388.26845600000001</c:v>
                </c:pt>
              </c:numCache>
            </c:numRef>
          </c:xVal>
          <c:yVal>
            <c:numRef>
              <c:f>'YUV-SSIM'!$M$73:$M$77</c:f>
              <c:numCache>
                <c:formatCode>0.00</c:formatCode>
                <c:ptCount val="5"/>
                <c:pt idx="0">
                  <c:v>0.94403817468749995</c:v>
                </c:pt>
                <c:pt idx="1">
                  <c:v>0.9765058218749999</c:v>
                </c:pt>
                <c:pt idx="2">
                  <c:v>0.99114845124999973</c:v>
                </c:pt>
                <c:pt idx="3">
                  <c:v>0.99533430375000032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DB8-423B-96FA-9DB3C8175BE0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'YUV-SSIM'!$J$78:$J$79</c:f>
              <c:numCache>
                <c:formatCode>0.00</c:formatCode>
                <c:ptCount val="2"/>
                <c:pt idx="0">
                  <c:v>141.91076799999999</c:v>
                </c:pt>
                <c:pt idx="1">
                  <c:v>388.26845600000001</c:v>
                </c:pt>
              </c:numCache>
            </c:numRef>
          </c:xVal>
          <c:yVal>
            <c:numRef>
              <c:f>'YUV-SSIM'!$L$78:$L$79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DB8-423B-96FA-9DB3C8175BE0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'YUV-SSIM'!$J$78:$J$79</c:f>
              <c:numCache>
                <c:formatCode>0.00</c:formatCode>
                <c:ptCount val="2"/>
                <c:pt idx="0">
                  <c:v>141.91076799999999</c:v>
                </c:pt>
                <c:pt idx="1">
                  <c:v>388.26845600000001</c:v>
                </c:pt>
              </c:numCache>
            </c:numRef>
          </c:xVal>
          <c:yVal>
            <c:numRef>
              <c:f>'YUV-SSIM'!$M$78:$M$79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DB8-423B-96FA-9DB3C8175B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'YUV-SSIM'!$M$83</c:f>
              <c:strCache>
                <c:ptCount val="1"/>
                <c:pt idx="0">
                  <c:v>my breakdance_semitrack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'YUV-SSIM'!$H$84:$H$88</c:f>
              <c:numCache>
                <c:formatCode>0.000</c:formatCode>
                <c:ptCount val="5"/>
                <c:pt idx="0">
                  <c:v>148.74522399999998</c:v>
                </c:pt>
                <c:pt idx="1">
                  <c:v>212.31476799999999</c:v>
                </c:pt>
                <c:pt idx="2">
                  <c:v>298.39421600000009</c:v>
                </c:pt>
                <c:pt idx="3">
                  <c:v>405.81194399999998</c:v>
                </c:pt>
              </c:numCache>
            </c:numRef>
          </c:xVal>
          <c:yVal>
            <c:numRef>
              <c:f>'YUV-SSIM'!$M$84:$M$88</c:f>
              <c:numCache>
                <c:formatCode>0.00</c:formatCode>
                <c:ptCount val="5"/>
                <c:pt idx="0">
                  <c:v>0.93738668749999987</c:v>
                </c:pt>
                <c:pt idx="1">
                  <c:v>0.97399922000000017</c:v>
                </c:pt>
                <c:pt idx="2">
                  <c:v>0.99003972062500001</c:v>
                </c:pt>
                <c:pt idx="3">
                  <c:v>0.99466057437500022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17D-4D1B-9A8A-5BBF4FDD63FD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'YUV-SSIM'!$J$89:$J$90</c:f>
              <c:numCache>
                <c:formatCode>0.00</c:formatCode>
                <c:ptCount val="2"/>
                <c:pt idx="0">
                  <c:v>148.74119999999999</c:v>
                </c:pt>
                <c:pt idx="1">
                  <c:v>405.81194399999998</c:v>
                </c:pt>
              </c:numCache>
            </c:numRef>
          </c:xVal>
          <c:yVal>
            <c:numRef>
              <c:f>'YUV-SSIM'!$L$89:$L$90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17D-4D1B-9A8A-5BBF4FDD63FD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'YUV-SSIM'!$J$89:$J$90</c:f>
              <c:numCache>
                <c:formatCode>0.00</c:formatCode>
                <c:ptCount val="2"/>
                <c:pt idx="0">
                  <c:v>148.74119999999999</c:v>
                </c:pt>
                <c:pt idx="1">
                  <c:v>405.81194399999998</c:v>
                </c:pt>
              </c:numCache>
            </c:numRef>
          </c:xVal>
          <c:yVal>
            <c:numRef>
              <c:f>'YUV-SSIM'!$M$89:$M$90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17D-4D1B-9A8A-5BBF4FDD63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'YUV-SSIM'!$M$94</c:f>
              <c:strCache>
                <c:ptCount val="1"/>
                <c:pt idx="0">
                  <c:v>my bartender_track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'YUV-SSIM'!$H$95:$H$99</c:f>
              <c:numCache>
                <c:formatCode>0.000</c:formatCode>
                <c:ptCount val="5"/>
                <c:pt idx="0">
                  <c:v>43.156303999999999</c:v>
                </c:pt>
                <c:pt idx="1">
                  <c:v>64.133896000000007</c:v>
                </c:pt>
                <c:pt idx="2">
                  <c:v>94.916112000000012</c:v>
                </c:pt>
                <c:pt idx="3">
                  <c:v>133.51447200000001</c:v>
                </c:pt>
              </c:numCache>
            </c:numRef>
          </c:xVal>
          <c:yVal>
            <c:numRef>
              <c:f>'YUV-SSIM'!$M$95:$M$99</c:f>
              <c:numCache>
                <c:formatCode>0.00</c:formatCode>
                <c:ptCount val="5"/>
                <c:pt idx="0">
                  <c:v>0.97132028333333342</c:v>
                </c:pt>
                <c:pt idx="1">
                  <c:v>0.98298197476190496</c:v>
                </c:pt>
                <c:pt idx="2">
                  <c:v>0.9911598433333334</c:v>
                </c:pt>
                <c:pt idx="3">
                  <c:v>0.99458288571428577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BEC-4AC1-A584-3B0D6FE2A447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'YUV-SSIM'!$J$100:$J$101</c:f>
              <c:numCache>
                <c:formatCode>0.00</c:formatCode>
                <c:ptCount val="2"/>
                <c:pt idx="0">
                  <c:v>43.155912000000001</c:v>
                </c:pt>
                <c:pt idx="1">
                  <c:v>133.515456</c:v>
                </c:pt>
              </c:numCache>
            </c:numRef>
          </c:xVal>
          <c:yVal>
            <c:numRef>
              <c:f>'YUV-SSIM'!$L$100:$L$101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BEC-4AC1-A584-3B0D6FE2A447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'YUV-SSIM'!$J$100:$J$101</c:f>
              <c:numCache>
                <c:formatCode>0.00</c:formatCode>
                <c:ptCount val="2"/>
                <c:pt idx="0">
                  <c:v>43.155912000000001</c:v>
                </c:pt>
                <c:pt idx="1">
                  <c:v>133.515456</c:v>
                </c:pt>
              </c:numCache>
            </c:numRef>
          </c:xVal>
          <c:yVal>
            <c:numRef>
              <c:f>'YUV-SSIM'!$M$100:$M$101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BEC-4AC1-A584-3B0D6FE2A4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'YUV-SSIM'!$M$105</c:f>
              <c:strCache>
                <c:ptCount val="1"/>
                <c:pt idx="0">
                  <c:v>my bartender_semitrack</c:v>
                </c:pt>
              </c:strCache>
            </c:strRef>
          </c:tx>
          <c:spPr>
            <a:ln>
              <a:solidFill>
                <a:schemeClr val="accent3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'YUV-SSIM'!$H$106:$H$110</c:f>
              <c:numCache>
                <c:formatCode>0.000</c:formatCode>
                <c:ptCount val="5"/>
                <c:pt idx="0">
                  <c:v>44.566159999999996</c:v>
                </c:pt>
                <c:pt idx="1">
                  <c:v>66.37951200000002</c:v>
                </c:pt>
                <c:pt idx="2">
                  <c:v>98.37548000000001</c:v>
                </c:pt>
                <c:pt idx="3">
                  <c:v>138.21109600000003</c:v>
                </c:pt>
              </c:numCache>
            </c:numRef>
          </c:xVal>
          <c:yVal>
            <c:numRef>
              <c:f>'YUV-SSIM'!$M$106:$M$110</c:f>
              <c:numCache>
                <c:formatCode>0.00</c:formatCode>
                <c:ptCount val="5"/>
                <c:pt idx="0">
                  <c:v>0.96941074476190481</c:v>
                </c:pt>
                <c:pt idx="1">
                  <c:v>0.9817171014285716</c:v>
                </c:pt>
                <c:pt idx="2">
                  <c:v>0.99048052095238093</c:v>
                </c:pt>
                <c:pt idx="3">
                  <c:v>0.99416997571428567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5F0-4ED6-A701-D92CC059B7BE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31.99812</c:v>
                </c:pt>
                <c:pt idx="1">
                  <c:v>99.472144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5F0-4ED6-A701-D92CC059B7BE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31.99812</c:v>
                </c:pt>
                <c:pt idx="1">
                  <c:v>99.472144</c:v>
                </c:pt>
              </c:numCache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5F0-4ED6-A701-D92CC059B7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  <c:max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'YUV-SSIM'!$L$6</c:f>
              <c:strCache>
                <c:ptCount val="1"/>
                <c:pt idx="0">
                  <c:v>MPEG-151 fruit</c:v>
                </c:pt>
              </c:strCache>
            </c:strRef>
          </c:tx>
          <c:spPr>
            <a:ln>
              <a:prstDash val="solid"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'YUV-SSIM'!$D$7:$D$11</c:f>
              <c:numCache>
                <c:formatCode>0.000</c:formatCode>
                <c:ptCount val="5"/>
                <c:pt idx="0">
                  <c:v>4.0796559999999999</c:v>
                </c:pt>
                <c:pt idx="1">
                  <c:v>5.2085279999999994</c:v>
                </c:pt>
                <c:pt idx="2">
                  <c:v>6.9094400000000009</c:v>
                </c:pt>
                <c:pt idx="3">
                  <c:v>9.7417759999999998</c:v>
                </c:pt>
              </c:numCache>
            </c:numRef>
          </c:xVal>
          <c:yVal>
            <c:numRef>
              <c:f>'YUV-SSIM'!$L$7:$L$11</c:f>
              <c:numCache>
                <c:formatCode>0.00</c:formatCode>
                <c:ptCount val="5"/>
                <c:pt idx="0">
                  <c:v>0.99818493416666654</c:v>
                </c:pt>
                <c:pt idx="1">
                  <c:v>0.99881570666666686</c:v>
                </c:pt>
                <c:pt idx="2">
                  <c:v>0.99902187333333325</c:v>
                </c:pt>
                <c:pt idx="3">
                  <c:v>0.99918471041666646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747-4322-BECD-28DAB5E54BCA}"/>
            </c:ext>
          </c:extLst>
        </c:ser>
        <c:ser>
          <c:idx val="1"/>
          <c:order val="1"/>
          <c:tx>
            <c:strRef>
              <c:f>'YUV-SSIM'!$M$6</c:f>
              <c:strCache>
                <c:ptCount val="1"/>
                <c:pt idx="0">
                  <c:v>my fruit</c:v>
                </c:pt>
              </c:strCache>
            </c:strRef>
          </c:tx>
          <c:spPr>
            <a:ln>
              <a:prstDash val="solid"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'YUV-SSIM'!$H$7:$H$11</c:f>
              <c:numCache>
                <c:formatCode>0.000</c:formatCode>
                <c:ptCount val="5"/>
                <c:pt idx="0">
                  <c:v>4.0797119999999998</c:v>
                </c:pt>
                <c:pt idx="1">
                  <c:v>5.2084160000000006</c:v>
                </c:pt>
                <c:pt idx="2">
                  <c:v>6.9092719999999996</c:v>
                </c:pt>
                <c:pt idx="3">
                  <c:v>9.7414959999999997</c:v>
                </c:pt>
              </c:numCache>
            </c:numRef>
          </c:xVal>
          <c:yVal>
            <c:numRef>
              <c:f>'YUV-SSIM'!$M$7:$M$11</c:f>
              <c:numCache>
                <c:formatCode>0.00</c:formatCode>
                <c:ptCount val="5"/>
                <c:pt idx="0">
                  <c:v>0.9981696200000002</c:v>
                </c:pt>
                <c:pt idx="1">
                  <c:v>0.99877083708333358</c:v>
                </c:pt>
                <c:pt idx="2">
                  <c:v>0.99901458958333345</c:v>
                </c:pt>
                <c:pt idx="3">
                  <c:v>0.99918345166666667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747-4322-BECD-28DAB5E54BCA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'YUV-SSIM'!$J$23:$J$24</c:f>
              <c:numCache>
                <c:formatCode>0.00</c:formatCode>
                <c:ptCount val="2"/>
                <c:pt idx="0">
                  <c:v>33.414000000000001</c:v>
                </c:pt>
                <c:pt idx="1">
                  <c:v>85.110599999999991</c:v>
                </c:pt>
              </c:numCache>
            </c:numRef>
          </c:xVal>
          <c:yVal>
            <c:numRef>
              <c:f>'YUV-SSIM'!$L$23:$L$24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747-4322-BECD-28DAB5E54BCA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'YUV-SSIM'!$J$23:$J$24</c:f>
              <c:numCache>
                <c:formatCode>0.00</c:formatCode>
                <c:ptCount val="2"/>
                <c:pt idx="0">
                  <c:v>33.414000000000001</c:v>
                </c:pt>
                <c:pt idx="1">
                  <c:v>85.110599999999991</c:v>
                </c:pt>
              </c:numCache>
            </c:numRef>
          </c:xVal>
          <c:yVal>
            <c:numRef>
              <c:f>'YUV-SSIM'!$M$23:$M$24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747-4322-BECD-28DAB5E54B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'YUV-IVSSIM'!$L$17</c:f>
              <c:strCache>
                <c:ptCount val="1"/>
                <c:pt idx="0">
                  <c:v>MPEG-151 breakfast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'YUV-IVSSIM'!$D$18:$D$22</c:f>
              <c:numCache>
                <c:formatCode>0.000</c:formatCode>
                <c:ptCount val="5"/>
                <c:pt idx="0">
                  <c:v>33.414000000000001</c:v>
                </c:pt>
                <c:pt idx="1">
                  <c:v>44.680991999999996</c:v>
                </c:pt>
                <c:pt idx="2">
                  <c:v>61.242760000000004</c:v>
                </c:pt>
                <c:pt idx="3">
                  <c:v>85.107416000000001</c:v>
                </c:pt>
              </c:numCache>
            </c:numRef>
          </c:xVal>
          <c:yVal>
            <c:numRef>
              <c:f>'YUV-IVSSIM'!$L$18:$L$22</c:f>
              <c:numCache>
                <c:formatCode>0.00</c:formatCode>
                <c:ptCount val="5"/>
                <c:pt idx="0">
                  <c:v>0.99409153533333339</c:v>
                </c:pt>
                <c:pt idx="1">
                  <c:v>0.99556916733333334</c:v>
                </c:pt>
                <c:pt idx="2">
                  <c:v>0.99674097933333339</c:v>
                </c:pt>
                <c:pt idx="3">
                  <c:v>0.9975904533333334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914-437F-ABBA-51108F3B42C4}"/>
            </c:ext>
          </c:extLst>
        </c:ser>
        <c:ser>
          <c:idx val="1"/>
          <c:order val="1"/>
          <c:tx>
            <c:strRef>
              <c:f>'YUV-IVSSIM'!$M$17</c:f>
              <c:strCache>
                <c:ptCount val="1"/>
                <c:pt idx="0">
                  <c:v>my breakfast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'YUV-IVSSIM'!$H$18:$H$22</c:f>
              <c:numCache>
                <c:formatCode>0.000</c:formatCode>
                <c:ptCount val="5"/>
                <c:pt idx="0">
                  <c:v>33.415855999999998</c:v>
                </c:pt>
                <c:pt idx="1">
                  <c:v>44.683448000000006</c:v>
                </c:pt>
                <c:pt idx="2">
                  <c:v>61.244679999999995</c:v>
                </c:pt>
                <c:pt idx="3">
                  <c:v>85.110599999999991</c:v>
                </c:pt>
              </c:numCache>
            </c:numRef>
          </c:xVal>
          <c:yVal>
            <c:numRef>
              <c:f>'YUV-IVSSIM'!$M$18:$M$22</c:f>
              <c:numCache>
                <c:formatCode>0.00</c:formatCode>
                <c:ptCount val="5"/>
                <c:pt idx="0">
                  <c:v>0.99403810866666664</c:v>
                </c:pt>
                <c:pt idx="1">
                  <c:v>0.99554442599999993</c:v>
                </c:pt>
                <c:pt idx="2">
                  <c:v>0.99672421200000005</c:v>
                </c:pt>
                <c:pt idx="3">
                  <c:v>0.9975934959999998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914-437F-ABBA-51108F3B42C4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'YUV-IVSSIM'!$J$23:$J$24</c:f>
              <c:numCache>
                <c:formatCode>0.00</c:formatCode>
                <c:ptCount val="2"/>
                <c:pt idx="0">
                  <c:v>33.414000000000001</c:v>
                </c:pt>
                <c:pt idx="1">
                  <c:v>85.110599999999991</c:v>
                </c:pt>
              </c:numCache>
            </c:numRef>
          </c:xVal>
          <c:yVal>
            <c:numRef>
              <c:f>'YUV-IVSSIM'!$L$23:$L$24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914-437F-ABBA-51108F3B42C4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'YUV-IVSSIM'!$J$23:$J$24</c:f>
              <c:numCache>
                <c:formatCode>0.00</c:formatCode>
                <c:ptCount val="2"/>
                <c:pt idx="0">
                  <c:v>33.414000000000001</c:v>
                </c:pt>
                <c:pt idx="1">
                  <c:v>85.110599999999991</c:v>
                </c:pt>
              </c:numCache>
            </c:numRef>
          </c:xVal>
          <c:yVal>
            <c:numRef>
              <c:f>'YUV-IVSSIM'!$M$23:$M$24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914-437F-ABBA-51108F3B42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.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'YUV-IVSSIM'!$L$28</c:f>
              <c:strCache>
                <c:ptCount val="1"/>
                <c:pt idx="0">
                  <c:v>MPEG-151 breakfast_track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'YUV-IVSSIM'!$D$29:$D$33</c:f>
              <c:numCache>
                <c:formatCode>0.000</c:formatCode>
                <c:ptCount val="5"/>
                <c:pt idx="0">
                  <c:v>41.983448000000003</c:v>
                </c:pt>
                <c:pt idx="1">
                  <c:v>60.495176000000001</c:v>
                </c:pt>
                <c:pt idx="2">
                  <c:v>86.819575999999998</c:v>
                </c:pt>
                <c:pt idx="3">
                  <c:v>120.280824</c:v>
                </c:pt>
              </c:numCache>
            </c:numRef>
          </c:xVal>
          <c:yVal>
            <c:numRef>
              <c:f>'YUV-IVSSIM'!$L$29:$L$33</c:f>
              <c:numCache>
                <c:formatCode>0.00</c:formatCode>
                <c:ptCount val="5"/>
                <c:pt idx="0">
                  <c:v>0.96028601466666652</c:v>
                </c:pt>
                <c:pt idx="1">
                  <c:v>0.977178192</c:v>
                </c:pt>
                <c:pt idx="2">
                  <c:v>0.99158347066666674</c:v>
                </c:pt>
                <c:pt idx="3">
                  <c:v>0.99647295133333336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562-4D03-927E-F69579ED6000}"/>
            </c:ext>
          </c:extLst>
        </c:ser>
        <c:ser>
          <c:idx val="1"/>
          <c:order val="1"/>
          <c:tx>
            <c:strRef>
              <c:f>'YUV-IVSSIM'!$M$28</c:f>
              <c:strCache>
                <c:ptCount val="1"/>
                <c:pt idx="0">
                  <c:v>my breakfast_track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'YUV-IVSSIM'!$H$29:$H$33</c:f>
              <c:numCache>
                <c:formatCode>0.000</c:formatCode>
                <c:ptCount val="5"/>
                <c:pt idx="0">
                  <c:v>41.984784000000005</c:v>
                </c:pt>
                <c:pt idx="1">
                  <c:v>60.496936000000012</c:v>
                </c:pt>
                <c:pt idx="2">
                  <c:v>86.821719999999985</c:v>
                </c:pt>
                <c:pt idx="3">
                  <c:v>120.28464000000001</c:v>
                </c:pt>
              </c:numCache>
            </c:numRef>
          </c:xVal>
          <c:yVal>
            <c:numRef>
              <c:f>'YUV-IVSSIM'!$M$29:$M$33</c:f>
              <c:numCache>
                <c:formatCode>0.00</c:formatCode>
                <c:ptCount val="5"/>
                <c:pt idx="0">
                  <c:v>0.96057096133333331</c:v>
                </c:pt>
                <c:pt idx="1">
                  <c:v>0.97714475199999995</c:v>
                </c:pt>
                <c:pt idx="2">
                  <c:v>0.99165866266666669</c:v>
                </c:pt>
                <c:pt idx="3">
                  <c:v>0.99648779800000009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562-4D03-927E-F69579ED6000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'YUV-IVSSIM'!$J$34:$J$35</c:f>
              <c:numCache>
                <c:formatCode>0.00</c:formatCode>
                <c:ptCount val="2"/>
                <c:pt idx="0">
                  <c:v>41.983448000000003</c:v>
                </c:pt>
                <c:pt idx="1">
                  <c:v>120.28464000000001</c:v>
                </c:pt>
              </c:numCache>
            </c:numRef>
          </c:xVal>
          <c:yVal>
            <c:numRef>
              <c:f>'YUV-IVSSIM'!$L$34:$L$35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562-4D03-927E-F69579ED6000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'YUV-IVSSIM'!$J$34:$J$35</c:f>
              <c:numCache>
                <c:formatCode>0.00</c:formatCode>
                <c:ptCount val="2"/>
                <c:pt idx="0">
                  <c:v>41.983448000000003</c:v>
                </c:pt>
                <c:pt idx="1">
                  <c:v>120.28464000000001</c:v>
                </c:pt>
              </c:numCache>
            </c:numRef>
          </c:xVal>
          <c:yVal>
            <c:numRef>
              <c:f>'YUV-IVSSIM'!$M$34:$M$35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562-4D03-927E-F69579ED60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.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'YUV-IVSSIM'!$L$39</c:f>
              <c:strCache>
                <c:ptCount val="1"/>
                <c:pt idx="0">
                  <c:v>MPEG-151 breakfast_semitrack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'YUV-IVSSIM'!$D$40:$D$44</c:f>
              <c:numCache>
                <c:formatCode>0.000</c:formatCode>
                <c:ptCount val="5"/>
                <c:pt idx="0">
                  <c:v>43.056959999999997</c:v>
                </c:pt>
                <c:pt idx="1">
                  <c:v>62.195320000000002</c:v>
                </c:pt>
                <c:pt idx="2">
                  <c:v>89.416951999999995</c:v>
                </c:pt>
                <c:pt idx="3">
                  <c:v>123.8312</c:v>
                </c:pt>
              </c:numCache>
            </c:numRef>
          </c:xVal>
          <c:yVal>
            <c:numRef>
              <c:f>'YUV-IVSSIM'!$L$40:$L$44</c:f>
              <c:numCache>
                <c:formatCode>0.00</c:formatCode>
                <c:ptCount val="5"/>
                <c:pt idx="0">
                  <c:v>0.96003570399999993</c:v>
                </c:pt>
                <c:pt idx="1">
                  <c:v>0.97836346133333341</c:v>
                </c:pt>
                <c:pt idx="2">
                  <c:v>0.99217283533333334</c:v>
                </c:pt>
                <c:pt idx="3">
                  <c:v>0.9963051799999999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72B-4CE0-885C-7B478F52179B}"/>
            </c:ext>
          </c:extLst>
        </c:ser>
        <c:ser>
          <c:idx val="1"/>
          <c:order val="1"/>
          <c:tx>
            <c:strRef>
              <c:f>'YUV-IVSSIM'!$M$39</c:f>
              <c:strCache>
                <c:ptCount val="1"/>
                <c:pt idx="0">
                  <c:v>my breakfast_semitrack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'YUV-IVSSIM'!$H$40:$H$44</c:f>
              <c:numCache>
                <c:formatCode>0.000</c:formatCode>
                <c:ptCount val="5"/>
                <c:pt idx="0">
                  <c:v>43.057664000000003</c:v>
                </c:pt>
                <c:pt idx="1">
                  <c:v>62.196928</c:v>
                </c:pt>
                <c:pt idx="2">
                  <c:v>89.418720000000022</c:v>
                </c:pt>
                <c:pt idx="3">
                  <c:v>123.83228799999999</c:v>
                </c:pt>
              </c:numCache>
            </c:numRef>
          </c:xVal>
          <c:yVal>
            <c:numRef>
              <c:f>'YUV-IVSSIM'!$M$40:$M$44</c:f>
              <c:numCache>
                <c:formatCode>0.00</c:formatCode>
                <c:ptCount val="5"/>
                <c:pt idx="0">
                  <c:v>0.95990385666666656</c:v>
                </c:pt>
                <c:pt idx="1">
                  <c:v>0.97864486933333339</c:v>
                </c:pt>
                <c:pt idx="2">
                  <c:v>0.99238487533333342</c:v>
                </c:pt>
                <c:pt idx="3">
                  <c:v>0.99631130466666662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72B-4CE0-885C-7B478F52179B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'YUV-IVSSIM'!$J$45:$J$46</c:f>
              <c:numCache>
                <c:formatCode>0.00</c:formatCode>
                <c:ptCount val="2"/>
                <c:pt idx="0">
                  <c:v>43.056959999999997</c:v>
                </c:pt>
                <c:pt idx="1">
                  <c:v>123.83228799999999</c:v>
                </c:pt>
              </c:numCache>
            </c:numRef>
          </c:xVal>
          <c:yVal>
            <c:numRef>
              <c:f>'YUV-IVSSIM'!$L$45:$L$46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72B-4CE0-885C-7B478F52179B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'YUV-IVSSIM'!$J$45:$J$46</c:f>
              <c:numCache>
                <c:formatCode>0.00</c:formatCode>
                <c:ptCount val="2"/>
                <c:pt idx="0">
                  <c:v>43.056959999999997</c:v>
                </c:pt>
                <c:pt idx="1">
                  <c:v>123.83228799999999</c:v>
                </c:pt>
              </c:numCache>
            </c:numRef>
          </c:xVal>
          <c:yVal>
            <c:numRef>
              <c:f>'YUV-IVSSIM'!$M$45:$M$46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72B-4CE0-885C-7B478F5217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.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'YUV-IVSSIM'!$L$50</c:f>
              <c:strCache>
                <c:ptCount val="1"/>
                <c:pt idx="0">
                  <c:v>MPEG-151 cinema_track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'YUV-IVSSIM'!$D$51:$D$55</c:f>
              <c:numCache>
                <c:formatCode>0.000</c:formatCode>
                <c:ptCount val="5"/>
                <c:pt idx="0">
                  <c:v>30.964104000000003</c:v>
                </c:pt>
                <c:pt idx="1">
                  <c:v>45.42214400000001</c:v>
                </c:pt>
                <c:pt idx="2">
                  <c:v>67.492872000000006</c:v>
                </c:pt>
                <c:pt idx="3">
                  <c:v>95.688671999999997</c:v>
                </c:pt>
              </c:numCache>
            </c:numRef>
          </c:xVal>
          <c:yVal>
            <c:numRef>
              <c:f>'YUV-IVSSIM'!$L$51:$L$55</c:f>
              <c:numCache>
                <c:formatCode>0.00</c:formatCode>
                <c:ptCount val="5"/>
                <c:pt idx="0">
                  <c:v>0.97707904285714298</c:v>
                </c:pt>
                <c:pt idx="1">
                  <c:v>0.98690265095238094</c:v>
                </c:pt>
                <c:pt idx="2">
                  <c:v>0.99377558904761898</c:v>
                </c:pt>
                <c:pt idx="3">
                  <c:v>0.99697617047619058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4DC-4AC4-BA8E-8F1E3A6EEB85}"/>
            </c:ext>
          </c:extLst>
        </c:ser>
        <c:ser>
          <c:idx val="1"/>
          <c:order val="1"/>
          <c:tx>
            <c:strRef>
              <c:f>'YUV-IVSSIM'!$M$50</c:f>
              <c:strCache>
                <c:ptCount val="1"/>
                <c:pt idx="0">
                  <c:v>my cinema_track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'YUV-IVSSIM'!$H$51:$H$55</c:f>
              <c:numCache>
                <c:formatCode>0.000</c:formatCode>
                <c:ptCount val="5"/>
                <c:pt idx="0">
                  <c:v>30.965223999999999</c:v>
                </c:pt>
                <c:pt idx="1">
                  <c:v>45.422184000000001</c:v>
                </c:pt>
                <c:pt idx="2">
                  <c:v>67.492048000000011</c:v>
                </c:pt>
                <c:pt idx="3">
                  <c:v>95.687856000000011</c:v>
                </c:pt>
              </c:numCache>
            </c:numRef>
          </c:xVal>
          <c:yVal>
            <c:numRef>
              <c:f>'YUV-IVSSIM'!$M$51:$M$55</c:f>
              <c:numCache>
                <c:formatCode>0.00</c:formatCode>
                <c:ptCount val="5"/>
                <c:pt idx="0">
                  <c:v>0.97709004714285697</c:v>
                </c:pt>
                <c:pt idx="1">
                  <c:v>0.98696807619047633</c:v>
                </c:pt>
                <c:pt idx="2">
                  <c:v>0.99380196809523813</c:v>
                </c:pt>
                <c:pt idx="3">
                  <c:v>0.99698460238095221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4DC-4AC4-BA8E-8F1E3A6EEB85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'YUV-IVSSIM'!$J$56:$J$57</c:f>
              <c:numCache>
                <c:formatCode>0.00</c:formatCode>
                <c:ptCount val="2"/>
                <c:pt idx="0">
                  <c:v>30.964104000000003</c:v>
                </c:pt>
                <c:pt idx="1">
                  <c:v>95.688671999999997</c:v>
                </c:pt>
              </c:numCache>
            </c:numRef>
          </c:xVal>
          <c:yVal>
            <c:numRef>
              <c:f>'YUV-IVSSIM'!$L$56:$L$57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4DC-4AC4-BA8E-8F1E3A6EEB85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'YUV-IVSSIM'!$J$56:$J$57</c:f>
              <c:numCache>
                <c:formatCode>0.00</c:formatCode>
                <c:ptCount val="2"/>
                <c:pt idx="0">
                  <c:v>30.964104000000003</c:v>
                </c:pt>
                <c:pt idx="1">
                  <c:v>95.688671999999997</c:v>
                </c:pt>
              </c:numCache>
            </c:numRef>
          </c:xVal>
          <c:yVal>
            <c:numRef>
              <c:f>'YUV-IVSSIM'!$M$56:$M$57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4DC-4AC4-BA8E-8F1E3A6EEB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0.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'YUV-IVSSIM'!$L$61</c:f>
              <c:strCache>
                <c:ptCount val="1"/>
                <c:pt idx="0">
                  <c:v>MPEG-151 cinema_semitrack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'YUV-IVSSIM'!$D$62:$D$66</c:f>
              <c:numCache>
                <c:formatCode>0.000</c:formatCode>
                <c:ptCount val="5"/>
                <c:pt idx="0">
                  <c:v>31.99812</c:v>
                </c:pt>
                <c:pt idx="1">
                  <c:v>47.120816000000005</c:v>
                </c:pt>
                <c:pt idx="2">
                  <c:v>70.18495999999999</c:v>
                </c:pt>
                <c:pt idx="3">
                  <c:v>99.472144</c:v>
                </c:pt>
              </c:numCache>
            </c:numRef>
          </c:xVal>
          <c:yVal>
            <c:numRef>
              <c:f>'YUV-IVSSIM'!$L$62:$L$66</c:f>
              <c:numCache>
                <c:formatCode>0.00</c:formatCode>
                <c:ptCount val="5"/>
                <c:pt idx="0">
                  <c:v>0.97625360857142829</c:v>
                </c:pt>
                <c:pt idx="1">
                  <c:v>0.98657499761904766</c:v>
                </c:pt>
                <c:pt idx="2">
                  <c:v>0.9935602733333333</c:v>
                </c:pt>
                <c:pt idx="3">
                  <c:v>0.99686069761904761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034-4171-825F-7E7772C4DB2A}"/>
            </c:ext>
          </c:extLst>
        </c:ser>
        <c:ser>
          <c:idx val="1"/>
          <c:order val="1"/>
          <c:tx>
            <c:strRef>
              <c:f>'YUV-IVSSIM'!$M$61</c:f>
              <c:strCache>
                <c:ptCount val="1"/>
                <c:pt idx="0">
                  <c:v>my cinema_semitrack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'YUV-IVSSIM'!$H$62:$H$66</c:f>
              <c:numCache>
                <c:formatCode>0.000</c:formatCode>
                <c:ptCount val="5"/>
                <c:pt idx="0">
                  <c:v>31.998720000000002</c:v>
                </c:pt>
                <c:pt idx="1">
                  <c:v>47.121400000000001</c:v>
                </c:pt>
                <c:pt idx="2">
                  <c:v>70.184967999999998</c:v>
                </c:pt>
                <c:pt idx="3">
                  <c:v>99.471167999999992</c:v>
                </c:pt>
              </c:numCache>
            </c:numRef>
          </c:xVal>
          <c:yVal>
            <c:numRef>
              <c:f>'YUV-IVSSIM'!$M$62:$M$66</c:f>
              <c:numCache>
                <c:formatCode>0.00</c:formatCode>
                <c:ptCount val="5"/>
                <c:pt idx="0">
                  <c:v>0.9762733290476191</c:v>
                </c:pt>
                <c:pt idx="1">
                  <c:v>0.98665671714285708</c:v>
                </c:pt>
                <c:pt idx="2">
                  <c:v>0.99358017761904771</c:v>
                </c:pt>
                <c:pt idx="3">
                  <c:v>0.99687382999999996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034-4171-825F-7E7772C4DB2A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'YUV-IVSSIM'!$J$67:$J$68</c:f>
              <c:numCache>
                <c:formatCode>0.00</c:formatCode>
                <c:ptCount val="2"/>
                <c:pt idx="0">
                  <c:v>31.99812</c:v>
                </c:pt>
                <c:pt idx="1">
                  <c:v>99.472144</c:v>
                </c:pt>
              </c:numCache>
            </c:numRef>
          </c:xVal>
          <c:yVal>
            <c:numRef>
              <c:f>'YUV-IVSSIM'!$L$67:$L$68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034-4171-825F-7E7772C4DB2A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'YUV-IVSSIM'!$J$67:$J$68</c:f>
              <c:numCache>
                <c:formatCode>0.00</c:formatCode>
                <c:ptCount val="2"/>
                <c:pt idx="0">
                  <c:v>31.99812</c:v>
                </c:pt>
                <c:pt idx="1">
                  <c:v>99.472144</c:v>
                </c:pt>
              </c:numCache>
            </c:numRef>
          </c:xVal>
          <c:yVal>
            <c:numRef>
              <c:f>'YUV-IVSSIM'!$M$67:$M$68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034-4171-825F-7E7772C4DB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.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'YUV-IVSSIM'!$L$72</c:f>
              <c:strCache>
                <c:ptCount val="1"/>
                <c:pt idx="0">
                  <c:v>MPEG-151 breakdance_track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'YUV-IVSSIM'!$D$73:$D$77</c:f>
              <c:numCache>
                <c:formatCode>0.000</c:formatCode>
                <c:ptCount val="5"/>
                <c:pt idx="0">
                  <c:v>141.91076799999999</c:v>
                </c:pt>
                <c:pt idx="1">
                  <c:v>202.49611999999999</c:v>
                </c:pt>
                <c:pt idx="2">
                  <c:v>284.92426400000005</c:v>
                </c:pt>
                <c:pt idx="3">
                  <c:v>388.26202400000005</c:v>
                </c:pt>
              </c:numCache>
            </c:numRef>
          </c:xVal>
          <c:yVal>
            <c:numRef>
              <c:f>'YUV-IVSSIM'!$L$73:$L$77</c:f>
              <c:numCache>
                <c:formatCode>0.00</c:formatCode>
                <c:ptCount val="5"/>
                <c:pt idx="0">
                  <c:v>0.96734482218749984</c:v>
                </c:pt>
                <c:pt idx="1">
                  <c:v>0.98496578031249982</c:v>
                </c:pt>
                <c:pt idx="2">
                  <c:v>0.99413905843750006</c:v>
                </c:pt>
                <c:pt idx="3">
                  <c:v>0.99712737093749981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DBD-417C-ACF6-99FAC049CF26}"/>
            </c:ext>
          </c:extLst>
        </c:ser>
        <c:ser>
          <c:idx val="1"/>
          <c:order val="1"/>
          <c:tx>
            <c:strRef>
              <c:f>'YUV-IVSSIM'!$M$72</c:f>
              <c:strCache>
                <c:ptCount val="1"/>
                <c:pt idx="0">
                  <c:v>my breakdance_track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'YUV-IVSSIM'!$H$73:$H$77</c:f>
              <c:numCache>
                <c:formatCode>0.000</c:formatCode>
                <c:ptCount val="5"/>
                <c:pt idx="0">
                  <c:v>141.91482400000001</c:v>
                </c:pt>
                <c:pt idx="1">
                  <c:v>202.50261600000002</c:v>
                </c:pt>
                <c:pt idx="2">
                  <c:v>284.931512</c:v>
                </c:pt>
                <c:pt idx="3">
                  <c:v>388.26845600000001</c:v>
                </c:pt>
              </c:numCache>
            </c:numRef>
          </c:xVal>
          <c:yVal>
            <c:numRef>
              <c:f>'YUV-IVSSIM'!$M$73:$M$77</c:f>
              <c:numCache>
                <c:formatCode>0.00</c:formatCode>
                <c:ptCount val="5"/>
                <c:pt idx="0">
                  <c:v>0.96733548218749998</c:v>
                </c:pt>
                <c:pt idx="1">
                  <c:v>0.98501526937499995</c:v>
                </c:pt>
                <c:pt idx="2">
                  <c:v>0.99413948249999984</c:v>
                </c:pt>
                <c:pt idx="3">
                  <c:v>0.99712701656249991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DBD-417C-ACF6-99FAC049CF26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'YUV-IVSSIM'!$J$78:$J$79</c:f>
              <c:numCache>
                <c:formatCode>0.00</c:formatCode>
                <c:ptCount val="2"/>
                <c:pt idx="0">
                  <c:v>141.91076799999999</c:v>
                </c:pt>
                <c:pt idx="1">
                  <c:v>388.26845600000001</c:v>
                </c:pt>
              </c:numCache>
            </c:numRef>
          </c:xVal>
          <c:yVal>
            <c:numRef>
              <c:f>'YUV-IVSSIM'!$L$78:$L$79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DBD-417C-ACF6-99FAC049CF26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'YUV-IVSSIM'!$J$78:$J$79</c:f>
              <c:numCache>
                <c:formatCode>0.00</c:formatCode>
                <c:ptCount val="2"/>
                <c:pt idx="0">
                  <c:v>141.91076799999999</c:v>
                </c:pt>
                <c:pt idx="1">
                  <c:v>388.26845600000001</c:v>
                </c:pt>
              </c:numCache>
            </c:numRef>
          </c:xVal>
          <c:yVal>
            <c:numRef>
              <c:f>'YUV-IVSSIM'!$M$78:$M$79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4DBD-417C-ACF6-99FAC049CF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.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'YUV-IVSSIM'!$L$83</c:f>
              <c:strCache>
                <c:ptCount val="1"/>
                <c:pt idx="0">
                  <c:v>MPEG-151 breakdance_semitrack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'YUV-IVSSIM'!$D$84:$D$88</c:f>
              <c:numCache>
                <c:formatCode>0.000</c:formatCode>
                <c:ptCount val="5"/>
                <c:pt idx="0">
                  <c:v>148.74119999999999</c:v>
                </c:pt>
                <c:pt idx="1">
                  <c:v>212.310136</c:v>
                </c:pt>
                <c:pt idx="2">
                  <c:v>298.38734399999998</c:v>
                </c:pt>
                <c:pt idx="3">
                  <c:v>405.806104</c:v>
                </c:pt>
              </c:numCache>
            </c:numRef>
          </c:xVal>
          <c:yVal>
            <c:numRef>
              <c:f>'YUV-IVSSIM'!$L$84:$L$88</c:f>
              <c:numCache>
                <c:formatCode>0.00</c:formatCode>
                <c:ptCount val="5"/>
                <c:pt idx="0">
                  <c:v>0.96530979062500022</c:v>
                </c:pt>
                <c:pt idx="1">
                  <c:v>0.98438578249999997</c:v>
                </c:pt>
                <c:pt idx="2">
                  <c:v>0.99372942718750013</c:v>
                </c:pt>
                <c:pt idx="3">
                  <c:v>0.99688181125000008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0E6-48EE-B186-65F914B8375F}"/>
            </c:ext>
          </c:extLst>
        </c:ser>
        <c:ser>
          <c:idx val="1"/>
          <c:order val="1"/>
          <c:tx>
            <c:strRef>
              <c:f>'YUV-IVSSIM'!$M$83</c:f>
              <c:strCache>
                <c:ptCount val="1"/>
                <c:pt idx="0">
                  <c:v>my breakdance_semitrack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'YUV-IVSSIM'!$H$84:$H$88</c:f>
              <c:numCache>
                <c:formatCode>0.000</c:formatCode>
                <c:ptCount val="5"/>
                <c:pt idx="0">
                  <c:v>148.74522399999998</c:v>
                </c:pt>
                <c:pt idx="1">
                  <c:v>212.31476799999999</c:v>
                </c:pt>
                <c:pt idx="2">
                  <c:v>298.39421600000009</c:v>
                </c:pt>
                <c:pt idx="3">
                  <c:v>405.81194399999998</c:v>
                </c:pt>
              </c:numCache>
            </c:numRef>
          </c:xVal>
          <c:yVal>
            <c:numRef>
              <c:f>'YUV-IVSSIM'!$M$84:$M$88</c:f>
              <c:numCache>
                <c:formatCode>0.00</c:formatCode>
                <c:ptCount val="5"/>
                <c:pt idx="0">
                  <c:v>0.96518039593750005</c:v>
                </c:pt>
                <c:pt idx="1">
                  <c:v>0.9843740353124999</c:v>
                </c:pt>
                <c:pt idx="2">
                  <c:v>0.99372786562499982</c:v>
                </c:pt>
                <c:pt idx="3">
                  <c:v>0.99687845062500002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0E6-48EE-B186-65F914B8375F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'YUV-IVSSIM'!$J$89:$J$90</c:f>
              <c:numCache>
                <c:formatCode>0.00</c:formatCode>
                <c:ptCount val="2"/>
                <c:pt idx="0">
                  <c:v>148.74119999999999</c:v>
                </c:pt>
                <c:pt idx="1">
                  <c:v>405.81194399999998</c:v>
                </c:pt>
              </c:numCache>
            </c:numRef>
          </c:xVal>
          <c:yVal>
            <c:numRef>
              <c:f>'YUV-IVSSIM'!$L$89:$L$90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0E6-48EE-B186-65F914B8375F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'YUV-IVSSIM'!$J$89:$J$90</c:f>
              <c:numCache>
                <c:formatCode>0.00</c:formatCode>
                <c:ptCount val="2"/>
                <c:pt idx="0">
                  <c:v>148.74119999999999</c:v>
                </c:pt>
                <c:pt idx="1">
                  <c:v>405.81194399999998</c:v>
                </c:pt>
              </c:numCache>
            </c:numRef>
          </c:xVal>
          <c:yVal>
            <c:numRef>
              <c:f>'YUV-IVSSIM'!$M$89:$M$90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0E6-48EE-B186-65F914B837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'YUV-IVSSIM'!$M$94</c:f>
              <c:strCache>
                <c:ptCount val="1"/>
                <c:pt idx="0">
                  <c:v>my bartender_track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'YUV-IVSSIM'!$H$95:$H$99</c:f>
              <c:numCache>
                <c:formatCode>0.000</c:formatCode>
                <c:ptCount val="5"/>
                <c:pt idx="0">
                  <c:v>43.156303999999999</c:v>
                </c:pt>
                <c:pt idx="1">
                  <c:v>64.133896000000007</c:v>
                </c:pt>
                <c:pt idx="2">
                  <c:v>94.916112000000012</c:v>
                </c:pt>
                <c:pt idx="3">
                  <c:v>133.51447200000001</c:v>
                </c:pt>
              </c:numCache>
            </c:numRef>
          </c:xVal>
          <c:yVal>
            <c:numRef>
              <c:f>'YUV-IVSSIM'!$M$95:$M$99</c:f>
              <c:numCache>
                <c:formatCode>0.00</c:formatCode>
                <c:ptCount val="5"/>
                <c:pt idx="0">
                  <c:v>0.97872685238095247</c:v>
                </c:pt>
                <c:pt idx="1">
                  <c:v>0.98781299285714308</c:v>
                </c:pt>
                <c:pt idx="2">
                  <c:v>0.99422430904761883</c:v>
                </c:pt>
                <c:pt idx="3">
                  <c:v>0.99711003523809527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B3D-4128-82EE-5D0894F3E0C0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'YUV-IVSSIM'!$J$100:$J$101</c:f>
              <c:numCache>
                <c:formatCode>0.00</c:formatCode>
                <c:ptCount val="2"/>
                <c:pt idx="0">
                  <c:v>43.155912000000001</c:v>
                </c:pt>
                <c:pt idx="1">
                  <c:v>133.515456</c:v>
                </c:pt>
              </c:numCache>
            </c:numRef>
          </c:xVal>
          <c:yVal>
            <c:numRef>
              <c:f>'YUV-IVSSIM'!$L$100:$L$101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B3D-4128-82EE-5D0894F3E0C0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'YUV-IVSSIM'!$J$100:$J$101</c:f>
              <c:numCache>
                <c:formatCode>0.00</c:formatCode>
                <c:ptCount val="2"/>
                <c:pt idx="0">
                  <c:v>43.155912000000001</c:v>
                </c:pt>
                <c:pt idx="1">
                  <c:v>133.515456</c:v>
                </c:pt>
              </c:numCache>
            </c:numRef>
          </c:xVal>
          <c:yVal>
            <c:numRef>
              <c:f>'YUV-IVSSIM'!$M$100:$M$101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B3D-4128-82EE-5D0894F3E0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'YUV-IVSSIM'!$M$83</c:f>
              <c:strCache>
                <c:ptCount val="1"/>
                <c:pt idx="0">
                  <c:v>my breakdance_semitrack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'YUV-IVSSIM'!$H$84:$H$88</c:f>
              <c:numCache>
                <c:formatCode>0.000</c:formatCode>
                <c:ptCount val="5"/>
                <c:pt idx="0">
                  <c:v>148.74522399999998</c:v>
                </c:pt>
                <c:pt idx="1">
                  <c:v>212.31476799999999</c:v>
                </c:pt>
                <c:pt idx="2">
                  <c:v>298.39421600000009</c:v>
                </c:pt>
                <c:pt idx="3">
                  <c:v>405.81194399999998</c:v>
                </c:pt>
              </c:numCache>
            </c:numRef>
          </c:xVal>
          <c:yVal>
            <c:numRef>
              <c:f>'YUV-IVSSIM'!$M$84:$M$88</c:f>
              <c:numCache>
                <c:formatCode>0.00</c:formatCode>
                <c:ptCount val="5"/>
                <c:pt idx="0">
                  <c:v>0.96518039593750005</c:v>
                </c:pt>
                <c:pt idx="1">
                  <c:v>0.9843740353124999</c:v>
                </c:pt>
                <c:pt idx="2">
                  <c:v>0.99372786562499982</c:v>
                </c:pt>
                <c:pt idx="3">
                  <c:v>0.99687845062500002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11E-40FB-9966-140D2B38CECE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'YUV-SSIM'!$J$89:$J$90</c:f>
              <c:numCache>
                <c:formatCode>0.00</c:formatCode>
                <c:ptCount val="2"/>
                <c:pt idx="0">
                  <c:v>148.74119999999999</c:v>
                </c:pt>
                <c:pt idx="1">
                  <c:v>405.81194399999998</c:v>
                </c:pt>
              </c:numCache>
            </c:numRef>
          </c:xVal>
          <c:yVal>
            <c:numRef>
              <c:f>'YUV-SSIM'!$L$89:$L$90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11E-40FB-9966-140D2B38CECE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'YUV-SSIM'!$J$89:$J$90</c:f>
              <c:numCache>
                <c:formatCode>0.00</c:formatCode>
                <c:ptCount val="2"/>
                <c:pt idx="0">
                  <c:v>148.74119999999999</c:v>
                </c:pt>
                <c:pt idx="1">
                  <c:v>405.81194399999998</c:v>
                </c:pt>
              </c:numCache>
            </c:numRef>
          </c:xVal>
          <c:yVal>
            <c:numRef>
              <c:f>'YUV-SSIM'!$M$89:$M$90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11E-40FB-9966-140D2B38CE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'YUV-IVSSIM'!$M$105</c:f>
              <c:strCache>
                <c:ptCount val="1"/>
                <c:pt idx="0">
                  <c:v>my bartender_semitrack</c:v>
                </c:pt>
              </c:strCache>
            </c:strRef>
          </c:tx>
          <c:spPr>
            <a:ln>
              <a:solidFill>
                <a:schemeClr val="accent3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'YUV-SSIM'!$H$106:$H$110</c:f>
              <c:numCache>
                <c:formatCode>0.000</c:formatCode>
                <c:ptCount val="5"/>
                <c:pt idx="0">
                  <c:v>44.566159999999996</c:v>
                </c:pt>
                <c:pt idx="1">
                  <c:v>66.37951200000002</c:v>
                </c:pt>
                <c:pt idx="2">
                  <c:v>98.37548000000001</c:v>
                </c:pt>
                <c:pt idx="3">
                  <c:v>138.21109600000003</c:v>
                </c:pt>
              </c:numCache>
            </c:numRef>
          </c:xVal>
          <c:yVal>
            <c:numRef>
              <c:f>'YUV-IVSSIM'!$M$106:$M$110</c:f>
              <c:numCache>
                <c:formatCode>0.00</c:formatCode>
                <c:ptCount val="5"/>
                <c:pt idx="0">
                  <c:v>0.97719015047619029</c:v>
                </c:pt>
                <c:pt idx="1">
                  <c:v>0.9871102319047621</c:v>
                </c:pt>
                <c:pt idx="2">
                  <c:v>0.99384475619047596</c:v>
                </c:pt>
                <c:pt idx="3">
                  <c:v>0.99695486999999994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C9F-45C3-9FAB-96FD0B25F72B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31.99812</c:v>
                </c:pt>
                <c:pt idx="1">
                  <c:v>99.472144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C9F-45C3-9FAB-96FD0B25F72B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31.99812</c:v>
                </c:pt>
                <c:pt idx="1">
                  <c:v>99.472144</c:v>
                </c:pt>
              </c:numCache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C9F-45C3-9FAB-96FD0B25F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  <c:max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'YUV-IVSSIM'!$L$6</c:f>
              <c:strCache>
                <c:ptCount val="1"/>
                <c:pt idx="0">
                  <c:v>MPEG-151 fruit</c:v>
                </c:pt>
              </c:strCache>
            </c:strRef>
          </c:tx>
          <c:spPr>
            <a:ln>
              <a:solidFill>
                <a:schemeClr val="accent2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'YUV-IVSSIM'!$D$7:$D$11</c:f>
              <c:numCache>
                <c:formatCode>0.000</c:formatCode>
                <c:ptCount val="5"/>
                <c:pt idx="0">
                  <c:v>4.0796559999999999</c:v>
                </c:pt>
                <c:pt idx="1">
                  <c:v>5.2085279999999994</c:v>
                </c:pt>
                <c:pt idx="2">
                  <c:v>6.9094400000000009</c:v>
                </c:pt>
                <c:pt idx="3">
                  <c:v>9.7417759999999998</c:v>
                </c:pt>
              </c:numCache>
            </c:numRef>
          </c:xVal>
          <c:yVal>
            <c:numRef>
              <c:f>'YUV-IVSSIM'!$L$7:$L$11</c:f>
              <c:numCache>
                <c:formatCode>0.00</c:formatCode>
                <c:ptCount val="5"/>
                <c:pt idx="0">
                  <c:v>0.99844510249999996</c:v>
                </c:pt>
                <c:pt idx="1">
                  <c:v>0.99936953708333343</c:v>
                </c:pt>
                <c:pt idx="2">
                  <c:v>0.99955770874999994</c:v>
                </c:pt>
                <c:pt idx="3">
                  <c:v>0.99971341125000002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20A-4743-968A-06607505DBF8}"/>
            </c:ext>
          </c:extLst>
        </c:ser>
        <c:ser>
          <c:idx val="1"/>
          <c:order val="1"/>
          <c:tx>
            <c:strRef>
              <c:f>'YUV-IVSSIM'!$M$6</c:f>
              <c:strCache>
                <c:ptCount val="1"/>
                <c:pt idx="0">
                  <c:v>my fruit</c:v>
                </c:pt>
              </c:strCache>
            </c:strRef>
          </c:tx>
          <c:spPr>
            <a:ln>
              <a:solidFill>
                <a:schemeClr val="accent3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'YUV-IVSSIM'!$H$7:$H$11</c:f>
              <c:numCache>
                <c:formatCode>0.000</c:formatCode>
                <c:ptCount val="5"/>
                <c:pt idx="0">
                  <c:v>4.0797119999999998</c:v>
                </c:pt>
                <c:pt idx="1">
                  <c:v>5.2084160000000006</c:v>
                </c:pt>
                <c:pt idx="2">
                  <c:v>6.9092719999999996</c:v>
                </c:pt>
                <c:pt idx="3">
                  <c:v>9.7414959999999997</c:v>
                </c:pt>
              </c:numCache>
            </c:numRef>
          </c:xVal>
          <c:yVal>
            <c:numRef>
              <c:f>'YUV-IVSSIM'!$M$7:$M$11</c:f>
              <c:numCache>
                <c:formatCode>0.00</c:formatCode>
                <c:ptCount val="5"/>
                <c:pt idx="0">
                  <c:v>0.99842380750000004</c:v>
                </c:pt>
                <c:pt idx="1">
                  <c:v>0.9993663237499999</c:v>
                </c:pt>
                <c:pt idx="2">
                  <c:v>0.99955991374999986</c:v>
                </c:pt>
                <c:pt idx="3">
                  <c:v>0.99971177958333335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20A-4743-968A-06607505DBF8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'YUV-IVSSIM'!$J$23:$J$24</c:f>
              <c:numCache>
                <c:formatCode>0.00</c:formatCode>
                <c:ptCount val="2"/>
                <c:pt idx="0">
                  <c:v>33.414000000000001</c:v>
                </c:pt>
                <c:pt idx="1">
                  <c:v>85.110599999999991</c:v>
                </c:pt>
              </c:numCache>
            </c:numRef>
          </c:xVal>
          <c:yVal>
            <c:numRef>
              <c:f>'YUV-IVSSIM'!$L$23:$L$24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20A-4743-968A-06607505DBF8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'YUV-IVSSIM'!$J$23:$J$24</c:f>
              <c:numCache>
                <c:formatCode>0.00</c:formatCode>
                <c:ptCount val="2"/>
                <c:pt idx="0">
                  <c:v>33.414000000000001</c:v>
                </c:pt>
                <c:pt idx="1">
                  <c:v>85.110599999999991</c:v>
                </c:pt>
              </c:numCache>
            </c:numRef>
          </c:xVal>
          <c:yVal>
            <c:numRef>
              <c:f>'YUV-IVSSIM'!$M$23:$M$24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20A-4743-968A-06607505DB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.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LPIPS!$L$17</c:f>
              <c:strCache>
                <c:ptCount val="1"/>
                <c:pt idx="0">
                  <c:v>MPEG-151 breakfast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LPIPS!$D$18:$D$22</c:f>
              <c:numCache>
                <c:formatCode>0.000</c:formatCode>
                <c:ptCount val="5"/>
                <c:pt idx="0">
                  <c:v>33.414000000000001</c:v>
                </c:pt>
                <c:pt idx="1">
                  <c:v>44.680991999999996</c:v>
                </c:pt>
                <c:pt idx="2">
                  <c:v>61.242760000000004</c:v>
                </c:pt>
                <c:pt idx="3">
                  <c:v>85.107416000000001</c:v>
                </c:pt>
              </c:numCache>
            </c:numRef>
          </c:xVal>
          <c:yVal>
            <c:numRef>
              <c:f>LPIPS!$L$18:$L$22</c:f>
              <c:numCache>
                <c:formatCode>0.00</c:formatCode>
                <c:ptCount val="5"/>
                <c:pt idx="0">
                  <c:v>1.2966156966666665E-2</c:v>
                </c:pt>
                <c:pt idx="1">
                  <c:v>7.4496496466666673E-3</c:v>
                </c:pt>
                <c:pt idx="2">
                  <c:v>5.821239199999999E-3</c:v>
                </c:pt>
                <c:pt idx="3">
                  <c:v>4.8014578200000014E-3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AA2-4FFC-B446-F9BC4A116492}"/>
            </c:ext>
          </c:extLst>
        </c:ser>
        <c:ser>
          <c:idx val="1"/>
          <c:order val="1"/>
          <c:tx>
            <c:strRef>
              <c:f>LPIPS!$M$17</c:f>
              <c:strCache>
                <c:ptCount val="1"/>
                <c:pt idx="0">
                  <c:v>my breakfast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LPIPS!$H$18:$H$22</c:f>
              <c:numCache>
                <c:formatCode>0.000</c:formatCode>
                <c:ptCount val="5"/>
                <c:pt idx="0">
                  <c:v>33.415855999999998</c:v>
                </c:pt>
                <c:pt idx="1">
                  <c:v>44.683448000000006</c:v>
                </c:pt>
                <c:pt idx="2">
                  <c:v>61.244679999999995</c:v>
                </c:pt>
                <c:pt idx="3">
                  <c:v>85.110599999999991</c:v>
                </c:pt>
              </c:numCache>
            </c:numRef>
          </c:xVal>
          <c:yVal>
            <c:numRef>
              <c:f>LPIPS!$M$18:$M$22</c:f>
              <c:numCache>
                <c:formatCode>0.00</c:formatCode>
                <c:ptCount val="5"/>
                <c:pt idx="0">
                  <c:v>1.3082331733333336E-2</c:v>
                </c:pt>
                <c:pt idx="1">
                  <c:v>7.4551892666666663E-3</c:v>
                </c:pt>
                <c:pt idx="2">
                  <c:v>5.8422971600000009E-3</c:v>
                </c:pt>
                <c:pt idx="3">
                  <c:v>4.8034321533333329E-3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AA2-4FFC-B446-F9BC4A116492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LPIPS!$J$23:$J$24</c:f>
              <c:numCache>
                <c:formatCode>0.00</c:formatCode>
                <c:ptCount val="2"/>
                <c:pt idx="0">
                  <c:v>33.414000000000001</c:v>
                </c:pt>
                <c:pt idx="1">
                  <c:v>85.110599999999991</c:v>
                </c:pt>
              </c:numCache>
            </c:numRef>
          </c:xVal>
          <c:yVal>
            <c:numRef>
              <c:f>LPIPS!$L$23:$L$24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AA2-4FFC-B446-F9BC4A116492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LPIPS!$J$23:$J$24</c:f>
              <c:numCache>
                <c:formatCode>0.00</c:formatCode>
                <c:ptCount val="2"/>
                <c:pt idx="0">
                  <c:v>33.414000000000001</c:v>
                </c:pt>
                <c:pt idx="1">
                  <c:v>85.110599999999991</c:v>
                </c:pt>
              </c:numCache>
            </c:numRef>
          </c:xVal>
          <c:yVal>
            <c:numRef>
              <c:f>LPIPS!$M$23:$M$24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AA2-4FFC-B446-F9BC4A1164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LPIPS!$L$28</c:f>
              <c:strCache>
                <c:ptCount val="1"/>
                <c:pt idx="0">
                  <c:v>MPEG-151 breakfast_track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LPIPS!$D$29:$D$33</c:f>
              <c:numCache>
                <c:formatCode>0.000</c:formatCode>
                <c:ptCount val="5"/>
                <c:pt idx="0">
                  <c:v>41.983448000000003</c:v>
                </c:pt>
                <c:pt idx="1">
                  <c:v>60.495176000000001</c:v>
                </c:pt>
                <c:pt idx="2">
                  <c:v>86.819575999999998</c:v>
                </c:pt>
                <c:pt idx="3">
                  <c:v>120.280824</c:v>
                </c:pt>
              </c:numCache>
            </c:numRef>
          </c:xVal>
          <c:yVal>
            <c:numRef>
              <c:f>LPIPS!$L$29:$L$33</c:f>
              <c:numCache>
                <c:formatCode>0.00</c:formatCode>
                <c:ptCount val="5"/>
                <c:pt idx="0">
                  <c:v>5.4141298733333322E-2</c:v>
                </c:pt>
                <c:pt idx="1">
                  <c:v>3.0532512933333335E-2</c:v>
                </c:pt>
                <c:pt idx="2">
                  <c:v>1.5638011266666668E-2</c:v>
                </c:pt>
                <c:pt idx="3">
                  <c:v>8.6350863533333332E-3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CE1-4ADF-A8B4-143F98F81A51}"/>
            </c:ext>
          </c:extLst>
        </c:ser>
        <c:ser>
          <c:idx val="1"/>
          <c:order val="1"/>
          <c:tx>
            <c:strRef>
              <c:f>LPIPS!$M$28</c:f>
              <c:strCache>
                <c:ptCount val="1"/>
                <c:pt idx="0">
                  <c:v>my breakfast_track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LPIPS!$H$29:$H$33</c:f>
              <c:numCache>
                <c:formatCode>0.000</c:formatCode>
                <c:ptCount val="5"/>
                <c:pt idx="0">
                  <c:v>41.984784000000005</c:v>
                </c:pt>
                <c:pt idx="1">
                  <c:v>60.496936000000012</c:v>
                </c:pt>
                <c:pt idx="2">
                  <c:v>86.821719999999985</c:v>
                </c:pt>
                <c:pt idx="3">
                  <c:v>120.28464000000001</c:v>
                </c:pt>
              </c:numCache>
            </c:numRef>
          </c:xVal>
          <c:yVal>
            <c:numRef>
              <c:f>LPIPS!$M$29:$M$33</c:f>
              <c:numCache>
                <c:formatCode>0.00</c:formatCode>
                <c:ptCount val="5"/>
                <c:pt idx="0">
                  <c:v>5.4017352266666673E-2</c:v>
                </c:pt>
                <c:pt idx="1">
                  <c:v>3.0462919600000006E-2</c:v>
                </c:pt>
                <c:pt idx="2">
                  <c:v>1.5564143400000001E-2</c:v>
                </c:pt>
                <c:pt idx="3">
                  <c:v>8.6345573733333323E-3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CE1-4ADF-A8B4-143F98F81A51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LPIPS!$J$34:$J$35</c:f>
              <c:numCache>
                <c:formatCode>0.00</c:formatCode>
                <c:ptCount val="2"/>
                <c:pt idx="0">
                  <c:v>41.983448000000003</c:v>
                </c:pt>
                <c:pt idx="1">
                  <c:v>120.28464000000001</c:v>
                </c:pt>
              </c:numCache>
            </c:numRef>
          </c:xVal>
          <c:yVal>
            <c:numRef>
              <c:f>LPIPS!$L$34:$L$35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CE1-4ADF-A8B4-143F98F81A51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LPIPS!$J$34:$J$35</c:f>
              <c:numCache>
                <c:formatCode>0.00</c:formatCode>
                <c:ptCount val="2"/>
                <c:pt idx="0">
                  <c:v>41.983448000000003</c:v>
                </c:pt>
                <c:pt idx="1">
                  <c:v>120.28464000000001</c:v>
                </c:pt>
              </c:numCache>
            </c:numRef>
          </c:xVal>
          <c:yVal>
            <c:numRef>
              <c:f>LPIPS!$M$34:$M$35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CE1-4ADF-A8B4-143F98F81A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LPIPS!$L$39</c:f>
              <c:strCache>
                <c:ptCount val="1"/>
                <c:pt idx="0">
                  <c:v>MPEG-151 breakfast_semitrack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LPIPS!$D$40:$D$44</c:f>
              <c:numCache>
                <c:formatCode>0.000</c:formatCode>
                <c:ptCount val="5"/>
                <c:pt idx="0">
                  <c:v>43.056959999999997</c:v>
                </c:pt>
                <c:pt idx="1">
                  <c:v>62.195320000000002</c:v>
                </c:pt>
                <c:pt idx="2">
                  <c:v>89.416951999999995</c:v>
                </c:pt>
                <c:pt idx="3">
                  <c:v>123.8312</c:v>
                </c:pt>
              </c:numCache>
            </c:numRef>
          </c:xVal>
          <c:yVal>
            <c:numRef>
              <c:f>LPIPS!$L$40:$L$44</c:f>
              <c:numCache>
                <c:formatCode>0.00</c:formatCode>
                <c:ptCount val="5"/>
                <c:pt idx="0">
                  <c:v>5.6092088666666678E-2</c:v>
                </c:pt>
                <c:pt idx="1">
                  <c:v>3.0983377200000002E-2</c:v>
                </c:pt>
                <c:pt idx="2">
                  <c:v>1.5672818766666666E-2</c:v>
                </c:pt>
                <c:pt idx="3">
                  <c:v>9.3046671333333331E-3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5AC-446F-8E7C-637F36D308EF}"/>
            </c:ext>
          </c:extLst>
        </c:ser>
        <c:ser>
          <c:idx val="1"/>
          <c:order val="1"/>
          <c:tx>
            <c:strRef>
              <c:f>LPIPS!$M$39</c:f>
              <c:strCache>
                <c:ptCount val="1"/>
                <c:pt idx="0">
                  <c:v>my breakfast_semitrack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LPIPS!$H$40:$H$44</c:f>
              <c:numCache>
                <c:formatCode>0.000</c:formatCode>
                <c:ptCount val="5"/>
                <c:pt idx="0">
                  <c:v>43.057664000000003</c:v>
                </c:pt>
                <c:pt idx="1">
                  <c:v>62.196928</c:v>
                </c:pt>
                <c:pt idx="2">
                  <c:v>89.418720000000022</c:v>
                </c:pt>
                <c:pt idx="3">
                  <c:v>123.83228799999999</c:v>
                </c:pt>
              </c:numCache>
            </c:numRef>
          </c:xVal>
          <c:yVal>
            <c:numRef>
              <c:f>LPIPS!$M$40:$M$44</c:f>
              <c:numCache>
                <c:formatCode>0.00</c:formatCode>
                <c:ptCount val="5"/>
                <c:pt idx="0">
                  <c:v>5.5856339733333336E-2</c:v>
                </c:pt>
                <c:pt idx="1">
                  <c:v>3.0933834200000003E-2</c:v>
                </c:pt>
                <c:pt idx="2">
                  <c:v>1.5675262733333334E-2</c:v>
                </c:pt>
                <c:pt idx="3">
                  <c:v>9.3156772666666658E-3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5AC-446F-8E7C-637F36D308EF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LPIPS!$J$45:$J$46</c:f>
              <c:numCache>
                <c:formatCode>0.00</c:formatCode>
                <c:ptCount val="2"/>
                <c:pt idx="0">
                  <c:v>43.056959999999997</c:v>
                </c:pt>
                <c:pt idx="1">
                  <c:v>123.83228799999999</c:v>
                </c:pt>
              </c:numCache>
            </c:numRef>
          </c:xVal>
          <c:yVal>
            <c:numRef>
              <c:f>LPIPS!$L$45:$L$46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5AC-446F-8E7C-637F36D308EF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LPIPS!$J$45:$J$46</c:f>
              <c:numCache>
                <c:formatCode>0.00</c:formatCode>
                <c:ptCount val="2"/>
                <c:pt idx="0">
                  <c:v>43.056959999999997</c:v>
                </c:pt>
                <c:pt idx="1">
                  <c:v>123.83228799999999</c:v>
                </c:pt>
              </c:numCache>
            </c:numRef>
          </c:xVal>
          <c:yVal>
            <c:numRef>
              <c:f>LPIPS!$M$45:$M$46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5AC-446F-8E7C-637F36D308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LPIPS!$L$50</c:f>
              <c:strCache>
                <c:ptCount val="1"/>
                <c:pt idx="0">
                  <c:v>MPEG-151 cinema_track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LPIPS!$D$51:$D$55</c:f>
              <c:numCache>
                <c:formatCode>0.000</c:formatCode>
                <c:ptCount val="5"/>
                <c:pt idx="0">
                  <c:v>30.964104000000003</c:v>
                </c:pt>
                <c:pt idx="1">
                  <c:v>45.42214400000001</c:v>
                </c:pt>
                <c:pt idx="2">
                  <c:v>67.492872000000006</c:v>
                </c:pt>
                <c:pt idx="3">
                  <c:v>95.688671999999997</c:v>
                </c:pt>
              </c:numCache>
            </c:numRef>
          </c:xVal>
          <c:yVal>
            <c:numRef>
              <c:f>LPIPS!$L$51:$L$55</c:f>
              <c:numCache>
                <c:formatCode>0.00</c:formatCode>
                <c:ptCount val="5"/>
                <c:pt idx="0">
                  <c:v>4.974585747619048E-2</c:v>
                </c:pt>
                <c:pt idx="1">
                  <c:v>3.2261442666666675E-2</c:v>
                </c:pt>
                <c:pt idx="2">
                  <c:v>1.7206824380952383E-2</c:v>
                </c:pt>
                <c:pt idx="3">
                  <c:v>7.4079734333333336E-3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63E-4402-923D-5390F0C2A53F}"/>
            </c:ext>
          </c:extLst>
        </c:ser>
        <c:ser>
          <c:idx val="1"/>
          <c:order val="1"/>
          <c:tx>
            <c:strRef>
              <c:f>LPIPS!$M$50</c:f>
              <c:strCache>
                <c:ptCount val="1"/>
                <c:pt idx="0">
                  <c:v>my cinema_track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LPIPS!$H$51:$H$55</c:f>
              <c:numCache>
                <c:formatCode>0.000</c:formatCode>
                <c:ptCount val="5"/>
                <c:pt idx="0">
                  <c:v>30.965223999999999</c:v>
                </c:pt>
                <c:pt idx="1">
                  <c:v>45.422184000000001</c:v>
                </c:pt>
                <c:pt idx="2">
                  <c:v>67.492048000000011</c:v>
                </c:pt>
                <c:pt idx="3">
                  <c:v>95.687856000000011</c:v>
                </c:pt>
              </c:numCache>
            </c:numRef>
          </c:xVal>
          <c:yVal>
            <c:numRef>
              <c:f>LPIPS!$M$51:$M$55</c:f>
              <c:numCache>
                <c:formatCode>0.00</c:formatCode>
                <c:ptCount val="5"/>
                <c:pt idx="0">
                  <c:v>4.9468041000000004E-2</c:v>
                </c:pt>
                <c:pt idx="1">
                  <c:v>3.2156299333333339E-2</c:v>
                </c:pt>
                <c:pt idx="2">
                  <c:v>1.7269044047619048E-2</c:v>
                </c:pt>
                <c:pt idx="3">
                  <c:v>7.3850944476190495E-3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63E-4402-923D-5390F0C2A53F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LPIPS!$J$56:$J$57</c:f>
              <c:numCache>
                <c:formatCode>0.00</c:formatCode>
                <c:ptCount val="2"/>
                <c:pt idx="0">
                  <c:v>30.964104000000003</c:v>
                </c:pt>
                <c:pt idx="1">
                  <c:v>95.688671999999997</c:v>
                </c:pt>
              </c:numCache>
            </c:numRef>
          </c:xVal>
          <c:yVal>
            <c:numRef>
              <c:f>LPIPS!$L$56:$L$57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63E-4402-923D-5390F0C2A53F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LPIPS!$J$56:$J$57</c:f>
              <c:numCache>
                <c:formatCode>0.00</c:formatCode>
                <c:ptCount val="2"/>
                <c:pt idx="0">
                  <c:v>30.964104000000003</c:v>
                </c:pt>
                <c:pt idx="1">
                  <c:v>95.688671999999997</c:v>
                </c:pt>
              </c:numCache>
            </c:numRef>
          </c:xVal>
          <c:yVal>
            <c:numRef>
              <c:f>LPIPS!$M$56:$M$57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63E-4402-923D-5390F0C2A5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LPIPS!$L$61</c:f>
              <c:strCache>
                <c:ptCount val="1"/>
                <c:pt idx="0">
                  <c:v>MPEG-151 cinema_semitrack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LPIPS!$D$62:$D$66</c:f>
              <c:numCache>
                <c:formatCode>0.000</c:formatCode>
                <c:ptCount val="5"/>
                <c:pt idx="0">
                  <c:v>31.99812</c:v>
                </c:pt>
                <c:pt idx="1">
                  <c:v>47.120816000000005</c:v>
                </c:pt>
                <c:pt idx="2">
                  <c:v>70.18495999999999</c:v>
                </c:pt>
                <c:pt idx="3">
                  <c:v>99.472144</c:v>
                </c:pt>
              </c:numCache>
            </c:numRef>
          </c:xVal>
          <c:yVal>
            <c:numRef>
              <c:f>LPIPS!$L$62:$L$66</c:f>
              <c:numCache>
                <c:formatCode>0.00</c:formatCode>
                <c:ptCount val="5"/>
                <c:pt idx="0">
                  <c:v>5.2307170904761904E-2</c:v>
                </c:pt>
                <c:pt idx="1">
                  <c:v>3.283988538095238E-2</c:v>
                </c:pt>
                <c:pt idx="2">
                  <c:v>1.7417199285714287E-2</c:v>
                </c:pt>
                <c:pt idx="3">
                  <c:v>7.6658333238095247E-3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D39-4010-8F03-4302281439B7}"/>
            </c:ext>
          </c:extLst>
        </c:ser>
        <c:ser>
          <c:idx val="1"/>
          <c:order val="1"/>
          <c:tx>
            <c:strRef>
              <c:f>LPIPS!$M$61</c:f>
              <c:strCache>
                <c:ptCount val="1"/>
                <c:pt idx="0">
                  <c:v>my cinema_semitrack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LPIPS!$H$62:$H$66</c:f>
              <c:numCache>
                <c:formatCode>0.000</c:formatCode>
                <c:ptCount val="5"/>
                <c:pt idx="0">
                  <c:v>31.998720000000002</c:v>
                </c:pt>
                <c:pt idx="1">
                  <c:v>47.121400000000001</c:v>
                </c:pt>
                <c:pt idx="2">
                  <c:v>70.184967999999998</c:v>
                </c:pt>
                <c:pt idx="3">
                  <c:v>99.471167999999992</c:v>
                </c:pt>
              </c:numCache>
            </c:numRef>
          </c:xVal>
          <c:yVal>
            <c:numRef>
              <c:f>LPIPS!$M$62:$M$66</c:f>
              <c:numCache>
                <c:formatCode>0.00</c:formatCode>
                <c:ptCount val="5"/>
                <c:pt idx="0">
                  <c:v>5.2308563904761893E-2</c:v>
                </c:pt>
                <c:pt idx="1">
                  <c:v>3.2701028E-2</c:v>
                </c:pt>
                <c:pt idx="2">
                  <c:v>1.7379479428571428E-2</c:v>
                </c:pt>
                <c:pt idx="3">
                  <c:v>7.6526890904761924E-3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D39-4010-8F03-4302281439B7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LPIPS!$J$67:$J$68</c:f>
              <c:numCache>
                <c:formatCode>0.00</c:formatCode>
                <c:ptCount val="2"/>
                <c:pt idx="0">
                  <c:v>31.99812</c:v>
                </c:pt>
                <c:pt idx="1">
                  <c:v>99.472144</c:v>
                </c:pt>
              </c:numCache>
            </c:numRef>
          </c:xVal>
          <c:yVal>
            <c:numRef>
              <c:f>LPIPS!$L$67:$L$68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D39-4010-8F03-4302281439B7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LPIPS!$J$67:$J$68</c:f>
              <c:numCache>
                <c:formatCode>0.00</c:formatCode>
                <c:ptCount val="2"/>
                <c:pt idx="0">
                  <c:v>31.99812</c:v>
                </c:pt>
                <c:pt idx="1">
                  <c:v>99.472144</c:v>
                </c:pt>
              </c:numCache>
            </c:numRef>
          </c:xVal>
          <c:yVal>
            <c:numRef>
              <c:f>LPIPS!$M$67:$M$68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8D39-4010-8F03-4302281439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LPIPS!$L$72</c:f>
              <c:strCache>
                <c:ptCount val="1"/>
                <c:pt idx="0">
                  <c:v>MPEG-151 breakdance_track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LPIPS!$D$73:$D$77</c:f>
              <c:numCache>
                <c:formatCode>0.000</c:formatCode>
                <c:ptCount val="5"/>
                <c:pt idx="0">
                  <c:v>141.91076799999999</c:v>
                </c:pt>
                <c:pt idx="1">
                  <c:v>202.49611999999999</c:v>
                </c:pt>
                <c:pt idx="2">
                  <c:v>284.92426400000005</c:v>
                </c:pt>
                <c:pt idx="3">
                  <c:v>388.26202400000005</c:v>
                </c:pt>
              </c:numCache>
            </c:numRef>
          </c:xVal>
          <c:yVal>
            <c:numRef>
              <c:f>LPIPS!$L$73:$L$77</c:f>
              <c:numCache>
                <c:formatCode>0.00</c:formatCode>
                <c:ptCount val="5"/>
                <c:pt idx="0">
                  <c:v>6.1570458718749992E-2</c:v>
                </c:pt>
                <c:pt idx="1">
                  <c:v>2.7953798187500004E-2</c:v>
                </c:pt>
                <c:pt idx="2">
                  <c:v>1.084038425E-2</c:v>
                </c:pt>
                <c:pt idx="3">
                  <c:v>4.6943860500000016E-3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A8A-450D-AD25-40A1DF31F63E}"/>
            </c:ext>
          </c:extLst>
        </c:ser>
        <c:ser>
          <c:idx val="1"/>
          <c:order val="1"/>
          <c:tx>
            <c:strRef>
              <c:f>LPIPS!$M$72</c:f>
              <c:strCache>
                <c:ptCount val="1"/>
                <c:pt idx="0">
                  <c:v>my breakdance_track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LPIPS!$H$73:$H$77</c:f>
              <c:numCache>
                <c:formatCode>0.000</c:formatCode>
                <c:ptCount val="5"/>
                <c:pt idx="0">
                  <c:v>141.91482400000001</c:v>
                </c:pt>
                <c:pt idx="1">
                  <c:v>202.50261600000002</c:v>
                </c:pt>
                <c:pt idx="2">
                  <c:v>284.931512</c:v>
                </c:pt>
                <c:pt idx="3">
                  <c:v>388.26845600000001</c:v>
                </c:pt>
              </c:numCache>
            </c:numRef>
          </c:xVal>
          <c:yVal>
            <c:numRef>
              <c:f>LPIPS!$M$73:$M$77</c:f>
              <c:numCache>
                <c:formatCode>0.00</c:formatCode>
                <c:ptCount val="5"/>
                <c:pt idx="0">
                  <c:v>6.1621358687499996E-2</c:v>
                </c:pt>
                <c:pt idx="1">
                  <c:v>2.7921018437499997E-2</c:v>
                </c:pt>
                <c:pt idx="2">
                  <c:v>1.0848230296875001E-2</c:v>
                </c:pt>
                <c:pt idx="3">
                  <c:v>4.6780072062500002E-3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A8A-450D-AD25-40A1DF31F63E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LPIPS!$J$78:$J$79</c:f>
              <c:numCache>
                <c:formatCode>0.00</c:formatCode>
                <c:ptCount val="2"/>
                <c:pt idx="0">
                  <c:v>141.91076799999999</c:v>
                </c:pt>
                <c:pt idx="1">
                  <c:v>388.26845600000001</c:v>
                </c:pt>
              </c:numCache>
            </c:numRef>
          </c:xVal>
          <c:yVal>
            <c:numRef>
              <c:f>LPIPS!$L$78:$L$79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A8A-450D-AD25-40A1DF31F63E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LPIPS!$J$78:$J$79</c:f>
              <c:numCache>
                <c:formatCode>0.00</c:formatCode>
                <c:ptCount val="2"/>
                <c:pt idx="0">
                  <c:v>141.91076799999999</c:v>
                </c:pt>
                <c:pt idx="1">
                  <c:v>388.26845600000001</c:v>
                </c:pt>
              </c:numCache>
            </c:numRef>
          </c:xVal>
          <c:yVal>
            <c:numRef>
              <c:f>LPIPS!$M$78:$M$79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A8A-450D-AD25-40A1DF31F6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LPIPS!$M$83</c:f>
              <c:strCache>
                <c:ptCount val="1"/>
                <c:pt idx="0">
                  <c:v>my breakdance_semitrack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LPIPS!$H$84:$H$88</c:f>
              <c:numCache>
                <c:formatCode>0.000</c:formatCode>
                <c:ptCount val="5"/>
                <c:pt idx="0">
                  <c:v>148.74522399999998</c:v>
                </c:pt>
                <c:pt idx="1">
                  <c:v>212.31476799999999</c:v>
                </c:pt>
                <c:pt idx="2">
                  <c:v>298.39421600000009</c:v>
                </c:pt>
                <c:pt idx="3">
                  <c:v>405.81194399999998</c:v>
                </c:pt>
              </c:numCache>
            </c:numRef>
          </c:xVal>
          <c:yVal>
            <c:numRef>
              <c:f>LPIPS!$M$84:$M$88</c:f>
              <c:numCache>
                <c:formatCode>0.00</c:formatCode>
                <c:ptCount val="5"/>
                <c:pt idx="0">
                  <c:v>6.5645062187500006E-2</c:v>
                </c:pt>
                <c:pt idx="1">
                  <c:v>2.8804991000000002E-2</c:v>
                </c:pt>
                <c:pt idx="2">
                  <c:v>1.1478907015625001E-2</c:v>
                </c:pt>
                <c:pt idx="3">
                  <c:v>5.1712961156249997E-3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DB8-44E3-AAF2-B6AF39A90CCE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LPIPS!$J$89:$J$90</c:f>
              <c:numCache>
                <c:formatCode>0.00</c:formatCode>
                <c:ptCount val="2"/>
                <c:pt idx="0">
                  <c:v>148.74119999999999</c:v>
                </c:pt>
                <c:pt idx="1">
                  <c:v>405.81194399999998</c:v>
                </c:pt>
              </c:numCache>
            </c:numRef>
          </c:xVal>
          <c:yVal>
            <c:numRef>
              <c:f>LPIPS!$L$89:$L$90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DB8-44E3-AAF2-B6AF39A90CCE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LPIPS!$J$89:$J$90</c:f>
              <c:numCache>
                <c:formatCode>0.00</c:formatCode>
                <c:ptCount val="2"/>
                <c:pt idx="0">
                  <c:v>148.74119999999999</c:v>
                </c:pt>
                <c:pt idx="1">
                  <c:v>405.81194399999998</c:v>
                </c:pt>
              </c:numCache>
            </c:numRef>
          </c:xVal>
          <c:yVal>
            <c:numRef>
              <c:f>LPIPS!$M$89:$M$90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DB8-44E3-AAF2-B6AF39A90C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LPIPS!$M$94</c:f>
              <c:strCache>
                <c:ptCount val="1"/>
                <c:pt idx="0">
                  <c:v>my bartender_track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LPIPS!$H$95:$H$99</c:f>
              <c:numCache>
                <c:formatCode>0.000</c:formatCode>
                <c:ptCount val="5"/>
                <c:pt idx="0">
                  <c:v>43.156303999999999</c:v>
                </c:pt>
                <c:pt idx="1">
                  <c:v>64.133896000000007</c:v>
                </c:pt>
                <c:pt idx="2">
                  <c:v>94.916112000000012</c:v>
                </c:pt>
                <c:pt idx="3">
                  <c:v>133.51447200000001</c:v>
                </c:pt>
              </c:numCache>
            </c:numRef>
          </c:xVal>
          <c:yVal>
            <c:numRef>
              <c:f>LPIPS!$M$95:$M$99</c:f>
              <c:numCache>
                <c:formatCode>0.00</c:formatCode>
                <c:ptCount val="5"/>
                <c:pt idx="0">
                  <c:v>5.6918220380952386E-2</c:v>
                </c:pt>
                <c:pt idx="1">
                  <c:v>3.3904619761904758E-2</c:v>
                </c:pt>
                <c:pt idx="2">
                  <c:v>1.6196287285714286E-2</c:v>
                </c:pt>
                <c:pt idx="3">
                  <c:v>6.7628823999999988E-3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C2C-4E21-8445-1AD8404654AC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LPIPS!$J$100:$J$101</c:f>
              <c:numCache>
                <c:formatCode>0.00</c:formatCode>
                <c:ptCount val="2"/>
                <c:pt idx="0">
                  <c:v>43.155912000000001</c:v>
                </c:pt>
                <c:pt idx="1">
                  <c:v>133.515456</c:v>
                </c:pt>
              </c:numCache>
            </c:numRef>
          </c:xVal>
          <c:yVal>
            <c:numRef>
              <c:f>LPIPS!$L$100:$L$101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C2C-4E21-8445-1AD8404654AC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LPIPS!$J$100:$J$101</c:f>
              <c:numCache>
                <c:formatCode>0.00</c:formatCode>
                <c:ptCount val="2"/>
                <c:pt idx="0">
                  <c:v>43.155912000000001</c:v>
                </c:pt>
                <c:pt idx="1">
                  <c:v>133.515456</c:v>
                </c:pt>
              </c:numCache>
            </c:numRef>
          </c:xVal>
          <c:yVal>
            <c:numRef>
              <c:f>LPIPS!$M$100:$M$101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C2C-4E21-8445-1AD8404654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LPIPS!$M$105</c:f>
              <c:strCache>
                <c:ptCount val="1"/>
                <c:pt idx="0">
                  <c:v>my bartender_semitrack</c:v>
                </c:pt>
              </c:strCache>
            </c:strRef>
          </c:tx>
          <c:spPr>
            <a:ln>
              <a:solidFill>
                <a:schemeClr val="accent3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LPIPS!$H$106:$H$110</c:f>
              <c:numCache>
                <c:formatCode>0.000</c:formatCode>
                <c:ptCount val="5"/>
                <c:pt idx="0">
                  <c:v>44.566159999999996</c:v>
                </c:pt>
                <c:pt idx="1">
                  <c:v>66.37951200000002</c:v>
                </c:pt>
                <c:pt idx="2">
                  <c:v>98.37548000000001</c:v>
                </c:pt>
                <c:pt idx="3">
                  <c:v>138.21109600000003</c:v>
                </c:pt>
              </c:numCache>
            </c:numRef>
          </c:xVal>
          <c:yVal>
            <c:numRef>
              <c:f>LPIPS!$M$106:$M$110</c:f>
              <c:numCache>
                <c:formatCode>0.00</c:formatCode>
                <c:ptCount val="5"/>
                <c:pt idx="0">
                  <c:v>5.9604069428571424E-2</c:v>
                </c:pt>
                <c:pt idx="1">
                  <c:v>3.6489951571428571E-2</c:v>
                </c:pt>
                <c:pt idx="2">
                  <c:v>1.7090769857142855E-2</c:v>
                </c:pt>
                <c:pt idx="3">
                  <c:v>7.4416120619047611E-3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F43-4CC2-BCDE-1163FF5896ED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31.99812</c:v>
                </c:pt>
                <c:pt idx="1">
                  <c:v>99.472144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F43-4CC2-BCDE-1163FF5896ED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31.99812</c:v>
                </c:pt>
                <c:pt idx="1">
                  <c:v>99.472144</c:v>
                </c:pt>
              </c:numCache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F43-4CC2-BCDE-1163FF5896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  <c:max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LPIPS!$L$6</c:f>
              <c:strCache>
                <c:ptCount val="1"/>
                <c:pt idx="0">
                  <c:v>MPEG-151 fruit</c:v>
                </c:pt>
              </c:strCache>
            </c:strRef>
          </c:tx>
          <c:spPr>
            <a:ln>
              <a:solidFill>
                <a:schemeClr val="accent2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LPIPS!$D$7:$D$11</c:f>
              <c:numCache>
                <c:formatCode>0.000</c:formatCode>
                <c:ptCount val="5"/>
                <c:pt idx="0">
                  <c:v>4.0796559999999999</c:v>
                </c:pt>
                <c:pt idx="1">
                  <c:v>5.2085279999999994</c:v>
                </c:pt>
                <c:pt idx="2">
                  <c:v>6.9094400000000009</c:v>
                </c:pt>
                <c:pt idx="3">
                  <c:v>9.7417759999999998</c:v>
                </c:pt>
              </c:numCache>
            </c:numRef>
          </c:xVal>
          <c:yVal>
            <c:numRef>
              <c:f>LPIPS!$L$7:$L$11</c:f>
              <c:numCache>
                <c:formatCode>0.00</c:formatCode>
                <c:ptCount val="5"/>
                <c:pt idx="0">
                  <c:v>5.591781091666667E-3</c:v>
                </c:pt>
                <c:pt idx="1">
                  <c:v>3.0389053916666671E-3</c:v>
                </c:pt>
                <c:pt idx="2">
                  <c:v>1.9927221249999997E-3</c:v>
                </c:pt>
                <c:pt idx="3">
                  <c:v>1.1483708604166666E-3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A41-4390-8DB0-A3F3E76D0F58}"/>
            </c:ext>
          </c:extLst>
        </c:ser>
        <c:ser>
          <c:idx val="1"/>
          <c:order val="1"/>
          <c:tx>
            <c:strRef>
              <c:f>LPIPS!$M$6</c:f>
              <c:strCache>
                <c:ptCount val="1"/>
                <c:pt idx="0">
                  <c:v>my fruit</c:v>
                </c:pt>
              </c:strCache>
            </c:strRef>
          </c:tx>
          <c:spPr>
            <a:ln>
              <a:solidFill>
                <a:schemeClr val="accent3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LPIPS!$H$7:$H$11</c:f>
              <c:numCache>
                <c:formatCode>0.000</c:formatCode>
                <c:ptCount val="5"/>
                <c:pt idx="0">
                  <c:v>4.0797119999999998</c:v>
                </c:pt>
                <c:pt idx="1">
                  <c:v>5.2084160000000006</c:v>
                </c:pt>
                <c:pt idx="2">
                  <c:v>6.9092719999999996</c:v>
                </c:pt>
                <c:pt idx="3">
                  <c:v>9.7414959999999997</c:v>
                </c:pt>
              </c:numCache>
            </c:numRef>
          </c:xVal>
          <c:yVal>
            <c:numRef>
              <c:f>LPIPS!$M$7:$M$11</c:f>
              <c:numCache>
                <c:formatCode>0.00</c:formatCode>
                <c:ptCount val="5"/>
                <c:pt idx="0">
                  <c:v>5.6365983666666654E-3</c:v>
                </c:pt>
                <c:pt idx="1">
                  <c:v>3.0660277125000007E-3</c:v>
                </c:pt>
                <c:pt idx="2">
                  <c:v>1.9971308166666668E-3</c:v>
                </c:pt>
                <c:pt idx="3">
                  <c:v>1.1541570650000002E-3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A41-4390-8DB0-A3F3E76D0F58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LPIPS!$J$23:$J$24</c:f>
              <c:numCache>
                <c:formatCode>0.00</c:formatCode>
                <c:ptCount val="2"/>
                <c:pt idx="0">
                  <c:v>33.414000000000001</c:v>
                </c:pt>
                <c:pt idx="1">
                  <c:v>85.110599999999991</c:v>
                </c:pt>
              </c:numCache>
            </c:numRef>
          </c:xVal>
          <c:yVal>
            <c:numRef>
              <c:f>LPIPS!$L$23:$L$24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A41-4390-8DB0-A3F3E76D0F58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LPIPS!$J$23:$J$24</c:f>
              <c:numCache>
                <c:formatCode>0.00</c:formatCode>
                <c:ptCount val="2"/>
                <c:pt idx="0">
                  <c:v>33.414000000000001</c:v>
                </c:pt>
                <c:pt idx="1">
                  <c:v>85.110599999999991</c:v>
                </c:pt>
              </c:numCache>
            </c:numRef>
          </c:xVal>
          <c:yVal>
            <c:numRef>
              <c:f>LPIPS!$M$23:$M$24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4A41-4390-8DB0-A3F3E76D0F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2" Type="http://schemas.openxmlformats.org/officeDocument/2006/relationships/chart" Target="../charts/chart12.xm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5" Type="http://schemas.openxmlformats.org/officeDocument/2006/relationships/chart" Target="../charts/chart15.xml"/><Relationship Id="rId10" Type="http://schemas.openxmlformats.org/officeDocument/2006/relationships/chart" Target="../charts/chart20.xml"/><Relationship Id="rId4" Type="http://schemas.openxmlformats.org/officeDocument/2006/relationships/chart" Target="../charts/chart14.xml"/><Relationship Id="rId9" Type="http://schemas.openxmlformats.org/officeDocument/2006/relationships/chart" Target="../charts/chart19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8.xml"/><Relationship Id="rId3" Type="http://schemas.openxmlformats.org/officeDocument/2006/relationships/chart" Target="../charts/chart23.xml"/><Relationship Id="rId7" Type="http://schemas.openxmlformats.org/officeDocument/2006/relationships/chart" Target="../charts/chart27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Relationship Id="rId6" Type="http://schemas.openxmlformats.org/officeDocument/2006/relationships/chart" Target="../charts/chart26.xml"/><Relationship Id="rId5" Type="http://schemas.openxmlformats.org/officeDocument/2006/relationships/chart" Target="../charts/chart25.xml"/><Relationship Id="rId10" Type="http://schemas.openxmlformats.org/officeDocument/2006/relationships/chart" Target="../charts/chart30.xml"/><Relationship Id="rId4" Type="http://schemas.openxmlformats.org/officeDocument/2006/relationships/chart" Target="../charts/chart24.xml"/><Relationship Id="rId9" Type="http://schemas.openxmlformats.org/officeDocument/2006/relationships/chart" Target="../charts/chart29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8.xml"/><Relationship Id="rId3" Type="http://schemas.openxmlformats.org/officeDocument/2006/relationships/chart" Target="../charts/chart33.xml"/><Relationship Id="rId7" Type="http://schemas.openxmlformats.org/officeDocument/2006/relationships/chart" Target="../charts/chart37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Relationship Id="rId6" Type="http://schemas.openxmlformats.org/officeDocument/2006/relationships/chart" Target="../charts/chart36.xml"/><Relationship Id="rId11" Type="http://schemas.openxmlformats.org/officeDocument/2006/relationships/chart" Target="../charts/chart41.xml"/><Relationship Id="rId5" Type="http://schemas.openxmlformats.org/officeDocument/2006/relationships/chart" Target="../charts/chart35.xml"/><Relationship Id="rId10" Type="http://schemas.openxmlformats.org/officeDocument/2006/relationships/chart" Target="../charts/chart40.xml"/><Relationship Id="rId4" Type="http://schemas.openxmlformats.org/officeDocument/2006/relationships/chart" Target="../charts/chart34.xml"/><Relationship Id="rId9" Type="http://schemas.openxmlformats.org/officeDocument/2006/relationships/chart" Target="../charts/chart39.xm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9.xml"/><Relationship Id="rId3" Type="http://schemas.openxmlformats.org/officeDocument/2006/relationships/chart" Target="../charts/chart44.xml"/><Relationship Id="rId7" Type="http://schemas.openxmlformats.org/officeDocument/2006/relationships/chart" Target="../charts/chart48.xml"/><Relationship Id="rId2" Type="http://schemas.openxmlformats.org/officeDocument/2006/relationships/chart" Target="../charts/chart43.xml"/><Relationship Id="rId1" Type="http://schemas.openxmlformats.org/officeDocument/2006/relationships/chart" Target="../charts/chart42.xml"/><Relationship Id="rId6" Type="http://schemas.openxmlformats.org/officeDocument/2006/relationships/chart" Target="../charts/chart47.xml"/><Relationship Id="rId5" Type="http://schemas.openxmlformats.org/officeDocument/2006/relationships/chart" Target="../charts/chart46.xml"/><Relationship Id="rId10" Type="http://schemas.openxmlformats.org/officeDocument/2006/relationships/chart" Target="../charts/chart51.xml"/><Relationship Id="rId4" Type="http://schemas.openxmlformats.org/officeDocument/2006/relationships/chart" Target="../charts/chart45.xml"/><Relationship Id="rId9" Type="http://schemas.openxmlformats.org/officeDocument/2006/relationships/chart" Target="../charts/chart5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14</xdr:row>
      <xdr:rowOff>0</xdr:rowOff>
    </xdr:from>
    <xdr:to>
      <xdr:col>18</xdr:col>
      <xdr:colOff>13607</xdr:colOff>
      <xdr:row>23</xdr:row>
      <xdr:rowOff>190499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25</xdr:row>
      <xdr:rowOff>0</xdr:rowOff>
    </xdr:from>
    <xdr:to>
      <xdr:col>18</xdr:col>
      <xdr:colOff>13607</xdr:colOff>
      <xdr:row>34</xdr:row>
      <xdr:rowOff>190499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36</xdr:row>
      <xdr:rowOff>0</xdr:rowOff>
    </xdr:from>
    <xdr:to>
      <xdr:col>18</xdr:col>
      <xdr:colOff>13607</xdr:colOff>
      <xdr:row>45</xdr:row>
      <xdr:rowOff>190499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0</xdr:colOff>
      <xdr:row>47</xdr:row>
      <xdr:rowOff>0</xdr:rowOff>
    </xdr:from>
    <xdr:to>
      <xdr:col>18</xdr:col>
      <xdr:colOff>13607</xdr:colOff>
      <xdr:row>56</xdr:row>
      <xdr:rowOff>190499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0</xdr:colOff>
      <xdr:row>58</xdr:row>
      <xdr:rowOff>0</xdr:rowOff>
    </xdr:from>
    <xdr:to>
      <xdr:col>18</xdr:col>
      <xdr:colOff>13607</xdr:colOff>
      <xdr:row>67</xdr:row>
      <xdr:rowOff>190499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0</xdr:colOff>
      <xdr:row>69</xdr:row>
      <xdr:rowOff>0</xdr:rowOff>
    </xdr:from>
    <xdr:to>
      <xdr:col>18</xdr:col>
      <xdr:colOff>13607</xdr:colOff>
      <xdr:row>78</xdr:row>
      <xdr:rowOff>190499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17</xdr:col>
      <xdr:colOff>0</xdr:colOff>
      <xdr:row>80</xdr:row>
      <xdr:rowOff>0</xdr:rowOff>
    </xdr:from>
    <xdr:to>
      <xdr:col>18</xdr:col>
      <xdr:colOff>13607</xdr:colOff>
      <xdr:row>89</xdr:row>
      <xdr:rowOff>190499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17</xdr:col>
      <xdr:colOff>0</xdr:colOff>
      <xdr:row>91</xdr:row>
      <xdr:rowOff>0</xdr:rowOff>
    </xdr:from>
    <xdr:to>
      <xdr:col>18</xdr:col>
      <xdr:colOff>13607</xdr:colOff>
      <xdr:row>100</xdr:row>
      <xdr:rowOff>190499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17</xdr:col>
      <xdr:colOff>0</xdr:colOff>
      <xdr:row>102</xdr:row>
      <xdr:rowOff>0</xdr:rowOff>
    </xdr:from>
    <xdr:to>
      <xdr:col>18</xdr:col>
      <xdr:colOff>13607</xdr:colOff>
      <xdr:row>111</xdr:row>
      <xdr:rowOff>190499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17</xdr:col>
      <xdr:colOff>0</xdr:colOff>
      <xdr:row>3</xdr:row>
      <xdr:rowOff>0</xdr:rowOff>
    </xdr:from>
    <xdr:to>
      <xdr:col>18</xdr:col>
      <xdr:colOff>13607</xdr:colOff>
      <xdr:row>12</xdr:row>
      <xdr:rowOff>190499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14</xdr:row>
      <xdr:rowOff>0</xdr:rowOff>
    </xdr:from>
    <xdr:to>
      <xdr:col>18</xdr:col>
      <xdr:colOff>13607</xdr:colOff>
      <xdr:row>23</xdr:row>
      <xdr:rowOff>190499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25</xdr:row>
      <xdr:rowOff>0</xdr:rowOff>
    </xdr:from>
    <xdr:to>
      <xdr:col>18</xdr:col>
      <xdr:colOff>13607</xdr:colOff>
      <xdr:row>34</xdr:row>
      <xdr:rowOff>190499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36</xdr:row>
      <xdr:rowOff>0</xdr:rowOff>
    </xdr:from>
    <xdr:to>
      <xdr:col>18</xdr:col>
      <xdr:colOff>13607</xdr:colOff>
      <xdr:row>45</xdr:row>
      <xdr:rowOff>190499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0</xdr:colOff>
      <xdr:row>47</xdr:row>
      <xdr:rowOff>0</xdr:rowOff>
    </xdr:from>
    <xdr:to>
      <xdr:col>18</xdr:col>
      <xdr:colOff>13607</xdr:colOff>
      <xdr:row>56</xdr:row>
      <xdr:rowOff>190499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0</xdr:colOff>
      <xdr:row>58</xdr:row>
      <xdr:rowOff>0</xdr:rowOff>
    </xdr:from>
    <xdr:to>
      <xdr:col>18</xdr:col>
      <xdr:colOff>13607</xdr:colOff>
      <xdr:row>67</xdr:row>
      <xdr:rowOff>190499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0</xdr:colOff>
      <xdr:row>69</xdr:row>
      <xdr:rowOff>0</xdr:rowOff>
    </xdr:from>
    <xdr:to>
      <xdr:col>18</xdr:col>
      <xdr:colOff>13607</xdr:colOff>
      <xdr:row>78</xdr:row>
      <xdr:rowOff>190499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17</xdr:col>
      <xdr:colOff>0</xdr:colOff>
      <xdr:row>80</xdr:row>
      <xdr:rowOff>0</xdr:rowOff>
    </xdr:from>
    <xdr:to>
      <xdr:col>18</xdr:col>
      <xdr:colOff>13607</xdr:colOff>
      <xdr:row>89</xdr:row>
      <xdr:rowOff>190499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17</xdr:col>
      <xdr:colOff>0</xdr:colOff>
      <xdr:row>91</xdr:row>
      <xdr:rowOff>0</xdr:rowOff>
    </xdr:from>
    <xdr:to>
      <xdr:col>18</xdr:col>
      <xdr:colOff>13607</xdr:colOff>
      <xdr:row>100</xdr:row>
      <xdr:rowOff>190499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17</xdr:col>
      <xdr:colOff>0</xdr:colOff>
      <xdr:row>102</xdr:row>
      <xdr:rowOff>0</xdr:rowOff>
    </xdr:from>
    <xdr:to>
      <xdr:col>18</xdr:col>
      <xdr:colOff>13607</xdr:colOff>
      <xdr:row>111</xdr:row>
      <xdr:rowOff>190499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17</xdr:col>
      <xdr:colOff>0</xdr:colOff>
      <xdr:row>3</xdr:row>
      <xdr:rowOff>0</xdr:rowOff>
    </xdr:from>
    <xdr:to>
      <xdr:col>18</xdr:col>
      <xdr:colOff>13607</xdr:colOff>
      <xdr:row>12</xdr:row>
      <xdr:rowOff>190499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14</xdr:row>
      <xdr:rowOff>0</xdr:rowOff>
    </xdr:from>
    <xdr:to>
      <xdr:col>18</xdr:col>
      <xdr:colOff>13607</xdr:colOff>
      <xdr:row>23</xdr:row>
      <xdr:rowOff>190499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25</xdr:row>
      <xdr:rowOff>0</xdr:rowOff>
    </xdr:from>
    <xdr:to>
      <xdr:col>18</xdr:col>
      <xdr:colOff>13607</xdr:colOff>
      <xdr:row>34</xdr:row>
      <xdr:rowOff>190499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36</xdr:row>
      <xdr:rowOff>0</xdr:rowOff>
    </xdr:from>
    <xdr:to>
      <xdr:col>18</xdr:col>
      <xdr:colOff>13607</xdr:colOff>
      <xdr:row>45</xdr:row>
      <xdr:rowOff>190499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0</xdr:colOff>
      <xdr:row>47</xdr:row>
      <xdr:rowOff>0</xdr:rowOff>
    </xdr:from>
    <xdr:to>
      <xdr:col>18</xdr:col>
      <xdr:colOff>13607</xdr:colOff>
      <xdr:row>56</xdr:row>
      <xdr:rowOff>190499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0</xdr:colOff>
      <xdr:row>58</xdr:row>
      <xdr:rowOff>0</xdr:rowOff>
    </xdr:from>
    <xdr:to>
      <xdr:col>18</xdr:col>
      <xdr:colOff>13607</xdr:colOff>
      <xdr:row>67</xdr:row>
      <xdr:rowOff>190499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0</xdr:colOff>
      <xdr:row>69</xdr:row>
      <xdr:rowOff>0</xdr:rowOff>
    </xdr:from>
    <xdr:to>
      <xdr:col>18</xdr:col>
      <xdr:colOff>13607</xdr:colOff>
      <xdr:row>78</xdr:row>
      <xdr:rowOff>190499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17</xdr:col>
      <xdr:colOff>0</xdr:colOff>
      <xdr:row>80</xdr:row>
      <xdr:rowOff>0</xdr:rowOff>
    </xdr:from>
    <xdr:to>
      <xdr:col>18</xdr:col>
      <xdr:colOff>13607</xdr:colOff>
      <xdr:row>89</xdr:row>
      <xdr:rowOff>190499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17</xdr:col>
      <xdr:colOff>0</xdr:colOff>
      <xdr:row>91</xdr:row>
      <xdr:rowOff>0</xdr:rowOff>
    </xdr:from>
    <xdr:to>
      <xdr:col>18</xdr:col>
      <xdr:colOff>13607</xdr:colOff>
      <xdr:row>100</xdr:row>
      <xdr:rowOff>190499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17</xdr:col>
      <xdr:colOff>0</xdr:colOff>
      <xdr:row>102</xdr:row>
      <xdr:rowOff>0</xdr:rowOff>
    </xdr:from>
    <xdr:to>
      <xdr:col>18</xdr:col>
      <xdr:colOff>13607</xdr:colOff>
      <xdr:row>111</xdr:row>
      <xdr:rowOff>190499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17</xdr:col>
      <xdr:colOff>0</xdr:colOff>
      <xdr:row>3</xdr:row>
      <xdr:rowOff>0</xdr:rowOff>
    </xdr:from>
    <xdr:to>
      <xdr:col>18</xdr:col>
      <xdr:colOff>13607</xdr:colOff>
      <xdr:row>12</xdr:row>
      <xdr:rowOff>190499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14</xdr:row>
      <xdr:rowOff>0</xdr:rowOff>
    </xdr:from>
    <xdr:to>
      <xdr:col>18</xdr:col>
      <xdr:colOff>13607</xdr:colOff>
      <xdr:row>23</xdr:row>
      <xdr:rowOff>190499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25</xdr:row>
      <xdr:rowOff>0</xdr:rowOff>
    </xdr:from>
    <xdr:to>
      <xdr:col>18</xdr:col>
      <xdr:colOff>13607</xdr:colOff>
      <xdr:row>34</xdr:row>
      <xdr:rowOff>190499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36</xdr:row>
      <xdr:rowOff>0</xdr:rowOff>
    </xdr:from>
    <xdr:to>
      <xdr:col>18</xdr:col>
      <xdr:colOff>13607</xdr:colOff>
      <xdr:row>45</xdr:row>
      <xdr:rowOff>190499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0</xdr:colOff>
      <xdr:row>47</xdr:row>
      <xdr:rowOff>0</xdr:rowOff>
    </xdr:from>
    <xdr:to>
      <xdr:col>18</xdr:col>
      <xdr:colOff>13607</xdr:colOff>
      <xdr:row>56</xdr:row>
      <xdr:rowOff>190499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0</xdr:colOff>
      <xdr:row>58</xdr:row>
      <xdr:rowOff>0</xdr:rowOff>
    </xdr:from>
    <xdr:to>
      <xdr:col>18</xdr:col>
      <xdr:colOff>13607</xdr:colOff>
      <xdr:row>67</xdr:row>
      <xdr:rowOff>190499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0</xdr:colOff>
      <xdr:row>69</xdr:row>
      <xdr:rowOff>0</xdr:rowOff>
    </xdr:from>
    <xdr:to>
      <xdr:col>18</xdr:col>
      <xdr:colOff>13607</xdr:colOff>
      <xdr:row>78</xdr:row>
      <xdr:rowOff>190499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17</xdr:col>
      <xdr:colOff>0</xdr:colOff>
      <xdr:row>80</xdr:row>
      <xdr:rowOff>0</xdr:rowOff>
    </xdr:from>
    <xdr:to>
      <xdr:col>18</xdr:col>
      <xdr:colOff>13607</xdr:colOff>
      <xdr:row>89</xdr:row>
      <xdr:rowOff>190499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17</xdr:col>
      <xdr:colOff>0</xdr:colOff>
      <xdr:row>91</xdr:row>
      <xdr:rowOff>0</xdr:rowOff>
    </xdr:from>
    <xdr:to>
      <xdr:col>18</xdr:col>
      <xdr:colOff>13607</xdr:colOff>
      <xdr:row>100</xdr:row>
      <xdr:rowOff>190499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17</xdr:col>
      <xdr:colOff>0</xdr:colOff>
      <xdr:row>80</xdr:row>
      <xdr:rowOff>0</xdr:rowOff>
    </xdr:from>
    <xdr:to>
      <xdr:col>18</xdr:col>
      <xdr:colOff>13607</xdr:colOff>
      <xdr:row>89</xdr:row>
      <xdr:rowOff>190499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17</xdr:col>
      <xdr:colOff>0</xdr:colOff>
      <xdr:row>102</xdr:row>
      <xdr:rowOff>0</xdr:rowOff>
    </xdr:from>
    <xdr:to>
      <xdr:col>18</xdr:col>
      <xdr:colOff>13607</xdr:colOff>
      <xdr:row>111</xdr:row>
      <xdr:rowOff>190499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17</xdr:col>
      <xdr:colOff>0</xdr:colOff>
      <xdr:row>3</xdr:row>
      <xdr:rowOff>0</xdr:rowOff>
    </xdr:from>
    <xdr:to>
      <xdr:col>18</xdr:col>
      <xdr:colOff>13607</xdr:colOff>
      <xdr:row>12</xdr:row>
      <xdr:rowOff>190499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14</xdr:row>
      <xdr:rowOff>0</xdr:rowOff>
    </xdr:from>
    <xdr:to>
      <xdr:col>18</xdr:col>
      <xdr:colOff>13607</xdr:colOff>
      <xdr:row>23</xdr:row>
      <xdr:rowOff>190499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25</xdr:row>
      <xdr:rowOff>0</xdr:rowOff>
    </xdr:from>
    <xdr:to>
      <xdr:col>18</xdr:col>
      <xdr:colOff>13607</xdr:colOff>
      <xdr:row>34</xdr:row>
      <xdr:rowOff>190499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36</xdr:row>
      <xdr:rowOff>0</xdr:rowOff>
    </xdr:from>
    <xdr:to>
      <xdr:col>18</xdr:col>
      <xdr:colOff>13607</xdr:colOff>
      <xdr:row>45</xdr:row>
      <xdr:rowOff>190499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0</xdr:colOff>
      <xdr:row>47</xdr:row>
      <xdr:rowOff>0</xdr:rowOff>
    </xdr:from>
    <xdr:to>
      <xdr:col>18</xdr:col>
      <xdr:colOff>13607</xdr:colOff>
      <xdr:row>56</xdr:row>
      <xdr:rowOff>190499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0</xdr:colOff>
      <xdr:row>58</xdr:row>
      <xdr:rowOff>0</xdr:rowOff>
    </xdr:from>
    <xdr:to>
      <xdr:col>18</xdr:col>
      <xdr:colOff>13607</xdr:colOff>
      <xdr:row>67</xdr:row>
      <xdr:rowOff>190499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0</xdr:colOff>
      <xdr:row>69</xdr:row>
      <xdr:rowOff>0</xdr:rowOff>
    </xdr:from>
    <xdr:to>
      <xdr:col>18</xdr:col>
      <xdr:colOff>13607</xdr:colOff>
      <xdr:row>78</xdr:row>
      <xdr:rowOff>190499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17</xdr:col>
      <xdr:colOff>0</xdr:colOff>
      <xdr:row>80</xdr:row>
      <xdr:rowOff>0</xdr:rowOff>
    </xdr:from>
    <xdr:to>
      <xdr:col>18</xdr:col>
      <xdr:colOff>13607</xdr:colOff>
      <xdr:row>89</xdr:row>
      <xdr:rowOff>190499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17</xdr:col>
      <xdr:colOff>0</xdr:colOff>
      <xdr:row>91</xdr:row>
      <xdr:rowOff>0</xdr:rowOff>
    </xdr:from>
    <xdr:to>
      <xdr:col>18</xdr:col>
      <xdr:colOff>13607</xdr:colOff>
      <xdr:row>100</xdr:row>
      <xdr:rowOff>190499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17</xdr:col>
      <xdr:colOff>0</xdr:colOff>
      <xdr:row>102</xdr:row>
      <xdr:rowOff>0</xdr:rowOff>
    </xdr:from>
    <xdr:to>
      <xdr:col>18</xdr:col>
      <xdr:colOff>13607</xdr:colOff>
      <xdr:row>111</xdr:row>
      <xdr:rowOff>190499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17</xdr:col>
      <xdr:colOff>0</xdr:colOff>
      <xdr:row>3</xdr:row>
      <xdr:rowOff>0</xdr:rowOff>
    </xdr:from>
    <xdr:to>
      <xdr:col>18</xdr:col>
      <xdr:colOff>13607</xdr:colOff>
      <xdr:row>12</xdr:row>
      <xdr:rowOff>190499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23"/>
  <sheetViews>
    <sheetView workbookViewId="0">
      <selection activeCell="I8" sqref="I8:I20"/>
    </sheetView>
  </sheetViews>
  <sheetFormatPr defaultColWidth="8.59765625" defaultRowHeight="14.4" x14ac:dyDescent="0.25"/>
  <cols>
    <col min="1" max="1" width="1.59765625" style="15" bestFit="1" customWidth="1"/>
    <col min="2" max="2" width="30.69921875" style="15" customWidth="1"/>
    <col min="3" max="3" width="9.59765625" style="15" hidden="1" customWidth="1"/>
    <col min="4" max="5" width="9.59765625" style="15" bestFit="1" customWidth="1"/>
    <col min="6" max="6" width="8.19921875" style="15" customWidth="1"/>
    <col min="7" max="7" width="9.69921875" style="15" customWidth="1"/>
    <col min="8" max="8" width="7.09765625" style="15" customWidth="1"/>
    <col min="9" max="9" width="7.19921875" style="15" customWidth="1"/>
    <col min="10" max="10" width="8.59765625" style="15" customWidth="1"/>
    <col min="11" max="16384" width="8.59765625" style="15"/>
  </cols>
  <sheetData>
    <row r="1" spans="1:9" x14ac:dyDescent="0.25">
      <c r="A1" s="172" t="s">
        <v>0</v>
      </c>
      <c r="B1" s="167"/>
      <c r="C1" s="167"/>
      <c r="D1" s="172" t="s">
        <v>0</v>
      </c>
      <c r="E1" s="172" t="s">
        <v>0</v>
      </c>
      <c r="F1" s="172"/>
      <c r="G1" s="172"/>
      <c r="H1" s="172"/>
      <c r="I1" s="172" t="s">
        <v>0</v>
      </c>
    </row>
    <row r="2" spans="1:9" x14ac:dyDescent="0.25">
      <c r="A2" s="167"/>
      <c r="B2" s="5"/>
      <c r="C2" s="149"/>
      <c r="D2" s="167"/>
      <c r="E2" s="167"/>
      <c r="F2" s="167"/>
      <c r="G2" s="167"/>
      <c r="H2" s="167"/>
      <c r="I2" s="167"/>
    </row>
    <row r="3" spans="1:9" x14ac:dyDescent="0.25">
      <c r="A3" s="167"/>
      <c r="B3" s="5" t="s">
        <v>1</v>
      </c>
      <c r="C3" s="270" t="s">
        <v>2</v>
      </c>
      <c r="D3" s="271"/>
      <c r="E3" s="271"/>
      <c r="F3" s="271"/>
      <c r="G3" s="271"/>
      <c r="H3" s="271"/>
      <c r="I3" s="167"/>
    </row>
    <row r="4" spans="1:9" x14ac:dyDescent="0.25">
      <c r="A4" s="167"/>
      <c r="B4" s="5" t="s">
        <v>3</v>
      </c>
      <c r="C4" s="270" t="s">
        <v>4</v>
      </c>
      <c r="D4" s="271"/>
      <c r="E4" s="271"/>
      <c r="F4" s="271"/>
      <c r="G4" s="271"/>
      <c r="H4" s="271"/>
      <c r="I4" s="167"/>
    </row>
    <row r="5" spans="1:9" x14ac:dyDescent="0.25">
      <c r="A5" s="167"/>
      <c r="B5" s="5"/>
      <c r="C5" s="149"/>
      <c r="D5" s="167"/>
      <c r="E5" s="167"/>
      <c r="F5" s="167"/>
      <c r="G5" s="167"/>
      <c r="H5" s="167"/>
      <c r="I5" s="167"/>
    </row>
    <row r="6" spans="1:9" x14ac:dyDescent="0.25">
      <c r="A6" s="167"/>
      <c r="B6" s="2"/>
      <c r="C6" s="2"/>
      <c r="D6" s="167"/>
      <c r="E6" s="167"/>
      <c r="F6" s="167"/>
      <c r="G6" s="167"/>
      <c r="H6" s="167"/>
      <c r="I6" s="167"/>
    </row>
    <row r="7" spans="1:9" s="16" customFormat="1" ht="16.5" customHeight="1" thickBot="1" x14ac:dyDescent="0.3">
      <c r="A7" s="173"/>
      <c r="B7" s="272"/>
      <c r="C7" s="273"/>
      <c r="D7" s="273"/>
      <c r="E7" s="273"/>
      <c r="F7" s="273"/>
      <c r="G7" s="273"/>
      <c r="H7" s="273"/>
      <c r="I7" s="173"/>
    </row>
    <row r="8" spans="1:9" ht="30" customHeight="1" thickBot="1" x14ac:dyDescent="0.3">
      <c r="A8" s="167"/>
      <c r="B8" s="199" t="s">
        <v>5</v>
      </c>
      <c r="C8" s="18"/>
      <c r="D8" s="19" t="s">
        <v>6</v>
      </c>
      <c r="E8" s="19" t="s">
        <v>7</v>
      </c>
      <c r="F8" s="19" t="s">
        <v>8</v>
      </c>
      <c r="G8" s="19" t="s">
        <v>9</v>
      </c>
      <c r="H8" s="194" t="s">
        <v>10</v>
      </c>
      <c r="I8" s="14"/>
    </row>
    <row r="9" spans="1:9" ht="15.75" customHeight="1" x14ac:dyDescent="0.25">
      <c r="A9" s="167"/>
      <c r="B9" s="174" t="str">
        <f t="shared" ref="B9:B18" ca="1" si="0">INDIRECT(C9&amp;"!B2")</f>
        <v>fruit</v>
      </c>
      <c r="C9" s="192" t="s">
        <v>11</v>
      </c>
      <c r="D9" s="216">
        <f t="shared" ref="D9:D18" ca="1" si="1">INDIRECT($C9&amp;"!AM$5")</f>
        <v>2.0075457740747149E-2</v>
      </c>
      <c r="E9" s="216">
        <f t="shared" ref="E9:E18" ca="1" si="2">INDIRECT($C9&amp;"!AN$5")</f>
        <v>1.8141131962459145E-2</v>
      </c>
      <c r="F9" s="216">
        <f t="shared" ref="F9:F18" ca="1" si="3">INDIRECT($C9&amp;"!AO$5")</f>
        <v>1.7926059894071367E-2</v>
      </c>
      <c r="G9" s="216">
        <f t="shared" ref="G9:G18" ca="1" si="4">INDIRECT($C9&amp;"!AP$5")</f>
        <v>1.61315926861616E-3</v>
      </c>
      <c r="H9" s="217">
        <f t="shared" ref="H9:H18" ca="1" si="5">INDIRECT($C9&amp;"!AQ$5")</f>
        <v>3.1478023844124792E-3</v>
      </c>
      <c r="I9" s="218"/>
    </row>
    <row r="10" spans="1:9" ht="15.75" customHeight="1" x14ac:dyDescent="0.25">
      <c r="A10" s="167"/>
      <c r="B10" s="174" t="str">
        <f t="shared" ca="1" si="0"/>
        <v>breakfast</v>
      </c>
      <c r="C10" s="192" t="s">
        <v>12</v>
      </c>
      <c r="D10" s="216">
        <f t="shared" ca="1" si="1"/>
        <v>1.661237485596434E-3</v>
      </c>
      <c r="E10" s="216">
        <f t="shared" ca="1" si="2"/>
        <v>1.8814398696136436E-3</v>
      </c>
      <c r="F10" s="216">
        <f t="shared" ca="1" si="3"/>
        <v>6.4914121896464394E-4</v>
      </c>
      <c r="G10" s="216">
        <f t="shared" ca="1" si="4"/>
        <v>5.5428299172435302E-3</v>
      </c>
      <c r="H10" s="219">
        <f t="shared" ca="1" si="5"/>
        <v>2.4214734625809253E-3</v>
      </c>
      <c r="I10" s="218"/>
    </row>
    <row r="11" spans="1:9" ht="15.75" customHeight="1" x14ac:dyDescent="0.25">
      <c r="A11" s="167"/>
      <c r="B11" s="174" t="str">
        <f t="shared" ca="1" si="0"/>
        <v>breakfast_track</v>
      </c>
      <c r="C11" s="192" t="s">
        <v>13</v>
      </c>
      <c r="D11" s="216">
        <f t="shared" ca="1" si="1"/>
        <v>-1.4570093993151456E-3</v>
      </c>
      <c r="E11" s="216">
        <f t="shared" ca="1" si="2"/>
        <v>-1.5302691807652646E-3</v>
      </c>
      <c r="F11" s="216">
        <f t="shared" ca="1" si="3"/>
        <v>7.6891138128809544E-5</v>
      </c>
      <c r="G11" s="216">
        <f t="shared" ca="1" si="4"/>
        <v>-1.4216419568853222E-3</v>
      </c>
      <c r="H11" s="219">
        <f t="shared" ca="1" si="5"/>
        <v>-1.5525154817636055E-3</v>
      </c>
      <c r="I11" s="218"/>
    </row>
    <row r="12" spans="1:9" ht="15.75" customHeight="1" x14ac:dyDescent="0.25">
      <c r="A12" s="167"/>
      <c r="B12" s="174" t="str">
        <f t="shared" ca="1" si="0"/>
        <v>breakfast_semitrack</v>
      </c>
      <c r="C12" s="193" t="s">
        <v>14</v>
      </c>
      <c r="D12" s="216">
        <f t="shared" ca="1" si="1"/>
        <v>-1.12018866819108E-3</v>
      </c>
      <c r="E12" s="216">
        <f t="shared" ca="1" si="2"/>
        <v>-6.9683172868095777E-4</v>
      </c>
      <c r="F12" s="216">
        <f t="shared" ca="1" si="3"/>
        <v>-4.2771971382449259E-4</v>
      </c>
      <c r="G12" s="216">
        <f t="shared" ca="1" si="4"/>
        <v>-5.2689712922884269E-3</v>
      </c>
      <c r="H12" s="219">
        <f t="shared" ca="1" si="5"/>
        <v>-9.849769494013616E-4</v>
      </c>
      <c r="I12" s="218"/>
    </row>
    <row r="13" spans="1:9" ht="15.75" customHeight="1" x14ac:dyDescent="0.25">
      <c r="A13" s="167"/>
      <c r="B13" s="174" t="str">
        <f t="shared" ca="1" si="0"/>
        <v>cinema_track</v>
      </c>
      <c r="C13" s="193" t="s">
        <v>15</v>
      </c>
      <c r="D13" s="216">
        <f t="shared" ca="1" si="1"/>
        <v>-9.3236530314033672E-4</v>
      </c>
      <c r="E13" s="216">
        <f t="shared" ca="1" si="2"/>
        <v>-2.3793756774054264E-3</v>
      </c>
      <c r="F13" s="216">
        <f t="shared" ca="1" si="3"/>
        <v>-4.4965241588934557E-4</v>
      </c>
      <c r="G13" s="216">
        <f t="shared" ca="1" si="4"/>
        <v>-2.2761478881062613E-3</v>
      </c>
      <c r="H13" s="219">
        <f t="shared" ca="1" si="5"/>
        <v>-1.5220691913124806E-3</v>
      </c>
      <c r="I13" s="218"/>
    </row>
    <row r="14" spans="1:9" ht="15.75" customHeight="1" x14ac:dyDescent="0.25">
      <c r="A14" s="167"/>
      <c r="B14" s="174" t="str">
        <f t="shared" ca="1" si="0"/>
        <v>cinema_semitrack</v>
      </c>
      <c r="C14" s="192" t="s">
        <v>16</v>
      </c>
      <c r="D14" s="216">
        <f t="shared" ca="1" si="1"/>
        <v>-1.9810294262703199E-3</v>
      </c>
      <c r="E14" s="216">
        <f t="shared" ca="1" si="2"/>
        <v>-2.0242202727756009E-3</v>
      </c>
      <c r="F14" s="216">
        <f t="shared" ca="1" si="3"/>
        <v>-5.2954524979942352E-4</v>
      </c>
      <c r="G14" s="216">
        <f t="shared" ca="1" si="4"/>
        <v>-2.596189804292548E-3</v>
      </c>
      <c r="H14" s="219">
        <f t="shared" ca="1" si="5"/>
        <v>-1.8678637864361081E-3</v>
      </c>
      <c r="I14" s="218"/>
    </row>
    <row r="15" spans="1:9" ht="15.75" customHeight="1" x14ac:dyDescent="0.25">
      <c r="A15" s="167"/>
      <c r="B15" s="174" t="str">
        <f t="shared" ca="1" si="0"/>
        <v>breakdance_track</v>
      </c>
      <c r="C15" s="192" t="s">
        <v>17</v>
      </c>
      <c r="D15" s="216">
        <f t="shared" ca="1" si="1"/>
        <v>-8.2822866745135837E-4</v>
      </c>
      <c r="E15" s="216">
        <f t="shared" ca="1" si="2"/>
        <v>-6.098166649747272E-4</v>
      </c>
      <c r="F15" s="216">
        <f t="shared" ca="1" si="3"/>
        <v>-8.0275651660133285E-5</v>
      </c>
      <c r="G15" s="216">
        <f t="shared" ca="1" si="4"/>
        <v>-8.1228186992499118E-4</v>
      </c>
      <c r="H15" s="219">
        <f t="shared" ca="1" si="5"/>
        <v>-1.9344153554712307E-4</v>
      </c>
      <c r="I15" s="218"/>
    </row>
    <row r="16" spans="1:9" ht="15.75" customHeight="1" x14ac:dyDescent="0.25">
      <c r="A16" s="167"/>
      <c r="B16" s="174" t="str">
        <f t="shared" ca="1" si="0"/>
        <v>breakdance_semitrack</v>
      </c>
      <c r="C16" s="192" t="s">
        <v>18</v>
      </c>
      <c r="D16" s="216">
        <f t="shared" ca="1" si="1"/>
        <v>-9.9064105445356709E-4</v>
      </c>
      <c r="E16" s="216">
        <f t="shared" ca="1" si="2"/>
        <v>-6.9104734505054388E-4</v>
      </c>
      <c r="F16" s="216">
        <f t="shared" ca="1" si="3"/>
        <v>3.884869093873089E-4</v>
      </c>
      <c r="G16" s="216">
        <f t="shared" ca="1" si="4"/>
        <v>5.7211961422054536E-4</v>
      </c>
      <c r="H16" s="219">
        <f t="shared" ca="1" si="5"/>
        <v>-5.300185692024284E-4</v>
      </c>
      <c r="I16" s="218"/>
    </row>
    <row r="17" spans="1:9" ht="15.75" customHeight="1" x14ac:dyDescent="0.25">
      <c r="A17" s="167"/>
      <c r="B17" s="174" t="str">
        <f t="shared" ca="1" si="0"/>
        <v>bartender_track</v>
      </c>
      <c r="C17" s="192" t="s">
        <v>19</v>
      </c>
      <c r="D17" s="216">
        <f t="shared" ca="1" si="1"/>
        <v>-5.6646923070724498E-5</v>
      </c>
      <c r="E17" s="216">
        <f t="shared" ca="1" si="2"/>
        <v>-5.2002532946326951E-4</v>
      </c>
      <c r="F17" s="216">
        <f t="shared" ca="1" si="3"/>
        <v>4.3383813557640316E-4</v>
      </c>
      <c r="G17" s="216">
        <f t="shared" ca="1" si="4"/>
        <v>4.2887411551495447E-4</v>
      </c>
      <c r="H17" s="219">
        <f t="shared" ca="1" si="5"/>
        <v>-1.7997248261045762E-3</v>
      </c>
      <c r="I17" s="218"/>
    </row>
    <row r="18" spans="1:9" ht="15.75" customHeight="1" thickBot="1" x14ac:dyDescent="0.3">
      <c r="A18" s="167"/>
      <c r="B18" s="174" t="str">
        <f t="shared" ca="1" si="0"/>
        <v>bartender_semitrack</v>
      </c>
      <c r="C18" s="192" t="s">
        <v>20</v>
      </c>
      <c r="D18" s="216">
        <f t="shared" ca="1" si="1"/>
        <v>-4.9836697827145837E-3</v>
      </c>
      <c r="E18" s="216">
        <f t="shared" ca="1" si="2"/>
        <v>-4.332975006649864E-3</v>
      </c>
      <c r="F18" s="216">
        <f t="shared" ca="1" si="3"/>
        <v>-5.4708608558440286E-4</v>
      </c>
      <c r="G18" s="216">
        <f t="shared" ca="1" si="4"/>
        <v>-2.0625600638508601E-3</v>
      </c>
      <c r="H18" s="219">
        <f t="shared" ca="1" si="5"/>
        <v>-1.8138694336646832E-3</v>
      </c>
      <c r="I18" s="218"/>
    </row>
    <row r="19" spans="1:9" ht="15.75" customHeight="1" thickBot="1" x14ac:dyDescent="0.3">
      <c r="A19" s="167"/>
      <c r="B19" s="268" t="s">
        <v>21</v>
      </c>
      <c r="C19" s="269"/>
      <c r="D19" s="220">
        <f ca="1">IF(COUNTIF(D9:D18,"=0")&gt;0,0,AVERAGE(D9:D18))</f>
        <v>9.3869160017364674E-4</v>
      </c>
      <c r="E19" s="220">
        <f ca="1">IF(COUNTIF(E9:E18,"=0")&gt;0,0,AVERAGE(E9:E18))</f>
        <v>7.2380106263071338E-4</v>
      </c>
      <c r="F19" s="220">
        <f ca="1">IF(COUNTIF(F9:F18,"=0")&gt;0,0,AVERAGE(F9:F18))</f>
        <v>1.7440138179370735E-3</v>
      </c>
      <c r="G19" s="220">
        <f ca="1">IF(COUNTIF(G9:G18,"=0")&gt;0,0,AVERAGE(G9:G18))</f>
        <v>-6.2808099597532201E-4</v>
      </c>
      <c r="H19" s="220">
        <f ca="1">IF(COUNTIF(H9:H18,"=0")&gt;0,0,AVERAGE(H9:H18))</f>
        <v>-4.695203926438962E-4</v>
      </c>
      <c r="I19" s="218"/>
    </row>
    <row r="20" spans="1:9" ht="15.75" customHeight="1" x14ac:dyDescent="0.25">
      <c r="B20" s="218"/>
    </row>
    <row r="21" spans="1:9" ht="15.75" customHeight="1" x14ac:dyDescent="0.25">
      <c r="B21" s="218"/>
    </row>
    <row r="22" spans="1:9" ht="15.75" customHeight="1" x14ac:dyDescent="0.25">
      <c r="B22" s="173"/>
    </row>
    <row r="23" spans="1:9" x14ac:dyDescent="0.25">
      <c r="B23" s="221"/>
    </row>
  </sheetData>
  <mergeCells count="4">
    <mergeCell ref="B19:C19"/>
    <mergeCell ref="C4:H4"/>
    <mergeCell ref="B7:H7"/>
    <mergeCell ref="C3:H3"/>
  </mergeCells>
  <phoneticPr fontId="27" type="noConversion"/>
  <conditionalFormatting sqref="D10:H19">
    <cfRule type="cellIs" dxfId="1953" priority="33" operator="lessThan">
      <formula>-0.03</formula>
    </cfRule>
    <cfRule type="cellIs" dxfId="1952" priority="34" operator="greaterThan">
      <formula>0.03</formula>
    </cfRule>
  </conditionalFormatting>
  <conditionalFormatting sqref="H9">
    <cfRule type="cellIs" dxfId="1951" priority="5" operator="greaterThan">
      <formula>-0.03</formula>
    </cfRule>
    <cfRule type="cellIs" dxfId="1950" priority="6" operator="lessThan">
      <formula>0.03</formula>
    </cfRule>
  </conditionalFormatting>
  <conditionalFormatting sqref="D9:G9">
    <cfRule type="cellIs" dxfId="1949" priority="3" operator="lessThan">
      <formula>-0.03</formula>
    </cfRule>
    <cfRule type="cellIs" dxfId="1948" priority="4" operator="greaterThan">
      <formula>0.03</formula>
    </cfRule>
  </conditionalFormatting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/>
  <dimension ref="A1:AL188"/>
  <sheetViews>
    <sheetView workbookViewId="0">
      <selection activeCell="B4" sqref="B4:D4"/>
    </sheetView>
  </sheetViews>
  <sheetFormatPr defaultColWidth="9" defaultRowHeight="15.6" x14ac:dyDescent="0.25"/>
  <cols>
    <col min="1" max="1" width="1.59765625" style="201" bestFit="1" customWidth="1"/>
    <col min="2" max="2" width="19.59765625" style="201" customWidth="1"/>
    <col min="3" max="3" width="9.3984375" style="201" customWidth="1"/>
    <col min="4" max="4" width="14.3984375" style="201" customWidth="1"/>
    <col min="5" max="5" width="4.59765625" style="201" customWidth="1"/>
    <col min="6" max="6" width="18.5" style="201" bestFit="1" customWidth="1"/>
    <col min="7" max="7" width="9.3984375" style="201" customWidth="1"/>
    <col min="8" max="8" width="14.3984375" style="201" customWidth="1"/>
    <col min="9" max="9" width="4.59765625" style="201" customWidth="1"/>
    <col min="10" max="10" width="9.59765625" style="201" customWidth="1"/>
    <col min="11" max="11" width="4.59765625" style="201" customWidth="1"/>
    <col min="12" max="12" width="14.3984375" style="201" bestFit="1" customWidth="1"/>
    <col min="13" max="13" width="21.59765625" style="201" bestFit="1" customWidth="1"/>
    <col min="14" max="14" width="7.59765625" style="201" bestFit="1" customWidth="1"/>
    <col min="15" max="15" width="4.59765625" style="201" customWidth="1"/>
    <col min="16" max="16" width="9.59765625" style="201" bestFit="1" customWidth="1"/>
    <col min="17" max="17" width="4.59765625" style="201" customWidth="1"/>
    <col min="18" max="18" width="84.59765625" style="201" customWidth="1"/>
    <col min="19" max="19" width="6.5" style="201" bestFit="1" customWidth="1"/>
    <col min="20" max="20" width="9.59765625" style="201" bestFit="1" customWidth="1"/>
    <col min="21" max="21" width="1.59765625" style="201" bestFit="1" customWidth="1"/>
    <col min="22" max="22" width="7.59765625" style="201" bestFit="1" customWidth="1"/>
    <col min="23" max="23" width="1.59765625" style="201" bestFit="1" customWidth="1"/>
    <col min="24" max="24" width="14.3984375" style="201" bestFit="1" customWidth="1"/>
    <col min="25" max="25" width="16.09765625" style="201" bestFit="1" customWidth="1"/>
    <col min="26" max="26" width="5.09765625" style="201" bestFit="1" customWidth="1"/>
    <col min="27" max="27" width="1.59765625" style="201" bestFit="1" customWidth="1"/>
    <col min="28" max="28" width="9" style="200" bestFit="1" customWidth="1"/>
    <col min="29" max="29" width="9" style="201" customWidth="1"/>
    <col min="30" max="30" width="1.3984375" style="201" bestFit="1" customWidth="1"/>
    <col min="31" max="31" width="80.59765625" style="201" customWidth="1"/>
    <col min="32" max="32" width="1.3984375" style="201" bestFit="1" customWidth="1"/>
    <col min="33" max="38" width="9" style="201" customWidth="1"/>
  </cols>
  <sheetData>
    <row r="1" spans="1:32" x14ac:dyDescent="0.25">
      <c r="AD1" s="11" t="s">
        <v>0</v>
      </c>
      <c r="AF1" s="11" t="s">
        <v>0</v>
      </c>
    </row>
    <row r="2" spans="1:32" x14ac:dyDescent="0.25">
      <c r="B2" s="276" t="str">
        <f>'Summary (auto)'!C3</f>
        <v>MPEG-151</v>
      </c>
      <c r="C2" s="275"/>
      <c r="D2" s="275"/>
      <c r="E2" s="202"/>
      <c r="F2" s="276" t="str">
        <f>'Summary (auto)'!C4</f>
        <v>my</v>
      </c>
      <c r="G2" s="275"/>
      <c r="H2" s="275"/>
      <c r="I2" s="200"/>
      <c r="J2" s="205" t="s">
        <v>22</v>
      </c>
      <c r="K2" s="200"/>
      <c r="L2" s="281" t="s">
        <v>23</v>
      </c>
      <c r="M2" s="275"/>
      <c r="N2" s="275"/>
      <c r="O2" s="200"/>
      <c r="P2" s="205" t="s">
        <v>24</v>
      </c>
      <c r="U2" s="205"/>
      <c r="V2" s="205"/>
    </row>
    <row r="3" spans="1:32" ht="16.5" customHeight="1" thickBot="1" x14ac:dyDescent="0.3">
      <c r="A3" s="175" t="s">
        <v>0</v>
      </c>
      <c r="B3" s="202"/>
      <c r="C3" s="202"/>
      <c r="D3" s="202"/>
      <c r="E3" s="202"/>
      <c r="F3" s="202"/>
      <c r="G3" s="202"/>
      <c r="H3" s="202"/>
      <c r="I3" s="200"/>
      <c r="J3" s="200"/>
      <c r="K3" s="176" t="s">
        <v>0</v>
      </c>
      <c r="L3" s="87" t="s">
        <v>25</v>
      </c>
      <c r="M3" s="87" t="s">
        <v>26</v>
      </c>
      <c r="N3" s="200"/>
      <c r="O3" s="176" t="s">
        <v>0</v>
      </c>
      <c r="P3" s="200"/>
      <c r="U3" s="175" t="s">
        <v>0</v>
      </c>
      <c r="W3" s="175" t="s">
        <v>0</v>
      </c>
    </row>
    <row r="4" spans="1:32" x14ac:dyDescent="0.25">
      <c r="B4" s="278" t="s">
        <v>11</v>
      </c>
      <c r="C4" s="279"/>
      <c r="D4" s="280"/>
      <c r="E4" s="3"/>
      <c r="F4" s="278" t="str">
        <f>B4</f>
        <v>fruit</v>
      </c>
      <c r="G4" s="279"/>
      <c r="H4" s="280"/>
      <c r="I4" s="3"/>
      <c r="J4" s="204"/>
      <c r="L4" s="282" t="str">
        <f>F4</f>
        <v>fruit</v>
      </c>
      <c r="M4" s="279"/>
      <c r="N4" s="280"/>
      <c r="O4" s="180"/>
      <c r="P4" s="204"/>
      <c r="Q4" s="180"/>
      <c r="R4" s="180"/>
      <c r="S4" s="180"/>
      <c r="T4" s="180"/>
      <c r="U4" s="200"/>
      <c r="V4" s="200"/>
      <c r="X4" s="277"/>
      <c r="Y4" s="275"/>
      <c r="Z4" s="275"/>
    </row>
    <row r="5" spans="1:32" x14ac:dyDescent="0.25">
      <c r="B5" s="274" t="s">
        <v>27</v>
      </c>
      <c r="C5" s="275"/>
      <c r="D5" s="71" t="s">
        <v>28</v>
      </c>
      <c r="E5" s="222"/>
      <c r="F5" s="274" t="s">
        <v>27</v>
      </c>
      <c r="G5" s="275"/>
      <c r="H5" s="71" t="s">
        <v>28</v>
      </c>
      <c r="I5" s="10"/>
      <c r="J5" s="203" t="s">
        <v>29</v>
      </c>
      <c r="L5" s="283" t="s">
        <v>30</v>
      </c>
      <c r="M5" s="275"/>
      <c r="N5" s="284"/>
      <c r="O5" s="69"/>
      <c r="P5" s="4"/>
      <c r="Q5" s="69"/>
      <c r="R5" s="281"/>
      <c r="S5" s="275"/>
      <c r="T5" s="275"/>
      <c r="U5" s="205"/>
      <c r="V5" s="205"/>
      <c r="X5" s="281"/>
      <c r="Y5" s="275"/>
      <c r="Z5" s="275"/>
    </row>
    <row r="6" spans="1:32" x14ac:dyDescent="0.25">
      <c r="B6" s="177" t="s">
        <v>1</v>
      </c>
      <c r="C6" s="101" t="s">
        <v>31</v>
      </c>
      <c r="D6" s="70" t="s">
        <v>32</v>
      </c>
      <c r="E6" s="222"/>
      <c r="F6" s="177" t="s">
        <v>1</v>
      </c>
      <c r="G6" s="101" t="s">
        <v>31</v>
      </c>
      <c r="H6" s="70" t="s">
        <v>32</v>
      </c>
      <c r="I6" s="10"/>
      <c r="J6" s="75"/>
      <c r="L6" s="178" t="str">
        <f>CONCATENATE(B$2," ",L4)</f>
        <v>MPEG-151 fruit</v>
      </c>
      <c r="M6" s="195" t="str">
        <f>CONCATENATE(F$2," ",L4)</f>
        <v>my fruit</v>
      </c>
      <c r="N6" s="179" t="s">
        <v>33</v>
      </c>
      <c r="O6" s="3"/>
      <c r="P6" s="4" t="s">
        <v>24</v>
      </c>
      <c r="Q6" s="3"/>
      <c r="R6" s="3"/>
      <c r="S6" s="3"/>
      <c r="T6" s="3"/>
      <c r="U6" s="3"/>
      <c r="V6" s="3"/>
      <c r="X6" s="180"/>
      <c r="Y6" s="180"/>
      <c r="Z6" s="180"/>
    </row>
    <row r="7" spans="1:32" x14ac:dyDescent="0.25">
      <c r="B7" s="94" t="str">
        <f>B4</f>
        <v>fruit</v>
      </c>
      <c r="C7" s="101" t="s">
        <v>34</v>
      </c>
      <c r="D7" s="223">
        <f ca="1">0.001*INDIRECT($B7&amp;"!E5")</f>
        <v>4.0796559999999999</v>
      </c>
      <c r="E7" s="222"/>
      <c r="F7" s="94" t="str">
        <f>F4</f>
        <v>fruit</v>
      </c>
      <c r="G7" s="101" t="s">
        <v>34</v>
      </c>
      <c r="H7" s="223">
        <f ca="1">0.001*INDIRECT($B7&amp;"!W5")</f>
        <v>4.0797119999999998</v>
      </c>
      <c r="I7" s="10"/>
      <c r="J7" s="224">
        <f ca="1">H7/D7-1</f>
        <v>1.372664754084596E-5</v>
      </c>
      <c r="L7" s="76">
        <f ca="1">INDIRECT($B7&amp;"!"&amp;L$3&amp;"5")</f>
        <v>46.291309208333331</v>
      </c>
      <c r="M7" s="77">
        <f ca="1">INDIRECT($B7&amp;"!"&amp;M$3&amp;"5")</f>
        <v>46.151101500000003</v>
      </c>
      <c r="N7" s="78">
        <f ca="1">M7-L7</f>
        <v>-0.14020770833332818</v>
      </c>
      <c r="O7" s="222"/>
      <c r="P7" s="224">
        <f ca="1">bdrate(D7:D10,L7:L10,H7:H10,M7:M10)</f>
        <v>2.0075457740746261E-2</v>
      </c>
      <c r="Q7" s="222"/>
      <c r="R7" s="10"/>
      <c r="S7" s="10"/>
      <c r="T7" s="10"/>
      <c r="U7" s="10"/>
      <c r="V7" s="225"/>
      <c r="X7" s="7"/>
      <c r="Y7" s="7"/>
      <c r="Z7" s="66"/>
      <c r="AB7" s="226"/>
    </row>
    <row r="8" spans="1:32" x14ac:dyDescent="0.25">
      <c r="B8" s="94" t="str">
        <f>B7</f>
        <v>fruit</v>
      </c>
      <c r="C8" s="101" t="s">
        <v>35</v>
      </c>
      <c r="D8" s="223">
        <f ca="1">0.001*INDIRECT($B8&amp;"!E6")</f>
        <v>5.2085279999999994</v>
      </c>
      <c r="E8" s="222"/>
      <c r="F8" s="94" t="str">
        <f>F7</f>
        <v>fruit</v>
      </c>
      <c r="G8" s="101" t="s">
        <v>35</v>
      </c>
      <c r="H8" s="223">
        <f ca="1">0.001*INDIRECT($B8&amp;"!W6")</f>
        <v>5.2084160000000006</v>
      </c>
      <c r="I8" s="10"/>
      <c r="J8" s="224">
        <f ca="1">H8/D8-1</f>
        <v>-2.1503196296346339E-5</v>
      </c>
      <c r="L8" s="76">
        <f ca="1">INDIRECT($B8&amp;"!"&amp;L$3&amp;"6")</f>
        <v>49.769142708333327</v>
      </c>
      <c r="M8" s="77">
        <f ca="1">INDIRECT($B8&amp;"!"&amp;M$3&amp;"6")</f>
        <v>49.435416541666648</v>
      </c>
      <c r="N8" s="78">
        <f ca="1">M8-L8</f>
        <v>-0.33372616666667909</v>
      </c>
      <c r="O8" s="222"/>
      <c r="P8" s="4"/>
      <c r="Q8" s="222"/>
      <c r="R8" s="10"/>
      <c r="S8" s="10"/>
      <c r="T8" s="10"/>
      <c r="U8" s="10"/>
      <c r="V8" s="225"/>
      <c r="X8" s="7"/>
      <c r="Y8" s="7"/>
      <c r="Z8" s="66"/>
    </row>
    <row r="9" spans="1:32" x14ac:dyDescent="0.25">
      <c r="B9" s="94" t="str">
        <f>B8</f>
        <v>fruit</v>
      </c>
      <c r="C9" s="101" t="s">
        <v>36</v>
      </c>
      <c r="D9" s="223">
        <f ca="1">0.001*INDIRECT($B9&amp;"!E7")</f>
        <v>6.9094400000000009</v>
      </c>
      <c r="E9" s="222"/>
      <c r="F9" s="94" t="str">
        <f>F8</f>
        <v>fruit</v>
      </c>
      <c r="G9" s="101" t="s">
        <v>36</v>
      </c>
      <c r="H9" s="223">
        <f ca="1">0.001*INDIRECT($B9&amp;"!W7")</f>
        <v>6.9092719999999996</v>
      </c>
      <c r="I9" s="10"/>
      <c r="J9" s="224">
        <f ca="1">H9/D9-1</f>
        <v>-2.4314560948646147E-5</v>
      </c>
      <c r="L9" s="76">
        <f ca="1">INDIRECT($B9&amp;"!"&amp;L$3&amp;"7")</f>
        <v>51.756760083333326</v>
      </c>
      <c r="M9" s="77">
        <f ca="1">INDIRECT($B9&amp;"!"&amp;M$3&amp;"7")</f>
        <v>51.676891291666671</v>
      </c>
      <c r="N9" s="78">
        <f ca="1">M9-L9</f>
        <v>-7.986879166665517E-2</v>
      </c>
      <c r="O9" s="222"/>
      <c r="P9" s="4" t="s">
        <v>37</v>
      </c>
      <c r="Q9" s="222"/>
      <c r="R9" s="10"/>
      <c r="S9" s="10"/>
      <c r="T9" s="10"/>
      <c r="U9" s="10"/>
      <c r="V9" s="225"/>
      <c r="X9" s="7"/>
      <c r="Y9" s="7"/>
      <c r="Z9" s="66"/>
    </row>
    <row r="10" spans="1:32" x14ac:dyDescent="0.25">
      <c r="B10" s="94" t="str">
        <f>B9</f>
        <v>fruit</v>
      </c>
      <c r="C10" s="101" t="s">
        <v>38</v>
      </c>
      <c r="D10" s="223">
        <f ca="1">0.001*INDIRECT($B10&amp;"!E8")</f>
        <v>9.7417759999999998</v>
      </c>
      <c r="E10" s="222"/>
      <c r="F10" s="94" t="str">
        <f>F9</f>
        <v>fruit</v>
      </c>
      <c r="G10" s="101" t="s">
        <v>38</v>
      </c>
      <c r="H10" s="223">
        <f ca="1">0.001*INDIRECT($B10&amp;"!W8")</f>
        <v>9.7414959999999997</v>
      </c>
      <c r="I10" s="10"/>
      <c r="J10" s="224">
        <f ca="1">H10/D10-1</f>
        <v>-2.8742192388797605E-5</v>
      </c>
      <c r="L10" s="76">
        <f ca="1">INDIRECT($B10&amp;"!"&amp;L$3&amp;"8")</f>
        <v>53.964881166666657</v>
      </c>
      <c r="M10" s="77">
        <f ca="1">INDIRECT($B10&amp;"!"&amp;M$3&amp;"8")</f>
        <v>53.95188550000001</v>
      </c>
      <c r="N10" s="78">
        <f ca="1">M10-L10</f>
        <v>-1.299566666664731E-2</v>
      </c>
      <c r="O10" s="222"/>
      <c r="P10" s="227">
        <f ca="1">bdrate(L7:L10,D7:D10,M7:M10,H7:H10)</f>
        <v>-2.467941314446942E-3</v>
      </c>
      <c r="Q10" s="222"/>
      <c r="R10" s="10"/>
      <c r="S10" s="10"/>
      <c r="T10" s="10"/>
      <c r="U10" s="10"/>
      <c r="V10" s="225"/>
      <c r="X10" s="7"/>
      <c r="Y10" s="7"/>
      <c r="Z10" s="66"/>
    </row>
    <row r="11" spans="1:32" ht="16.5" customHeight="1" thickBot="1" x14ac:dyDescent="0.3">
      <c r="B11" s="72"/>
      <c r="C11" s="102"/>
      <c r="D11" s="228"/>
      <c r="E11" s="222"/>
      <c r="F11" s="72"/>
      <c r="G11" s="102"/>
      <c r="H11" s="223"/>
      <c r="I11" s="10"/>
      <c r="J11" s="224"/>
      <c r="L11" s="76"/>
      <c r="M11" s="77"/>
      <c r="N11" s="79"/>
      <c r="O11" s="222"/>
      <c r="P11" s="229"/>
      <c r="Q11" s="222"/>
      <c r="R11" s="10"/>
      <c r="S11" s="10"/>
      <c r="T11" s="10"/>
      <c r="U11" s="10"/>
      <c r="V11" s="225"/>
      <c r="X11" s="7"/>
      <c r="Y11" s="7"/>
      <c r="Z11" s="66"/>
      <c r="AB11" s="226"/>
    </row>
    <row r="12" spans="1:32" ht="16.5" customHeight="1" x14ac:dyDescent="0.25">
      <c r="B12" s="73"/>
      <c r="C12" s="91"/>
      <c r="D12" s="230"/>
      <c r="F12" s="73"/>
      <c r="G12" s="91"/>
      <c r="H12" s="230"/>
      <c r="J12" s="80">
        <f ca="1">MIN(D7:D11,H7:H11)</f>
        <v>4.0796559999999999</v>
      </c>
      <c r="L12" s="81"/>
      <c r="M12" s="82"/>
      <c r="N12" s="83"/>
      <c r="O12" s="222"/>
      <c r="P12" s="204"/>
      <c r="Q12" s="222"/>
      <c r="R12" s="10"/>
      <c r="S12" s="10"/>
      <c r="T12" s="10"/>
      <c r="U12" s="10"/>
      <c r="V12" s="67"/>
      <c r="X12" s="7"/>
      <c r="Y12" s="7"/>
      <c r="Z12" s="66"/>
    </row>
    <row r="13" spans="1:32" ht="16.5" customHeight="1" thickBot="1" x14ac:dyDescent="0.3">
      <c r="B13" s="72"/>
      <c r="C13" s="74"/>
      <c r="D13" s="228"/>
      <c r="E13" s="222"/>
      <c r="F13" s="72"/>
      <c r="G13" s="74"/>
      <c r="H13" s="228"/>
      <c r="I13" s="10"/>
      <c r="J13" s="84">
        <f ca="1">MAX(D7:D11,H7:H11)</f>
        <v>9.7417759999999998</v>
      </c>
      <c r="L13" s="85">
        <f>L12</f>
        <v>0</v>
      </c>
      <c r="M13" s="86">
        <f>M12</f>
        <v>0</v>
      </c>
      <c r="N13" s="79"/>
      <c r="O13" s="222"/>
      <c r="P13" s="6"/>
      <c r="Q13" s="222"/>
      <c r="R13" s="10"/>
      <c r="S13" s="10"/>
      <c r="T13" s="10"/>
      <c r="U13" s="10"/>
      <c r="V13" s="67"/>
      <c r="X13" s="68"/>
      <c r="Y13" s="68"/>
      <c r="Z13" s="66"/>
    </row>
    <row r="14" spans="1:32" ht="16.5" customHeight="1" thickBot="1" x14ac:dyDescent="0.3">
      <c r="B14" s="202"/>
      <c r="C14" s="202"/>
      <c r="D14" s="231"/>
      <c r="E14" s="222"/>
      <c r="F14" s="202"/>
      <c r="G14" s="202"/>
      <c r="H14" s="231"/>
      <c r="I14" s="10"/>
      <c r="J14" s="196"/>
      <c r="L14" s="197"/>
      <c r="M14" s="197"/>
      <c r="N14" s="198"/>
      <c r="O14" s="222"/>
      <c r="P14" s="200"/>
      <c r="Q14" s="222"/>
      <c r="R14" s="10"/>
      <c r="S14" s="10"/>
      <c r="T14" s="10"/>
      <c r="U14" s="10"/>
      <c r="V14" s="67"/>
      <c r="X14" s="68"/>
      <c r="Y14" s="68"/>
      <c r="Z14" s="66"/>
    </row>
    <row r="15" spans="1:32" x14ac:dyDescent="0.25">
      <c r="B15" s="278" t="s">
        <v>12</v>
      </c>
      <c r="C15" s="279"/>
      <c r="D15" s="280"/>
      <c r="E15" s="3"/>
      <c r="F15" s="278" t="str">
        <f>B15</f>
        <v>breakfast</v>
      </c>
      <c r="G15" s="279"/>
      <c r="H15" s="280"/>
      <c r="I15" s="3"/>
      <c r="J15" s="204"/>
      <c r="L15" s="282" t="str">
        <f>F15</f>
        <v>breakfast</v>
      </c>
      <c r="M15" s="279"/>
      <c r="N15" s="280"/>
      <c r="O15" s="180"/>
      <c r="P15" s="204"/>
      <c r="Q15" s="180"/>
      <c r="R15" s="180"/>
      <c r="S15" s="180"/>
      <c r="T15" s="180"/>
      <c r="U15" s="200"/>
      <c r="V15" s="200"/>
      <c r="X15" s="277"/>
      <c r="Y15" s="275"/>
      <c r="Z15" s="275"/>
    </row>
    <row r="16" spans="1:32" x14ac:dyDescent="0.25">
      <c r="B16" s="274" t="s">
        <v>27</v>
      </c>
      <c r="C16" s="275"/>
      <c r="D16" s="71" t="s">
        <v>28</v>
      </c>
      <c r="E16" s="222"/>
      <c r="F16" s="274" t="s">
        <v>27</v>
      </c>
      <c r="G16" s="275"/>
      <c r="H16" s="71" t="s">
        <v>28</v>
      </c>
      <c r="I16" s="10"/>
      <c r="J16" s="203" t="s">
        <v>29</v>
      </c>
      <c r="L16" s="283" t="s">
        <v>30</v>
      </c>
      <c r="M16" s="275"/>
      <c r="N16" s="284"/>
      <c r="O16" s="69"/>
      <c r="P16" s="4"/>
      <c r="Q16" s="69"/>
      <c r="R16" s="281"/>
      <c r="S16" s="275"/>
      <c r="T16" s="275"/>
      <c r="U16" s="205"/>
      <c r="V16" s="205"/>
      <c r="X16" s="281"/>
      <c r="Y16" s="275"/>
      <c r="Z16" s="275"/>
    </row>
    <row r="17" spans="2:28" x14ac:dyDescent="0.25">
      <c r="B17" s="177" t="s">
        <v>1</v>
      </c>
      <c r="C17" s="101" t="s">
        <v>31</v>
      </c>
      <c r="D17" s="70" t="s">
        <v>32</v>
      </c>
      <c r="E17" s="222"/>
      <c r="F17" s="177" t="s">
        <v>1</v>
      </c>
      <c r="G17" s="101" t="s">
        <v>31</v>
      </c>
      <c r="H17" s="70" t="s">
        <v>32</v>
      </c>
      <c r="I17" s="10"/>
      <c r="J17" s="75"/>
      <c r="L17" s="178" t="str">
        <f>CONCATENATE(B$2," ",L15)</f>
        <v>MPEG-151 breakfast</v>
      </c>
      <c r="M17" s="195" t="str">
        <f>CONCATENATE(F$2," ",L15)</f>
        <v>my breakfast</v>
      </c>
      <c r="N17" s="179" t="s">
        <v>33</v>
      </c>
      <c r="O17" s="3"/>
      <c r="P17" s="4" t="s">
        <v>24</v>
      </c>
      <c r="Q17" s="3"/>
      <c r="R17" s="3"/>
      <c r="S17" s="3"/>
      <c r="T17" s="3"/>
      <c r="U17" s="3"/>
      <c r="V17" s="3"/>
      <c r="X17" s="180"/>
      <c r="Y17" s="180"/>
      <c r="Z17" s="180"/>
    </row>
    <row r="18" spans="2:28" x14ac:dyDescent="0.25">
      <c r="B18" s="94" t="str">
        <f>B15</f>
        <v>breakfast</v>
      </c>
      <c r="C18" s="101" t="s">
        <v>34</v>
      </c>
      <c r="D18" s="223">
        <f ca="1">0.001*INDIRECT($B18&amp;"!E5")</f>
        <v>33.414000000000001</v>
      </c>
      <c r="E18" s="222"/>
      <c r="F18" s="94" t="str">
        <f>F15</f>
        <v>breakfast</v>
      </c>
      <c r="G18" s="101" t="s">
        <v>34</v>
      </c>
      <c r="H18" s="223">
        <f ca="1">0.001*INDIRECT($B18&amp;"!W5")</f>
        <v>33.415855999999998</v>
      </c>
      <c r="I18" s="10"/>
      <c r="J18" s="224">
        <f ca="1">H18/D18-1</f>
        <v>5.5545579697113823E-5</v>
      </c>
      <c r="L18" s="76">
        <f ca="1">INDIRECT($B18&amp;"!"&amp;L$3&amp;"5")</f>
        <v>37.289332399999999</v>
      </c>
      <c r="M18" s="77">
        <f ca="1">INDIRECT($B18&amp;"!"&amp;M$3&amp;"5")</f>
        <v>37.244052133333327</v>
      </c>
      <c r="N18" s="78">
        <f ca="1">M18-L18</f>
        <v>-4.528026666667273E-2</v>
      </c>
      <c r="O18" s="222"/>
      <c r="P18" s="224">
        <f ca="1">bdrate(D18:D21,L18:L21,H18:H21,M18:M21)</f>
        <v>1.6612374855986545E-3</v>
      </c>
      <c r="Q18" s="222"/>
      <c r="R18" s="10"/>
      <c r="S18" s="10"/>
      <c r="T18" s="10"/>
      <c r="U18" s="10"/>
      <c r="V18" s="225"/>
      <c r="X18" s="7"/>
      <c r="Y18" s="7"/>
      <c r="Z18" s="66"/>
      <c r="AB18" s="226"/>
    </row>
    <row r="19" spans="2:28" x14ac:dyDescent="0.25">
      <c r="B19" s="94" t="str">
        <f>B18</f>
        <v>breakfast</v>
      </c>
      <c r="C19" s="101" t="s">
        <v>35</v>
      </c>
      <c r="D19" s="223">
        <f ca="1">0.001*INDIRECT($B19&amp;"!E6")</f>
        <v>44.680991999999996</v>
      </c>
      <c r="E19" s="222"/>
      <c r="F19" s="94" t="str">
        <f>F18</f>
        <v>breakfast</v>
      </c>
      <c r="G19" s="101" t="s">
        <v>35</v>
      </c>
      <c r="H19" s="223">
        <f ca="1">0.001*INDIRECT($B19&amp;"!W6")</f>
        <v>44.683448000000006</v>
      </c>
      <c r="I19" s="10"/>
      <c r="J19" s="224">
        <f ca="1">H19/D19-1</f>
        <v>5.4967445664688697E-5</v>
      </c>
      <c r="L19" s="76">
        <f ca="1">INDIRECT($B19&amp;"!"&amp;L$3&amp;"6")</f>
        <v>40.210366</v>
      </c>
      <c r="M19" s="77">
        <f ca="1">INDIRECT($B19&amp;"!"&amp;M$3&amp;"6")</f>
        <v>40.204417333333339</v>
      </c>
      <c r="N19" s="78">
        <f ca="1">M19-L19</f>
        <v>-5.9486666666614951E-3</v>
      </c>
      <c r="O19" s="222"/>
      <c r="P19" s="4"/>
      <c r="Q19" s="222"/>
      <c r="R19" s="10"/>
      <c r="S19" s="10"/>
      <c r="T19" s="10"/>
      <c r="U19" s="10"/>
      <c r="V19" s="225"/>
      <c r="X19" s="7"/>
      <c r="Y19" s="7"/>
      <c r="Z19" s="66"/>
    </row>
    <row r="20" spans="2:28" x14ac:dyDescent="0.25">
      <c r="B20" s="94" t="str">
        <f>B19</f>
        <v>breakfast</v>
      </c>
      <c r="C20" s="101" t="s">
        <v>36</v>
      </c>
      <c r="D20" s="223">
        <f ca="1">0.001*INDIRECT($B20&amp;"!E7")</f>
        <v>61.242760000000004</v>
      </c>
      <c r="E20" s="222"/>
      <c r="F20" s="94" t="str">
        <f>F19</f>
        <v>breakfast</v>
      </c>
      <c r="G20" s="101" t="s">
        <v>36</v>
      </c>
      <c r="H20" s="223">
        <f ca="1">0.001*INDIRECT($B20&amp;"!W7")</f>
        <v>61.244679999999995</v>
      </c>
      <c r="I20" s="10"/>
      <c r="J20" s="224">
        <f ca="1">H20/D20-1</f>
        <v>3.135064454951042E-5</v>
      </c>
      <c r="L20" s="76">
        <f ca="1">INDIRECT($B20&amp;"!"&amp;L$3&amp;"7")</f>
        <v>41.704850599999993</v>
      </c>
      <c r="M20" s="77">
        <f ca="1">INDIRECT($B20&amp;"!"&amp;M$3&amp;"7")</f>
        <v>41.698553133333334</v>
      </c>
      <c r="N20" s="78">
        <f ca="1">M20-L20</f>
        <v>-6.2974666666590906E-3</v>
      </c>
      <c r="O20" s="222"/>
      <c r="P20" s="4" t="s">
        <v>37</v>
      </c>
      <c r="Q20" s="222"/>
      <c r="R20" s="10"/>
      <c r="S20" s="10"/>
      <c r="T20" s="10"/>
      <c r="U20" s="10"/>
      <c r="V20" s="225"/>
      <c r="X20" s="7"/>
      <c r="Y20" s="7"/>
      <c r="Z20" s="66"/>
    </row>
    <row r="21" spans="2:28" x14ac:dyDescent="0.25">
      <c r="B21" s="94" t="str">
        <f>B20</f>
        <v>breakfast</v>
      </c>
      <c r="C21" s="101" t="s">
        <v>38</v>
      </c>
      <c r="D21" s="223">
        <f ca="1">0.001*INDIRECT($B21&amp;"!E8")</f>
        <v>85.107416000000001</v>
      </c>
      <c r="E21" s="222"/>
      <c r="F21" s="94" t="str">
        <f>F20</f>
        <v>breakfast</v>
      </c>
      <c r="G21" s="101" t="s">
        <v>38</v>
      </c>
      <c r="H21" s="223">
        <f ca="1">0.001*INDIRECT($B21&amp;"!W8")</f>
        <v>85.110599999999991</v>
      </c>
      <c r="I21" s="10"/>
      <c r="J21" s="224">
        <f ca="1">H21/D21-1</f>
        <v>3.7411545898535792E-5</v>
      </c>
      <c r="L21" s="76">
        <f ca="1">INDIRECT($B21&amp;"!"&amp;L$3&amp;"8")</f>
        <v>42.654803199999996</v>
      </c>
      <c r="M21" s="77">
        <f ca="1">INDIRECT($B21&amp;"!"&amp;M$3&amp;"8")</f>
        <v>42.643121266666661</v>
      </c>
      <c r="N21" s="78">
        <f ca="1">M21-L21</f>
        <v>-1.1681933333335337E-2</v>
      </c>
      <c r="O21" s="222"/>
      <c r="P21" s="227">
        <f ca="1">bdrate(L18:L21,D18:D21,M18:M21,H18:H21)</f>
        <v>-2.6476265678987421E-4</v>
      </c>
      <c r="Q21" s="222"/>
      <c r="R21" s="10"/>
      <c r="S21" s="10"/>
      <c r="T21" s="10"/>
      <c r="U21" s="10"/>
      <c r="V21" s="225"/>
      <c r="X21" s="7"/>
      <c r="Y21" s="7"/>
      <c r="Z21" s="66"/>
    </row>
    <row r="22" spans="2:28" ht="16.5" customHeight="1" thickBot="1" x14ac:dyDescent="0.3">
      <c r="B22" s="72"/>
      <c r="C22" s="102"/>
      <c r="D22" s="228"/>
      <c r="E22" s="222"/>
      <c r="F22" s="72"/>
      <c r="G22" s="102"/>
      <c r="H22" s="223"/>
      <c r="I22" s="10"/>
      <c r="J22" s="224"/>
      <c r="L22" s="76"/>
      <c r="M22" s="77"/>
      <c r="N22" s="79"/>
      <c r="O22" s="222"/>
      <c r="P22" s="229"/>
      <c r="Q22" s="222"/>
      <c r="R22" s="10"/>
      <c r="S22" s="10"/>
      <c r="T22" s="10"/>
      <c r="U22" s="10"/>
      <c r="V22" s="225"/>
      <c r="X22" s="7"/>
      <c r="Y22" s="7"/>
      <c r="Z22" s="66"/>
      <c r="AB22" s="226"/>
    </row>
    <row r="23" spans="2:28" ht="16.5" customHeight="1" x14ac:dyDescent="0.25">
      <c r="B23" s="73"/>
      <c r="C23" s="91"/>
      <c r="D23" s="230"/>
      <c r="F23" s="73"/>
      <c r="G23" s="91"/>
      <c r="H23" s="230"/>
      <c r="J23" s="80">
        <f ca="1">MIN(D18:D22,H18:H22)</f>
        <v>33.414000000000001</v>
      </c>
      <c r="L23" s="81"/>
      <c r="M23" s="82"/>
      <c r="N23" s="83"/>
      <c r="O23" s="222"/>
      <c r="P23" s="204"/>
      <c r="Q23" s="222"/>
      <c r="R23" s="10"/>
      <c r="S23" s="10"/>
      <c r="T23" s="10"/>
      <c r="U23" s="10"/>
      <c r="V23" s="67"/>
      <c r="X23" s="7"/>
      <c r="Y23" s="7"/>
      <c r="Z23" s="66"/>
    </row>
    <row r="24" spans="2:28" ht="16.5" customHeight="1" thickBot="1" x14ac:dyDescent="0.3">
      <c r="B24" s="72"/>
      <c r="C24" s="74"/>
      <c r="D24" s="228"/>
      <c r="E24" s="222"/>
      <c r="F24" s="72"/>
      <c r="G24" s="74"/>
      <c r="H24" s="228"/>
      <c r="I24" s="10"/>
      <c r="J24" s="84">
        <f ca="1">MAX(D18:D22,H18:H22)</f>
        <v>85.110599999999991</v>
      </c>
      <c r="L24" s="85">
        <f>L23</f>
        <v>0</v>
      </c>
      <c r="M24" s="86">
        <f>M23</f>
        <v>0</v>
      </c>
      <c r="N24" s="79"/>
      <c r="O24" s="222"/>
      <c r="P24" s="6"/>
      <c r="Q24" s="222"/>
      <c r="R24" s="10"/>
      <c r="S24" s="10"/>
      <c r="T24" s="10"/>
      <c r="U24" s="10"/>
      <c r="V24" s="67"/>
      <c r="X24" s="68"/>
      <c r="Y24" s="68"/>
      <c r="Z24" s="66"/>
    </row>
    <row r="25" spans="2:28" ht="16.5" customHeight="1" thickBot="1" x14ac:dyDescent="0.3"/>
    <row r="26" spans="2:28" x14ac:dyDescent="0.25">
      <c r="B26" s="278" t="s">
        <v>13</v>
      </c>
      <c r="C26" s="279"/>
      <c r="D26" s="280"/>
      <c r="E26" s="3"/>
      <c r="F26" s="278" t="str">
        <f>B26</f>
        <v>breakfast_track</v>
      </c>
      <c r="G26" s="279"/>
      <c r="H26" s="280"/>
      <c r="I26" s="3"/>
      <c r="J26" s="204"/>
      <c r="L26" s="282" t="str">
        <f>F26</f>
        <v>breakfast_track</v>
      </c>
      <c r="M26" s="279"/>
      <c r="N26" s="280"/>
      <c r="O26" s="180"/>
      <c r="P26" s="204"/>
      <c r="U26" s="200"/>
      <c r="V26" s="200"/>
      <c r="X26" s="277"/>
      <c r="Y26" s="275"/>
      <c r="Z26" s="275"/>
    </row>
    <row r="27" spans="2:28" x14ac:dyDescent="0.25">
      <c r="B27" s="274" t="s">
        <v>27</v>
      </c>
      <c r="C27" s="275"/>
      <c r="D27" s="71" t="s">
        <v>28</v>
      </c>
      <c r="E27" s="222"/>
      <c r="F27" s="274" t="s">
        <v>27</v>
      </c>
      <c r="G27" s="275"/>
      <c r="H27" s="71" t="s">
        <v>28</v>
      </c>
      <c r="I27" s="10"/>
      <c r="J27" s="203" t="s">
        <v>29</v>
      </c>
      <c r="L27" s="283" t="s">
        <v>30</v>
      </c>
      <c r="M27" s="275"/>
      <c r="N27" s="284"/>
      <c r="O27" s="69"/>
      <c r="P27" s="4"/>
      <c r="R27" s="281"/>
      <c r="S27" s="275"/>
      <c r="T27" s="275"/>
      <c r="U27" s="205"/>
      <c r="V27" s="205"/>
      <c r="X27" s="281"/>
      <c r="Y27" s="275"/>
      <c r="Z27" s="275"/>
    </row>
    <row r="28" spans="2:28" x14ac:dyDescent="0.25">
      <c r="B28" s="177" t="s">
        <v>1</v>
      </c>
      <c r="C28" s="101" t="s">
        <v>31</v>
      </c>
      <c r="D28" s="70" t="s">
        <v>32</v>
      </c>
      <c r="E28" s="222"/>
      <c r="F28" s="177" t="s">
        <v>1</v>
      </c>
      <c r="G28" s="101" t="s">
        <v>31</v>
      </c>
      <c r="H28" s="70" t="s">
        <v>32</v>
      </c>
      <c r="I28" s="10"/>
      <c r="J28" s="75"/>
      <c r="L28" s="178" t="str">
        <f>CONCATENATE(B$2," ",L26)</f>
        <v>MPEG-151 breakfast_track</v>
      </c>
      <c r="M28" s="195" t="str">
        <f>CONCATENATE(F$2," ",L26)</f>
        <v>my breakfast_track</v>
      </c>
      <c r="N28" s="179" t="s">
        <v>33</v>
      </c>
      <c r="O28" s="3"/>
      <c r="P28" s="4" t="s">
        <v>24</v>
      </c>
      <c r="Q28" s="3"/>
      <c r="R28" s="3"/>
      <c r="S28" s="3"/>
      <c r="T28" s="3"/>
      <c r="U28" s="3"/>
      <c r="V28" s="3"/>
      <c r="X28" s="180"/>
      <c r="Y28" s="180"/>
      <c r="Z28" s="180"/>
    </row>
    <row r="29" spans="2:28" x14ac:dyDescent="0.25">
      <c r="B29" s="94" t="str">
        <f>B26</f>
        <v>breakfast_track</v>
      </c>
      <c r="C29" s="101" t="s">
        <v>34</v>
      </c>
      <c r="D29" s="223">
        <f ca="1">0.001*INDIRECT($B29&amp;"!E5")</f>
        <v>41.983448000000003</v>
      </c>
      <c r="E29" s="222"/>
      <c r="F29" s="94" t="str">
        <f>F26</f>
        <v>breakfast_track</v>
      </c>
      <c r="G29" s="101" t="s">
        <v>34</v>
      </c>
      <c r="H29" s="223">
        <f ca="1">0.001*INDIRECT($B29&amp;"!W5")</f>
        <v>41.984784000000005</v>
      </c>
      <c r="I29" s="10"/>
      <c r="J29" s="224">
        <f ca="1">H29/D29-1</f>
        <v>3.1822064733733058E-5</v>
      </c>
      <c r="L29" s="76">
        <f ca="1">INDIRECT($B29&amp;"!"&amp;L$3&amp;"5")</f>
        <v>28.7177446</v>
      </c>
      <c r="M29" s="77">
        <f ca="1">INDIRECT($B29&amp;"!"&amp;M$3&amp;"5")</f>
        <v>28.777560266666669</v>
      </c>
      <c r="N29" s="78">
        <f ca="1">M29-L29</f>
        <v>5.9815666666668932E-2</v>
      </c>
      <c r="O29" s="222"/>
      <c r="P29" s="224">
        <f ca="1">bdrate(D29:D32,L29:L32,H29:H32,M29:M32)</f>
        <v>-1.4570093993162558E-3</v>
      </c>
      <c r="Q29" s="222"/>
      <c r="R29" s="10"/>
      <c r="S29" s="10"/>
      <c r="T29" s="10"/>
      <c r="U29" s="10"/>
      <c r="V29" s="225"/>
      <c r="X29" s="7"/>
      <c r="Y29" s="7"/>
      <c r="Z29" s="66"/>
      <c r="AB29" s="226"/>
    </row>
    <row r="30" spans="2:28" x14ac:dyDescent="0.25">
      <c r="B30" s="94" t="str">
        <f>B29</f>
        <v>breakfast_track</v>
      </c>
      <c r="C30" s="101" t="s">
        <v>35</v>
      </c>
      <c r="D30" s="223">
        <f ca="1">0.001*INDIRECT($B30&amp;"!E6")</f>
        <v>60.495176000000001</v>
      </c>
      <c r="E30" s="222"/>
      <c r="F30" s="94" t="str">
        <f>F29</f>
        <v>breakfast_track</v>
      </c>
      <c r="G30" s="101" t="s">
        <v>35</v>
      </c>
      <c r="H30" s="223">
        <f ca="1">0.001*INDIRECT($B30&amp;"!W6")</f>
        <v>60.496936000000012</v>
      </c>
      <c r="I30" s="10"/>
      <c r="J30" s="224">
        <f ca="1">H30/D30-1</f>
        <v>2.9093228855359143E-5</v>
      </c>
      <c r="L30" s="76">
        <f ca="1">INDIRECT($B30&amp;"!"&amp;L$3&amp;"6")</f>
        <v>32.667029533333334</v>
      </c>
      <c r="M30" s="77">
        <f ca="1">INDIRECT($B30&amp;"!"&amp;M$3&amp;"6")</f>
        <v>32.667635933333337</v>
      </c>
      <c r="N30" s="78">
        <f ca="1">M30-L30</f>
        <v>6.064000000023384E-4</v>
      </c>
      <c r="O30" s="222"/>
      <c r="P30" s="4"/>
      <c r="Q30" s="222"/>
      <c r="R30" s="10"/>
      <c r="S30" s="10"/>
      <c r="T30" s="10"/>
      <c r="U30" s="10"/>
      <c r="V30" s="225"/>
      <c r="X30" s="7"/>
      <c r="Y30" s="7"/>
      <c r="Z30" s="66"/>
    </row>
    <row r="31" spans="2:28" x14ac:dyDescent="0.25">
      <c r="B31" s="94" t="str">
        <f>B30</f>
        <v>breakfast_track</v>
      </c>
      <c r="C31" s="101" t="s">
        <v>36</v>
      </c>
      <c r="D31" s="223">
        <f ca="1">0.001*INDIRECT($B31&amp;"!E7")</f>
        <v>86.819575999999998</v>
      </c>
      <c r="E31" s="222"/>
      <c r="F31" s="94" t="str">
        <f>F30</f>
        <v>breakfast_track</v>
      </c>
      <c r="G31" s="101" t="s">
        <v>36</v>
      </c>
      <c r="H31" s="223">
        <f ca="1">0.001*INDIRECT($B31&amp;"!W7")</f>
        <v>86.821719999999985</v>
      </c>
      <c r="I31" s="10"/>
      <c r="J31" s="224">
        <f ca="1">H31/D31-1</f>
        <v>2.4694891391563445E-5</v>
      </c>
      <c r="L31" s="76">
        <f ca="1">INDIRECT($B31&amp;"!"&amp;L$3&amp;"7")</f>
        <v>38.018531133333333</v>
      </c>
      <c r="M31" s="77">
        <f ca="1">INDIRECT($B31&amp;"!"&amp;M$3&amp;"7")</f>
        <v>38.04446613333333</v>
      </c>
      <c r="N31" s="78">
        <f ca="1">M31-L31</f>
        <v>2.5934999999996933E-2</v>
      </c>
      <c r="O31" s="222"/>
      <c r="P31" s="4" t="s">
        <v>37</v>
      </c>
      <c r="Q31" s="222"/>
      <c r="R31" s="10"/>
      <c r="S31" s="10"/>
      <c r="T31" s="10"/>
      <c r="U31" s="10"/>
      <c r="V31" s="225"/>
      <c r="X31" s="7"/>
      <c r="Y31" s="7"/>
      <c r="Z31" s="66"/>
    </row>
    <row r="32" spans="2:28" x14ac:dyDescent="0.25">
      <c r="B32" s="94" t="str">
        <f>B31</f>
        <v>breakfast_track</v>
      </c>
      <c r="C32" s="101" t="s">
        <v>38</v>
      </c>
      <c r="D32" s="223">
        <f ca="1">0.001*INDIRECT($B32&amp;"!E8")</f>
        <v>120.280824</v>
      </c>
      <c r="E32" s="222"/>
      <c r="F32" s="94" t="str">
        <f>F31</f>
        <v>breakfast_track</v>
      </c>
      <c r="G32" s="101" t="s">
        <v>38</v>
      </c>
      <c r="H32" s="223">
        <f ca="1">0.001*INDIRECT($B32&amp;"!W8")</f>
        <v>120.28464000000001</v>
      </c>
      <c r="I32" s="10"/>
      <c r="J32" s="224">
        <f ca="1">H32/D32-1</f>
        <v>3.1725755387457255E-5</v>
      </c>
      <c r="L32" s="76">
        <f ca="1">INDIRECT($B32&amp;"!"&amp;L$3&amp;"8")</f>
        <v>41.289641266666663</v>
      </c>
      <c r="M32" s="77">
        <f ca="1">INDIRECT($B32&amp;"!"&amp;M$3&amp;"8")</f>
        <v>41.289166533333336</v>
      </c>
      <c r="N32" s="78">
        <f ca="1">M32-L32</f>
        <v>-4.747333333270376E-4</v>
      </c>
      <c r="O32" s="222"/>
      <c r="P32" s="227">
        <f ca="1">bdrate(L29:L32,D29:D32,M29:M32,H29:H32)</f>
        <v>4.7431149415810836E-4</v>
      </c>
      <c r="Q32" s="222"/>
      <c r="R32" s="10"/>
      <c r="S32" s="10"/>
      <c r="T32" s="10"/>
      <c r="U32" s="10"/>
      <c r="V32" s="225"/>
      <c r="X32" s="7"/>
      <c r="Y32" s="7"/>
      <c r="Z32" s="66"/>
    </row>
    <row r="33" spans="2:28" ht="16.5" customHeight="1" thickBot="1" x14ac:dyDescent="0.3">
      <c r="B33" s="72"/>
      <c r="C33" s="102"/>
      <c r="D33" s="228"/>
      <c r="E33" s="222"/>
      <c r="F33" s="72"/>
      <c r="G33" s="102"/>
      <c r="H33" s="223"/>
      <c r="I33" s="10"/>
      <c r="J33" s="224"/>
      <c r="L33" s="76"/>
      <c r="M33" s="77"/>
      <c r="N33" s="79"/>
      <c r="O33" s="222"/>
      <c r="P33" s="229"/>
      <c r="Q33" s="222"/>
      <c r="R33" s="10"/>
      <c r="S33" s="10"/>
      <c r="T33" s="10"/>
      <c r="U33" s="10"/>
      <c r="V33" s="225"/>
      <c r="X33" s="7"/>
      <c r="Y33" s="7"/>
      <c r="Z33" s="66"/>
      <c r="AB33" s="226"/>
    </row>
    <row r="34" spans="2:28" ht="16.5" customHeight="1" x14ac:dyDescent="0.25">
      <c r="B34" s="73"/>
      <c r="C34" s="91"/>
      <c r="D34" s="230"/>
      <c r="F34" s="73"/>
      <c r="G34" s="91"/>
      <c r="H34" s="230"/>
      <c r="J34" s="80">
        <f ca="1">MIN(D29:D33,H29:H33)</f>
        <v>41.983448000000003</v>
      </c>
      <c r="L34" s="81"/>
      <c r="M34" s="82"/>
      <c r="N34" s="83"/>
      <c r="O34" s="222"/>
      <c r="P34" s="204"/>
      <c r="Q34" s="222"/>
      <c r="R34" s="10"/>
      <c r="S34" s="10"/>
      <c r="T34" s="10"/>
      <c r="U34" s="10"/>
      <c r="V34" s="67"/>
      <c r="X34" s="7"/>
      <c r="Y34" s="7"/>
      <c r="Z34" s="66"/>
    </row>
    <row r="35" spans="2:28" ht="16.5" customHeight="1" thickBot="1" x14ac:dyDescent="0.3">
      <c r="B35" s="72"/>
      <c r="C35" s="74"/>
      <c r="D35" s="228"/>
      <c r="E35" s="222"/>
      <c r="F35" s="72"/>
      <c r="G35" s="74"/>
      <c r="H35" s="228"/>
      <c r="I35" s="10"/>
      <c r="J35" s="84">
        <f ca="1">MAX(D29:D33,H29:H33)</f>
        <v>120.28464000000001</v>
      </c>
      <c r="L35" s="85">
        <f>L34</f>
        <v>0</v>
      </c>
      <c r="M35" s="86">
        <f>M34</f>
        <v>0</v>
      </c>
      <c r="N35" s="79"/>
      <c r="O35" s="222"/>
      <c r="P35" s="6"/>
      <c r="Q35" s="222"/>
      <c r="R35" s="10"/>
      <c r="S35" s="10"/>
      <c r="T35" s="10"/>
      <c r="U35" s="10"/>
      <c r="V35" s="67"/>
      <c r="X35" s="68"/>
      <c r="Y35" s="68"/>
      <c r="Z35" s="66"/>
    </row>
    <row r="36" spans="2:28" ht="16.5" customHeight="1" thickBot="1" x14ac:dyDescent="0.3"/>
    <row r="37" spans="2:28" x14ac:dyDescent="0.25">
      <c r="B37" s="278" t="s">
        <v>14</v>
      </c>
      <c r="C37" s="279"/>
      <c r="D37" s="280"/>
      <c r="E37" s="3"/>
      <c r="F37" s="278" t="str">
        <f>B37</f>
        <v>breakfast_semitrack</v>
      </c>
      <c r="G37" s="279"/>
      <c r="H37" s="280"/>
      <c r="I37" s="3"/>
      <c r="J37" s="204"/>
      <c r="L37" s="282" t="str">
        <f>F37</f>
        <v>breakfast_semitrack</v>
      </c>
      <c r="M37" s="279"/>
      <c r="N37" s="280"/>
      <c r="O37" s="180"/>
      <c r="P37" s="204"/>
      <c r="U37" s="200"/>
      <c r="V37" s="200"/>
      <c r="X37" s="277"/>
      <c r="Y37" s="275"/>
      <c r="Z37" s="275"/>
    </row>
    <row r="38" spans="2:28" x14ac:dyDescent="0.25">
      <c r="B38" s="274" t="s">
        <v>27</v>
      </c>
      <c r="C38" s="275"/>
      <c r="D38" s="71" t="s">
        <v>28</v>
      </c>
      <c r="E38" s="222"/>
      <c r="F38" s="274" t="s">
        <v>27</v>
      </c>
      <c r="G38" s="275"/>
      <c r="H38" s="71" t="s">
        <v>28</v>
      </c>
      <c r="I38" s="10"/>
      <c r="J38" s="203" t="s">
        <v>29</v>
      </c>
      <c r="L38" s="283" t="s">
        <v>30</v>
      </c>
      <c r="M38" s="275"/>
      <c r="N38" s="284"/>
      <c r="O38" s="69"/>
      <c r="P38" s="4"/>
      <c r="R38" s="281"/>
      <c r="S38" s="275"/>
      <c r="T38" s="275"/>
      <c r="U38" s="205"/>
      <c r="V38" s="205"/>
      <c r="X38" s="281"/>
      <c r="Y38" s="275"/>
      <c r="Z38" s="275"/>
    </row>
    <row r="39" spans="2:28" x14ac:dyDescent="0.25">
      <c r="B39" s="177" t="s">
        <v>1</v>
      </c>
      <c r="C39" s="101" t="s">
        <v>31</v>
      </c>
      <c r="D39" s="70" t="s">
        <v>32</v>
      </c>
      <c r="E39" s="222"/>
      <c r="F39" s="177" t="s">
        <v>1</v>
      </c>
      <c r="G39" s="101" t="s">
        <v>31</v>
      </c>
      <c r="H39" s="70" t="s">
        <v>32</v>
      </c>
      <c r="I39" s="10"/>
      <c r="J39" s="75"/>
      <c r="L39" s="178" t="str">
        <f>CONCATENATE(B$2," ",L37)</f>
        <v>MPEG-151 breakfast_semitrack</v>
      </c>
      <c r="M39" s="195" t="str">
        <f>CONCATENATE(F$2," ",L37)</f>
        <v>my breakfast_semitrack</v>
      </c>
      <c r="N39" s="179" t="s">
        <v>33</v>
      </c>
      <c r="O39" s="3"/>
      <c r="P39" s="4" t="s">
        <v>24</v>
      </c>
      <c r="Q39" s="3"/>
      <c r="R39" s="3"/>
      <c r="S39" s="3"/>
      <c r="T39" s="3"/>
      <c r="U39" s="3"/>
      <c r="V39" s="3"/>
      <c r="X39" s="180"/>
      <c r="Y39" s="180"/>
      <c r="Z39" s="180"/>
    </row>
    <row r="40" spans="2:28" x14ac:dyDescent="0.25">
      <c r="B40" s="94" t="str">
        <f>B37</f>
        <v>breakfast_semitrack</v>
      </c>
      <c r="C40" s="101" t="s">
        <v>34</v>
      </c>
      <c r="D40" s="223">
        <f ca="1">0.001*INDIRECT($B40&amp;"!E5")</f>
        <v>43.056959999999997</v>
      </c>
      <c r="E40" s="222"/>
      <c r="F40" s="94" t="str">
        <f>F37</f>
        <v>breakfast_semitrack</v>
      </c>
      <c r="G40" s="101" t="s">
        <v>34</v>
      </c>
      <c r="H40" s="223">
        <f ca="1">0.001*INDIRECT($B40&amp;"!W5")</f>
        <v>43.057664000000003</v>
      </c>
      <c r="I40" s="10"/>
      <c r="J40" s="224">
        <f ca="1">H40/D40-1</f>
        <v>1.635043440151307E-5</v>
      </c>
      <c r="L40" s="76">
        <f ca="1">INDIRECT($B40&amp;"!"&amp;L$3&amp;"5")</f>
        <v>28.517949000000002</v>
      </c>
      <c r="M40" s="77">
        <f ca="1">INDIRECT($B40&amp;"!"&amp;M$3&amp;"5")</f>
        <v>28.541158933333339</v>
      </c>
      <c r="N40" s="78">
        <f ca="1">M40-L40</f>
        <v>2.3209933333337318E-2</v>
      </c>
      <c r="O40" s="222"/>
      <c r="P40" s="224">
        <f ca="1">bdrate(D40:D43,L40:L43,H40:H43,M40:M43)</f>
        <v>-1.12018866819108E-3</v>
      </c>
      <c r="Q40" s="222"/>
      <c r="R40" s="10"/>
      <c r="S40" s="10"/>
      <c r="T40" s="10"/>
      <c r="U40" s="10"/>
      <c r="V40" s="225"/>
      <c r="X40" s="7"/>
      <c r="Y40" s="7"/>
      <c r="Z40" s="66"/>
      <c r="AB40" s="226"/>
    </row>
    <row r="41" spans="2:28" x14ac:dyDescent="0.25">
      <c r="B41" s="94" t="str">
        <f>B40</f>
        <v>breakfast_semitrack</v>
      </c>
      <c r="C41" s="101" t="s">
        <v>35</v>
      </c>
      <c r="D41" s="223">
        <f ca="1">0.001*INDIRECT($B41&amp;"!E6")</f>
        <v>62.195320000000002</v>
      </c>
      <c r="E41" s="222"/>
      <c r="F41" s="94" t="str">
        <f>F40</f>
        <v>breakfast_semitrack</v>
      </c>
      <c r="G41" s="101" t="s">
        <v>35</v>
      </c>
      <c r="H41" s="223">
        <f ca="1">0.001*INDIRECT($B41&amp;"!W6")</f>
        <v>62.196928</v>
      </c>
      <c r="I41" s="10"/>
      <c r="J41" s="224">
        <f ca="1">H41/D41-1</f>
        <v>2.5854035319738955E-5</v>
      </c>
      <c r="L41" s="76">
        <f ca="1">INDIRECT($B41&amp;"!"&amp;L$3&amp;"6")</f>
        <v>32.676511999999995</v>
      </c>
      <c r="M41" s="77">
        <f ca="1">INDIRECT($B41&amp;"!"&amp;M$3&amp;"6")</f>
        <v>32.704957799999995</v>
      </c>
      <c r="N41" s="78">
        <f ca="1">M41-L41</f>
        <v>2.8445800000000077E-2</v>
      </c>
      <c r="O41" s="222"/>
      <c r="P41" s="4"/>
      <c r="Q41" s="222"/>
      <c r="R41" s="10"/>
      <c r="S41" s="10"/>
      <c r="T41" s="10"/>
      <c r="U41" s="10"/>
      <c r="V41" s="225"/>
      <c r="X41" s="7"/>
      <c r="Y41" s="7"/>
      <c r="Z41" s="66"/>
    </row>
    <row r="42" spans="2:28" x14ac:dyDescent="0.25">
      <c r="B42" s="94" t="str">
        <f>B41</f>
        <v>breakfast_semitrack</v>
      </c>
      <c r="C42" s="101" t="s">
        <v>36</v>
      </c>
      <c r="D42" s="223">
        <f ca="1">0.001*INDIRECT($B42&amp;"!E7")</f>
        <v>89.416951999999995</v>
      </c>
      <c r="E42" s="222"/>
      <c r="F42" s="94" t="str">
        <f>F41</f>
        <v>breakfast_semitrack</v>
      </c>
      <c r="G42" s="101" t="s">
        <v>36</v>
      </c>
      <c r="H42" s="223">
        <f ca="1">0.001*INDIRECT($B42&amp;"!W7")</f>
        <v>89.418720000000022</v>
      </c>
      <c r="I42" s="10"/>
      <c r="J42" s="224">
        <f ca="1">H42/D42-1</f>
        <v>1.9772537091400366E-5</v>
      </c>
      <c r="L42" s="76">
        <f ca="1">INDIRECT($B42&amp;"!"&amp;L$3&amp;"7")</f>
        <v>37.981361266666667</v>
      </c>
      <c r="M42" s="77">
        <f ca="1">INDIRECT($B42&amp;"!"&amp;M$3&amp;"7")</f>
        <v>37.9763454</v>
      </c>
      <c r="N42" s="78">
        <f ca="1">M42-L42</f>
        <v>-5.0158666666675344E-3</v>
      </c>
      <c r="O42" s="222"/>
      <c r="P42" s="4" t="s">
        <v>37</v>
      </c>
      <c r="Q42" s="222"/>
      <c r="R42" s="10"/>
      <c r="S42" s="10"/>
      <c r="T42" s="10"/>
      <c r="U42" s="10"/>
      <c r="V42" s="225"/>
      <c r="X42" s="7"/>
      <c r="Y42" s="7"/>
      <c r="Z42" s="66"/>
    </row>
    <row r="43" spans="2:28" x14ac:dyDescent="0.25">
      <c r="B43" s="94" t="str">
        <f>B42</f>
        <v>breakfast_semitrack</v>
      </c>
      <c r="C43" s="101" t="s">
        <v>38</v>
      </c>
      <c r="D43" s="223">
        <f ca="1">0.001*INDIRECT($B43&amp;"!E8")</f>
        <v>123.8312</v>
      </c>
      <c r="E43" s="222"/>
      <c r="F43" s="94" t="str">
        <f>F42</f>
        <v>breakfast_semitrack</v>
      </c>
      <c r="G43" s="101" t="s">
        <v>38</v>
      </c>
      <c r="H43" s="223">
        <f ca="1">0.001*INDIRECT($B43&amp;"!W8")</f>
        <v>123.83228799999999</v>
      </c>
      <c r="I43" s="10"/>
      <c r="J43" s="224">
        <f ca="1">H43/D43-1</f>
        <v>8.7861540547518047E-6</v>
      </c>
      <c r="L43" s="76">
        <f ca="1">INDIRECT($B43&amp;"!"&amp;L$3&amp;"8")</f>
        <v>40.960923133333331</v>
      </c>
      <c r="M43" s="77">
        <f ca="1">INDIRECT($B43&amp;"!"&amp;M$3&amp;"8")</f>
        <v>40.969923266666676</v>
      </c>
      <c r="N43" s="78">
        <f ca="1">M43-L43</f>
        <v>9.0001333333447064E-3</v>
      </c>
      <c r="O43" s="222"/>
      <c r="P43" s="227">
        <f ca="1">bdrate(L40:L43,D40:D43,M40:M43,H40:H43)</f>
        <v>2.9208925326895674E-4</v>
      </c>
      <c r="Q43" s="222"/>
      <c r="R43" s="10"/>
      <c r="S43" s="10"/>
      <c r="T43" s="10"/>
      <c r="U43" s="10"/>
      <c r="V43" s="225"/>
      <c r="X43" s="7"/>
      <c r="Y43" s="7"/>
      <c r="Z43" s="66"/>
    </row>
    <row r="44" spans="2:28" ht="16.5" customHeight="1" thickBot="1" x14ac:dyDescent="0.3">
      <c r="B44" s="72"/>
      <c r="C44" s="102"/>
      <c r="D44" s="228"/>
      <c r="E44" s="222"/>
      <c r="F44" s="72"/>
      <c r="G44" s="102"/>
      <c r="H44" s="223"/>
      <c r="I44" s="10"/>
      <c r="J44" s="224"/>
      <c r="L44" s="76"/>
      <c r="M44" s="77"/>
      <c r="N44" s="79"/>
      <c r="O44" s="222"/>
      <c r="P44" s="229"/>
      <c r="Q44" s="222"/>
      <c r="R44" s="10"/>
      <c r="S44" s="10"/>
      <c r="T44" s="10"/>
      <c r="U44" s="10"/>
      <c r="V44" s="225"/>
      <c r="X44" s="7"/>
      <c r="Y44" s="7"/>
      <c r="Z44" s="66"/>
      <c r="AB44" s="226"/>
    </row>
    <row r="45" spans="2:28" ht="16.5" customHeight="1" x14ac:dyDescent="0.25">
      <c r="B45" s="73"/>
      <c r="C45" s="91"/>
      <c r="D45" s="230"/>
      <c r="F45" s="73"/>
      <c r="G45" s="91"/>
      <c r="H45" s="230"/>
      <c r="J45" s="80">
        <f ca="1">MIN(D40:D44,H40:H44)</f>
        <v>43.056959999999997</v>
      </c>
      <c r="L45" s="81"/>
      <c r="M45" s="82"/>
      <c r="N45" s="83"/>
      <c r="O45" s="222"/>
      <c r="P45" s="204"/>
      <c r="Q45" s="222"/>
      <c r="R45" s="10"/>
      <c r="S45" s="10"/>
      <c r="T45" s="10"/>
      <c r="U45" s="10"/>
      <c r="V45" s="67"/>
      <c r="X45" s="7"/>
      <c r="Y45" s="7"/>
      <c r="Z45" s="66"/>
    </row>
    <row r="46" spans="2:28" ht="16.5" customHeight="1" thickBot="1" x14ac:dyDescent="0.3">
      <c r="B46" s="72"/>
      <c r="C46" s="74"/>
      <c r="D46" s="228"/>
      <c r="E46" s="222"/>
      <c r="F46" s="72"/>
      <c r="G46" s="74"/>
      <c r="H46" s="228"/>
      <c r="I46" s="10"/>
      <c r="J46" s="84">
        <f ca="1">MAX(D40:D44,H40:H44)</f>
        <v>123.83228799999999</v>
      </c>
      <c r="L46" s="85">
        <f>L45</f>
        <v>0</v>
      </c>
      <c r="M46" s="86">
        <f>M45</f>
        <v>0</v>
      </c>
      <c r="N46" s="79"/>
      <c r="O46" s="222"/>
      <c r="P46" s="6"/>
      <c r="Q46" s="222"/>
      <c r="R46" s="10"/>
      <c r="S46" s="10"/>
      <c r="T46" s="10"/>
      <c r="U46" s="10"/>
      <c r="V46" s="67"/>
      <c r="X46" s="68"/>
      <c r="Y46" s="68"/>
      <c r="Z46" s="66"/>
    </row>
    <row r="47" spans="2:28" ht="16.5" customHeight="1" thickBot="1" x14ac:dyDescent="0.3"/>
    <row r="48" spans="2:28" x14ac:dyDescent="0.25">
      <c r="B48" s="278" t="s">
        <v>15</v>
      </c>
      <c r="C48" s="279"/>
      <c r="D48" s="280"/>
      <c r="E48" s="3"/>
      <c r="F48" s="278" t="str">
        <f>B48</f>
        <v>cinema_track</v>
      </c>
      <c r="G48" s="279"/>
      <c r="H48" s="280"/>
      <c r="I48" s="3"/>
      <c r="J48" s="204"/>
      <c r="L48" s="282" t="str">
        <f>F48</f>
        <v>cinema_track</v>
      </c>
      <c r="M48" s="279"/>
      <c r="N48" s="280"/>
      <c r="O48" s="180"/>
      <c r="P48" s="204"/>
      <c r="U48" s="200"/>
      <c r="V48" s="200"/>
      <c r="X48" s="277"/>
      <c r="Y48" s="275"/>
      <c r="Z48" s="275"/>
    </row>
    <row r="49" spans="2:28" x14ac:dyDescent="0.25">
      <c r="B49" s="274" t="s">
        <v>27</v>
      </c>
      <c r="C49" s="275"/>
      <c r="D49" s="71" t="s">
        <v>28</v>
      </c>
      <c r="E49" s="222"/>
      <c r="F49" s="274" t="s">
        <v>27</v>
      </c>
      <c r="G49" s="275"/>
      <c r="H49" s="71" t="s">
        <v>28</v>
      </c>
      <c r="I49" s="10"/>
      <c r="J49" s="203" t="s">
        <v>29</v>
      </c>
      <c r="L49" s="283" t="s">
        <v>30</v>
      </c>
      <c r="M49" s="275"/>
      <c r="N49" s="284"/>
      <c r="O49" s="69"/>
      <c r="P49" s="4"/>
      <c r="R49" s="281"/>
      <c r="S49" s="275"/>
      <c r="T49" s="275"/>
      <c r="U49" s="205"/>
      <c r="V49" s="205"/>
      <c r="X49" s="281"/>
      <c r="Y49" s="275"/>
      <c r="Z49" s="275"/>
    </row>
    <row r="50" spans="2:28" x14ac:dyDescent="0.25">
      <c r="B50" s="177" t="s">
        <v>1</v>
      </c>
      <c r="C50" s="101" t="s">
        <v>31</v>
      </c>
      <c r="D50" s="70" t="s">
        <v>32</v>
      </c>
      <c r="E50" s="222"/>
      <c r="F50" s="177" t="s">
        <v>1</v>
      </c>
      <c r="G50" s="101" t="s">
        <v>31</v>
      </c>
      <c r="H50" s="70" t="s">
        <v>32</v>
      </c>
      <c r="I50" s="10"/>
      <c r="J50" s="75"/>
      <c r="L50" s="178" t="str">
        <f>CONCATENATE(B$2," ",L48)</f>
        <v>MPEG-151 cinema_track</v>
      </c>
      <c r="M50" s="195" t="str">
        <f>CONCATENATE(F$2," ",L48)</f>
        <v>my cinema_track</v>
      </c>
      <c r="N50" s="179" t="s">
        <v>33</v>
      </c>
      <c r="O50" s="3"/>
      <c r="P50" s="4" t="s">
        <v>24</v>
      </c>
      <c r="Q50" s="3"/>
      <c r="R50" s="3"/>
      <c r="S50" s="3"/>
      <c r="T50" s="3"/>
      <c r="U50" s="3"/>
      <c r="V50" s="3"/>
      <c r="X50" s="180"/>
      <c r="Y50" s="180"/>
      <c r="Z50" s="180"/>
    </row>
    <row r="51" spans="2:28" x14ac:dyDescent="0.25">
      <c r="B51" s="94" t="str">
        <f>B48</f>
        <v>cinema_track</v>
      </c>
      <c r="C51" s="101" t="s">
        <v>34</v>
      </c>
      <c r="D51" s="223">
        <f ca="1">0.001*INDIRECT($B51&amp;"!E5")</f>
        <v>30.964104000000003</v>
      </c>
      <c r="E51" s="222"/>
      <c r="F51" s="94" t="str">
        <f>F48</f>
        <v>cinema_track</v>
      </c>
      <c r="G51" s="101" t="s">
        <v>34</v>
      </c>
      <c r="H51" s="223">
        <f ca="1">0.001*INDIRECT($B51&amp;"!W5")</f>
        <v>30.965223999999999</v>
      </c>
      <c r="I51" s="10"/>
      <c r="J51" s="224">
        <f ca="1">H51/D51-1</f>
        <v>3.6170915844957463E-5</v>
      </c>
      <c r="L51" s="76">
        <f ca="1">INDIRECT($B51&amp;"!"&amp;L$3&amp;"5")</f>
        <v>31.725678952380957</v>
      </c>
      <c r="M51" s="77">
        <f ca="1">INDIRECT($B51&amp;"!"&amp;M$3&amp;"5")</f>
        <v>31.744672238095237</v>
      </c>
      <c r="N51" s="78">
        <f ca="1">M51-L51</f>
        <v>1.8993285714280717E-2</v>
      </c>
      <c r="O51" s="222"/>
      <c r="P51" s="224">
        <f ca="1">bdrate(D51:D54,L51:L54,H51:H54,M51:M54)</f>
        <v>-9.3236530314100285E-4</v>
      </c>
      <c r="Q51" s="222"/>
      <c r="R51" s="10"/>
      <c r="S51" s="10"/>
      <c r="T51" s="10"/>
      <c r="U51" s="10"/>
      <c r="V51" s="225"/>
      <c r="X51" s="7"/>
      <c r="Y51" s="7"/>
      <c r="Z51" s="66"/>
      <c r="AB51" s="226"/>
    </row>
    <row r="52" spans="2:28" x14ac:dyDescent="0.25">
      <c r="B52" s="94" t="str">
        <f>B51</f>
        <v>cinema_track</v>
      </c>
      <c r="C52" s="101" t="s">
        <v>35</v>
      </c>
      <c r="D52" s="223">
        <f ca="1">0.001*INDIRECT($B52&amp;"!E6")</f>
        <v>45.42214400000001</v>
      </c>
      <c r="E52" s="222"/>
      <c r="F52" s="94" t="str">
        <f>F51</f>
        <v>cinema_track</v>
      </c>
      <c r="G52" s="101" t="s">
        <v>35</v>
      </c>
      <c r="H52" s="223">
        <f ca="1">0.001*INDIRECT($B52&amp;"!W6")</f>
        <v>45.422184000000001</v>
      </c>
      <c r="I52" s="10"/>
      <c r="J52" s="224">
        <f ca="1">H52/D52-1</f>
        <v>8.8062773939689976E-7</v>
      </c>
      <c r="L52" s="76">
        <f ca="1">INDIRECT($B52&amp;"!"&amp;L$3&amp;"6")</f>
        <v>35.280070952380953</v>
      </c>
      <c r="M52" s="77">
        <f ca="1">INDIRECT($B52&amp;"!"&amp;M$3&amp;"6")</f>
        <v>35.305261809523799</v>
      </c>
      <c r="N52" s="78">
        <f ca="1">M52-L52</f>
        <v>2.5190857142845857E-2</v>
      </c>
      <c r="O52" s="222"/>
      <c r="P52" s="4"/>
      <c r="Q52" s="222"/>
      <c r="R52" s="10"/>
      <c r="S52" s="10"/>
      <c r="T52" s="10"/>
      <c r="U52" s="10"/>
      <c r="V52" s="225"/>
      <c r="X52" s="7"/>
      <c r="Y52" s="7"/>
      <c r="Z52" s="66"/>
    </row>
    <row r="53" spans="2:28" x14ac:dyDescent="0.25">
      <c r="B53" s="94" t="str">
        <f>B52</f>
        <v>cinema_track</v>
      </c>
      <c r="C53" s="101" t="s">
        <v>36</v>
      </c>
      <c r="D53" s="223">
        <f ca="1">0.001*INDIRECT($B53&amp;"!E7")</f>
        <v>67.492872000000006</v>
      </c>
      <c r="E53" s="222"/>
      <c r="F53" s="94" t="str">
        <f>F52</f>
        <v>cinema_track</v>
      </c>
      <c r="G53" s="101" t="s">
        <v>36</v>
      </c>
      <c r="H53" s="223">
        <f ca="1">0.001*INDIRECT($B53&amp;"!W7")</f>
        <v>67.492048000000011</v>
      </c>
      <c r="I53" s="10"/>
      <c r="J53" s="224">
        <f ca="1">H53/D53-1</f>
        <v>-1.2208696645643613E-5</v>
      </c>
      <c r="L53" s="76">
        <f ca="1">INDIRECT($B53&amp;"!"&amp;L$3&amp;"7")</f>
        <v>39.311823238095236</v>
      </c>
      <c r="M53" s="77">
        <f ca="1">INDIRECT($B53&amp;"!"&amp;M$3&amp;"7")</f>
        <v>39.304165476190477</v>
      </c>
      <c r="N53" s="78">
        <f ca="1">M53-L53</f>
        <v>-7.6577619047597523E-3</v>
      </c>
      <c r="O53" s="222"/>
      <c r="P53" s="4" t="s">
        <v>37</v>
      </c>
      <c r="Q53" s="222"/>
      <c r="R53" s="10"/>
      <c r="S53" s="10"/>
      <c r="T53" s="10"/>
      <c r="U53" s="10"/>
      <c r="V53" s="225"/>
      <c r="X53" s="7"/>
      <c r="Y53" s="7"/>
      <c r="Z53" s="66"/>
    </row>
    <row r="54" spans="2:28" x14ac:dyDescent="0.25">
      <c r="B54" s="94" t="str">
        <f>B53</f>
        <v>cinema_track</v>
      </c>
      <c r="C54" s="101" t="s">
        <v>38</v>
      </c>
      <c r="D54" s="223">
        <f ca="1">0.001*INDIRECT($B54&amp;"!E8")</f>
        <v>95.688671999999997</v>
      </c>
      <c r="E54" s="222"/>
      <c r="F54" s="94" t="str">
        <f>F53</f>
        <v>cinema_track</v>
      </c>
      <c r="G54" s="101" t="s">
        <v>38</v>
      </c>
      <c r="H54" s="223">
        <f ca="1">0.001*INDIRECT($B54&amp;"!W8")</f>
        <v>95.687856000000011</v>
      </c>
      <c r="I54" s="10"/>
      <c r="J54" s="224">
        <f ca="1">H54/D54-1</f>
        <v>-8.527655185663896E-6</v>
      </c>
      <c r="L54" s="76">
        <f ca="1">INDIRECT($B54&amp;"!"&amp;L$3&amp;"8")</f>
        <v>43.423016285714283</v>
      </c>
      <c r="M54" s="77">
        <f ca="1">INDIRECT($B54&amp;"!"&amp;M$3&amp;"8")</f>
        <v>43.427544904761909</v>
      </c>
      <c r="N54" s="78">
        <f ca="1">M54-L54</f>
        <v>4.5286190476261368E-3</v>
      </c>
      <c r="O54" s="222"/>
      <c r="P54" s="227">
        <f ca="1">bdrate(L51:L54,D51:D54,M51:M54,H51:H54)</f>
        <v>1.7086124294873883E-4</v>
      </c>
      <c r="Q54" s="222"/>
      <c r="R54" s="10"/>
      <c r="S54" s="10"/>
      <c r="T54" s="10"/>
      <c r="U54" s="10"/>
      <c r="V54" s="225"/>
      <c r="X54" s="7"/>
      <c r="Y54" s="7"/>
      <c r="Z54" s="66"/>
    </row>
    <row r="55" spans="2:28" ht="16.5" customHeight="1" thickBot="1" x14ac:dyDescent="0.3">
      <c r="B55" s="72"/>
      <c r="C55" s="102"/>
      <c r="D55" s="228"/>
      <c r="E55" s="222"/>
      <c r="F55" s="72"/>
      <c r="G55" s="102"/>
      <c r="H55" s="223"/>
      <c r="I55" s="10"/>
      <c r="J55" s="224"/>
      <c r="L55" s="76"/>
      <c r="M55" s="77"/>
      <c r="N55" s="79"/>
      <c r="O55" s="222"/>
      <c r="P55" s="229"/>
      <c r="Q55" s="222"/>
      <c r="R55" s="10"/>
      <c r="S55" s="10"/>
      <c r="T55" s="10"/>
      <c r="U55" s="10"/>
      <c r="V55" s="225"/>
      <c r="X55" s="7"/>
      <c r="Y55" s="7"/>
      <c r="Z55" s="66"/>
      <c r="AB55" s="226"/>
    </row>
    <row r="56" spans="2:28" ht="16.5" customHeight="1" x14ac:dyDescent="0.25">
      <c r="B56" s="90"/>
      <c r="C56" s="91"/>
      <c r="D56" s="230"/>
      <c r="F56" s="90"/>
      <c r="G56" s="91"/>
      <c r="H56" s="230"/>
      <c r="J56" s="80">
        <f ca="1">MIN(D51:D55,H51:H55)</f>
        <v>30.964104000000003</v>
      </c>
      <c r="L56" s="81"/>
      <c r="M56" s="82"/>
      <c r="N56" s="83"/>
      <c r="O56" s="222"/>
      <c r="P56" s="204"/>
      <c r="Q56" s="222"/>
      <c r="R56" s="10"/>
      <c r="S56" s="10"/>
      <c r="T56" s="10"/>
      <c r="U56" s="10"/>
      <c r="V56" s="67"/>
      <c r="X56" s="7"/>
      <c r="Y56" s="7"/>
      <c r="Z56" s="66"/>
    </row>
    <row r="57" spans="2:28" ht="16.5" customHeight="1" thickBot="1" x14ac:dyDescent="0.3">
      <c r="B57" s="72"/>
      <c r="C57" s="74"/>
      <c r="D57" s="228"/>
      <c r="E57" s="222"/>
      <c r="F57" s="72"/>
      <c r="G57" s="74"/>
      <c r="H57" s="228"/>
      <c r="I57" s="10"/>
      <c r="J57" s="84">
        <f ca="1">MAX(D51:D55,H51:H55)</f>
        <v>95.688671999999997</v>
      </c>
      <c r="L57" s="85">
        <f>L56</f>
        <v>0</v>
      </c>
      <c r="M57" s="86">
        <f>M56</f>
        <v>0</v>
      </c>
      <c r="N57" s="79"/>
      <c r="O57" s="222"/>
      <c r="P57" s="6"/>
      <c r="Q57" s="222"/>
      <c r="R57" s="10"/>
      <c r="S57" s="10"/>
      <c r="T57" s="10"/>
      <c r="U57" s="10"/>
      <c r="V57" s="67"/>
      <c r="X57" s="68"/>
      <c r="Y57" s="68"/>
      <c r="Z57" s="66"/>
    </row>
    <row r="58" spans="2:28" ht="16.5" customHeight="1" thickBot="1" x14ac:dyDescent="0.3"/>
    <row r="59" spans="2:28" x14ac:dyDescent="0.25">
      <c r="B59" s="278" t="s">
        <v>16</v>
      </c>
      <c r="C59" s="279"/>
      <c r="D59" s="280"/>
      <c r="E59" s="3"/>
      <c r="F59" s="278" t="str">
        <f>B59</f>
        <v>cinema_semitrack</v>
      </c>
      <c r="G59" s="279"/>
      <c r="H59" s="280"/>
      <c r="I59" s="3"/>
      <c r="J59" s="204"/>
      <c r="L59" s="282" t="str">
        <f>F59</f>
        <v>cinema_semitrack</v>
      </c>
      <c r="M59" s="279"/>
      <c r="N59" s="280"/>
      <c r="O59" s="180"/>
      <c r="P59" s="204"/>
      <c r="U59" s="200"/>
      <c r="V59" s="200"/>
      <c r="X59" s="277"/>
      <c r="Y59" s="275"/>
      <c r="Z59" s="275"/>
    </row>
    <row r="60" spans="2:28" x14ac:dyDescent="0.25">
      <c r="B60" s="274" t="s">
        <v>27</v>
      </c>
      <c r="C60" s="275"/>
      <c r="D60" s="71" t="s">
        <v>28</v>
      </c>
      <c r="E60" s="222"/>
      <c r="F60" s="274" t="s">
        <v>27</v>
      </c>
      <c r="G60" s="275"/>
      <c r="H60" s="71" t="s">
        <v>28</v>
      </c>
      <c r="I60" s="10"/>
      <c r="J60" s="203" t="s">
        <v>29</v>
      </c>
      <c r="L60" s="283" t="s">
        <v>30</v>
      </c>
      <c r="M60" s="275"/>
      <c r="N60" s="284"/>
      <c r="O60" s="69"/>
      <c r="P60" s="4"/>
      <c r="R60" s="281"/>
      <c r="S60" s="275"/>
      <c r="T60" s="275"/>
      <c r="U60" s="205"/>
      <c r="V60" s="205"/>
      <c r="X60" s="281"/>
      <c r="Y60" s="275"/>
      <c r="Z60" s="275"/>
    </row>
    <row r="61" spans="2:28" x14ac:dyDescent="0.25">
      <c r="B61" s="177" t="s">
        <v>1</v>
      </c>
      <c r="C61" s="101" t="s">
        <v>31</v>
      </c>
      <c r="D61" s="70" t="s">
        <v>32</v>
      </c>
      <c r="E61" s="222"/>
      <c r="F61" s="177" t="s">
        <v>1</v>
      </c>
      <c r="G61" s="101" t="s">
        <v>31</v>
      </c>
      <c r="H61" s="70" t="s">
        <v>32</v>
      </c>
      <c r="I61" s="10"/>
      <c r="J61" s="75"/>
      <c r="L61" s="178" t="str">
        <f>CONCATENATE(B$2," ",L59)</f>
        <v>MPEG-151 cinema_semitrack</v>
      </c>
      <c r="M61" s="195" t="str">
        <f>CONCATENATE(F$2," ",L59)</f>
        <v>my cinema_semitrack</v>
      </c>
      <c r="N61" s="179" t="s">
        <v>33</v>
      </c>
      <c r="O61" s="3"/>
      <c r="P61" s="4" t="s">
        <v>24</v>
      </c>
      <c r="Q61" s="3"/>
      <c r="R61" s="3"/>
      <c r="S61" s="3"/>
      <c r="T61" s="3"/>
      <c r="U61" s="3"/>
      <c r="V61" s="3"/>
      <c r="X61" s="180"/>
      <c r="Y61" s="180"/>
      <c r="Z61" s="180"/>
    </row>
    <row r="62" spans="2:28" x14ac:dyDescent="0.25">
      <c r="B62" s="94" t="str">
        <f>B59</f>
        <v>cinema_semitrack</v>
      </c>
      <c r="C62" s="101" t="s">
        <v>34</v>
      </c>
      <c r="D62" s="223">
        <f ca="1">0.001*INDIRECT($B62&amp;"!E5")</f>
        <v>31.99812</v>
      </c>
      <c r="E62" s="222"/>
      <c r="F62" s="94" t="str">
        <f>F59</f>
        <v>cinema_semitrack</v>
      </c>
      <c r="G62" s="101" t="s">
        <v>34</v>
      </c>
      <c r="H62" s="223">
        <f ca="1">0.001*INDIRECT($B62&amp;"!W5")</f>
        <v>31.998720000000002</v>
      </c>
      <c r="I62" s="10"/>
      <c r="J62" s="224">
        <f ca="1">H62/D62-1</f>
        <v>1.8751101627190181E-5</v>
      </c>
      <c r="L62" s="76">
        <f ca="1">INDIRECT($B62&amp;"!"&amp;L$3&amp;"5")</f>
        <v>31.695443047619044</v>
      </c>
      <c r="M62" s="77">
        <f ca="1">INDIRECT($B62&amp;"!"&amp;M$3&amp;"5")</f>
        <v>31.712460523809519</v>
      </c>
      <c r="N62" s="78">
        <f ca="1">M62-L62</f>
        <v>1.7017476190474667E-2</v>
      </c>
      <c r="O62" s="222"/>
      <c r="P62" s="224">
        <f ca="1">bdrate(D62:D65,L62:L65,H62:H65,M62:M65)</f>
        <v>-1.9810294262724293E-3</v>
      </c>
      <c r="Q62" s="222"/>
      <c r="R62" s="10"/>
      <c r="S62" s="10"/>
      <c r="T62" s="10"/>
      <c r="U62" s="10"/>
      <c r="V62" s="225"/>
      <c r="X62" s="7"/>
      <c r="Y62" s="7"/>
      <c r="Z62" s="66"/>
      <c r="AB62" s="226"/>
    </row>
    <row r="63" spans="2:28" x14ac:dyDescent="0.25">
      <c r="B63" s="94" t="str">
        <f>B62</f>
        <v>cinema_semitrack</v>
      </c>
      <c r="C63" s="101" t="s">
        <v>35</v>
      </c>
      <c r="D63" s="223">
        <f ca="1">0.001*INDIRECT($B63&amp;"!E6")</f>
        <v>47.120816000000005</v>
      </c>
      <c r="E63" s="222"/>
      <c r="F63" s="94" t="str">
        <f>F62</f>
        <v>cinema_semitrack</v>
      </c>
      <c r="G63" s="101" t="s">
        <v>35</v>
      </c>
      <c r="H63" s="223">
        <f ca="1">0.001*INDIRECT($B63&amp;"!W6")</f>
        <v>47.121400000000001</v>
      </c>
      <c r="I63" s="10"/>
      <c r="J63" s="224">
        <f ca="1">H63/D63-1</f>
        <v>1.2393673318289444E-5</v>
      </c>
      <c r="L63" s="76">
        <f ca="1">INDIRECT($B63&amp;"!"&amp;L$3&amp;"6")</f>
        <v>35.220270428571425</v>
      </c>
      <c r="M63" s="77">
        <f ca="1">INDIRECT($B63&amp;"!"&amp;M$3&amp;"6")</f>
        <v>35.247428809523811</v>
      </c>
      <c r="N63" s="78">
        <f ca="1">M63-L63</f>
        <v>2.7158380952386096E-2</v>
      </c>
      <c r="O63" s="222"/>
      <c r="P63" s="4"/>
      <c r="Q63" s="222"/>
      <c r="R63" s="10"/>
      <c r="S63" s="10"/>
      <c r="T63" s="10"/>
      <c r="U63" s="10"/>
      <c r="V63" s="225"/>
      <c r="X63" s="7"/>
      <c r="Y63" s="7"/>
      <c r="Z63" s="66"/>
    </row>
    <row r="64" spans="2:28" x14ac:dyDescent="0.25">
      <c r="B64" s="94" t="str">
        <f>B63</f>
        <v>cinema_semitrack</v>
      </c>
      <c r="C64" s="101" t="s">
        <v>36</v>
      </c>
      <c r="D64" s="223">
        <f ca="1">0.001*INDIRECT($B64&amp;"!E7")</f>
        <v>70.18495999999999</v>
      </c>
      <c r="E64" s="222"/>
      <c r="F64" s="94" t="str">
        <f>F63</f>
        <v>cinema_semitrack</v>
      </c>
      <c r="G64" s="101" t="s">
        <v>36</v>
      </c>
      <c r="H64" s="223">
        <f ca="1">0.001*INDIRECT($B64&amp;"!W7")</f>
        <v>70.184967999999998</v>
      </c>
      <c r="I64" s="10"/>
      <c r="J64" s="224">
        <f ca="1">H64/D64-1</f>
        <v>1.1398453469979586E-7</v>
      </c>
      <c r="L64" s="76">
        <f ca="1">INDIRECT($B64&amp;"!"&amp;L$3&amp;"7")</f>
        <v>39.176073857142853</v>
      </c>
      <c r="M64" s="77">
        <f ca="1">INDIRECT($B64&amp;"!"&amp;M$3&amp;"7")</f>
        <v>39.190795190476187</v>
      </c>
      <c r="N64" s="78">
        <f ca="1">M64-L64</f>
        <v>1.472133333333403E-2</v>
      </c>
      <c r="O64" s="222"/>
      <c r="P64" s="4" t="s">
        <v>37</v>
      </c>
      <c r="Q64" s="222"/>
      <c r="R64" s="10"/>
      <c r="S64" s="10"/>
      <c r="T64" s="10"/>
      <c r="U64" s="10"/>
      <c r="V64" s="225"/>
      <c r="X64" s="7"/>
      <c r="Y64" s="7"/>
      <c r="Z64" s="66"/>
    </row>
    <row r="65" spans="2:28" x14ac:dyDescent="0.25">
      <c r="B65" s="94" t="str">
        <f>B64</f>
        <v>cinema_semitrack</v>
      </c>
      <c r="C65" s="101" t="s">
        <v>38</v>
      </c>
      <c r="D65" s="223">
        <f ca="1">0.001*INDIRECT($B65&amp;"!E8")</f>
        <v>99.472144</v>
      </c>
      <c r="E65" s="222"/>
      <c r="F65" s="94" t="str">
        <f>F64</f>
        <v>cinema_semitrack</v>
      </c>
      <c r="G65" s="101" t="s">
        <v>38</v>
      </c>
      <c r="H65" s="223">
        <f ca="1">0.001*INDIRECT($B65&amp;"!W8")</f>
        <v>99.471167999999992</v>
      </c>
      <c r="I65" s="10"/>
      <c r="J65" s="224">
        <f ca="1">H65/D65-1</f>
        <v>-9.8117921335516556E-6</v>
      </c>
      <c r="L65" s="76">
        <f ca="1">INDIRECT($B65&amp;"!"&amp;L$3&amp;"8")</f>
        <v>43.150612761904753</v>
      </c>
      <c r="M65" s="77">
        <f ca="1">INDIRECT($B65&amp;"!"&amp;M$3&amp;"8")</f>
        <v>43.167905523809523</v>
      </c>
      <c r="N65" s="78">
        <f ca="1">M65-L65</f>
        <v>1.7292761904769804E-2</v>
      </c>
      <c r="O65" s="222"/>
      <c r="P65" s="227">
        <f ca="1">bdrate(L62:L65,D62:D65,M62:M65,H62:H65)</f>
        <v>5.0191330518889465E-4</v>
      </c>
      <c r="Q65" s="222"/>
      <c r="R65" s="10"/>
      <c r="S65" s="10"/>
      <c r="T65" s="10"/>
      <c r="U65" s="10"/>
      <c r="V65" s="225"/>
      <c r="X65" s="7"/>
      <c r="Y65" s="7"/>
      <c r="Z65" s="66"/>
    </row>
    <row r="66" spans="2:28" ht="16.5" customHeight="1" thickBot="1" x14ac:dyDescent="0.3">
      <c r="B66" s="72"/>
      <c r="C66" s="102"/>
      <c r="D66" s="228"/>
      <c r="E66" s="222"/>
      <c r="F66" s="72"/>
      <c r="G66" s="102"/>
      <c r="H66" s="223"/>
      <c r="I66" s="10"/>
      <c r="J66" s="224"/>
      <c r="L66" s="76"/>
      <c r="M66" s="77"/>
      <c r="N66" s="79"/>
      <c r="O66" s="222"/>
      <c r="P66" s="229"/>
      <c r="Q66" s="222"/>
      <c r="R66" s="10"/>
      <c r="S66" s="10"/>
      <c r="T66" s="10"/>
      <c r="U66" s="10"/>
      <c r="V66" s="225"/>
      <c r="X66" s="7"/>
      <c r="Y66" s="7"/>
      <c r="Z66" s="66"/>
      <c r="AB66" s="226"/>
    </row>
    <row r="67" spans="2:28" ht="16.5" customHeight="1" x14ac:dyDescent="0.25">
      <c r="B67" s="90"/>
      <c r="C67" s="91"/>
      <c r="D67" s="230"/>
      <c r="F67" s="90"/>
      <c r="G67" s="91"/>
      <c r="H67" s="230"/>
      <c r="J67" s="80">
        <f ca="1">MIN(D62:D66,H62:H66)</f>
        <v>31.99812</v>
      </c>
      <c r="L67" s="81"/>
      <c r="M67" s="82"/>
      <c r="N67" s="83"/>
      <c r="O67" s="222"/>
      <c r="P67" s="204"/>
      <c r="Q67" s="222"/>
      <c r="R67" s="10"/>
      <c r="S67" s="10"/>
      <c r="T67" s="10"/>
      <c r="U67" s="10"/>
      <c r="V67" s="67"/>
      <c r="X67" s="7"/>
      <c r="Y67" s="7"/>
      <c r="Z67" s="66"/>
    </row>
    <row r="68" spans="2:28" ht="16.5" customHeight="1" thickBot="1" x14ac:dyDescent="0.3">
      <c r="B68" s="72"/>
      <c r="C68" s="74"/>
      <c r="D68" s="228"/>
      <c r="E68" s="222"/>
      <c r="F68" s="72"/>
      <c r="G68" s="74"/>
      <c r="H68" s="228"/>
      <c r="I68" s="10"/>
      <c r="J68" s="84">
        <f ca="1">MAX(D62:D66,H62:H66)</f>
        <v>99.472144</v>
      </c>
      <c r="L68" s="85">
        <f>L67</f>
        <v>0</v>
      </c>
      <c r="M68" s="86">
        <f>M67</f>
        <v>0</v>
      </c>
      <c r="N68" s="79"/>
      <c r="O68" s="222"/>
      <c r="P68" s="6"/>
      <c r="Q68" s="222"/>
      <c r="R68" s="10"/>
      <c r="S68" s="10"/>
      <c r="T68" s="10"/>
      <c r="U68" s="10"/>
      <c r="V68" s="67"/>
      <c r="X68" s="68"/>
      <c r="Y68" s="68"/>
      <c r="Z68" s="66"/>
    </row>
    <row r="69" spans="2:28" ht="16.5" customHeight="1" thickBot="1" x14ac:dyDescent="0.3"/>
    <row r="70" spans="2:28" x14ac:dyDescent="0.25">
      <c r="B70" s="278" t="s">
        <v>17</v>
      </c>
      <c r="C70" s="279"/>
      <c r="D70" s="280"/>
      <c r="E70" s="3"/>
      <c r="F70" s="278" t="str">
        <f>B70</f>
        <v>breakdance_track</v>
      </c>
      <c r="G70" s="279"/>
      <c r="H70" s="280"/>
      <c r="I70" s="3"/>
      <c r="J70" s="204"/>
      <c r="L70" s="282" t="str">
        <f>F70</f>
        <v>breakdance_track</v>
      </c>
      <c r="M70" s="279"/>
      <c r="N70" s="280"/>
      <c r="O70" s="180"/>
      <c r="P70" s="204"/>
      <c r="U70" s="200"/>
      <c r="V70" s="200"/>
      <c r="X70" s="277"/>
      <c r="Y70" s="275"/>
      <c r="Z70" s="275"/>
    </row>
    <row r="71" spans="2:28" x14ac:dyDescent="0.25">
      <c r="B71" s="274" t="s">
        <v>27</v>
      </c>
      <c r="C71" s="275"/>
      <c r="D71" s="71" t="s">
        <v>28</v>
      </c>
      <c r="E71" s="222"/>
      <c r="F71" s="274" t="s">
        <v>27</v>
      </c>
      <c r="G71" s="275"/>
      <c r="H71" s="71" t="s">
        <v>28</v>
      </c>
      <c r="I71" s="10"/>
      <c r="J71" s="203" t="s">
        <v>29</v>
      </c>
      <c r="L71" s="283" t="s">
        <v>30</v>
      </c>
      <c r="M71" s="275"/>
      <c r="N71" s="284"/>
      <c r="O71" s="69"/>
      <c r="P71" s="4"/>
      <c r="R71" s="281"/>
      <c r="S71" s="275"/>
      <c r="T71" s="275"/>
      <c r="U71" s="205"/>
      <c r="V71" s="205"/>
      <c r="X71" s="281"/>
      <c r="Y71" s="275"/>
      <c r="Z71" s="275"/>
    </row>
    <row r="72" spans="2:28" x14ac:dyDescent="0.25">
      <c r="B72" s="177" t="s">
        <v>1</v>
      </c>
      <c r="C72" s="101" t="s">
        <v>31</v>
      </c>
      <c r="D72" s="70" t="s">
        <v>32</v>
      </c>
      <c r="E72" s="222"/>
      <c r="F72" s="177" t="s">
        <v>1</v>
      </c>
      <c r="G72" s="101" t="s">
        <v>31</v>
      </c>
      <c r="H72" s="70" t="s">
        <v>32</v>
      </c>
      <c r="I72" s="10"/>
      <c r="J72" s="75"/>
      <c r="L72" s="178" t="str">
        <f>CONCATENATE(B$2," ",L70)</f>
        <v>MPEG-151 breakdance_track</v>
      </c>
      <c r="M72" s="195" t="str">
        <f>CONCATENATE(F$2," ",L70)</f>
        <v>my breakdance_track</v>
      </c>
      <c r="N72" s="179" t="s">
        <v>33</v>
      </c>
      <c r="O72" s="3"/>
      <c r="P72" s="4" t="s">
        <v>24</v>
      </c>
      <c r="Q72" s="3"/>
      <c r="R72" s="3"/>
      <c r="S72" s="3"/>
      <c r="T72" s="3"/>
      <c r="U72" s="3"/>
      <c r="V72" s="3"/>
      <c r="X72" s="180"/>
      <c r="Y72" s="180"/>
      <c r="Z72" s="180"/>
    </row>
    <row r="73" spans="2:28" x14ac:dyDescent="0.25">
      <c r="B73" s="94" t="str">
        <f>B70</f>
        <v>breakdance_track</v>
      </c>
      <c r="C73" s="101" t="s">
        <v>34</v>
      </c>
      <c r="D73" s="223">
        <f ca="1">0.001*INDIRECT($B73&amp;"!E5")</f>
        <v>141.91076799999999</v>
      </c>
      <c r="E73" s="222"/>
      <c r="F73" s="94" t="str">
        <f>F70</f>
        <v>breakdance_track</v>
      </c>
      <c r="G73" s="101" t="s">
        <v>34</v>
      </c>
      <c r="H73" s="223">
        <f ca="1">0.001*INDIRECT($B73&amp;"!W5")</f>
        <v>141.91482400000001</v>
      </c>
      <c r="I73" s="10"/>
      <c r="J73" s="224">
        <f ca="1">H73/D73-1</f>
        <v>2.8581340635325247E-5</v>
      </c>
      <c r="L73" s="76">
        <f ca="1">INDIRECT($B73&amp;"!"&amp;L$3&amp;"5")</f>
        <v>29.000747624999999</v>
      </c>
      <c r="M73" s="77">
        <f ca="1">INDIRECT($B73&amp;"!"&amp;M$3&amp;"5")</f>
        <v>29.020435656250001</v>
      </c>
      <c r="N73" s="78">
        <f ca="1">M73-L73</f>
        <v>1.9688031250002069E-2</v>
      </c>
      <c r="O73" s="222"/>
      <c r="P73" s="224">
        <f ca="1">bdrate(D73:D76,L73:L76,H73:H76,M73:M76)</f>
        <v>-8.2822866745491108E-4</v>
      </c>
      <c r="Q73" s="222"/>
      <c r="R73" s="10"/>
      <c r="S73" s="10"/>
      <c r="T73" s="10"/>
      <c r="U73" s="10"/>
      <c r="V73" s="225"/>
      <c r="X73" s="7"/>
      <c r="Y73" s="7"/>
      <c r="Z73" s="66"/>
      <c r="AB73" s="226"/>
    </row>
    <row r="74" spans="2:28" x14ac:dyDescent="0.25">
      <c r="B74" s="94" t="str">
        <f>B73</f>
        <v>breakdance_track</v>
      </c>
      <c r="C74" s="101" t="s">
        <v>35</v>
      </c>
      <c r="D74" s="223">
        <f ca="1">0.001*INDIRECT($B74&amp;"!E6")</f>
        <v>202.49611999999999</v>
      </c>
      <c r="E74" s="222"/>
      <c r="F74" s="94" t="str">
        <f>F73</f>
        <v>breakdance_track</v>
      </c>
      <c r="G74" s="101" t="s">
        <v>35</v>
      </c>
      <c r="H74" s="223">
        <f ca="1">0.001*INDIRECT($B74&amp;"!W6")</f>
        <v>202.50261600000002</v>
      </c>
      <c r="I74" s="10"/>
      <c r="J74" s="224">
        <f ca="1">H74/D74-1</f>
        <v>3.2079627007242095E-5</v>
      </c>
      <c r="L74" s="76">
        <f ca="1">INDIRECT($B74&amp;"!"&amp;L$3&amp;"6")</f>
        <v>33.834083249999992</v>
      </c>
      <c r="M74" s="77">
        <f ca="1">INDIRECT($B74&amp;"!"&amp;M$3&amp;"6")</f>
        <v>33.838782875</v>
      </c>
      <c r="N74" s="78">
        <f ca="1">M74-L74</f>
        <v>4.6996250000077566E-3</v>
      </c>
      <c r="O74" s="222"/>
      <c r="P74" s="4"/>
      <c r="Q74" s="222"/>
      <c r="R74" s="10"/>
      <c r="S74" s="10"/>
      <c r="T74" s="10"/>
      <c r="U74" s="10"/>
      <c r="V74" s="225"/>
      <c r="X74" s="7"/>
      <c r="Y74" s="7"/>
      <c r="Z74" s="66"/>
    </row>
    <row r="75" spans="2:28" x14ac:dyDescent="0.25">
      <c r="B75" s="94" t="str">
        <f>B74</f>
        <v>breakdance_track</v>
      </c>
      <c r="C75" s="101" t="s">
        <v>36</v>
      </c>
      <c r="D75" s="223">
        <f ca="1">0.001*INDIRECT($B75&amp;"!E7")</f>
        <v>284.92426400000005</v>
      </c>
      <c r="E75" s="222"/>
      <c r="F75" s="94" t="str">
        <f>F74</f>
        <v>breakdance_track</v>
      </c>
      <c r="G75" s="101" t="s">
        <v>36</v>
      </c>
      <c r="H75" s="223">
        <f ca="1">0.001*INDIRECT($B75&amp;"!W7")</f>
        <v>284.931512</v>
      </c>
      <c r="I75" s="10"/>
      <c r="J75" s="224">
        <f ca="1">H75/D75-1</f>
        <v>2.543833894019798E-5</v>
      </c>
      <c r="L75" s="76">
        <f ca="1">INDIRECT($B75&amp;"!"&amp;L$3&amp;"7")</f>
        <v>39.374738125</v>
      </c>
      <c r="M75" s="77">
        <f ca="1">INDIRECT($B75&amp;"!"&amp;M$3&amp;"7")</f>
        <v>39.394391218750009</v>
      </c>
      <c r="N75" s="78">
        <f ca="1">M75-L75</f>
        <v>1.9653093750008566E-2</v>
      </c>
      <c r="O75" s="222"/>
      <c r="P75" s="4" t="s">
        <v>37</v>
      </c>
      <c r="Q75" s="222"/>
      <c r="R75" s="10"/>
      <c r="S75" s="10"/>
      <c r="T75" s="10"/>
      <c r="U75" s="10"/>
      <c r="V75" s="225"/>
      <c r="X75" s="7"/>
      <c r="Y75" s="7"/>
      <c r="Z75" s="66"/>
    </row>
    <row r="76" spans="2:28" x14ac:dyDescent="0.25">
      <c r="B76" s="94" t="str">
        <f>B75</f>
        <v>breakdance_track</v>
      </c>
      <c r="C76" s="101" t="s">
        <v>38</v>
      </c>
      <c r="D76" s="223">
        <f ca="1">0.001*INDIRECT($B76&amp;"!E8")</f>
        <v>388.26202400000005</v>
      </c>
      <c r="E76" s="222"/>
      <c r="F76" s="94" t="str">
        <f>F75</f>
        <v>breakdance_track</v>
      </c>
      <c r="G76" s="101" t="s">
        <v>38</v>
      </c>
      <c r="H76" s="223">
        <f ca="1">0.001*INDIRECT($B76&amp;"!W8")</f>
        <v>388.26845600000001</v>
      </c>
      <c r="I76" s="10"/>
      <c r="J76" s="224">
        <f ca="1">H76/D76-1</f>
        <v>1.6566132154061108E-5</v>
      </c>
      <c r="L76" s="76">
        <f ca="1">INDIRECT($B76&amp;"!"&amp;L$3&amp;"8")</f>
        <v>43.518480624999995</v>
      </c>
      <c r="M76" s="77">
        <f ca="1">INDIRECT($B76&amp;"!"&amp;M$3&amp;"8")</f>
        <v>43.525386187499997</v>
      </c>
      <c r="N76" s="78">
        <f ca="1">M76-L76</f>
        <v>6.9055625000018495E-3</v>
      </c>
      <c r="O76" s="222"/>
      <c r="P76" s="227">
        <f ca="1">bdrate(L73:L76,D73:D76,M73:M76,H73:H76)</f>
        <v>3.4115265550926921E-4</v>
      </c>
      <c r="Q76" s="222"/>
      <c r="R76" s="10"/>
      <c r="S76" s="10"/>
      <c r="T76" s="10"/>
      <c r="U76" s="10"/>
      <c r="V76" s="225"/>
      <c r="X76" s="7"/>
      <c r="Y76" s="7"/>
      <c r="Z76" s="66"/>
    </row>
    <row r="77" spans="2:28" ht="16.5" customHeight="1" thickBot="1" x14ac:dyDescent="0.3">
      <c r="B77" s="72"/>
      <c r="C77" s="102"/>
      <c r="D77" s="228"/>
      <c r="E77" s="222"/>
      <c r="F77" s="72"/>
      <c r="G77" s="102"/>
      <c r="H77" s="223"/>
      <c r="I77" s="10"/>
      <c r="J77" s="224"/>
      <c r="L77" s="76"/>
      <c r="M77" s="77"/>
      <c r="N77" s="79"/>
      <c r="O77" s="222"/>
      <c r="P77" s="229"/>
      <c r="Q77" s="222"/>
      <c r="R77" s="10"/>
      <c r="S77" s="10"/>
      <c r="T77" s="10"/>
      <c r="U77" s="10"/>
      <c r="V77" s="225"/>
      <c r="X77" s="7"/>
      <c r="Y77" s="7"/>
      <c r="Z77" s="66"/>
      <c r="AB77" s="226"/>
    </row>
    <row r="78" spans="2:28" ht="16.5" customHeight="1" x14ac:dyDescent="0.25">
      <c r="B78" s="90"/>
      <c r="C78" s="91"/>
      <c r="D78" s="230"/>
      <c r="F78" s="90"/>
      <c r="G78" s="91"/>
      <c r="H78" s="230"/>
      <c r="J78" s="80">
        <f ca="1">MIN(D73:D77,H73:H77)</f>
        <v>141.91076799999999</v>
      </c>
      <c r="L78" s="81"/>
      <c r="M78" s="82"/>
      <c r="N78" s="83"/>
      <c r="O78" s="222"/>
      <c r="P78" s="204"/>
      <c r="Q78" s="222"/>
      <c r="R78" s="10"/>
      <c r="S78" s="10"/>
      <c r="T78" s="10"/>
      <c r="U78" s="10"/>
      <c r="V78" s="67"/>
      <c r="X78" s="7"/>
      <c r="Y78" s="7"/>
      <c r="Z78" s="66"/>
    </row>
    <row r="79" spans="2:28" ht="16.5" customHeight="1" thickBot="1" x14ac:dyDescent="0.3">
      <c r="B79" s="72"/>
      <c r="C79" s="74"/>
      <c r="D79" s="228"/>
      <c r="E79" s="222"/>
      <c r="F79" s="72"/>
      <c r="G79" s="74"/>
      <c r="H79" s="228"/>
      <c r="I79" s="10"/>
      <c r="J79" s="84">
        <f ca="1">MAX(D73:D77,H73:H77)</f>
        <v>388.26845600000001</v>
      </c>
      <c r="L79" s="85">
        <f>L78</f>
        <v>0</v>
      </c>
      <c r="M79" s="86">
        <f>M78</f>
        <v>0</v>
      </c>
      <c r="N79" s="79"/>
      <c r="O79" s="222"/>
      <c r="P79" s="6"/>
      <c r="Q79" s="222"/>
      <c r="R79" s="10"/>
      <c r="S79" s="10"/>
      <c r="T79" s="10"/>
      <c r="U79" s="10"/>
      <c r="V79" s="67"/>
      <c r="X79" s="68"/>
      <c r="Y79" s="68"/>
      <c r="Z79" s="66"/>
    </row>
    <row r="80" spans="2:28" ht="16.2" customHeight="1" thickBot="1" x14ac:dyDescent="0.3"/>
    <row r="81" spans="2:28" x14ac:dyDescent="0.25">
      <c r="B81" s="278" t="s">
        <v>18</v>
      </c>
      <c r="C81" s="279"/>
      <c r="D81" s="280"/>
      <c r="E81" s="3"/>
      <c r="F81" s="278" t="str">
        <f>B81</f>
        <v>breakdance_semitrack</v>
      </c>
      <c r="G81" s="279"/>
      <c r="H81" s="280"/>
      <c r="I81" s="3"/>
      <c r="J81" s="204"/>
      <c r="L81" s="282" t="str">
        <f>F81</f>
        <v>breakdance_semitrack</v>
      </c>
      <c r="M81" s="279"/>
      <c r="N81" s="280"/>
      <c r="O81" s="180"/>
      <c r="P81" s="204"/>
      <c r="U81" s="200"/>
      <c r="V81" s="200"/>
      <c r="X81" s="277"/>
      <c r="Y81" s="275"/>
      <c r="Z81" s="275"/>
    </row>
    <row r="82" spans="2:28" x14ac:dyDescent="0.25">
      <c r="B82" s="274" t="s">
        <v>27</v>
      </c>
      <c r="C82" s="275"/>
      <c r="D82" s="71" t="s">
        <v>28</v>
      </c>
      <c r="E82" s="222"/>
      <c r="F82" s="274" t="s">
        <v>27</v>
      </c>
      <c r="G82" s="275"/>
      <c r="H82" s="71" t="s">
        <v>28</v>
      </c>
      <c r="I82" s="10"/>
      <c r="J82" s="203" t="s">
        <v>29</v>
      </c>
      <c r="L82" s="283" t="s">
        <v>30</v>
      </c>
      <c r="M82" s="275"/>
      <c r="N82" s="284"/>
      <c r="O82" s="69"/>
      <c r="P82" s="4"/>
      <c r="R82" s="281"/>
      <c r="S82" s="275"/>
      <c r="T82" s="275"/>
      <c r="U82" s="205"/>
      <c r="V82" s="205"/>
      <c r="X82" s="281"/>
      <c r="Y82" s="275"/>
      <c r="Z82" s="275"/>
    </row>
    <row r="83" spans="2:28" x14ac:dyDescent="0.25">
      <c r="B83" s="177" t="s">
        <v>1</v>
      </c>
      <c r="C83" s="101" t="s">
        <v>31</v>
      </c>
      <c r="D83" s="70" t="s">
        <v>32</v>
      </c>
      <c r="E83" s="222"/>
      <c r="F83" s="177" t="s">
        <v>1</v>
      </c>
      <c r="G83" s="101" t="s">
        <v>31</v>
      </c>
      <c r="H83" s="70" t="s">
        <v>32</v>
      </c>
      <c r="I83" s="10"/>
      <c r="J83" s="75"/>
      <c r="L83" s="178" t="str">
        <f>CONCATENATE(B$2," ",L81)</f>
        <v>MPEG-151 breakdance_semitrack</v>
      </c>
      <c r="M83" s="195" t="str">
        <f>CONCATENATE(F$2," ",L81)</f>
        <v>my breakdance_semitrack</v>
      </c>
      <c r="N83" s="179" t="s">
        <v>33</v>
      </c>
      <c r="O83" s="3"/>
      <c r="P83" s="4" t="s">
        <v>24</v>
      </c>
      <c r="Q83" s="3"/>
      <c r="R83" s="3"/>
      <c r="S83" s="3"/>
      <c r="T83" s="3"/>
      <c r="U83" s="3"/>
      <c r="V83" s="3"/>
      <c r="X83" s="180"/>
      <c r="Y83" s="180"/>
      <c r="Z83" s="180"/>
    </row>
    <row r="84" spans="2:28" x14ac:dyDescent="0.25">
      <c r="B84" s="94" t="str">
        <f>B81</f>
        <v>breakdance_semitrack</v>
      </c>
      <c r="C84" s="101" t="s">
        <v>34</v>
      </c>
      <c r="D84" s="223">
        <f ca="1">0.001*INDIRECT($B84&amp;"!E5")</f>
        <v>148.74119999999999</v>
      </c>
      <c r="E84" s="222"/>
      <c r="F84" s="94" t="str">
        <f>F81</f>
        <v>breakdance_semitrack</v>
      </c>
      <c r="G84" s="101" t="s">
        <v>34</v>
      </c>
      <c r="H84" s="223">
        <f ca="1">0.001*INDIRECT($B84&amp;"!W5")</f>
        <v>148.74522399999998</v>
      </c>
      <c r="I84" s="10"/>
      <c r="J84" s="224">
        <f ca="1">H84/D84-1</f>
        <v>2.7053701328050295E-5</v>
      </c>
      <c r="L84" s="76">
        <f ca="1">INDIRECT($B84&amp;"!"&amp;L$3&amp;"5")</f>
        <v>28.7107744375</v>
      </c>
      <c r="M84" s="77">
        <f ca="1">INDIRECT($B84&amp;"!"&amp;M$3&amp;"5")</f>
        <v>28.708504875000003</v>
      </c>
      <c r="N84" s="78">
        <f ca="1">M84-L84</f>
        <v>-2.26956249999688E-3</v>
      </c>
      <c r="O84" s="222"/>
      <c r="P84" s="224">
        <f ca="1">bdrate(D84:D87,L84:L87,H84:H87,M84:M87)</f>
        <v>-9.9064105445245687E-4</v>
      </c>
      <c r="Q84" s="222"/>
      <c r="R84" s="10"/>
      <c r="S84" s="10"/>
      <c r="T84" s="10"/>
      <c r="U84" s="10"/>
      <c r="V84" s="225"/>
      <c r="X84" s="7"/>
      <c r="Y84" s="7"/>
      <c r="Z84" s="66"/>
      <c r="AB84" s="226"/>
    </row>
    <row r="85" spans="2:28" x14ac:dyDescent="0.25">
      <c r="B85" s="94" t="str">
        <f>B84</f>
        <v>breakdance_semitrack</v>
      </c>
      <c r="C85" s="101" t="s">
        <v>35</v>
      </c>
      <c r="D85" s="223">
        <f ca="1">0.001*INDIRECT($B85&amp;"!E6")</f>
        <v>212.310136</v>
      </c>
      <c r="E85" s="222"/>
      <c r="F85" s="94" t="str">
        <f>F84</f>
        <v>breakdance_semitrack</v>
      </c>
      <c r="G85" s="101" t="s">
        <v>35</v>
      </c>
      <c r="H85" s="223">
        <f ca="1">0.001*INDIRECT($B85&amp;"!W6")</f>
        <v>212.31476799999999</v>
      </c>
      <c r="I85" s="10"/>
      <c r="J85" s="224">
        <f ca="1">H85/D85-1</f>
        <v>2.1817140185786954E-5</v>
      </c>
      <c r="L85" s="76">
        <f ca="1">INDIRECT($B85&amp;"!"&amp;L$3&amp;"6")</f>
        <v>33.657071593749997</v>
      </c>
      <c r="M85" s="77">
        <f ca="1">INDIRECT($B85&amp;"!"&amp;M$3&amp;"6")</f>
        <v>33.686123093749998</v>
      </c>
      <c r="N85" s="78">
        <f ca="1">M85-L85</f>
        <v>2.905150000000134E-2</v>
      </c>
      <c r="O85" s="222"/>
      <c r="P85" s="4"/>
      <c r="Q85" s="222"/>
      <c r="R85" s="10"/>
      <c r="S85" s="10"/>
      <c r="T85" s="10"/>
      <c r="U85" s="10"/>
      <c r="V85" s="225"/>
      <c r="X85" s="7"/>
      <c r="Y85" s="7"/>
      <c r="Z85" s="66"/>
    </row>
    <row r="86" spans="2:28" x14ac:dyDescent="0.25">
      <c r="B86" s="94" t="str">
        <f>B85</f>
        <v>breakdance_semitrack</v>
      </c>
      <c r="C86" s="101" t="s">
        <v>36</v>
      </c>
      <c r="D86" s="223">
        <f ca="1">0.001*INDIRECT($B86&amp;"!E7")</f>
        <v>298.38734399999998</v>
      </c>
      <c r="E86" s="222"/>
      <c r="F86" s="94" t="str">
        <f>F85</f>
        <v>breakdance_semitrack</v>
      </c>
      <c r="G86" s="101" t="s">
        <v>36</v>
      </c>
      <c r="H86" s="223">
        <f ca="1">0.001*INDIRECT($B86&amp;"!W7")</f>
        <v>298.39421600000009</v>
      </c>
      <c r="I86" s="10"/>
      <c r="J86" s="224">
        <f ca="1">H86/D86-1</f>
        <v>2.3030467405149579E-5</v>
      </c>
      <c r="L86" s="76">
        <f ca="1">INDIRECT($B86&amp;"!"&amp;L$3&amp;"7")</f>
        <v>38.948521874999997</v>
      </c>
      <c r="M86" s="77">
        <f ca="1">INDIRECT($B86&amp;"!"&amp;M$3&amp;"7")</f>
        <v>38.955406999999994</v>
      </c>
      <c r="N86" s="78">
        <f ca="1">M86-L86</f>
        <v>6.8851249999966058E-3</v>
      </c>
      <c r="O86" s="222"/>
      <c r="P86" s="4" t="s">
        <v>37</v>
      </c>
      <c r="Q86" s="222"/>
      <c r="R86" s="10"/>
      <c r="S86" s="10"/>
      <c r="T86" s="10"/>
      <c r="U86" s="10"/>
      <c r="V86" s="225"/>
      <c r="X86" s="7"/>
      <c r="Y86" s="7"/>
      <c r="Z86" s="66"/>
    </row>
    <row r="87" spans="2:28" x14ac:dyDescent="0.25">
      <c r="B87" s="94" t="str">
        <f>B86</f>
        <v>breakdance_semitrack</v>
      </c>
      <c r="C87" s="101" t="s">
        <v>38</v>
      </c>
      <c r="D87" s="223">
        <f ca="1">0.001*INDIRECT($B87&amp;"!E8")</f>
        <v>405.806104</v>
      </c>
      <c r="E87" s="222"/>
      <c r="F87" s="94" t="str">
        <f>F86</f>
        <v>breakdance_semitrack</v>
      </c>
      <c r="G87" s="101" t="s">
        <v>38</v>
      </c>
      <c r="H87" s="223">
        <f ca="1">0.001*INDIRECT($B87&amp;"!W8")</f>
        <v>405.81194399999998</v>
      </c>
      <c r="I87" s="10"/>
      <c r="J87" s="224">
        <f ca="1">H87/D87-1</f>
        <v>1.4391109306677308E-5</v>
      </c>
      <c r="L87" s="76">
        <f ca="1">INDIRECT($B87&amp;"!"&amp;L$3&amp;"8")</f>
        <v>42.576783500000005</v>
      </c>
      <c r="M87" s="77">
        <f ca="1">INDIRECT($B87&amp;"!"&amp;M$3&amp;"8")</f>
        <v>42.580600374999996</v>
      </c>
      <c r="N87" s="78">
        <f ca="1">M87-L87</f>
        <v>3.8168749999911711E-3</v>
      </c>
      <c r="O87" s="222"/>
      <c r="P87" s="227">
        <f ca="1">bdrate(L84:L87,D84:D87,M84:M87,H84:H87)</f>
        <v>3.3482077077651162E-4</v>
      </c>
      <c r="Q87" s="222"/>
      <c r="R87" s="10"/>
      <c r="S87" s="10"/>
      <c r="T87" s="10"/>
      <c r="U87" s="10"/>
      <c r="V87" s="225"/>
      <c r="X87" s="7"/>
      <c r="Y87" s="7"/>
      <c r="Z87" s="66"/>
    </row>
    <row r="88" spans="2:28" ht="16.5" customHeight="1" thickBot="1" x14ac:dyDescent="0.3">
      <c r="B88" s="72"/>
      <c r="C88" s="102"/>
      <c r="D88" s="228"/>
      <c r="E88" s="222"/>
      <c r="F88" s="72"/>
      <c r="G88" s="102"/>
      <c r="H88" s="223"/>
      <c r="I88" s="10"/>
      <c r="J88" s="224"/>
      <c r="L88" s="76"/>
      <c r="M88" s="77"/>
      <c r="N88" s="79"/>
      <c r="O88" s="222"/>
      <c r="P88" s="229"/>
      <c r="Q88" s="222"/>
      <c r="R88" s="10"/>
      <c r="S88" s="10"/>
      <c r="T88" s="10"/>
      <c r="U88" s="10"/>
      <c r="V88" s="225"/>
      <c r="X88" s="7"/>
      <c r="Y88" s="7"/>
      <c r="Z88" s="66"/>
      <c r="AB88" s="226"/>
    </row>
    <row r="89" spans="2:28" ht="16.5" customHeight="1" x14ac:dyDescent="0.25">
      <c r="B89" s="90"/>
      <c r="C89" s="91"/>
      <c r="D89" s="230"/>
      <c r="F89" s="90"/>
      <c r="G89" s="91"/>
      <c r="H89" s="230"/>
      <c r="J89" s="80">
        <f ca="1">MIN(D84:D88,H84:H88)</f>
        <v>148.74119999999999</v>
      </c>
      <c r="L89" s="81"/>
      <c r="M89" s="82"/>
      <c r="N89" s="83"/>
      <c r="O89" s="222"/>
      <c r="P89" s="204"/>
      <c r="Q89" s="222"/>
      <c r="R89" s="10"/>
      <c r="S89" s="10"/>
      <c r="T89" s="10"/>
      <c r="U89" s="10"/>
      <c r="V89" s="67"/>
      <c r="X89" s="7"/>
      <c r="Y89" s="7"/>
      <c r="Z89" s="66"/>
    </row>
    <row r="90" spans="2:28" ht="16.5" customHeight="1" thickBot="1" x14ac:dyDescent="0.3">
      <c r="B90" s="72"/>
      <c r="C90" s="74"/>
      <c r="D90" s="228"/>
      <c r="E90" s="222"/>
      <c r="F90" s="72"/>
      <c r="G90" s="74"/>
      <c r="H90" s="228"/>
      <c r="I90" s="10"/>
      <c r="J90" s="84">
        <f ca="1">MAX(D84:D88,H84:H88)</f>
        <v>405.81194399999998</v>
      </c>
      <c r="L90" s="85">
        <f>L89</f>
        <v>0</v>
      </c>
      <c r="M90" s="86">
        <f>M89</f>
        <v>0</v>
      </c>
      <c r="N90" s="79"/>
      <c r="O90" s="222"/>
      <c r="P90" s="6"/>
      <c r="Q90" s="222"/>
      <c r="R90" s="10"/>
      <c r="S90" s="10"/>
      <c r="T90" s="10"/>
      <c r="U90" s="10"/>
      <c r="V90" s="67"/>
      <c r="X90" s="68"/>
      <c r="Y90" s="68"/>
      <c r="Z90" s="66"/>
    </row>
    <row r="91" spans="2:28" ht="16.2" customHeight="1" thickBot="1" x14ac:dyDescent="0.3"/>
    <row r="92" spans="2:28" x14ac:dyDescent="0.25">
      <c r="B92" s="278" t="s">
        <v>19</v>
      </c>
      <c r="C92" s="279"/>
      <c r="D92" s="280"/>
      <c r="E92" s="3"/>
      <c r="F92" s="278" t="str">
        <f>B92</f>
        <v>bartender_track</v>
      </c>
      <c r="G92" s="279"/>
      <c r="H92" s="280"/>
      <c r="I92" s="3"/>
      <c r="J92" s="204"/>
      <c r="L92" s="282" t="str">
        <f>F92</f>
        <v>bartender_track</v>
      </c>
      <c r="M92" s="279"/>
      <c r="N92" s="280"/>
      <c r="O92" s="180"/>
      <c r="P92" s="204"/>
      <c r="U92" s="200"/>
      <c r="V92" s="200"/>
      <c r="X92" s="277"/>
      <c r="Y92" s="275"/>
      <c r="Z92" s="275"/>
    </row>
    <row r="93" spans="2:28" x14ac:dyDescent="0.25">
      <c r="B93" s="274" t="s">
        <v>27</v>
      </c>
      <c r="C93" s="275"/>
      <c r="D93" s="71" t="s">
        <v>28</v>
      </c>
      <c r="E93" s="222"/>
      <c r="F93" s="274" t="s">
        <v>27</v>
      </c>
      <c r="G93" s="275"/>
      <c r="H93" s="71" t="s">
        <v>28</v>
      </c>
      <c r="I93" s="10"/>
      <c r="J93" s="203" t="s">
        <v>29</v>
      </c>
      <c r="L93" s="283" t="s">
        <v>30</v>
      </c>
      <c r="M93" s="275"/>
      <c r="N93" s="284"/>
      <c r="O93" s="69"/>
      <c r="P93" s="4"/>
      <c r="R93" s="281"/>
      <c r="S93" s="275"/>
      <c r="T93" s="275"/>
      <c r="U93" s="205"/>
      <c r="V93" s="205"/>
      <c r="X93" s="281"/>
      <c r="Y93" s="275"/>
      <c r="Z93" s="275"/>
    </row>
    <row r="94" spans="2:28" x14ac:dyDescent="0.25">
      <c r="B94" s="177" t="s">
        <v>1</v>
      </c>
      <c r="C94" s="101" t="s">
        <v>31</v>
      </c>
      <c r="D94" s="70" t="s">
        <v>32</v>
      </c>
      <c r="E94" s="222"/>
      <c r="F94" s="177" t="s">
        <v>1</v>
      </c>
      <c r="G94" s="101" t="s">
        <v>31</v>
      </c>
      <c r="H94" s="70" t="s">
        <v>32</v>
      </c>
      <c r="I94" s="10"/>
      <c r="J94" s="75"/>
      <c r="L94" s="178" t="str">
        <f>CONCATENATE(B$2," ",L92)</f>
        <v>MPEG-151 bartender_track</v>
      </c>
      <c r="M94" s="195" t="str">
        <f>CONCATENATE(F$2," ",L92)</f>
        <v>my bartender_track</v>
      </c>
      <c r="N94" s="179" t="s">
        <v>33</v>
      </c>
      <c r="O94" s="3"/>
      <c r="P94" s="4" t="s">
        <v>24</v>
      </c>
      <c r="Q94" s="3"/>
      <c r="R94" s="3"/>
      <c r="S94" s="3"/>
      <c r="T94" s="3"/>
      <c r="U94" s="3"/>
      <c r="V94" s="3"/>
      <c r="X94" s="180"/>
      <c r="Y94" s="180"/>
      <c r="Z94" s="180"/>
    </row>
    <row r="95" spans="2:28" x14ac:dyDescent="0.25">
      <c r="B95" s="94" t="str">
        <f>B92</f>
        <v>bartender_track</v>
      </c>
      <c r="C95" s="101" t="s">
        <v>34</v>
      </c>
      <c r="D95" s="223">
        <f ca="1">0.001*INDIRECT($B95&amp;"!E5")</f>
        <v>43.155912000000001</v>
      </c>
      <c r="E95" s="222"/>
      <c r="F95" s="94" t="str">
        <f>F92</f>
        <v>bartender_track</v>
      </c>
      <c r="G95" s="101" t="s">
        <v>34</v>
      </c>
      <c r="H95" s="223">
        <f ca="1">0.001*INDIRECT($B95&amp;"!W5")</f>
        <v>43.156303999999999</v>
      </c>
      <c r="I95" s="10"/>
      <c r="J95" s="224">
        <f ca="1">H95/D95-1</f>
        <v>9.0833441312998531E-6</v>
      </c>
      <c r="L95" s="76">
        <f ca="1">INDIRECT($B95&amp;"!"&amp;L$3&amp;"5")</f>
        <v>32.775007666666667</v>
      </c>
      <c r="M95" s="77">
        <f ca="1">INDIRECT($B95&amp;"!"&amp;M$3&amp;"5")</f>
        <v>32.785963428571421</v>
      </c>
      <c r="N95" s="78">
        <f ca="1">M95-L95</f>
        <v>1.0955761904753558E-2</v>
      </c>
      <c r="O95" s="222"/>
      <c r="P95" s="224">
        <f ca="1">bdrate(D95:D98,L95:L98,H95:H98,M95:M98)</f>
        <v>-5.6646923072944944E-5</v>
      </c>
      <c r="Q95" s="222"/>
      <c r="R95" s="10"/>
      <c r="S95" s="10"/>
      <c r="T95" s="10"/>
      <c r="U95" s="10"/>
      <c r="V95" s="225"/>
      <c r="X95" s="7"/>
      <c r="Y95" s="7"/>
      <c r="Z95" s="66"/>
      <c r="AB95" s="226"/>
    </row>
    <row r="96" spans="2:28" x14ac:dyDescent="0.25">
      <c r="B96" s="94" t="str">
        <f>B95</f>
        <v>bartender_track</v>
      </c>
      <c r="C96" s="101" t="s">
        <v>35</v>
      </c>
      <c r="D96" s="223">
        <f ca="1">0.001*INDIRECT($B96&amp;"!E6")</f>
        <v>64.133495999999994</v>
      </c>
      <c r="E96" s="222"/>
      <c r="F96" s="94" t="str">
        <f>F95</f>
        <v>bartender_track</v>
      </c>
      <c r="G96" s="101" t="s">
        <v>35</v>
      </c>
      <c r="H96" s="223">
        <f ca="1">0.001*INDIRECT($B96&amp;"!W6")</f>
        <v>64.133896000000007</v>
      </c>
      <c r="I96" s="10"/>
      <c r="J96" s="224">
        <f ca="1">H96/D96-1</f>
        <v>6.2369904179071511E-6</v>
      </c>
      <c r="L96" s="76">
        <f ca="1">INDIRECT($B96&amp;"!"&amp;L$3&amp;"6")</f>
        <v>36.177745142857155</v>
      </c>
      <c r="M96" s="77">
        <f ca="1">INDIRECT($B96&amp;"!"&amp;M$3&amp;"6")</f>
        <v>36.193547142857135</v>
      </c>
      <c r="N96" s="78">
        <f ca="1">M96-L96</f>
        <v>1.5801999999979444E-2</v>
      </c>
      <c r="O96" s="222"/>
      <c r="P96" s="4"/>
      <c r="Q96" s="222"/>
      <c r="R96" s="10"/>
      <c r="S96" s="10"/>
      <c r="T96" s="10"/>
      <c r="U96" s="10"/>
      <c r="V96" s="225"/>
      <c r="X96" s="7"/>
      <c r="Y96" s="7"/>
      <c r="Z96" s="66"/>
    </row>
    <row r="97" spans="2:28" x14ac:dyDescent="0.25">
      <c r="B97" s="94" t="str">
        <f>B96</f>
        <v>bartender_track</v>
      </c>
      <c r="C97" s="101" t="s">
        <v>36</v>
      </c>
      <c r="D97" s="223">
        <f ca="1">0.001*INDIRECT($B97&amp;"!E7")</f>
        <v>94.915872000000007</v>
      </c>
      <c r="E97" s="222"/>
      <c r="F97" s="94" t="str">
        <f>F96</f>
        <v>bartender_track</v>
      </c>
      <c r="G97" s="101" t="s">
        <v>36</v>
      </c>
      <c r="H97" s="223">
        <f ca="1">0.001*INDIRECT($B97&amp;"!W7")</f>
        <v>94.916112000000012</v>
      </c>
      <c r="I97" s="10"/>
      <c r="J97" s="224">
        <f ca="1">H97/D97-1</f>
        <v>2.5285549714038069E-6</v>
      </c>
      <c r="L97" s="76">
        <f ca="1">INDIRECT($B97&amp;"!"&amp;L$3&amp;"7")</f>
        <v>40.227179238095239</v>
      </c>
      <c r="M97" s="77">
        <f ca="1">INDIRECT($B97&amp;"!"&amp;M$3&amp;"7")</f>
        <v>40.200374809523801</v>
      </c>
      <c r="N97" s="78">
        <f ca="1">M97-L97</f>
        <v>-2.6804428571438166E-2</v>
      </c>
      <c r="O97" s="222"/>
      <c r="P97" s="4" t="s">
        <v>37</v>
      </c>
      <c r="Q97" s="222"/>
      <c r="R97" s="10"/>
      <c r="S97" s="10"/>
      <c r="T97" s="10"/>
      <c r="U97" s="10"/>
      <c r="V97" s="225"/>
      <c r="X97" s="7"/>
      <c r="Y97" s="7"/>
      <c r="Z97" s="66"/>
    </row>
    <row r="98" spans="2:28" x14ac:dyDescent="0.25">
      <c r="B98" s="94" t="str">
        <f>B97</f>
        <v>bartender_track</v>
      </c>
      <c r="C98" s="101" t="s">
        <v>38</v>
      </c>
      <c r="D98" s="223">
        <f ca="1">0.001*INDIRECT($B98&amp;"!E8")</f>
        <v>133.515456</v>
      </c>
      <c r="E98" s="222"/>
      <c r="F98" s="94" t="str">
        <f>F97</f>
        <v>bartender_track</v>
      </c>
      <c r="G98" s="101" t="s">
        <v>38</v>
      </c>
      <c r="H98" s="223">
        <f ca="1">0.001*INDIRECT($B98&amp;"!W8")</f>
        <v>133.51447200000001</v>
      </c>
      <c r="I98" s="10"/>
      <c r="J98" s="224">
        <f ca="1">H98/D98-1</f>
        <v>-7.3699332606702583E-6</v>
      </c>
      <c r="L98" s="76">
        <f ca="1">INDIRECT($B98&amp;"!"&amp;L$3&amp;"8")</f>
        <v>44.196745619047611</v>
      </c>
      <c r="M98" s="77">
        <f ca="1">INDIRECT($B98&amp;"!"&amp;M$3&amp;"8")</f>
        <v>44.225509285714281</v>
      </c>
      <c r="N98" s="78">
        <f ca="1">M98-L98</f>
        <v>2.8763666666669963E-2</v>
      </c>
      <c r="O98" s="222"/>
      <c r="P98" s="227">
        <f ca="1">bdrate(L95:L98,D95:D98,M95:M98,H95:H98)</f>
        <v>-5.052957178297568E-5</v>
      </c>
      <c r="Q98" s="222"/>
      <c r="R98" s="10"/>
      <c r="S98" s="10"/>
      <c r="T98" s="10"/>
      <c r="U98" s="10"/>
      <c r="V98" s="225"/>
      <c r="X98" s="7"/>
      <c r="Y98" s="7"/>
      <c r="Z98" s="66"/>
    </row>
    <row r="99" spans="2:28" ht="16.5" customHeight="1" thickBot="1" x14ac:dyDescent="0.3">
      <c r="B99" s="72"/>
      <c r="C99" s="102"/>
      <c r="D99" s="228"/>
      <c r="E99" s="222"/>
      <c r="F99" s="72"/>
      <c r="G99" s="102"/>
      <c r="H99" s="223"/>
      <c r="I99" s="10"/>
      <c r="J99" s="224"/>
      <c r="L99" s="76"/>
      <c r="M99" s="77"/>
      <c r="N99" s="79"/>
      <c r="O99" s="222"/>
      <c r="P99" s="229"/>
      <c r="Q99" s="222"/>
      <c r="R99" s="10"/>
      <c r="S99" s="10"/>
      <c r="T99" s="10"/>
      <c r="U99" s="10"/>
      <c r="V99" s="225"/>
      <c r="X99" s="7"/>
      <c r="Y99" s="7"/>
      <c r="Z99" s="66"/>
      <c r="AB99" s="226"/>
    </row>
    <row r="100" spans="2:28" ht="16.5" customHeight="1" x14ac:dyDescent="0.25">
      <c r="B100" s="90"/>
      <c r="C100" s="91"/>
      <c r="D100" s="230"/>
      <c r="F100" s="90"/>
      <c r="G100" s="91"/>
      <c r="H100" s="230"/>
      <c r="J100" s="80">
        <f ca="1">MIN(D95:D99,H95:H99)</f>
        <v>43.155912000000001</v>
      </c>
      <c r="L100" s="81"/>
      <c r="M100" s="82"/>
      <c r="N100" s="83"/>
      <c r="O100" s="222"/>
      <c r="P100" s="204"/>
      <c r="Q100" s="222"/>
      <c r="R100" s="10"/>
      <c r="S100" s="10"/>
      <c r="T100" s="10"/>
      <c r="U100" s="10"/>
      <c r="V100" s="67"/>
      <c r="X100" s="7"/>
      <c r="Y100" s="7"/>
      <c r="Z100" s="66"/>
    </row>
    <row r="101" spans="2:28" ht="16.5" customHeight="1" thickBot="1" x14ac:dyDescent="0.3">
      <c r="B101" s="72"/>
      <c r="C101" s="74"/>
      <c r="D101" s="228"/>
      <c r="E101" s="222"/>
      <c r="F101" s="72"/>
      <c r="G101" s="74"/>
      <c r="H101" s="228"/>
      <c r="I101" s="10"/>
      <c r="J101" s="84">
        <f ca="1">MAX(D95:D99,H95:H99)</f>
        <v>133.515456</v>
      </c>
      <c r="L101" s="85">
        <f>L100</f>
        <v>0</v>
      </c>
      <c r="M101" s="86">
        <f>M100</f>
        <v>0</v>
      </c>
      <c r="N101" s="79"/>
      <c r="O101" s="222"/>
      <c r="P101" s="6"/>
      <c r="Q101" s="222"/>
      <c r="R101" s="10"/>
      <c r="S101" s="10"/>
      <c r="T101" s="10"/>
      <c r="U101" s="10"/>
      <c r="V101" s="67"/>
      <c r="X101" s="68"/>
      <c r="Y101" s="68"/>
      <c r="Z101" s="66"/>
    </row>
    <row r="102" spans="2:28" ht="16.2" customHeight="1" thickBot="1" x14ac:dyDescent="0.3"/>
    <row r="103" spans="2:28" x14ac:dyDescent="0.25">
      <c r="B103" s="278" t="s">
        <v>20</v>
      </c>
      <c r="C103" s="279"/>
      <c r="D103" s="280"/>
      <c r="E103" s="3"/>
      <c r="F103" s="278" t="str">
        <f>B103</f>
        <v>bartender_semitrack</v>
      </c>
      <c r="G103" s="279"/>
      <c r="H103" s="280"/>
      <c r="I103" s="3"/>
      <c r="J103" s="204"/>
      <c r="L103" s="282" t="str">
        <f>F103</f>
        <v>bartender_semitrack</v>
      </c>
      <c r="M103" s="279"/>
      <c r="N103" s="280"/>
      <c r="O103" s="180"/>
      <c r="P103" s="204"/>
      <c r="U103" s="200"/>
      <c r="V103" s="200"/>
      <c r="X103" s="277"/>
      <c r="Y103" s="275"/>
      <c r="Z103" s="275"/>
    </row>
    <row r="104" spans="2:28" x14ac:dyDescent="0.25">
      <c r="B104" s="274" t="s">
        <v>27</v>
      </c>
      <c r="C104" s="275"/>
      <c r="D104" s="71" t="s">
        <v>28</v>
      </c>
      <c r="E104" s="222"/>
      <c r="F104" s="274" t="s">
        <v>27</v>
      </c>
      <c r="G104" s="275"/>
      <c r="H104" s="71" t="s">
        <v>28</v>
      </c>
      <c r="I104" s="10"/>
      <c r="J104" s="203" t="s">
        <v>29</v>
      </c>
      <c r="L104" s="283" t="s">
        <v>30</v>
      </c>
      <c r="M104" s="275"/>
      <c r="N104" s="284"/>
      <c r="O104" s="69"/>
      <c r="P104" s="4"/>
      <c r="R104" s="281"/>
      <c r="S104" s="275"/>
      <c r="T104" s="275"/>
      <c r="U104" s="205"/>
      <c r="V104" s="205"/>
      <c r="X104" s="281"/>
      <c r="Y104" s="275"/>
      <c r="Z104" s="275"/>
    </row>
    <row r="105" spans="2:28" x14ac:dyDescent="0.25">
      <c r="B105" s="177" t="s">
        <v>1</v>
      </c>
      <c r="C105" s="101" t="s">
        <v>31</v>
      </c>
      <c r="D105" s="70" t="s">
        <v>32</v>
      </c>
      <c r="E105" s="222"/>
      <c r="F105" s="177" t="s">
        <v>1</v>
      </c>
      <c r="G105" s="101" t="s">
        <v>31</v>
      </c>
      <c r="H105" s="70" t="s">
        <v>32</v>
      </c>
      <c r="I105" s="10"/>
      <c r="J105" s="75"/>
      <c r="L105" s="178" t="str">
        <f>CONCATENATE(B$2," ",L103)</f>
        <v>MPEG-151 bartender_semitrack</v>
      </c>
      <c r="M105" s="195" t="str">
        <f>CONCATENATE(F$2," ",L103)</f>
        <v>my bartender_semitrack</v>
      </c>
      <c r="N105" s="179" t="s">
        <v>33</v>
      </c>
      <c r="O105" s="3"/>
      <c r="P105" s="4" t="s">
        <v>24</v>
      </c>
      <c r="Q105" s="3"/>
      <c r="R105" s="3"/>
      <c r="S105" s="3"/>
      <c r="T105" s="3"/>
      <c r="U105" s="3"/>
      <c r="V105" s="3"/>
      <c r="X105" s="180"/>
      <c r="Y105" s="180"/>
      <c r="Z105" s="180"/>
    </row>
    <row r="106" spans="2:28" x14ac:dyDescent="0.25">
      <c r="B106" s="94" t="str">
        <f>B103</f>
        <v>bartender_semitrack</v>
      </c>
      <c r="C106" s="101" t="s">
        <v>34</v>
      </c>
      <c r="D106" s="223">
        <f ca="1">0.001*INDIRECT($B106&amp;"!E5")</f>
        <v>44.56575200000001</v>
      </c>
      <c r="E106" s="222"/>
      <c r="F106" s="94" t="str">
        <f>F103</f>
        <v>bartender_semitrack</v>
      </c>
      <c r="G106" s="101" t="s">
        <v>34</v>
      </c>
      <c r="H106" s="223">
        <f ca="1">0.001*INDIRECT($B106&amp;"!W5")</f>
        <v>44.566159999999996</v>
      </c>
      <c r="I106" s="10"/>
      <c r="J106" s="224">
        <f ca="1">H106/D106-1</f>
        <v>9.1550121263939133E-6</v>
      </c>
      <c r="L106" s="76">
        <f ca="1">INDIRECT($B106&amp;"!"&amp;L$3&amp;"5")</f>
        <v>32.558284380952379</v>
      </c>
      <c r="M106" s="77">
        <f ca="1">INDIRECT($B106&amp;"!"&amp;M$3&amp;"5")</f>
        <v>32.572559142857145</v>
      </c>
      <c r="N106" s="78">
        <f ca="1">M106-L106</f>
        <v>1.4274761904765398E-2</v>
      </c>
      <c r="O106" s="222"/>
      <c r="P106" s="224">
        <f ca="1">bdrate(D106:D109,L106:L109,H106:H109,M106:M109)</f>
        <v>-4.9836697827114751E-3</v>
      </c>
      <c r="Q106" s="222"/>
      <c r="R106" s="10"/>
      <c r="S106" s="10"/>
      <c r="T106" s="10"/>
      <c r="U106" s="10"/>
      <c r="V106" s="225"/>
      <c r="X106" s="7"/>
      <c r="Y106" s="7"/>
      <c r="Z106" s="66"/>
      <c r="AB106" s="226"/>
    </row>
    <row r="107" spans="2:28" x14ac:dyDescent="0.25">
      <c r="B107" s="94" t="str">
        <f>B106</f>
        <v>bartender_semitrack</v>
      </c>
      <c r="C107" s="101" t="s">
        <v>35</v>
      </c>
      <c r="D107" s="223">
        <f ca="1">0.001*INDIRECT($B107&amp;"!E6")</f>
        <v>66.379448000000011</v>
      </c>
      <c r="E107" s="222"/>
      <c r="F107" s="94" t="str">
        <f>F106</f>
        <v>bartender_semitrack</v>
      </c>
      <c r="G107" s="101" t="s">
        <v>35</v>
      </c>
      <c r="H107" s="223">
        <f ca="1">0.001*INDIRECT($B107&amp;"!W6")</f>
        <v>66.37951200000002</v>
      </c>
      <c r="I107" s="10"/>
      <c r="J107" s="224">
        <f ca="1">H107/D107-1</f>
        <v>9.6415384476244981E-7</v>
      </c>
      <c r="L107" s="76">
        <f ca="1">INDIRECT($B107&amp;"!"&amp;L$3&amp;"6")</f>
        <v>35.723924380952383</v>
      </c>
      <c r="M107" s="77">
        <f ca="1">INDIRECT($B107&amp;"!"&amp;M$3&amp;"6")</f>
        <v>35.783889285714281</v>
      </c>
      <c r="N107" s="78">
        <f ca="1">M107-L107</f>
        <v>5.9964904761898197E-2</v>
      </c>
      <c r="O107" s="222"/>
      <c r="P107" s="4"/>
      <c r="Q107" s="222"/>
      <c r="R107" s="10"/>
      <c r="S107" s="10"/>
      <c r="T107" s="10"/>
      <c r="U107" s="10"/>
      <c r="V107" s="225"/>
      <c r="X107" s="7"/>
      <c r="Y107" s="7"/>
      <c r="Z107" s="66"/>
    </row>
    <row r="108" spans="2:28" x14ac:dyDescent="0.25">
      <c r="B108" s="94" t="str">
        <f>B107</f>
        <v>bartender_semitrack</v>
      </c>
      <c r="C108" s="101" t="s">
        <v>36</v>
      </c>
      <c r="D108" s="223">
        <f ca="1">0.001*INDIRECT($B108&amp;"!E7")</f>
        <v>98.37782399999999</v>
      </c>
      <c r="E108" s="222"/>
      <c r="F108" s="94" t="str">
        <f>F107</f>
        <v>bartender_semitrack</v>
      </c>
      <c r="G108" s="101" t="s">
        <v>36</v>
      </c>
      <c r="H108" s="223">
        <f ca="1">0.001*INDIRECT($B108&amp;"!W7")</f>
        <v>98.37548000000001</v>
      </c>
      <c r="I108" s="10"/>
      <c r="J108" s="224">
        <f ca="1">H108/D108-1</f>
        <v>-2.3826507892454885E-5</v>
      </c>
      <c r="L108" s="76">
        <f ca="1">INDIRECT($B108&amp;"!"&amp;L$3&amp;"7")</f>
        <v>39.904256666666669</v>
      </c>
      <c r="M108" s="77">
        <f ca="1">INDIRECT($B108&amp;"!"&amp;M$3&amp;"7")</f>
        <v>39.95133666666667</v>
      </c>
      <c r="N108" s="78">
        <f ca="1">M108-L108</f>
        <v>4.7080000000001121E-2</v>
      </c>
      <c r="O108" s="222"/>
      <c r="P108" s="4" t="s">
        <v>37</v>
      </c>
      <c r="Q108" s="222"/>
      <c r="R108" s="10"/>
      <c r="S108" s="10"/>
      <c r="T108" s="10"/>
      <c r="U108" s="10"/>
      <c r="V108" s="225"/>
      <c r="X108" s="7"/>
      <c r="Y108" s="7"/>
      <c r="Z108" s="66"/>
    </row>
    <row r="109" spans="2:28" x14ac:dyDescent="0.25">
      <c r="B109" s="94" t="str">
        <f>B108</f>
        <v>bartender_semitrack</v>
      </c>
      <c r="C109" s="101" t="s">
        <v>38</v>
      </c>
      <c r="D109" s="223">
        <f ca="1">0.001*INDIRECT($B109&amp;"!E8")</f>
        <v>138.21379200000001</v>
      </c>
      <c r="E109" s="222"/>
      <c r="F109" s="94" t="str">
        <f>F108</f>
        <v>bartender_semitrack</v>
      </c>
      <c r="G109" s="101" t="s">
        <v>38</v>
      </c>
      <c r="H109" s="223">
        <f ca="1">0.001*INDIRECT($B109&amp;"!W8")</f>
        <v>138.21109600000003</v>
      </c>
      <c r="I109" s="10"/>
      <c r="J109" s="224">
        <f ca="1">H109/D109-1</f>
        <v>-1.9506012829628716E-5</v>
      </c>
      <c r="L109" s="76">
        <f ca="1">INDIRECT($B109&amp;"!"&amp;L$3&amp;"8")</f>
        <v>43.831259761904761</v>
      </c>
      <c r="M109" s="77">
        <f ca="1">INDIRECT($B109&amp;"!"&amp;M$3&amp;"8")</f>
        <v>43.900895666666671</v>
      </c>
      <c r="N109" s="78">
        <f ca="1">M109-L109</f>
        <v>6.9635904761909728E-2</v>
      </c>
      <c r="O109" s="222"/>
      <c r="P109" s="227">
        <f ca="1">bdrate(L106:L109,D106:D109,M106:M109,H106:H109)</f>
        <v>1.3375404203495034E-3</v>
      </c>
      <c r="Q109" s="222"/>
      <c r="R109" s="10"/>
      <c r="S109" s="10"/>
      <c r="T109" s="10"/>
      <c r="U109" s="10"/>
      <c r="V109" s="225"/>
      <c r="X109" s="7"/>
      <c r="Y109" s="7"/>
      <c r="Z109" s="66"/>
    </row>
    <row r="110" spans="2:28" ht="16.5" customHeight="1" thickBot="1" x14ac:dyDescent="0.3">
      <c r="B110" s="72"/>
      <c r="C110" s="102"/>
      <c r="D110" s="228"/>
      <c r="E110" s="222"/>
      <c r="F110" s="72"/>
      <c r="G110" s="102"/>
      <c r="H110" s="223"/>
      <c r="I110" s="10"/>
      <c r="J110" s="224"/>
      <c r="L110" s="76"/>
      <c r="M110" s="77"/>
      <c r="N110" s="79"/>
      <c r="O110" s="222"/>
      <c r="P110" s="229"/>
      <c r="Q110" s="222"/>
      <c r="R110" s="10"/>
      <c r="S110" s="10"/>
      <c r="T110" s="10"/>
      <c r="U110" s="10"/>
      <c r="V110" s="225"/>
      <c r="X110" s="7"/>
      <c r="Y110" s="7"/>
      <c r="Z110" s="66"/>
      <c r="AB110" s="226"/>
    </row>
    <row r="111" spans="2:28" ht="16.5" customHeight="1" x14ac:dyDescent="0.25">
      <c r="B111" s="90"/>
      <c r="C111" s="91"/>
      <c r="D111" s="230"/>
      <c r="F111" s="90"/>
      <c r="G111" s="91"/>
      <c r="H111" s="230"/>
      <c r="J111" s="80">
        <f ca="1">MIN(D106:D110,H106:H110)</f>
        <v>44.56575200000001</v>
      </c>
      <c r="L111" s="81"/>
      <c r="M111" s="82"/>
      <c r="N111" s="83"/>
      <c r="O111" s="222"/>
      <c r="P111" s="204"/>
      <c r="Q111" s="222"/>
      <c r="R111" s="10"/>
      <c r="S111" s="10"/>
      <c r="T111" s="10"/>
      <c r="U111" s="10"/>
      <c r="V111" s="67"/>
      <c r="X111" s="7"/>
      <c r="Y111" s="7"/>
      <c r="Z111" s="66"/>
    </row>
    <row r="112" spans="2:28" ht="16.5" customHeight="1" thickBot="1" x14ac:dyDescent="0.3">
      <c r="B112" s="72"/>
      <c r="C112" s="74"/>
      <c r="D112" s="228"/>
      <c r="E112" s="222"/>
      <c r="F112" s="72"/>
      <c r="G112" s="74"/>
      <c r="H112" s="228"/>
      <c r="I112" s="10"/>
      <c r="J112" s="84">
        <f ca="1">MAX(D106:D110,H106:H110)</f>
        <v>138.21379200000001</v>
      </c>
      <c r="L112" s="85">
        <f>L111</f>
        <v>0</v>
      </c>
      <c r="M112" s="86">
        <f>M111</f>
        <v>0</v>
      </c>
      <c r="N112" s="79"/>
      <c r="O112" s="222"/>
      <c r="P112" s="6"/>
      <c r="Q112" s="222"/>
      <c r="R112" s="10"/>
      <c r="S112" s="10"/>
      <c r="T112" s="10"/>
      <c r="U112" s="10"/>
      <c r="V112" s="67"/>
      <c r="X112" s="68"/>
      <c r="Y112" s="68"/>
      <c r="Z112" s="66"/>
    </row>
    <row r="113" spans="28:28" x14ac:dyDescent="0.25">
      <c r="AB113" s="226"/>
    </row>
    <row r="116" spans="28:28" ht="16.5" customHeight="1" x14ac:dyDescent="0.25">
      <c r="AB116" s="226"/>
    </row>
    <row r="118" spans="28:28" ht="16.5" customHeight="1" x14ac:dyDescent="0.25"/>
    <row r="119" spans="28:28" ht="16.5" customHeight="1" x14ac:dyDescent="0.25"/>
    <row r="123" spans="28:28" x14ac:dyDescent="0.25">
      <c r="AB123" s="226"/>
    </row>
    <row r="126" spans="28:28" ht="16.5" customHeight="1" x14ac:dyDescent="0.25">
      <c r="AB126" s="226"/>
    </row>
    <row r="128" spans="28:28" ht="16.5" customHeight="1" x14ac:dyDescent="0.25"/>
    <row r="129" spans="28:28" ht="16.5" customHeight="1" x14ac:dyDescent="0.25"/>
    <row r="133" spans="28:28" x14ac:dyDescent="0.25">
      <c r="AB133" s="226"/>
    </row>
    <row r="136" spans="28:28" ht="16.5" customHeight="1" x14ac:dyDescent="0.25">
      <c r="AB136" s="226"/>
    </row>
    <row r="138" spans="28:28" ht="16.5" customHeight="1" x14ac:dyDescent="0.25"/>
    <row r="139" spans="28:28" ht="16.5" customHeight="1" x14ac:dyDescent="0.25"/>
    <row r="143" spans="28:28" x14ac:dyDescent="0.25">
      <c r="AB143" s="226"/>
    </row>
    <row r="146" spans="28:28" ht="16.5" customHeight="1" x14ac:dyDescent="0.25">
      <c r="AB146" s="226"/>
    </row>
    <row r="148" spans="28:28" ht="16.5" customHeight="1" x14ac:dyDescent="0.25"/>
    <row r="149" spans="28:28" ht="16.5" customHeight="1" x14ac:dyDescent="0.25"/>
    <row r="153" spans="28:28" x14ac:dyDescent="0.25">
      <c r="AB153" s="226"/>
    </row>
    <row r="156" spans="28:28" ht="16.5" customHeight="1" x14ac:dyDescent="0.25">
      <c r="AB156" s="226"/>
    </row>
    <row r="158" spans="28:28" ht="16.5" customHeight="1" x14ac:dyDescent="0.25"/>
    <row r="159" spans="28:28" ht="16.5" customHeight="1" x14ac:dyDescent="0.25"/>
    <row r="163" spans="28:28" x14ac:dyDescent="0.25">
      <c r="AB163" s="226"/>
    </row>
    <row r="166" spans="28:28" ht="16.5" customHeight="1" x14ac:dyDescent="0.25">
      <c r="AB166" s="226"/>
    </row>
    <row r="168" spans="28:28" ht="16.5" customHeight="1" x14ac:dyDescent="0.25"/>
    <row r="169" spans="28:28" ht="16.5" customHeight="1" x14ac:dyDescent="0.25"/>
    <row r="173" spans="28:28" x14ac:dyDescent="0.25">
      <c r="AB173" s="226"/>
    </row>
    <row r="176" spans="28:28" ht="16.5" customHeight="1" x14ac:dyDescent="0.25">
      <c r="AB176" s="226"/>
    </row>
    <row r="178" spans="2:28" ht="16.5" customHeight="1" x14ac:dyDescent="0.25"/>
    <row r="179" spans="2:28" ht="16.5" customHeight="1" x14ac:dyDescent="0.25"/>
    <row r="182" spans="2:28" x14ac:dyDescent="0.25">
      <c r="B182" s="180"/>
      <c r="C182" s="180"/>
      <c r="D182" s="3"/>
      <c r="E182" s="3"/>
      <c r="F182" s="3"/>
      <c r="G182" s="3"/>
      <c r="H182" s="3"/>
      <c r="I182" s="3"/>
      <c r="J182" s="3"/>
      <c r="L182" s="180"/>
      <c r="M182" s="180"/>
      <c r="N182" s="3"/>
      <c r="O182" s="3"/>
      <c r="P182" s="3"/>
      <c r="Q182" s="3"/>
      <c r="R182" s="3"/>
      <c r="S182" s="3"/>
      <c r="T182" s="3"/>
      <c r="U182" s="3"/>
      <c r="V182" s="3"/>
      <c r="X182" s="180"/>
      <c r="Y182" s="180"/>
      <c r="Z182" s="180"/>
    </row>
    <row r="183" spans="2:28" x14ac:dyDescent="0.25">
      <c r="B183" s="40"/>
      <c r="C183" s="180"/>
      <c r="D183" s="222"/>
      <c r="E183" s="222"/>
      <c r="F183" s="222"/>
      <c r="G183" s="222"/>
      <c r="H183" s="10"/>
      <c r="I183" s="10"/>
      <c r="J183" s="10"/>
      <c r="L183" s="40"/>
      <c r="M183" s="180"/>
      <c r="N183" s="222"/>
      <c r="O183" s="222"/>
      <c r="P183" s="222"/>
      <c r="Q183" s="222"/>
      <c r="R183" s="10"/>
      <c r="S183" s="10"/>
      <c r="T183" s="10"/>
      <c r="U183" s="10"/>
      <c r="V183" s="225"/>
      <c r="X183" s="7"/>
      <c r="Y183" s="7"/>
      <c r="Z183" s="66"/>
      <c r="AB183" s="226"/>
    </row>
    <row r="184" spans="2:28" x14ac:dyDescent="0.25">
      <c r="B184" s="40"/>
      <c r="C184" s="180"/>
      <c r="D184" s="222"/>
      <c r="E184" s="222"/>
      <c r="F184" s="222"/>
      <c r="G184" s="222"/>
      <c r="H184" s="10"/>
      <c r="I184" s="10"/>
      <c r="J184" s="10"/>
      <c r="L184" s="40"/>
      <c r="M184" s="180"/>
      <c r="N184" s="222"/>
      <c r="O184" s="222"/>
      <c r="P184" s="222"/>
      <c r="Q184" s="222"/>
      <c r="R184" s="10"/>
      <c r="S184" s="10"/>
      <c r="T184" s="10"/>
      <c r="U184" s="10"/>
      <c r="V184" s="225"/>
      <c r="X184" s="7"/>
      <c r="Y184" s="7"/>
      <c r="Z184" s="66"/>
    </row>
    <row r="185" spans="2:28" x14ac:dyDescent="0.25">
      <c r="B185" s="40"/>
      <c r="C185" s="180"/>
      <c r="D185" s="222"/>
      <c r="E185" s="222"/>
      <c r="F185" s="222"/>
      <c r="G185" s="222"/>
      <c r="H185" s="10"/>
      <c r="I185" s="10"/>
      <c r="J185" s="10"/>
      <c r="L185" s="40"/>
      <c r="M185" s="180"/>
      <c r="N185" s="222"/>
      <c r="O185" s="222"/>
      <c r="P185" s="222"/>
      <c r="Q185" s="222"/>
      <c r="R185" s="10"/>
      <c r="S185" s="10"/>
      <c r="T185" s="10"/>
      <c r="U185" s="10"/>
      <c r="V185" s="225"/>
      <c r="X185" s="7"/>
      <c r="Y185" s="7"/>
      <c r="Z185" s="66"/>
    </row>
    <row r="186" spans="2:28" ht="16.5" customHeight="1" x14ac:dyDescent="0.25">
      <c r="B186" s="40"/>
      <c r="C186" s="180"/>
      <c r="D186" s="222"/>
      <c r="E186" s="222"/>
      <c r="F186" s="222"/>
      <c r="G186" s="222"/>
      <c r="H186" s="10"/>
      <c r="I186" s="10"/>
      <c r="J186" s="10"/>
      <c r="L186" s="40"/>
      <c r="M186" s="180"/>
      <c r="N186" s="222"/>
      <c r="O186" s="222"/>
      <c r="P186" s="222"/>
      <c r="Q186" s="222"/>
      <c r="R186" s="10"/>
      <c r="S186" s="10"/>
      <c r="T186" s="10"/>
      <c r="U186" s="10"/>
      <c r="V186" s="225"/>
      <c r="X186" s="7"/>
      <c r="Y186" s="7"/>
      <c r="Z186" s="66"/>
      <c r="AB186" s="226"/>
    </row>
    <row r="187" spans="2:28" x14ac:dyDescent="0.25">
      <c r="B187" s="40"/>
      <c r="C187" s="180"/>
      <c r="D187" s="222"/>
      <c r="E187" s="222"/>
      <c r="F187" s="222"/>
      <c r="G187" s="222"/>
      <c r="H187" s="10"/>
      <c r="I187" s="10"/>
      <c r="J187" s="10"/>
      <c r="L187" s="40"/>
      <c r="M187" s="180"/>
      <c r="N187" s="222"/>
      <c r="O187" s="222"/>
      <c r="P187" s="222"/>
      <c r="Q187" s="222"/>
      <c r="R187" s="10"/>
      <c r="S187" s="10"/>
      <c r="T187" s="10"/>
      <c r="U187" s="10"/>
      <c r="V187" s="67"/>
      <c r="X187" s="7"/>
      <c r="Y187" s="7"/>
      <c r="Z187" s="66"/>
    </row>
    <row r="188" spans="2:28" ht="16.5" customHeight="1" x14ac:dyDescent="0.25">
      <c r="B188" s="40"/>
      <c r="D188" s="222"/>
      <c r="E188" s="222"/>
      <c r="F188" s="222"/>
      <c r="G188" s="222"/>
      <c r="H188" s="10"/>
      <c r="I188" s="10"/>
      <c r="J188" s="10"/>
      <c r="L188" s="40"/>
      <c r="M188" s="180"/>
      <c r="N188" s="222"/>
      <c r="O188" s="222"/>
      <c r="P188" s="222"/>
      <c r="Q188" s="222"/>
      <c r="R188" s="10"/>
      <c r="S188" s="10"/>
      <c r="T188" s="10"/>
      <c r="U188" s="10"/>
      <c r="V188" s="67"/>
      <c r="X188" s="68"/>
      <c r="Y188" s="68"/>
      <c r="Z188" s="66"/>
    </row>
  </sheetData>
  <mergeCells count="93">
    <mergeCell ref="L93:N93"/>
    <mergeCell ref="F16:G16"/>
    <mergeCell ref="R27:T27"/>
    <mergeCell ref="F2:H2"/>
    <mergeCell ref="B93:C93"/>
    <mergeCell ref="B37:D37"/>
    <mergeCell ref="B4:D4"/>
    <mergeCell ref="L37:N37"/>
    <mergeCell ref="F59:H59"/>
    <mergeCell ref="F15:H15"/>
    <mergeCell ref="B48:D48"/>
    <mergeCell ref="L2:N2"/>
    <mergeCell ref="R16:T16"/>
    <mergeCell ref="X5:Z5"/>
    <mergeCell ref="L60:N60"/>
    <mergeCell ref="B92:D92"/>
    <mergeCell ref="X60:Z60"/>
    <mergeCell ref="F92:H92"/>
    <mergeCell ref="L59:N59"/>
    <mergeCell ref="B38:C38"/>
    <mergeCell ref="X59:Z59"/>
    <mergeCell ref="R5:T5"/>
    <mergeCell ref="L48:N48"/>
    <mergeCell ref="B49:C49"/>
    <mergeCell ref="F71:G71"/>
    <mergeCell ref="R38:T38"/>
    <mergeCell ref="L15:N15"/>
    <mergeCell ref="F5:G5"/>
    <mergeCell ref="B59:D59"/>
    <mergeCell ref="L103:N103"/>
    <mergeCell ref="B104:C104"/>
    <mergeCell ref="B70:D70"/>
    <mergeCell ref="R49:T49"/>
    <mergeCell ref="X16:Z16"/>
    <mergeCell ref="L71:N71"/>
    <mergeCell ref="B16:C16"/>
    <mergeCell ref="R104:T104"/>
    <mergeCell ref="X49:Z49"/>
    <mergeCell ref="B27:C27"/>
    <mergeCell ref="L26:N26"/>
    <mergeCell ref="X104:Z104"/>
    <mergeCell ref="X93:Z93"/>
    <mergeCell ref="L49:N49"/>
    <mergeCell ref="X27:Z27"/>
    <mergeCell ref="F103:H103"/>
    <mergeCell ref="X103:Z103"/>
    <mergeCell ref="F26:H26"/>
    <mergeCell ref="L4:N4"/>
    <mergeCell ref="B71:C71"/>
    <mergeCell ref="X15:Z15"/>
    <mergeCell ref="B5:C5"/>
    <mergeCell ref="L5:N5"/>
    <mergeCell ref="L92:N92"/>
    <mergeCell ref="F70:H70"/>
    <mergeCell ref="X92:Z92"/>
    <mergeCell ref="B103:D103"/>
    <mergeCell ref="L38:N38"/>
    <mergeCell ref="L16:N16"/>
    <mergeCell ref="F82:G82"/>
    <mergeCell ref="F60:G60"/>
    <mergeCell ref="X82:Z82"/>
    <mergeCell ref="L104:N104"/>
    <mergeCell ref="F81:H81"/>
    <mergeCell ref="X38:Z38"/>
    <mergeCell ref="B60:C60"/>
    <mergeCell ref="X26:Z26"/>
    <mergeCell ref="L81:N81"/>
    <mergeCell ref="F37:H37"/>
    <mergeCell ref="B82:C82"/>
    <mergeCell ref="X81:Z81"/>
    <mergeCell ref="R93:T93"/>
    <mergeCell ref="L27:N27"/>
    <mergeCell ref="X71:Z71"/>
    <mergeCell ref="F93:G93"/>
    <mergeCell ref="L82:N82"/>
    <mergeCell ref="F49:G49"/>
    <mergeCell ref="X37:Z37"/>
    <mergeCell ref="F104:G104"/>
    <mergeCell ref="B2:D2"/>
    <mergeCell ref="X4:Z4"/>
    <mergeCell ref="F48:H48"/>
    <mergeCell ref="B15:D15"/>
    <mergeCell ref="R71:T71"/>
    <mergeCell ref="F38:G38"/>
    <mergeCell ref="L70:N70"/>
    <mergeCell ref="B26:D26"/>
    <mergeCell ref="F4:H4"/>
    <mergeCell ref="X70:Z70"/>
    <mergeCell ref="F27:G27"/>
    <mergeCell ref="X48:Z48"/>
    <mergeCell ref="B81:D81"/>
    <mergeCell ref="R82:T82"/>
    <mergeCell ref="R60:T60"/>
  </mergeCells>
  <phoneticPr fontId="27" type="noConversion"/>
  <conditionalFormatting sqref="U19:U22">
    <cfRule type="dataBar" priority="1107">
      <dataBar>
        <cfvo type="min"/>
        <cfvo type="max"/>
        <color rgb="FF008AEF"/>
      </dataBar>
    </cfRule>
  </conditionalFormatting>
  <conditionalFormatting sqref="Z23:Z24">
    <cfRule type="cellIs" dxfId="1947" priority="1083" stopIfTrue="1" operator="lessThan">
      <formula>-0.01</formula>
    </cfRule>
    <cfRule type="cellIs" dxfId="1946" priority="1084" stopIfTrue="1" operator="greaterThan">
      <formula>0.01</formula>
    </cfRule>
  </conditionalFormatting>
  <conditionalFormatting sqref="I24">
    <cfRule type="dataBar" priority="1082">
      <dataBar>
        <cfvo type="min"/>
        <cfvo type="max"/>
        <color rgb="FF008AEF"/>
      </dataBar>
    </cfRule>
  </conditionalFormatting>
  <conditionalFormatting sqref="R23:T24">
    <cfRule type="dataBar" priority="1081">
      <dataBar>
        <cfvo type="min"/>
        <cfvo type="max"/>
        <color rgb="FF008AEF"/>
      </dataBar>
    </cfRule>
  </conditionalFormatting>
  <conditionalFormatting sqref="U23:U24">
    <cfRule type="dataBar" priority="1085">
      <dataBar>
        <cfvo type="min"/>
        <cfvo type="max"/>
        <color rgb="FF008AEF"/>
      </dataBar>
    </cfRule>
  </conditionalFormatting>
  <conditionalFormatting sqref="AB18">
    <cfRule type="cellIs" dxfId="1945" priority="1078" operator="greaterThan">
      <formula>0.03</formula>
    </cfRule>
    <cfRule type="cellIs" dxfId="1944" priority="1079" stopIfTrue="1" operator="lessThan">
      <formula>-0.03</formula>
    </cfRule>
  </conditionalFormatting>
  <conditionalFormatting sqref="AB22">
    <cfRule type="cellIs" dxfId="1943" priority="1076" operator="lessThan">
      <formula>-0.03</formula>
    </cfRule>
    <cfRule type="cellIs" dxfId="1942" priority="1077" stopIfTrue="1" operator="greaterThan">
      <formula>0.03</formula>
    </cfRule>
  </conditionalFormatting>
  <conditionalFormatting sqref="Z18">
    <cfRule type="cellIs" dxfId="1941" priority="1073" stopIfTrue="1" operator="lessThan">
      <formula>-0.01</formula>
    </cfRule>
    <cfRule type="cellIs" dxfId="1940" priority="1074" stopIfTrue="1" operator="greaterThan">
      <formula>0.01</formula>
    </cfRule>
  </conditionalFormatting>
  <conditionalFormatting sqref="Z19">
    <cfRule type="cellIs" dxfId="1939" priority="1071" stopIfTrue="1" operator="lessThan">
      <formula>-0.01</formula>
    </cfRule>
    <cfRule type="cellIs" dxfId="1938" priority="1072" stopIfTrue="1" operator="greaterThan">
      <formula>0.01</formula>
    </cfRule>
  </conditionalFormatting>
  <conditionalFormatting sqref="Z20:Z21">
    <cfRule type="cellIs" dxfId="1937" priority="1069" stopIfTrue="1" operator="lessThan">
      <formula>-0.01</formula>
    </cfRule>
    <cfRule type="cellIs" dxfId="1936" priority="1070" stopIfTrue="1" operator="greaterThan">
      <formula>0.01</formula>
    </cfRule>
  </conditionalFormatting>
  <conditionalFormatting sqref="Z22">
    <cfRule type="cellIs" dxfId="1935" priority="1067" stopIfTrue="1" operator="lessThan">
      <formula>-0.01</formula>
    </cfRule>
    <cfRule type="cellIs" dxfId="1934" priority="1068" stopIfTrue="1" operator="greaterThan">
      <formula>0.01</formula>
    </cfRule>
  </conditionalFormatting>
  <conditionalFormatting sqref="V18:V22">
    <cfRule type="cellIs" dxfId="1933" priority="1065" operator="greaterThan">
      <formula>0.03</formula>
    </cfRule>
    <cfRule type="cellIs" dxfId="1932" priority="1066" stopIfTrue="1" operator="lessThan">
      <formula>-0.03</formula>
    </cfRule>
  </conditionalFormatting>
  <conditionalFormatting sqref="R19:T19">
    <cfRule type="dataBar" priority="1061">
      <dataBar>
        <cfvo type="min"/>
        <cfvo type="max"/>
        <color rgb="FF008AEF"/>
      </dataBar>
    </cfRule>
  </conditionalFormatting>
  <conditionalFormatting sqref="R20:T21">
    <cfRule type="dataBar" priority="1060">
      <dataBar>
        <cfvo type="min"/>
        <cfvo type="max"/>
        <color rgb="FF008AEF"/>
      </dataBar>
    </cfRule>
  </conditionalFormatting>
  <conditionalFormatting sqref="R22:T22">
    <cfRule type="dataBar" priority="1059">
      <dataBar>
        <cfvo type="min"/>
        <cfvo type="max"/>
        <color rgb="FF008AEF"/>
      </dataBar>
    </cfRule>
  </conditionalFormatting>
  <conditionalFormatting sqref="R18:U18">
    <cfRule type="dataBar" priority="1080">
      <dataBar>
        <cfvo type="min"/>
        <cfvo type="max"/>
        <color rgb="FF008AEF"/>
      </dataBar>
    </cfRule>
  </conditionalFormatting>
  <conditionalFormatting sqref="Z34:Z35">
    <cfRule type="cellIs" dxfId="1931" priority="1056" stopIfTrue="1" operator="lessThan">
      <formula>-0.01</formula>
    </cfRule>
    <cfRule type="cellIs" dxfId="1930" priority="1057" stopIfTrue="1" operator="greaterThan">
      <formula>0.01</formula>
    </cfRule>
  </conditionalFormatting>
  <conditionalFormatting sqref="R34:T35">
    <cfRule type="dataBar" priority="1055">
      <dataBar>
        <cfvo type="min"/>
        <cfvo type="max"/>
        <color rgb="FF008AEF"/>
      </dataBar>
    </cfRule>
  </conditionalFormatting>
  <conditionalFormatting sqref="U34:U35">
    <cfRule type="dataBar" priority="1058">
      <dataBar>
        <cfvo type="min"/>
        <cfvo type="max"/>
        <color rgb="FF008AEF"/>
      </dataBar>
    </cfRule>
  </conditionalFormatting>
  <conditionalFormatting sqref="AB29">
    <cfRule type="cellIs" dxfId="1929" priority="1052" operator="greaterThan">
      <formula>0.03</formula>
    </cfRule>
    <cfRule type="cellIs" dxfId="1928" priority="1053" stopIfTrue="1" operator="lessThan">
      <formula>-0.03</formula>
    </cfRule>
  </conditionalFormatting>
  <conditionalFormatting sqref="AB33">
    <cfRule type="cellIs" dxfId="1927" priority="1050" operator="lessThan">
      <formula>-0.03</formula>
    </cfRule>
    <cfRule type="cellIs" dxfId="1926" priority="1051" stopIfTrue="1" operator="greaterThan">
      <formula>0.03</formula>
    </cfRule>
  </conditionalFormatting>
  <conditionalFormatting sqref="Z29">
    <cfRule type="cellIs" dxfId="1925" priority="1048" stopIfTrue="1" operator="lessThan">
      <formula>-0.01</formula>
    </cfRule>
    <cfRule type="cellIs" dxfId="1924" priority="1049" stopIfTrue="1" operator="greaterThan">
      <formula>0.01</formula>
    </cfRule>
  </conditionalFormatting>
  <conditionalFormatting sqref="Z30">
    <cfRule type="cellIs" dxfId="1923" priority="1046" stopIfTrue="1" operator="lessThan">
      <formula>-0.01</formula>
    </cfRule>
    <cfRule type="cellIs" dxfId="1922" priority="1047" stopIfTrue="1" operator="greaterThan">
      <formula>0.01</formula>
    </cfRule>
  </conditionalFormatting>
  <conditionalFormatting sqref="Z31:Z32">
    <cfRule type="cellIs" dxfId="1921" priority="1044" stopIfTrue="1" operator="lessThan">
      <formula>-0.01</formula>
    </cfRule>
    <cfRule type="cellIs" dxfId="1920" priority="1045" stopIfTrue="1" operator="greaterThan">
      <formula>0.01</formula>
    </cfRule>
  </conditionalFormatting>
  <conditionalFormatting sqref="Z33">
    <cfRule type="cellIs" dxfId="1919" priority="1042" stopIfTrue="1" operator="lessThan">
      <formula>-0.01</formula>
    </cfRule>
    <cfRule type="cellIs" dxfId="1918" priority="1043" stopIfTrue="1" operator="greaterThan">
      <formula>0.01</formula>
    </cfRule>
  </conditionalFormatting>
  <conditionalFormatting sqref="V29:V33">
    <cfRule type="cellIs" dxfId="1917" priority="1040" operator="greaterThan">
      <formula>0.03</formula>
    </cfRule>
    <cfRule type="cellIs" dxfId="1916" priority="1041" stopIfTrue="1" operator="lessThan">
      <formula>-0.03</formula>
    </cfRule>
  </conditionalFormatting>
  <conditionalFormatting sqref="R30:T30">
    <cfRule type="dataBar" priority="1039">
      <dataBar>
        <cfvo type="min"/>
        <cfvo type="max"/>
        <color rgb="FF008AEF"/>
      </dataBar>
    </cfRule>
  </conditionalFormatting>
  <conditionalFormatting sqref="R31:T32">
    <cfRule type="dataBar" priority="1038">
      <dataBar>
        <cfvo type="min"/>
        <cfvo type="max"/>
        <color rgb="FF008AEF"/>
      </dataBar>
    </cfRule>
  </conditionalFormatting>
  <conditionalFormatting sqref="R33:T33">
    <cfRule type="dataBar" priority="1037">
      <dataBar>
        <cfvo type="min"/>
        <cfvo type="max"/>
        <color rgb="FF008AEF"/>
      </dataBar>
    </cfRule>
  </conditionalFormatting>
  <conditionalFormatting sqref="R29:U29 U30:U33">
    <cfRule type="dataBar" priority="1054">
      <dataBar>
        <cfvo type="min"/>
        <cfvo type="max"/>
        <color rgb="FF008AEF"/>
      </dataBar>
    </cfRule>
  </conditionalFormatting>
  <conditionalFormatting sqref="Z45:Z46">
    <cfRule type="cellIs" dxfId="1915" priority="1034" stopIfTrue="1" operator="lessThan">
      <formula>-0.01</formula>
    </cfRule>
    <cfRule type="cellIs" dxfId="1914" priority="1035" stopIfTrue="1" operator="greaterThan">
      <formula>0.01</formula>
    </cfRule>
  </conditionalFormatting>
  <conditionalFormatting sqref="R45:T46">
    <cfRule type="dataBar" priority="1033">
      <dataBar>
        <cfvo type="min"/>
        <cfvo type="max"/>
        <color rgb="FF008AEF"/>
      </dataBar>
    </cfRule>
  </conditionalFormatting>
  <conditionalFormatting sqref="U45:U46">
    <cfRule type="dataBar" priority="1036">
      <dataBar>
        <cfvo type="min"/>
        <cfvo type="max"/>
        <color rgb="FF008AEF"/>
      </dataBar>
    </cfRule>
  </conditionalFormatting>
  <conditionalFormatting sqref="AB40">
    <cfRule type="cellIs" dxfId="1913" priority="1030" operator="greaterThan">
      <formula>0.03</formula>
    </cfRule>
    <cfRule type="cellIs" dxfId="1912" priority="1031" stopIfTrue="1" operator="lessThan">
      <formula>-0.03</formula>
    </cfRule>
  </conditionalFormatting>
  <conditionalFormatting sqref="AB44">
    <cfRule type="cellIs" dxfId="1911" priority="1028" operator="lessThan">
      <formula>-0.03</formula>
    </cfRule>
    <cfRule type="cellIs" dxfId="1910" priority="1029" stopIfTrue="1" operator="greaterThan">
      <formula>0.03</formula>
    </cfRule>
  </conditionalFormatting>
  <conditionalFormatting sqref="Z40">
    <cfRule type="cellIs" dxfId="1909" priority="1026" stopIfTrue="1" operator="lessThan">
      <formula>-0.01</formula>
    </cfRule>
    <cfRule type="cellIs" dxfId="1908" priority="1027" stopIfTrue="1" operator="greaterThan">
      <formula>0.01</formula>
    </cfRule>
  </conditionalFormatting>
  <conditionalFormatting sqref="Z41">
    <cfRule type="cellIs" dxfId="1907" priority="1024" stopIfTrue="1" operator="lessThan">
      <formula>-0.01</formula>
    </cfRule>
    <cfRule type="cellIs" dxfId="1906" priority="1025" stopIfTrue="1" operator="greaterThan">
      <formula>0.01</formula>
    </cfRule>
  </conditionalFormatting>
  <conditionalFormatting sqref="Z42:Z43">
    <cfRule type="cellIs" dxfId="1905" priority="1022" stopIfTrue="1" operator="lessThan">
      <formula>-0.01</formula>
    </cfRule>
    <cfRule type="cellIs" dxfId="1904" priority="1023" stopIfTrue="1" operator="greaterThan">
      <formula>0.01</formula>
    </cfRule>
  </conditionalFormatting>
  <conditionalFormatting sqref="Z44">
    <cfRule type="cellIs" dxfId="1903" priority="1020" stopIfTrue="1" operator="lessThan">
      <formula>-0.01</formula>
    </cfRule>
    <cfRule type="cellIs" dxfId="1902" priority="1021" stopIfTrue="1" operator="greaterThan">
      <formula>0.01</formula>
    </cfRule>
  </conditionalFormatting>
  <conditionalFormatting sqref="V40:V44">
    <cfRule type="cellIs" dxfId="1901" priority="1018" operator="greaterThan">
      <formula>0.03</formula>
    </cfRule>
    <cfRule type="cellIs" dxfId="1900" priority="1019" stopIfTrue="1" operator="lessThan">
      <formula>-0.03</formula>
    </cfRule>
  </conditionalFormatting>
  <conditionalFormatting sqref="R41:T41">
    <cfRule type="dataBar" priority="1017">
      <dataBar>
        <cfvo type="min"/>
        <cfvo type="max"/>
        <color rgb="FF008AEF"/>
      </dataBar>
    </cfRule>
  </conditionalFormatting>
  <conditionalFormatting sqref="R42:T43">
    <cfRule type="dataBar" priority="1016">
      <dataBar>
        <cfvo type="min"/>
        <cfvo type="max"/>
        <color rgb="FF008AEF"/>
      </dataBar>
    </cfRule>
  </conditionalFormatting>
  <conditionalFormatting sqref="R44:T44">
    <cfRule type="dataBar" priority="1015">
      <dataBar>
        <cfvo type="min"/>
        <cfvo type="max"/>
        <color rgb="FF008AEF"/>
      </dataBar>
    </cfRule>
  </conditionalFormatting>
  <conditionalFormatting sqref="R40:U40 U41:U44">
    <cfRule type="dataBar" priority="1032">
      <dataBar>
        <cfvo type="min"/>
        <cfvo type="max"/>
        <color rgb="FF008AEF"/>
      </dataBar>
    </cfRule>
  </conditionalFormatting>
  <conditionalFormatting sqref="Z56:Z57">
    <cfRule type="cellIs" dxfId="1899" priority="1012" stopIfTrue="1" operator="lessThan">
      <formula>-0.01</formula>
    </cfRule>
    <cfRule type="cellIs" dxfId="1898" priority="1013" stopIfTrue="1" operator="greaterThan">
      <formula>0.01</formula>
    </cfRule>
  </conditionalFormatting>
  <conditionalFormatting sqref="R56:T57">
    <cfRule type="dataBar" priority="1011">
      <dataBar>
        <cfvo type="min"/>
        <cfvo type="max"/>
        <color rgb="FF008AEF"/>
      </dataBar>
    </cfRule>
  </conditionalFormatting>
  <conditionalFormatting sqref="U56:U57">
    <cfRule type="dataBar" priority="1014">
      <dataBar>
        <cfvo type="min"/>
        <cfvo type="max"/>
        <color rgb="FF008AEF"/>
      </dataBar>
    </cfRule>
  </conditionalFormatting>
  <conditionalFormatting sqref="AB51">
    <cfRule type="cellIs" dxfId="1897" priority="1008" operator="greaterThan">
      <formula>0.03</formula>
    </cfRule>
    <cfRule type="cellIs" dxfId="1896" priority="1009" stopIfTrue="1" operator="lessThan">
      <formula>-0.03</formula>
    </cfRule>
  </conditionalFormatting>
  <conditionalFormatting sqref="AB55">
    <cfRule type="cellIs" dxfId="1895" priority="1006" operator="lessThan">
      <formula>-0.03</formula>
    </cfRule>
    <cfRule type="cellIs" dxfId="1894" priority="1007" stopIfTrue="1" operator="greaterThan">
      <formula>0.03</formula>
    </cfRule>
  </conditionalFormatting>
  <conditionalFormatting sqref="Z51">
    <cfRule type="cellIs" dxfId="1893" priority="1004" stopIfTrue="1" operator="lessThan">
      <formula>-0.01</formula>
    </cfRule>
    <cfRule type="cellIs" dxfId="1892" priority="1005" stopIfTrue="1" operator="greaterThan">
      <formula>0.01</formula>
    </cfRule>
  </conditionalFormatting>
  <conditionalFormatting sqref="Z52">
    <cfRule type="cellIs" dxfId="1891" priority="1002" stopIfTrue="1" operator="lessThan">
      <formula>-0.01</formula>
    </cfRule>
    <cfRule type="cellIs" dxfId="1890" priority="1003" stopIfTrue="1" operator="greaterThan">
      <formula>0.01</formula>
    </cfRule>
  </conditionalFormatting>
  <conditionalFormatting sqref="Z53:Z54">
    <cfRule type="cellIs" dxfId="1889" priority="1000" stopIfTrue="1" operator="lessThan">
      <formula>-0.01</formula>
    </cfRule>
    <cfRule type="cellIs" dxfId="1888" priority="1001" stopIfTrue="1" operator="greaterThan">
      <formula>0.01</formula>
    </cfRule>
  </conditionalFormatting>
  <conditionalFormatting sqref="Z55">
    <cfRule type="cellIs" dxfId="1887" priority="998" stopIfTrue="1" operator="lessThan">
      <formula>-0.01</formula>
    </cfRule>
    <cfRule type="cellIs" dxfId="1886" priority="999" stopIfTrue="1" operator="greaterThan">
      <formula>0.01</formula>
    </cfRule>
  </conditionalFormatting>
  <conditionalFormatting sqref="V51:V55">
    <cfRule type="cellIs" dxfId="1885" priority="996" operator="greaterThan">
      <formula>0.03</formula>
    </cfRule>
    <cfRule type="cellIs" dxfId="1884" priority="997" stopIfTrue="1" operator="lessThan">
      <formula>-0.03</formula>
    </cfRule>
  </conditionalFormatting>
  <conditionalFormatting sqref="R52:T52">
    <cfRule type="dataBar" priority="995">
      <dataBar>
        <cfvo type="min"/>
        <cfvo type="max"/>
        <color rgb="FF008AEF"/>
      </dataBar>
    </cfRule>
  </conditionalFormatting>
  <conditionalFormatting sqref="R53:T54">
    <cfRule type="dataBar" priority="994">
      <dataBar>
        <cfvo type="min"/>
        <cfvo type="max"/>
        <color rgb="FF008AEF"/>
      </dataBar>
    </cfRule>
  </conditionalFormatting>
  <conditionalFormatting sqref="R55:T55">
    <cfRule type="dataBar" priority="993">
      <dataBar>
        <cfvo type="min"/>
        <cfvo type="max"/>
        <color rgb="FF008AEF"/>
      </dataBar>
    </cfRule>
  </conditionalFormatting>
  <conditionalFormatting sqref="R51:U51 U52:U55">
    <cfRule type="dataBar" priority="1010">
      <dataBar>
        <cfvo type="min"/>
        <cfvo type="max"/>
        <color rgb="FF008AEF"/>
      </dataBar>
    </cfRule>
  </conditionalFormatting>
  <conditionalFormatting sqref="Z67:Z68">
    <cfRule type="cellIs" dxfId="1883" priority="990" stopIfTrue="1" operator="lessThan">
      <formula>-0.01</formula>
    </cfRule>
    <cfRule type="cellIs" dxfId="1882" priority="991" stopIfTrue="1" operator="greaterThan">
      <formula>0.01</formula>
    </cfRule>
  </conditionalFormatting>
  <conditionalFormatting sqref="AB62">
    <cfRule type="cellIs" dxfId="1881" priority="986" operator="greaterThan">
      <formula>0.03</formula>
    </cfRule>
    <cfRule type="cellIs" dxfId="1880" priority="987" stopIfTrue="1" operator="lessThan">
      <formula>-0.03</formula>
    </cfRule>
  </conditionalFormatting>
  <conditionalFormatting sqref="AB66">
    <cfRule type="cellIs" dxfId="1879" priority="984" operator="lessThan">
      <formula>-0.03</formula>
    </cfRule>
    <cfRule type="cellIs" dxfId="1878" priority="985" stopIfTrue="1" operator="greaterThan">
      <formula>0.03</formula>
    </cfRule>
  </conditionalFormatting>
  <conditionalFormatting sqref="Z62">
    <cfRule type="cellIs" dxfId="1877" priority="982" stopIfTrue="1" operator="lessThan">
      <formula>-0.01</formula>
    </cfRule>
    <cfRule type="cellIs" dxfId="1876" priority="983" stopIfTrue="1" operator="greaterThan">
      <formula>0.01</formula>
    </cfRule>
  </conditionalFormatting>
  <conditionalFormatting sqref="Z63">
    <cfRule type="cellIs" dxfId="1875" priority="980" stopIfTrue="1" operator="lessThan">
      <formula>-0.01</formula>
    </cfRule>
    <cfRule type="cellIs" dxfId="1874" priority="981" stopIfTrue="1" operator="greaterThan">
      <formula>0.01</formula>
    </cfRule>
  </conditionalFormatting>
  <conditionalFormatting sqref="Z64:Z65">
    <cfRule type="cellIs" dxfId="1873" priority="978" stopIfTrue="1" operator="lessThan">
      <formula>-0.01</formula>
    </cfRule>
    <cfRule type="cellIs" dxfId="1872" priority="979" stopIfTrue="1" operator="greaterThan">
      <formula>0.01</formula>
    </cfRule>
  </conditionalFormatting>
  <conditionalFormatting sqref="Z66">
    <cfRule type="cellIs" dxfId="1871" priority="976" stopIfTrue="1" operator="lessThan">
      <formula>-0.01</formula>
    </cfRule>
    <cfRule type="cellIs" dxfId="1870" priority="977" stopIfTrue="1" operator="greaterThan">
      <formula>0.01</formula>
    </cfRule>
  </conditionalFormatting>
  <conditionalFormatting sqref="V62:V66">
    <cfRule type="cellIs" dxfId="1869" priority="974" operator="greaterThan">
      <formula>0.03</formula>
    </cfRule>
    <cfRule type="cellIs" dxfId="1868" priority="975" stopIfTrue="1" operator="lessThan">
      <formula>-0.03</formula>
    </cfRule>
  </conditionalFormatting>
  <conditionalFormatting sqref="R63:T63">
    <cfRule type="dataBar" priority="973">
      <dataBar>
        <cfvo type="min"/>
        <cfvo type="max"/>
        <color rgb="FF008AEF"/>
      </dataBar>
    </cfRule>
  </conditionalFormatting>
  <conditionalFormatting sqref="R64:T65">
    <cfRule type="dataBar" priority="972">
      <dataBar>
        <cfvo type="min"/>
        <cfvo type="max"/>
        <color rgb="FF008AEF"/>
      </dataBar>
    </cfRule>
  </conditionalFormatting>
  <conditionalFormatting sqref="R66:T66">
    <cfRule type="dataBar" priority="971">
      <dataBar>
        <cfvo type="min"/>
        <cfvo type="max"/>
        <color rgb="FF008AEF"/>
      </dataBar>
    </cfRule>
  </conditionalFormatting>
  <conditionalFormatting sqref="R62:U62 U63:U66">
    <cfRule type="dataBar" priority="988">
      <dataBar>
        <cfvo type="min"/>
        <cfvo type="max"/>
        <color rgb="FF008AEF"/>
      </dataBar>
    </cfRule>
  </conditionalFormatting>
  <conditionalFormatting sqref="AB113">
    <cfRule type="cellIs" dxfId="1867" priority="869" operator="greaterThan">
      <formula>0.03</formula>
    </cfRule>
    <cfRule type="cellIs" dxfId="1866" priority="870" stopIfTrue="1" operator="lessThan">
      <formula>-0.03</formula>
    </cfRule>
  </conditionalFormatting>
  <conditionalFormatting sqref="AB116">
    <cfRule type="cellIs" dxfId="1865" priority="867" operator="lessThan">
      <formula>-0.03</formula>
    </cfRule>
    <cfRule type="cellIs" dxfId="1864" priority="868" stopIfTrue="1" operator="greaterThan">
      <formula>0.03</formula>
    </cfRule>
  </conditionalFormatting>
  <conditionalFormatting sqref="AB123">
    <cfRule type="cellIs" dxfId="1863" priority="865" operator="greaterThan">
      <formula>0.03</formula>
    </cfRule>
    <cfRule type="cellIs" dxfId="1862" priority="866" stopIfTrue="1" operator="lessThan">
      <formula>-0.03</formula>
    </cfRule>
  </conditionalFormatting>
  <conditionalFormatting sqref="AB126">
    <cfRule type="cellIs" dxfId="1861" priority="863" operator="lessThan">
      <formula>-0.03</formula>
    </cfRule>
    <cfRule type="cellIs" dxfId="1860" priority="864" stopIfTrue="1" operator="greaterThan">
      <formula>0.03</formula>
    </cfRule>
  </conditionalFormatting>
  <conditionalFormatting sqref="AB133">
    <cfRule type="cellIs" dxfId="1859" priority="861" operator="greaterThan">
      <formula>0.03</formula>
    </cfRule>
    <cfRule type="cellIs" dxfId="1858" priority="862" stopIfTrue="1" operator="lessThan">
      <formula>-0.03</formula>
    </cfRule>
  </conditionalFormatting>
  <conditionalFormatting sqref="AB136">
    <cfRule type="cellIs" dxfId="1857" priority="859" operator="lessThan">
      <formula>-0.03</formula>
    </cfRule>
    <cfRule type="cellIs" dxfId="1856" priority="860" stopIfTrue="1" operator="greaterThan">
      <formula>0.03</formula>
    </cfRule>
  </conditionalFormatting>
  <conditionalFormatting sqref="AB143">
    <cfRule type="cellIs" dxfId="1855" priority="857" operator="greaterThan">
      <formula>0.03</formula>
    </cfRule>
    <cfRule type="cellIs" dxfId="1854" priority="858" stopIfTrue="1" operator="lessThan">
      <formula>-0.03</formula>
    </cfRule>
  </conditionalFormatting>
  <conditionalFormatting sqref="AB146">
    <cfRule type="cellIs" dxfId="1853" priority="855" operator="lessThan">
      <formula>-0.03</formula>
    </cfRule>
    <cfRule type="cellIs" dxfId="1852" priority="856" stopIfTrue="1" operator="greaterThan">
      <formula>0.03</formula>
    </cfRule>
  </conditionalFormatting>
  <conditionalFormatting sqref="AB153">
    <cfRule type="cellIs" dxfId="1851" priority="853" operator="greaterThan">
      <formula>0.03</formula>
    </cfRule>
    <cfRule type="cellIs" dxfId="1850" priority="854" stopIfTrue="1" operator="lessThan">
      <formula>-0.03</formula>
    </cfRule>
  </conditionalFormatting>
  <conditionalFormatting sqref="AB156">
    <cfRule type="cellIs" dxfId="1849" priority="851" operator="lessThan">
      <formula>-0.03</formula>
    </cfRule>
    <cfRule type="cellIs" dxfId="1848" priority="852" stopIfTrue="1" operator="greaterThan">
      <formula>0.03</formula>
    </cfRule>
  </conditionalFormatting>
  <conditionalFormatting sqref="AB163">
    <cfRule type="cellIs" dxfId="1847" priority="849" operator="greaterThan">
      <formula>0.03</formula>
    </cfRule>
    <cfRule type="cellIs" dxfId="1846" priority="850" stopIfTrue="1" operator="lessThan">
      <formula>-0.03</formula>
    </cfRule>
  </conditionalFormatting>
  <conditionalFormatting sqref="AB166">
    <cfRule type="cellIs" dxfId="1845" priority="847" operator="lessThan">
      <formula>-0.03</formula>
    </cfRule>
    <cfRule type="cellIs" dxfId="1844" priority="848" stopIfTrue="1" operator="greaterThan">
      <formula>0.03</formula>
    </cfRule>
  </conditionalFormatting>
  <conditionalFormatting sqref="AB173">
    <cfRule type="cellIs" dxfId="1843" priority="845" operator="greaterThan">
      <formula>0.03</formula>
    </cfRule>
    <cfRule type="cellIs" dxfId="1842" priority="846" stopIfTrue="1" operator="lessThan">
      <formula>-0.03</formula>
    </cfRule>
  </conditionalFormatting>
  <conditionalFormatting sqref="AB176">
    <cfRule type="cellIs" dxfId="1841" priority="843" operator="lessThan">
      <formula>-0.03</formula>
    </cfRule>
    <cfRule type="cellIs" dxfId="1840" priority="844" stopIfTrue="1" operator="greaterThan">
      <formula>0.03</formula>
    </cfRule>
  </conditionalFormatting>
  <conditionalFormatting sqref="Z187:Z188">
    <cfRule type="cellIs" dxfId="1839" priority="840" stopIfTrue="1" operator="lessThan">
      <formula>-0.01</formula>
    </cfRule>
    <cfRule type="cellIs" dxfId="1838" priority="841" stopIfTrue="1" operator="greaterThan">
      <formula>0.01</formula>
    </cfRule>
  </conditionalFormatting>
  <conditionalFormatting sqref="H187:J188">
    <cfRule type="dataBar" priority="839">
      <dataBar>
        <cfvo type="min"/>
        <cfvo type="max"/>
        <color rgb="FF008AEF"/>
      </dataBar>
    </cfRule>
  </conditionalFormatting>
  <conditionalFormatting sqref="R187:T188">
    <cfRule type="dataBar" priority="838">
      <dataBar>
        <cfvo type="min"/>
        <cfvo type="max"/>
        <color rgb="FF008AEF"/>
      </dataBar>
    </cfRule>
  </conditionalFormatting>
  <conditionalFormatting sqref="U187:U188">
    <cfRule type="dataBar" priority="842">
      <dataBar>
        <cfvo type="min"/>
        <cfvo type="max"/>
        <color rgb="FF008AEF"/>
      </dataBar>
    </cfRule>
  </conditionalFormatting>
  <conditionalFormatting sqref="AB183">
    <cfRule type="cellIs" dxfId="1837" priority="835" operator="greaterThan">
      <formula>0.03</formula>
    </cfRule>
    <cfRule type="cellIs" dxfId="1836" priority="836" stopIfTrue="1" operator="lessThan">
      <formula>-0.03</formula>
    </cfRule>
  </conditionalFormatting>
  <conditionalFormatting sqref="AB186">
    <cfRule type="cellIs" dxfId="1835" priority="833" operator="lessThan">
      <formula>-0.03</formula>
    </cfRule>
    <cfRule type="cellIs" dxfId="1834" priority="834" stopIfTrue="1" operator="greaterThan">
      <formula>0.03</formula>
    </cfRule>
  </conditionalFormatting>
  <conditionalFormatting sqref="H183:J183">
    <cfRule type="dataBar" priority="832">
      <dataBar>
        <cfvo type="min"/>
        <cfvo type="max"/>
        <color rgb="FF008AEF"/>
      </dataBar>
    </cfRule>
  </conditionalFormatting>
  <conditionalFormatting sqref="Z183">
    <cfRule type="cellIs" dxfId="1833" priority="830" stopIfTrue="1" operator="lessThan">
      <formula>-0.01</formula>
    </cfRule>
    <cfRule type="cellIs" dxfId="1832" priority="831" stopIfTrue="1" operator="greaterThan">
      <formula>0.01</formula>
    </cfRule>
  </conditionalFormatting>
  <conditionalFormatting sqref="Z184">
    <cfRule type="cellIs" dxfId="1831" priority="828" stopIfTrue="1" operator="lessThan">
      <formula>-0.01</formula>
    </cfRule>
    <cfRule type="cellIs" dxfId="1830" priority="829" stopIfTrue="1" operator="greaterThan">
      <formula>0.01</formula>
    </cfRule>
  </conditionalFormatting>
  <conditionalFormatting sqref="Z185">
    <cfRule type="cellIs" dxfId="1829" priority="826" stopIfTrue="1" operator="lessThan">
      <formula>-0.01</formula>
    </cfRule>
    <cfRule type="cellIs" dxfId="1828" priority="827" stopIfTrue="1" operator="greaterThan">
      <formula>0.01</formula>
    </cfRule>
  </conditionalFormatting>
  <conditionalFormatting sqref="Z186">
    <cfRule type="cellIs" dxfId="1827" priority="824" stopIfTrue="1" operator="lessThan">
      <formula>-0.01</formula>
    </cfRule>
    <cfRule type="cellIs" dxfId="1826" priority="825" stopIfTrue="1" operator="greaterThan">
      <formula>0.01</formula>
    </cfRule>
  </conditionalFormatting>
  <conditionalFormatting sqref="V183:V186">
    <cfRule type="cellIs" dxfId="1825" priority="822" operator="greaterThan">
      <formula>0.03</formula>
    </cfRule>
    <cfRule type="cellIs" dxfId="1824" priority="823" stopIfTrue="1" operator="lessThan">
      <formula>-0.03</formula>
    </cfRule>
  </conditionalFormatting>
  <conditionalFormatting sqref="H184:J184">
    <cfRule type="dataBar" priority="821">
      <dataBar>
        <cfvo type="min"/>
        <cfvo type="max"/>
        <color rgb="FF008AEF"/>
      </dataBar>
    </cfRule>
  </conditionalFormatting>
  <conditionalFormatting sqref="H185:J185">
    <cfRule type="dataBar" priority="820">
      <dataBar>
        <cfvo type="min"/>
        <cfvo type="max"/>
        <color rgb="FF008AEF"/>
      </dataBar>
    </cfRule>
  </conditionalFormatting>
  <conditionalFormatting sqref="H186:J186">
    <cfRule type="dataBar" priority="819">
      <dataBar>
        <cfvo type="min"/>
        <cfvo type="max"/>
        <color rgb="FF008AEF"/>
      </dataBar>
    </cfRule>
  </conditionalFormatting>
  <conditionalFormatting sqref="R184:T184">
    <cfRule type="dataBar" priority="818">
      <dataBar>
        <cfvo type="min"/>
        <cfvo type="max"/>
        <color rgb="FF008AEF"/>
      </dataBar>
    </cfRule>
  </conditionalFormatting>
  <conditionalFormatting sqref="R185:T185">
    <cfRule type="dataBar" priority="817">
      <dataBar>
        <cfvo type="min"/>
        <cfvo type="max"/>
        <color rgb="FF008AEF"/>
      </dataBar>
    </cfRule>
  </conditionalFormatting>
  <conditionalFormatting sqref="R186:T186">
    <cfRule type="dataBar" priority="816">
      <dataBar>
        <cfvo type="min"/>
        <cfvo type="max"/>
        <color rgb="FF008AEF"/>
      </dataBar>
    </cfRule>
  </conditionalFormatting>
  <conditionalFormatting sqref="R183:U183 U184:U186">
    <cfRule type="dataBar" priority="837">
      <dataBar>
        <cfvo type="min"/>
        <cfvo type="max"/>
        <color rgb="FF008AEF"/>
      </dataBar>
    </cfRule>
  </conditionalFormatting>
  <conditionalFormatting sqref="I16">
    <cfRule type="dataBar" priority="812">
      <dataBar>
        <cfvo type="min"/>
        <cfvo type="max"/>
        <color rgb="FF008AEF"/>
      </dataBar>
    </cfRule>
  </conditionalFormatting>
  <conditionalFormatting sqref="I17">
    <cfRule type="dataBar" priority="811">
      <dataBar>
        <cfvo type="min"/>
        <cfvo type="max"/>
        <color rgb="FF008AEF"/>
      </dataBar>
    </cfRule>
  </conditionalFormatting>
  <conditionalFormatting sqref="N24">
    <cfRule type="cellIs" dxfId="1823" priority="775" stopIfTrue="1" operator="lessThan">
      <formula>-0.01</formula>
    </cfRule>
    <cfRule type="cellIs" dxfId="1822" priority="776" stopIfTrue="1" operator="greaterThan">
      <formula>0.01</formula>
    </cfRule>
  </conditionalFormatting>
  <conditionalFormatting sqref="I35">
    <cfRule type="dataBar" priority="762">
      <dataBar>
        <cfvo type="min"/>
        <cfvo type="max"/>
        <color rgb="FF008AEF"/>
      </dataBar>
    </cfRule>
  </conditionalFormatting>
  <conditionalFormatting sqref="I27">
    <cfRule type="dataBar" priority="756">
      <dataBar>
        <cfvo type="min"/>
        <cfvo type="max"/>
        <color rgb="FF008AEF"/>
      </dataBar>
    </cfRule>
  </conditionalFormatting>
  <conditionalFormatting sqref="I28">
    <cfRule type="dataBar" priority="755">
      <dataBar>
        <cfvo type="min"/>
        <cfvo type="max"/>
        <color rgb="FF008AEF"/>
      </dataBar>
    </cfRule>
  </conditionalFormatting>
  <conditionalFormatting sqref="N35">
    <cfRule type="cellIs" dxfId="1821" priority="749" stopIfTrue="1" operator="lessThan">
      <formula>-0.01</formula>
    </cfRule>
    <cfRule type="cellIs" dxfId="1820" priority="750" stopIfTrue="1" operator="greaterThan">
      <formula>0.01</formula>
    </cfRule>
  </conditionalFormatting>
  <conditionalFormatting sqref="I45:I46">
    <cfRule type="dataBar" priority="736">
      <dataBar>
        <cfvo type="min"/>
        <cfvo type="max"/>
        <color rgb="FF008AEF"/>
      </dataBar>
    </cfRule>
  </conditionalFormatting>
  <conditionalFormatting sqref="I40">
    <cfRule type="dataBar" priority="735">
      <dataBar>
        <cfvo type="min"/>
        <cfvo type="max"/>
        <color rgb="FF008AEF"/>
      </dataBar>
    </cfRule>
    <cfRule type="dataBar" priority="728">
      <dataBar>
        <cfvo type="min"/>
        <cfvo type="max"/>
        <color rgb="FF008AEF"/>
      </dataBar>
    </cfRule>
  </conditionalFormatting>
  <conditionalFormatting sqref="I41">
    <cfRule type="dataBar" priority="734">
      <dataBar>
        <cfvo type="min"/>
        <cfvo type="max"/>
        <color rgb="FF008AEF"/>
      </dataBar>
    </cfRule>
    <cfRule type="dataBar" priority="727">
      <dataBar>
        <cfvo type="min"/>
        <cfvo type="max"/>
        <color rgb="FF008AEF"/>
      </dataBar>
    </cfRule>
  </conditionalFormatting>
  <conditionalFormatting sqref="I42:I43">
    <cfRule type="dataBar" priority="733">
      <dataBar>
        <cfvo type="min"/>
        <cfvo type="max"/>
        <color rgb="FF008AEF"/>
      </dataBar>
    </cfRule>
  </conditionalFormatting>
  <conditionalFormatting sqref="I44">
    <cfRule type="dataBar" priority="732">
      <dataBar>
        <cfvo type="min"/>
        <cfvo type="max"/>
        <color rgb="FF008AEF"/>
      </dataBar>
    </cfRule>
  </conditionalFormatting>
  <conditionalFormatting sqref="I42:I44">
    <cfRule type="dataBar" priority="731">
      <dataBar>
        <cfvo type="min"/>
        <cfvo type="max"/>
        <color rgb="FF008AEF"/>
      </dataBar>
    </cfRule>
  </conditionalFormatting>
  <conditionalFormatting sqref="I38">
    <cfRule type="dataBar" priority="730">
      <dataBar>
        <cfvo type="min"/>
        <cfvo type="max"/>
        <color rgb="FF008AEF"/>
      </dataBar>
    </cfRule>
  </conditionalFormatting>
  <conditionalFormatting sqref="I39">
    <cfRule type="dataBar" priority="729">
      <dataBar>
        <cfvo type="min"/>
        <cfvo type="max"/>
        <color rgb="FF008AEF"/>
      </dataBar>
    </cfRule>
  </conditionalFormatting>
  <conditionalFormatting sqref="N45:N46">
    <cfRule type="cellIs" dxfId="1819" priority="723" stopIfTrue="1" operator="lessThan">
      <formula>-0.01</formula>
    </cfRule>
    <cfRule type="cellIs" dxfId="1818" priority="724" stopIfTrue="1" operator="greaterThan">
      <formula>0.01</formula>
    </cfRule>
  </conditionalFormatting>
  <conditionalFormatting sqref="I56:I57">
    <cfRule type="dataBar" priority="710">
      <dataBar>
        <cfvo type="min"/>
        <cfvo type="max"/>
        <color rgb="FF008AEF"/>
      </dataBar>
    </cfRule>
  </conditionalFormatting>
  <conditionalFormatting sqref="I51">
    <cfRule type="dataBar" priority="709">
      <dataBar>
        <cfvo type="min"/>
        <cfvo type="max"/>
        <color rgb="FF008AEF"/>
      </dataBar>
    </cfRule>
    <cfRule type="dataBar" priority="702">
      <dataBar>
        <cfvo type="min"/>
        <cfvo type="max"/>
        <color rgb="FF008AEF"/>
      </dataBar>
    </cfRule>
  </conditionalFormatting>
  <conditionalFormatting sqref="I52">
    <cfRule type="dataBar" priority="708">
      <dataBar>
        <cfvo type="min"/>
        <cfvo type="max"/>
        <color rgb="FF008AEF"/>
      </dataBar>
    </cfRule>
    <cfRule type="dataBar" priority="701">
      <dataBar>
        <cfvo type="min"/>
        <cfvo type="max"/>
        <color rgb="FF008AEF"/>
      </dataBar>
    </cfRule>
  </conditionalFormatting>
  <conditionalFormatting sqref="I53:I54">
    <cfRule type="dataBar" priority="707">
      <dataBar>
        <cfvo type="min"/>
        <cfvo type="max"/>
        <color rgb="FF008AEF"/>
      </dataBar>
    </cfRule>
  </conditionalFormatting>
  <conditionalFormatting sqref="I55">
    <cfRule type="dataBar" priority="706">
      <dataBar>
        <cfvo type="min"/>
        <cfvo type="max"/>
        <color rgb="FF008AEF"/>
      </dataBar>
    </cfRule>
  </conditionalFormatting>
  <conditionalFormatting sqref="I53:I55">
    <cfRule type="dataBar" priority="705">
      <dataBar>
        <cfvo type="min"/>
        <cfvo type="max"/>
        <color rgb="FF008AEF"/>
      </dataBar>
    </cfRule>
  </conditionalFormatting>
  <conditionalFormatting sqref="I49">
    <cfRule type="dataBar" priority="704">
      <dataBar>
        <cfvo type="min"/>
        <cfvo type="max"/>
        <color rgb="FF008AEF"/>
      </dataBar>
    </cfRule>
  </conditionalFormatting>
  <conditionalFormatting sqref="I50">
    <cfRule type="dataBar" priority="703">
      <dataBar>
        <cfvo type="min"/>
        <cfvo type="max"/>
        <color rgb="FF008AEF"/>
      </dataBar>
    </cfRule>
  </conditionalFormatting>
  <conditionalFormatting sqref="J51:J55">
    <cfRule type="cellIs" dxfId="1817" priority="699" operator="greaterThan">
      <formula>0.03</formula>
    </cfRule>
    <cfRule type="cellIs" dxfId="1816" priority="700" stopIfTrue="1" operator="lessThan">
      <formula>-0.03</formula>
    </cfRule>
  </conditionalFormatting>
  <conditionalFormatting sqref="N56:N57">
    <cfRule type="cellIs" dxfId="1815" priority="697" stopIfTrue="1" operator="lessThan">
      <formula>-0.01</formula>
    </cfRule>
    <cfRule type="cellIs" dxfId="1814" priority="698" stopIfTrue="1" operator="greaterThan">
      <formula>0.01</formula>
    </cfRule>
  </conditionalFormatting>
  <conditionalFormatting sqref="N51">
    <cfRule type="cellIs" dxfId="1813" priority="695" stopIfTrue="1" operator="lessThan">
      <formula>-0.01</formula>
    </cfRule>
    <cfRule type="cellIs" dxfId="1812" priority="696" stopIfTrue="1" operator="greaterThan">
      <formula>0.01</formula>
    </cfRule>
  </conditionalFormatting>
  <conditionalFormatting sqref="N52">
    <cfRule type="cellIs" dxfId="1811" priority="693" stopIfTrue="1" operator="lessThan">
      <formula>-0.01</formula>
    </cfRule>
    <cfRule type="cellIs" dxfId="1810" priority="694" stopIfTrue="1" operator="greaterThan">
      <formula>0.01</formula>
    </cfRule>
  </conditionalFormatting>
  <conditionalFormatting sqref="N53:N54">
    <cfRule type="cellIs" dxfId="1809" priority="691" stopIfTrue="1" operator="lessThan">
      <formula>-0.01</formula>
    </cfRule>
    <cfRule type="cellIs" dxfId="1808" priority="692" stopIfTrue="1" operator="greaterThan">
      <formula>0.01</formula>
    </cfRule>
  </conditionalFormatting>
  <conditionalFormatting sqref="N55">
    <cfRule type="cellIs" dxfId="1807" priority="689" stopIfTrue="1" operator="lessThan">
      <formula>-0.01</formula>
    </cfRule>
    <cfRule type="cellIs" dxfId="1806" priority="690" stopIfTrue="1" operator="greaterThan">
      <formula>0.01</formula>
    </cfRule>
  </conditionalFormatting>
  <conditionalFormatting sqref="P51">
    <cfRule type="cellIs" dxfId="1805" priority="687" operator="greaterThan">
      <formula>0.03</formula>
    </cfRule>
    <cfRule type="cellIs" dxfId="1804" priority="688" stopIfTrue="1" operator="lessThan">
      <formula>-0.03</formula>
    </cfRule>
  </conditionalFormatting>
  <conditionalFormatting sqref="P55">
    <cfRule type="cellIs" dxfId="1803" priority="685" operator="lessThan">
      <formula>-0.03</formula>
    </cfRule>
    <cfRule type="cellIs" dxfId="1802" priority="686" stopIfTrue="1" operator="greaterThan">
      <formula>0.03</formula>
    </cfRule>
  </conditionalFormatting>
  <conditionalFormatting sqref="I60">
    <cfRule type="dataBar" priority="678">
      <dataBar>
        <cfvo type="min"/>
        <cfvo type="max"/>
        <color rgb="FF008AEF"/>
      </dataBar>
    </cfRule>
  </conditionalFormatting>
  <conditionalFormatting sqref="I61">
    <cfRule type="dataBar" priority="677">
      <dataBar>
        <cfvo type="min"/>
        <cfvo type="max"/>
        <color rgb="FF008AEF"/>
      </dataBar>
    </cfRule>
  </conditionalFormatting>
  <conditionalFormatting sqref="N68">
    <cfRule type="cellIs" dxfId="1801" priority="671" stopIfTrue="1" operator="lessThan">
      <formula>-0.01</formula>
    </cfRule>
    <cfRule type="cellIs" dxfId="1800" priority="672" stopIfTrue="1" operator="greaterThan">
      <formula>0.01</formula>
    </cfRule>
  </conditionalFormatting>
  <conditionalFormatting sqref="J40:J44">
    <cfRule type="cellIs" dxfId="1799" priority="569" operator="greaterThan">
      <formula>0.03</formula>
    </cfRule>
    <cfRule type="cellIs" dxfId="1798" priority="570" stopIfTrue="1" operator="lessThan">
      <formula>-0.03</formula>
    </cfRule>
  </conditionalFormatting>
  <conditionalFormatting sqref="N40">
    <cfRule type="cellIs" dxfId="1797" priority="567" stopIfTrue="1" operator="lessThan">
      <formula>-0.01</formula>
    </cfRule>
    <cfRule type="cellIs" dxfId="1796" priority="568" stopIfTrue="1" operator="greaterThan">
      <formula>0.01</formula>
    </cfRule>
  </conditionalFormatting>
  <conditionalFormatting sqref="N41">
    <cfRule type="cellIs" dxfId="1795" priority="565" stopIfTrue="1" operator="lessThan">
      <formula>-0.01</formula>
    </cfRule>
    <cfRule type="cellIs" dxfId="1794" priority="566" stopIfTrue="1" operator="greaterThan">
      <formula>0.01</formula>
    </cfRule>
  </conditionalFormatting>
  <conditionalFormatting sqref="N42:N43">
    <cfRule type="cellIs" dxfId="1793" priority="563" stopIfTrue="1" operator="lessThan">
      <formula>-0.01</formula>
    </cfRule>
    <cfRule type="cellIs" dxfId="1792" priority="564" stopIfTrue="1" operator="greaterThan">
      <formula>0.01</formula>
    </cfRule>
  </conditionalFormatting>
  <conditionalFormatting sqref="N44">
    <cfRule type="cellIs" dxfId="1791" priority="561" stopIfTrue="1" operator="lessThan">
      <formula>-0.01</formula>
    </cfRule>
    <cfRule type="cellIs" dxfId="1790" priority="562" stopIfTrue="1" operator="greaterThan">
      <formula>0.01</formula>
    </cfRule>
  </conditionalFormatting>
  <conditionalFormatting sqref="P40">
    <cfRule type="cellIs" dxfId="1789" priority="559" operator="greaterThan">
      <formula>0.03</formula>
    </cfRule>
    <cfRule type="cellIs" dxfId="1788" priority="560" stopIfTrue="1" operator="lessThan">
      <formula>-0.03</formula>
    </cfRule>
  </conditionalFormatting>
  <conditionalFormatting sqref="P44">
    <cfRule type="cellIs" dxfId="1787" priority="557" operator="lessThan">
      <formula>-0.03</formula>
    </cfRule>
    <cfRule type="cellIs" dxfId="1786" priority="558" stopIfTrue="1" operator="greaterThan">
      <formula>0.03</formula>
    </cfRule>
  </conditionalFormatting>
  <conditionalFormatting sqref="I34">
    <cfRule type="dataBar" priority="556">
      <dataBar>
        <cfvo type="min"/>
        <cfvo type="max"/>
        <color rgb="FF008AEF"/>
      </dataBar>
    </cfRule>
  </conditionalFormatting>
  <conditionalFormatting sqref="I29">
    <cfRule type="dataBar" priority="555">
      <dataBar>
        <cfvo type="min"/>
        <cfvo type="max"/>
        <color rgb="FF008AEF"/>
      </dataBar>
    </cfRule>
    <cfRule type="dataBar" priority="550">
      <dataBar>
        <cfvo type="min"/>
        <cfvo type="max"/>
        <color rgb="FF008AEF"/>
      </dataBar>
    </cfRule>
  </conditionalFormatting>
  <conditionalFormatting sqref="I30">
    <cfRule type="dataBar" priority="554">
      <dataBar>
        <cfvo type="min"/>
        <cfvo type="max"/>
        <color rgb="FF008AEF"/>
      </dataBar>
    </cfRule>
    <cfRule type="dataBar" priority="549">
      <dataBar>
        <cfvo type="min"/>
        <cfvo type="max"/>
        <color rgb="FF008AEF"/>
      </dataBar>
    </cfRule>
  </conditionalFormatting>
  <conditionalFormatting sqref="I31:I32">
    <cfRule type="dataBar" priority="553">
      <dataBar>
        <cfvo type="min"/>
        <cfvo type="max"/>
        <color rgb="FF008AEF"/>
      </dataBar>
    </cfRule>
  </conditionalFormatting>
  <conditionalFormatting sqref="I33">
    <cfRule type="dataBar" priority="552">
      <dataBar>
        <cfvo type="min"/>
        <cfvo type="max"/>
        <color rgb="FF008AEF"/>
      </dataBar>
    </cfRule>
  </conditionalFormatting>
  <conditionalFormatting sqref="I31:I33">
    <cfRule type="dataBar" priority="551">
      <dataBar>
        <cfvo type="min"/>
        <cfvo type="max"/>
        <color rgb="FF008AEF"/>
      </dataBar>
    </cfRule>
  </conditionalFormatting>
  <conditionalFormatting sqref="N34">
    <cfRule type="cellIs" dxfId="1785" priority="547" stopIfTrue="1" operator="lessThan">
      <formula>-0.01</formula>
    </cfRule>
    <cfRule type="cellIs" dxfId="1784" priority="548" stopIfTrue="1" operator="greaterThan">
      <formula>0.01</formula>
    </cfRule>
  </conditionalFormatting>
  <conditionalFormatting sqref="J29:J33">
    <cfRule type="cellIs" dxfId="1783" priority="545" operator="greaterThan">
      <formula>0.03</formula>
    </cfRule>
    <cfRule type="cellIs" dxfId="1782" priority="546" stopIfTrue="1" operator="lessThan">
      <formula>-0.03</formula>
    </cfRule>
  </conditionalFormatting>
  <conditionalFormatting sqref="N29">
    <cfRule type="cellIs" dxfId="1781" priority="543" stopIfTrue="1" operator="lessThan">
      <formula>-0.01</formula>
    </cfRule>
    <cfRule type="cellIs" dxfId="1780" priority="544" stopIfTrue="1" operator="greaterThan">
      <formula>0.01</formula>
    </cfRule>
  </conditionalFormatting>
  <conditionalFormatting sqref="N30">
    <cfRule type="cellIs" dxfId="1779" priority="541" stopIfTrue="1" operator="lessThan">
      <formula>-0.01</formula>
    </cfRule>
    <cfRule type="cellIs" dxfId="1778" priority="542" stopIfTrue="1" operator="greaterThan">
      <formula>0.01</formula>
    </cfRule>
  </conditionalFormatting>
  <conditionalFormatting sqref="N31:N32">
    <cfRule type="cellIs" dxfId="1777" priority="539" stopIfTrue="1" operator="lessThan">
      <formula>-0.01</formula>
    </cfRule>
    <cfRule type="cellIs" dxfId="1776" priority="540" stopIfTrue="1" operator="greaterThan">
      <formula>0.01</formula>
    </cfRule>
  </conditionalFormatting>
  <conditionalFormatting sqref="N33">
    <cfRule type="cellIs" dxfId="1775" priority="537" stopIfTrue="1" operator="lessThan">
      <formula>-0.01</formula>
    </cfRule>
    <cfRule type="cellIs" dxfId="1774" priority="538" stopIfTrue="1" operator="greaterThan">
      <formula>0.01</formula>
    </cfRule>
  </conditionalFormatting>
  <conditionalFormatting sqref="P29">
    <cfRule type="cellIs" dxfId="1773" priority="535" operator="greaterThan">
      <formula>0.03</formula>
    </cfRule>
    <cfRule type="cellIs" dxfId="1772" priority="536" stopIfTrue="1" operator="lessThan">
      <formula>-0.03</formula>
    </cfRule>
  </conditionalFormatting>
  <conditionalFormatting sqref="P33">
    <cfRule type="cellIs" dxfId="1771" priority="533" operator="lessThan">
      <formula>-0.03</formula>
    </cfRule>
    <cfRule type="cellIs" dxfId="1770" priority="534" stopIfTrue="1" operator="greaterThan">
      <formula>0.03</formula>
    </cfRule>
  </conditionalFormatting>
  <conditionalFormatting sqref="I23">
    <cfRule type="dataBar" priority="532">
      <dataBar>
        <cfvo type="min"/>
        <cfvo type="max"/>
        <color rgb="FF008AEF"/>
      </dataBar>
    </cfRule>
  </conditionalFormatting>
  <conditionalFormatting sqref="I18">
    <cfRule type="dataBar" priority="531">
      <dataBar>
        <cfvo type="min"/>
        <cfvo type="max"/>
        <color rgb="FF008AEF"/>
      </dataBar>
    </cfRule>
    <cfRule type="dataBar" priority="526">
      <dataBar>
        <cfvo type="min"/>
        <cfvo type="max"/>
        <color rgb="FF008AEF"/>
      </dataBar>
    </cfRule>
  </conditionalFormatting>
  <conditionalFormatting sqref="I19">
    <cfRule type="dataBar" priority="530">
      <dataBar>
        <cfvo type="min"/>
        <cfvo type="max"/>
        <color rgb="FF008AEF"/>
      </dataBar>
    </cfRule>
    <cfRule type="dataBar" priority="525">
      <dataBar>
        <cfvo type="min"/>
        <cfvo type="max"/>
        <color rgb="FF008AEF"/>
      </dataBar>
    </cfRule>
  </conditionalFormatting>
  <conditionalFormatting sqref="I20:I21">
    <cfRule type="dataBar" priority="529">
      <dataBar>
        <cfvo type="min"/>
        <cfvo type="max"/>
        <color rgb="FF008AEF"/>
      </dataBar>
    </cfRule>
  </conditionalFormatting>
  <conditionalFormatting sqref="I22">
    <cfRule type="dataBar" priority="528">
      <dataBar>
        <cfvo type="min"/>
        <cfvo type="max"/>
        <color rgb="FF008AEF"/>
      </dataBar>
    </cfRule>
  </conditionalFormatting>
  <conditionalFormatting sqref="I20:I22">
    <cfRule type="dataBar" priority="527">
      <dataBar>
        <cfvo type="min"/>
        <cfvo type="max"/>
        <color rgb="FF008AEF"/>
      </dataBar>
    </cfRule>
  </conditionalFormatting>
  <conditionalFormatting sqref="N23">
    <cfRule type="cellIs" dxfId="1769" priority="523" stopIfTrue="1" operator="lessThan">
      <formula>-0.01</formula>
    </cfRule>
    <cfRule type="cellIs" dxfId="1768" priority="524" stopIfTrue="1" operator="greaterThan">
      <formula>0.01</formula>
    </cfRule>
  </conditionalFormatting>
  <conditionalFormatting sqref="J18:J22">
    <cfRule type="cellIs" dxfId="1767" priority="521" operator="greaterThan">
      <formula>0.03</formula>
    </cfRule>
    <cfRule type="cellIs" dxfId="1766" priority="522" stopIfTrue="1" operator="lessThan">
      <formula>-0.03</formula>
    </cfRule>
  </conditionalFormatting>
  <conditionalFormatting sqref="N18">
    <cfRule type="cellIs" dxfId="1765" priority="519" stopIfTrue="1" operator="lessThan">
      <formula>-0.01</formula>
    </cfRule>
    <cfRule type="cellIs" dxfId="1764" priority="520" stopIfTrue="1" operator="greaterThan">
      <formula>0.01</formula>
    </cfRule>
  </conditionalFormatting>
  <conditionalFormatting sqref="N19">
    <cfRule type="cellIs" dxfId="1763" priority="517" stopIfTrue="1" operator="lessThan">
      <formula>-0.01</formula>
    </cfRule>
    <cfRule type="cellIs" dxfId="1762" priority="518" stopIfTrue="1" operator="greaterThan">
      <formula>0.01</formula>
    </cfRule>
  </conditionalFormatting>
  <conditionalFormatting sqref="N20:N21">
    <cfRule type="cellIs" dxfId="1761" priority="515" stopIfTrue="1" operator="lessThan">
      <formula>-0.01</formula>
    </cfRule>
    <cfRule type="cellIs" dxfId="1760" priority="516" stopIfTrue="1" operator="greaterThan">
      <formula>0.01</formula>
    </cfRule>
  </conditionalFormatting>
  <conditionalFormatting sqref="N22">
    <cfRule type="cellIs" dxfId="1759" priority="513" stopIfTrue="1" operator="lessThan">
      <formula>-0.01</formula>
    </cfRule>
    <cfRule type="cellIs" dxfId="1758" priority="514" stopIfTrue="1" operator="greaterThan">
      <formula>0.01</formula>
    </cfRule>
  </conditionalFormatting>
  <conditionalFormatting sqref="P18">
    <cfRule type="cellIs" dxfId="1757" priority="511" operator="greaterThan">
      <formula>0.03</formula>
    </cfRule>
    <cfRule type="cellIs" dxfId="1756" priority="512" stopIfTrue="1" operator="lessThan">
      <formula>-0.03</formula>
    </cfRule>
  </conditionalFormatting>
  <conditionalFormatting sqref="P22">
    <cfRule type="cellIs" dxfId="1755" priority="509" operator="lessThan">
      <formula>-0.03</formula>
    </cfRule>
    <cfRule type="cellIs" dxfId="1754" priority="510" stopIfTrue="1" operator="greaterThan">
      <formula>0.03</formula>
    </cfRule>
  </conditionalFormatting>
  <conditionalFormatting sqref="I67">
    <cfRule type="dataBar" priority="484">
      <dataBar>
        <cfvo type="min"/>
        <cfvo type="max"/>
        <color rgb="FF008AEF"/>
      </dataBar>
    </cfRule>
  </conditionalFormatting>
  <conditionalFormatting sqref="I62">
    <cfRule type="dataBar" priority="483">
      <dataBar>
        <cfvo type="min"/>
        <cfvo type="max"/>
        <color rgb="FF008AEF"/>
      </dataBar>
    </cfRule>
    <cfRule type="dataBar" priority="478">
      <dataBar>
        <cfvo type="min"/>
        <cfvo type="max"/>
        <color rgb="FF008AEF"/>
      </dataBar>
    </cfRule>
  </conditionalFormatting>
  <conditionalFormatting sqref="I63">
    <cfRule type="dataBar" priority="482">
      <dataBar>
        <cfvo type="min"/>
        <cfvo type="max"/>
        <color rgb="FF008AEF"/>
      </dataBar>
    </cfRule>
    <cfRule type="dataBar" priority="477">
      <dataBar>
        <cfvo type="min"/>
        <cfvo type="max"/>
        <color rgb="FF008AEF"/>
      </dataBar>
    </cfRule>
  </conditionalFormatting>
  <conditionalFormatting sqref="I64:I65">
    <cfRule type="dataBar" priority="481">
      <dataBar>
        <cfvo type="min"/>
        <cfvo type="max"/>
        <color rgb="FF008AEF"/>
      </dataBar>
    </cfRule>
  </conditionalFormatting>
  <conditionalFormatting sqref="I66">
    <cfRule type="dataBar" priority="480">
      <dataBar>
        <cfvo type="min"/>
        <cfvo type="max"/>
        <color rgb="FF008AEF"/>
      </dataBar>
    </cfRule>
  </conditionalFormatting>
  <conditionalFormatting sqref="I64:I66">
    <cfRule type="dataBar" priority="479">
      <dataBar>
        <cfvo type="min"/>
        <cfvo type="max"/>
        <color rgb="FF008AEF"/>
      </dataBar>
    </cfRule>
  </conditionalFormatting>
  <conditionalFormatting sqref="J62:J66">
    <cfRule type="cellIs" dxfId="1753" priority="475" operator="greaterThan">
      <formula>0.03</formula>
    </cfRule>
    <cfRule type="cellIs" dxfId="1752" priority="476" stopIfTrue="1" operator="lessThan">
      <formula>-0.03</formula>
    </cfRule>
  </conditionalFormatting>
  <conditionalFormatting sqref="N67">
    <cfRule type="cellIs" dxfId="1751" priority="473" stopIfTrue="1" operator="lessThan">
      <formula>-0.01</formula>
    </cfRule>
    <cfRule type="cellIs" dxfId="1750" priority="474" stopIfTrue="1" operator="greaterThan">
      <formula>0.01</formula>
    </cfRule>
  </conditionalFormatting>
  <conditionalFormatting sqref="N62">
    <cfRule type="cellIs" dxfId="1749" priority="471" stopIfTrue="1" operator="lessThan">
      <formula>-0.01</formula>
    </cfRule>
    <cfRule type="cellIs" dxfId="1748" priority="472" stopIfTrue="1" operator="greaterThan">
      <formula>0.01</formula>
    </cfRule>
  </conditionalFormatting>
  <conditionalFormatting sqref="N63">
    <cfRule type="cellIs" dxfId="1747" priority="469" stopIfTrue="1" operator="lessThan">
      <formula>-0.01</formula>
    </cfRule>
    <cfRule type="cellIs" dxfId="1746" priority="470" stopIfTrue="1" operator="greaterThan">
      <formula>0.01</formula>
    </cfRule>
  </conditionalFormatting>
  <conditionalFormatting sqref="N64:N65">
    <cfRule type="cellIs" dxfId="1745" priority="467" stopIfTrue="1" operator="lessThan">
      <formula>-0.01</formula>
    </cfRule>
    <cfRule type="cellIs" dxfId="1744" priority="468" stopIfTrue="1" operator="greaterThan">
      <formula>0.01</formula>
    </cfRule>
  </conditionalFormatting>
  <conditionalFormatting sqref="N66">
    <cfRule type="cellIs" dxfId="1743" priority="465" stopIfTrue="1" operator="lessThan">
      <formula>-0.01</formula>
    </cfRule>
    <cfRule type="cellIs" dxfId="1742" priority="466" stopIfTrue="1" operator="greaterThan">
      <formula>0.01</formula>
    </cfRule>
  </conditionalFormatting>
  <conditionalFormatting sqref="P62">
    <cfRule type="cellIs" dxfId="1741" priority="463" operator="greaterThan">
      <formula>0.03</formula>
    </cfRule>
    <cfRule type="cellIs" dxfId="1740" priority="464" stopIfTrue="1" operator="lessThan">
      <formula>-0.03</formula>
    </cfRule>
  </conditionalFormatting>
  <conditionalFormatting sqref="P66">
    <cfRule type="cellIs" dxfId="1739" priority="461" operator="lessThan">
      <formula>-0.03</formula>
    </cfRule>
    <cfRule type="cellIs" dxfId="1738" priority="462" stopIfTrue="1" operator="greaterThan">
      <formula>0.03</formula>
    </cfRule>
  </conditionalFormatting>
  <conditionalFormatting sqref="R67:T68">
    <cfRule type="dataBar" priority="1108">
      <dataBar>
        <cfvo type="min"/>
        <cfvo type="max"/>
        <color rgb="FF008AEF"/>
      </dataBar>
    </cfRule>
  </conditionalFormatting>
  <conditionalFormatting sqref="U67:U68">
    <cfRule type="dataBar" priority="1109">
      <dataBar>
        <cfvo type="min"/>
        <cfvo type="max"/>
        <color rgb="FF008AEF"/>
      </dataBar>
    </cfRule>
  </conditionalFormatting>
  <conditionalFormatting sqref="I68">
    <cfRule type="dataBar" priority="1112">
      <dataBar>
        <cfvo type="min"/>
        <cfvo type="max"/>
        <color rgb="FF008AEF"/>
      </dataBar>
    </cfRule>
  </conditionalFormatting>
  <conditionalFormatting sqref="Z78:Z79">
    <cfRule type="cellIs" dxfId="1737" priority="252" stopIfTrue="1" operator="lessThan">
      <formula>-0.01</formula>
    </cfRule>
    <cfRule type="cellIs" dxfId="1736" priority="253" stopIfTrue="1" operator="greaterThan">
      <formula>0.01</formula>
    </cfRule>
  </conditionalFormatting>
  <conditionalFormatting sqref="AB73">
    <cfRule type="cellIs" dxfId="1735" priority="249" operator="greaterThan">
      <formula>0.03</formula>
    </cfRule>
    <cfRule type="cellIs" dxfId="1734" priority="250" stopIfTrue="1" operator="lessThan">
      <formula>-0.03</formula>
    </cfRule>
  </conditionalFormatting>
  <conditionalFormatting sqref="AB77">
    <cfRule type="cellIs" dxfId="1733" priority="247" operator="lessThan">
      <formula>-0.03</formula>
    </cfRule>
    <cfRule type="cellIs" dxfId="1732" priority="248" stopIfTrue="1" operator="greaterThan">
      <formula>0.03</formula>
    </cfRule>
  </conditionalFormatting>
  <conditionalFormatting sqref="Z73">
    <cfRule type="cellIs" dxfId="1731" priority="245" stopIfTrue="1" operator="lessThan">
      <formula>-0.01</formula>
    </cfRule>
    <cfRule type="cellIs" dxfId="1730" priority="246" stopIfTrue="1" operator="greaterThan">
      <formula>0.01</formula>
    </cfRule>
  </conditionalFormatting>
  <conditionalFormatting sqref="Z74">
    <cfRule type="cellIs" dxfId="1729" priority="243" stopIfTrue="1" operator="lessThan">
      <formula>-0.01</formula>
    </cfRule>
    <cfRule type="cellIs" dxfId="1728" priority="244" stopIfTrue="1" operator="greaterThan">
      <formula>0.01</formula>
    </cfRule>
  </conditionalFormatting>
  <conditionalFormatting sqref="Z75:Z76">
    <cfRule type="cellIs" dxfId="1727" priority="241" stopIfTrue="1" operator="lessThan">
      <formula>-0.01</formula>
    </cfRule>
    <cfRule type="cellIs" dxfId="1726" priority="242" stopIfTrue="1" operator="greaterThan">
      <formula>0.01</formula>
    </cfRule>
  </conditionalFormatting>
  <conditionalFormatting sqref="Z77">
    <cfRule type="cellIs" dxfId="1725" priority="239" stopIfTrue="1" operator="lessThan">
      <formula>-0.01</formula>
    </cfRule>
    <cfRule type="cellIs" dxfId="1724" priority="240" stopIfTrue="1" operator="greaterThan">
      <formula>0.01</formula>
    </cfRule>
  </conditionalFormatting>
  <conditionalFormatting sqref="V73:V77">
    <cfRule type="cellIs" dxfId="1723" priority="237" operator="greaterThan">
      <formula>0.03</formula>
    </cfRule>
    <cfRule type="cellIs" dxfId="1722" priority="238" stopIfTrue="1" operator="lessThan">
      <formula>-0.03</formula>
    </cfRule>
  </conditionalFormatting>
  <conditionalFormatting sqref="R74:T74">
    <cfRule type="dataBar" priority="236">
      <dataBar>
        <cfvo type="min"/>
        <cfvo type="max"/>
        <color rgb="FF008AEF"/>
      </dataBar>
    </cfRule>
  </conditionalFormatting>
  <conditionalFormatting sqref="R75:T76">
    <cfRule type="dataBar" priority="235">
      <dataBar>
        <cfvo type="min"/>
        <cfvo type="max"/>
        <color rgb="FF008AEF"/>
      </dataBar>
    </cfRule>
  </conditionalFormatting>
  <conditionalFormatting sqref="R77:T77">
    <cfRule type="dataBar" priority="234">
      <dataBar>
        <cfvo type="min"/>
        <cfvo type="max"/>
        <color rgb="FF008AEF"/>
      </dataBar>
    </cfRule>
  </conditionalFormatting>
  <conditionalFormatting sqref="R73:U73 U74:U77">
    <cfRule type="dataBar" priority="251">
      <dataBar>
        <cfvo type="min"/>
        <cfvo type="max"/>
        <color rgb="FF008AEF"/>
      </dataBar>
    </cfRule>
  </conditionalFormatting>
  <conditionalFormatting sqref="I71">
    <cfRule type="dataBar" priority="233">
      <dataBar>
        <cfvo type="min"/>
        <cfvo type="max"/>
        <color rgb="FF008AEF"/>
      </dataBar>
    </cfRule>
  </conditionalFormatting>
  <conditionalFormatting sqref="I72">
    <cfRule type="dataBar" priority="232">
      <dataBar>
        <cfvo type="min"/>
        <cfvo type="max"/>
        <color rgb="FF008AEF"/>
      </dataBar>
    </cfRule>
  </conditionalFormatting>
  <conditionalFormatting sqref="N79">
    <cfRule type="cellIs" dxfId="1721" priority="230" stopIfTrue="1" operator="lessThan">
      <formula>-0.01</formula>
    </cfRule>
    <cfRule type="cellIs" dxfId="1720" priority="231" stopIfTrue="1" operator="greaterThan">
      <formula>0.01</formula>
    </cfRule>
  </conditionalFormatting>
  <conditionalFormatting sqref="I78">
    <cfRule type="dataBar" priority="229">
      <dataBar>
        <cfvo type="min"/>
        <cfvo type="max"/>
        <color rgb="FF008AEF"/>
      </dataBar>
    </cfRule>
  </conditionalFormatting>
  <conditionalFormatting sqref="I73">
    <cfRule type="dataBar" priority="228">
      <dataBar>
        <cfvo type="min"/>
        <cfvo type="max"/>
        <color rgb="FF008AEF"/>
      </dataBar>
    </cfRule>
    <cfRule type="dataBar" priority="223">
      <dataBar>
        <cfvo type="min"/>
        <cfvo type="max"/>
        <color rgb="FF008AEF"/>
      </dataBar>
    </cfRule>
  </conditionalFormatting>
  <conditionalFormatting sqref="I74">
    <cfRule type="dataBar" priority="227">
      <dataBar>
        <cfvo type="min"/>
        <cfvo type="max"/>
        <color rgb="FF008AEF"/>
      </dataBar>
    </cfRule>
    <cfRule type="dataBar" priority="222">
      <dataBar>
        <cfvo type="min"/>
        <cfvo type="max"/>
        <color rgb="FF008AEF"/>
      </dataBar>
    </cfRule>
  </conditionalFormatting>
  <conditionalFormatting sqref="I75:I76">
    <cfRule type="dataBar" priority="226">
      <dataBar>
        <cfvo type="min"/>
        <cfvo type="max"/>
        <color rgb="FF008AEF"/>
      </dataBar>
    </cfRule>
  </conditionalFormatting>
  <conditionalFormatting sqref="I77">
    <cfRule type="dataBar" priority="225">
      <dataBar>
        <cfvo type="min"/>
        <cfvo type="max"/>
        <color rgb="FF008AEF"/>
      </dataBar>
    </cfRule>
  </conditionalFormatting>
  <conditionalFormatting sqref="I75:I77">
    <cfRule type="dataBar" priority="224">
      <dataBar>
        <cfvo type="min"/>
        <cfvo type="max"/>
        <color rgb="FF008AEF"/>
      </dataBar>
    </cfRule>
  </conditionalFormatting>
  <conditionalFormatting sqref="J73:J77">
    <cfRule type="cellIs" dxfId="1719" priority="220" operator="greaterThan">
      <formula>0.03</formula>
    </cfRule>
    <cfRule type="cellIs" dxfId="1718" priority="221" stopIfTrue="1" operator="lessThan">
      <formula>-0.03</formula>
    </cfRule>
  </conditionalFormatting>
  <conditionalFormatting sqref="N78">
    <cfRule type="cellIs" dxfId="1717" priority="218" stopIfTrue="1" operator="lessThan">
      <formula>-0.01</formula>
    </cfRule>
    <cfRule type="cellIs" dxfId="1716" priority="219" stopIfTrue="1" operator="greaterThan">
      <formula>0.01</formula>
    </cfRule>
  </conditionalFormatting>
  <conditionalFormatting sqref="N73">
    <cfRule type="cellIs" dxfId="1715" priority="216" stopIfTrue="1" operator="lessThan">
      <formula>-0.01</formula>
    </cfRule>
    <cfRule type="cellIs" dxfId="1714" priority="217" stopIfTrue="1" operator="greaterThan">
      <formula>0.01</formula>
    </cfRule>
  </conditionalFormatting>
  <conditionalFormatting sqref="N74">
    <cfRule type="cellIs" dxfId="1713" priority="214" stopIfTrue="1" operator="lessThan">
      <formula>-0.01</formula>
    </cfRule>
    <cfRule type="cellIs" dxfId="1712" priority="215" stopIfTrue="1" operator="greaterThan">
      <formula>0.01</formula>
    </cfRule>
  </conditionalFormatting>
  <conditionalFormatting sqref="N75:N76">
    <cfRule type="cellIs" dxfId="1711" priority="212" stopIfTrue="1" operator="lessThan">
      <formula>-0.01</formula>
    </cfRule>
    <cfRule type="cellIs" dxfId="1710" priority="213" stopIfTrue="1" operator="greaterThan">
      <formula>0.01</formula>
    </cfRule>
  </conditionalFormatting>
  <conditionalFormatting sqref="N77">
    <cfRule type="cellIs" dxfId="1709" priority="210" stopIfTrue="1" operator="lessThan">
      <formula>-0.01</formula>
    </cfRule>
    <cfRule type="cellIs" dxfId="1708" priority="211" stopIfTrue="1" operator="greaterThan">
      <formula>0.01</formula>
    </cfRule>
  </conditionalFormatting>
  <conditionalFormatting sqref="P73">
    <cfRule type="cellIs" dxfId="1707" priority="208" operator="greaterThan">
      <formula>0.03</formula>
    </cfRule>
    <cfRule type="cellIs" dxfId="1706" priority="209" stopIfTrue="1" operator="lessThan">
      <formula>-0.03</formula>
    </cfRule>
  </conditionalFormatting>
  <conditionalFormatting sqref="P77">
    <cfRule type="cellIs" dxfId="1705" priority="206" operator="lessThan">
      <formula>-0.03</formula>
    </cfRule>
    <cfRule type="cellIs" dxfId="1704" priority="207" stopIfTrue="1" operator="greaterThan">
      <formula>0.03</formula>
    </cfRule>
  </conditionalFormatting>
  <conditionalFormatting sqref="R78:T79">
    <cfRule type="dataBar" priority="254">
      <dataBar>
        <cfvo type="min"/>
        <cfvo type="max"/>
        <color rgb="FF008AEF"/>
      </dataBar>
    </cfRule>
  </conditionalFormatting>
  <conditionalFormatting sqref="U78:U79">
    <cfRule type="dataBar" priority="255">
      <dataBar>
        <cfvo type="min"/>
        <cfvo type="max"/>
        <color rgb="FF008AEF"/>
      </dataBar>
    </cfRule>
  </conditionalFormatting>
  <conditionalFormatting sqref="I79">
    <cfRule type="dataBar" priority="256">
      <dataBar>
        <cfvo type="min"/>
        <cfvo type="max"/>
        <color rgb="FF008AEF"/>
      </dataBar>
    </cfRule>
  </conditionalFormatting>
  <conditionalFormatting sqref="Z89:Z90">
    <cfRule type="cellIs" dxfId="1703" priority="201" stopIfTrue="1" operator="lessThan">
      <formula>-0.01</formula>
    </cfRule>
    <cfRule type="cellIs" dxfId="1702" priority="202" stopIfTrue="1" operator="greaterThan">
      <formula>0.01</formula>
    </cfRule>
  </conditionalFormatting>
  <conditionalFormatting sqref="AB84">
    <cfRule type="cellIs" dxfId="1701" priority="198" operator="greaterThan">
      <formula>0.03</formula>
    </cfRule>
    <cfRule type="cellIs" dxfId="1700" priority="199" stopIfTrue="1" operator="lessThan">
      <formula>-0.03</formula>
    </cfRule>
  </conditionalFormatting>
  <conditionalFormatting sqref="AB88">
    <cfRule type="cellIs" dxfId="1699" priority="196" operator="lessThan">
      <formula>-0.03</formula>
    </cfRule>
    <cfRule type="cellIs" dxfId="1698" priority="197" stopIfTrue="1" operator="greaterThan">
      <formula>0.03</formula>
    </cfRule>
  </conditionalFormatting>
  <conditionalFormatting sqref="Z84">
    <cfRule type="cellIs" dxfId="1697" priority="194" stopIfTrue="1" operator="lessThan">
      <formula>-0.01</formula>
    </cfRule>
    <cfRule type="cellIs" dxfId="1696" priority="195" stopIfTrue="1" operator="greaterThan">
      <formula>0.01</formula>
    </cfRule>
  </conditionalFormatting>
  <conditionalFormatting sqref="Z85">
    <cfRule type="cellIs" dxfId="1695" priority="192" stopIfTrue="1" operator="lessThan">
      <formula>-0.01</formula>
    </cfRule>
    <cfRule type="cellIs" dxfId="1694" priority="193" stopIfTrue="1" operator="greaterThan">
      <formula>0.01</formula>
    </cfRule>
  </conditionalFormatting>
  <conditionalFormatting sqref="Z86:Z87">
    <cfRule type="cellIs" dxfId="1693" priority="190" stopIfTrue="1" operator="lessThan">
      <formula>-0.01</formula>
    </cfRule>
    <cfRule type="cellIs" dxfId="1692" priority="191" stopIfTrue="1" operator="greaterThan">
      <formula>0.01</formula>
    </cfRule>
  </conditionalFormatting>
  <conditionalFormatting sqref="Z88">
    <cfRule type="cellIs" dxfId="1691" priority="188" stopIfTrue="1" operator="lessThan">
      <formula>-0.01</formula>
    </cfRule>
    <cfRule type="cellIs" dxfId="1690" priority="189" stopIfTrue="1" operator="greaterThan">
      <formula>0.01</formula>
    </cfRule>
  </conditionalFormatting>
  <conditionalFormatting sqref="V84:V88">
    <cfRule type="cellIs" dxfId="1689" priority="186" operator="greaterThan">
      <formula>0.03</formula>
    </cfRule>
    <cfRule type="cellIs" dxfId="1688" priority="187" stopIfTrue="1" operator="lessThan">
      <formula>-0.03</formula>
    </cfRule>
  </conditionalFormatting>
  <conditionalFormatting sqref="R85:T85">
    <cfRule type="dataBar" priority="185">
      <dataBar>
        <cfvo type="min"/>
        <cfvo type="max"/>
        <color rgb="FF008AEF"/>
      </dataBar>
    </cfRule>
  </conditionalFormatting>
  <conditionalFormatting sqref="R86:T87">
    <cfRule type="dataBar" priority="184">
      <dataBar>
        <cfvo type="min"/>
        <cfvo type="max"/>
        <color rgb="FF008AEF"/>
      </dataBar>
    </cfRule>
  </conditionalFormatting>
  <conditionalFormatting sqref="R88:T88">
    <cfRule type="dataBar" priority="183">
      <dataBar>
        <cfvo type="min"/>
        <cfvo type="max"/>
        <color rgb="FF008AEF"/>
      </dataBar>
    </cfRule>
  </conditionalFormatting>
  <conditionalFormatting sqref="R84:U84 U85:U88">
    <cfRule type="dataBar" priority="200">
      <dataBar>
        <cfvo type="min"/>
        <cfvo type="max"/>
        <color rgb="FF008AEF"/>
      </dataBar>
    </cfRule>
  </conditionalFormatting>
  <conditionalFormatting sqref="I82">
    <cfRule type="dataBar" priority="182">
      <dataBar>
        <cfvo type="min"/>
        <cfvo type="max"/>
        <color rgb="FF008AEF"/>
      </dataBar>
    </cfRule>
  </conditionalFormatting>
  <conditionalFormatting sqref="I83">
    <cfRule type="dataBar" priority="181">
      <dataBar>
        <cfvo type="min"/>
        <cfvo type="max"/>
        <color rgb="FF008AEF"/>
      </dataBar>
    </cfRule>
  </conditionalFormatting>
  <conditionalFormatting sqref="N90">
    <cfRule type="cellIs" dxfId="1687" priority="179" stopIfTrue="1" operator="lessThan">
      <formula>-0.01</formula>
    </cfRule>
    <cfRule type="cellIs" dxfId="1686" priority="180" stopIfTrue="1" operator="greaterThan">
      <formula>0.01</formula>
    </cfRule>
  </conditionalFormatting>
  <conditionalFormatting sqref="I89">
    <cfRule type="dataBar" priority="178">
      <dataBar>
        <cfvo type="min"/>
        <cfvo type="max"/>
        <color rgb="FF008AEF"/>
      </dataBar>
    </cfRule>
  </conditionalFormatting>
  <conditionalFormatting sqref="I84">
    <cfRule type="dataBar" priority="177">
      <dataBar>
        <cfvo type="min"/>
        <cfvo type="max"/>
        <color rgb="FF008AEF"/>
      </dataBar>
    </cfRule>
    <cfRule type="dataBar" priority="172">
      <dataBar>
        <cfvo type="min"/>
        <cfvo type="max"/>
        <color rgb="FF008AEF"/>
      </dataBar>
    </cfRule>
  </conditionalFormatting>
  <conditionalFormatting sqref="I85">
    <cfRule type="dataBar" priority="176">
      <dataBar>
        <cfvo type="min"/>
        <cfvo type="max"/>
        <color rgb="FF008AEF"/>
      </dataBar>
    </cfRule>
    <cfRule type="dataBar" priority="171">
      <dataBar>
        <cfvo type="min"/>
        <cfvo type="max"/>
        <color rgb="FF008AEF"/>
      </dataBar>
    </cfRule>
  </conditionalFormatting>
  <conditionalFormatting sqref="I86:I87">
    <cfRule type="dataBar" priority="175">
      <dataBar>
        <cfvo type="min"/>
        <cfvo type="max"/>
        <color rgb="FF008AEF"/>
      </dataBar>
    </cfRule>
  </conditionalFormatting>
  <conditionalFormatting sqref="I88">
    <cfRule type="dataBar" priority="174">
      <dataBar>
        <cfvo type="min"/>
        <cfvo type="max"/>
        <color rgb="FF008AEF"/>
      </dataBar>
    </cfRule>
  </conditionalFormatting>
  <conditionalFormatting sqref="I86:I88">
    <cfRule type="dataBar" priority="173">
      <dataBar>
        <cfvo type="min"/>
        <cfvo type="max"/>
        <color rgb="FF008AEF"/>
      </dataBar>
    </cfRule>
  </conditionalFormatting>
  <conditionalFormatting sqref="J84:J88">
    <cfRule type="cellIs" dxfId="1685" priority="169" operator="greaterThan">
      <formula>0.03</formula>
    </cfRule>
    <cfRule type="cellIs" dxfId="1684" priority="170" stopIfTrue="1" operator="lessThan">
      <formula>-0.03</formula>
    </cfRule>
  </conditionalFormatting>
  <conditionalFormatting sqref="N89">
    <cfRule type="cellIs" dxfId="1683" priority="167" stopIfTrue="1" operator="lessThan">
      <formula>-0.01</formula>
    </cfRule>
    <cfRule type="cellIs" dxfId="1682" priority="168" stopIfTrue="1" operator="greaterThan">
      <formula>0.01</formula>
    </cfRule>
  </conditionalFormatting>
  <conditionalFormatting sqref="N84">
    <cfRule type="cellIs" dxfId="1681" priority="165" stopIfTrue="1" operator="lessThan">
      <formula>-0.01</formula>
    </cfRule>
    <cfRule type="cellIs" dxfId="1680" priority="166" stopIfTrue="1" operator="greaterThan">
      <formula>0.01</formula>
    </cfRule>
  </conditionalFormatting>
  <conditionalFormatting sqref="N85">
    <cfRule type="cellIs" dxfId="1679" priority="163" stopIfTrue="1" operator="lessThan">
      <formula>-0.01</formula>
    </cfRule>
    <cfRule type="cellIs" dxfId="1678" priority="164" stopIfTrue="1" operator="greaterThan">
      <formula>0.01</formula>
    </cfRule>
  </conditionalFormatting>
  <conditionalFormatting sqref="N86:N87">
    <cfRule type="cellIs" dxfId="1677" priority="161" stopIfTrue="1" operator="lessThan">
      <formula>-0.01</formula>
    </cfRule>
    <cfRule type="cellIs" dxfId="1676" priority="162" stopIfTrue="1" operator="greaterThan">
      <formula>0.01</formula>
    </cfRule>
  </conditionalFormatting>
  <conditionalFormatting sqref="N88">
    <cfRule type="cellIs" dxfId="1675" priority="159" stopIfTrue="1" operator="lessThan">
      <formula>-0.01</formula>
    </cfRule>
    <cfRule type="cellIs" dxfId="1674" priority="160" stopIfTrue="1" operator="greaterThan">
      <formula>0.01</formula>
    </cfRule>
  </conditionalFormatting>
  <conditionalFormatting sqref="P84">
    <cfRule type="cellIs" dxfId="1673" priority="157" operator="greaterThan">
      <formula>0.03</formula>
    </cfRule>
    <cfRule type="cellIs" dxfId="1672" priority="158" stopIfTrue="1" operator="lessThan">
      <formula>-0.03</formula>
    </cfRule>
  </conditionalFormatting>
  <conditionalFormatting sqref="P88">
    <cfRule type="cellIs" dxfId="1671" priority="155" operator="lessThan">
      <formula>-0.03</formula>
    </cfRule>
    <cfRule type="cellIs" dxfId="1670" priority="156" stopIfTrue="1" operator="greaterThan">
      <formula>0.03</formula>
    </cfRule>
  </conditionalFormatting>
  <conditionalFormatting sqref="R89:T90">
    <cfRule type="dataBar" priority="203">
      <dataBar>
        <cfvo type="min"/>
        <cfvo type="max"/>
        <color rgb="FF008AEF"/>
      </dataBar>
    </cfRule>
  </conditionalFormatting>
  <conditionalFormatting sqref="U89:U90">
    <cfRule type="dataBar" priority="204">
      <dataBar>
        <cfvo type="min"/>
        <cfvo type="max"/>
        <color rgb="FF008AEF"/>
      </dataBar>
    </cfRule>
  </conditionalFormatting>
  <conditionalFormatting sqref="I90">
    <cfRule type="dataBar" priority="205">
      <dataBar>
        <cfvo type="min"/>
        <cfvo type="max"/>
        <color rgb="FF008AEF"/>
      </dataBar>
    </cfRule>
  </conditionalFormatting>
  <conditionalFormatting sqref="Z100:Z101">
    <cfRule type="cellIs" dxfId="1669" priority="150" stopIfTrue="1" operator="lessThan">
      <formula>-0.01</formula>
    </cfRule>
    <cfRule type="cellIs" dxfId="1668" priority="151" stopIfTrue="1" operator="greaterThan">
      <formula>0.01</formula>
    </cfRule>
  </conditionalFormatting>
  <conditionalFormatting sqref="AB95">
    <cfRule type="cellIs" dxfId="1667" priority="147" operator="greaterThan">
      <formula>0.03</formula>
    </cfRule>
    <cfRule type="cellIs" dxfId="1666" priority="148" stopIfTrue="1" operator="lessThan">
      <formula>-0.03</formula>
    </cfRule>
  </conditionalFormatting>
  <conditionalFormatting sqref="AB99">
    <cfRule type="cellIs" dxfId="1665" priority="145" operator="lessThan">
      <formula>-0.03</formula>
    </cfRule>
    <cfRule type="cellIs" dxfId="1664" priority="146" stopIfTrue="1" operator="greaterThan">
      <formula>0.03</formula>
    </cfRule>
  </conditionalFormatting>
  <conditionalFormatting sqref="Z95">
    <cfRule type="cellIs" dxfId="1663" priority="143" stopIfTrue="1" operator="lessThan">
      <formula>-0.01</formula>
    </cfRule>
    <cfRule type="cellIs" dxfId="1662" priority="144" stopIfTrue="1" operator="greaterThan">
      <formula>0.01</formula>
    </cfRule>
  </conditionalFormatting>
  <conditionalFormatting sqref="Z96">
    <cfRule type="cellIs" dxfId="1661" priority="141" stopIfTrue="1" operator="lessThan">
      <formula>-0.01</formula>
    </cfRule>
    <cfRule type="cellIs" dxfId="1660" priority="142" stopIfTrue="1" operator="greaterThan">
      <formula>0.01</formula>
    </cfRule>
  </conditionalFormatting>
  <conditionalFormatting sqref="Z97:Z98">
    <cfRule type="cellIs" dxfId="1659" priority="139" stopIfTrue="1" operator="lessThan">
      <formula>-0.01</formula>
    </cfRule>
    <cfRule type="cellIs" dxfId="1658" priority="140" stopIfTrue="1" operator="greaterThan">
      <formula>0.01</formula>
    </cfRule>
  </conditionalFormatting>
  <conditionalFormatting sqref="Z99">
    <cfRule type="cellIs" dxfId="1657" priority="137" stopIfTrue="1" operator="lessThan">
      <formula>-0.01</formula>
    </cfRule>
    <cfRule type="cellIs" dxfId="1656" priority="138" stopIfTrue="1" operator="greaterThan">
      <formula>0.01</formula>
    </cfRule>
  </conditionalFormatting>
  <conditionalFormatting sqref="V95:V99">
    <cfRule type="cellIs" dxfId="1655" priority="135" operator="greaterThan">
      <formula>0.03</formula>
    </cfRule>
    <cfRule type="cellIs" dxfId="1654" priority="136" stopIfTrue="1" operator="lessThan">
      <formula>-0.03</formula>
    </cfRule>
  </conditionalFormatting>
  <conditionalFormatting sqref="R96:T96">
    <cfRule type="dataBar" priority="134">
      <dataBar>
        <cfvo type="min"/>
        <cfvo type="max"/>
        <color rgb="FF008AEF"/>
      </dataBar>
    </cfRule>
  </conditionalFormatting>
  <conditionalFormatting sqref="R97:T98">
    <cfRule type="dataBar" priority="133">
      <dataBar>
        <cfvo type="min"/>
        <cfvo type="max"/>
        <color rgb="FF008AEF"/>
      </dataBar>
    </cfRule>
  </conditionalFormatting>
  <conditionalFormatting sqref="R99:T99">
    <cfRule type="dataBar" priority="132">
      <dataBar>
        <cfvo type="min"/>
        <cfvo type="max"/>
        <color rgb="FF008AEF"/>
      </dataBar>
    </cfRule>
  </conditionalFormatting>
  <conditionalFormatting sqref="R95:U95 U96:U99">
    <cfRule type="dataBar" priority="149">
      <dataBar>
        <cfvo type="min"/>
        <cfvo type="max"/>
        <color rgb="FF008AEF"/>
      </dataBar>
    </cfRule>
  </conditionalFormatting>
  <conditionalFormatting sqref="I93">
    <cfRule type="dataBar" priority="131">
      <dataBar>
        <cfvo type="min"/>
        <cfvo type="max"/>
        <color rgb="FF008AEF"/>
      </dataBar>
    </cfRule>
  </conditionalFormatting>
  <conditionalFormatting sqref="I94">
    <cfRule type="dataBar" priority="130">
      <dataBar>
        <cfvo type="min"/>
        <cfvo type="max"/>
        <color rgb="FF008AEF"/>
      </dataBar>
    </cfRule>
  </conditionalFormatting>
  <conditionalFormatting sqref="N101">
    <cfRule type="cellIs" dxfId="1653" priority="128" stopIfTrue="1" operator="lessThan">
      <formula>-0.01</formula>
    </cfRule>
    <cfRule type="cellIs" dxfId="1652" priority="129" stopIfTrue="1" operator="greaterThan">
      <formula>0.01</formula>
    </cfRule>
  </conditionalFormatting>
  <conditionalFormatting sqref="I100">
    <cfRule type="dataBar" priority="127">
      <dataBar>
        <cfvo type="min"/>
        <cfvo type="max"/>
        <color rgb="FF008AEF"/>
      </dataBar>
    </cfRule>
  </conditionalFormatting>
  <conditionalFormatting sqref="I95">
    <cfRule type="dataBar" priority="126">
      <dataBar>
        <cfvo type="min"/>
        <cfvo type="max"/>
        <color rgb="FF008AEF"/>
      </dataBar>
    </cfRule>
    <cfRule type="dataBar" priority="121">
      <dataBar>
        <cfvo type="min"/>
        <cfvo type="max"/>
        <color rgb="FF008AEF"/>
      </dataBar>
    </cfRule>
  </conditionalFormatting>
  <conditionalFormatting sqref="I96">
    <cfRule type="dataBar" priority="125">
      <dataBar>
        <cfvo type="min"/>
        <cfvo type="max"/>
        <color rgb="FF008AEF"/>
      </dataBar>
    </cfRule>
    <cfRule type="dataBar" priority="120">
      <dataBar>
        <cfvo type="min"/>
        <cfvo type="max"/>
        <color rgb="FF008AEF"/>
      </dataBar>
    </cfRule>
  </conditionalFormatting>
  <conditionalFormatting sqref="I97:I98">
    <cfRule type="dataBar" priority="124">
      <dataBar>
        <cfvo type="min"/>
        <cfvo type="max"/>
        <color rgb="FF008AEF"/>
      </dataBar>
    </cfRule>
  </conditionalFormatting>
  <conditionalFormatting sqref="I99">
    <cfRule type="dataBar" priority="123">
      <dataBar>
        <cfvo type="min"/>
        <cfvo type="max"/>
        <color rgb="FF008AEF"/>
      </dataBar>
    </cfRule>
  </conditionalFormatting>
  <conditionalFormatting sqref="I97:I99">
    <cfRule type="dataBar" priority="122">
      <dataBar>
        <cfvo type="min"/>
        <cfvo type="max"/>
        <color rgb="FF008AEF"/>
      </dataBar>
    </cfRule>
  </conditionalFormatting>
  <conditionalFormatting sqref="J95:J99">
    <cfRule type="cellIs" dxfId="1651" priority="118" operator="greaterThan">
      <formula>0.03</formula>
    </cfRule>
    <cfRule type="cellIs" dxfId="1650" priority="119" stopIfTrue="1" operator="lessThan">
      <formula>-0.03</formula>
    </cfRule>
  </conditionalFormatting>
  <conditionalFormatting sqref="N100">
    <cfRule type="cellIs" dxfId="1649" priority="116" stopIfTrue="1" operator="lessThan">
      <formula>-0.01</formula>
    </cfRule>
    <cfRule type="cellIs" dxfId="1648" priority="117" stopIfTrue="1" operator="greaterThan">
      <formula>0.01</formula>
    </cfRule>
  </conditionalFormatting>
  <conditionalFormatting sqref="N95">
    <cfRule type="cellIs" dxfId="1647" priority="114" stopIfTrue="1" operator="lessThan">
      <formula>-0.01</formula>
    </cfRule>
    <cfRule type="cellIs" dxfId="1646" priority="115" stopIfTrue="1" operator="greaterThan">
      <formula>0.01</formula>
    </cfRule>
  </conditionalFormatting>
  <conditionalFormatting sqref="N96">
    <cfRule type="cellIs" dxfId="1645" priority="112" stopIfTrue="1" operator="lessThan">
      <formula>-0.01</formula>
    </cfRule>
    <cfRule type="cellIs" dxfId="1644" priority="113" stopIfTrue="1" operator="greaterThan">
      <formula>0.01</formula>
    </cfRule>
  </conditionalFormatting>
  <conditionalFormatting sqref="N97:N98">
    <cfRule type="cellIs" dxfId="1643" priority="110" stopIfTrue="1" operator="lessThan">
      <formula>-0.01</formula>
    </cfRule>
    <cfRule type="cellIs" dxfId="1642" priority="111" stopIfTrue="1" operator="greaterThan">
      <formula>0.01</formula>
    </cfRule>
  </conditionalFormatting>
  <conditionalFormatting sqref="N99">
    <cfRule type="cellIs" dxfId="1641" priority="108" stopIfTrue="1" operator="lessThan">
      <formula>-0.01</formula>
    </cfRule>
    <cfRule type="cellIs" dxfId="1640" priority="109" stopIfTrue="1" operator="greaterThan">
      <formula>0.01</formula>
    </cfRule>
  </conditionalFormatting>
  <conditionalFormatting sqref="P95">
    <cfRule type="cellIs" dxfId="1639" priority="106" operator="greaterThan">
      <formula>0.03</formula>
    </cfRule>
    <cfRule type="cellIs" dxfId="1638" priority="107" stopIfTrue="1" operator="lessThan">
      <formula>-0.03</formula>
    </cfRule>
  </conditionalFormatting>
  <conditionalFormatting sqref="P99">
    <cfRule type="cellIs" dxfId="1637" priority="104" operator="lessThan">
      <formula>-0.03</formula>
    </cfRule>
    <cfRule type="cellIs" dxfId="1636" priority="105" stopIfTrue="1" operator="greaterThan">
      <formula>0.03</formula>
    </cfRule>
  </conditionalFormatting>
  <conditionalFormatting sqref="R100:T101">
    <cfRule type="dataBar" priority="152">
      <dataBar>
        <cfvo type="min"/>
        <cfvo type="max"/>
        <color rgb="FF008AEF"/>
      </dataBar>
    </cfRule>
  </conditionalFormatting>
  <conditionalFormatting sqref="U100:U101">
    <cfRule type="dataBar" priority="153">
      <dataBar>
        <cfvo type="min"/>
        <cfvo type="max"/>
        <color rgb="FF008AEF"/>
      </dataBar>
    </cfRule>
  </conditionalFormatting>
  <conditionalFormatting sqref="I101">
    <cfRule type="dataBar" priority="154">
      <dataBar>
        <cfvo type="min"/>
        <cfvo type="max"/>
        <color rgb="FF008AEF"/>
      </dataBar>
    </cfRule>
  </conditionalFormatting>
  <conditionalFormatting sqref="Z111:Z112">
    <cfRule type="cellIs" dxfId="1635" priority="99" stopIfTrue="1" operator="lessThan">
      <formula>-0.01</formula>
    </cfRule>
    <cfRule type="cellIs" dxfId="1634" priority="100" stopIfTrue="1" operator="greaterThan">
      <formula>0.01</formula>
    </cfRule>
  </conditionalFormatting>
  <conditionalFormatting sqref="AB106">
    <cfRule type="cellIs" dxfId="1633" priority="96" operator="greaterThan">
      <formula>0.03</formula>
    </cfRule>
    <cfRule type="cellIs" dxfId="1632" priority="97" stopIfTrue="1" operator="lessThan">
      <formula>-0.03</formula>
    </cfRule>
  </conditionalFormatting>
  <conditionalFormatting sqref="AB110">
    <cfRule type="cellIs" dxfId="1631" priority="94" operator="lessThan">
      <formula>-0.03</formula>
    </cfRule>
    <cfRule type="cellIs" dxfId="1630" priority="95" stopIfTrue="1" operator="greaterThan">
      <formula>0.03</formula>
    </cfRule>
  </conditionalFormatting>
  <conditionalFormatting sqref="Z106">
    <cfRule type="cellIs" dxfId="1629" priority="92" stopIfTrue="1" operator="lessThan">
      <formula>-0.01</formula>
    </cfRule>
    <cfRule type="cellIs" dxfId="1628" priority="93" stopIfTrue="1" operator="greaterThan">
      <formula>0.01</formula>
    </cfRule>
  </conditionalFormatting>
  <conditionalFormatting sqref="Z107">
    <cfRule type="cellIs" dxfId="1627" priority="90" stopIfTrue="1" operator="lessThan">
      <formula>-0.01</formula>
    </cfRule>
    <cfRule type="cellIs" dxfId="1626" priority="91" stopIfTrue="1" operator="greaterThan">
      <formula>0.01</formula>
    </cfRule>
  </conditionalFormatting>
  <conditionalFormatting sqref="Z108:Z109">
    <cfRule type="cellIs" dxfId="1625" priority="88" stopIfTrue="1" operator="lessThan">
      <formula>-0.01</formula>
    </cfRule>
    <cfRule type="cellIs" dxfId="1624" priority="89" stopIfTrue="1" operator="greaterThan">
      <formula>0.01</formula>
    </cfRule>
  </conditionalFormatting>
  <conditionalFormatting sqref="Z110">
    <cfRule type="cellIs" dxfId="1623" priority="86" stopIfTrue="1" operator="lessThan">
      <formula>-0.01</formula>
    </cfRule>
    <cfRule type="cellIs" dxfId="1622" priority="87" stopIfTrue="1" operator="greaterThan">
      <formula>0.01</formula>
    </cfRule>
  </conditionalFormatting>
  <conditionalFormatting sqref="V106:V110">
    <cfRule type="cellIs" dxfId="1621" priority="84" operator="greaterThan">
      <formula>0.03</formula>
    </cfRule>
    <cfRule type="cellIs" dxfId="1620" priority="85" stopIfTrue="1" operator="lessThan">
      <formula>-0.03</formula>
    </cfRule>
  </conditionalFormatting>
  <conditionalFormatting sqref="R107:T107">
    <cfRule type="dataBar" priority="83">
      <dataBar>
        <cfvo type="min"/>
        <cfvo type="max"/>
        <color rgb="FF008AEF"/>
      </dataBar>
    </cfRule>
  </conditionalFormatting>
  <conditionalFormatting sqref="R108:T109">
    <cfRule type="dataBar" priority="82">
      <dataBar>
        <cfvo type="min"/>
        <cfvo type="max"/>
        <color rgb="FF008AEF"/>
      </dataBar>
    </cfRule>
  </conditionalFormatting>
  <conditionalFormatting sqref="R110:T110">
    <cfRule type="dataBar" priority="81">
      <dataBar>
        <cfvo type="min"/>
        <cfvo type="max"/>
        <color rgb="FF008AEF"/>
      </dataBar>
    </cfRule>
  </conditionalFormatting>
  <conditionalFormatting sqref="R106:U106 U107:U110">
    <cfRule type="dataBar" priority="98">
      <dataBar>
        <cfvo type="min"/>
        <cfvo type="max"/>
        <color rgb="FF008AEF"/>
      </dataBar>
    </cfRule>
  </conditionalFormatting>
  <conditionalFormatting sqref="I104">
    <cfRule type="dataBar" priority="80">
      <dataBar>
        <cfvo type="min"/>
        <cfvo type="max"/>
        <color rgb="FF008AEF"/>
      </dataBar>
    </cfRule>
  </conditionalFormatting>
  <conditionalFormatting sqref="I105">
    <cfRule type="dataBar" priority="79">
      <dataBar>
        <cfvo type="min"/>
        <cfvo type="max"/>
        <color rgb="FF008AEF"/>
      </dataBar>
    </cfRule>
  </conditionalFormatting>
  <conditionalFormatting sqref="N112">
    <cfRule type="cellIs" dxfId="1619" priority="77" stopIfTrue="1" operator="lessThan">
      <formula>-0.01</formula>
    </cfRule>
    <cfRule type="cellIs" dxfId="1618" priority="78" stopIfTrue="1" operator="greaterThan">
      <formula>0.01</formula>
    </cfRule>
  </conditionalFormatting>
  <conditionalFormatting sqref="I111">
    <cfRule type="dataBar" priority="76">
      <dataBar>
        <cfvo type="min"/>
        <cfvo type="max"/>
        <color rgb="FF008AEF"/>
      </dataBar>
    </cfRule>
  </conditionalFormatting>
  <conditionalFormatting sqref="I106">
    <cfRule type="dataBar" priority="75">
      <dataBar>
        <cfvo type="min"/>
        <cfvo type="max"/>
        <color rgb="FF008AEF"/>
      </dataBar>
    </cfRule>
    <cfRule type="dataBar" priority="70">
      <dataBar>
        <cfvo type="min"/>
        <cfvo type="max"/>
        <color rgb="FF008AEF"/>
      </dataBar>
    </cfRule>
  </conditionalFormatting>
  <conditionalFormatting sqref="I107">
    <cfRule type="dataBar" priority="74">
      <dataBar>
        <cfvo type="min"/>
        <cfvo type="max"/>
        <color rgb="FF008AEF"/>
      </dataBar>
    </cfRule>
    <cfRule type="dataBar" priority="69">
      <dataBar>
        <cfvo type="min"/>
        <cfvo type="max"/>
        <color rgb="FF008AEF"/>
      </dataBar>
    </cfRule>
  </conditionalFormatting>
  <conditionalFormatting sqref="I108:I109">
    <cfRule type="dataBar" priority="73">
      <dataBar>
        <cfvo type="min"/>
        <cfvo type="max"/>
        <color rgb="FF008AEF"/>
      </dataBar>
    </cfRule>
  </conditionalFormatting>
  <conditionalFormatting sqref="I110">
    <cfRule type="dataBar" priority="72">
      <dataBar>
        <cfvo type="min"/>
        <cfvo type="max"/>
        <color rgb="FF008AEF"/>
      </dataBar>
    </cfRule>
  </conditionalFormatting>
  <conditionalFormatting sqref="I108:I110">
    <cfRule type="dataBar" priority="71">
      <dataBar>
        <cfvo type="min"/>
        <cfvo type="max"/>
        <color rgb="FF008AEF"/>
      </dataBar>
    </cfRule>
  </conditionalFormatting>
  <conditionalFormatting sqref="J106:J110">
    <cfRule type="cellIs" dxfId="1617" priority="67" operator="greaterThan">
      <formula>0.03</formula>
    </cfRule>
    <cfRule type="cellIs" dxfId="1616" priority="68" stopIfTrue="1" operator="lessThan">
      <formula>-0.03</formula>
    </cfRule>
  </conditionalFormatting>
  <conditionalFormatting sqref="N111">
    <cfRule type="cellIs" dxfId="1615" priority="65" stopIfTrue="1" operator="lessThan">
      <formula>-0.01</formula>
    </cfRule>
    <cfRule type="cellIs" dxfId="1614" priority="66" stopIfTrue="1" operator="greaterThan">
      <formula>0.01</formula>
    </cfRule>
  </conditionalFormatting>
  <conditionalFormatting sqref="N106">
    <cfRule type="cellIs" dxfId="1613" priority="63" stopIfTrue="1" operator="lessThan">
      <formula>-0.01</formula>
    </cfRule>
    <cfRule type="cellIs" dxfId="1612" priority="64" stopIfTrue="1" operator="greaterThan">
      <formula>0.01</formula>
    </cfRule>
  </conditionalFormatting>
  <conditionalFormatting sqref="N107">
    <cfRule type="cellIs" dxfId="1611" priority="61" stopIfTrue="1" operator="lessThan">
      <formula>-0.01</formula>
    </cfRule>
    <cfRule type="cellIs" dxfId="1610" priority="62" stopIfTrue="1" operator="greaterThan">
      <formula>0.01</formula>
    </cfRule>
  </conditionalFormatting>
  <conditionalFormatting sqref="N108:N109">
    <cfRule type="cellIs" dxfId="1609" priority="59" stopIfTrue="1" operator="lessThan">
      <formula>-0.01</formula>
    </cfRule>
    <cfRule type="cellIs" dxfId="1608" priority="60" stopIfTrue="1" operator="greaterThan">
      <formula>0.01</formula>
    </cfRule>
  </conditionalFormatting>
  <conditionalFormatting sqref="N110">
    <cfRule type="cellIs" dxfId="1607" priority="57" stopIfTrue="1" operator="lessThan">
      <formula>-0.01</formula>
    </cfRule>
    <cfRule type="cellIs" dxfId="1606" priority="58" stopIfTrue="1" operator="greaterThan">
      <formula>0.01</formula>
    </cfRule>
  </conditionalFormatting>
  <conditionalFormatting sqref="P106">
    <cfRule type="cellIs" dxfId="1605" priority="55" operator="greaterThan">
      <formula>0.03</formula>
    </cfRule>
    <cfRule type="cellIs" dxfId="1604" priority="56" stopIfTrue="1" operator="lessThan">
      <formula>-0.03</formula>
    </cfRule>
  </conditionalFormatting>
  <conditionalFormatting sqref="P110">
    <cfRule type="cellIs" dxfId="1603" priority="53" operator="lessThan">
      <formula>-0.03</formula>
    </cfRule>
    <cfRule type="cellIs" dxfId="1602" priority="54" stopIfTrue="1" operator="greaterThan">
      <formula>0.03</formula>
    </cfRule>
  </conditionalFormatting>
  <conditionalFormatting sqref="R111:T112">
    <cfRule type="dataBar" priority="101">
      <dataBar>
        <cfvo type="min"/>
        <cfvo type="max"/>
        <color rgb="FF008AEF"/>
      </dataBar>
    </cfRule>
  </conditionalFormatting>
  <conditionalFormatting sqref="U111:U112">
    <cfRule type="dataBar" priority="102">
      <dataBar>
        <cfvo type="min"/>
        <cfvo type="max"/>
        <color rgb="FF008AEF"/>
      </dataBar>
    </cfRule>
  </conditionalFormatting>
  <conditionalFormatting sqref="I112">
    <cfRule type="dataBar" priority="103">
      <dataBar>
        <cfvo type="min"/>
        <cfvo type="max"/>
        <color rgb="FF008AEF"/>
      </dataBar>
    </cfRule>
  </conditionalFormatting>
  <conditionalFormatting sqref="U8:U11">
    <cfRule type="dataBar" priority="52">
      <dataBar>
        <cfvo type="min"/>
        <cfvo type="max"/>
        <color rgb="FF008AEF"/>
      </dataBar>
    </cfRule>
  </conditionalFormatting>
  <conditionalFormatting sqref="Z12:Z14">
    <cfRule type="cellIs" dxfId="1601" priority="49" stopIfTrue="1" operator="lessThan">
      <formula>-0.01</formula>
    </cfRule>
    <cfRule type="cellIs" dxfId="1600" priority="50" stopIfTrue="1" operator="greaterThan">
      <formula>0.01</formula>
    </cfRule>
  </conditionalFormatting>
  <conditionalFormatting sqref="I13:I14">
    <cfRule type="dataBar" priority="48">
      <dataBar>
        <cfvo type="min"/>
        <cfvo type="max"/>
        <color rgb="FF008AEF"/>
      </dataBar>
    </cfRule>
  </conditionalFormatting>
  <conditionalFormatting sqref="R12:T14">
    <cfRule type="dataBar" priority="47">
      <dataBar>
        <cfvo type="min"/>
        <cfvo type="max"/>
        <color rgb="FF008AEF"/>
      </dataBar>
    </cfRule>
  </conditionalFormatting>
  <conditionalFormatting sqref="U12:U14">
    <cfRule type="dataBar" priority="51">
      <dataBar>
        <cfvo type="min"/>
        <cfvo type="max"/>
        <color rgb="FF008AEF"/>
      </dataBar>
    </cfRule>
  </conditionalFormatting>
  <conditionalFormatting sqref="AB7">
    <cfRule type="cellIs" dxfId="1599" priority="44" operator="greaterThan">
      <formula>0.03</formula>
    </cfRule>
    <cfRule type="cellIs" dxfId="1598" priority="45" stopIfTrue="1" operator="lessThan">
      <formula>-0.03</formula>
    </cfRule>
  </conditionalFormatting>
  <conditionalFormatting sqref="AB11">
    <cfRule type="cellIs" dxfId="1597" priority="42" operator="lessThan">
      <formula>-0.03</formula>
    </cfRule>
    <cfRule type="cellIs" dxfId="1596" priority="43" stopIfTrue="1" operator="greaterThan">
      <formula>0.03</formula>
    </cfRule>
  </conditionalFormatting>
  <conditionalFormatting sqref="Z7">
    <cfRule type="cellIs" dxfId="1595" priority="40" stopIfTrue="1" operator="lessThan">
      <formula>-0.01</formula>
    </cfRule>
    <cfRule type="cellIs" dxfId="1594" priority="41" stopIfTrue="1" operator="greaterThan">
      <formula>0.01</formula>
    </cfRule>
  </conditionalFormatting>
  <conditionalFormatting sqref="Z8">
    <cfRule type="cellIs" dxfId="1593" priority="38" stopIfTrue="1" operator="lessThan">
      <formula>-0.01</formula>
    </cfRule>
    <cfRule type="cellIs" dxfId="1592" priority="39" stopIfTrue="1" operator="greaterThan">
      <formula>0.01</formula>
    </cfRule>
  </conditionalFormatting>
  <conditionalFormatting sqref="Z9:Z10">
    <cfRule type="cellIs" dxfId="1591" priority="36" stopIfTrue="1" operator="lessThan">
      <formula>-0.01</formula>
    </cfRule>
    <cfRule type="cellIs" dxfId="1590" priority="37" stopIfTrue="1" operator="greaterThan">
      <formula>0.01</formula>
    </cfRule>
  </conditionalFormatting>
  <conditionalFormatting sqref="Z11">
    <cfRule type="cellIs" dxfId="1589" priority="34" stopIfTrue="1" operator="lessThan">
      <formula>-0.01</formula>
    </cfRule>
    <cfRule type="cellIs" dxfId="1588" priority="35" stopIfTrue="1" operator="greaterThan">
      <formula>0.01</formula>
    </cfRule>
  </conditionalFormatting>
  <conditionalFormatting sqref="V7:V11">
    <cfRule type="cellIs" dxfId="1587" priority="32" operator="greaterThan">
      <formula>0.03</formula>
    </cfRule>
    <cfRule type="cellIs" dxfId="1586" priority="33" stopIfTrue="1" operator="lessThan">
      <formula>-0.03</formula>
    </cfRule>
  </conditionalFormatting>
  <conditionalFormatting sqref="R8:T8">
    <cfRule type="dataBar" priority="31">
      <dataBar>
        <cfvo type="min"/>
        <cfvo type="max"/>
        <color rgb="FF008AEF"/>
      </dataBar>
    </cfRule>
  </conditionalFormatting>
  <conditionalFormatting sqref="R9:T10">
    <cfRule type="dataBar" priority="30">
      <dataBar>
        <cfvo type="min"/>
        <cfvo type="max"/>
        <color rgb="FF008AEF"/>
      </dataBar>
    </cfRule>
  </conditionalFormatting>
  <conditionalFormatting sqref="R11:T11">
    <cfRule type="dataBar" priority="29">
      <dataBar>
        <cfvo type="min"/>
        <cfvo type="max"/>
        <color rgb="FF008AEF"/>
      </dataBar>
    </cfRule>
  </conditionalFormatting>
  <conditionalFormatting sqref="R7:U7">
    <cfRule type="dataBar" priority="46">
      <dataBar>
        <cfvo type="min"/>
        <cfvo type="max"/>
        <color rgb="FF008AEF"/>
      </dataBar>
    </cfRule>
  </conditionalFormatting>
  <conditionalFormatting sqref="I5">
    <cfRule type="dataBar" priority="28">
      <dataBar>
        <cfvo type="min"/>
        <cfvo type="max"/>
        <color rgb="FF008AEF"/>
      </dataBar>
    </cfRule>
  </conditionalFormatting>
  <conditionalFormatting sqref="I6">
    <cfRule type="dataBar" priority="27">
      <dataBar>
        <cfvo type="min"/>
        <cfvo type="max"/>
        <color rgb="FF008AEF"/>
      </dataBar>
    </cfRule>
  </conditionalFormatting>
  <conditionalFormatting sqref="N13:N14">
    <cfRule type="cellIs" dxfId="1585" priority="25" stopIfTrue="1" operator="lessThan">
      <formula>-0.01</formula>
    </cfRule>
    <cfRule type="cellIs" dxfId="1584" priority="26" stopIfTrue="1" operator="greaterThan">
      <formula>0.01</formula>
    </cfRule>
  </conditionalFormatting>
  <conditionalFormatting sqref="I12">
    <cfRule type="dataBar" priority="24">
      <dataBar>
        <cfvo type="min"/>
        <cfvo type="max"/>
        <color rgb="FF008AEF"/>
      </dataBar>
    </cfRule>
  </conditionalFormatting>
  <conditionalFormatting sqref="I7">
    <cfRule type="dataBar" priority="23">
      <dataBar>
        <cfvo type="min"/>
        <cfvo type="max"/>
        <color rgb="FF008AEF"/>
      </dataBar>
    </cfRule>
    <cfRule type="dataBar" priority="18">
      <dataBar>
        <cfvo type="min"/>
        <cfvo type="max"/>
        <color rgb="FF008AEF"/>
      </dataBar>
    </cfRule>
  </conditionalFormatting>
  <conditionalFormatting sqref="I8">
    <cfRule type="dataBar" priority="22">
      <dataBar>
        <cfvo type="min"/>
        <cfvo type="max"/>
        <color rgb="FF008AEF"/>
      </dataBar>
    </cfRule>
    <cfRule type="dataBar" priority="17">
      <dataBar>
        <cfvo type="min"/>
        <cfvo type="max"/>
        <color rgb="FF008AEF"/>
      </dataBar>
    </cfRule>
  </conditionalFormatting>
  <conditionalFormatting sqref="I9:I10">
    <cfRule type="dataBar" priority="21">
      <dataBar>
        <cfvo type="min"/>
        <cfvo type="max"/>
        <color rgb="FF008AEF"/>
      </dataBar>
    </cfRule>
  </conditionalFormatting>
  <conditionalFormatting sqref="I11">
    <cfRule type="dataBar" priority="20">
      <dataBar>
        <cfvo type="min"/>
        <cfvo type="max"/>
        <color rgb="FF008AEF"/>
      </dataBar>
    </cfRule>
  </conditionalFormatting>
  <conditionalFormatting sqref="I9:I11">
    <cfRule type="dataBar" priority="19">
      <dataBar>
        <cfvo type="min"/>
        <cfvo type="max"/>
        <color rgb="FF008AEF"/>
      </dataBar>
    </cfRule>
  </conditionalFormatting>
  <conditionalFormatting sqref="N12">
    <cfRule type="cellIs" dxfId="1583" priority="15" stopIfTrue="1" operator="lessThan">
      <formula>-0.01</formula>
    </cfRule>
    <cfRule type="cellIs" dxfId="1582" priority="16" stopIfTrue="1" operator="greaterThan">
      <formula>0.01</formula>
    </cfRule>
  </conditionalFormatting>
  <conditionalFormatting sqref="J7:J11">
    <cfRule type="cellIs" dxfId="1581" priority="13" operator="greaterThan">
      <formula>0.03</formula>
    </cfRule>
    <cfRule type="cellIs" dxfId="1580" priority="14" stopIfTrue="1" operator="lessThan">
      <formula>-0.03</formula>
    </cfRule>
  </conditionalFormatting>
  <conditionalFormatting sqref="N7">
    <cfRule type="cellIs" dxfId="1579" priority="11" stopIfTrue="1" operator="lessThan">
      <formula>-0.01</formula>
    </cfRule>
    <cfRule type="cellIs" dxfId="1578" priority="12" stopIfTrue="1" operator="greaterThan">
      <formula>0.01</formula>
    </cfRule>
  </conditionalFormatting>
  <conditionalFormatting sqref="N8">
    <cfRule type="cellIs" dxfId="1577" priority="9" stopIfTrue="1" operator="lessThan">
      <formula>-0.01</formula>
    </cfRule>
    <cfRule type="cellIs" dxfId="1576" priority="10" stopIfTrue="1" operator="greaterThan">
      <formula>0.01</formula>
    </cfRule>
  </conditionalFormatting>
  <conditionalFormatting sqref="N9:N10">
    <cfRule type="cellIs" dxfId="1575" priority="7" stopIfTrue="1" operator="lessThan">
      <formula>-0.01</formula>
    </cfRule>
    <cfRule type="cellIs" dxfId="1574" priority="8" stopIfTrue="1" operator="greaterThan">
      <formula>0.01</formula>
    </cfRule>
  </conditionalFormatting>
  <conditionalFormatting sqref="N11">
    <cfRule type="cellIs" dxfId="1573" priority="5" stopIfTrue="1" operator="lessThan">
      <formula>-0.01</formula>
    </cfRule>
    <cfRule type="cellIs" dxfId="1572" priority="6" stopIfTrue="1" operator="greaterThan">
      <formula>0.01</formula>
    </cfRule>
  </conditionalFormatting>
  <conditionalFormatting sqref="P7">
    <cfRule type="cellIs" dxfId="1571" priority="3" operator="greaterThan">
      <formula>0.03</formula>
    </cfRule>
    <cfRule type="cellIs" dxfId="1570" priority="4" stopIfTrue="1" operator="lessThan">
      <formula>-0.03</formula>
    </cfRule>
  </conditionalFormatting>
  <conditionalFormatting sqref="P11">
    <cfRule type="cellIs" dxfId="1569" priority="1" operator="lessThan">
      <formula>-0.03</formula>
    </cfRule>
    <cfRule type="cellIs" dxfId="1568" priority="2" stopIfTrue="1" operator="greaterThan">
      <formula>0.03</formula>
    </cfRule>
  </conditionalFormatting>
  <pageMargins left="0.7" right="0.7" top="0.75" bottom="0.75" header="0.3" footer="0.3"/>
  <pageSetup orientation="portrait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1"/>
  <dimension ref="A1:AL221"/>
  <sheetViews>
    <sheetView topLeftCell="B82" zoomScaleNormal="100" workbookViewId="0">
      <selection activeCell="U99" sqref="U99"/>
    </sheetView>
  </sheetViews>
  <sheetFormatPr defaultColWidth="9" defaultRowHeight="15.6" x14ac:dyDescent="0.25"/>
  <cols>
    <col min="1" max="1" width="1.59765625" style="201" bestFit="1" customWidth="1"/>
    <col min="2" max="2" width="6.59765625" style="201" customWidth="1"/>
    <col min="3" max="3" width="9.3984375" style="201" customWidth="1"/>
    <col min="4" max="4" width="14.3984375" style="201" customWidth="1"/>
    <col min="5" max="5" width="4.59765625" style="201" customWidth="1"/>
    <col min="6" max="6" width="6.59765625" style="201" customWidth="1"/>
    <col min="7" max="7" width="9.3984375" style="201" customWidth="1"/>
    <col min="8" max="8" width="14.3984375" style="201" customWidth="1"/>
    <col min="9" max="9" width="4.59765625" style="201" customWidth="1"/>
    <col min="10" max="10" width="9.59765625" style="201" customWidth="1"/>
    <col min="11" max="11" width="4.59765625" style="201" customWidth="1"/>
    <col min="12" max="12" width="14.3984375" style="201" bestFit="1" customWidth="1"/>
    <col min="13" max="13" width="16.09765625" style="201" bestFit="1" customWidth="1"/>
    <col min="14" max="14" width="7.59765625" style="201" bestFit="1" customWidth="1"/>
    <col min="15" max="15" width="4.59765625" style="201" customWidth="1"/>
    <col min="16" max="16" width="9.59765625" style="201" bestFit="1" customWidth="1"/>
    <col min="17" max="17" width="4.59765625" style="201" customWidth="1"/>
    <col min="18" max="18" width="84.59765625" style="201" customWidth="1"/>
    <col min="19" max="19" width="6.5" style="201" bestFit="1" customWidth="1"/>
    <col min="20" max="20" width="9.59765625" style="201" bestFit="1" customWidth="1"/>
    <col min="21" max="21" width="1.59765625" style="201" bestFit="1" customWidth="1"/>
    <col min="22" max="22" width="7.59765625" style="201" bestFit="1" customWidth="1"/>
    <col min="23" max="23" width="1.59765625" style="201" bestFit="1" customWidth="1"/>
    <col min="24" max="24" width="14.3984375" style="201" bestFit="1" customWidth="1"/>
    <col min="25" max="25" width="16.09765625" style="201" bestFit="1" customWidth="1"/>
    <col min="26" max="26" width="5.09765625" style="201" bestFit="1" customWidth="1"/>
    <col min="27" max="27" width="1.59765625" style="201" bestFit="1" customWidth="1"/>
    <col min="28" max="28" width="8.09765625" style="200" bestFit="1" customWidth="1"/>
    <col min="29" max="29" width="9" style="201" customWidth="1"/>
    <col min="30" max="30" width="1.3984375" style="201" bestFit="1" customWidth="1"/>
    <col min="31" max="31" width="80.59765625" style="201" customWidth="1"/>
    <col min="32" max="32" width="1.3984375" style="201" bestFit="1" customWidth="1"/>
    <col min="33" max="38" width="9" style="201" customWidth="1"/>
  </cols>
  <sheetData>
    <row r="1" spans="1:32" x14ac:dyDescent="0.25">
      <c r="AD1" s="11" t="s">
        <v>0</v>
      </c>
      <c r="AF1" s="11" t="s">
        <v>0</v>
      </c>
    </row>
    <row r="2" spans="1:32" x14ac:dyDescent="0.25">
      <c r="B2" s="276" t="str">
        <f>'Summary (auto)'!C3</f>
        <v>MPEG-151</v>
      </c>
      <c r="C2" s="275"/>
      <c r="D2" s="275"/>
      <c r="E2" s="202"/>
      <c r="F2" s="276" t="str">
        <f>'Summary (auto)'!C4</f>
        <v>my</v>
      </c>
      <c r="G2" s="275"/>
      <c r="H2" s="275"/>
      <c r="I2" s="200"/>
      <c r="J2" s="205" t="s">
        <v>22</v>
      </c>
      <c r="K2" s="200"/>
      <c r="L2" s="281" t="s">
        <v>23</v>
      </c>
      <c r="M2" s="275"/>
      <c r="N2" s="275"/>
      <c r="O2" s="200"/>
      <c r="P2" s="205" t="s">
        <v>24</v>
      </c>
      <c r="U2" s="205"/>
      <c r="V2" s="205"/>
    </row>
    <row r="3" spans="1:32" ht="16.5" customHeight="1" thickBot="1" x14ac:dyDescent="0.3">
      <c r="A3" s="175" t="s">
        <v>0</v>
      </c>
      <c r="B3" s="202"/>
      <c r="C3" s="202"/>
      <c r="D3" s="202"/>
      <c r="E3" s="202"/>
      <c r="F3" s="202"/>
      <c r="G3" s="202"/>
      <c r="H3" s="202"/>
      <c r="I3" s="200"/>
      <c r="J3" s="200"/>
      <c r="K3" s="176" t="s">
        <v>0</v>
      </c>
      <c r="L3" s="87" t="s">
        <v>39</v>
      </c>
      <c r="M3" s="87" t="s">
        <v>40</v>
      </c>
      <c r="N3" s="200"/>
      <c r="O3" s="176" t="s">
        <v>0</v>
      </c>
      <c r="P3" s="200"/>
      <c r="U3" s="175" t="s">
        <v>0</v>
      </c>
      <c r="W3" s="175" t="s">
        <v>0</v>
      </c>
    </row>
    <row r="4" spans="1:32" x14ac:dyDescent="0.25">
      <c r="B4" s="278" t="s">
        <v>11</v>
      </c>
      <c r="C4" s="279"/>
      <c r="D4" s="280"/>
      <c r="E4" s="3"/>
      <c r="F4" s="278" t="str">
        <f>B4</f>
        <v>fruit</v>
      </c>
      <c r="G4" s="279"/>
      <c r="H4" s="280"/>
      <c r="I4" s="3"/>
      <c r="J4" s="204"/>
      <c r="L4" s="282" t="str">
        <f>F4</f>
        <v>fruit</v>
      </c>
      <c r="M4" s="279"/>
      <c r="N4" s="280"/>
      <c r="O4" s="180"/>
      <c r="P4" s="204"/>
      <c r="Q4" s="180"/>
      <c r="R4" s="180"/>
      <c r="S4" s="180"/>
      <c r="T4" s="180"/>
      <c r="U4" s="200"/>
      <c r="V4" s="200"/>
      <c r="X4" s="277"/>
      <c r="Y4" s="275"/>
      <c r="Z4" s="275"/>
    </row>
    <row r="5" spans="1:32" x14ac:dyDescent="0.25">
      <c r="B5" s="274" t="s">
        <v>27</v>
      </c>
      <c r="C5" s="275"/>
      <c r="D5" s="71" t="s">
        <v>28</v>
      </c>
      <c r="E5" s="222"/>
      <c r="F5" s="274" t="s">
        <v>27</v>
      </c>
      <c r="G5" s="275"/>
      <c r="H5" s="71" t="s">
        <v>28</v>
      </c>
      <c r="I5" s="10"/>
      <c r="J5" s="203" t="s">
        <v>29</v>
      </c>
      <c r="L5" s="283" t="s">
        <v>41</v>
      </c>
      <c r="M5" s="275"/>
      <c r="N5" s="284"/>
      <c r="O5" s="69"/>
      <c r="P5" s="4"/>
      <c r="Q5" s="69"/>
      <c r="R5" s="281"/>
      <c r="S5" s="275"/>
      <c r="T5" s="275"/>
      <c r="U5" s="205"/>
      <c r="V5" s="205"/>
      <c r="X5" s="281"/>
      <c r="Y5" s="275"/>
      <c r="Z5" s="275"/>
    </row>
    <row r="6" spans="1:32" x14ac:dyDescent="0.25">
      <c r="B6" s="177" t="s">
        <v>1</v>
      </c>
      <c r="C6" s="101" t="s">
        <v>31</v>
      </c>
      <c r="D6" s="70" t="s">
        <v>32</v>
      </c>
      <c r="E6" s="222"/>
      <c r="F6" s="177" t="s">
        <v>1</v>
      </c>
      <c r="G6" s="101" t="s">
        <v>31</v>
      </c>
      <c r="H6" s="70" t="s">
        <v>32</v>
      </c>
      <c r="I6" s="10"/>
      <c r="J6" s="75"/>
      <c r="L6" s="178" t="str">
        <f>CONCATENATE(B$2," ",L4)</f>
        <v>MPEG-151 fruit</v>
      </c>
      <c r="M6" s="195" t="str">
        <f>CONCATENATE(F$2," ",L4)</f>
        <v>my fruit</v>
      </c>
      <c r="N6" s="179" t="s">
        <v>33</v>
      </c>
      <c r="O6" s="3"/>
      <c r="P6" s="4" t="s">
        <v>24</v>
      </c>
      <c r="Q6" s="3"/>
      <c r="R6" s="3"/>
      <c r="S6" s="3"/>
      <c r="T6" s="3"/>
      <c r="U6" s="3"/>
      <c r="V6" s="3"/>
      <c r="X6" s="180"/>
      <c r="Y6" s="180"/>
      <c r="Z6" s="180"/>
    </row>
    <row r="7" spans="1:32" x14ac:dyDescent="0.25">
      <c r="B7" s="94" t="str">
        <f>B4</f>
        <v>fruit</v>
      </c>
      <c r="C7" s="101" t="s">
        <v>34</v>
      </c>
      <c r="D7" s="223">
        <f ca="1">0.001*INDIRECT($B7&amp;"!E5")</f>
        <v>4.0796559999999999</v>
      </c>
      <c r="E7" s="222"/>
      <c r="F7" s="94" t="str">
        <f>F4</f>
        <v>fruit</v>
      </c>
      <c r="G7" s="101" t="s">
        <v>34</v>
      </c>
      <c r="H7" s="223">
        <f ca="1">0.001*INDIRECT($B7&amp;"!W5")</f>
        <v>4.0797119999999998</v>
      </c>
      <c r="I7" s="10"/>
      <c r="J7" s="224">
        <f ca="1">H7/D7-1</f>
        <v>1.372664754084596E-5</v>
      </c>
      <c r="L7" s="76">
        <f ca="1">INDIRECT($B7&amp;"!"&amp;L$3&amp;"5")</f>
        <v>49.588422708333319</v>
      </c>
      <c r="M7" s="77">
        <f ca="1">INDIRECT($B7&amp;"!"&amp;M$3&amp;"5")</f>
        <v>49.482555499999997</v>
      </c>
      <c r="N7" s="78">
        <f ca="1">M7-L7</f>
        <v>-0.10586720833332208</v>
      </c>
      <c r="O7" s="222"/>
      <c r="P7" s="224">
        <f ca="1">bdrate(D7:D10,L7:L10,H7:H10,M7:M10)</f>
        <v>1.8141131962460477E-2</v>
      </c>
      <c r="Q7" s="222"/>
      <c r="R7" s="10"/>
      <c r="S7" s="10"/>
      <c r="T7" s="10"/>
      <c r="U7" s="10"/>
      <c r="V7" s="225"/>
      <c r="X7" s="7"/>
      <c r="Y7" s="7"/>
      <c r="Z7" s="66"/>
      <c r="AB7" s="226"/>
    </row>
    <row r="8" spans="1:32" x14ac:dyDescent="0.25">
      <c r="B8" s="94" t="str">
        <f>B7</f>
        <v>fruit</v>
      </c>
      <c r="C8" s="101" t="s">
        <v>35</v>
      </c>
      <c r="D8" s="223">
        <f ca="1">0.001*INDIRECT($B8&amp;"!E6")</f>
        <v>5.2085279999999994</v>
      </c>
      <c r="E8" s="222"/>
      <c r="F8" s="94" t="str">
        <f>F7</f>
        <v>fruit</v>
      </c>
      <c r="G8" s="101" t="s">
        <v>35</v>
      </c>
      <c r="H8" s="223">
        <f ca="1">0.001*INDIRECT($B8&amp;"!W6")</f>
        <v>5.2084160000000006</v>
      </c>
      <c r="I8" s="10"/>
      <c r="J8" s="224">
        <f ca="1">H8/D8-1</f>
        <v>-2.1503196296346339E-5</v>
      </c>
      <c r="L8" s="76">
        <f ca="1">INDIRECT($B8&amp;"!"&amp;L$3&amp;"6")</f>
        <v>52.629299208333343</v>
      </c>
      <c r="M8" s="77">
        <f ca="1">INDIRECT($B8&amp;"!"&amp;M$3&amp;"6")</f>
        <v>52.373243708333327</v>
      </c>
      <c r="N8" s="78">
        <f ca="1">M8-L8</f>
        <v>-0.25605550000001642</v>
      </c>
      <c r="O8" s="222"/>
      <c r="P8" s="4"/>
      <c r="Q8" s="222"/>
      <c r="R8" s="10"/>
      <c r="S8" s="10"/>
      <c r="T8" s="10"/>
      <c r="U8" s="10"/>
      <c r="V8" s="225"/>
      <c r="X8" s="7"/>
      <c r="Y8" s="7"/>
      <c r="Z8" s="66"/>
    </row>
    <row r="9" spans="1:32" x14ac:dyDescent="0.25">
      <c r="B9" s="94" t="str">
        <f>B8</f>
        <v>fruit</v>
      </c>
      <c r="C9" s="101" t="s">
        <v>36</v>
      </c>
      <c r="D9" s="223">
        <f ca="1">0.001*INDIRECT($B9&amp;"!E7")</f>
        <v>6.9094400000000009</v>
      </c>
      <c r="E9" s="222"/>
      <c r="F9" s="94" t="str">
        <f>F8</f>
        <v>fruit</v>
      </c>
      <c r="G9" s="101" t="s">
        <v>36</v>
      </c>
      <c r="H9" s="223">
        <f ca="1">0.001*INDIRECT($B9&amp;"!W7")</f>
        <v>6.9092719999999996</v>
      </c>
      <c r="I9" s="10"/>
      <c r="J9" s="224">
        <f ca="1">H9/D9-1</f>
        <v>-2.4314560948646147E-5</v>
      </c>
      <c r="L9" s="76">
        <f ca="1">INDIRECT($B9&amp;"!"&amp;L$3&amp;"7")</f>
        <v>54.354051166666672</v>
      </c>
      <c r="M9" s="77">
        <f ca="1">INDIRECT($B9&amp;"!"&amp;M$3&amp;"7")</f>
        <v>54.286561208333325</v>
      </c>
      <c r="N9" s="78">
        <f ca="1">M9-L9</f>
        <v>-6.7489958333347033E-2</v>
      </c>
      <c r="O9" s="222"/>
      <c r="P9" s="4" t="s">
        <v>37</v>
      </c>
      <c r="Q9" s="222"/>
      <c r="R9" s="10"/>
      <c r="S9" s="10"/>
      <c r="T9" s="10"/>
      <c r="U9" s="10"/>
      <c r="V9" s="225"/>
      <c r="X9" s="7"/>
      <c r="Y9" s="7"/>
      <c r="Z9" s="66"/>
    </row>
    <row r="10" spans="1:32" x14ac:dyDescent="0.25">
      <c r="B10" s="94" t="str">
        <f>B9</f>
        <v>fruit</v>
      </c>
      <c r="C10" s="101" t="s">
        <v>38</v>
      </c>
      <c r="D10" s="223">
        <f ca="1">0.001*INDIRECT($B10&amp;"!E8")</f>
        <v>9.7417759999999998</v>
      </c>
      <c r="E10" s="222"/>
      <c r="F10" s="94" t="str">
        <f>F9</f>
        <v>fruit</v>
      </c>
      <c r="G10" s="101" t="s">
        <v>38</v>
      </c>
      <c r="H10" s="223">
        <f ca="1">0.001*INDIRECT($B10&amp;"!W8")</f>
        <v>9.7414959999999997</v>
      </c>
      <c r="I10" s="10"/>
      <c r="J10" s="224">
        <f ca="1">H10/D10-1</f>
        <v>-2.8742192388797605E-5</v>
      </c>
      <c r="L10" s="76">
        <f ca="1">INDIRECT($B10&amp;"!"&amp;L$3&amp;"8")</f>
        <v>56.235405333333325</v>
      </c>
      <c r="M10" s="77">
        <f ca="1">INDIRECT($B10&amp;"!"&amp;M$3&amp;"8")</f>
        <v>56.226420666666655</v>
      </c>
      <c r="N10" s="78">
        <f ca="1">M10-L10</f>
        <v>-8.9846666666701935E-3</v>
      </c>
      <c r="O10" s="222"/>
      <c r="P10" s="227">
        <f ca="1">bdrate(L7:L10,D7:D10,M7:M10,H7:H10)</f>
        <v>-1.8448548250660224E-3</v>
      </c>
      <c r="Q10" s="222"/>
      <c r="R10" s="10"/>
      <c r="S10" s="10"/>
      <c r="T10" s="10"/>
      <c r="U10" s="10"/>
      <c r="V10" s="225"/>
      <c r="X10" s="7"/>
      <c r="Y10" s="7"/>
      <c r="Z10" s="66"/>
    </row>
    <row r="11" spans="1:32" ht="16.5" customHeight="1" thickBot="1" x14ac:dyDescent="0.3">
      <c r="B11" s="72"/>
      <c r="C11" s="102"/>
      <c r="D11" s="228"/>
      <c r="E11" s="222"/>
      <c r="F11" s="72"/>
      <c r="G11" s="102"/>
      <c r="H11" s="223"/>
      <c r="I11" s="10"/>
      <c r="J11" s="224"/>
      <c r="L11" s="76"/>
      <c r="M11" s="77"/>
      <c r="N11" s="79"/>
      <c r="O11" s="222"/>
      <c r="P11" s="229"/>
      <c r="Q11" s="222"/>
      <c r="R11" s="10"/>
      <c r="S11" s="10"/>
      <c r="T11" s="10"/>
      <c r="U11" s="10"/>
      <c r="V11" s="225"/>
      <c r="X11" s="7"/>
      <c r="Y11" s="7"/>
      <c r="Z11" s="66"/>
      <c r="AB11" s="226"/>
    </row>
    <row r="12" spans="1:32" ht="16.5" customHeight="1" x14ac:dyDescent="0.25">
      <c r="B12" s="73"/>
      <c r="C12" s="91"/>
      <c r="D12" s="230"/>
      <c r="F12" s="73"/>
      <c r="G12" s="91"/>
      <c r="H12" s="230"/>
      <c r="J12" s="80">
        <f ca="1">MIN(D7:D11,H7:H11)</f>
        <v>4.0796559999999999</v>
      </c>
      <c r="L12" s="81"/>
      <c r="M12" s="82"/>
      <c r="N12" s="83"/>
      <c r="O12" s="222"/>
      <c r="P12" s="204"/>
      <c r="Q12" s="222"/>
      <c r="R12" s="10"/>
      <c r="S12" s="10"/>
      <c r="T12" s="10"/>
      <c r="U12" s="10"/>
      <c r="V12" s="67"/>
      <c r="X12" s="7"/>
      <c r="Y12" s="7"/>
      <c r="Z12" s="66"/>
    </row>
    <row r="13" spans="1:32" ht="16.5" customHeight="1" thickBot="1" x14ac:dyDescent="0.3">
      <c r="B13" s="72"/>
      <c r="C13" s="74"/>
      <c r="D13" s="228"/>
      <c r="E13" s="222"/>
      <c r="F13" s="72"/>
      <c r="G13" s="74"/>
      <c r="H13" s="228"/>
      <c r="I13" s="10"/>
      <c r="J13" s="84">
        <f ca="1">MAX(D7:D11,H7:H11)</f>
        <v>9.7417759999999998</v>
      </c>
      <c r="L13" s="85">
        <f>L12</f>
        <v>0</v>
      </c>
      <c r="M13" s="86">
        <f>M12</f>
        <v>0</v>
      </c>
      <c r="N13" s="79"/>
      <c r="O13" s="222"/>
      <c r="P13" s="6"/>
      <c r="Q13" s="222"/>
      <c r="R13" s="10"/>
      <c r="S13" s="10"/>
      <c r="T13" s="10"/>
      <c r="U13" s="10"/>
      <c r="V13" s="67"/>
      <c r="X13" s="68"/>
      <c r="Y13" s="68"/>
      <c r="Z13" s="66"/>
    </row>
    <row r="14" spans="1:32" ht="16.5" customHeight="1" thickBot="1" x14ac:dyDescent="0.3"/>
    <row r="15" spans="1:32" x14ac:dyDescent="0.25">
      <c r="B15" s="278" t="s">
        <v>12</v>
      </c>
      <c r="C15" s="279"/>
      <c r="D15" s="280"/>
      <c r="E15" s="3"/>
      <c r="F15" s="278" t="str">
        <f>B15</f>
        <v>breakfast</v>
      </c>
      <c r="G15" s="279"/>
      <c r="H15" s="280"/>
      <c r="I15" s="3"/>
      <c r="J15" s="204"/>
      <c r="L15" s="282" t="str">
        <f>F15</f>
        <v>breakfast</v>
      </c>
      <c r="M15" s="279"/>
      <c r="N15" s="280"/>
      <c r="O15" s="180"/>
      <c r="P15" s="204"/>
      <c r="Q15" s="180"/>
      <c r="R15" s="180"/>
      <c r="S15" s="180"/>
      <c r="T15" s="180"/>
      <c r="U15" s="200"/>
      <c r="V15" s="200"/>
      <c r="X15" s="277"/>
      <c r="Y15" s="275"/>
      <c r="Z15" s="275"/>
    </row>
    <row r="16" spans="1:32" x14ac:dyDescent="0.25">
      <c r="B16" s="274" t="s">
        <v>27</v>
      </c>
      <c r="C16" s="275"/>
      <c r="D16" s="71" t="s">
        <v>28</v>
      </c>
      <c r="E16" s="222"/>
      <c r="F16" s="274" t="s">
        <v>27</v>
      </c>
      <c r="G16" s="275"/>
      <c r="H16" s="71" t="s">
        <v>28</v>
      </c>
      <c r="I16" s="10"/>
      <c r="J16" s="203" t="s">
        <v>29</v>
      </c>
      <c r="L16" s="283" t="s">
        <v>41</v>
      </c>
      <c r="M16" s="275"/>
      <c r="N16" s="284"/>
      <c r="O16" s="69"/>
      <c r="P16" s="4"/>
      <c r="Q16" s="69"/>
      <c r="R16" s="281"/>
      <c r="S16" s="275"/>
      <c r="T16" s="275"/>
      <c r="U16" s="205"/>
      <c r="V16" s="205"/>
      <c r="X16" s="281"/>
      <c r="Y16" s="275"/>
      <c r="Z16" s="275"/>
    </row>
    <row r="17" spans="2:28" x14ac:dyDescent="0.25">
      <c r="B17" s="177" t="s">
        <v>1</v>
      </c>
      <c r="C17" s="101" t="s">
        <v>31</v>
      </c>
      <c r="D17" s="70" t="s">
        <v>32</v>
      </c>
      <c r="E17" s="222"/>
      <c r="F17" s="177" t="s">
        <v>1</v>
      </c>
      <c r="G17" s="101" t="s">
        <v>31</v>
      </c>
      <c r="H17" s="70" t="s">
        <v>32</v>
      </c>
      <c r="I17" s="10"/>
      <c r="J17" s="75"/>
      <c r="L17" s="178" t="str">
        <f>CONCATENATE(B$2," ",L15)</f>
        <v>MPEG-151 breakfast</v>
      </c>
      <c r="M17" s="195" t="str">
        <f>CONCATENATE(F$2," ",L15)</f>
        <v>my breakfast</v>
      </c>
      <c r="N17" s="179" t="s">
        <v>33</v>
      </c>
      <c r="O17" s="3"/>
      <c r="P17" s="4" t="s">
        <v>24</v>
      </c>
      <c r="Q17" s="3"/>
      <c r="R17" s="3"/>
      <c r="S17" s="3"/>
      <c r="T17" s="3"/>
      <c r="U17" s="3"/>
      <c r="V17" s="3"/>
      <c r="X17" s="180"/>
      <c r="Y17" s="180"/>
      <c r="Z17" s="180"/>
    </row>
    <row r="18" spans="2:28" x14ac:dyDescent="0.25">
      <c r="B18" s="94" t="str">
        <f>B15</f>
        <v>breakfast</v>
      </c>
      <c r="C18" s="101" t="s">
        <v>34</v>
      </c>
      <c r="D18" s="223">
        <f ca="1">0.001*INDIRECT($B18&amp;"!E5")</f>
        <v>33.414000000000001</v>
      </c>
      <c r="E18" s="222"/>
      <c r="F18" s="94" t="str">
        <f>F15</f>
        <v>breakfast</v>
      </c>
      <c r="G18" s="101" t="s">
        <v>34</v>
      </c>
      <c r="H18" s="223">
        <f ca="1">0.001*INDIRECT($B18&amp;"!W5")</f>
        <v>33.415855999999998</v>
      </c>
      <c r="I18" s="10"/>
      <c r="J18" s="224">
        <f ca="1">H18/D18-1</f>
        <v>5.5545579697113823E-5</v>
      </c>
      <c r="L18" s="76">
        <f ca="1">INDIRECT($B18&amp;"!"&amp;L$3&amp;"5")</f>
        <v>41.671015399999995</v>
      </c>
      <c r="M18" s="77">
        <f ca="1">INDIRECT($B18&amp;"!"&amp;M$3&amp;"5")</f>
        <v>41.629273133333335</v>
      </c>
      <c r="N18" s="78">
        <f ca="1">M18-L18</f>
        <v>-4.1742266666659589E-2</v>
      </c>
      <c r="O18" s="222"/>
      <c r="P18" s="224">
        <f ca="1">bdrate(D18:D21,L18:L21,H18:H21,M18:M21)</f>
        <v>1.8814398696169743E-3</v>
      </c>
      <c r="Q18" s="222"/>
      <c r="R18" s="10"/>
      <c r="S18" s="10"/>
      <c r="T18" s="10"/>
      <c r="U18" s="10"/>
      <c r="V18" s="225"/>
      <c r="X18" s="7"/>
      <c r="Y18" s="7"/>
      <c r="Z18" s="66"/>
      <c r="AB18" s="226"/>
    </row>
    <row r="19" spans="2:28" x14ac:dyDescent="0.25">
      <c r="B19" s="94" t="str">
        <f>B18</f>
        <v>breakfast</v>
      </c>
      <c r="C19" s="101" t="s">
        <v>35</v>
      </c>
      <c r="D19" s="223">
        <f ca="1">0.001*INDIRECT($B19&amp;"!E6")</f>
        <v>44.680991999999996</v>
      </c>
      <c r="E19" s="222"/>
      <c r="F19" s="94" t="str">
        <f>F18</f>
        <v>breakfast</v>
      </c>
      <c r="G19" s="101" t="s">
        <v>35</v>
      </c>
      <c r="H19" s="223">
        <f ca="1">0.001*INDIRECT($B19&amp;"!W6")</f>
        <v>44.683448000000006</v>
      </c>
      <c r="I19" s="10"/>
      <c r="J19" s="224">
        <f ca="1">H19/D19-1</f>
        <v>5.4967445664688697E-5</v>
      </c>
      <c r="L19" s="76">
        <f ca="1">INDIRECT($B19&amp;"!"&amp;L$3&amp;"6")</f>
        <v>44.019720466666662</v>
      </c>
      <c r="M19" s="77">
        <f ca="1">INDIRECT($B19&amp;"!"&amp;M$3&amp;"6")</f>
        <v>44.01706346666667</v>
      </c>
      <c r="N19" s="78">
        <f ca="1">M19-L19</f>
        <v>-2.6569999999921379E-3</v>
      </c>
      <c r="O19" s="222"/>
      <c r="P19" s="4"/>
      <c r="Q19" s="222"/>
      <c r="R19" s="10"/>
      <c r="S19" s="10"/>
      <c r="T19" s="10"/>
      <c r="U19" s="10"/>
      <c r="V19" s="225"/>
      <c r="X19" s="7"/>
      <c r="Y19" s="7"/>
      <c r="Z19" s="66"/>
    </row>
    <row r="20" spans="2:28" x14ac:dyDescent="0.25">
      <c r="B20" s="94" t="str">
        <f>B19</f>
        <v>breakfast</v>
      </c>
      <c r="C20" s="101" t="s">
        <v>36</v>
      </c>
      <c r="D20" s="223">
        <f ca="1">0.001*INDIRECT($B20&amp;"!E7")</f>
        <v>61.242760000000004</v>
      </c>
      <c r="E20" s="222"/>
      <c r="F20" s="94" t="str">
        <f>F19</f>
        <v>breakfast</v>
      </c>
      <c r="G20" s="101" t="s">
        <v>36</v>
      </c>
      <c r="H20" s="223">
        <f ca="1">0.001*INDIRECT($B20&amp;"!W7")</f>
        <v>61.244679999999995</v>
      </c>
      <c r="I20" s="10"/>
      <c r="J20" s="224">
        <f ca="1">H20/D20-1</f>
        <v>3.135064454951042E-5</v>
      </c>
      <c r="L20" s="76">
        <f ca="1">INDIRECT($B20&amp;"!"&amp;L$3&amp;"7")</f>
        <v>45.15777653333334</v>
      </c>
      <c r="M20" s="77">
        <f ca="1">INDIRECT($B20&amp;"!"&amp;M$3&amp;"7")</f>
        <v>45.145094533333335</v>
      </c>
      <c r="N20" s="78">
        <f ca="1">M20-L20</f>
        <v>-1.2682000000005189E-2</v>
      </c>
      <c r="O20" s="222"/>
      <c r="P20" s="4" t="s">
        <v>37</v>
      </c>
      <c r="Q20" s="222"/>
      <c r="R20" s="10"/>
      <c r="S20" s="10"/>
      <c r="T20" s="10"/>
      <c r="U20" s="10"/>
      <c r="V20" s="225"/>
      <c r="X20" s="7"/>
      <c r="Y20" s="7"/>
      <c r="Z20" s="66"/>
    </row>
    <row r="21" spans="2:28" x14ac:dyDescent="0.25">
      <c r="B21" s="94" t="str">
        <f>B20</f>
        <v>breakfast</v>
      </c>
      <c r="C21" s="101" t="s">
        <v>38</v>
      </c>
      <c r="D21" s="223">
        <f ca="1">0.001*INDIRECT($B21&amp;"!E8")</f>
        <v>85.107416000000001</v>
      </c>
      <c r="E21" s="222"/>
      <c r="F21" s="94" t="str">
        <f>F20</f>
        <v>breakfast</v>
      </c>
      <c r="G21" s="101" t="s">
        <v>38</v>
      </c>
      <c r="H21" s="223">
        <f ca="1">0.001*INDIRECT($B21&amp;"!W8")</f>
        <v>85.110599999999991</v>
      </c>
      <c r="I21" s="10"/>
      <c r="J21" s="224">
        <f ca="1">H21/D21-1</f>
        <v>3.7411545898535792E-5</v>
      </c>
      <c r="L21" s="76">
        <f ca="1">INDIRECT($B21&amp;"!"&amp;L$3&amp;"8")</f>
        <v>45.988619533333335</v>
      </c>
      <c r="M21" s="77">
        <f ca="1">INDIRECT($B21&amp;"!"&amp;M$3&amp;"8")</f>
        <v>45.979728399999999</v>
      </c>
      <c r="N21" s="78">
        <f ca="1">M21-L21</f>
        <v>-8.8911333333356879E-3</v>
      </c>
      <c r="O21" s="222"/>
      <c r="P21" s="227">
        <f ca="1">bdrate(L18:L21,D18:D21,M18:M21,H18:H21)</f>
        <v>-2.7260181775479175E-4</v>
      </c>
      <c r="Q21" s="222"/>
      <c r="R21" s="10"/>
      <c r="S21" s="10"/>
      <c r="T21" s="10"/>
      <c r="U21" s="10"/>
      <c r="V21" s="225"/>
      <c r="X21" s="7"/>
      <c r="Y21" s="7"/>
      <c r="Z21" s="66"/>
    </row>
    <row r="22" spans="2:28" ht="16.5" customHeight="1" thickBot="1" x14ac:dyDescent="0.3">
      <c r="B22" s="72"/>
      <c r="C22" s="102"/>
      <c r="D22" s="228"/>
      <c r="E22" s="222"/>
      <c r="F22" s="72"/>
      <c r="G22" s="102"/>
      <c r="H22" s="223"/>
      <c r="I22" s="10"/>
      <c r="J22" s="224"/>
      <c r="L22" s="76"/>
      <c r="M22" s="77"/>
      <c r="N22" s="79"/>
      <c r="O22" s="222"/>
      <c r="P22" s="229"/>
      <c r="Q22" s="222"/>
      <c r="R22" s="10"/>
      <c r="S22" s="10"/>
      <c r="T22" s="10"/>
      <c r="U22" s="10"/>
      <c r="V22" s="225"/>
      <c r="X22" s="7"/>
      <c r="Y22" s="7"/>
      <c r="Z22" s="66"/>
      <c r="AB22" s="226"/>
    </row>
    <row r="23" spans="2:28" ht="16.5" customHeight="1" x14ac:dyDescent="0.25">
      <c r="B23" s="73"/>
      <c r="C23" s="91"/>
      <c r="D23" s="230"/>
      <c r="F23" s="73"/>
      <c r="G23" s="91"/>
      <c r="H23" s="230"/>
      <c r="J23" s="80">
        <f ca="1">MIN(D18:D22,H18:H22)</f>
        <v>33.414000000000001</v>
      </c>
      <c r="L23" s="81"/>
      <c r="M23" s="82"/>
      <c r="N23" s="83"/>
      <c r="O23" s="222"/>
      <c r="P23" s="204"/>
      <c r="Q23" s="222"/>
      <c r="R23" s="10"/>
      <c r="S23" s="10"/>
      <c r="T23" s="10"/>
      <c r="U23" s="10"/>
      <c r="V23" s="67"/>
      <c r="X23" s="7"/>
      <c r="Y23" s="7"/>
      <c r="Z23" s="66"/>
    </row>
    <row r="24" spans="2:28" ht="16.5" customHeight="1" thickBot="1" x14ac:dyDescent="0.3">
      <c r="B24" s="72"/>
      <c r="C24" s="74"/>
      <c r="D24" s="228"/>
      <c r="E24" s="222"/>
      <c r="F24" s="72"/>
      <c r="G24" s="74"/>
      <c r="H24" s="228"/>
      <c r="I24" s="10"/>
      <c r="J24" s="84">
        <f ca="1">MAX(D18:D22,H18:H22)</f>
        <v>85.110599999999991</v>
      </c>
      <c r="L24" s="85">
        <f>L23</f>
        <v>0</v>
      </c>
      <c r="M24" s="86">
        <f>M23</f>
        <v>0</v>
      </c>
      <c r="N24" s="79"/>
      <c r="O24" s="222"/>
      <c r="P24" s="6"/>
      <c r="Q24" s="222"/>
      <c r="R24" s="10"/>
      <c r="S24" s="10"/>
      <c r="T24" s="10"/>
      <c r="U24" s="10"/>
      <c r="V24" s="67"/>
      <c r="X24" s="68"/>
      <c r="Y24" s="68"/>
      <c r="Z24" s="66"/>
    </row>
    <row r="25" spans="2:28" ht="16.5" customHeight="1" thickBot="1" x14ac:dyDescent="0.3"/>
    <row r="26" spans="2:28" x14ac:dyDescent="0.25">
      <c r="B26" s="278" t="s">
        <v>13</v>
      </c>
      <c r="C26" s="279"/>
      <c r="D26" s="280"/>
      <c r="E26" s="3"/>
      <c r="F26" s="278" t="str">
        <f>B26</f>
        <v>breakfast_track</v>
      </c>
      <c r="G26" s="279"/>
      <c r="H26" s="280"/>
      <c r="I26" s="3"/>
      <c r="J26" s="204"/>
      <c r="L26" s="282" t="str">
        <f>F26</f>
        <v>breakfast_track</v>
      </c>
      <c r="M26" s="279"/>
      <c r="N26" s="280"/>
      <c r="O26" s="180"/>
      <c r="P26" s="204"/>
      <c r="U26" s="200"/>
      <c r="V26" s="200"/>
      <c r="X26" s="277"/>
      <c r="Y26" s="275"/>
      <c r="Z26" s="275"/>
    </row>
    <row r="27" spans="2:28" x14ac:dyDescent="0.25">
      <c r="B27" s="274" t="s">
        <v>27</v>
      </c>
      <c r="C27" s="275"/>
      <c r="D27" s="71" t="s">
        <v>28</v>
      </c>
      <c r="E27" s="222"/>
      <c r="F27" s="274" t="s">
        <v>27</v>
      </c>
      <c r="G27" s="275"/>
      <c r="H27" s="71" t="s">
        <v>28</v>
      </c>
      <c r="I27" s="10"/>
      <c r="J27" s="203" t="s">
        <v>29</v>
      </c>
      <c r="L27" s="283" t="s">
        <v>41</v>
      </c>
      <c r="M27" s="275"/>
      <c r="N27" s="284"/>
      <c r="O27" s="69"/>
      <c r="P27" s="4"/>
      <c r="R27" s="281"/>
      <c r="S27" s="275"/>
      <c r="T27" s="275"/>
      <c r="U27" s="205"/>
      <c r="V27" s="205"/>
      <c r="X27" s="281"/>
      <c r="Y27" s="275"/>
      <c r="Z27" s="275"/>
    </row>
    <row r="28" spans="2:28" x14ac:dyDescent="0.25">
      <c r="B28" s="177" t="s">
        <v>1</v>
      </c>
      <c r="C28" s="101" t="s">
        <v>31</v>
      </c>
      <c r="D28" s="70" t="s">
        <v>32</v>
      </c>
      <c r="E28" s="222"/>
      <c r="F28" s="177" t="s">
        <v>1</v>
      </c>
      <c r="G28" s="101" t="s">
        <v>31</v>
      </c>
      <c r="H28" s="70" t="s">
        <v>32</v>
      </c>
      <c r="I28" s="10"/>
      <c r="J28" s="75"/>
      <c r="L28" s="178" t="str">
        <f>CONCATENATE(B$2," ",L26)</f>
        <v>MPEG-151 breakfast_track</v>
      </c>
      <c r="M28" s="195" t="str">
        <f>CONCATENATE(F$2," ",L26)</f>
        <v>my breakfast_track</v>
      </c>
      <c r="N28" s="179" t="s">
        <v>33</v>
      </c>
      <c r="O28" s="3"/>
      <c r="P28" s="4" t="s">
        <v>24</v>
      </c>
      <c r="Q28" s="3"/>
      <c r="R28" s="3"/>
      <c r="S28" s="3"/>
      <c r="T28" s="3"/>
      <c r="U28" s="3"/>
      <c r="V28" s="3"/>
      <c r="X28" s="180"/>
      <c r="Y28" s="180"/>
      <c r="Z28" s="180"/>
    </row>
    <row r="29" spans="2:28" x14ac:dyDescent="0.25">
      <c r="B29" s="94" t="str">
        <f>B26</f>
        <v>breakfast_track</v>
      </c>
      <c r="C29" s="101" t="s">
        <v>34</v>
      </c>
      <c r="D29" s="223">
        <f ca="1">0.001*INDIRECT($B29&amp;"!E5")</f>
        <v>41.983448000000003</v>
      </c>
      <c r="E29" s="222"/>
      <c r="F29" s="94" t="str">
        <f>F26</f>
        <v>breakfast_track</v>
      </c>
      <c r="G29" s="101" t="s">
        <v>34</v>
      </c>
      <c r="H29" s="223">
        <f ca="1">0.001*INDIRECT($B29&amp;"!W5")</f>
        <v>41.984784000000005</v>
      </c>
      <c r="I29" s="10"/>
      <c r="J29" s="224">
        <f ca="1">H29/D29-1</f>
        <v>3.1822064733733058E-5</v>
      </c>
      <c r="L29" s="76">
        <f ca="1">INDIRECT($B29&amp;"!"&amp;L$3&amp;"5")</f>
        <v>34.150853666666663</v>
      </c>
      <c r="M29" s="77">
        <f ca="1">INDIRECT($B29&amp;"!"&amp;M$3&amp;"5")</f>
        <v>34.173480199999993</v>
      </c>
      <c r="N29" s="78">
        <f ca="1">M29-L29</f>
        <v>2.2626533333330201E-2</v>
      </c>
      <c r="O29" s="222"/>
      <c r="P29" s="224">
        <f ca="1">bdrate(D29:D32,L29:L32,H29:H32,M29:M32)</f>
        <v>-1.5302691807661528E-3</v>
      </c>
      <c r="Q29" s="222"/>
      <c r="R29" s="10"/>
      <c r="S29" s="10"/>
      <c r="T29" s="10"/>
      <c r="U29" s="10"/>
      <c r="V29" s="225"/>
      <c r="X29" s="7"/>
      <c r="Y29" s="7"/>
      <c r="Z29" s="66"/>
      <c r="AB29" s="226"/>
    </row>
    <row r="30" spans="2:28" x14ac:dyDescent="0.25">
      <c r="B30" s="94" t="str">
        <f>B29</f>
        <v>breakfast_track</v>
      </c>
      <c r="C30" s="101" t="s">
        <v>35</v>
      </c>
      <c r="D30" s="223">
        <f ca="1">0.001*INDIRECT($B30&amp;"!E6")</f>
        <v>60.495176000000001</v>
      </c>
      <c r="E30" s="222"/>
      <c r="F30" s="94" t="str">
        <f>F29</f>
        <v>breakfast_track</v>
      </c>
      <c r="G30" s="101" t="s">
        <v>35</v>
      </c>
      <c r="H30" s="223">
        <f ca="1">0.001*INDIRECT($B30&amp;"!W6")</f>
        <v>60.496936000000012</v>
      </c>
      <c r="I30" s="10"/>
      <c r="J30" s="224">
        <f ca="1">H30/D30-1</f>
        <v>2.9093228855359143E-5</v>
      </c>
      <c r="L30" s="76">
        <f ca="1">INDIRECT($B30&amp;"!"&amp;L$3&amp;"6")</f>
        <v>37.051273466666665</v>
      </c>
      <c r="M30" s="77">
        <f ca="1">INDIRECT($B30&amp;"!"&amp;M$3&amp;"6")</f>
        <v>37.06459233333333</v>
      </c>
      <c r="N30" s="78">
        <f ca="1">M30-L30</f>
        <v>1.3318866666665485E-2</v>
      </c>
      <c r="O30" s="222"/>
      <c r="P30" s="4"/>
      <c r="Q30" s="222"/>
      <c r="R30" s="10"/>
      <c r="S30" s="10"/>
      <c r="T30" s="10"/>
      <c r="U30" s="10"/>
      <c r="V30" s="225"/>
      <c r="X30" s="7"/>
      <c r="Y30" s="7"/>
      <c r="Z30" s="66"/>
    </row>
    <row r="31" spans="2:28" x14ac:dyDescent="0.25">
      <c r="B31" s="94" t="str">
        <f>B30</f>
        <v>breakfast_track</v>
      </c>
      <c r="C31" s="101" t="s">
        <v>36</v>
      </c>
      <c r="D31" s="223">
        <f ca="1">0.001*INDIRECT($B31&amp;"!E7")</f>
        <v>86.819575999999998</v>
      </c>
      <c r="E31" s="222"/>
      <c r="F31" s="94" t="str">
        <f>F30</f>
        <v>breakfast_track</v>
      </c>
      <c r="G31" s="101" t="s">
        <v>36</v>
      </c>
      <c r="H31" s="223">
        <f ca="1">0.001*INDIRECT($B31&amp;"!W7")</f>
        <v>86.821719999999985</v>
      </c>
      <c r="I31" s="10"/>
      <c r="J31" s="224">
        <f ca="1">H31/D31-1</f>
        <v>2.4694891391563445E-5</v>
      </c>
      <c r="L31" s="76">
        <f ca="1">INDIRECT($B31&amp;"!"&amp;L$3&amp;"7")</f>
        <v>41.546377466666669</v>
      </c>
      <c r="M31" s="77">
        <f ca="1">INDIRECT($B31&amp;"!"&amp;M$3&amp;"7")</f>
        <v>41.565463000000001</v>
      </c>
      <c r="N31" s="78">
        <f ca="1">M31-L31</f>
        <v>1.9085533333331739E-2</v>
      </c>
      <c r="O31" s="222"/>
      <c r="P31" s="4" t="s">
        <v>37</v>
      </c>
      <c r="Q31" s="222"/>
      <c r="R31" s="10"/>
      <c r="S31" s="10"/>
      <c r="T31" s="10"/>
      <c r="U31" s="10"/>
      <c r="V31" s="225"/>
      <c r="X31" s="7"/>
      <c r="Y31" s="7"/>
      <c r="Z31" s="66"/>
    </row>
    <row r="32" spans="2:28" x14ac:dyDescent="0.25">
      <c r="B32" s="94" t="str">
        <f>B31</f>
        <v>breakfast_track</v>
      </c>
      <c r="C32" s="101" t="s">
        <v>38</v>
      </c>
      <c r="D32" s="223">
        <f ca="1">0.001*INDIRECT($B32&amp;"!E8")</f>
        <v>120.280824</v>
      </c>
      <c r="E32" s="222"/>
      <c r="F32" s="94" t="str">
        <f>F31</f>
        <v>breakfast_track</v>
      </c>
      <c r="G32" s="101" t="s">
        <v>38</v>
      </c>
      <c r="H32" s="223">
        <f ca="1">0.001*INDIRECT($B32&amp;"!W8")</f>
        <v>120.28464000000001</v>
      </c>
      <c r="I32" s="10"/>
      <c r="J32" s="224">
        <f ca="1">H32/D32-1</f>
        <v>3.1725755387457255E-5</v>
      </c>
      <c r="L32" s="76">
        <f ca="1">INDIRECT($B32&amp;"!"&amp;L$3&amp;"8")</f>
        <v>44.545293400000006</v>
      </c>
      <c r="M32" s="77">
        <f ca="1">INDIRECT($B32&amp;"!"&amp;M$3&amp;"8")</f>
        <v>44.547688600000008</v>
      </c>
      <c r="N32" s="78">
        <f ca="1">M32-L32</f>
        <v>2.3952000000022622E-3</v>
      </c>
      <c r="O32" s="222"/>
      <c r="P32" s="227">
        <f ca="1">bdrate(L29:L32,D29:D32,M29:M32,H29:H32)</f>
        <v>3.7025941517332406E-4</v>
      </c>
      <c r="Q32" s="222"/>
      <c r="R32" s="10"/>
      <c r="S32" s="10"/>
      <c r="T32" s="10"/>
      <c r="U32" s="10"/>
      <c r="V32" s="225"/>
      <c r="X32" s="7"/>
      <c r="Y32" s="7"/>
      <c r="Z32" s="66"/>
    </row>
    <row r="33" spans="2:28" ht="16.5" customHeight="1" thickBot="1" x14ac:dyDescent="0.3">
      <c r="B33" s="72"/>
      <c r="C33" s="102"/>
      <c r="D33" s="228"/>
      <c r="E33" s="222"/>
      <c r="F33" s="72"/>
      <c r="G33" s="102"/>
      <c r="H33" s="223"/>
      <c r="I33" s="10"/>
      <c r="J33" s="224"/>
      <c r="L33" s="76"/>
      <c r="M33" s="77"/>
      <c r="N33" s="79"/>
      <c r="O33" s="222"/>
      <c r="P33" s="229"/>
      <c r="Q33" s="222"/>
      <c r="R33" s="10"/>
      <c r="S33" s="10"/>
      <c r="T33" s="10"/>
      <c r="U33" s="10"/>
      <c r="V33" s="225"/>
      <c r="X33" s="7"/>
      <c r="Y33" s="7"/>
      <c r="Z33" s="66"/>
      <c r="AB33" s="226"/>
    </row>
    <row r="34" spans="2:28" ht="16.5" customHeight="1" x14ac:dyDescent="0.25">
      <c r="B34" s="73"/>
      <c r="C34" s="91"/>
      <c r="D34" s="230"/>
      <c r="F34" s="73"/>
      <c r="G34" s="91"/>
      <c r="H34" s="230"/>
      <c r="J34" s="80">
        <f ca="1">MIN(D29:D33,H29:H33)</f>
        <v>41.983448000000003</v>
      </c>
      <c r="L34" s="81"/>
      <c r="M34" s="82"/>
      <c r="N34" s="83"/>
      <c r="O34" s="222"/>
      <c r="P34" s="204"/>
      <c r="Q34" s="222"/>
      <c r="R34" s="10"/>
      <c r="S34" s="10"/>
      <c r="T34" s="10"/>
      <c r="U34" s="10"/>
      <c r="V34" s="67"/>
      <c r="X34" s="7"/>
      <c r="Y34" s="7"/>
      <c r="Z34" s="66"/>
    </row>
    <row r="35" spans="2:28" ht="16.5" customHeight="1" thickBot="1" x14ac:dyDescent="0.3">
      <c r="B35" s="72"/>
      <c r="C35" s="74"/>
      <c r="D35" s="228"/>
      <c r="E35" s="222"/>
      <c r="F35" s="72"/>
      <c r="G35" s="74"/>
      <c r="H35" s="228"/>
      <c r="I35" s="10"/>
      <c r="J35" s="84">
        <f ca="1">MAX(D29:D33,H29:H33)</f>
        <v>120.28464000000001</v>
      </c>
      <c r="L35" s="85">
        <f>L34</f>
        <v>0</v>
      </c>
      <c r="M35" s="86">
        <f>M34</f>
        <v>0</v>
      </c>
      <c r="N35" s="79"/>
      <c r="O35" s="222"/>
      <c r="P35" s="6"/>
      <c r="Q35" s="222"/>
      <c r="R35" s="10"/>
      <c r="S35" s="10"/>
      <c r="T35" s="10"/>
      <c r="U35" s="10"/>
      <c r="V35" s="67"/>
      <c r="X35" s="68"/>
      <c r="Y35" s="68"/>
      <c r="Z35" s="66"/>
    </row>
    <row r="36" spans="2:28" ht="16.5" customHeight="1" thickBot="1" x14ac:dyDescent="0.3"/>
    <row r="37" spans="2:28" x14ac:dyDescent="0.25">
      <c r="B37" s="278" t="s">
        <v>14</v>
      </c>
      <c r="C37" s="279"/>
      <c r="D37" s="280"/>
      <c r="E37" s="3"/>
      <c r="F37" s="278" t="str">
        <f>B37</f>
        <v>breakfast_semitrack</v>
      </c>
      <c r="G37" s="279"/>
      <c r="H37" s="280"/>
      <c r="I37" s="3"/>
      <c r="J37" s="204"/>
      <c r="L37" s="282" t="str">
        <f>F37</f>
        <v>breakfast_semitrack</v>
      </c>
      <c r="M37" s="279"/>
      <c r="N37" s="280"/>
      <c r="O37" s="180"/>
      <c r="P37" s="204"/>
      <c r="U37" s="200"/>
      <c r="V37" s="200"/>
      <c r="X37" s="277"/>
      <c r="Y37" s="275"/>
      <c r="Z37" s="275"/>
    </row>
    <row r="38" spans="2:28" x14ac:dyDescent="0.25">
      <c r="B38" s="274" t="s">
        <v>27</v>
      </c>
      <c r="C38" s="275"/>
      <c r="D38" s="71" t="s">
        <v>28</v>
      </c>
      <c r="E38" s="222"/>
      <c r="F38" s="274" t="s">
        <v>27</v>
      </c>
      <c r="G38" s="275"/>
      <c r="H38" s="71" t="s">
        <v>28</v>
      </c>
      <c r="I38" s="10"/>
      <c r="J38" s="203" t="s">
        <v>29</v>
      </c>
      <c r="L38" s="283" t="s">
        <v>41</v>
      </c>
      <c r="M38" s="275"/>
      <c r="N38" s="284"/>
      <c r="O38" s="69"/>
      <c r="P38" s="4"/>
      <c r="R38" s="281"/>
      <c r="S38" s="275"/>
      <c r="T38" s="275"/>
      <c r="U38" s="205"/>
      <c r="V38" s="205"/>
      <c r="X38" s="281"/>
      <c r="Y38" s="275"/>
      <c r="Z38" s="275"/>
    </row>
    <row r="39" spans="2:28" x14ac:dyDescent="0.25">
      <c r="B39" s="177" t="s">
        <v>1</v>
      </c>
      <c r="C39" s="101" t="s">
        <v>31</v>
      </c>
      <c r="D39" s="70" t="s">
        <v>32</v>
      </c>
      <c r="E39" s="222"/>
      <c r="F39" s="177" t="s">
        <v>1</v>
      </c>
      <c r="G39" s="101" t="s">
        <v>31</v>
      </c>
      <c r="H39" s="70" t="s">
        <v>32</v>
      </c>
      <c r="I39" s="10"/>
      <c r="J39" s="75"/>
      <c r="L39" s="178" t="str">
        <f>CONCATENATE(B$2," ",L37)</f>
        <v>MPEG-151 breakfast_semitrack</v>
      </c>
      <c r="M39" s="195" t="str">
        <f>CONCATENATE(F$2," ",L37)</f>
        <v>my breakfast_semitrack</v>
      </c>
      <c r="N39" s="179" t="s">
        <v>33</v>
      </c>
      <c r="O39" s="3"/>
      <c r="P39" s="4" t="s">
        <v>24</v>
      </c>
      <c r="Q39" s="3"/>
      <c r="R39" s="3"/>
      <c r="S39" s="3"/>
      <c r="T39" s="3"/>
      <c r="U39" s="3"/>
      <c r="V39" s="3"/>
      <c r="X39" s="180"/>
      <c r="Y39" s="180"/>
      <c r="Z39" s="180"/>
    </row>
    <row r="40" spans="2:28" x14ac:dyDescent="0.25">
      <c r="B40" s="94" t="str">
        <f>B37</f>
        <v>breakfast_semitrack</v>
      </c>
      <c r="C40" s="101" t="s">
        <v>34</v>
      </c>
      <c r="D40" s="223">
        <f ca="1">0.001*INDIRECT($B40&amp;"!E5")</f>
        <v>43.056959999999997</v>
      </c>
      <c r="E40" s="222"/>
      <c r="F40" s="94" t="str">
        <f>F37</f>
        <v>breakfast_semitrack</v>
      </c>
      <c r="G40" s="101" t="s">
        <v>34</v>
      </c>
      <c r="H40" s="223">
        <f ca="1">0.001*INDIRECT($B40&amp;"!W5")</f>
        <v>43.057664000000003</v>
      </c>
      <c r="I40" s="10"/>
      <c r="J40" s="224">
        <f ca="1">H40/D40-1</f>
        <v>1.635043440151307E-5</v>
      </c>
      <c r="L40" s="76">
        <f ca="1">INDIRECT($B40&amp;"!"&amp;L$3&amp;"5")</f>
        <v>33.938127933333334</v>
      </c>
      <c r="M40" s="77">
        <f ca="1">INDIRECT($B40&amp;"!"&amp;M$3&amp;"5")</f>
        <v>33.944687933333327</v>
      </c>
      <c r="N40" s="78">
        <f ca="1">M40-L40</f>
        <v>6.5599999999932379E-3</v>
      </c>
      <c r="O40" s="222"/>
      <c r="P40" s="224">
        <f ca="1">bdrate(D40:D43,L40:L43,H40:H43,M40:M43)</f>
        <v>-6.9683172868550969E-4</v>
      </c>
      <c r="Q40" s="222"/>
      <c r="R40" s="10"/>
      <c r="S40" s="10"/>
      <c r="T40" s="10"/>
      <c r="U40" s="10"/>
      <c r="V40" s="225"/>
      <c r="X40" s="7"/>
      <c r="Y40" s="7"/>
      <c r="Z40" s="66"/>
      <c r="AB40" s="226"/>
    </row>
    <row r="41" spans="2:28" x14ac:dyDescent="0.25">
      <c r="B41" s="94" t="str">
        <f>B40</f>
        <v>breakfast_semitrack</v>
      </c>
      <c r="C41" s="101" t="s">
        <v>35</v>
      </c>
      <c r="D41" s="223">
        <f ca="1">0.001*INDIRECT($B41&amp;"!E6")</f>
        <v>62.195320000000002</v>
      </c>
      <c r="E41" s="222"/>
      <c r="F41" s="94" t="str">
        <f>F40</f>
        <v>breakfast_semitrack</v>
      </c>
      <c r="G41" s="101" t="s">
        <v>35</v>
      </c>
      <c r="H41" s="223">
        <f ca="1">0.001*INDIRECT($B41&amp;"!W6")</f>
        <v>62.196928</v>
      </c>
      <c r="I41" s="10"/>
      <c r="J41" s="224">
        <f ca="1">H41/D41-1</f>
        <v>2.5854035319738955E-5</v>
      </c>
      <c r="L41" s="76">
        <f ca="1">INDIRECT($B41&amp;"!"&amp;L$3&amp;"6")</f>
        <v>37.024512666666659</v>
      </c>
      <c r="M41" s="77">
        <f ca="1">INDIRECT($B41&amp;"!"&amp;M$3&amp;"6")</f>
        <v>37.044338266666664</v>
      </c>
      <c r="N41" s="78">
        <f ca="1">M41-L41</f>
        <v>1.9825600000004329E-2</v>
      </c>
      <c r="O41" s="222"/>
      <c r="P41" s="4"/>
      <c r="Q41" s="222"/>
      <c r="R41" s="10"/>
      <c r="S41" s="10"/>
      <c r="T41" s="10"/>
      <c r="U41" s="10"/>
      <c r="V41" s="225"/>
      <c r="X41" s="7"/>
      <c r="Y41" s="7"/>
      <c r="Z41" s="66"/>
    </row>
    <row r="42" spans="2:28" x14ac:dyDescent="0.25">
      <c r="B42" s="94" t="str">
        <f>B41</f>
        <v>breakfast_semitrack</v>
      </c>
      <c r="C42" s="101" t="s">
        <v>36</v>
      </c>
      <c r="D42" s="223">
        <f ca="1">0.001*INDIRECT($B42&amp;"!E7")</f>
        <v>89.416951999999995</v>
      </c>
      <c r="E42" s="222"/>
      <c r="F42" s="94" t="str">
        <f>F41</f>
        <v>breakfast_semitrack</v>
      </c>
      <c r="G42" s="101" t="s">
        <v>36</v>
      </c>
      <c r="H42" s="223">
        <f ca="1">0.001*INDIRECT($B42&amp;"!W7")</f>
        <v>89.418720000000022</v>
      </c>
      <c r="I42" s="10"/>
      <c r="J42" s="224">
        <f ca="1">H42/D42-1</f>
        <v>1.9772537091400366E-5</v>
      </c>
      <c r="L42" s="76">
        <f ca="1">INDIRECT($B42&amp;"!"&amp;L$3&amp;"7")</f>
        <v>41.454444533333344</v>
      </c>
      <c r="M42" s="77">
        <f ca="1">INDIRECT($B42&amp;"!"&amp;M$3&amp;"7")</f>
        <v>41.448373466666666</v>
      </c>
      <c r="N42" s="78">
        <f ca="1">M42-L42</f>
        <v>-6.0710666666778934E-3</v>
      </c>
      <c r="O42" s="222"/>
      <c r="P42" s="4" t="s">
        <v>37</v>
      </c>
      <c r="Q42" s="222"/>
      <c r="R42" s="10"/>
      <c r="S42" s="10"/>
      <c r="T42" s="10"/>
      <c r="U42" s="10"/>
      <c r="V42" s="225"/>
      <c r="X42" s="7"/>
      <c r="Y42" s="7"/>
      <c r="Z42" s="66"/>
    </row>
    <row r="43" spans="2:28" x14ac:dyDescent="0.25">
      <c r="B43" s="94" t="str">
        <f>B42</f>
        <v>breakfast_semitrack</v>
      </c>
      <c r="C43" s="101" t="s">
        <v>38</v>
      </c>
      <c r="D43" s="223">
        <f ca="1">0.001*INDIRECT($B43&amp;"!E8")</f>
        <v>123.8312</v>
      </c>
      <c r="E43" s="222"/>
      <c r="F43" s="94" t="str">
        <f>F42</f>
        <v>breakfast_semitrack</v>
      </c>
      <c r="G43" s="101" t="s">
        <v>38</v>
      </c>
      <c r="H43" s="223">
        <f ca="1">0.001*INDIRECT($B43&amp;"!W8")</f>
        <v>123.83228799999999</v>
      </c>
      <c r="I43" s="10"/>
      <c r="J43" s="224">
        <f ca="1">H43/D43-1</f>
        <v>8.7861540547518047E-6</v>
      </c>
      <c r="L43" s="76">
        <f ca="1">INDIRECT($B43&amp;"!"&amp;L$3&amp;"8")</f>
        <v>44.248702933333334</v>
      </c>
      <c r="M43" s="77">
        <f ca="1">INDIRECT($B43&amp;"!"&amp;M$3&amp;"8")</f>
        <v>44.254522266666655</v>
      </c>
      <c r="N43" s="78">
        <f ca="1">M43-L43</f>
        <v>5.819333333320742E-3</v>
      </c>
      <c r="O43" s="222"/>
      <c r="P43" s="227">
        <f ca="1">bdrate(L40:L43,D40:D43,M40:M43,H40:H43)</f>
        <v>1.2387895171150909E-4</v>
      </c>
      <c r="Q43" s="222"/>
      <c r="R43" s="10"/>
      <c r="S43" s="10"/>
      <c r="T43" s="10"/>
      <c r="U43" s="10"/>
      <c r="V43" s="225"/>
      <c r="X43" s="7"/>
      <c r="Y43" s="7"/>
      <c r="Z43" s="66"/>
    </row>
    <row r="44" spans="2:28" ht="16.5" customHeight="1" thickBot="1" x14ac:dyDescent="0.3">
      <c r="B44" s="72"/>
      <c r="C44" s="102"/>
      <c r="D44" s="228"/>
      <c r="E44" s="222"/>
      <c r="F44" s="72"/>
      <c r="G44" s="102"/>
      <c r="H44" s="223"/>
      <c r="I44" s="10"/>
      <c r="J44" s="224"/>
      <c r="L44" s="76"/>
      <c r="M44" s="77"/>
      <c r="N44" s="79"/>
      <c r="O44" s="222"/>
      <c r="P44" s="229"/>
      <c r="Q44" s="222"/>
      <c r="R44" s="10"/>
      <c r="S44" s="10"/>
      <c r="T44" s="10"/>
      <c r="U44" s="10"/>
      <c r="V44" s="225"/>
      <c r="X44" s="7"/>
      <c r="Y44" s="7"/>
      <c r="Z44" s="66"/>
      <c r="AB44" s="226"/>
    </row>
    <row r="45" spans="2:28" ht="16.5" customHeight="1" x14ac:dyDescent="0.25">
      <c r="B45" s="73"/>
      <c r="C45" s="91"/>
      <c r="D45" s="230"/>
      <c r="F45" s="73"/>
      <c r="G45" s="91"/>
      <c r="H45" s="230"/>
      <c r="J45" s="80">
        <f ca="1">MIN(D40:D44,H40:H44)</f>
        <v>43.056959999999997</v>
      </c>
      <c r="L45" s="81"/>
      <c r="M45" s="82"/>
      <c r="N45" s="83"/>
      <c r="O45" s="222"/>
      <c r="P45" s="204"/>
      <c r="Q45" s="222"/>
      <c r="R45" s="10"/>
      <c r="S45" s="10"/>
      <c r="T45" s="10"/>
      <c r="U45" s="10"/>
      <c r="V45" s="67"/>
      <c r="X45" s="7"/>
      <c r="Y45" s="7"/>
      <c r="Z45" s="66"/>
    </row>
    <row r="46" spans="2:28" ht="16.5" customHeight="1" thickBot="1" x14ac:dyDescent="0.3">
      <c r="B46" s="72"/>
      <c r="C46" s="74"/>
      <c r="D46" s="228"/>
      <c r="E46" s="222"/>
      <c r="F46" s="72"/>
      <c r="G46" s="74"/>
      <c r="H46" s="228"/>
      <c r="I46" s="10"/>
      <c r="J46" s="84">
        <f ca="1">MAX(D40:D44,H40:H44)</f>
        <v>123.83228799999999</v>
      </c>
      <c r="L46" s="85">
        <f>L45</f>
        <v>0</v>
      </c>
      <c r="M46" s="86">
        <f>M45</f>
        <v>0</v>
      </c>
      <c r="N46" s="79"/>
      <c r="O46" s="222"/>
      <c r="P46" s="6"/>
      <c r="Q46" s="222"/>
      <c r="R46" s="10"/>
      <c r="S46" s="10"/>
      <c r="T46" s="10"/>
      <c r="U46" s="10"/>
      <c r="V46" s="67"/>
      <c r="X46" s="68"/>
      <c r="Y46" s="68"/>
      <c r="Z46" s="66"/>
    </row>
    <row r="47" spans="2:28" ht="16.5" customHeight="1" thickBot="1" x14ac:dyDescent="0.3"/>
    <row r="48" spans="2:28" x14ac:dyDescent="0.25">
      <c r="B48" s="278" t="s">
        <v>15</v>
      </c>
      <c r="C48" s="279"/>
      <c r="D48" s="280"/>
      <c r="E48" s="3"/>
      <c r="F48" s="278" t="str">
        <f>B48</f>
        <v>cinema_track</v>
      </c>
      <c r="G48" s="279"/>
      <c r="H48" s="280"/>
      <c r="I48" s="3"/>
      <c r="J48" s="204"/>
      <c r="L48" s="282" t="str">
        <f>F48</f>
        <v>cinema_track</v>
      </c>
      <c r="M48" s="279"/>
      <c r="N48" s="280"/>
      <c r="O48" s="180"/>
      <c r="P48" s="204"/>
      <c r="U48" s="200"/>
      <c r="V48" s="200"/>
      <c r="X48" s="277"/>
      <c r="Y48" s="275"/>
      <c r="Z48" s="275"/>
    </row>
    <row r="49" spans="2:28" x14ac:dyDescent="0.25">
      <c r="B49" s="274" t="s">
        <v>27</v>
      </c>
      <c r="C49" s="275"/>
      <c r="D49" s="71" t="s">
        <v>28</v>
      </c>
      <c r="E49" s="222"/>
      <c r="F49" s="274" t="s">
        <v>27</v>
      </c>
      <c r="G49" s="275"/>
      <c r="H49" s="71" t="s">
        <v>28</v>
      </c>
      <c r="I49" s="10"/>
      <c r="J49" s="203" t="s">
        <v>29</v>
      </c>
      <c r="L49" s="283" t="s">
        <v>41</v>
      </c>
      <c r="M49" s="275"/>
      <c r="N49" s="284"/>
      <c r="O49" s="69"/>
      <c r="P49" s="4"/>
      <c r="R49" s="281"/>
      <c r="S49" s="275"/>
      <c r="T49" s="275"/>
      <c r="U49" s="205"/>
      <c r="V49" s="205"/>
      <c r="X49" s="281"/>
      <c r="Y49" s="275"/>
      <c r="Z49" s="275"/>
    </row>
    <row r="50" spans="2:28" x14ac:dyDescent="0.25">
      <c r="B50" s="177" t="s">
        <v>1</v>
      </c>
      <c r="C50" s="101" t="s">
        <v>31</v>
      </c>
      <c r="D50" s="70" t="s">
        <v>32</v>
      </c>
      <c r="E50" s="222"/>
      <c r="F50" s="177" t="s">
        <v>1</v>
      </c>
      <c r="G50" s="101" t="s">
        <v>31</v>
      </c>
      <c r="H50" s="70" t="s">
        <v>32</v>
      </c>
      <c r="I50" s="10"/>
      <c r="J50" s="75"/>
      <c r="L50" s="178" t="str">
        <f>CONCATENATE(B$2," ",L48)</f>
        <v>MPEG-151 cinema_track</v>
      </c>
      <c r="M50" s="195" t="str">
        <f>CONCATENATE(F$2," ",L48)</f>
        <v>my cinema_track</v>
      </c>
      <c r="N50" s="179" t="s">
        <v>33</v>
      </c>
      <c r="O50" s="3"/>
      <c r="P50" s="4" t="s">
        <v>24</v>
      </c>
      <c r="Q50" s="3"/>
      <c r="R50" s="3"/>
      <c r="S50" s="3"/>
      <c r="T50" s="3"/>
      <c r="U50" s="3"/>
      <c r="V50" s="3"/>
      <c r="X50" s="180"/>
      <c r="Y50" s="180"/>
      <c r="Z50" s="180"/>
    </row>
    <row r="51" spans="2:28" x14ac:dyDescent="0.25">
      <c r="B51" s="94" t="str">
        <f>B48</f>
        <v>cinema_track</v>
      </c>
      <c r="C51" s="101" t="s">
        <v>34</v>
      </c>
      <c r="D51" s="223">
        <f ca="1">0.001*INDIRECT($B51&amp;"!E5")</f>
        <v>30.964104000000003</v>
      </c>
      <c r="E51" s="222"/>
      <c r="F51" s="94" t="str">
        <f>F48</f>
        <v>cinema_track</v>
      </c>
      <c r="G51" s="101" t="s">
        <v>34</v>
      </c>
      <c r="H51" s="223">
        <f ca="1">0.001*INDIRECT($B51&amp;"!W5")</f>
        <v>30.965223999999999</v>
      </c>
      <c r="I51" s="10"/>
      <c r="J51" s="224">
        <f ca="1">H51/D51-1</f>
        <v>3.6170915844957463E-5</v>
      </c>
      <c r="L51" s="76">
        <f ca="1">INDIRECT($B51&amp;"!"&amp;L$3&amp;"5")</f>
        <v>35.421116285714284</v>
      </c>
      <c r="M51" s="77">
        <f ca="1">INDIRECT($B51&amp;"!"&amp;M$3&amp;"5")</f>
        <v>35.472553142857151</v>
      </c>
      <c r="N51" s="78">
        <f ca="1">M51-L51</f>
        <v>5.1436857142867609E-2</v>
      </c>
      <c r="O51" s="222"/>
      <c r="P51" s="224">
        <f ca="1">bdrate(D51:D54,L51:L54,H51:H54,M51:M54)</f>
        <v>-2.379375677408313E-3</v>
      </c>
      <c r="Q51" s="222"/>
      <c r="R51" s="10"/>
      <c r="S51" s="10"/>
      <c r="T51" s="10"/>
      <c r="U51" s="10"/>
      <c r="V51" s="225"/>
      <c r="X51" s="7"/>
      <c r="Y51" s="7"/>
      <c r="Z51" s="66"/>
      <c r="AB51" s="226"/>
    </row>
    <row r="52" spans="2:28" x14ac:dyDescent="0.25">
      <c r="B52" s="94" t="str">
        <f>B51</f>
        <v>cinema_track</v>
      </c>
      <c r="C52" s="101" t="s">
        <v>35</v>
      </c>
      <c r="D52" s="223">
        <f ca="1">0.001*INDIRECT($B52&amp;"!E6")</f>
        <v>45.42214400000001</v>
      </c>
      <c r="E52" s="222"/>
      <c r="F52" s="94" t="str">
        <f>F51</f>
        <v>cinema_track</v>
      </c>
      <c r="G52" s="101" t="s">
        <v>35</v>
      </c>
      <c r="H52" s="223">
        <f ca="1">0.001*INDIRECT($B52&amp;"!W6")</f>
        <v>45.422184000000001</v>
      </c>
      <c r="I52" s="10"/>
      <c r="J52" s="224">
        <f ca="1">H52/D52-1</f>
        <v>8.8062773939689976E-7</v>
      </c>
      <c r="L52" s="76">
        <f ca="1">INDIRECT($B52&amp;"!"&amp;L$3&amp;"6")</f>
        <v>38.602953666666664</v>
      </c>
      <c r="M52" s="77">
        <f ca="1">INDIRECT($B52&amp;"!"&amp;M$3&amp;"6")</f>
        <v>38.633902428571432</v>
      </c>
      <c r="N52" s="78">
        <f ca="1">M52-L52</f>
        <v>3.0948761904767252E-2</v>
      </c>
      <c r="O52" s="222"/>
      <c r="P52" s="4"/>
      <c r="Q52" s="222"/>
      <c r="R52" s="10"/>
      <c r="S52" s="10"/>
      <c r="T52" s="10"/>
      <c r="U52" s="10"/>
      <c r="V52" s="225"/>
      <c r="X52" s="7"/>
      <c r="Y52" s="7"/>
      <c r="Z52" s="66"/>
    </row>
    <row r="53" spans="2:28" x14ac:dyDescent="0.25">
      <c r="B53" s="94" t="str">
        <f>B52</f>
        <v>cinema_track</v>
      </c>
      <c r="C53" s="101" t="s">
        <v>36</v>
      </c>
      <c r="D53" s="223">
        <f ca="1">0.001*INDIRECT($B53&amp;"!E7")</f>
        <v>67.492872000000006</v>
      </c>
      <c r="E53" s="222"/>
      <c r="F53" s="94" t="str">
        <f>F52</f>
        <v>cinema_track</v>
      </c>
      <c r="G53" s="101" t="s">
        <v>36</v>
      </c>
      <c r="H53" s="223">
        <f ca="1">0.001*INDIRECT($B53&amp;"!W7")</f>
        <v>67.492048000000011</v>
      </c>
      <c r="I53" s="10"/>
      <c r="J53" s="224">
        <f ca="1">H53/D53-1</f>
        <v>-1.2208696645643613E-5</v>
      </c>
      <c r="L53" s="76">
        <f ca="1">INDIRECT($B53&amp;"!"&amp;L$3&amp;"7")</f>
        <v>42.573352476190472</v>
      </c>
      <c r="M53" s="77">
        <f ca="1">INDIRECT($B53&amp;"!"&amp;M$3&amp;"7")</f>
        <v>42.580887904761902</v>
      </c>
      <c r="N53" s="78">
        <f ca="1">M53-L53</f>
        <v>7.5354285714297475E-3</v>
      </c>
      <c r="O53" s="222"/>
      <c r="P53" s="4" t="s">
        <v>37</v>
      </c>
      <c r="Q53" s="222"/>
      <c r="R53" s="10"/>
      <c r="S53" s="10"/>
      <c r="T53" s="10"/>
      <c r="U53" s="10"/>
      <c r="V53" s="225"/>
      <c r="X53" s="7"/>
      <c r="Y53" s="7"/>
      <c r="Z53" s="66"/>
    </row>
    <row r="54" spans="2:28" x14ac:dyDescent="0.25">
      <c r="B54" s="94" t="str">
        <f>B53</f>
        <v>cinema_track</v>
      </c>
      <c r="C54" s="101" t="s">
        <v>38</v>
      </c>
      <c r="D54" s="223">
        <f ca="1">0.001*INDIRECT($B54&amp;"!E8")</f>
        <v>95.688671999999997</v>
      </c>
      <c r="E54" s="222"/>
      <c r="F54" s="94" t="str">
        <f>F53</f>
        <v>cinema_track</v>
      </c>
      <c r="G54" s="101" t="s">
        <v>38</v>
      </c>
      <c r="H54" s="223">
        <f ca="1">0.001*INDIRECT($B54&amp;"!W8")</f>
        <v>95.687856000000011</v>
      </c>
      <c r="I54" s="10"/>
      <c r="J54" s="224">
        <f ca="1">H54/D54-1</f>
        <v>-8.527655185663896E-6</v>
      </c>
      <c r="L54" s="76">
        <f ca="1">INDIRECT($B54&amp;"!"&amp;L$3&amp;"8")</f>
        <v>46.366067476190473</v>
      </c>
      <c r="M54" s="77">
        <f ca="1">INDIRECT($B54&amp;"!"&amp;M$3&amp;"8")</f>
        <v>46.38176119047619</v>
      </c>
      <c r="N54" s="78">
        <f ca="1">M54-L54</f>
        <v>1.5693714285717419E-2</v>
      </c>
      <c r="O54" s="222"/>
      <c r="P54" s="227">
        <f ca="1">bdrate(L51:L54,D51:D54,M51:M54,H51:H54)</f>
        <v>4.7757553426297505E-4</v>
      </c>
      <c r="Q54" s="222"/>
      <c r="R54" s="10"/>
      <c r="S54" s="10"/>
      <c r="T54" s="10"/>
      <c r="U54" s="10"/>
      <c r="V54" s="225"/>
      <c r="X54" s="7"/>
      <c r="Y54" s="7"/>
      <c r="Z54" s="66"/>
    </row>
    <row r="55" spans="2:28" ht="16.5" customHeight="1" thickBot="1" x14ac:dyDescent="0.3">
      <c r="B55" s="72"/>
      <c r="C55" s="102"/>
      <c r="D55" s="228"/>
      <c r="E55" s="222"/>
      <c r="F55" s="72"/>
      <c r="G55" s="102"/>
      <c r="H55" s="223"/>
      <c r="I55" s="10"/>
      <c r="J55" s="224"/>
      <c r="L55" s="76"/>
      <c r="M55" s="77"/>
      <c r="N55" s="79"/>
      <c r="O55" s="222"/>
      <c r="P55" s="229"/>
      <c r="Q55" s="222"/>
      <c r="R55" s="10"/>
      <c r="S55" s="10"/>
      <c r="T55" s="10"/>
      <c r="U55" s="10"/>
      <c r="V55" s="225"/>
      <c r="X55" s="7"/>
      <c r="Y55" s="7"/>
      <c r="Z55" s="66"/>
      <c r="AB55" s="226"/>
    </row>
    <row r="56" spans="2:28" ht="16.5" customHeight="1" x14ac:dyDescent="0.25">
      <c r="B56" s="90"/>
      <c r="C56" s="91"/>
      <c r="D56" s="230"/>
      <c r="F56" s="90"/>
      <c r="G56" s="91"/>
      <c r="H56" s="230"/>
      <c r="J56" s="80">
        <f ca="1">MIN(D51:D55,H51:H55)</f>
        <v>30.964104000000003</v>
      </c>
      <c r="L56" s="81"/>
      <c r="M56" s="82"/>
      <c r="N56" s="83"/>
      <c r="O56" s="222"/>
      <c r="P56" s="204"/>
      <c r="Q56" s="222"/>
      <c r="R56" s="10"/>
      <c r="S56" s="10"/>
      <c r="T56" s="10"/>
      <c r="U56" s="10"/>
      <c r="V56" s="67"/>
      <c r="X56" s="7"/>
      <c r="Y56" s="7"/>
      <c r="Z56" s="66"/>
    </row>
    <row r="57" spans="2:28" ht="16.5" customHeight="1" thickBot="1" x14ac:dyDescent="0.3">
      <c r="B57" s="72"/>
      <c r="C57" s="74"/>
      <c r="D57" s="228"/>
      <c r="E57" s="222"/>
      <c r="F57" s="72"/>
      <c r="G57" s="74"/>
      <c r="H57" s="228"/>
      <c r="I57" s="10"/>
      <c r="J57" s="84">
        <f ca="1">MAX(D51:D55,H51:H55)</f>
        <v>95.688671999999997</v>
      </c>
      <c r="L57" s="85">
        <f>L56</f>
        <v>0</v>
      </c>
      <c r="M57" s="86">
        <f>M56</f>
        <v>0</v>
      </c>
      <c r="N57" s="79"/>
      <c r="O57" s="222"/>
      <c r="P57" s="6"/>
      <c r="Q57" s="222"/>
      <c r="R57" s="10"/>
      <c r="S57" s="10"/>
      <c r="T57" s="10"/>
      <c r="U57" s="10"/>
      <c r="V57" s="67"/>
      <c r="X57" s="68"/>
      <c r="Y57" s="68"/>
      <c r="Z57" s="66"/>
    </row>
    <row r="58" spans="2:28" ht="16.5" customHeight="1" thickBot="1" x14ac:dyDescent="0.3"/>
    <row r="59" spans="2:28" x14ac:dyDescent="0.25">
      <c r="B59" s="278" t="s">
        <v>16</v>
      </c>
      <c r="C59" s="279"/>
      <c r="D59" s="280"/>
      <c r="E59" s="3"/>
      <c r="F59" s="278" t="str">
        <f>B59</f>
        <v>cinema_semitrack</v>
      </c>
      <c r="G59" s="279"/>
      <c r="H59" s="280"/>
      <c r="I59" s="3"/>
      <c r="J59" s="204"/>
      <c r="L59" s="282" t="str">
        <f>F59</f>
        <v>cinema_semitrack</v>
      </c>
      <c r="M59" s="279"/>
      <c r="N59" s="280"/>
      <c r="O59" s="180"/>
      <c r="P59" s="204"/>
      <c r="U59" s="200"/>
      <c r="V59" s="200"/>
      <c r="X59" s="277"/>
      <c r="Y59" s="275"/>
      <c r="Z59" s="275"/>
    </row>
    <row r="60" spans="2:28" x14ac:dyDescent="0.25">
      <c r="B60" s="274" t="s">
        <v>27</v>
      </c>
      <c r="C60" s="275"/>
      <c r="D60" s="71" t="s">
        <v>28</v>
      </c>
      <c r="E60" s="222"/>
      <c r="F60" s="274" t="s">
        <v>27</v>
      </c>
      <c r="G60" s="275"/>
      <c r="H60" s="71" t="s">
        <v>28</v>
      </c>
      <c r="I60" s="10"/>
      <c r="J60" s="203" t="s">
        <v>29</v>
      </c>
      <c r="L60" s="283" t="s">
        <v>41</v>
      </c>
      <c r="M60" s="275"/>
      <c r="N60" s="284"/>
      <c r="O60" s="69"/>
      <c r="P60" s="4"/>
      <c r="R60" s="281"/>
      <c r="S60" s="275"/>
      <c r="T60" s="275"/>
      <c r="U60" s="205"/>
      <c r="V60" s="205"/>
      <c r="X60" s="281"/>
      <c r="Y60" s="275"/>
      <c r="Z60" s="275"/>
    </row>
    <row r="61" spans="2:28" x14ac:dyDescent="0.25">
      <c r="B61" s="177" t="s">
        <v>1</v>
      </c>
      <c r="C61" s="101" t="s">
        <v>31</v>
      </c>
      <c r="D61" s="70" t="s">
        <v>32</v>
      </c>
      <c r="E61" s="222"/>
      <c r="F61" s="177" t="s">
        <v>1</v>
      </c>
      <c r="G61" s="101" t="s">
        <v>31</v>
      </c>
      <c r="H61" s="70" t="s">
        <v>32</v>
      </c>
      <c r="I61" s="10"/>
      <c r="J61" s="75"/>
      <c r="L61" s="178" t="str">
        <f>CONCATENATE(B$2," ",L59)</f>
        <v>MPEG-151 cinema_semitrack</v>
      </c>
      <c r="M61" s="195" t="str">
        <f>CONCATENATE(F$2," ",L59)</f>
        <v>my cinema_semitrack</v>
      </c>
      <c r="N61" s="179" t="s">
        <v>33</v>
      </c>
      <c r="O61" s="3"/>
      <c r="P61" s="4" t="s">
        <v>24</v>
      </c>
      <c r="Q61" s="3"/>
      <c r="R61" s="3"/>
      <c r="S61" s="3"/>
      <c r="T61" s="3"/>
      <c r="U61" s="3"/>
      <c r="V61" s="3"/>
      <c r="X61" s="180"/>
      <c r="Y61" s="180"/>
      <c r="Z61" s="180"/>
    </row>
    <row r="62" spans="2:28" x14ac:dyDescent="0.25">
      <c r="B62" s="94" t="str">
        <f>B59</f>
        <v>cinema_semitrack</v>
      </c>
      <c r="C62" s="101" t="s">
        <v>34</v>
      </c>
      <c r="D62" s="223">
        <f ca="1">0.001*INDIRECT($B62&amp;"!E5")</f>
        <v>31.99812</v>
      </c>
      <c r="E62" s="222"/>
      <c r="F62" s="94" t="str">
        <f>F59</f>
        <v>cinema_semitrack</v>
      </c>
      <c r="G62" s="101" t="s">
        <v>34</v>
      </c>
      <c r="H62" s="223">
        <f ca="1">0.001*INDIRECT($B62&amp;"!W5")</f>
        <v>31.998720000000002</v>
      </c>
      <c r="I62" s="10"/>
      <c r="J62" s="224">
        <f ca="1">H62/D62-1</f>
        <v>1.8751101627190181E-5</v>
      </c>
      <c r="L62" s="76">
        <f ca="1">INDIRECT($B62&amp;"!"&amp;L$3&amp;"5")</f>
        <v>35.334542761904764</v>
      </c>
      <c r="M62" s="77">
        <f ca="1">INDIRECT($B62&amp;"!"&amp;M$3&amp;"5")</f>
        <v>35.360079571428564</v>
      </c>
      <c r="N62" s="78">
        <f ca="1">M62-L62</f>
        <v>2.5536809523799775E-2</v>
      </c>
      <c r="O62" s="222"/>
      <c r="P62" s="224">
        <f ca="1">bdrate(D62:D65,L62:L65,H62:H65,M62:M65)</f>
        <v>-2.024220272776267E-3</v>
      </c>
      <c r="Q62" s="222"/>
      <c r="R62" s="10"/>
      <c r="S62" s="10"/>
      <c r="T62" s="10"/>
      <c r="U62" s="10"/>
      <c r="V62" s="225"/>
      <c r="X62" s="7"/>
      <c r="Y62" s="7"/>
      <c r="Z62" s="66"/>
      <c r="AB62" s="226"/>
    </row>
    <row r="63" spans="2:28" x14ac:dyDescent="0.25">
      <c r="B63" s="94" t="str">
        <f>B62</f>
        <v>cinema_semitrack</v>
      </c>
      <c r="C63" s="101" t="s">
        <v>35</v>
      </c>
      <c r="D63" s="223">
        <f ca="1">0.001*INDIRECT($B63&amp;"!E6")</f>
        <v>47.120816000000005</v>
      </c>
      <c r="E63" s="222"/>
      <c r="F63" s="94" t="str">
        <f>F62</f>
        <v>cinema_semitrack</v>
      </c>
      <c r="G63" s="101" t="s">
        <v>35</v>
      </c>
      <c r="H63" s="223">
        <f ca="1">0.001*INDIRECT($B63&amp;"!W6")</f>
        <v>47.121400000000001</v>
      </c>
      <c r="I63" s="10"/>
      <c r="J63" s="224">
        <f ca="1">H63/D63-1</f>
        <v>1.2393673318289444E-5</v>
      </c>
      <c r="L63" s="76">
        <f ca="1">INDIRECT($B63&amp;"!"&amp;L$3&amp;"6")</f>
        <v>38.547654333333334</v>
      </c>
      <c r="M63" s="77">
        <f ca="1">INDIRECT($B63&amp;"!"&amp;M$3&amp;"6")</f>
        <v>38.580274142857135</v>
      </c>
      <c r="N63" s="78">
        <f ca="1">M63-L63</f>
        <v>3.261980952380128E-2</v>
      </c>
      <c r="O63" s="222"/>
      <c r="P63" s="4"/>
      <c r="Q63" s="222"/>
      <c r="R63" s="10"/>
      <c r="S63" s="10"/>
      <c r="T63" s="10"/>
      <c r="U63" s="10"/>
      <c r="V63" s="225"/>
      <c r="X63" s="7"/>
      <c r="Y63" s="7"/>
      <c r="Z63" s="66"/>
    </row>
    <row r="64" spans="2:28" x14ac:dyDescent="0.25">
      <c r="B64" s="94" t="str">
        <f>B63</f>
        <v>cinema_semitrack</v>
      </c>
      <c r="C64" s="101" t="s">
        <v>36</v>
      </c>
      <c r="D64" s="223">
        <f ca="1">0.001*INDIRECT($B64&amp;"!E7")</f>
        <v>70.18495999999999</v>
      </c>
      <c r="E64" s="222"/>
      <c r="F64" s="94" t="str">
        <f>F63</f>
        <v>cinema_semitrack</v>
      </c>
      <c r="G64" s="101" t="s">
        <v>36</v>
      </c>
      <c r="H64" s="223">
        <f ca="1">0.001*INDIRECT($B64&amp;"!W7")</f>
        <v>70.184967999999998</v>
      </c>
      <c r="I64" s="10"/>
      <c r="J64" s="224">
        <f ca="1">H64/D64-1</f>
        <v>1.1398453469979586E-7</v>
      </c>
      <c r="L64" s="76">
        <f ca="1">INDIRECT($B64&amp;"!"&amp;L$3&amp;"7")</f>
        <v>42.520271476190466</v>
      </c>
      <c r="M64" s="77">
        <f ca="1">INDIRECT($B64&amp;"!"&amp;M$3&amp;"7")</f>
        <v>42.523765619047616</v>
      </c>
      <c r="N64" s="78">
        <f ca="1">M64-L64</f>
        <v>3.4941428571499955E-3</v>
      </c>
      <c r="O64" s="222"/>
      <c r="P64" s="4" t="s">
        <v>37</v>
      </c>
      <c r="Q64" s="222"/>
      <c r="R64" s="10"/>
      <c r="S64" s="10"/>
      <c r="T64" s="10"/>
      <c r="U64" s="10"/>
      <c r="V64" s="225"/>
      <c r="X64" s="7"/>
      <c r="Y64" s="7"/>
      <c r="Z64" s="66"/>
    </row>
    <row r="65" spans="2:28" x14ac:dyDescent="0.25">
      <c r="B65" s="94" t="str">
        <f>B64</f>
        <v>cinema_semitrack</v>
      </c>
      <c r="C65" s="101" t="s">
        <v>38</v>
      </c>
      <c r="D65" s="223">
        <f ca="1">0.001*INDIRECT($B65&amp;"!E8")</f>
        <v>99.472144</v>
      </c>
      <c r="E65" s="222"/>
      <c r="F65" s="94" t="str">
        <f>F64</f>
        <v>cinema_semitrack</v>
      </c>
      <c r="G65" s="101" t="s">
        <v>38</v>
      </c>
      <c r="H65" s="223">
        <f ca="1">0.001*INDIRECT($B65&amp;"!W8")</f>
        <v>99.471167999999992</v>
      </c>
      <c r="I65" s="10"/>
      <c r="J65" s="224">
        <f ca="1">H65/D65-1</f>
        <v>-9.8117921335516556E-6</v>
      </c>
      <c r="L65" s="76">
        <f ca="1">INDIRECT($B65&amp;"!"&amp;L$3&amp;"8")</f>
        <v>46.142118571428576</v>
      </c>
      <c r="M65" s="77">
        <f ca="1">INDIRECT($B65&amp;"!"&amp;M$3&amp;"8")</f>
        <v>46.161765333333335</v>
      </c>
      <c r="N65" s="78">
        <f ca="1">M65-L65</f>
        <v>1.9646761904759558E-2</v>
      </c>
      <c r="O65" s="222"/>
      <c r="P65" s="227">
        <f ca="1">bdrate(L62:L65,D62:D65,M62:M65,H62:H65)</f>
        <v>4.0405301602386423E-4</v>
      </c>
      <c r="Q65" s="222"/>
      <c r="R65" s="10"/>
      <c r="S65" s="10"/>
      <c r="T65" s="10"/>
      <c r="U65" s="10"/>
      <c r="V65" s="225"/>
      <c r="X65" s="7"/>
      <c r="Y65" s="7"/>
      <c r="Z65" s="66"/>
    </row>
    <row r="66" spans="2:28" ht="16.5" customHeight="1" thickBot="1" x14ac:dyDescent="0.3">
      <c r="B66" s="72"/>
      <c r="C66" s="102"/>
      <c r="D66" s="228"/>
      <c r="E66" s="222"/>
      <c r="F66" s="72"/>
      <c r="G66" s="102"/>
      <c r="H66" s="223"/>
      <c r="I66" s="10"/>
      <c r="J66" s="224"/>
      <c r="L66" s="76"/>
      <c r="M66" s="77"/>
      <c r="N66" s="79"/>
      <c r="O66" s="222"/>
      <c r="P66" s="229"/>
      <c r="Q66" s="222"/>
      <c r="R66" s="10"/>
      <c r="S66" s="10"/>
      <c r="T66" s="10"/>
      <c r="U66" s="10"/>
      <c r="V66" s="225"/>
      <c r="X66" s="7"/>
      <c r="Y66" s="7"/>
      <c r="Z66" s="66"/>
      <c r="AB66" s="226"/>
    </row>
    <row r="67" spans="2:28" ht="16.5" customHeight="1" x14ac:dyDescent="0.25">
      <c r="B67" s="90"/>
      <c r="C67" s="91"/>
      <c r="D67" s="230"/>
      <c r="F67" s="90"/>
      <c r="G67" s="91"/>
      <c r="H67" s="230"/>
      <c r="J67" s="80">
        <f ca="1">MIN(D62:D66,H62:H66)</f>
        <v>31.99812</v>
      </c>
      <c r="L67" s="81"/>
      <c r="M67" s="82"/>
      <c r="N67" s="83"/>
      <c r="O67" s="222"/>
      <c r="P67" s="204"/>
      <c r="Q67" s="222"/>
      <c r="R67" s="10"/>
      <c r="S67" s="10"/>
      <c r="T67" s="10"/>
      <c r="U67" s="10"/>
      <c r="V67" s="67"/>
      <c r="X67" s="7"/>
      <c r="Y67" s="7"/>
      <c r="Z67" s="66"/>
    </row>
    <row r="68" spans="2:28" ht="16.5" customHeight="1" thickBot="1" x14ac:dyDescent="0.3">
      <c r="B68" s="72"/>
      <c r="C68" s="74"/>
      <c r="D68" s="228"/>
      <c r="E68" s="222"/>
      <c r="F68" s="72"/>
      <c r="G68" s="74"/>
      <c r="H68" s="228"/>
      <c r="I68" s="10"/>
      <c r="J68" s="84">
        <f ca="1">MAX(D62:D66,H62:H66)</f>
        <v>99.472144</v>
      </c>
      <c r="L68" s="85">
        <f>L67</f>
        <v>0</v>
      </c>
      <c r="M68" s="86">
        <f>M67</f>
        <v>0</v>
      </c>
      <c r="N68" s="79"/>
      <c r="O68" s="222"/>
      <c r="P68" s="6"/>
      <c r="Q68" s="222"/>
      <c r="R68" s="10"/>
      <c r="S68" s="10"/>
      <c r="T68" s="10"/>
      <c r="U68" s="10"/>
      <c r="V68" s="67"/>
      <c r="X68" s="68"/>
      <c r="Y68" s="68"/>
      <c r="Z68" s="66"/>
    </row>
    <row r="69" spans="2:28" ht="16.5" customHeight="1" thickBot="1" x14ac:dyDescent="0.3"/>
    <row r="70" spans="2:28" x14ac:dyDescent="0.25">
      <c r="B70" s="278" t="s">
        <v>17</v>
      </c>
      <c r="C70" s="279"/>
      <c r="D70" s="280"/>
      <c r="E70" s="3"/>
      <c r="F70" s="278" t="str">
        <f>B70</f>
        <v>breakdance_track</v>
      </c>
      <c r="G70" s="279"/>
      <c r="H70" s="280"/>
      <c r="I70" s="3"/>
      <c r="J70" s="204"/>
      <c r="L70" s="282" t="str">
        <f>F70</f>
        <v>breakdance_track</v>
      </c>
      <c r="M70" s="279"/>
      <c r="N70" s="280"/>
      <c r="O70" s="180"/>
      <c r="P70" s="204"/>
      <c r="U70" s="200"/>
      <c r="V70" s="200"/>
      <c r="X70" s="277"/>
      <c r="Y70" s="275"/>
      <c r="Z70" s="275"/>
    </row>
    <row r="71" spans="2:28" x14ac:dyDescent="0.25">
      <c r="B71" s="274" t="s">
        <v>27</v>
      </c>
      <c r="C71" s="275"/>
      <c r="D71" s="71" t="s">
        <v>28</v>
      </c>
      <c r="E71" s="222"/>
      <c r="F71" s="274" t="s">
        <v>27</v>
      </c>
      <c r="G71" s="275"/>
      <c r="H71" s="71" t="s">
        <v>28</v>
      </c>
      <c r="I71" s="10"/>
      <c r="J71" s="203" t="s">
        <v>29</v>
      </c>
      <c r="L71" s="283" t="s">
        <v>41</v>
      </c>
      <c r="M71" s="275"/>
      <c r="N71" s="284"/>
      <c r="O71" s="69"/>
      <c r="P71" s="4"/>
      <c r="R71" s="281"/>
      <c r="S71" s="275"/>
      <c r="T71" s="275"/>
      <c r="U71" s="205"/>
      <c r="V71" s="205"/>
      <c r="X71" s="281"/>
      <c r="Y71" s="275"/>
      <c r="Z71" s="275"/>
    </row>
    <row r="72" spans="2:28" x14ac:dyDescent="0.25">
      <c r="B72" s="177" t="s">
        <v>1</v>
      </c>
      <c r="C72" s="101" t="s">
        <v>31</v>
      </c>
      <c r="D72" s="70" t="s">
        <v>32</v>
      </c>
      <c r="E72" s="222"/>
      <c r="F72" s="177" t="s">
        <v>1</v>
      </c>
      <c r="G72" s="101" t="s">
        <v>31</v>
      </c>
      <c r="H72" s="70" t="s">
        <v>32</v>
      </c>
      <c r="I72" s="10"/>
      <c r="J72" s="75"/>
      <c r="L72" s="178" t="str">
        <f>CONCATENATE(B$2," ",L70)</f>
        <v>MPEG-151 breakdance_track</v>
      </c>
      <c r="M72" s="195" t="str">
        <f>CONCATENATE(F$2," ",L70)</f>
        <v>my breakdance_track</v>
      </c>
      <c r="N72" s="179" t="s">
        <v>33</v>
      </c>
      <c r="O72" s="3"/>
      <c r="P72" s="4" t="s">
        <v>24</v>
      </c>
      <c r="Q72" s="3"/>
      <c r="R72" s="3"/>
      <c r="S72" s="3"/>
      <c r="T72" s="3"/>
      <c r="U72" s="3"/>
      <c r="V72" s="3"/>
      <c r="X72" s="180"/>
      <c r="Y72" s="180"/>
      <c r="Z72" s="180"/>
    </row>
    <row r="73" spans="2:28" x14ac:dyDescent="0.25">
      <c r="B73" s="94" t="str">
        <f>B70</f>
        <v>breakdance_track</v>
      </c>
      <c r="C73" s="101" t="s">
        <v>34</v>
      </c>
      <c r="D73" s="223">
        <f ca="1">0.001*INDIRECT($B73&amp;"!E5")</f>
        <v>141.91076799999999</v>
      </c>
      <c r="E73" s="222"/>
      <c r="F73" s="94" t="str">
        <f>F70</f>
        <v>breakdance_track</v>
      </c>
      <c r="G73" s="101" t="s">
        <v>34</v>
      </c>
      <c r="H73" s="223">
        <f ca="1">0.001*INDIRECT($B73&amp;"!W5")</f>
        <v>141.91482400000001</v>
      </c>
      <c r="I73" s="10"/>
      <c r="J73" s="224">
        <f ca="1">H73/D73-1</f>
        <v>2.8581340635325247E-5</v>
      </c>
      <c r="L73" s="76">
        <f ca="1">INDIRECT($B73&amp;"!"&amp;L$3&amp;"5")</f>
        <v>33.031665406249999</v>
      </c>
      <c r="M73" s="77">
        <f ca="1">INDIRECT($B73&amp;"!"&amp;M$3&amp;"5")</f>
        <v>33.042207812500003</v>
      </c>
      <c r="N73" s="78">
        <f ca="1">M73-L73</f>
        <v>1.0542406250003467E-2</v>
      </c>
      <c r="O73" s="222"/>
      <c r="P73" s="224">
        <f ca="1">bdrate(D73:D76,L73:L76,H73:H76,M73:M76)</f>
        <v>-6.0981666497783582E-4</v>
      </c>
      <c r="Q73" s="222"/>
      <c r="R73" s="10"/>
      <c r="S73" s="10"/>
      <c r="T73" s="10"/>
      <c r="U73" s="10"/>
      <c r="V73" s="225"/>
      <c r="X73" s="7"/>
      <c r="Y73" s="7"/>
      <c r="Z73" s="66"/>
      <c r="AB73" s="226"/>
    </row>
    <row r="74" spans="2:28" x14ac:dyDescent="0.25">
      <c r="B74" s="94" t="str">
        <f>B73</f>
        <v>breakdance_track</v>
      </c>
      <c r="C74" s="101" t="s">
        <v>35</v>
      </c>
      <c r="D74" s="223">
        <f ca="1">0.001*INDIRECT($B74&amp;"!E6")</f>
        <v>202.49611999999999</v>
      </c>
      <c r="E74" s="222"/>
      <c r="F74" s="94" t="str">
        <f>F73</f>
        <v>breakdance_track</v>
      </c>
      <c r="G74" s="101" t="s">
        <v>35</v>
      </c>
      <c r="H74" s="223">
        <f ca="1">0.001*INDIRECT($B74&amp;"!W6")</f>
        <v>202.50261600000002</v>
      </c>
      <c r="I74" s="10"/>
      <c r="J74" s="224">
        <f ca="1">H74/D74-1</f>
        <v>3.2079627007242095E-5</v>
      </c>
      <c r="L74" s="76">
        <f ca="1">INDIRECT($B74&amp;"!"&amp;L$3&amp;"6")</f>
        <v>37.327720218750002</v>
      </c>
      <c r="M74" s="77">
        <f ca="1">INDIRECT($B74&amp;"!"&amp;M$3&amp;"6")</f>
        <v>37.336718843750006</v>
      </c>
      <c r="N74" s="78">
        <f ca="1">M74-L74</f>
        <v>8.9986250000038126E-3</v>
      </c>
      <c r="O74" s="222"/>
      <c r="P74" s="4"/>
      <c r="Q74" s="222"/>
      <c r="R74" s="10"/>
      <c r="S74" s="10"/>
      <c r="T74" s="10"/>
      <c r="U74" s="10"/>
      <c r="V74" s="225"/>
      <c r="X74" s="7"/>
      <c r="Y74" s="7"/>
      <c r="Z74" s="66"/>
    </row>
    <row r="75" spans="2:28" x14ac:dyDescent="0.25">
      <c r="B75" s="94" t="str">
        <f>B74</f>
        <v>breakdance_track</v>
      </c>
      <c r="C75" s="101" t="s">
        <v>36</v>
      </c>
      <c r="D75" s="223">
        <f ca="1">0.001*INDIRECT($B75&amp;"!E7")</f>
        <v>284.92426400000005</v>
      </c>
      <c r="E75" s="222"/>
      <c r="F75" s="94" t="str">
        <f>F74</f>
        <v>breakdance_track</v>
      </c>
      <c r="G75" s="101" t="s">
        <v>36</v>
      </c>
      <c r="H75" s="223">
        <f ca="1">0.001*INDIRECT($B75&amp;"!W7")</f>
        <v>284.931512</v>
      </c>
      <c r="I75" s="10"/>
      <c r="J75" s="224">
        <f ca="1">H75/D75-1</f>
        <v>2.543833894019798E-5</v>
      </c>
      <c r="L75" s="76">
        <f ca="1">INDIRECT($B75&amp;"!"&amp;L$3&amp;"7")</f>
        <v>42.662468718749999</v>
      </c>
      <c r="M75" s="77">
        <f ca="1">INDIRECT($B75&amp;"!"&amp;M$3&amp;"7")</f>
        <v>42.674885156249992</v>
      </c>
      <c r="N75" s="78">
        <f ca="1">M75-L75</f>
        <v>1.2416437499993549E-2</v>
      </c>
      <c r="O75" s="222"/>
      <c r="P75" s="4" t="s">
        <v>37</v>
      </c>
      <c r="Q75" s="222"/>
      <c r="R75" s="10"/>
      <c r="S75" s="10"/>
      <c r="T75" s="10"/>
      <c r="U75" s="10"/>
      <c r="V75" s="225"/>
      <c r="X75" s="7"/>
      <c r="Y75" s="7"/>
      <c r="Z75" s="66"/>
    </row>
    <row r="76" spans="2:28" x14ac:dyDescent="0.25">
      <c r="B76" s="94" t="str">
        <f>B75</f>
        <v>breakdance_track</v>
      </c>
      <c r="C76" s="101" t="s">
        <v>38</v>
      </c>
      <c r="D76" s="223">
        <f ca="1">0.001*INDIRECT($B76&amp;"!E8")</f>
        <v>388.26202400000005</v>
      </c>
      <c r="E76" s="222"/>
      <c r="F76" s="94" t="str">
        <f>F75</f>
        <v>breakdance_track</v>
      </c>
      <c r="G76" s="101" t="s">
        <v>38</v>
      </c>
      <c r="H76" s="223">
        <f ca="1">0.001*INDIRECT($B76&amp;"!W8")</f>
        <v>388.26845600000001</v>
      </c>
      <c r="I76" s="10"/>
      <c r="J76" s="224">
        <f ca="1">H76/D76-1</f>
        <v>1.6566132154061108E-5</v>
      </c>
      <c r="L76" s="76">
        <f ca="1">INDIRECT($B76&amp;"!"&amp;L$3&amp;"8")</f>
        <v>46.466369468749996</v>
      </c>
      <c r="M76" s="77">
        <f ca="1">INDIRECT($B76&amp;"!"&amp;M$3&amp;"8")</f>
        <v>46.459103500000005</v>
      </c>
      <c r="N76" s="78">
        <f ca="1">M76-L76</f>
        <v>-7.2659687499907477E-3</v>
      </c>
      <c r="O76" s="222"/>
      <c r="P76" s="227">
        <f ca="1">bdrate(L73:L76,D73:D76,M73:M76,H73:H76)</f>
        <v>1.9522937981397703E-4</v>
      </c>
      <c r="Q76" s="222"/>
      <c r="R76" s="10"/>
      <c r="S76" s="10"/>
      <c r="T76" s="10"/>
      <c r="U76" s="10"/>
      <c r="V76" s="225"/>
      <c r="X76" s="7"/>
      <c r="Y76" s="7"/>
      <c r="Z76" s="66"/>
    </row>
    <row r="77" spans="2:28" ht="16.5" customHeight="1" thickBot="1" x14ac:dyDescent="0.3">
      <c r="B77" s="72"/>
      <c r="C77" s="102"/>
      <c r="D77" s="228"/>
      <c r="E77" s="222"/>
      <c r="F77" s="72"/>
      <c r="G77" s="102"/>
      <c r="H77" s="223"/>
      <c r="I77" s="10"/>
      <c r="J77" s="224"/>
      <c r="L77" s="76"/>
      <c r="M77" s="77"/>
      <c r="N77" s="79"/>
      <c r="O77" s="222"/>
      <c r="P77" s="229"/>
      <c r="Q77" s="222"/>
      <c r="R77" s="10"/>
      <c r="S77" s="10"/>
      <c r="T77" s="10"/>
      <c r="U77" s="10"/>
      <c r="V77" s="225"/>
      <c r="X77" s="7"/>
      <c r="Y77" s="7"/>
      <c r="Z77" s="66"/>
      <c r="AB77" s="226"/>
    </row>
    <row r="78" spans="2:28" ht="16.5" customHeight="1" x14ac:dyDescent="0.25">
      <c r="B78" s="90"/>
      <c r="C78" s="91"/>
      <c r="D78" s="230"/>
      <c r="F78" s="90"/>
      <c r="G78" s="91"/>
      <c r="H78" s="230"/>
      <c r="J78" s="80">
        <f ca="1">MIN(D73:D77,H73:H77)</f>
        <v>141.91076799999999</v>
      </c>
      <c r="L78" s="81"/>
      <c r="M78" s="82"/>
      <c r="N78" s="83"/>
      <c r="O78" s="222"/>
      <c r="P78" s="204"/>
      <c r="Q78" s="222"/>
      <c r="R78" s="10"/>
      <c r="S78" s="10"/>
      <c r="T78" s="10"/>
      <c r="U78" s="10"/>
      <c r="V78" s="67"/>
      <c r="X78" s="7"/>
      <c r="Y78" s="7"/>
      <c r="Z78" s="66"/>
    </row>
    <row r="79" spans="2:28" ht="16.5" customHeight="1" thickBot="1" x14ac:dyDescent="0.3">
      <c r="B79" s="72"/>
      <c r="C79" s="74"/>
      <c r="D79" s="228"/>
      <c r="E79" s="222"/>
      <c r="F79" s="72"/>
      <c r="G79" s="74"/>
      <c r="H79" s="228"/>
      <c r="I79" s="10"/>
      <c r="J79" s="84">
        <f ca="1">MAX(D73:D77,H73:H77)</f>
        <v>388.26845600000001</v>
      </c>
      <c r="L79" s="85">
        <f>L78</f>
        <v>0</v>
      </c>
      <c r="M79" s="86">
        <f>M78</f>
        <v>0</v>
      </c>
      <c r="N79" s="79"/>
      <c r="O79" s="222"/>
      <c r="P79" s="6"/>
      <c r="Q79" s="222"/>
      <c r="R79" s="10"/>
      <c r="S79" s="10"/>
      <c r="T79" s="10"/>
      <c r="U79" s="10"/>
      <c r="V79" s="67"/>
      <c r="X79" s="68"/>
      <c r="Y79" s="68"/>
      <c r="Z79" s="66"/>
    </row>
    <row r="80" spans="2:28" ht="16.5" customHeight="1" thickBot="1" x14ac:dyDescent="0.3"/>
    <row r="81" spans="2:28" x14ac:dyDescent="0.25">
      <c r="B81" s="278" t="s">
        <v>18</v>
      </c>
      <c r="C81" s="279"/>
      <c r="D81" s="280"/>
      <c r="E81" s="3"/>
      <c r="F81" s="278" t="str">
        <f>B81</f>
        <v>breakdance_semitrack</v>
      </c>
      <c r="G81" s="279"/>
      <c r="H81" s="280"/>
      <c r="I81" s="3"/>
      <c r="J81" s="204"/>
      <c r="L81" s="282" t="str">
        <f>F81</f>
        <v>breakdance_semitrack</v>
      </c>
      <c r="M81" s="279"/>
      <c r="N81" s="280"/>
      <c r="O81" s="180"/>
      <c r="P81" s="204"/>
      <c r="U81" s="200"/>
      <c r="V81" s="200"/>
      <c r="X81" s="277"/>
      <c r="Y81" s="275"/>
      <c r="Z81" s="275"/>
    </row>
    <row r="82" spans="2:28" x14ac:dyDescent="0.25">
      <c r="B82" s="274" t="s">
        <v>27</v>
      </c>
      <c r="C82" s="275"/>
      <c r="D82" s="71" t="s">
        <v>28</v>
      </c>
      <c r="E82" s="222"/>
      <c r="F82" s="274" t="s">
        <v>27</v>
      </c>
      <c r="G82" s="275"/>
      <c r="H82" s="71" t="s">
        <v>28</v>
      </c>
      <c r="I82" s="10"/>
      <c r="J82" s="203" t="s">
        <v>29</v>
      </c>
      <c r="L82" s="283" t="s">
        <v>41</v>
      </c>
      <c r="M82" s="275"/>
      <c r="N82" s="284"/>
      <c r="O82" s="69"/>
      <c r="P82" s="4"/>
      <c r="R82" s="281"/>
      <c r="S82" s="275"/>
      <c r="T82" s="275"/>
      <c r="U82" s="205"/>
      <c r="V82" s="205"/>
      <c r="X82" s="281"/>
      <c r="Y82" s="275"/>
      <c r="Z82" s="275"/>
    </row>
    <row r="83" spans="2:28" x14ac:dyDescent="0.25">
      <c r="B83" s="177" t="s">
        <v>1</v>
      </c>
      <c r="C83" s="101" t="s">
        <v>31</v>
      </c>
      <c r="D83" s="70" t="s">
        <v>32</v>
      </c>
      <c r="E83" s="222"/>
      <c r="F83" s="177" t="s">
        <v>1</v>
      </c>
      <c r="G83" s="101" t="s">
        <v>31</v>
      </c>
      <c r="H83" s="70" t="s">
        <v>32</v>
      </c>
      <c r="I83" s="10"/>
      <c r="J83" s="75"/>
      <c r="L83" s="178" t="str">
        <f>CONCATENATE(B$2," ",L81)</f>
        <v>MPEG-151 breakdance_semitrack</v>
      </c>
      <c r="M83" s="195" t="str">
        <f>CONCATENATE(F$2," ",L81)</f>
        <v>my breakdance_semitrack</v>
      </c>
      <c r="N83" s="179" t="s">
        <v>33</v>
      </c>
      <c r="O83" s="3"/>
      <c r="P83" s="4" t="s">
        <v>24</v>
      </c>
      <c r="Q83" s="3"/>
      <c r="R83" s="3"/>
      <c r="S83" s="3"/>
      <c r="T83" s="3"/>
      <c r="U83" s="3"/>
      <c r="V83" s="3"/>
      <c r="X83" s="180"/>
      <c r="Y83" s="180"/>
      <c r="Z83" s="180"/>
    </row>
    <row r="84" spans="2:28" x14ac:dyDescent="0.25">
      <c r="B84" s="94" t="str">
        <f>B81</f>
        <v>breakdance_semitrack</v>
      </c>
      <c r="C84" s="101" t="s">
        <v>34</v>
      </c>
      <c r="D84" s="223">
        <f ca="1">0.001*INDIRECT($B84&amp;"!E5")</f>
        <v>148.74119999999999</v>
      </c>
      <c r="E84" s="222"/>
      <c r="F84" s="94" t="str">
        <f>F81</f>
        <v>breakdance_semitrack</v>
      </c>
      <c r="G84" s="101" t="s">
        <v>34</v>
      </c>
      <c r="H84" s="223">
        <f ca="1">0.001*INDIRECT($B84&amp;"!W5")</f>
        <v>148.74522399999998</v>
      </c>
      <c r="I84" s="10"/>
      <c r="J84" s="224">
        <f ca="1">H84/D84-1</f>
        <v>2.7053701328050295E-5</v>
      </c>
      <c r="L84" s="76">
        <f ca="1">INDIRECT($B84&amp;"!"&amp;L$3&amp;"5")</f>
        <v>32.803427843750008</v>
      </c>
      <c r="M84" s="77">
        <f ca="1">INDIRECT($B84&amp;"!"&amp;M$3&amp;"5")</f>
        <v>32.802540843750009</v>
      </c>
      <c r="N84" s="78">
        <f ca="1">M84-L84</f>
        <v>-8.869999999987499E-4</v>
      </c>
      <c r="O84" s="222"/>
      <c r="P84" s="224">
        <f ca="1">bdrate(D84:D87,L84:L87,H84:H87,M84:M87)</f>
        <v>-6.9104734505121002E-4</v>
      </c>
      <c r="Q84" s="222"/>
      <c r="R84" s="10"/>
      <c r="S84" s="10"/>
      <c r="T84" s="10"/>
      <c r="U84" s="10"/>
      <c r="V84" s="225"/>
      <c r="X84" s="7"/>
      <c r="Y84" s="7"/>
      <c r="Z84" s="66"/>
      <c r="AB84" s="226"/>
    </row>
    <row r="85" spans="2:28" x14ac:dyDescent="0.25">
      <c r="B85" s="94" t="str">
        <f>B84</f>
        <v>breakdance_semitrack</v>
      </c>
      <c r="C85" s="101" t="s">
        <v>35</v>
      </c>
      <c r="D85" s="223">
        <f ca="1">0.001*INDIRECT($B85&amp;"!E6")</f>
        <v>212.310136</v>
      </c>
      <c r="E85" s="222"/>
      <c r="F85" s="94" t="str">
        <f>F84</f>
        <v>breakdance_semitrack</v>
      </c>
      <c r="G85" s="101" t="s">
        <v>35</v>
      </c>
      <c r="H85" s="223">
        <f ca="1">0.001*INDIRECT($B85&amp;"!W6")</f>
        <v>212.31476799999999</v>
      </c>
      <c r="I85" s="10"/>
      <c r="J85" s="224">
        <f ca="1">H85/D85-1</f>
        <v>2.1817140185786954E-5</v>
      </c>
      <c r="L85" s="76">
        <f ca="1">INDIRECT($B85&amp;"!"&amp;L$3&amp;"6")</f>
        <v>37.210891812500002</v>
      </c>
      <c r="M85" s="77">
        <f ca="1">INDIRECT($B85&amp;"!"&amp;M$3&amp;"6")</f>
        <v>37.230678906249999</v>
      </c>
      <c r="N85" s="78">
        <f ca="1">M85-L85</f>
        <v>1.9787093749997098E-2</v>
      </c>
      <c r="O85" s="222"/>
      <c r="P85" s="4"/>
      <c r="Q85" s="222"/>
      <c r="R85" s="10"/>
      <c r="S85" s="10"/>
      <c r="T85" s="10"/>
      <c r="U85" s="10"/>
      <c r="V85" s="225"/>
      <c r="X85" s="7"/>
      <c r="Y85" s="7"/>
      <c r="Z85" s="66"/>
    </row>
    <row r="86" spans="2:28" x14ac:dyDescent="0.25">
      <c r="B86" s="94" t="str">
        <f>B85</f>
        <v>breakdance_semitrack</v>
      </c>
      <c r="C86" s="101" t="s">
        <v>36</v>
      </c>
      <c r="D86" s="223">
        <f ca="1">0.001*INDIRECT($B86&amp;"!E7")</f>
        <v>298.38734399999998</v>
      </c>
      <c r="E86" s="222"/>
      <c r="F86" s="94" t="str">
        <f>F85</f>
        <v>breakdance_semitrack</v>
      </c>
      <c r="G86" s="101" t="s">
        <v>36</v>
      </c>
      <c r="H86" s="223">
        <f ca="1">0.001*INDIRECT($B86&amp;"!W7")</f>
        <v>298.39421600000009</v>
      </c>
      <c r="I86" s="10"/>
      <c r="J86" s="224">
        <f ca="1">H86/D86-1</f>
        <v>2.3030467405149579E-5</v>
      </c>
      <c r="L86" s="76">
        <f ca="1">INDIRECT($B86&amp;"!"&amp;L$3&amp;"7")</f>
        <v>42.224438468750009</v>
      </c>
      <c r="M86" s="77">
        <f ca="1">INDIRECT($B86&amp;"!"&amp;M$3&amp;"7")</f>
        <v>42.229150750000009</v>
      </c>
      <c r="N86" s="78">
        <f ca="1">M86-L86</f>
        <v>4.7122812500006717E-3</v>
      </c>
      <c r="O86" s="222"/>
      <c r="P86" s="4" t="s">
        <v>37</v>
      </c>
      <c r="Q86" s="222"/>
      <c r="R86" s="10"/>
      <c r="S86" s="10"/>
      <c r="T86" s="10"/>
      <c r="U86" s="10"/>
      <c r="V86" s="225"/>
      <c r="X86" s="7"/>
      <c r="Y86" s="7"/>
      <c r="Z86" s="66"/>
    </row>
    <row r="87" spans="2:28" x14ac:dyDescent="0.25">
      <c r="B87" s="94" t="str">
        <f>B86</f>
        <v>breakdance_semitrack</v>
      </c>
      <c r="C87" s="101" t="s">
        <v>38</v>
      </c>
      <c r="D87" s="223">
        <f ca="1">0.001*INDIRECT($B87&amp;"!E8")</f>
        <v>405.806104</v>
      </c>
      <c r="E87" s="222"/>
      <c r="F87" s="94" t="str">
        <f>F86</f>
        <v>breakdance_semitrack</v>
      </c>
      <c r="G87" s="101" t="s">
        <v>38</v>
      </c>
      <c r="H87" s="223">
        <f ca="1">0.001*INDIRECT($B87&amp;"!W8")</f>
        <v>405.81194399999998</v>
      </c>
      <c r="I87" s="10"/>
      <c r="J87" s="224">
        <f ca="1">H87/D87-1</f>
        <v>1.4391109306677308E-5</v>
      </c>
      <c r="L87" s="76">
        <f ca="1">INDIRECT($B87&amp;"!"&amp;L$3&amp;"8")</f>
        <v>45.591421312500003</v>
      </c>
      <c r="M87" s="77">
        <f ca="1">INDIRECT($B87&amp;"!"&amp;M$3&amp;"8")</f>
        <v>45.590034562499994</v>
      </c>
      <c r="N87" s="78">
        <f ca="1">M87-L87</f>
        <v>-1.3867500000088739E-3</v>
      </c>
      <c r="O87" s="222"/>
      <c r="P87" s="227">
        <f ca="1">bdrate(L84:L87,D84:D87,M84:M87,H84:H87)</f>
        <v>1.9395645724551436E-4</v>
      </c>
      <c r="Q87" s="222"/>
      <c r="R87" s="10"/>
      <c r="S87" s="10"/>
      <c r="T87" s="10"/>
      <c r="U87" s="10"/>
      <c r="V87" s="225"/>
      <c r="X87" s="7"/>
      <c r="Y87" s="7"/>
      <c r="Z87" s="66"/>
    </row>
    <row r="88" spans="2:28" ht="16.5" customHeight="1" thickBot="1" x14ac:dyDescent="0.3">
      <c r="B88" s="72"/>
      <c r="C88" s="102"/>
      <c r="D88" s="228"/>
      <c r="E88" s="222"/>
      <c r="F88" s="72"/>
      <c r="G88" s="102"/>
      <c r="H88" s="223"/>
      <c r="I88" s="10"/>
      <c r="J88" s="224"/>
      <c r="L88" s="76"/>
      <c r="M88" s="77"/>
      <c r="N88" s="79"/>
      <c r="O88" s="222"/>
      <c r="P88" s="229"/>
      <c r="Q88" s="222"/>
      <c r="R88" s="10"/>
      <c r="S88" s="10"/>
      <c r="T88" s="10"/>
      <c r="U88" s="10"/>
      <c r="V88" s="225"/>
      <c r="X88" s="7"/>
      <c r="Y88" s="7"/>
      <c r="Z88" s="66"/>
      <c r="AB88" s="226"/>
    </row>
    <row r="89" spans="2:28" ht="16.5" customHeight="1" x14ac:dyDescent="0.25">
      <c r="B89" s="90"/>
      <c r="C89" s="91"/>
      <c r="D89" s="230"/>
      <c r="F89" s="90"/>
      <c r="G89" s="91"/>
      <c r="H89" s="230"/>
      <c r="J89" s="80">
        <f ca="1">MIN(D84:D88,H84:H88)</f>
        <v>148.74119999999999</v>
      </c>
      <c r="L89" s="81"/>
      <c r="M89" s="82"/>
      <c r="N89" s="83"/>
      <c r="O89" s="222"/>
      <c r="P89" s="204"/>
      <c r="Q89" s="222"/>
      <c r="R89" s="10"/>
      <c r="S89" s="10"/>
      <c r="T89" s="10"/>
      <c r="U89" s="10"/>
      <c r="V89" s="67"/>
      <c r="X89" s="7"/>
      <c r="Y89" s="7"/>
      <c r="Z89" s="66"/>
    </row>
    <row r="90" spans="2:28" ht="16.5" customHeight="1" thickBot="1" x14ac:dyDescent="0.3">
      <c r="B90" s="72"/>
      <c r="C90" s="74"/>
      <c r="D90" s="228"/>
      <c r="E90" s="222"/>
      <c r="F90" s="72"/>
      <c r="G90" s="74"/>
      <c r="H90" s="228"/>
      <c r="I90" s="10"/>
      <c r="J90" s="84">
        <f ca="1">MAX(D84:D88,H84:H88)</f>
        <v>405.81194399999998</v>
      </c>
      <c r="L90" s="85">
        <f>L89</f>
        <v>0</v>
      </c>
      <c r="M90" s="86">
        <f>M89</f>
        <v>0</v>
      </c>
      <c r="N90" s="79"/>
      <c r="O90" s="222"/>
      <c r="P90" s="6"/>
      <c r="Q90" s="222"/>
      <c r="R90" s="10"/>
      <c r="S90" s="10"/>
      <c r="T90" s="10"/>
      <c r="U90" s="10"/>
      <c r="V90" s="67"/>
      <c r="X90" s="68"/>
      <c r="Y90" s="68"/>
      <c r="Z90" s="66"/>
    </row>
    <row r="91" spans="2:28" ht="16.5" customHeight="1" thickBot="1" x14ac:dyDescent="0.3"/>
    <row r="92" spans="2:28" x14ac:dyDescent="0.25">
      <c r="B92" s="278" t="s">
        <v>19</v>
      </c>
      <c r="C92" s="279"/>
      <c r="D92" s="280"/>
      <c r="E92" s="3"/>
      <c r="F92" s="278" t="str">
        <f>B92</f>
        <v>bartender_track</v>
      </c>
      <c r="G92" s="279"/>
      <c r="H92" s="280"/>
      <c r="I92" s="3"/>
      <c r="J92" s="204"/>
      <c r="L92" s="282" t="str">
        <f>F92</f>
        <v>bartender_track</v>
      </c>
      <c r="M92" s="279"/>
      <c r="N92" s="280"/>
      <c r="O92" s="180"/>
      <c r="P92" s="204"/>
      <c r="U92" s="200"/>
      <c r="V92" s="200"/>
      <c r="X92" s="277"/>
      <c r="Y92" s="275"/>
      <c r="Z92" s="275"/>
    </row>
    <row r="93" spans="2:28" x14ac:dyDescent="0.25">
      <c r="B93" s="274" t="s">
        <v>27</v>
      </c>
      <c r="C93" s="275"/>
      <c r="D93" s="71" t="s">
        <v>28</v>
      </c>
      <c r="E93" s="222"/>
      <c r="F93" s="274" t="s">
        <v>27</v>
      </c>
      <c r="G93" s="275"/>
      <c r="H93" s="71" t="s">
        <v>28</v>
      </c>
      <c r="I93" s="10"/>
      <c r="J93" s="203" t="s">
        <v>29</v>
      </c>
      <c r="L93" s="283" t="s">
        <v>41</v>
      </c>
      <c r="M93" s="275"/>
      <c r="N93" s="284"/>
      <c r="O93" s="69"/>
      <c r="P93" s="4"/>
      <c r="R93" s="281"/>
      <c r="S93" s="275"/>
      <c r="T93" s="275"/>
      <c r="U93" s="205"/>
      <c r="V93" s="205"/>
      <c r="X93" s="281"/>
      <c r="Y93" s="275"/>
      <c r="Z93" s="275"/>
    </row>
    <row r="94" spans="2:28" x14ac:dyDescent="0.25">
      <c r="B94" s="177" t="s">
        <v>1</v>
      </c>
      <c r="C94" s="101" t="s">
        <v>31</v>
      </c>
      <c r="D94" s="70" t="s">
        <v>32</v>
      </c>
      <c r="E94" s="222"/>
      <c r="F94" s="177" t="s">
        <v>1</v>
      </c>
      <c r="G94" s="101" t="s">
        <v>31</v>
      </c>
      <c r="H94" s="70" t="s">
        <v>32</v>
      </c>
      <c r="I94" s="10"/>
      <c r="J94" s="75"/>
      <c r="L94" s="178" t="str">
        <f>CONCATENATE(B$2," ",L92)</f>
        <v>MPEG-151 bartender_track</v>
      </c>
      <c r="M94" s="195" t="str">
        <f>CONCATENATE(F$2," ",L92)</f>
        <v>my bartender_track</v>
      </c>
      <c r="N94" s="179" t="s">
        <v>33</v>
      </c>
      <c r="O94" s="3"/>
      <c r="P94" s="4" t="s">
        <v>24</v>
      </c>
      <c r="Q94" s="3"/>
      <c r="R94" s="3"/>
      <c r="S94" s="3"/>
      <c r="T94" s="3"/>
      <c r="U94" s="3"/>
      <c r="V94" s="3"/>
      <c r="X94" s="180"/>
      <c r="Y94" s="180"/>
      <c r="Z94" s="180"/>
    </row>
    <row r="95" spans="2:28" x14ac:dyDescent="0.25">
      <c r="B95" s="94" t="str">
        <f>B92</f>
        <v>bartender_track</v>
      </c>
      <c r="C95" s="101" t="s">
        <v>34</v>
      </c>
      <c r="D95" s="223">
        <f ca="1">0.001*INDIRECT($B95&amp;"!E5")</f>
        <v>43.155912000000001</v>
      </c>
      <c r="E95" s="222"/>
      <c r="F95" s="94" t="str">
        <f>F92</f>
        <v>bartender_track</v>
      </c>
      <c r="G95" s="101" t="s">
        <v>34</v>
      </c>
      <c r="H95" s="223">
        <f ca="1">0.001*INDIRECT($B95&amp;"!W5")</f>
        <v>43.156303999999999</v>
      </c>
      <c r="I95" s="10"/>
      <c r="J95" s="224">
        <f ca="1">H95/D95-1</f>
        <v>9.0833441312998531E-6</v>
      </c>
      <c r="L95" s="76">
        <f ca="1">INDIRECT($B95&amp;"!"&amp;L$3&amp;"5")</f>
        <v>36.345243476190475</v>
      </c>
      <c r="M95" s="77">
        <f ca="1">INDIRECT($B95&amp;"!"&amp;M$3&amp;"5")</f>
        <v>36.358307857142847</v>
      </c>
      <c r="N95" s="78">
        <f ca="1">M95-L95</f>
        <v>1.3064380952371835E-2</v>
      </c>
      <c r="O95" s="222"/>
      <c r="P95" s="224">
        <f ca="1">bdrate(D95:D98,L95:L98,H95:H98,M95:M98)</f>
        <v>-5.2002532946415769E-4</v>
      </c>
      <c r="Q95" s="222"/>
      <c r="R95" s="10"/>
      <c r="S95" s="10"/>
      <c r="T95" s="10"/>
      <c r="U95" s="10"/>
      <c r="V95" s="225"/>
      <c r="X95" s="7"/>
      <c r="Y95" s="7"/>
      <c r="Z95" s="66"/>
      <c r="AB95" s="226"/>
    </row>
    <row r="96" spans="2:28" x14ac:dyDescent="0.25">
      <c r="B96" s="94" t="str">
        <f>B95</f>
        <v>bartender_track</v>
      </c>
      <c r="C96" s="101" t="s">
        <v>35</v>
      </c>
      <c r="D96" s="223">
        <f ca="1">0.001*INDIRECT($B96&amp;"!E6")</f>
        <v>64.133495999999994</v>
      </c>
      <c r="E96" s="222"/>
      <c r="F96" s="94" t="str">
        <f>F95</f>
        <v>bartender_track</v>
      </c>
      <c r="G96" s="101" t="s">
        <v>35</v>
      </c>
      <c r="H96" s="223">
        <f ca="1">0.001*INDIRECT($B96&amp;"!W6")</f>
        <v>64.133896000000007</v>
      </c>
      <c r="I96" s="10"/>
      <c r="J96" s="224">
        <f ca="1">H96/D96-1</f>
        <v>6.2369904179071511E-6</v>
      </c>
      <c r="L96" s="76">
        <f ca="1">INDIRECT($B96&amp;"!"&amp;L$3&amp;"6")</f>
        <v>39.570199619047621</v>
      </c>
      <c r="M96" s="77">
        <f ca="1">INDIRECT($B96&amp;"!"&amp;M$3&amp;"6")</f>
        <v>39.579372190476185</v>
      </c>
      <c r="N96" s="78">
        <f ca="1">M96-L96</f>
        <v>9.1725714285644244E-3</v>
      </c>
      <c r="O96" s="222"/>
      <c r="P96" s="4"/>
      <c r="Q96" s="222"/>
      <c r="R96" s="10"/>
      <c r="S96" s="10"/>
      <c r="T96" s="10"/>
      <c r="U96" s="10"/>
      <c r="V96" s="225"/>
      <c r="X96" s="7"/>
      <c r="Y96" s="7"/>
      <c r="Z96" s="66"/>
    </row>
    <row r="97" spans="2:28" x14ac:dyDescent="0.25">
      <c r="B97" s="94" t="str">
        <f>B96</f>
        <v>bartender_track</v>
      </c>
      <c r="C97" s="101" t="s">
        <v>36</v>
      </c>
      <c r="D97" s="223">
        <f ca="1">0.001*INDIRECT($B97&amp;"!E7")</f>
        <v>94.915872000000007</v>
      </c>
      <c r="E97" s="222"/>
      <c r="F97" s="94" t="str">
        <f>F96</f>
        <v>bartender_track</v>
      </c>
      <c r="G97" s="101" t="s">
        <v>36</v>
      </c>
      <c r="H97" s="223">
        <f ca="1">0.001*INDIRECT($B97&amp;"!W7")</f>
        <v>94.916112000000012</v>
      </c>
      <c r="I97" s="10"/>
      <c r="J97" s="224">
        <f ca="1">H97/D97-1</f>
        <v>2.5285549714038069E-6</v>
      </c>
      <c r="L97" s="76">
        <f ca="1">INDIRECT($B97&amp;"!"&amp;L$3&amp;"7")</f>
        <v>43.586855952380951</v>
      </c>
      <c r="M97" s="77">
        <f ca="1">INDIRECT($B97&amp;"!"&amp;M$3&amp;"7")</f>
        <v>43.574701666666662</v>
      </c>
      <c r="N97" s="78">
        <f ca="1">M97-L97</f>
        <v>-1.2154285714288449E-2</v>
      </c>
      <c r="O97" s="222"/>
      <c r="P97" s="4" t="s">
        <v>37</v>
      </c>
      <c r="Q97" s="222"/>
      <c r="R97" s="10"/>
      <c r="S97" s="10"/>
      <c r="T97" s="10"/>
      <c r="U97" s="10"/>
      <c r="V97" s="225"/>
      <c r="X97" s="7"/>
      <c r="Y97" s="7"/>
      <c r="Z97" s="66"/>
    </row>
    <row r="98" spans="2:28" x14ac:dyDescent="0.25">
      <c r="B98" s="94" t="str">
        <f>B97</f>
        <v>bartender_track</v>
      </c>
      <c r="C98" s="101" t="s">
        <v>38</v>
      </c>
      <c r="D98" s="223">
        <f ca="1">0.001*INDIRECT($B98&amp;"!E8")</f>
        <v>133.515456</v>
      </c>
      <c r="E98" s="222"/>
      <c r="F98" s="94" t="str">
        <f>F97</f>
        <v>bartender_track</v>
      </c>
      <c r="G98" s="101" t="s">
        <v>38</v>
      </c>
      <c r="H98" s="223">
        <f ca="1">0.001*INDIRECT($B98&amp;"!W8")</f>
        <v>133.51447200000001</v>
      </c>
      <c r="I98" s="10"/>
      <c r="J98" s="224">
        <f ca="1">H98/D98-1</f>
        <v>-7.3699332606702583E-6</v>
      </c>
      <c r="L98" s="76">
        <f ca="1">INDIRECT($B98&amp;"!"&amp;L$3&amp;"8")</f>
        <v>47.191150714285712</v>
      </c>
      <c r="M98" s="77">
        <f ca="1">INDIRECT($B98&amp;"!"&amp;M$3&amp;"8")</f>
        <v>47.229705571428568</v>
      </c>
      <c r="N98" s="78">
        <f ca="1">M98-L98</f>
        <v>3.8554857142855781E-2</v>
      </c>
      <c r="O98" s="222"/>
      <c r="P98" s="227">
        <f ca="1">bdrate(L95:L98,D95:D98,M95:M98,H95:H98)</f>
        <v>1.0215206422370393E-4</v>
      </c>
      <c r="Q98" s="222"/>
      <c r="R98" s="10"/>
      <c r="S98" s="10"/>
      <c r="T98" s="10"/>
      <c r="U98" s="10"/>
      <c r="V98" s="225"/>
      <c r="X98" s="7"/>
      <c r="Y98" s="7"/>
      <c r="Z98" s="66"/>
    </row>
    <row r="99" spans="2:28" ht="16.5" customHeight="1" thickBot="1" x14ac:dyDescent="0.3">
      <c r="B99" s="72"/>
      <c r="C99" s="102"/>
      <c r="D99" s="228"/>
      <c r="E99" s="222"/>
      <c r="F99" s="72"/>
      <c r="G99" s="102"/>
      <c r="H99" s="223"/>
      <c r="I99" s="10"/>
      <c r="J99" s="224"/>
      <c r="L99" s="76"/>
      <c r="M99" s="77"/>
      <c r="N99" s="79"/>
      <c r="O99" s="222"/>
      <c r="P99" s="229"/>
      <c r="Q99" s="222"/>
      <c r="R99" s="10"/>
      <c r="S99" s="10"/>
      <c r="T99" s="10"/>
      <c r="U99" s="10"/>
      <c r="V99" s="225"/>
      <c r="X99" s="7"/>
      <c r="Y99" s="7"/>
      <c r="Z99" s="66"/>
      <c r="AB99" s="226"/>
    </row>
    <row r="100" spans="2:28" ht="16.5" customHeight="1" x14ac:dyDescent="0.25">
      <c r="B100" s="90"/>
      <c r="C100" s="91"/>
      <c r="D100" s="230"/>
      <c r="F100" s="90"/>
      <c r="G100" s="91"/>
      <c r="H100" s="230"/>
      <c r="J100" s="80">
        <f ca="1">MIN(D95:D99,H95:H99)</f>
        <v>43.155912000000001</v>
      </c>
      <c r="L100" s="81"/>
      <c r="M100" s="82"/>
      <c r="N100" s="83"/>
      <c r="O100" s="222"/>
      <c r="P100" s="204"/>
      <c r="Q100" s="222"/>
      <c r="R100" s="10"/>
      <c r="S100" s="10"/>
      <c r="T100" s="10"/>
      <c r="U100" s="10"/>
      <c r="V100" s="67"/>
      <c r="X100" s="7"/>
      <c r="Y100" s="7"/>
      <c r="Z100" s="66"/>
    </row>
    <row r="101" spans="2:28" ht="16.5" customHeight="1" thickBot="1" x14ac:dyDescent="0.3">
      <c r="B101" s="72"/>
      <c r="C101" s="74"/>
      <c r="D101" s="228"/>
      <c r="E101" s="222"/>
      <c r="F101" s="72"/>
      <c r="G101" s="74"/>
      <c r="H101" s="228"/>
      <c r="I101" s="10"/>
      <c r="J101" s="84">
        <f ca="1">MAX(D95:D99,H95:H99)</f>
        <v>133.515456</v>
      </c>
      <c r="L101" s="85">
        <f>L100</f>
        <v>0</v>
      </c>
      <c r="M101" s="86">
        <f>M100</f>
        <v>0</v>
      </c>
      <c r="N101" s="79"/>
      <c r="O101" s="222"/>
      <c r="P101" s="6"/>
      <c r="Q101" s="222"/>
      <c r="R101" s="10"/>
      <c r="S101" s="10"/>
      <c r="T101" s="10"/>
      <c r="U101" s="10"/>
      <c r="V101" s="67"/>
      <c r="X101" s="68"/>
      <c r="Y101" s="68"/>
      <c r="Z101" s="66"/>
    </row>
    <row r="102" spans="2:28" ht="16.5" customHeight="1" thickBot="1" x14ac:dyDescent="0.3"/>
    <row r="103" spans="2:28" x14ac:dyDescent="0.25">
      <c r="B103" s="278" t="s">
        <v>20</v>
      </c>
      <c r="C103" s="279"/>
      <c r="D103" s="280"/>
      <c r="E103" s="3"/>
      <c r="F103" s="278" t="str">
        <f>B103</f>
        <v>bartender_semitrack</v>
      </c>
      <c r="G103" s="279"/>
      <c r="H103" s="280"/>
      <c r="I103" s="3"/>
      <c r="J103" s="204"/>
      <c r="L103" s="282" t="str">
        <f>F103</f>
        <v>bartender_semitrack</v>
      </c>
      <c r="M103" s="279"/>
      <c r="N103" s="280"/>
      <c r="O103" s="180"/>
      <c r="P103" s="204"/>
      <c r="U103" s="200"/>
      <c r="V103" s="200"/>
      <c r="X103" s="277"/>
      <c r="Y103" s="275"/>
      <c r="Z103" s="275"/>
    </row>
    <row r="104" spans="2:28" x14ac:dyDescent="0.25">
      <c r="B104" s="274" t="s">
        <v>27</v>
      </c>
      <c r="C104" s="275"/>
      <c r="D104" s="71" t="s">
        <v>28</v>
      </c>
      <c r="E104" s="222"/>
      <c r="F104" s="274" t="s">
        <v>27</v>
      </c>
      <c r="G104" s="275"/>
      <c r="H104" s="71" t="s">
        <v>28</v>
      </c>
      <c r="I104" s="10"/>
      <c r="J104" s="203" t="s">
        <v>29</v>
      </c>
      <c r="L104" s="283" t="s">
        <v>41</v>
      </c>
      <c r="M104" s="275"/>
      <c r="N104" s="284"/>
      <c r="O104" s="69"/>
      <c r="P104" s="4"/>
      <c r="R104" s="281"/>
      <c r="S104" s="275"/>
      <c r="T104" s="275"/>
      <c r="U104" s="205"/>
      <c r="V104" s="205"/>
      <c r="X104" s="281"/>
      <c r="Y104" s="275"/>
      <c r="Z104" s="275"/>
    </row>
    <row r="105" spans="2:28" x14ac:dyDescent="0.25">
      <c r="B105" s="177" t="s">
        <v>1</v>
      </c>
      <c r="C105" s="101" t="s">
        <v>31</v>
      </c>
      <c r="D105" s="70" t="s">
        <v>32</v>
      </c>
      <c r="E105" s="222"/>
      <c r="F105" s="177" t="s">
        <v>1</v>
      </c>
      <c r="G105" s="101" t="s">
        <v>31</v>
      </c>
      <c r="H105" s="70" t="s">
        <v>32</v>
      </c>
      <c r="I105" s="10"/>
      <c r="J105" s="75"/>
      <c r="L105" s="178" t="str">
        <f>CONCATENATE(B$2," ",L103)</f>
        <v>MPEG-151 bartender_semitrack</v>
      </c>
      <c r="M105" s="195" t="str">
        <f>CONCATENATE(F$2," ",L103)</f>
        <v>my bartender_semitrack</v>
      </c>
      <c r="N105" s="179" t="s">
        <v>33</v>
      </c>
      <c r="O105" s="3"/>
      <c r="P105" s="4" t="s">
        <v>24</v>
      </c>
      <c r="Q105" s="3"/>
      <c r="R105" s="3"/>
      <c r="S105" s="3"/>
      <c r="T105" s="3"/>
      <c r="U105" s="3"/>
      <c r="V105" s="3"/>
      <c r="X105" s="180"/>
      <c r="Y105" s="180"/>
      <c r="Z105" s="180"/>
    </row>
    <row r="106" spans="2:28" x14ac:dyDescent="0.25">
      <c r="B106" s="94" t="str">
        <f>B103</f>
        <v>bartender_semitrack</v>
      </c>
      <c r="C106" s="101" t="s">
        <v>34</v>
      </c>
      <c r="D106" s="223">
        <f ca="1">0.001*INDIRECT($B106&amp;"!E5")</f>
        <v>44.56575200000001</v>
      </c>
      <c r="E106" s="222"/>
      <c r="F106" s="94" t="str">
        <f>F103</f>
        <v>bartender_semitrack</v>
      </c>
      <c r="G106" s="101" t="s">
        <v>34</v>
      </c>
      <c r="H106" s="223">
        <f ca="1">0.001*INDIRECT($B106&amp;"!W5")</f>
        <v>44.566159999999996</v>
      </c>
      <c r="I106" s="10"/>
      <c r="J106" s="224">
        <f ca="1">H106/D106-1</f>
        <v>9.1550121263939133E-6</v>
      </c>
      <c r="L106" s="76">
        <f ca="1">INDIRECT($B106&amp;"!"&amp;L$3&amp;"5")</f>
        <v>36.24653419047619</v>
      </c>
      <c r="M106" s="77">
        <f ca="1">INDIRECT($B106&amp;"!"&amp;M$3&amp;"5")</f>
        <v>36.285730761904766</v>
      </c>
      <c r="N106" s="78">
        <f ca="1">M106-L106</f>
        <v>3.9196571428576021E-2</v>
      </c>
      <c r="O106" s="222"/>
      <c r="P106" s="224">
        <f ca="1">bdrate(D106:D109,L106:L109,H106:H109,M106:M109)</f>
        <v>-4.3329750066519734E-3</v>
      </c>
      <c r="Q106" s="222"/>
      <c r="R106" s="10"/>
      <c r="S106" s="10"/>
      <c r="T106" s="10"/>
      <c r="U106" s="10"/>
      <c r="V106" s="225"/>
      <c r="X106" s="7"/>
      <c r="Y106" s="7"/>
      <c r="Z106" s="66"/>
      <c r="AB106" s="226"/>
    </row>
    <row r="107" spans="2:28" x14ac:dyDescent="0.25">
      <c r="B107" s="94" t="str">
        <f>B106</f>
        <v>bartender_semitrack</v>
      </c>
      <c r="C107" s="101" t="s">
        <v>35</v>
      </c>
      <c r="D107" s="223">
        <f ca="1">0.001*INDIRECT($B107&amp;"!E6")</f>
        <v>66.379448000000011</v>
      </c>
      <c r="E107" s="222"/>
      <c r="F107" s="94" t="str">
        <f>F106</f>
        <v>bartender_semitrack</v>
      </c>
      <c r="G107" s="101" t="s">
        <v>35</v>
      </c>
      <c r="H107" s="223">
        <f ca="1">0.001*INDIRECT($B107&amp;"!W6")</f>
        <v>66.37951200000002</v>
      </c>
      <c r="I107" s="10"/>
      <c r="J107" s="224">
        <f ca="1">H107/D107-1</f>
        <v>9.6415384476244981E-7</v>
      </c>
      <c r="L107" s="76">
        <f ca="1">INDIRECT($B107&amp;"!"&amp;L$3&amp;"6")</f>
        <v>39.197765619047622</v>
      </c>
      <c r="M107" s="77">
        <f ca="1">INDIRECT($B107&amp;"!"&amp;M$3&amp;"6")</f>
        <v>39.236950095238086</v>
      </c>
      <c r="N107" s="78">
        <f ca="1">M107-L107</f>
        <v>3.9184476190463613E-2</v>
      </c>
      <c r="O107" s="222"/>
      <c r="P107" s="4"/>
      <c r="Q107" s="222"/>
      <c r="R107" s="10"/>
      <c r="S107" s="10"/>
      <c r="T107" s="10"/>
      <c r="U107" s="10"/>
      <c r="V107" s="225"/>
      <c r="X107" s="7"/>
      <c r="Y107" s="7"/>
      <c r="Z107" s="66"/>
    </row>
    <row r="108" spans="2:28" x14ac:dyDescent="0.25">
      <c r="B108" s="94" t="str">
        <f>B107</f>
        <v>bartender_semitrack</v>
      </c>
      <c r="C108" s="101" t="s">
        <v>36</v>
      </c>
      <c r="D108" s="223">
        <f ca="1">0.001*INDIRECT($B108&amp;"!E7")</f>
        <v>98.37782399999999</v>
      </c>
      <c r="E108" s="222"/>
      <c r="F108" s="94" t="str">
        <f>F107</f>
        <v>bartender_semitrack</v>
      </c>
      <c r="G108" s="101" t="s">
        <v>36</v>
      </c>
      <c r="H108" s="223">
        <f ca="1">0.001*INDIRECT($B108&amp;"!W7")</f>
        <v>98.37548000000001</v>
      </c>
      <c r="I108" s="10"/>
      <c r="J108" s="224">
        <f ca="1">H108/D108-1</f>
        <v>-2.3826507892454885E-5</v>
      </c>
      <c r="L108" s="76">
        <f ca="1">INDIRECT($B108&amp;"!"&amp;L$3&amp;"7")</f>
        <v>43.227753761904765</v>
      </c>
      <c r="M108" s="77">
        <f ca="1">INDIRECT($B108&amp;"!"&amp;M$3&amp;"7")</f>
        <v>43.26950180952381</v>
      </c>
      <c r="N108" s="78">
        <f ca="1">M108-L108</f>
        <v>4.1748047619044826E-2</v>
      </c>
      <c r="O108" s="222"/>
      <c r="P108" s="4" t="s">
        <v>37</v>
      </c>
      <c r="Q108" s="222"/>
      <c r="R108" s="10"/>
      <c r="S108" s="10"/>
      <c r="T108" s="10"/>
      <c r="U108" s="10"/>
      <c r="V108" s="225"/>
      <c r="X108" s="7"/>
      <c r="Y108" s="7"/>
      <c r="Z108" s="66"/>
    </row>
    <row r="109" spans="2:28" x14ac:dyDescent="0.25">
      <c r="B109" s="94" t="str">
        <f>B108</f>
        <v>bartender_semitrack</v>
      </c>
      <c r="C109" s="101" t="s">
        <v>38</v>
      </c>
      <c r="D109" s="223">
        <f ca="1">0.001*INDIRECT($B109&amp;"!E8")</f>
        <v>138.21379200000001</v>
      </c>
      <c r="E109" s="222"/>
      <c r="F109" s="94" t="str">
        <f>F108</f>
        <v>bartender_semitrack</v>
      </c>
      <c r="G109" s="101" t="s">
        <v>38</v>
      </c>
      <c r="H109" s="223">
        <f ca="1">0.001*INDIRECT($B109&amp;"!W8")</f>
        <v>138.21109600000003</v>
      </c>
      <c r="I109" s="10"/>
      <c r="J109" s="224">
        <f ca="1">H109/D109-1</f>
        <v>-1.9506012829628716E-5</v>
      </c>
      <c r="L109" s="76">
        <f ca="1">INDIRECT($B109&amp;"!"&amp;L$3&amp;"8")</f>
        <v>46.805079761904757</v>
      </c>
      <c r="M109" s="77">
        <f ca="1">INDIRECT($B109&amp;"!"&amp;M$3&amp;"8")</f>
        <v>46.847086809523802</v>
      </c>
      <c r="N109" s="78">
        <f ca="1">M109-L109</f>
        <v>4.2007047619044613E-2</v>
      </c>
      <c r="O109" s="222"/>
      <c r="P109" s="227">
        <f ca="1">bdrate(L106:L109,D106:D109,M106:M109,H106:H109)</f>
        <v>9.7669567943814428E-4</v>
      </c>
      <c r="Q109" s="222"/>
      <c r="R109" s="10"/>
      <c r="S109" s="10"/>
      <c r="T109" s="10"/>
      <c r="U109" s="10"/>
      <c r="V109" s="225"/>
      <c r="X109" s="7"/>
      <c r="Y109" s="7"/>
      <c r="Z109" s="66"/>
    </row>
    <row r="110" spans="2:28" ht="16.5" customHeight="1" thickBot="1" x14ac:dyDescent="0.3">
      <c r="B110" s="72"/>
      <c r="C110" s="102"/>
      <c r="D110" s="228"/>
      <c r="E110" s="222"/>
      <c r="F110" s="72"/>
      <c r="G110" s="102"/>
      <c r="H110" s="223"/>
      <c r="I110" s="10"/>
      <c r="J110" s="224"/>
      <c r="L110" s="76"/>
      <c r="M110" s="77"/>
      <c r="N110" s="79"/>
      <c r="O110" s="222"/>
      <c r="P110" s="229"/>
      <c r="Q110" s="222"/>
      <c r="R110" s="10"/>
      <c r="S110" s="10"/>
      <c r="T110" s="10"/>
      <c r="U110" s="10"/>
      <c r="V110" s="225"/>
      <c r="X110" s="7"/>
      <c r="Y110" s="7"/>
      <c r="Z110" s="66"/>
      <c r="AB110" s="226"/>
    </row>
    <row r="111" spans="2:28" ht="16.5" customHeight="1" x14ac:dyDescent="0.25">
      <c r="B111" s="90"/>
      <c r="C111" s="91"/>
      <c r="D111" s="230"/>
      <c r="F111" s="90"/>
      <c r="G111" s="91"/>
      <c r="H111" s="230"/>
      <c r="J111" s="80">
        <f ca="1">MIN(D106:D110,H106:H110)</f>
        <v>44.56575200000001</v>
      </c>
      <c r="L111" s="81"/>
      <c r="M111" s="82"/>
      <c r="N111" s="83"/>
      <c r="O111" s="222"/>
      <c r="P111" s="204"/>
      <c r="Q111" s="222"/>
      <c r="R111" s="10"/>
      <c r="S111" s="10"/>
      <c r="T111" s="10"/>
      <c r="U111" s="10"/>
      <c r="V111" s="67"/>
      <c r="X111" s="7"/>
      <c r="Y111" s="7"/>
      <c r="Z111" s="66"/>
    </row>
    <row r="112" spans="2:28" ht="16.5" customHeight="1" thickBot="1" x14ac:dyDescent="0.3">
      <c r="B112" s="72"/>
      <c r="C112" s="74"/>
      <c r="D112" s="228"/>
      <c r="E112" s="222"/>
      <c r="F112" s="72"/>
      <c r="G112" s="74"/>
      <c r="H112" s="228"/>
      <c r="I112" s="10"/>
      <c r="J112" s="84">
        <f ca="1">MAX(D106:D110,H106:H110)</f>
        <v>138.21379200000001</v>
      </c>
      <c r="L112" s="85">
        <f>L111</f>
        <v>0</v>
      </c>
      <c r="M112" s="86">
        <f>M111</f>
        <v>0</v>
      </c>
      <c r="N112" s="79"/>
      <c r="O112" s="222"/>
      <c r="P112" s="6"/>
      <c r="Q112" s="222"/>
      <c r="R112" s="10"/>
      <c r="S112" s="10"/>
      <c r="T112" s="10"/>
      <c r="U112" s="10"/>
      <c r="V112" s="67"/>
      <c r="X112" s="68"/>
      <c r="Y112" s="68"/>
      <c r="Z112" s="66"/>
    </row>
    <row r="116" spans="28:28" x14ac:dyDescent="0.25">
      <c r="AB116" s="226"/>
    </row>
    <row r="119" spans="28:28" ht="16.5" customHeight="1" x14ac:dyDescent="0.25">
      <c r="AB119" s="226"/>
    </row>
    <row r="121" spans="28:28" ht="16.5" customHeight="1" x14ac:dyDescent="0.25"/>
    <row r="122" spans="28:28" ht="16.5" customHeight="1" x14ac:dyDescent="0.25"/>
    <row r="126" spans="28:28" x14ac:dyDescent="0.25">
      <c r="AB126" s="226"/>
    </row>
    <row r="129" spans="28:28" ht="16.5" customHeight="1" x14ac:dyDescent="0.25">
      <c r="AB129" s="226"/>
    </row>
    <row r="131" spans="28:28" ht="16.5" customHeight="1" x14ac:dyDescent="0.25"/>
    <row r="132" spans="28:28" ht="16.5" customHeight="1" x14ac:dyDescent="0.25"/>
    <row r="136" spans="28:28" x14ac:dyDescent="0.25">
      <c r="AB136" s="226"/>
    </row>
    <row r="139" spans="28:28" ht="16.5" customHeight="1" x14ac:dyDescent="0.25">
      <c r="AB139" s="226"/>
    </row>
    <row r="141" spans="28:28" ht="16.5" customHeight="1" x14ac:dyDescent="0.25"/>
    <row r="142" spans="28:28" ht="16.5" customHeight="1" x14ac:dyDescent="0.25"/>
    <row r="146" spans="28:28" x14ac:dyDescent="0.25">
      <c r="AB146" s="226"/>
    </row>
    <row r="149" spans="28:28" ht="16.5" customHeight="1" x14ac:dyDescent="0.25">
      <c r="AB149" s="226"/>
    </row>
    <row r="151" spans="28:28" ht="16.5" customHeight="1" x14ac:dyDescent="0.25"/>
    <row r="152" spans="28:28" ht="16.5" customHeight="1" x14ac:dyDescent="0.25"/>
    <row r="156" spans="28:28" x14ac:dyDescent="0.25">
      <c r="AB156" s="226"/>
    </row>
    <row r="159" spans="28:28" ht="16.5" customHeight="1" x14ac:dyDescent="0.25">
      <c r="AB159" s="226"/>
    </row>
    <row r="161" spans="28:28" ht="16.5" customHeight="1" x14ac:dyDescent="0.25"/>
    <row r="162" spans="28:28" ht="16.5" customHeight="1" x14ac:dyDescent="0.25"/>
    <row r="166" spans="28:28" x14ac:dyDescent="0.25">
      <c r="AB166" s="226"/>
    </row>
    <row r="169" spans="28:28" ht="16.5" customHeight="1" x14ac:dyDescent="0.25">
      <c r="AB169" s="226"/>
    </row>
    <row r="171" spans="28:28" ht="16.5" customHeight="1" x14ac:dyDescent="0.25"/>
    <row r="172" spans="28:28" ht="16.5" customHeight="1" x14ac:dyDescent="0.25"/>
    <row r="176" spans="28:28" x14ac:dyDescent="0.25">
      <c r="AB176" s="226"/>
    </row>
    <row r="179" spans="28:28" ht="16.5" customHeight="1" x14ac:dyDescent="0.25">
      <c r="AB179" s="226"/>
    </row>
    <row r="181" spans="28:28" ht="16.5" customHeight="1" x14ac:dyDescent="0.25"/>
    <row r="182" spans="28:28" ht="16.5" customHeight="1" x14ac:dyDescent="0.25"/>
    <row r="186" spans="28:28" x14ac:dyDescent="0.25">
      <c r="AB186" s="226"/>
    </row>
    <row r="189" spans="28:28" ht="16.5" customHeight="1" x14ac:dyDescent="0.25">
      <c r="AB189" s="226"/>
    </row>
    <row r="191" spans="28:28" ht="16.5" customHeight="1" x14ac:dyDescent="0.25"/>
    <row r="192" spans="28:28" ht="16.5" customHeight="1" x14ac:dyDescent="0.25"/>
    <row r="196" spans="28:28" x14ac:dyDescent="0.25">
      <c r="AB196" s="226"/>
    </row>
    <row r="199" spans="28:28" ht="16.5" customHeight="1" x14ac:dyDescent="0.25">
      <c r="AB199" s="226"/>
    </row>
    <row r="201" spans="28:28" ht="16.5" customHeight="1" x14ac:dyDescent="0.25"/>
    <row r="202" spans="28:28" ht="16.5" customHeight="1" x14ac:dyDescent="0.25"/>
    <row r="206" spans="28:28" x14ac:dyDescent="0.25">
      <c r="AB206" s="226"/>
    </row>
    <row r="209" spans="2:28" ht="16.5" customHeight="1" x14ac:dyDescent="0.25">
      <c r="AB209" s="226"/>
    </row>
    <row r="211" spans="2:28" ht="16.5" customHeight="1" x14ac:dyDescent="0.25"/>
    <row r="212" spans="2:28" ht="16.5" customHeight="1" x14ac:dyDescent="0.25"/>
    <row r="215" spans="2:28" x14ac:dyDescent="0.25">
      <c r="B215" s="180"/>
      <c r="C215" s="180"/>
      <c r="D215" s="3"/>
      <c r="E215" s="3"/>
      <c r="F215" s="3"/>
      <c r="G215" s="3"/>
      <c r="H215" s="3"/>
      <c r="I215" s="3"/>
      <c r="J215" s="3"/>
      <c r="L215" s="180"/>
      <c r="M215" s="180"/>
      <c r="N215" s="3"/>
      <c r="O215" s="3"/>
      <c r="P215" s="3"/>
      <c r="Q215" s="3"/>
      <c r="R215" s="3"/>
      <c r="S215" s="3"/>
      <c r="T215" s="3"/>
      <c r="U215" s="3"/>
      <c r="V215" s="3"/>
      <c r="X215" s="180"/>
      <c r="Y215" s="180"/>
      <c r="Z215" s="180"/>
    </row>
    <row r="216" spans="2:28" x14ac:dyDescent="0.25">
      <c r="B216" s="40"/>
      <c r="C216" s="180"/>
      <c r="D216" s="222"/>
      <c r="E216" s="222"/>
      <c r="F216" s="222"/>
      <c r="G216" s="222"/>
      <c r="H216" s="10"/>
      <c r="I216" s="10"/>
      <c r="J216" s="10"/>
      <c r="L216" s="40"/>
      <c r="M216" s="180"/>
      <c r="N216" s="222"/>
      <c r="O216" s="222"/>
      <c r="P216" s="222"/>
      <c r="Q216" s="222"/>
      <c r="R216" s="10"/>
      <c r="S216" s="10"/>
      <c r="T216" s="10"/>
      <c r="U216" s="10"/>
      <c r="V216" s="225"/>
      <c r="X216" s="7"/>
      <c r="Y216" s="7"/>
      <c r="Z216" s="66"/>
      <c r="AB216" s="226"/>
    </row>
    <row r="217" spans="2:28" x14ac:dyDescent="0.25">
      <c r="B217" s="40"/>
      <c r="C217" s="180"/>
      <c r="D217" s="222"/>
      <c r="E217" s="222"/>
      <c r="F217" s="222"/>
      <c r="G217" s="222"/>
      <c r="H217" s="10"/>
      <c r="I217" s="10"/>
      <c r="J217" s="10"/>
      <c r="L217" s="40"/>
      <c r="M217" s="180"/>
      <c r="N217" s="222"/>
      <c r="O217" s="222"/>
      <c r="P217" s="222"/>
      <c r="Q217" s="222"/>
      <c r="R217" s="10"/>
      <c r="S217" s="10"/>
      <c r="T217" s="10"/>
      <c r="U217" s="10"/>
      <c r="V217" s="225"/>
      <c r="X217" s="7"/>
      <c r="Y217" s="7"/>
      <c r="Z217" s="66"/>
    </row>
    <row r="218" spans="2:28" x14ac:dyDescent="0.25">
      <c r="B218" s="40"/>
      <c r="C218" s="180"/>
      <c r="D218" s="222"/>
      <c r="E218" s="222"/>
      <c r="F218" s="222"/>
      <c r="G218" s="222"/>
      <c r="H218" s="10"/>
      <c r="I218" s="10"/>
      <c r="J218" s="10"/>
      <c r="L218" s="40"/>
      <c r="M218" s="180"/>
      <c r="N218" s="222"/>
      <c r="O218" s="222"/>
      <c r="P218" s="222"/>
      <c r="Q218" s="222"/>
      <c r="R218" s="10"/>
      <c r="S218" s="10"/>
      <c r="T218" s="10"/>
      <c r="U218" s="10"/>
      <c r="V218" s="225"/>
      <c r="X218" s="7"/>
      <c r="Y218" s="7"/>
      <c r="Z218" s="66"/>
    </row>
    <row r="219" spans="2:28" ht="16.5" customHeight="1" x14ac:dyDescent="0.25">
      <c r="B219" s="40"/>
      <c r="C219" s="180"/>
      <c r="D219" s="222"/>
      <c r="E219" s="222"/>
      <c r="F219" s="222"/>
      <c r="G219" s="222"/>
      <c r="H219" s="10"/>
      <c r="I219" s="10"/>
      <c r="J219" s="10"/>
      <c r="L219" s="40"/>
      <c r="M219" s="180"/>
      <c r="N219" s="222"/>
      <c r="O219" s="222"/>
      <c r="P219" s="222"/>
      <c r="Q219" s="222"/>
      <c r="R219" s="10"/>
      <c r="S219" s="10"/>
      <c r="T219" s="10"/>
      <c r="U219" s="10"/>
      <c r="V219" s="225"/>
      <c r="X219" s="7"/>
      <c r="Y219" s="7"/>
      <c r="Z219" s="66"/>
      <c r="AB219" s="226"/>
    </row>
    <row r="220" spans="2:28" x14ac:dyDescent="0.25">
      <c r="B220" s="40"/>
      <c r="C220" s="180"/>
      <c r="D220" s="222"/>
      <c r="E220" s="222"/>
      <c r="F220" s="222"/>
      <c r="G220" s="222"/>
      <c r="H220" s="10"/>
      <c r="I220" s="10"/>
      <c r="J220" s="10"/>
      <c r="L220" s="40"/>
      <c r="M220" s="180"/>
      <c r="N220" s="222"/>
      <c r="O220" s="222"/>
      <c r="P220" s="222"/>
      <c r="Q220" s="222"/>
      <c r="R220" s="10"/>
      <c r="S220" s="10"/>
      <c r="T220" s="10"/>
      <c r="U220" s="10"/>
      <c r="V220" s="67"/>
      <c r="X220" s="7"/>
      <c r="Y220" s="7"/>
      <c r="Z220" s="66"/>
    </row>
    <row r="221" spans="2:28" ht="16.5" customHeight="1" x14ac:dyDescent="0.25">
      <c r="B221" s="40"/>
      <c r="D221" s="222"/>
      <c r="E221" s="222"/>
      <c r="F221" s="222"/>
      <c r="G221" s="222"/>
      <c r="H221" s="10"/>
      <c r="I221" s="10"/>
      <c r="J221" s="10"/>
      <c r="L221" s="40"/>
      <c r="M221" s="180"/>
      <c r="N221" s="222"/>
      <c r="O221" s="222"/>
      <c r="P221" s="222"/>
      <c r="Q221" s="222"/>
      <c r="R221" s="10"/>
      <c r="S221" s="10"/>
      <c r="T221" s="10"/>
      <c r="U221" s="10"/>
      <c r="V221" s="67"/>
      <c r="X221" s="68"/>
      <c r="Y221" s="68"/>
      <c r="Z221" s="66"/>
    </row>
  </sheetData>
  <mergeCells count="93">
    <mergeCell ref="L93:N93"/>
    <mergeCell ref="F16:G16"/>
    <mergeCell ref="R27:T27"/>
    <mergeCell ref="B93:C93"/>
    <mergeCell ref="F2:H2"/>
    <mergeCell ref="B37:D37"/>
    <mergeCell ref="B4:D4"/>
    <mergeCell ref="L37:N37"/>
    <mergeCell ref="F59:H59"/>
    <mergeCell ref="F15:H15"/>
    <mergeCell ref="B48:D48"/>
    <mergeCell ref="L2:N2"/>
    <mergeCell ref="R16:T16"/>
    <mergeCell ref="X5:Z5"/>
    <mergeCell ref="L60:N60"/>
    <mergeCell ref="B92:D92"/>
    <mergeCell ref="X60:Z60"/>
    <mergeCell ref="F92:H92"/>
    <mergeCell ref="L59:N59"/>
    <mergeCell ref="B38:C38"/>
    <mergeCell ref="X59:Z59"/>
    <mergeCell ref="R5:T5"/>
    <mergeCell ref="L48:N48"/>
    <mergeCell ref="B49:C49"/>
    <mergeCell ref="F71:G71"/>
    <mergeCell ref="R38:T38"/>
    <mergeCell ref="L15:N15"/>
    <mergeCell ref="F5:G5"/>
    <mergeCell ref="B59:D59"/>
    <mergeCell ref="L103:N103"/>
    <mergeCell ref="B104:C104"/>
    <mergeCell ref="B70:D70"/>
    <mergeCell ref="R49:T49"/>
    <mergeCell ref="X16:Z16"/>
    <mergeCell ref="L71:N71"/>
    <mergeCell ref="B16:C16"/>
    <mergeCell ref="R104:T104"/>
    <mergeCell ref="X49:Z49"/>
    <mergeCell ref="B27:C27"/>
    <mergeCell ref="L26:N26"/>
    <mergeCell ref="X104:Z104"/>
    <mergeCell ref="X93:Z93"/>
    <mergeCell ref="L49:N49"/>
    <mergeCell ref="X27:Z27"/>
    <mergeCell ref="F103:H103"/>
    <mergeCell ref="X103:Z103"/>
    <mergeCell ref="F26:H26"/>
    <mergeCell ref="L4:N4"/>
    <mergeCell ref="B71:C71"/>
    <mergeCell ref="X15:Z15"/>
    <mergeCell ref="B5:C5"/>
    <mergeCell ref="L5:N5"/>
    <mergeCell ref="L92:N92"/>
    <mergeCell ref="F70:H70"/>
    <mergeCell ref="X92:Z92"/>
    <mergeCell ref="B103:D103"/>
    <mergeCell ref="L38:N38"/>
    <mergeCell ref="L16:N16"/>
    <mergeCell ref="F82:G82"/>
    <mergeCell ref="F60:G60"/>
    <mergeCell ref="X82:Z82"/>
    <mergeCell ref="L104:N104"/>
    <mergeCell ref="F81:H81"/>
    <mergeCell ref="X38:Z38"/>
    <mergeCell ref="B60:C60"/>
    <mergeCell ref="X26:Z26"/>
    <mergeCell ref="L81:N81"/>
    <mergeCell ref="F37:H37"/>
    <mergeCell ref="B82:C82"/>
    <mergeCell ref="X81:Z81"/>
    <mergeCell ref="R93:T93"/>
    <mergeCell ref="L27:N27"/>
    <mergeCell ref="X71:Z71"/>
    <mergeCell ref="F93:G93"/>
    <mergeCell ref="L82:N82"/>
    <mergeCell ref="F49:G49"/>
    <mergeCell ref="X37:Z37"/>
    <mergeCell ref="F104:G104"/>
    <mergeCell ref="B2:D2"/>
    <mergeCell ref="X4:Z4"/>
    <mergeCell ref="F48:H48"/>
    <mergeCell ref="B15:D15"/>
    <mergeCell ref="R71:T71"/>
    <mergeCell ref="F38:G38"/>
    <mergeCell ref="L70:N70"/>
    <mergeCell ref="B26:D26"/>
    <mergeCell ref="F4:H4"/>
    <mergeCell ref="X70:Z70"/>
    <mergeCell ref="F27:G27"/>
    <mergeCell ref="X48:Z48"/>
    <mergeCell ref="B81:D81"/>
    <mergeCell ref="R82:T82"/>
    <mergeCell ref="R60:T60"/>
  </mergeCells>
  <phoneticPr fontId="27" type="noConversion"/>
  <conditionalFormatting sqref="U19:U22">
    <cfRule type="dataBar" priority="711">
      <dataBar>
        <cfvo type="min"/>
        <cfvo type="max"/>
        <color rgb="FF008AEF"/>
      </dataBar>
    </cfRule>
  </conditionalFormatting>
  <conditionalFormatting sqref="Z23:Z24">
    <cfRule type="cellIs" dxfId="1567" priority="703" stopIfTrue="1" operator="lessThan">
      <formula>-0.01</formula>
    </cfRule>
    <cfRule type="cellIs" dxfId="1566" priority="704" stopIfTrue="1" operator="greaterThan">
      <formula>0.01</formula>
    </cfRule>
  </conditionalFormatting>
  <conditionalFormatting sqref="I24">
    <cfRule type="dataBar" priority="702">
      <dataBar>
        <cfvo type="min"/>
        <cfvo type="max"/>
        <color rgb="FF008AEF"/>
      </dataBar>
    </cfRule>
  </conditionalFormatting>
  <conditionalFormatting sqref="R23:T24">
    <cfRule type="dataBar" priority="701">
      <dataBar>
        <cfvo type="min"/>
        <cfvo type="max"/>
        <color rgb="FF008AEF"/>
      </dataBar>
    </cfRule>
  </conditionalFormatting>
  <conditionalFormatting sqref="U23:U24">
    <cfRule type="dataBar" priority="705">
      <dataBar>
        <cfvo type="min"/>
        <cfvo type="max"/>
        <color rgb="FF008AEF"/>
      </dataBar>
    </cfRule>
  </conditionalFormatting>
  <conditionalFormatting sqref="AB18">
    <cfRule type="cellIs" dxfId="1565" priority="698" operator="greaterThan">
      <formula>0.03</formula>
    </cfRule>
    <cfRule type="cellIs" dxfId="1564" priority="699" stopIfTrue="1" operator="lessThan">
      <formula>-0.03</formula>
    </cfRule>
  </conditionalFormatting>
  <conditionalFormatting sqref="AB22">
    <cfRule type="cellIs" dxfId="1563" priority="696" operator="lessThan">
      <formula>-0.03</formula>
    </cfRule>
    <cfRule type="cellIs" dxfId="1562" priority="697" stopIfTrue="1" operator="greaterThan">
      <formula>0.03</formula>
    </cfRule>
  </conditionalFormatting>
  <conditionalFormatting sqref="Z18">
    <cfRule type="cellIs" dxfId="1561" priority="694" stopIfTrue="1" operator="lessThan">
      <formula>-0.01</formula>
    </cfRule>
    <cfRule type="cellIs" dxfId="1560" priority="695" stopIfTrue="1" operator="greaterThan">
      <formula>0.01</formula>
    </cfRule>
  </conditionalFormatting>
  <conditionalFormatting sqref="Z19">
    <cfRule type="cellIs" dxfId="1559" priority="692" stopIfTrue="1" operator="lessThan">
      <formula>-0.01</formula>
    </cfRule>
    <cfRule type="cellIs" dxfId="1558" priority="693" stopIfTrue="1" operator="greaterThan">
      <formula>0.01</formula>
    </cfRule>
  </conditionalFormatting>
  <conditionalFormatting sqref="Z20:Z21">
    <cfRule type="cellIs" dxfId="1557" priority="690" stopIfTrue="1" operator="lessThan">
      <formula>-0.01</formula>
    </cfRule>
    <cfRule type="cellIs" dxfId="1556" priority="691" stopIfTrue="1" operator="greaterThan">
      <formula>0.01</formula>
    </cfRule>
  </conditionalFormatting>
  <conditionalFormatting sqref="Z22">
    <cfRule type="cellIs" dxfId="1555" priority="688" stopIfTrue="1" operator="lessThan">
      <formula>-0.01</formula>
    </cfRule>
    <cfRule type="cellIs" dxfId="1554" priority="689" stopIfTrue="1" operator="greaterThan">
      <formula>0.01</formula>
    </cfRule>
  </conditionalFormatting>
  <conditionalFormatting sqref="V18:V22">
    <cfRule type="cellIs" dxfId="1553" priority="686" operator="greaterThan">
      <formula>0.03</formula>
    </cfRule>
    <cfRule type="cellIs" dxfId="1552" priority="687" stopIfTrue="1" operator="lessThan">
      <formula>-0.03</formula>
    </cfRule>
  </conditionalFormatting>
  <conditionalFormatting sqref="R19:T19">
    <cfRule type="dataBar" priority="685">
      <dataBar>
        <cfvo type="min"/>
        <cfvo type="max"/>
        <color rgb="FF008AEF"/>
      </dataBar>
    </cfRule>
  </conditionalFormatting>
  <conditionalFormatting sqref="R20:T21">
    <cfRule type="dataBar" priority="684">
      <dataBar>
        <cfvo type="min"/>
        <cfvo type="max"/>
        <color rgb="FF008AEF"/>
      </dataBar>
    </cfRule>
  </conditionalFormatting>
  <conditionalFormatting sqref="R22:T22">
    <cfRule type="dataBar" priority="683">
      <dataBar>
        <cfvo type="min"/>
        <cfvo type="max"/>
        <color rgb="FF008AEF"/>
      </dataBar>
    </cfRule>
  </conditionalFormatting>
  <conditionalFormatting sqref="R18:U18">
    <cfRule type="dataBar" priority="700">
      <dataBar>
        <cfvo type="min"/>
        <cfvo type="max"/>
        <color rgb="FF008AEF"/>
      </dataBar>
    </cfRule>
  </conditionalFormatting>
  <conditionalFormatting sqref="Z34:Z35">
    <cfRule type="cellIs" dxfId="1551" priority="680" stopIfTrue="1" operator="lessThan">
      <formula>-0.01</formula>
    </cfRule>
    <cfRule type="cellIs" dxfId="1550" priority="681" stopIfTrue="1" operator="greaterThan">
      <formula>0.01</formula>
    </cfRule>
  </conditionalFormatting>
  <conditionalFormatting sqref="R34:T35">
    <cfRule type="dataBar" priority="679">
      <dataBar>
        <cfvo type="min"/>
        <cfvo type="max"/>
        <color rgb="FF008AEF"/>
      </dataBar>
    </cfRule>
  </conditionalFormatting>
  <conditionalFormatting sqref="U34:U35">
    <cfRule type="dataBar" priority="682">
      <dataBar>
        <cfvo type="min"/>
        <cfvo type="max"/>
        <color rgb="FF008AEF"/>
      </dataBar>
    </cfRule>
  </conditionalFormatting>
  <conditionalFormatting sqref="AB29">
    <cfRule type="cellIs" dxfId="1549" priority="676" operator="greaterThan">
      <formula>0.03</formula>
    </cfRule>
    <cfRule type="cellIs" dxfId="1548" priority="677" stopIfTrue="1" operator="lessThan">
      <formula>-0.03</formula>
    </cfRule>
  </conditionalFormatting>
  <conditionalFormatting sqref="AB33">
    <cfRule type="cellIs" dxfId="1547" priority="674" operator="lessThan">
      <formula>-0.03</formula>
    </cfRule>
    <cfRule type="cellIs" dxfId="1546" priority="675" stopIfTrue="1" operator="greaterThan">
      <formula>0.03</formula>
    </cfRule>
  </conditionalFormatting>
  <conditionalFormatting sqref="Z29">
    <cfRule type="cellIs" dxfId="1545" priority="672" stopIfTrue="1" operator="lessThan">
      <formula>-0.01</formula>
    </cfRule>
    <cfRule type="cellIs" dxfId="1544" priority="673" stopIfTrue="1" operator="greaterThan">
      <formula>0.01</formula>
    </cfRule>
  </conditionalFormatting>
  <conditionalFormatting sqref="Z30">
    <cfRule type="cellIs" dxfId="1543" priority="670" stopIfTrue="1" operator="lessThan">
      <formula>-0.01</formula>
    </cfRule>
    <cfRule type="cellIs" dxfId="1542" priority="671" stopIfTrue="1" operator="greaterThan">
      <formula>0.01</formula>
    </cfRule>
  </conditionalFormatting>
  <conditionalFormatting sqref="Z31:Z32">
    <cfRule type="cellIs" dxfId="1541" priority="668" stopIfTrue="1" operator="lessThan">
      <formula>-0.01</formula>
    </cfRule>
    <cfRule type="cellIs" dxfId="1540" priority="669" stopIfTrue="1" operator="greaterThan">
      <formula>0.01</formula>
    </cfRule>
  </conditionalFormatting>
  <conditionalFormatting sqref="Z33">
    <cfRule type="cellIs" dxfId="1539" priority="666" stopIfTrue="1" operator="lessThan">
      <formula>-0.01</formula>
    </cfRule>
    <cfRule type="cellIs" dxfId="1538" priority="667" stopIfTrue="1" operator="greaterThan">
      <formula>0.01</formula>
    </cfRule>
  </conditionalFormatting>
  <conditionalFormatting sqref="V29:V33">
    <cfRule type="cellIs" dxfId="1537" priority="664" operator="greaterThan">
      <formula>0.03</formula>
    </cfRule>
    <cfRule type="cellIs" dxfId="1536" priority="665" stopIfTrue="1" operator="lessThan">
      <formula>-0.03</formula>
    </cfRule>
  </conditionalFormatting>
  <conditionalFormatting sqref="R30:T30">
    <cfRule type="dataBar" priority="663">
      <dataBar>
        <cfvo type="min"/>
        <cfvo type="max"/>
        <color rgb="FF008AEF"/>
      </dataBar>
    </cfRule>
  </conditionalFormatting>
  <conditionalFormatting sqref="R31:T32">
    <cfRule type="dataBar" priority="662">
      <dataBar>
        <cfvo type="min"/>
        <cfvo type="max"/>
        <color rgb="FF008AEF"/>
      </dataBar>
    </cfRule>
  </conditionalFormatting>
  <conditionalFormatting sqref="R33:T33">
    <cfRule type="dataBar" priority="661">
      <dataBar>
        <cfvo type="min"/>
        <cfvo type="max"/>
        <color rgb="FF008AEF"/>
      </dataBar>
    </cfRule>
  </conditionalFormatting>
  <conditionalFormatting sqref="R29:U29 U30:U33">
    <cfRule type="dataBar" priority="678">
      <dataBar>
        <cfvo type="min"/>
        <cfvo type="max"/>
        <color rgb="FF008AEF"/>
      </dataBar>
    </cfRule>
  </conditionalFormatting>
  <conditionalFormatting sqref="Z45:Z46">
    <cfRule type="cellIs" dxfId="1535" priority="658" stopIfTrue="1" operator="lessThan">
      <formula>-0.01</formula>
    </cfRule>
    <cfRule type="cellIs" dxfId="1534" priority="659" stopIfTrue="1" operator="greaterThan">
      <formula>0.01</formula>
    </cfRule>
  </conditionalFormatting>
  <conditionalFormatting sqref="R45:T46">
    <cfRule type="dataBar" priority="657">
      <dataBar>
        <cfvo type="min"/>
        <cfvo type="max"/>
        <color rgb="FF008AEF"/>
      </dataBar>
    </cfRule>
  </conditionalFormatting>
  <conditionalFormatting sqref="U45:U46">
    <cfRule type="dataBar" priority="660">
      <dataBar>
        <cfvo type="min"/>
        <cfvo type="max"/>
        <color rgb="FF008AEF"/>
      </dataBar>
    </cfRule>
  </conditionalFormatting>
  <conditionalFormatting sqref="AB40">
    <cfRule type="cellIs" dxfId="1533" priority="654" operator="greaterThan">
      <formula>0.03</formula>
    </cfRule>
    <cfRule type="cellIs" dxfId="1532" priority="655" stopIfTrue="1" operator="lessThan">
      <formula>-0.03</formula>
    </cfRule>
  </conditionalFormatting>
  <conditionalFormatting sqref="AB44">
    <cfRule type="cellIs" dxfId="1531" priority="652" operator="lessThan">
      <formula>-0.03</formula>
    </cfRule>
    <cfRule type="cellIs" dxfId="1530" priority="653" stopIfTrue="1" operator="greaterThan">
      <formula>0.03</formula>
    </cfRule>
  </conditionalFormatting>
  <conditionalFormatting sqref="Z40">
    <cfRule type="cellIs" dxfId="1529" priority="650" stopIfTrue="1" operator="lessThan">
      <formula>-0.01</formula>
    </cfRule>
    <cfRule type="cellIs" dxfId="1528" priority="651" stopIfTrue="1" operator="greaterThan">
      <formula>0.01</formula>
    </cfRule>
  </conditionalFormatting>
  <conditionalFormatting sqref="Z41">
    <cfRule type="cellIs" dxfId="1527" priority="648" stopIfTrue="1" operator="lessThan">
      <formula>-0.01</formula>
    </cfRule>
    <cfRule type="cellIs" dxfId="1526" priority="649" stopIfTrue="1" operator="greaterThan">
      <formula>0.01</formula>
    </cfRule>
  </conditionalFormatting>
  <conditionalFormatting sqref="Z42:Z43">
    <cfRule type="cellIs" dxfId="1525" priority="646" stopIfTrue="1" operator="lessThan">
      <formula>-0.01</formula>
    </cfRule>
    <cfRule type="cellIs" dxfId="1524" priority="647" stopIfTrue="1" operator="greaterThan">
      <formula>0.01</formula>
    </cfRule>
  </conditionalFormatting>
  <conditionalFormatting sqref="Z44">
    <cfRule type="cellIs" dxfId="1523" priority="644" stopIfTrue="1" operator="lessThan">
      <formula>-0.01</formula>
    </cfRule>
    <cfRule type="cellIs" dxfId="1522" priority="645" stopIfTrue="1" operator="greaterThan">
      <formula>0.01</formula>
    </cfRule>
  </conditionalFormatting>
  <conditionalFormatting sqref="V40:V44">
    <cfRule type="cellIs" dxfId="1521" priority="642" operator="greaterThan">
      <formula>0.03</formula>
    </cfRule>
    <cfRule type="cellIs" dxfId="1520" priority="643" stopIfTrue="1" operator="lessThan">
      <formula>-0.03</formula>
    </cfRule>
  </conditionalFormatting>
  <conditionalFormatting sqref="R41:T41">
    <cfRule type="dataBar" priority="641">
      <dataBar>
        <cfvo type="min"/>
        <cfvo type="max"/>
        <color rgb="FF008AEF"/>
      </dataBar>
    </cfRule>
  </conditionalFormatting>
  <conditionalFormatting sqref="R42:T43">
    <cfRule type="dataBar" priority="640">
      <dataBar>
        <cfvo type="min"/>
        <cfvo type="max"/>
        <color rgb="FF008AEF"/>
      </dataBar>
    </cfRule>
  </conditionalFormatting>
  <conditionalFormatting sqref="R44:T44">
    <cfRule type="dataBar" priority="639">
      <dataBar>
        <cfvo type="min"/>
        <cfvo type="max"/>
        <color rgb="FF008AEF"/>
      </dataBar>
    </cfRule>
  </conditionalFormatting>
  <conditionalFormatting sqref="R40:U40 U41:U44">
    <cfRule type="dataBar" priority="656">
      <dataBar>
        <cfvo type="min"/>
        <cfvo type="max"/>
        <color rgb="FF008AEF"/>
      </dataBar>
    </cfRule>
  </conditionalFormatting>
  <conditionalFormatting sqref="Z56:Z57">
    <cfRule type="cellIs" dxfId="1519" priority="636" stopIfTrue="1" operator="lessThan">
      <formula>-0.01</formula>
    </cfRule>
    <cfRule type="cellIs" dxfId="1518" priority="637" stopIfTrue="1" operator="greaterThan">
      <formula>0.01</formula>
    </cfRule>
  </conditionalFormatting>
  <conditionalFormatting sqref="R56:T57">
    <cfRule type="dataBar" priority="635">
      <dataBar>
        <cfvo type="min"/>
        <cfvo type="max"/>
        <color rgb="FF008AEF"/>
      </dataBar>
    </cfRule>
  </conditionalFormatting>
  <conditionalFormatting sqref="U56:U57">
    <cfRule type="dataBar" priority="638">
      <dataBar>
        <cfvo type="min"/>
        <cfvo type="max"/>
        <color rgb="FF008AEF"/>
      </dataBar>
    </cfRule>
  </conditionalFormatting>
  <conditionalFormatting sqref="AB51">
    <cfRule type="cellIs" dxfId="1517" priority="632" operator="greaterThan">
      <formula>0.03</formula>
    </cfRule>
    <cfRule type="cellIs" dxfId="1516" priority="633" stopIfTrue="1" operator="lessThan">
      <formula>-0.03</formula>
    </cfRule>
  </conditionalFormatting>
  <conditionalFormatting sqref="AB55">
    <cfRule type="cellIs" dxfId="1515" priority="630" operator="lessThan">
      <formula>-0.03</formula>
    </cfRule>
    <cfRule type="cellIs" dxfId="1514" priority="631" stopIfTrue="1" operator="greaterThan">
      <formula>0.03</formula>
    </cfRule>
  </conditionalFormatting>
  <conditionalFormatting sqref="Z51">
    <cfRule type="cellIs" dxfId="1513" priority="628" stopIfTrue="1" operator="lessThan">
      <formula>-0.01</formula>
    </cfRule>
    <cfRule type="cellIs" dxfId="1512" priority="629" stopIfTrue="1" operator="greaterThan">
      <formula>0.01</formula>
    </cfRule>
  </conditionalFormatting>
  <conditionalFormatting sqref="Z52">
    <cfRule type="cellIs" dxfId="1511" priority="626" stopIfTrue="1" operator="lessThan">
      <formula>-0.01</formula>
    </cfRule>
    <cfRule type="cellIs" dxfId="1510" priority="627" stopIfTrue="1" operator="greaterThan">
      <formula>0.01</formula>
    </cfRule>
  </conditionalFormatting>
  <conditionalFormatting sqref="Z53:Z54">
    <cfRule type="cellIs" dxfId="1509" priority="624" stopIfTrue="1" operator="lessThan">
      <formula>-0.01</formula>
    </cfRule>
    <cfRule type="cellIs" dxfId="1508" priority="625" stopIfTrue="1" operator="greaterThan">
      <formula>0.01</formula>
    </cfRule>
  </conditionalFormatting>
  <conditionalFormatting sqref="Z55">
    <cfRule type="cellIs" dxfId="1507" priority="622" stopIfTrue="1" operator="lessThan">
      <formula>-0.01</formula>
    </cfRule>
    <cfRule type="cellIs" dxfId="1506" priority="623" stopIfTrue="1" operator="greaterThan">
      <formula>0.01</formula>
    </cfRule>
  </conditionalFormatting>
  <conditionalFormatting sqref="V51:V55">
    <cfRule type="cellIs" dxfId="1505" priority="620" operator="greaterThan">
      <formula>0.03</formula>
    </cfRule>
    <cfRule type="cellIs" dxfId="1504" priority="621" stopIfTrue="1" operator="lessThan">
      <formula>-0.03</formula>
    </cfRule>
  </conditionalFormatting>
  <conditionalFormatting sqref="R52:T52">
    <cfRule type="dataBar" priority="619">
      <dataBar>
        <cfvo type="min"/>
        <cfvo type="max"/>
        <color rgb="FF008AEF"/>
      </dataBar>
    </cfRule>
  </conditionalFormatting>
  <conditionalFormatting sqref="R53:T54">
    <cfRule type="dataBar" priority="618">
      <dataBar>
        <cfvo type="min"/>
        <cfvo type="max"/>
        <color rgb="FF008AEF"/>
      </dataBar>
    </cfRule>
  </conditionalFormatting>
  <conditionalFormatting sqref="R55:T55">
    <cfRule type="dataBar" priority="617">
      <dataBar>
        <cfvo type="min"/>
        <cfvo type="max"/>
        <color rgb="FF008AEF"/>
      </dataBar>
    </cfRule>
  </conditionalFormatting>
  <conditionalFormatting sqref="R51:U51 U52:U55">
    <cfRule type="dataBar" priority="634">
      <dataBar>
        <cfvo type="min"/>
        <cfvo type="max"/>
        <color rgb="FF008AEF"/>
      </dataBar>
    </cfRule>
  </conditionalFormatting>
  <conditionalFormatting sqref="Z67:Z68">
    <cfRule type="cellIs" dxfId="1503" priority="614" stopIfTrue="1" operator="lessThan">
      <formula>-0.01</formula>
    </cfRule>
    <cfRule type="cellIs" dxfId="1502" priority="615" stopIfTrue="1" operator="greaterThan">
      <formula>0.01</formula>
    </cfRule>
  </conditionalFormatting>
  <conditionalFormatting sqref="R67:T68">
    <cfRule type="dataBar" priority="613">
      <dataBar>
        <cfvo type="min"/>
        <cfvo type="max"/>
        <color rgb="FF008AEF"/>
      </dataBar>
    </cfRule>
  </conditionalFormatting>
  <conditionalFormatting sqref="U67:U68">
    <cfRule type="dataBar" priority="616">
      <dataBar>
        <cfvo type="min"/>
        <cfvo type="max"/>
        <color rgb="FF008AEF"/>
      </dataBar>
    </cfRule>
  </conditionalFormatting>
  <conditionalFormatting sqref="AB62">
    <cfRule type="cellIs" dxfId="1501" priority="610" operator="greaterThan">
      <formula>0.03</formula>
    </cfRule>
    <cfRule type="cellIs" dxfId="1500" priority="611" stopIfTrue="1" operator="lessThan">
      <formula>-0.03</formula>
    </cfRule>
  </conditionalFormatting>
  <conditionalFormatting sqref="AB66">
    <cfRule type="cellIs" dxfId="1499" priority="608" operator="lessThan">
      <formula>-0.03</formula>
    </cfRule>
    <cfRule type="cellIs" dxfId="1498" priority="609" stopIfTrue="1" operator="greaterThan">
      <formula>0.03</formula>
    </cfRule>
  </conditionalFormatting>
  <conditionalFormatting sqref="Z62">
    <cfRule type="cellIs" dxfId="1497" priority="606" stopIfTrue="1" operator="lessThan">
      <formula>-0.01</formula>
    </cfRule>
    <cfRule type="cellIs" dxfId="1496" priority="607" stopIfTrue="1" operator="greaterThan">
      <formula>0.01</formula>
    </cfRule>
  </conditionalFormatting>
  <conditionalFormatting sqref="Z63">
    <cfRule type="cellIs" dxfId="1495" priority="604" stopIfTrue="1" operator="lessThan">
      <formula>-0.01</formula>
    </cfRule>
    <cfRule type="cellIs" dxfId="1494" priority="605" stopIfTrue="1" operator="greaterThan">
      <formula>0.01</formula>
    </cfRule>
  </conditionalFormatting>
  <conditionalFormatting sqref="Z64:Z65">
    <cfRule type="cellIs" dxfId="1493" priority="602" stopIfTrue="1" operator="lessThan">
      <formula>-0.01</formula>
    </cfRule>
    <cfRule type="cellIs" dxfId="1492" priority="603" stopIfTrue="1" operator="greaterThan">
      <formula>0.01</formula>
    </cfRule>
  </conditionalFormatting>
  <conditionalFormatting sqref="Z66">
    <cfRule type="cellIs" dxfId="1491" priority="600" stopIfTrue="1" operator="lessThan">
      <formula>-0.01</formula>
    </cfRule>
    <cfRule type="cellIs" dxfId="1490" priority="601" stopIfTrue="1" operator="greaterThan">
      <formula>0.01</formula>
    </cfRule>
  </conditionalFormatting>
  <conditionalFormatting sqref="V62:V66">
    <cfRule type="cellIs" dxfId="1489" priority="598" operator="greaterThan">
      <formula>0.03</formula>
    </cfRule>
    <cfRule type="cellIs" dxfId="1488" priority="599" stopIfTrue="1" operator="lessThan">
      <formula>-0.03</formula>
    </cfRule>
  </conditionalFormatting>
  <conditionalFormatting sqref="R63:T63">
    <cfRule type="dataBar" priority="597">
      <dataBar>
        <cfvo type="min"/>
        <cfvo type="max"/>
        <color rgb="FF008AEF"/>
      </dataBar>
    </cfRule>
  </conditionalFormatting>
  <conditionalFormatting sqref="R64:T65">
    <cfRule type="dataBar" priority="596">
      <dataBar>
        <cfvo type="min"/>
        <cfvo type="max"/>
        <color rgb="FF008AEF"/>
      </dataBar>
    </cfRule>
  </conditionalFormatting>
  <conditionalFormatting sqref="R66:T66">
    <cfRule type="dataBar" priority="595">
      <dataBar>
        <cfvo type="min"/>
        <cfvo type="max"/>
        <color rgb="FF008AEF"/>
      </dataBar>
    </cfRule>
  </conditionalFormatting>
  <conditionalFormatting sqref="R62:U62 U63:U66">
    <cfRule type="dataBar" priority="612">
      <dataBar>
        <cfvo type="min"/>
        <cfvo type="max"/>
        <color rgb="FF008AEF"/>
      </dataBar>
    </cfRule>
  </conditionalFormatting>
  <conditionalFormatting sqref="Z78:Z79">
    <cfRule type="cellIs" dxfId="1487" priority="592" stopIfTrue="1" operator="lessThan">
      <formula>-0.01</formula>
    </cfRule>
    <cfRule type="cellIs" dxfId="1486" priority="593" stopIfTrue="1" operator="greaterThan">
      <formula>0.01</formula>
    </cfRule>
  </conditionalFormatting>
  <conditionalFormatting sqref="R78:T79">
    <cfRule type="dataBar" priority="591">
      <dataBar>
        <cfvo type="min"/>
        <cfvo type="max"/>
        <color rgb="FF008AEF"/>
      </dataBar>
    </cfRule>
  </conditionalFormatting>
  <conditionalFormatting sqref="U78:U79">
    <cfRule type="dataBar" priority="594">
      <dataBar>
        <cfvo type="min"/>
        <cfvo type="max"/>
        <color rgb="FF008AEF"/>
      </dataBar>
    </cfRule>
  </conditionalFormatting>
  <conditionalFormatting sqref="AB73">
    <cfRule type="cellIs" dxfId="1485" priority="588" operator="greaterThan">
      <formula>0.03</formula>
    </cfRule>
    <cfRule type="cellIs" dxfId="1484" priority="589" stopIfTrue="1" operator="lessThan">
      <formula>-0.03</formula>
    </cfRule>
  </conditionalFormatting>
  <conditionalFormatting sqref="AB77">
    <cfRule type="cellIs" dxfId="1483" priority="586" operator="lessThan">
      <formula>-0.03</formula>
    </cfRule>
    <cfRule type="cellIs" dxfId="1482" priority="587" stopIfTrue="1" operator="greaterThan">
      <formula>0.03</formula>
    </cfRule>
  </conditionalFormatting>
  <conditionalFormatting sqref="Z73">
    <cfRule type="cellIs" dxfId="1481" priority="584" stopIfTrue="1" operator="lessThan">
      <formula>-0.01</formula>
    </cfRule>
    <cfRule type="cellIs" dxfId="1480" priority="585" stopIfTrue="1" operator="greaterThan">
      <formula>0.01</formula>
    </cfRule>
  </conditionalFormatting>
  <conditionalFormatting sqref="Z74">
    <cfRule type="cellIs" dxfId="1479" priority="582" stopIfTrue="1" operator="lessThan">
      <formula>-0.01</formula>
    </cfRule>
    <cfRule type="cellIs" dxfId="1478" priority="583" stopIfTrue="1" operator="greaterThan">
      <formula>0.01</formula>
    </cfRule>
  </conditionalFormatting>
  <conditionalFormatting sqref="Z75:Z76">
    <cfRule type="cellIs" dxfId="1477" priority="580" stopIfTrue="1" operator="lessThan">
      <formula>-0.01</formula>
    </cfRule>
    <cfRule type="cellIs" dxfId="1476" priority="581" stopIfTrue="1" operator="greaterThan">
      <formula>0.01</formula>
    </cfRule>
  </conditionalFormatting>
  <conditionalFormatting sqref="Z77">
    <cfRule type="cellIs" dxfId="1475" priority="578" stopIfTrue="1" operator="lessThan">
      <formula>-0.01</formula>
    </cfRule>
    <cfRule type="cellIs" dxfId="1474" priority="579" stopIfTrue="1" operator="greaterThan">
      <formula>0.01</formula>
    </cfRule>
  </conditionalFormatting>
  <conditionalFormatting sqref="V73:V77">
    <cfRule type="cellIs" dxfId="1473" priority="576" operator="greaterThan">
      <formula>0.03</formula>
    </cfRule>
    <cfRule type="cellIs" dxfId="1472" priority="577" stopIfTrue="1" operator="lessThan">
      <formula>-0.03</formula>
    </cfRule>
  </conditionalFormatting>
  <conditionalFormatting sqref="R74:T74">
    <cfRule type="dataBar" priority="575">
      <dataBar>
        <cfvo type="min"/>
        <cfvo type="max"/>
        <color rgb="FF008AEF"/>
      </dataBar>
    </cfRule>
  </conditionalFormatting>
  <conditionalFormatting sqref="R75:T76">
    <cfRule type="dataBar" priority="574">
      <dataBar>
        <cfvo type="min"/>
        <cfvo type="max"/>
        <color rgb="FF008AEF"/>
      </dataBar>
    </cfRule>
  </conditionalFormatting>
  <conditionalFormatting sqref="R77:T77">
    <cfRule type="dataBar" priority="573">
      <dataBar>
        <cfvo type="min"/>
        <cfvo type="max"/>
        <color rgb="FF008AEF"/>
      </dataBar>
    </cfRule>
  </conditionalFormatting>
  <conditionalFormatting sqref="R73:U73 U74:U77">
    <cfRule type="dataBar" priority="590">
      <dataBar>
        <cfvo type="min"/>
        <cfvo type="max"/>
        <color rgb="FF008AEF"/>
      </dataBar>
    </cfRule>
  </conditionalFormatting>
  <conditionalFormatting sqref="Z89:Z90">
    <cfRule type="cellIs" dxfId="1471" priority="570" stopIfTrue="1" operator="lessThan">
      <formula>-0.01</formula>
    </cfRule>
    <cfRule type="cellIs" dxfId="1470" priority="571" stopIfTrue="1" operator="greaterThan">
      <formula>0.01</formula>
    </cfRule>
  </conditionalFormatting>
  <conditionalFormatting sqref="U89:U90">
    <cfRule type="dataBar" priority="572">
      <dataBar>
        <cfvo type="min"/>
        <cfvo type="max"/>
        <color rgb="FF008AEF"/>
      </dataBar>
    </cfRule>
  </conditionalFormatting>
  <conditionalFormatting sqref="AB84">
    <cfRule type="cellIs" dxfId="1469" priority="567" operator="greaterThan">
      <formula>0.03</formula>
    </cfRule>
    <cfRule type="cellIs" dxfId="1468" priority="568" stopIfTrue="1" operator="lessThan">
      <formula>-0.03</formula>
    </cfRule>
  </conditionalFormatting>
  <conditionalFormatting sqref="AB88">
    <cfRule type="cellIs" dxfId="1467" priority="565" operator="lessThan">
      <formula>-0.03</formula>
    </cfRule>
    <cfRule type="cellIs" dxfId="1466" priority="566" stopIfTrue="1" operator="greaterThan">
      <formula>0.03</formula>
    </cfRule>
  </conditionalFormatting>
  <conditionalFormatting sqref="Z84">
    <cfRule type="cellIs" dxfId="1465" priority="563" stopIfTrue="1" operator="lessThan">
      <formula>-0.01</formula>
    </cfRule>
    <cfRule type="cellIs" dxfId="1464" priority="564" stopIfTrue="1" operator="greaterThan">
      <formula>0.01</formula>
    </cfRule>
  </conditionalFormatting>
  <conditionalFormatting sqref="Z85">
    <cfRule type="cellIs" dxfId="1463" priority="561" stopIfTrue="1" operator="lessThan">
      <formula>-0.01</formula>
    </cfRule>
    <cfRule type="cellIs" dxfId="1462" priority="562" stopIfTrue="1" operator="greaterThan">
      <formula>0.01</formula>
    </cfRule>
  </conditionalFormatting>
  <conditionalFormatting sqref="Z86:Z87">
    <cfRule type="cellIs" dxfId="1461" priority="559" stopIfTrue="1" operator="lessThan">
      <formula>-0.01</formula>
    </cfRule>
    <cfRule type="cellIs" dxfId="1460" priority="560" stopIfTrue="1" operator="greaterThan">
      <formula>0.01</formula>
    </cfRule>
  </conditionalFormatting>
  <conditionalFormatting sqref="Z88">
    <cfRule type="cellIs" dxfId="1459" priority="557" stopIfTrue="1" operator="lessThan">
      <formula>-0.01</formula>
    </cfRule>
    <cfRule type="cellIs" dxfId="1458" priority="558" stopIfTrue="1" operator="greaterThan">
      <formula>0.01</formula>
    </cfRule>
  </conditionalFormatting>
  <conditionalFormatting sqref="V84:V88">
    <cfRule type="cellIs" dxfId="1457" priority="555" operator="greaterThan">
      <formula>0.03</formula>
    </cfRule>
    <cfRule type="cellIs" dxfId="1456" priority="556" stopIfTrue="1" operator="lessThan">
      <formula>-0.03</formula>
    </cfRule>
  </conditionalFormatting>
  <conditionalFormatting sqref="U84:U88">
    <cfRule type="dataBar" priority="569">
      <dataBar>
        <cfvo type="min"/>
        <cfvo type="max"/>
        <color rgb="FF008AEF"/>
      </dataBar>
    </cfRule>
  </conditionalFormatting>
  <conditionalFormatting sqref="Z100:Z101">
    <cfRule type="cellIs" dxfId="1455" priority="552" stopIfTrue="1" operator="lessThan">
      <formula>-0.01</formula>
    </cfRule>
    <cfRule type="cellIs" dxfId="1454" priority="553" stopIfTrue="1" operator="greaterThan">
      <formula>0.01</formula>
    </cfRule>
  </conditionalFormatting>
  <conditionalFormatting sqref="U100:U101">
    <cfRule type="dataBar" priority="554">
      <dataBar>
        <cfvo type="min"/>
        <cfvo type="max"/>
        <color rgb="FF008AEF"/>
      </dataBar>
    </cfRule>
  </conditionalFormatting>
  <conditionalFormatting sqref="AB95">
    <cfRule type="cellIs" dxfId="1453" priority="549" operator="greaterThan">
      <formula>0.03</formula>
    </cfRule>
    <cfRule type="cellIs" dxfId="1452" priority="550" stopIfTrue="1" operator="lessThan">
      <formula>-0.03</formula>
    </cfRule>
  </conditionalFormatting>
  <conditionalFormatting sqref="AB99">
    <cfRule type="cellIs" dxfId="1451" priority="547" operator="lessThan">
      <formula>-0.03</formula>
    </cfRule>
    <cfRule type="cellIs" dxfId="1450" priority="548" stopIfTrue="1" operator="greaterThan">
      <formula>0.03</formula>
    </cfRule>
  </conditionalFormatting>
  <conditionalFormatting sqref="Z95">
    <cfRule type="cellIs" dxfId="1449" priority="545" stopIfTrue="1" operator="lessThan">
      <formula>-0.01</formula>
    </cfRule>
    <cfRule type="cellIs" dxfId="1448" priority="546" stopIfTrue="1" operator="greaterThan">
      <formula>0.01</formula>
    </cfRule>
  </conditionalFormatting>
  <conditionalFormatting sqref="Z96">
    <cfRule type="cellIs" dxfId="1447" priority="543" stopIfTrue="1" operator="lessThan">
      <formula>-0.01</formula>
    </cfRule>
    <cfRule type="cellIs" dxfId="1446" priority="544" stopIfTrue="1" operator="greaterThan">
      <formula>0.01</formula>
    </cfRule>
  </conditionalFormatting>
  <conditionalFormatting sqref="Z97:Z98">
    <cfRule type="cellIs" dxfId="1445" priority="541" stopIfTrue="1" operator="lessThan">
      <formula>-0.01</formula>
    </cfRule>
    <cfRule type="cellIs" dxfId="1444" priority="542" stopIfTrue="1" operator="greaterThan">
      <formula>0.01</formula>
    </cfRule>
  </conditionalFormatting>
  <conditionalFormatting sqref="Z99">
    <cfRule type="cellIs" dxfId="1443" priority="539" stopIfTrue="1" operator="lessThan">
      <formula>-0.01</formula>
    </cfRule>
    <cfRule type="cellIs" dxfId="1442" priority="540" stopIfTrue="1" operator="greaterThan">
      <formula>0.01</formula>
    </cfRule>
  </conditionalFormatting>
  <conditionalFormatting sqref="V95:V99">
    <cfRule type="cellIs" dxfId="1441" priority="537" operator="greaterThan">
      <formula>0.03</formula>
    </cfRule>
    <cfRule type="cellIs" dxfId="1440" priority="538" stopIfTrue="1" operator="lessThan">
      <formula>-0.03</formula>
    </cfRule>
  </conditionalFormatting>
  <conditionalFormatting sqref="U95:U99">
    <cfRule type="dataBar" priority="551">
      <dataBar>
        <cfvo type="min"/>
        <cfvo type="max"/>
        <color rgb="FF008AEF"/>
      </dataBar>
    </cfRule>
  </conditionalFormatting>
  <conditionalFormatting sqref="AB116">
    <cfRule type="cellIs" dxfId="1439" priority="513" operator="greaterThan">
      <formula>0.03</formula>
    </cfRule>
    <cfRule type="cellIs" dxfId="1438" priority="514" stopIfTrue="1" operator="lessThan">
      <formula>-0.03</formula>
    </cfRule>
  </conditionalFormatting>
  <conditionalFormatting sqref="AB119">
    <cfRule type="cellIs" dxfId="1437" priority="511" operator="lessThan">
      <formula>-0.03</formula>
    </cfRule>
    <cfRule type="cellIs" dxfId="1436" priority="512" stopIfTrue="1" operator="greaterThan">
      <formula>0.03</formula>
    </cfRule>
  </conditionalFormatting>
  <conditionalFormatting sqref="AB126">
    <cfRule type="cellIs" dxfId="1435" priority="509" operator="greaterThan">
      <formula>0.03</formula>
    </cfRule>
    <cfRule type="cellIs" dxfId="1434" priority="510" stopIfTrue="1" operator="lessThan">
      <formula>-0.03</formula>
    </cfRule>
  </conditionalFormatting>
  <conditionalFormatting sqref="AB129">
    <cfRule type="cellIs" dxfId="1433" priority="507" operator="lessThan">
      <formula>-0.03</formula>
    </cfRule>
    <cfRule type="cellIs" dxfId="1432" priority="508" stopIfTrue="1" operator="greaterThan">
      <formula>0.03</formula>
    </cfRule>
  </conditionalFormatting>
  <conditionalFormatting sqref="AB136">
    <cfRule type="cellIs" dxfId="1431" priority="505" operator="greaterThan">
      <formula>0.03</formula>
    </cfRule>
    <cfRule type="cellIs" dxfId="1430" priority="506" stopIfTrue="1" operator="lessThan">
      <formula>-0.03</formula>
    </cfRule>
  </conditionalFormatting>
  <conditionalFormatting sqref="AB139">
    <cfRule type="cellIs" dxfId="1429" priority="503" operator="lessThan">
      <formula>-0.03</formula>
    </cfRule>
    <cfRule type="cellIs" dxfId="1428" priority="504" stopIfTrue="1" operator="greaterThan">
      <formula>0.03</formula>
    </cfRule>
  </conditionalFormatting>
  <conditionalFormatting sqref="AB146">
    <cfRule type="cellIs" dxfId="1427" priority="501" operator="greaterThan">
      <formula>0.03</formula>
    </cfRule>
    <cfRule type="cellIs" dxfId="1426" priority="502" stopIfTrue="1" operator="lessThan">
      <formula>-0.03</formula>
    </cfRule>
  </conditionalFormatting>
  <conditionalFormatting sqref="AB149">
    <cfRule type="cellIs" dxfId="1425" priority="499" operator="lessThan">
      <formula>-0.03</formula>
    </cfRule>
    <cfRule type="cellIs" dxfId="1424" priority="500" stopIfTrue="1" operator="greaterThan">
      <formula>0.03</formula>
    </cfRule>
  </conditionalFormatting>
  <conditionalFormatting sqref="AB156">
    <cfRule type="cellIs" dxfId="1423" priority="497" operator="greaterThan">
      <formula>0.03</formula>
    </cfRule>
    <cfRule type="cellIs" dxfId="1422" priority="498" stopIfTrue="1" operator="lessThan">
      <formula>-0.03</formula>
    </cfRule>
  </conditionalFormatting>
  <conditionalFormatting sqref="AB159">
    <cfRule type="cellIs" dxfId="1421" priority="495" operator="lessThan">
      <formula>-0.03</formula>
    </cfRule>
    <cfRule type="cellIs" dxfId="1420" priority="496" stopIfTrue="1" operator="greaterThan">
      <formula>0.03</formula>
    </cfRule>
  </conditionalFormatting>
  <conditionalFormatting sqref="AB166">
    <cfRule type="cellIs" dxfId="1419" priority="493" operator="greaterThan">
      <formula>0.03</formula>
    </cfRule>
    <cfRule type="cellIs" dxfId="1418" priority="494" stopIfTrue="1" operator="lessThan">
      <formula>-0.03</formula>
    </cfRule>
  </conditionalFormatting>
  <conditionalFormatting sqref="AB169">
    <cfRule type="cellIs" dxfId="1417" priority="491" operator="lessThan">
      <formula>-0.03</formula>
    </cfRule>
    <cfRule type="cellIs" dxfId="1416" priority="492" stopIfTrue="1" operator="greaterThan">
      <formula>0.03</formula>
    </cfRule>
  </conditionalFormatting>
  <conditionalFormatting sqref="AB176">
    <cfRule type="cellIs" dxfId="1415" priority="489" operator="greaterThan">
      <formula>0.03</formula>
    </cfRule>
    <cfRule type="cellIs" dxfId="1414" priority="490" stopIfTrue="1" operator="lessThan">
      <formula>-0.03</formula>
    </cfRule>
  </conditionalFormatting>
  <conditionalFormatting sqref="AB179">
    <cfRule type="cellIs" dxfId="1413" priority="487" operator="lessThan">
      <formula>-0.03</formula>
    </cfRule>
    <cfRule type="cellIs" dxfId="1412" priority="488" stopIfTrue="1" operator="greaterThan">
      <formula>0.03</formula>
    </cfRule>
  </conditionalFormatting>
  <conditionalFormatting sqref="AB186">
    <cfRule type="cellIs" dxfId="1411" priority="485" operator="greaterThan">
      <formula>0.03</formula>
    </cfRule>
    <cfRule type="cellIs" dxfId="1410" priority="486" stopIfTrue="1" operator="lessThan">
      <formula>-0.03</formula>
    </cfRule>
  </conditionalFormatting>
  <conditionalFormatting sqref="AB189">
    <cfRule type="cellIs" dxfId="1409" priority="483" operator="lessThan">
      <formula>-0.03</formula>
    </cfRule>
    <cfRule type="cellIs" dxfId="1408" priority="484" stopIfTrue="1" operator="greaterThan">
      <formula>0.03</formula>
    </cfRule>
  </conditionalFormatting>
  <conditionalFormatting sqref="AB196">
    <cfRule type="cellIs" dxfId="1407" priority="481" operator="greaterThan">
      <formula>0.03</formula>
    </cfRule>
    <cfRule type="cellIs" dxfId="1406" priority="482" stopIfTrue="1" operator="lessThan">
      <formula>-0.03</formula>
    </cfRule>
  </conditionalFormatting>
  <conditionalFormatting sqref="AB199">
    <cfRule type="cellIs" dxfId="1405" priority="479" operator="lessThan">
      <formula>-0.03</formula>
    </cfRule>
    <cfRule type="cellIs" dxfId="1404" priority="480" stopIfTrue="1" operator="greaterThan">
      <formula>0.03</formula>
    </cfRule>
  </conditionalFormatting>
  <conditionalFormatting sqref="AB206">
    <cfRule type="cellIs" dxfId="1403" priority="477" operator="greaterThan">
      <formula>0.03</formula>
    </cfRule>
    <cfRule type="cellIs" dxfId="1402" priority="478" stopIfTrue="1" operator="lessThan">
      <formula>-0.03</formula>
    </cfRule>
  </conditionalFormatting>
  <conditionalFormatting sqref="AB209">
    <cfRule type="cellIs" dxfId="1401" priority="475" operator="lessThan">
      <formula>-0.03</formula>
    </cfRule>
    <cfRule type="cellIs" dxfId="1400" priority="476" stopIfTrue="1" operator="greaterThan">
      <formula>0.03</formula>
    </cfRule>
  </conditionalFormatting>
  <conditionalFormatting sqref="Z220:Z221">
    <cfRule type="cellIs" dxfId="1399" priority="472" stopIfTrue="1" operator="lessThan">
      <formula>-0.01</formula>
    </cfRule>
    <cfRule type="cellIs" dxfId="1398" priority="473" stopIfTrue="1" operator="greaterThan">
      <formula>0.01</formula>
    </cfRule>
  </conditionalFormatting>
  <conditionalFormatting sqref="H220:J221">
    <cfRule type="dataBar" priority="471">
      <dataBar>
        <cfvo type="min"/>
        <cfvo type="max"/>
        <color rgb="FF008AEF"/>
      </dataBar>
    </cfRule>
  </conditionalFormatting>
  <conditionalFormatting sqref="R220:T221">
    <cfRule type="dataBar" priority="470">
      <dataBar>
        <cfvo type="min"/>
        <cfvo type="max"/>
        <color rgb="FF008AEF"/>
      </dataBar>
    </cfRule>
  </conditionalFormatting>
  <conditionalFormatting sqref="U220:U221">
    <cfRule type="dataBar" priority="474">
      <dataBar>
        <cfvo type="min"/>
        <cfvo type="max"/>
        <color rgb="FF008AEF"/>
      </dataBar>
    </cfRule>
  </conditionalFormatting>
  <conditionalFormatting sqref="AB216">
    <cfRule type="cellIs" dxfId="1397" priority="467" operator="greaterThan">
      <formula>0.03</formula>
    </cfRule>
    <cfRule type="cellIs" dxfId="1396" priority="468" stopIfTrue="1" operator="lessThan">
      <formula>-0.03</formula>
    </cfRule>
  </conditionalFormatting>
  <conditionalFormatting sqref="AB219">
    <cfRule type="cellIs" dxfId="1395" priority="465" operator="lessThan">
      <formula>-0.03</formula>
    </cfRule>
    <cfRule type="cellIs" dxfId="1394" priority="466" stopIfTrue="1" operator="greaterThan">
      <formula>0.03</formula>
    </cfRule>
  </conditionalFormatting>
  <conditionalFormatting sqref="H216:J216">
    <cfRule type="dataBar" priority="464">
      <dataBar>
        <cfvo type="min"/>
        <cfvo type="max"/>
        <color rgb="FF008AEF"/>
      </dataBar>
    </cfRule>
  </conditionalFormatting>
  <conditionalFormatting sqref="Z216">
    <cfRule type="cellIs" dxfId="1393" priority="462" stopIfTrue="1" operator="lessThan">
      <formula>-0.01</formula>
    </cfRule>
    <cfRule type="cellIs" dxfId="1392" priority="463" stopIfTrue="1" operator="greaterThan">
      <formula>0.01</formula>
    </cfRule>
  </conditionalFormatting>
  <conditionalFormatting sqref="Z217">
    <cfRule type="cellIs" dxfId="1391" priority="460" stopIfTrue="1" operator="lessThan">
      <formula>-0.01</formula>
    </cfRule>
    <cfRule type="cellIs" dxfId="1390" priority="461" stopIfTrue="1" operator="greaterThan">
      <formula>0.01</formula>
    </cfRule>
  </conditionalFormatting>
  <conditionalFormatting sqref="Z218">
    <cfRule type="cellIs" dxfId="1389" priority="458" stopIfTrue="1" operator="lessThan">
      <formula>-0.01</formula>
    </cfRule>
    <cfRule type="cellIs" dxfId="1388" priority="459" stopIfTrue="1" operator="greaterThan">
      <formula>0.01</formula>
    </cfRule>
  </conditionalFormatting>
  <conditionalFormatting sqref="Z219">
    <cfRule type="cellIs" dxfId="1387" priority="456" stopIfTrue="1" operator="lessThan">
      <formula>-0.01</formula>
    </cfRule>
    <cfRule type="cellIs" dxfId="1386" priority="457" stopIfTrue="1" operator="greaterThan">
      <formula>0.01</formula>
    </cfRule>
  </conditionalFormatting>
  <conditionalFormatting sqref="V216:V219">
    <cfRule type="cellIs" dxfId="1385" priority="454" operator="greaterThan">
      <formula>0.03</formula>
    </cfRule>
    <cfRule type="cellIs" dxfId="1384" priority="455" stopIfTrue="1" operator="lessThan">
      <formula>-0.03</formula>
    </cfRule>
  </conditionalFormatting>
  <conditionalFormatting sqref="H217:J217">
    <cfRule type="dataBar" priority="453">
      <dataBar>
        <cfvo type="min"/>
        <cfvo type="max"/>
        <color rgb="FF008AEF"/>
      </dataBar>
    </cfRule>
  </conditionalFormatting>
  <conditionalFormatting sqref="H218:J218">
    <cfRule type="dataBar" priority="452">
      <dataBar>
        <cfvo type="min"/>
        <cfvo type="max"/>
        <color rgb="FF008AEF"/>
      </dataBar>
    </cfRule>
  </conditionalFormatting>
  <conditionalFormatting sqref="H219:J219">
    <cfRule type="dataBar" priority="451">
      <dataBar>
        <cfvo type="min"/>
        <cfvo type="max"/>
        <color rgb="FF008AEF"/>
      </dataBar>
    </cfRule>
  </conditionalFormatting>
  <conditionalFormatting sqref="R217:T217">
    <cfRule type="dataBar" priority="450">
      <dataBar>
        <cfvo type="min"/>
        <cfvo type="max"/>
        <color rgb="FF008AEF"/>
      </dataBar>
    </cfRule>
  </conditionalFormatting>
  <conditionalFormatting sqref="R218:T218">
    <cfRule type="dataBar" priority="449">
      <dataBar>
        <cfvo type="min"/>
        <cfvo type="max"/>
        <color rgb="FF008AEF"/>
      </dataBar>
    </cfRule>
  </conditionalFormatting>
  <conditionalFormatting sqref="R219:T219">
    <cfRule type="dataBar" priority="448">
      <dataBar>
        <cfvo type="min"/>
        <cfvo type="max"/>
        <color rgb="FF008AEF"/>
      </dataBar>
    </cfRule>
  </conditionalFormatting>
  <conditionalFormatting sqref="R216:U216 U217:U219">
    <cfRule type="dataBar" priority="469">
      <dataBar>
        <cfvo type="min"/>
        <cfvo type="max"/>
        <color rgb="FF008AEF"/>
      </dataBar>
    </cfRule>
  </conditionalFormatting>
  <conditionalFormatting sqref="I16">
    <cfRule type="dataBar" priority="447">
      <dataBar>
        <cfvo type="min"/>
        <cfvo type="max"/>
        <color rgb="FF008AEF"/>
      </dataBar>
    </cfRule>
  </conditionalFormatting>
  <conditionalFormatting sqref="I17">
    <cfRule type="dataBar" priority="446">
      <dataBar>
        <cfvo type="min"/>
        <cfvo type="max"/>
        <color rgb="FF008AEF"/>
      </dataBar>
    </cfRule>
  </conditionalFormatting>
  <conditionalFormatting sqref="N24">
    <cfRule type="cellIs" dxfId="1383" priority="434" stopIfTrue="1" operator="lessThan">
      <formula>-0.01</formula>
    </cfRule>
    <cfRule type="cellIs" dxfId="1382" priority="435" stopIfTrue="1" operator="greaterThan">
      <formula>0.01</formula>
    </cfRule>
  </conditionalFormatting>
  <conditionalFormatting sqref="I35">
    <cfRule type="dataBar" priority="433">
      <dataBar>
        <cfvo type="min"/>
        <cfvo type="max"/>
        <color rgb="FF008AEF"/>
      </dataBar>
    </cfRule>
  </conditionalFormatting>
  <conditionalFormatting sqref="I27">
    <cfRule type="dataBar" priority="432">
      <dataBar>
        <cfvo type="min"/>
        <cfvo type="max"/>
        <color rgb="FF008AEF"/>
      </dataBar>
    </cfRule>
  </conditionalFormatting>
  <conditionalFormatting sqref="I28">
    <cfRule type="dataBar" priority="431">
      <dataBar>
        <cfvo type="min"/>
        <cfvo type="max"/>
        <color rgb="FF008AEF"/>
      </dataBar>
    </cfRule>
  </conditionalFormatting>
  <conditionalFormatting sqref="N35">
    <cfRule type="cellIs" dxfId="1381" priority="429" stopIfTrue="1" operator="lessThan">
      <formula>-0.01</formula>
    </cfRule>
    <cfRule type="cellIs" dxfId="1380" priority="430" stopIfTrue="1" operator="greaterThan">
      <formula>0.01</formula>
    </cfRule>
  </conditionalFormatting>
  <conditionalFormatting sqref="I45:I46">
    <cfRule type="dataBar" priority="428">
      <dataBar>
        <cfvo type="min"/>
        <cfvo type="max"/>
        <color rgb="FF008AEF"/>
      </dataBar>
    </cfRule>
  </conditionalFormatting>
  <conditionalFormatting sqref="I40">
    <cfRule type="dataBar" priority="427">
      <dataBar>
        <cfvo type="min"/>
        <cfvo type="max"/>
        <color rgb="FF008AEF"/>
      </dataBar>
    </cfRule>
    <cfRule type="dataBar" priority="420">
      <dataBar>
        <cfvo type="min"/>
        <cfvo type="max"/>
        <color rgb="FF008AEF"/>
      </dataBar>
    </cfRule>
  </conditionalFormatting>
  <conditionalFormatting sqref="I41">
    <cfRule type="dataBar" priority="426">
      <dataBar>
        <cfvo type="min"/>
        <cfvo type="max"/>
        <color rgb="FF008AEF"/>
      </dataBar>
    </cfRule>
    <cfRule type="dataBar" priority="419">
      <dataBar>
        <cfvo type="min"/>
        <cfvo type="max"/>
        <color rgb="FF008AEF"/>
      </dataBar>
    </cfRule>
  </conditionalFormatting>
  <conditionalFormatting sqref="I42:I43">
    <cfRule type="dataBar" priority="425">
      <dataBar>
        <cfvo type="min"/>
        <cfvo type="max"/>
        <color rgb="FF008AEF"/>
      </dataBar>
    </cfRule>
  </conditionalFormatting>
  <conditionalFormatting sqref="I44">
    <cfRule type="dataBar" priority="424">
      <dataBar>
        <cfvo type="min"/>
        <cfvo type="max"/>
        <color rgb="FF008AEF"/>
      </dataBar>
    </cfRule>
  </conditionalFormatting>
  <conditionalFormatting sqref="I42:I44">
    <cfRule type="dataBar" priority="423">
      <dataBar>
        <cfvo type="min"/>
        <cfvo type="max"/>
        <color rgb="FF008AEF"/>
      </dataBar>
    </cfRule>
  </conditionalFormatting>
  <conditionalFormatting sqref="I38">
    <cfRule type="dataBar" priority="422">
      <dataBar>
        <cfvo type="min"/>
        <cfvo type="max"/>
        <color rgb="FF008AEF"/>
      </dataBar>
    </cfRule>
  </conditionalFormatting>
  <conditionalFormatting sqref="I39">
    <cfRule type="dataBar" priority="421">
      <dataBar>
        <cfvo type="min"/>
        <cfvo type="max"/>
        <color rgb="FF008AEF"/>
      </dataBar>
    </cfRule>
  </conditionalFormatting>
  <conditionalFormatting sqref="N45:N46">
    <cfRule type="cellIs" dxfId="1379" priority="417" stopIfTrue="1" operator="lessThan">
      <formula>-0.01</formula>
    </cfRule>
    <cfRule type="cellIs" dxfId="1378" priority="418" stopIfTrue="1" operator="greaterThan">
      <formula>0.01</formula>
    </cfRule>
  </conditionalFormatting>
  <conditionalFormatting sqref="I56:I57">
    <cfRule type="dataBar" priority="416">
      <dataBar>
        <cfvo type="min"/>
        <cfvo type="max"/>
        <color rgb="FF008AEF"/>
      </dataBar>
    </cfRule>
  </conditionalFormatting>
  <conditionalFormatting sqref="I51">
    <cfRule type="dataBar" priority="415">
      <dataBar>
        <cfvo type="min"/>
        <cfvo type="max"/>
        <color rgb="FF008AEF"/>
      </dataBar>
    </cfRule>
    <cfRule type="dataBar" priority="408">
      <dataBar>
        <cfvo type="min"/>
        <cfvo type="max"/>
        <color rgb="FF008AEF"/>
      </dataBar>
    </cfRule>
  </conditionalFormatting>
  <conditionalFormatting sqref="I52">
    <cfRule type="dataBar" priority="414">
      <dataBar>
        <cfvo type="min"/>
        <cfvo type="max"/>
        <color rgb="FF008AEF"/>
      </dataBar>
    </cfRule>
    <cfRule type="dataBar" priority="407">
      <dataBar>
        <cfvo type="min"/>
        <cfvo type="max"/>
        <color rgb="FF008AEF"/>
      </dataBar>
    </cfRule>
  </conditionalFormatting>
  <conditionalFormatting sqref="I53:I54">
    <cfRule type="dataBar" priority="413">
      <dataBar>
        <cfvo type="min"/>
        <cfvo type="max"/>
        <color rgb="FF008AEF"/>
      </dataBar>
    </cfRule>
  </conditionalFormatting>
  <conditionalFormatting sqref="I55">
    <cfRule type="dataBar" priority="412">
      <dataBar>
        <cfvo type="min"/>
        <cfvo type="max"/>
        <color rgb="FF008AEF"/>
      </dataBar>
    </cfRule>
  </conditionalFormatting>
  <conditionalFormatting sqref="I53:I55">
    <cfRule type="dataBar" priority="411">
      <dataBar>
        <cfvo type="min"/>
        <cfvo type="max"/>
        <color rgb="FF008AEF"/>
      </dataBar>
    </cfRule>
  </conditionalFormatting>
  <conditionalFormatting sqref="I49">
    <cfRule type="dataBar" priority="410">
      <dataBar>
        <cfvo type="min"/>
        <cfvo type="max"/>
        <color rgb="FF008AEF"/>
      </dataBar>
    </cfRule>
  </conditionalFormatting>
  <conditionalFormatting sqref="I50">
    <cfRule type="dataBar" priority="409">
      <dataBar>
        <cfvo type="min"/>
        <cfvo type="max"/>
        <color rgb="FF008AEF"/>
      </dataBar>
    </cfRule>
  </conditionalFormatting>
  <conditionalFormatting sqref="J51:J55">
    <cfRule type="cellIs" dxfId="1377" priority="405" operator="greaterThan">
      <formula>0.03</formula>
    </cfRule>
    <cfRule type="cellIs" dxfId="1376" priority="406" stopIfTrue="1" operator="lessThan">
      <formula>-0.03</formula>
    </cfRule>
  </conditionalFormatting>
  <conditionalFormatting sqref="N56:N57">
    <cfRule type="cellIs" dxfId="1375" priority="403" stopIfTrue="1" operator="lessThan">
      <formula>-0.01</formula>
    </cfRule>
    <cfRule type="cellIs" dxfId="1374" priority="404" stopIfTrue="1" operator="greaterThan">
      <formula>0.01</formula>
    </cfRule>
  </conditionalFormatting>
  <conditionalFormatting sqref="N51">
    <cfRule type="cellIs" dxfId="1373" priority="401" stopIfTrue="1" operator="lessThan">
      <formula>-0.01</formula>
    </cfRule>
    <cfRule type="cellIs" dxfId="1372" priority="402" stopIfTrue="1" operator="greaterThan">
      <formula>0.01</formula>
    </cfRule>
  </conditionalFormatting>
  <conditionalFormatting sqref="N52">
    <cfRule type="cellIs" dxfId="1371" priority="399" stopIfTrue="1" operator="lessThan">
      <formula>-0.01</formula>
    </cfRule>
    <cfRule type="cellIs" dxfId="1370" priority="400" stopIfTrue="1" operator="greaterThan">
      <formula>0.01</formula>
    </cfRule>
  </conditionalFormatting>
  <conditionalFormatting sqref="N53:N54">
    <cfRule type="cellIs" dxfId="1369" priority="397" stopIfTrue="1" operator="lessThan">
      <formula>-0.01</formula>
    </cfRule>
    <cfRule type="cellIs" dxfId="1368" priority="398" stopIfTrue="1" operator="greaterThan">
      <formula>0.01</formula>
    </cfRule>
  </conditionalFormatting>
  <conditionalFormatting sqref="N55">
    <cfRule type="cellIs" dxfId="1367" priority="395" stopIfTrue="1" operator="lessThan">
      <formula>-0.01</formula>
    </cfRule>
    <cfRule type="cellIs" dxfId="1366" priority="396" stopIfTrue="1" operator="greaterThan">
      <formula>0.01</formula>
    </cfRule>
  </conditionalFormatting>
  <conditionalFormatting sqref="P51">
    <cfRule type="cellIs" dxfId="1365" priority="393" operator="greaterThan">
      <formula>0.03</formula>
    </cfRule>
    <cfRule type="cellIs" dxfId="1364" priority="394" stopIfTrue="1" operator="lessThan">
      <formula>-0.03</formula>
    </cfRule>
  </conditionalFormatting>
  <conditionalFormatting sqref="P55">
    <cfRule type="cellIs" dxfId="1363" priority="391" operator="lessThan">
      <formula>-0.03</formula>
    </cfRule>
    <cfRule type="cellIs" dxfId="1362" priority="392" stopIfTrue="1" operator="greaterThan">
      <formula>0.03</formula>
    </cfRule>
  </conditionalFormatting>
  <conditionalFormatting sqref="I68">
    <cfRule type="dataBar" priority="390">
      <dataBar>
        <cfvo type="min"/>
        <cfvo type="max"/>
        <color rgb="FF008AEF"/>
      </dataBar>
    </cfRule>
  </conditionalFormatting>
  <conditionalFormatting sqref="I60">
    <cfRule type="dataBar" priority="389">
      <dataBar>
        <cfvo type="min"/>
        <cfvo type="max"/>
        <color rgb="FF008AEF"/>
      </dataBar>
    </cfRule>
  </conditionalFormatting>
  <conditionalFormatting sqref="I61">
    <cfRule type="dataBar" priority="388">
      <dataBar>
        <cfvo type="min"/>
        <cfvo type="max"/>
        <color rgb="FF008AEF"/>
      </dataBar>
    </cfRule>
  </conditionalFormatting>
  <conditionalFormatting sqref="N68">
    <cfRule type="cellIs" dxfId="1361" priority="386" stopIfTrue="1" operator="lessThan">
      <formula>-0.01</formula>
    </cfRule>
    <cfRule type="cellIs" dxfId="1360" priority="387" stopIfTrue="1" operator="greaterThan">
      <formula>0.01</formula>
    </cfRule>
  </conditionalFormatting>
  <conditionalFormatting sqref="I79">
    <cfRule type="dataBar" priority="385">
      <dataBar>
        <cfvo type="min"/>
        <cfvo type="max"/>
        <color rgb="FF008AEF"/>
      </dataBar>
    </cfRule>
  </conditionalFormatting>
  <conditionalFormatting sqref="I71">
    <cfRule type="dataBar" priority="384">
      <dataBar>
        <cfvo type="min"/>
        <cfvo type="max"/>
        <color rgb="FF008AEF"/>
      </dataBar>
    </cfRule>
  </conditionalFormatting>
  <conditionalFormatting sqref="I72">
    <cfRule type="dataBar" priority="383">
      <dataBar>
        <cfvo type="min"/>
        <cfvo type="max"/>
        <color rgb="FF008AEF"/>
      </dataBar>
    </cfRule>
  </conditionalFormatting>
  <conditionalFormatting sqref="N79">
    <cfRule type="cellIs" dxfId="1359" priority="381" stopIfTrue="1" operator="lessThan">
      <formula>-0.01</formula>
    </cfRule>
    <cfRule type="cellIs" dxfId="1358" priority="382" stopIfTrue="1" operator="greaterThan">
      <formula>0.01</formula>
    </cfRule>
  </conditionalFormatting>
  <conditionalFormatting sqref="R89:T90">
    <cfRule type="dataBar" priority="380">
      <dataBar>
        <cfvo type="min"/>
        <cfvo type="max"/>
        <color rgb="FF008AEF"/>
      </dataBar>
    </cfRule>
  </conditionalFormatting>
  <conditionalFormatting sqref="R85:T85">
    <cfRule type="dataBar" priority="378">
      <dataBar>
        <cfvo type="min"/>
        <cfvo type="max"/>
        <color rgb="FF008AEF"/>
      </dataBar>
    </cfRule>
  </conditionalFormatting>
  <conditionalFormatting sqref="R86:T87">
    <cfRule type="dataBar" priority="377">
      <dataBar>
        <cfvo type="min"/>
        <cfvo type="max"/>
        <color rgb="FF008AEF"/>
      </dataBar>
    </cfRule>
  </conditionalFormatting>
  <conditionalFormatting sqref="R88:T88">
    <cfRule type="dataBar" priority="376">
      <dataBar>
        <cfvo type="min"/>
        <cfvo type="max"/>
        <color rgb="FF008AEF"/>
      </dataBar>
    </cfRule>
  </conditionalFormatting>
  <conditionalFormatting sqref="R84:T84">
    <cfRule type="dataBar" priority="379">
      <dataBar>
        <cfvo type="min"/>
        <cfvo type="max"/>
        <color rgb="FF008AEF"/>
      </dataBar>
    </cfRule>
  </conditionalFormatting>
  <conditionalFormatting sqref="I90">
    <cfRule type="dataBar" priority="375">
      <dataBar>
        <cfvo type="min"/>
        <cfvo type="max"/>
        <color rgb="FF008AEF"/>
      </dataBar>
    </cfRule>
  </conditionalFormatting>
  <conditionalFormatting sqref="I82">
    <cfRule type="dataBar" priority="374">
      <dataBar>
        <cfvo type="min"/>
        <cfvo type="max"/>
        <color rgb="FF008AEF"/>
      </dataBar>
    </cfRule>
  </conditionalFormatting>
  <conditionalFormatting sqref="I83">
    <cfRule type="dataBar" priority="373">
      <dataBar>
        <cfvo type="min"/>
        <cfvo type="max"/>
        <color rgb="FF008AEF"/>
      </dataBar>
    </cfRule>
  </conditionalFormatting>
  <conditionalFormatting sqref="N90">
    <cfRule type="cellIs" dxfId="1357" priority="371" stopIfTrue="1" operator="lessThan">
      <formula>-0.01</formula>
    </cfRule>
    <cfRule type="cellIs" dxfId="1356" priority="372" stopIfTrue="1" operator="greaterThan">
      <formula>0.01</formula>
    </cfRule>
  </conditionalFormatting>
  <conditionalFormatting sqref="R100:T101">
    <cfRule type="dataBar" priority="370">
      <dataBar>
        <cfvo type="min"/>
        <cfvo type="max"/>
        <color rgb="FF008AEF"/>
      </dataBar>
    </cfRule>
  </conditionalFormatting>
  <conditionalFormatting sqref="R96:T96">
    <cfRule type="dataBar" priority="368">
      <dataBar>
        <cfvo type="min"/>
        <cfvo type="max"/>
        <color rgb="FF008AEF"/>
      </dataBar>
    </cfRule>
  </conditionalFormatting>
  <conditionalFormatting sqref="R97:T98">
    <cfRule type="dataBar" priority="367">
      <dataBar>
        <cfvo type="min"/>
        <cfvo type="max"/>
        <color rgb="FF008AEF"/>
      </dataBar>
    </cfRule>
  </conditionalFormatting>
  <conditionalFormatting sqref="R99:T99">
    <cfRule type="dataBar" priority="366">
      <dataBar>
        <cfvo type="min"/>
        <cfvo type="max"/>
        <color rgb="FF008AEF"/>
      </dataBar>
    </cfRule>
  </conditionalFormatting>
  <conditionalFormatting sqref="R95:T95">
    <cfRule type="dataBar" priority="369">
      <dataBar>
        <cfvo type="min"/>
        <cfvo type="max"/>
        <color rgb="FF008AEF"/>
      </dataBar>
    </cfRule>
  </conditionalFormatting>
  <conditionalFormatting sqref="I101">
    <cfRule type="dataBar" priority="365">
      <dataBar>
        <cfvo type="min"/>
        <cfvo type="max"/>
        <color rgb="FF008AEF"/>
      </dataBar>
    </cfRule>
  </conditionalFormatting>
  <conditionalFormatting sqref="I93">
    <cfRule type="dataBar" priority="364">
      <dataBar>
        <cfvo type="min"/>
        <cfvo type="max"/>
        <color rgb="FF008AEF"/>
      </dataBar>
    </cfRule>
  </conditionalFormatting>
  <conditionalFormatting sqref="I94">
    <cfRule type="dataBar" priority="363">
      <dataBar>
        <cfvo type="min"/>
        <cfvo type="max"/>
        <color rgb="FF008AEF"/>
      </dataBar>
    </cfRule>
  </conditionalFormatting>
  <conditionalFormatting sqref="N101">
    <cfRule type="cellIs" dxfId="1355" priority="361" stopIfTrue="1" operator="lessThan">
      <formula>-0.01</formula>
    </cfRule>
    <cfRule type="cellIs" dxfId="1354" priority="362" stopIfTrue="1" operator="greaterThan">
      <formula>0.01</formula>
    </cfRule>
  </conditionalFormatting>
  <conditionalFormatting sqref="J40:J44">
    <cfRule type="cellIs" dxfId="1353" priority="359" operator="greaterThan">
      <formula>0.03</formula>
    </cfRule>
    <cfRule type="cellIs" dxfId="1352" priority="360" stopIfTrue="1" operator="lessThan">
      <formula>-0.03</formula>
    </cfRule>
  </conditionalFormatting>
  <conditionalFormatting sqref="N40">
    <cfRule type="cellIs" dxfId="1351" priority="357" stopIfTrue="1" operator="lessThan">
      <formula>-0.01</formula>
    </cfRule>
    <cfRule type="cellIs" dxfId="1350" priority="358" stopIfTrue="1" operator="greaterThan">
      <formula>0.01</formula>
    </cfRule>
  </conditionalFormatting>
  <conditionalFormatting sqref="N41">
    <cfRule type="cellIs" dxfId="1349" priority="355" stopIfTrue="1" operator="lessThan">
      <formula>-0.01</formula>
    </cfRule>
    <cfRule type="cellIs" dxfId="1348" priority="356" stopIfTrue="1" operator="greaterThan">
      <formula>0.01</formula>
    </cfRule>
  </conditionalFormatting>
  <conditionalFormatting sqref="N42:N43">
    <cfRule type="cellIs" dxfId="1347" priority="353" stopIfTrue="1" operator="lessThan">
      <formula>-0.01</formula>
    </cfRule>
    <cfRule type="cellIs" dxfId="1346" priority="354" stopIfTrue="1" operator="greaterThan">
      <formula>0.01</formula>
    </cfRule>
  </conditionalFormatting>
  <conditionalFormatting sqref="N44">
    <cfRule type="cellIs" dxfId="1345" priority="351" stopIfTrue="1" operator="lessThan">
      <formula>-0.01</formula>
    </cfRule>
    <cfRule type="cellIs" dxfId="1344" priority="352" stopIfTrue="1" operator="greaterThan">
      <formula>0.01</formula>
    </cfRule>
  </conditionalFormatting>
  <conditionalFormatting sqref="P40">
    <cfRule type="cellIs" dxfId="1343" priority="349" operator="greaterThan">
      <formula>0.03</formula>
    </cfRule>
    <cfRule type="cellIs" dxfId="1342" priority="350" stopIfTrue="1" operator="lessThan">
      <formula>-0.03</formula>
    </cfRule>
  </conditionalFormatting>
  <conditionalFormatting sqref="P44">
    <cfRule type="cellIs" dxfId="1341" priority="347" operator="lessThan">
      <formula>-0.03</formula>
    </cfRule>
    <cfRule type="cellIs" dxfId="1340" priority="348" stopIfTrue="1" operator="greaterThan">
      <formula>0.03</formula>
    </cfRule>
  </conditionalFormatting>
  <conditionalFormatting sqref="I34">
    <cfRule type="dataBar" priority="346">
      <dataBar>
        <cfvo type="min"/>
        <cfvo type="max"/>
        <color rgb="FF008AEF"/>
      </dataBar>
    </cfRule>
  </conditionalFormatting>
  <conditionalFormatting sqref="I29">
    <cfRule type="dataBar" priority="345">
      <dataBar>
        <cfvo type="min"/>
        <cfvo type="max"/>
        <color rgb="FF008AEF"/>
      </dataBar>
    </cfRule>
    <cfRule type="dataBar" priority="340">
      <dataBar>
        <cfvo type="min"/>
        <cfvo type="max"/>
        <color rgb="FF008AEF"/>
      </dataBar>
    </cfRule>
  </conditionalFormatting>
  <conditionalFormatting sqref="I30">
    <cfRule type="dataBar" priority="344">
      <dataBar>
        <cfvo type="min"/>
        <cfvo type="max"/>
        <color rgb="FF008AEF"/>
      </dataBar>
    </cfRule>
    <cfRule type="dataBar" priority="339">
      <dataBar>
        <cfvo type="min"/>
        <cfvo type="max"/>
        <color rgb="FF008AEF"/>
      </dataBar>
    </cfRule>
  </conditionalFormatting>
  <conditionalFormatting sqref="I31:I32">
    <cfRule type="dataBar" priority="343">
      <dataBar>
        <cfvo type="min"/>
        <cfvo type="max"/>
        <color rgb="FF008AEF"/>
      </dataBar>
    </cfRule>
  </conditionalFormatting>
  <conditionalFormatting sqref="I33">
    <cfRule type="dataBar" priority="342">
      <dataBar>
        <cfvo type="min"/>
        <cfvo type="max"/>
        <color rgb="FF008AEF"/>
      </dataBar>
    </cfRule>
  </conditionalFormatting>
  <conditionalFormatting sqref="I31:I33">
    <cfRule type="dataBar" priority="341">
      <dataBar>
        <cfvo type="min"/>
        <cfvo type="max"/>
        <color rgb="FF008AEF"/>
      </dataBar>
    </cfRule>
  </conditionalFormatting>
  <conditionalFormatting sqref="N34">
    <cfRule type="cellIs" dxfId="1339" priority="337" stopIfTrue="1" operator="lessThan">
      <formula>-0.01</formula>
    </cfRule>
    <cfRule type="cellIs" dxfId="1338" priority="338" stopIfTrue="1" operator="greaterThan">
      <formula>0.01</formula>
    </cfRule>
  </conditionalFormatting>
  <conditionalFormatting sqref="J29:J33">
    <cfRule type="cellIs" dxfId="1337" priority="335" operator="greaterThan">
      <formula>0.03</formula>
    </cfRule>
    <cfRule type="cellIs" dxfId="1336" priority="336" stopIfTrue="1" operator="lessThan">
      <formula>-0.03</formula>
    </cfRule>
  </conditionalFormatting>
  <conditionalFormatting sqref="N29">
    <cfRule type="cellIs" dxfId="1335" priority="333" stopIfTrue="1" operator="lessThan">
      <formula>-0.01</formula>
    </cfRule>
    <cfRule type="cellIs" dxfId="1334" priority="334" stopIfTrue="1" operator="greaterThan">
      <formula>0.01</formula>
    </cfRule>
  </conditionalFormatting>
  <conditionalFormatting sqref="N30">
    <cfRule type="cellIs" dxfId="1333" priority="331" stopIfTrue="1" operator="lessThan">
      <formula>-0.01</formula>
    </cfRule>
    <cfRule type="cellIs" dxfId="1332" priority="332" stopIfTrue="1" operator="greaterThan">
      <formula>0.01</formula>
    </cfRule>
  </conditionalFormatting>
  <conditionalFormatting sqref="N31:N32">
    <cfRule type="cellIs" dxfId="1331" priority="329" stopIfTrue="1" operator="lessThan">
      <formula>-0.01</formula>
    </cfRule>
    <cfRule type="cellIs" dxfId="1330" priority="330" stopIfTrue="1" operator="greaterThan">
      <formula>0.01</formula>
    </cfRule>
  </conditionalFormatting>
  <conditionalFormatting sqref="N33">
    <cfRule type="cellIs" dxfId="1329" priority="327" stopIfTrue="1" operator="lessThan">
      <formula>-0.01</formula>
    </cfRule>
    <cfRule type="cellIs" dxfId="1328" priority="328" stopIfTrue="1" operator="greaterThan">
      <formula>0.01</formula>
    </cfRule>
  </conditionalFormatting>
  <conditionalFormatting sqref="P29">
    <cfRule type="cellIs" dxfId="1327" priority="325" operator="greaterThan">
      <formula>0.03</formula>
    </cfRule>
    <cfRule type="cellIs" dxfId="1326" priority="326" stopIfTrue="1" operator="lessThan">
      <formula>-0.03</formula>
    </cfRule>
  </conditionalFormatting>
  <conditionalFormatting sqref="P33">
    <cfRule type="cellIs" dxfId="1325" priority="323" operator="lessThan">
      <formula>-0.03</formula>
    </cfRule>
    <cfRule type="cellIs" dxfId="1324" priority="324" stopIfTrue="1" operator="greaterThan">
      <formula>0.03</formula>
    </cfRule>
  </conditionalFormatting>
  <conditionalFormatting sqref="I23">
    <cfRule type="dataBar" priority="322">
      <dataBar>
        <cfvo type="min"/>
        <cfvo type="max"/>
        <color rgb="FF008AEF"/>
      </dataBar>
    </cfRule>
  </conditionalFormatting>
  <conditionalFormatting sqref="I18">
    <cfRule type="dataBar" priority="321">
      <dataBar>
        <cfvo type="min"/>
        <cfvo type="max"/>
        <color rgb="FF008AEF"/>
      </dataBar>
    </cfRule>
    <cfRule type="dataBar" priority="316">
      <dataBar>
        <cfvo type="min"/>
        <cfvo type="max"/>
        <color rgb="FF008AEF"/>
      </dataBar>
    </cfRule>
  </conditionalFormatting>
  <conditionalFormatting sqref="I19">
    <cfRule type="dataBar" priority="320">
      <dataBar>
        <cfvo type="min"/>
        <cfvo type="max"/>
        <color rgb="FF008AEF"/>
      </dataBar>
    </cfRule>
    <cfRule type="dataBar" priority="315">
      <dataBar>
        <cfvo type="min"/>
        <cfvo type="max"/>
        <color rgb="FF008AEF"/>
      </dataBar>
    </cfRule>
  </conditionalFormatting>
  <conditionalFormatting sqref="I20:I21">
    <cfRule type="dataBar" priority="319">
      <dataBar>
        <cfvo type="min"/>
        <cfvo type="max"/>
        <color rgb="FF008AEF"/>
      </dataBar>
    </cfRule>
  </conditionalFormatting>
  <conditionalFormatting sqref="I22">
    <cfRule type="dataBar" priority="318">
      <dataBar>
        <cfvo type="min"/>
        <cfvo type="max"/>
        <color rgb="FF008AEF"/>
      </dataBar>
    </cfRule>
  </conditionalFormatting>
  <conditionalFormatting sqref="I20:I22">
    <cfRule type="dataBar" priority="317">
      <dataBar>
        <cfvo type="min"/>
        <cfvo type="max"/>
        <color rgb="FF008AEF"/>
      </dataBar>
    </cfRule>
  </conditionalFormatting>
  <conditionalFormatting sqref="N23">
    <cfRule type="cellIs" dxfId="1323" priority="313" stopIfTrue="1" operator="lessThan">
      <formula>-0.01</formula>
    </cfRule>
    <cfRule type="cellIs" dxfId="1322" priority="314" stopIfTrue="1" operator="greaterThan">
      <formula>0.01</formula>
    </cfRule>
  </conditionalFormatting>
  <conditionalFormatting sqref="J18:J22">
    <cfRule type="cellIs" dxfId="1321" priority="311" operator="greaterThan">
      <formula>0.03</formula>
    </cfRule>
    <cfRule type="cellIs" dxfId="1320" priority="312" stopIfTrue="1" operator="lessThan">
      <formula>-0.03</formula>
    </cfRule>
  </conditionalFormatting>
  <conditionalFormatting sqref="N18">
    <cfRule type="cellIs" dxfId="1319" priority="309" stopIfTrue="1" operator="lessThan">
      <formula>-0.01</formula>
    </cfRule>
    <cfRule type="cellIs" dxfId="1318" priority="310" stopIfTrue="1" operator="greaterThan">
      <formula>0.01</formula>
    </cfRule>
  </conditionalFormatting>
  <conditionalFormatting sqref="N19">
    <cfRule type="cellIs" dxfId="1317" priority="307" stopIfTrue="1" operator="lessThan">
      <formula>-0.01</formula>
    </cfRule>
    <cfRule type="cellIs" dxfId="1316" priority="308" stopIfTrue="1" operator="greaterThan">
      <formula>0.01</formula>
    </cfRule>
  </conditionalFormatting>
  <conditionalFormatting sqref="N20:N21">
    <cfRule type="cellIs" dxfId="1315" priority="305" stopIfTrue="1" operator="lessThan">
      <formula>-0.01</formula>
    </cfRule>
    <cfRule type="cellIs" dxfId="1314" priority="306" stopIfTrue="1" operator="greaterThan">
      <formula>0.01</formula>
    </cfRule>
  </conditionalFormatting>
  <conditionalFormatting sqref="N22">
    <cfRule type="cellIs" dxfId="1313" priority="303" stopIfTrue="1" operator="lessThan">
      <formula>-0.01</formula>
    </cfRule>
    <cfRule type="cellIs" dxfId="1312" priority="304" stopIfTrue="1" operator="greaterThan">
      <formula>0.01</formula>
    </cfRule>
  </conditionalFormatting>
  <conditionalFormatting sqref="P18">
    <cfRule type="cellIs" dxfId="1311" priority="301" operator="greaterThan">
      <formula>0.03</formula>
    </cfRule>
    <cfRule type="cellIs" dxfId="1310" priority="302" stopIfTrue="1" operator="lessThan">
      <formula>-0.03</formula>
    </cfRule>
  </conditionalFormatting>
  <conditionalFormatting sqref="P22">
    <cfRule type="cellIs" dxfId="1309" priority="299" operator="lessThan">
      <formula>-0.03</formula>
    </cfRule>
    <cfRule type="cellIs" dxfId="1308" priority="300" stopIfTrue="1" operator="greaterThan">
      <formula>0.03</formula>
    </cfRule>
  </conditionalFormatting>
  <conditionalFormatting sqref="I67">
    <cfRule type="dataBar" priority="274">
      <dataBar>
        <cfvo type="min"/>
        <cfvo type="max"/>
        <color rgb="FF008AEF"/>
      </dataBar>
    </cfRule>
  </conditionalFormatting>
  <conditionalFormatting sqref="I62">
    <cfRule type="dataBar" priority="273">
      <dataBar>
        <cfvo type="min"/>
        <cfvo type="max"/>
        <color rgb="FF008AEF"/>
      </dataBar>
    </cfRule>
    <cfRule type="dataBar" priority="268">
      <dataBar>
        <cfvo type="min"/>
        <cfvo type="max"/>
        <color rgb="FF008AEF"/>
      </dataBar>
    </cfRule>
  </conditionalFormatting>
  <conditionalFormatting sqref="I63">
    <cfRule type="dataBar" priority="272">
      <dataBar>
        <cfvo type="min"/>
        <cfvo type="max"/>
        <color rgb="FF008AEF"/>
      </dataBar>
    </cfRule>
    <cfRule type="dataBar" priority="267">
      <dataBar>
        <cfvo type="min"/>
        <cfvo type="max"/>
        <color rgb="FF008AEF"/>
      </dataBar>
    </cfRule>
  </conditionalFormatting>
  <conditionalFormatting sqref="I64:I65">
    <cfRule type="dataBar" priority="271">
      <dataBar>
        <cfvo type="min"/>
        <cfvo type="max"/>
        <color rgb="FF008AEF"/>
      </dataBar>
    </cfRule>
  </conditionalFormatting>
  <conditionalFormatting sqref="I66">
    <cfRule type="dataBar" priority="270">
      <dataBar>
        <cfvo type="min"/>
        <cfvo type="max"/>
        <color rgb="FF008AEF"/>
      </dataBar>
    </cfRule>
  </conditionalFormatting>
  <conditionalFormatting sqref="I64:I66">
    <cfRule type="dataBar" priority="269">
      <dataBar>
        <cfvo type="min"/>
        <cfvo type="max"/>
        <color rgb="FF008AEF"/>
      </dataBar>
    </cfRule>
  </conditionalFormatting>
  <conditionalFormatting sqref="J62:J66">
    <cfRule type="cellIs" dxfId="1307" priority="265" operator="greaterThan">
      <formula>0.03</formula>
    </cfRule>
    <cfRule type="cellIs" dxfId="1306" priority="266" stopIfTrue="1" operator="lessThan">
      <formula>-0.03</formula>
    </cfRule>
  </conditionalFormatting>
  <conditionalFormatting sqref="N67">
    <cfRule type="cellIs" dxfId="1305" priority="263" stopIfTrue="1" operator="lessThan">
      <formula>-0.01</formula>
    </cfRule>
    <cfRule type="cellIs" dxfId="1304" priority="264" stopIfTrue="1" operator="greaterThan">
      <formula>0.01</formula>
    </cfRule>
  </conditionalFormatting>
  <conditionalFormatting sqref="N62">
    <cfRule type="cellIs" dxfId="1303" priority="261" stopIfTrue="1" operator="lessThan">
      <formula>-0.01</formula>
    </cfRule>
    <cfRule type="cellIs" dxfId="1302" priority="262" stopIfTrue="1" operator="greaterThan">
      <formula>0.01</formula>
    </cfRule>
  </conditionalFormatting>
  <conditionalFormatting sqref="N63">
    <cfRule type="cellIs" dxfId="1301" priority="259" stopIfTrue="1" operator="lessThan">
      <formula>-0.01</formula>
    </cfRule>
    <cfRule type="cellIs" dxfId="1300" priority="260" stopIfTrue="1" operator="greaterThan">
      <formula>0.01</formula>
    </cfRule>
  </conditionalFormatting>
  <conditionalFormatting sqref="N64:N65">
    <cfRule type="cellIs" dxfId="1299" priority="257" stopIfTrue="1" operator="lessThan">
      <formula>-0.01</formula>
    </cfRule>
    <cfRule type="cellIs" dxfId="1298" priority="258" stopIfTrue="1" operator="greaterThan">
      <formula>0.01</formula>
    </cfRule>
  </conditionalFormatting>
  <conditionalFormatting sqref="N66">
    <cfRule type="cellIs" dxfId="1297" priority="255" stopIfTrue="1" operator="lessThan">
      <formula>-0.01</formula>
    </cfRule>
    <cfRule type="cellIs" dxfId="1296" priority="256" stopIfTrue="1" operator="greaterThan">
      <formula>0.01</formula>
    </cfRule>
  </conditionalFormatting>
  <conditionalFormatting sqref="P62">
    <cfRule type="cellIs" dxfId="1295" priority="253" operator="greaterThan">
      <formula>0.03</formula>
    </cfRule>
    <cfRule type="cellIs" dxfId="1294" priority="254" stopIfTrue="1" operator="lessThan">
      <formula>-0.03</formula>
    </cfRule>
  </conditionalFormatting>
  <conditionalFormatting sqref="P66">
    <cfRule type="cellIs" dxfId="1293" priority="251" operator="lessThan">
      <formula>-0.03</formula>
    </cfRule>
    <cfRule type="cellIs" dxfId="1292" priority="252" stopIfTrue="1" operator="greaterThan">
      <formula>0.03</formula>
    </cfRule>
  </conditionalFormatting>
  <conditionalFormatting sqref="I78">
    <cfRule type="dataBar" priority="250">
      <dataBar>
        <cfvo type="min"/>
        <cfvo type="max"/>
        <color rgb="FF008AEF"/>
      </dataBar>
    </cfRule>
  </conditionalFormatting>
  <conditionalFormatting sqref="I73">
    <cfRule type="dataBar" priority="249">
      <dataBar>
        <cfvo type="min"/>
        <cfvo type="max"/>
        <color rgb="FF008AEF"/>
      </dataBar>
    </cfRule>
    <cfRule type="dataBar" priority="244">
      <dataBar>
        <cfvo type="min"/>
        <cfvo type="max"/>
        <color rgb="FF008AEF"/>
      </dataBar>
    </cfRule>
  </conditionalFormatting>
  <conditionalFormatting sqref="I74">
    <cfRule type="dataBar" priority="248">
      <dataBar>
        <cfvo type="min"/>
        <cfvo type="max"/>
        <color rgb="FF008AEF"/>
      </dataBar>
    </cfRule>
    <cfRule type="dataBar" priority="243">
      <dataBar>
        <cfvo type="min"/>
        <cfvo type="max"/>
        <color rgb="FF008AEF"/>
      </dataBar>
    </cfRule>
  </conditionalFormatting>
  <conditionalFormatting sqref="I75:I76">
    <cfRule type="dataBar" priority="247">
      <dataBar>
        <cfvo type="min"/>
        <cfvo type="max"/>
        <color rgb="FF008AEF"/>
      </dataBar>
    </cfRule>
  </conditionalFormatting>
  <conditionalFormatting sqref="I77">
    <cfRule type="dataBar" priority="246">
      <dataBar>
        <cfvo type="min"/>
        <cfvo type="max"/>
        <color rgb="FF008AEF"/>
      </dataBar>
    </cfRule>
  </conditionalFormatting>
  <conditionalFormatting sqref="I75:I77">
    <cfRule type="dataBar" priority="245">
      <dataBar>
        <cfvo type="min"/>
        <cfvo type="max"/>
        <color rgb="FF008AEF"/>
      </dataBar>
    </cfRule>
  </conditionalFormatting>
  <conditionalFormatting sqref="J73:J77">
    <cfRule type="cellIs" dxfId="1291" priority="241" operator="greaterThan">
      <formula>0.03</formula>
    </cfRule>
    <cfRule type="cellIs" dxfId="1290" priority="242" stopIfTrue="1" operator="lessThan">
      <formula>-0.03</formula>
    </cfRule>
  </conditionalFormatting>
  <conditionalFormatting sqref="N78">
    <cfRule type="cellIs" dxfId="1289" priority="239" stopIfTrue="1" operator="lessThan">
      <formula>-0.01</formula>
    </cfRule>
    <cfRule type="cellIs" dxfId="1288" priority="240" stopIfTrue="1" operator="greaterThan">
      <formula>0.01</formula>
    </cfRule>
  </conditionalFormatting>
  <conditionalFormatting sqref="N73">
    <cfRule type="cellIs" dxfId="1287" priority="237" stopIfTrue="1" operator="lessThan">
      <formula>-0.01</formula>
    </cfRule>
    <cfRule type="cellIs" dxfId="1286" priority="238" stopIfTrue="1" operator="greaterThan">
      <formula>0.01</formula>
    </cfRule>
  </conditionalFormatting>
  <conditionalFormatting sqref="N74">
    <cfRule type="cellIs" dxfId="1285" priority="235" stopIfTrue="1" operator="lessThan">
      <formula>-0.01</formula>
    </cfRule>
    <cfRule type="cellIs" dxfId="1284" priority="236" stopIfTrue="1" operator="greaterThan">
      <formula>0.01</formula>
    </cfRule>
  </conditionalFormatting>
  <conditionalFormatting sqref="N75:N76">
    <cfRule type="cellIs" dxfId="1283" priority="233" stopIfTrue="1" operator="lessThan">
      <formula>-0.01</formula>
    </cfRule>
    <cfRule type="cellIs" dxfId="1282" priority="234" stopIfTrue="1" operator="greaterThan">
      <formula>0.01</formula>
    </cfRule>
  </conditionalFormatting>
  <conditionalFormatting sqref="N77">
    <cfRule type="cellIs" dxfId="1281" priority="231" stopIfTrue="1" operator="lessThan">
      <formula>-0.01</formula>
    </cfRule>
    <cfRule type="cellIs" dxfId="1280" priority="232" stopIfTrue="1" operator="greaterThan">
      <formula>0.01</formula>
    </cfRule>
  </conditionalFormatting>
  <conditionalFormatting sqref="P73">
    <cfRule type="cellIs" dxfId="1279" priority="229" operator="greaterThan">
      <formula>0.03</formula>
    </cfRule>
    <cfRule type="cellIs" dxfId="1278" priority="230" stopIfTrue="1" operator="lessThan">
      <formula>-0.03</formula>
    </cfRule>
  </conditionalFormatting>
  <conditionalFormatting sqref="P77">
    <cfRule type="cellIs" dxfId="1277" priority="227" operator="lessThan">
      <formula>-0.03</formula>
    </cfRule>
    <cfRule type="cellIs" dxfId="1276" priority="228" stopIfTrue="1" operator="greaterThan">
      <formula>0.03</formula>
    </cfRule>
  </conditionalFormatting>
  <conditionalFormatting sqref="I89">
    <cfRule type="dataBar" priority="226">
      <dataBar>
        <cfvo type="min"/>
        <cfvo type="max"/>
        <color rgb="FF008AEF"/>
      </dataBar>
    </cfRule>
  </conditionalFormatting>
  <conditionalFormatting sqref="I84">
    <cfRule type="dataBar" priority="225">
      <dataBar>
        <cfvo type="min"/>
        <cfvo type="max"/>
        <color rgb="FF008AEF"/>
      </dataBar>
    </cfRule>
    <cfRule type="dataBar" priority="220">
      <dataBar>
        <cfvo type="min"/>
        <cfvo type="max"/>
        <color rgb="FF008AEF"/>
      </dataBar>
    </cfRule>
  </conditionalFormatting>
  <conditionalFormatting sqref="I85">
    <cfRule type="dataBar" priority="224">
      <dataBar>
        <cfvo type="min"/>
        <cfvo type="max"/>
        <color rgb="FF008AEF"/>
      </dataBar>
    </cfRule>
    <cfRule type="dataBar" priority="219">
      <dataBar>
        <cfvo type="min"/>
        <cfvo type="max"/>
        <color rgb="FF008AEF"/>
      </dataBar>
    </cfRule>
  </conditionalFormatting>
  <conditionalFormatting sqref="I86:I87">
    <cfRule type="dataBar" priority="223">
      <dataBar>
        <cfvo type="min"/>
        <cfvo type="max"/>
        <color rgb="FF008AEF"/>
      </dataBar>
    </cfRule>
  </conditionalFormatting>
  <conditionalFormatting sqref="I88">
    <cfRule type="dataBar" priority="222">
      <dataBar>
        <cfvo type="min"/>
        <cfvo type="max"/>
        <color rgb="FF008AEF"/>
      </dataBar>
    </cfRule>
  </conditionalFormatting>
  <conditionalFormatting sqref="I86:I88">
    <cfRule type="dataBar" priority="221">
      <dataBar>
        <cfvo type="min"/>
        <cfvo type="max"/>
        <color rgb="FF008AEF"/>
      </dataBar>
    </cfRule>
  </conditionalFormatting>
  <conditionalFormatting sqref="J84:J88">
    <cfRule type="cellIs" dxfId="1275" priority="217" operator="greaterThan">
      <formula>0.03</formula>
    </cfRule>
    <cfRule type="cellIs" dxfId="1274" priority="218" stopIfTrue="1" operator="lessThan">
      <formula>-0.03</formula>
    </cfRule>
  </conditionalFormatting>
  <conditionalFormatting sqref="N89">
    <cfRule type="cellIs" dxfId="1273" priority="215" stopIfTrue="1" operator="lessThan">
      <formula>-0.01</formula>
    </cfRule>
    <cfRule type="cellIs" dxfId="1272" priority="216" stopIfTrue="1" operator="greaterThan">
      <formula>0.01</formula>
    </cfRule>
  </conditionalFormatting>
  <conditionalFormatting sqref="N84">
    <cfRule type="cellIs" dxfId="1271" priority="213" stopIfTrue="1" operator="lessThan">
      <formula>-0.01</formula>
    </cfRule>
    <cfRule type="cellIs" dxfId="1270" priority="214" stopIfTrue="1" operator="greaterThan">
      <formula>0.01</formula>
    </cfRule>
  </conditionalFormatting>
  <conditionalFormatting sqref="N85">
    <cfRule type="cellIs" dxfId="1269" priority="211" stopIfTrue="1" operator="lessThan">
      <formula>-0.01</formula>
    </cfRule>
    <cfRule type="cellIs" dxfId="1268" priority="212" stopIfTrue="1" operator="greaterThan">
      <formula>0.01</formula>
    </cfRule>
  </conditionalFormatting>
  <conditionalFormatting sqref="N86:N87">
    <cfRule type="cellIs" dxfId="1267" priority="209" stopIfTrue="1" operator="lessThan">
      <formula>-0.01</formula>
    </cfRule>
    <cfRule type="cellIs" dxfId="1266" priority="210" stopIfTrue="1" operator="greaterThan">
      <formula>0.01</formula>
    </cfRule>
  </conditionalFormatting>
  <conditionalFormatting sqref="N88">
    <cfRule type="cellIs" dxfId="1265" priority="207" stopIfTrue="1" operator="lessThan">
      <formula>-0.01</formula>
    </cfRule>
    <cfRule type="cellIs" dxfId="1264" priority="208" stopIfTrue="1" operator="greaterThan">
      <formula>0.01</formula>
    </cfRule>
  </conditionalFormatting>
  <conditionalFormatting sqref="P84">
    <cfRule type="cellIs" dxfId="1263" priority="205" operator="greaterThan">
      <formula>0.03</formula>
    </cfRule>
    <cfRule type="cellIs" dxfId="1262" priority="206" stopIfTrue="1" operator="lessThan">
      <formula>-0.03</formula>
    </cfRule>
  </conditionalFormatting>
  <conditionalFormatting sqref="P88">
    <cfRule type="cellIs" dxfId="1261" priority="203" operator="lessThan">
      <formula>-0.03</formula>
    </cfRule>
    <cfRule type="cellIs" dxfId="1260" priority="204" stopIfTrue="1" operator="greaterThan">
      <formula>0.03</formula>
    </cfRule>
  </conditionalFormatting>
  <conditionalFormatting sqref="I100">
    <cfRule type="dataBar" priority="202">
      <dataBar>
        <cfvo type="min"/>
        <cfvo type="max"/>
        <color rgb="FF008AEF"/>
      </dataBar>
    </cfRule>
  </conditionalFormatting>
  <conditionalFormatting sqref="I95">
    <cfRule type="dataBar" priority="201">
      <dataBar>
        <cfvo type="min"/>
        <cfvo type="max"/>
        <color rgb="FF008AEF"/>
      </dataBar>
    </cfRule>
    <cfRule type="dataBar" priority="196">
      <dataBar>
        <cfvo type="min"/>
        <cfvo type="max"/>
        <color rgb="FF008AEF"/>
      </dataBar>
    </cfRule>
  </conditionalFormatting>
  <conditionalFormatting sqref="I96">
    <cfRule type="dataBar" priority="200">
      <dataBar>
        <cfvo type="min"/>
        <cfvo type="max"/>
        <color rgb="FF008AEF"/>
      </dataBar>
    </cfRule>
    <cfRule type="dataBar" priority="195">
      <dataBar>
        <cfvo type="min"/>
        <cfvo type="max"/>
        <color rgb="FF008AEF"/>
      </dataBar>
    </cfRule>
  </conditionalFormatting>
  <conditionalFormatting sqref="I97:I98">
    <cfRule type="dataBar" priority="199">
      <dataBar>
        <cfvo type="min"/>
        <cfvo type="max"/>
        <color rgb="FF008AEF"/>
      </dataBar>
    </cfRule>
  </conditionalFormatting>
  <conditionalFormatting sqref="I99">
    <cfRule type="dataBar" priority="198">
      <dataBar>
        <cfvo type="min"/>
        <cfvo type="max"/>
        <color rgb="FF008AEF"/>
      </dataBar>
    </cfRule>
  </conditionalFormatting>
  <conditionalFormatting sqref="I97:I99">
    <cfRule type="dataBar" priority="197">
      <dataBar>
        <cfvo type="min"/>
        <cfvo type="max"/>
        <color rgb="FF008AEF"/>
      </dataBar>
    </cfRule>
  </conditionalFormatting>
  <conditionalFormatting sqref="J95:J99">
    <cfRule type="cellIs" dxfId="1259" priority="193" operator="greaterThan">
      <formula>0.03</formula>
    </cfRule>
    <cfRule type="cellIs" dxfId="1258" priority="194" stopIfTrue="1" operator="lessThan">
      <formula>-0.03</formula>
    </cfRule>
  </conditionalFormatting>
  <conditionalFormatting sqref="N100">
    <cfRule type="cellIs" dxfId="1257" priority="191" stopIfTrue="1" operator="lessThan">
      <formula>-0.01</formula>
    </cfRule>
    <cfRule type="cellIs" dxfId="1256" priority="192" stopIfTrue="1" operator="greaterThan">
      <formula>0.01</formula>
    </cfRule>
  </conditionalFormatting>
  <conditionalFormatting sqref="N95">
    <cfRule type="cellIs" dxfId="1255" priority="189" stopIfTrue="1" operator="lessThan">
      <formula>-0.01</formula>
    </cfRule>
    <cfRule type="cellIs" dxfId="1254" priority="190" stopIfTrue="1" operator="greaterThan">
      <formula>0.01</formula>
    </cfRule>
  </conditionalFormatting>
  <conditionalFormatting sqref="N96">
    <cfRule type="cellIs" dxfId="1253" priority="187" stopIfTrue="1" operator="lessThan">
      <formula>-0.01</formula>
    </cfRule>
    <cfRule type="cellIs" dxfId="1252" priority="188" stopIfTrue="1" operator="greaterThan">
      <formula>0.01</formula>
    </cfRule>
  </conditionalFormatting>
  <conditionalFormatting sqref="N97:N98">
    <cfRule type="cellIs" dxfId="1251" priority="185" stopIfTrue="1" operator="lessThan">
      <formula>-0.01</formula>
    </cfRule>
    <cfRule type="cellIs" dxfId="1250" priority="186" stopIfTrue="1" operator="greaterThan">
      <formula>0.01</formula>
    </cfRule>
  </conditionalFormatting>
  <conditionalFormatting sqref="N99">
    <cfRule type="cellIs" dxfId="1249" priority="183" stopIfTrue="1" operator="lessThan">
      <formula>-0.01</formula>
    </cfRule>
    <cfRule type="cellIs" dxfId="1248" priority="184" stopIfTrue="1" operator="greaterThan">
      <formula>0.01</formula>
    </cfRule>
  </conditionalFormatting>
  <conditionalFormatting sqref="P95">
    <cfRule type="cellIs" dxfId="1247" priority="181" operator="greaterThan">
      <formula>0.03</formula>
    </cfRule>
    <cfRule type="cellIs" dxfId="1246" priority="182" stopIfTrue="1" operator="lessThan">
      <formula>-0.03</formula>
    </cfRule>
  </conditionalFormatting>
  <conditionalFormatting sqref="P99">
    <cfRule type="cellIs" dxfId="1245" priority="179" operator="lessThan">
      <formula>-0.03</formula>
    </cfRule>
    <cfRule type="cellIs" dxfId="1244" priority="180" stopIfTrue="1" operator="greaterThan">
      <formula>0.03</formula>
    </cfRule>
  </conditionalFormatting>
  <conditionalFormatting sqref="Z111:Z112">
    <cfRule type="cellIs" dxfId="1243" priority="174" stopIfTrue="1" operator="lessThan">
      <formula>-0.01</formula>
    </cfRule>
    <cfRule type="cellIs" dxfId="1242" priority="175" stopIfTrue="1" operator="greaterThan">
      <formula>0.01</formula>
    </cfRule>
  </conditionalFormatting>
  <conditionalFormatting sqref="AB106">
    <cfRule type="cellIs" dxfId="1241" priority="171" operator="greaterThan">
      <formula>0.03</formula>
    </cfRule>
    <cfRule type="cellIs" dxfId="1240" priority="172" stopIfTrue="1" operator="lessThan">
      <formula>-0.03</formula>
    </cfRule>
  </conditionalFormatting>
  <conditionalFormatting sqref="AB110">
    <cfRule type="cellIs" dxfId="1239" priority="169" operator="lessThan">
      <formula>-0.03</formula>
    </cfRule>
    <cfRule type="cellIs" dxfId="1238" priority="170" stopIfTrue="1" operator="greaterThan">
      <formula>0.03</formula>
    </cfRule>
  </conditionalFormatting>
  <conditionalFormatting sqref="Z106">
    <cfRule type="cellIs" dxfId="1237" priority="167" stopIfTrue="1" operator="lessThan">
      <formula>-0.01</formula>
    </cfRule>
    <cfRule type="cellIs" dxfId="1236" priority="168" stopIfTrue="1" operator="greaterThan">
      <formula>0.01</formula>
    </cfRule>
  </conditionalFormatting>
  <conditionalFormatting sqref="Z107">
    <cfRule type="cellIs" dxfId="1235" priority="165" stopIfTrue="1" operator="lessThan">
      <formula>-0.01</formula>
    </cfRule>
    <cfRule type="cellIs" dxfId="1234" priority="166" stopIfTrue="1" operator="greaterThan">
      <formula>0.01</formula>
    </cfRule>
  </conditionalFormatting>
  <conditionalFormatting sqref="Z108:Z109">
    <cfRule type="cellIs" dxfId="1233" priority="163" stopIfTrue="1" operator="lessThan">
      <formula>-0.01</formula>
    </cfRule>
    <cfRule type="cellIs" dxfId="1232" priority="164" stopIfTrue="1" operator="greaterThan">
      <formula>0.01</formula>
    </cfRule>
  </conditionalFormatting>
  <conditionalFormatting sqref="Z110">
    <cfRule type="cellIs" dxfId="1231" priority="161" stopIfTrue="1" operator="lessThan">
      <formula>-0.01</formula>
    </cfRule>
    <cfRule type="cellIs" dxfId="1230" priority="162" stopIfTrue="1" operator="greaterThan">
      <formula>0.01</formula>
    </cfRule>
  </conditionalFormatting>
  <conditionalFormatting sqref="V106:V110">
    <cfRule type="cellIs" dxfId="1229" priority="159" operator="greaterThan">
      <formula>0.03</formula>
    </cfRule>
    <cfRule type="cellIs" dxfId="1228" priority="160" stopIfTrue="1" operator="lessThan">
      <formula>-0.03</formula>
    </cfRule>
  </conditionalFormatting>
  <conditionalFormatting sqref="R107:T107">
    <cfRule type="dataBar" priority="158">
      <dataBar>
        <cfvo type="min"/>
        <cfvo type="max"/>
        <color rgb="FF008AEF"/>
      </dataBar>
    </cfRule>
  </conditionalFormatting>
  <conditionalFormatting sqref="R108:T109">
    <cfRule type="dataBar" priority="157">
      <dataBar>
        <cfvo type="min"/>
        <cfvo type="max"/>
        <color rgb="FF008AEF"/>
      </dataBar>
    </cfRule>
  </conditionalFormatting>
  <conditionalFormatting sqref="R110:T110">
    <cfRule type="dataBar" priority="156">
      <dataBar>
        <cfvo type="min"/>
        <cfvo type="max"/>
        <color rgb="FF008AEF"/>
      </dataBar>
    </cfRule>
  </conditionalFormatting>
  <conditionalFormatting sqref="R106:U106 U107:U110">
    <cfRule type="dataBar" priority="173">
      <dataBar>
        <cfvo type="min"/>
        <cfvo type="max"/>
        <color rgb="FF008AEF"/>
      </dataBar>
    </cfRule>
  </conditionalFormatting>
  <conditionalFormatting sqref="N112">
    <cfRule type="cellIs" dxfId="1227" priority="152" stopIfTrue="1" operator="lessThan">
      <formula>-0.01</formula>
    </cfRule>
    <cfRule type="cellIs" dxfId="1226" priority="153" stopIfTrue="1" operator="greaterThan">
      <formula>0.01</formula>
    </cfRule>
  </conditionalFormatting>
  <conditionalFormatting sqref="I111">
    <cfRule type="dataBar" priority="151">
      <dataBar>
        <cfvo type="min"/>
        <cfvo type="max"/>
        <color rgb="FF008AEF"/>
      </dataBar>
    </cfRule>
  </conditionalFormatting>
  <conditionalFormatting sqref="N111">
    <cfRule type="cellIs" dxfId="1225" priority="140" stopIfTrue="1" operator="lessThan">
      <formula>-0.01</formula>
    </cfRule>
    <cfRule type="cellIs" dxfId="1224" priority="141" stopIfTrue="1" operator="greaterThan">
      <formula>0.01</formula>
    </cfRule>
  </conditionalFormatting>
  <conditionalFormatting sqref="R111:T112">
    <cfRule type="dataBar" priority="176">
      <dataBar>
        <cfvo type="min"/>
        <cfvo type="max"/>
        <color rgb="FF008AEF"/>
      </dataBar>
    </cfRule>
  </conditionalFormatting>
  <conditionalFormatting sqref="U111:U112">
    <cfRule type="dataBar" priority="177">
      <dataBar>
        <cfvo type="min"/>
        <cfvo type="max"/>
        <color rgb="FF008AEF"/>
      </dataBar>
    </cfRule>
  </conditionalFormatting>
  <conditionalFormatting sqref="I112">
    <cfRule type="dataBar" priority="178">
      <dataBar>
        <cfvo type="min"/>
        <cfvo type="max"/>
        <color rgb="FF008AEF"/>
      </dataBar>
    </cfRule>
  </conditionalFormatting>
  <conditionalFormatting sqref="I104">
    <cfRule type="dataBar" priority="127">
      <dataBar>
        <cfvo type="min"/>
        <cfvo type="max"/>
        <color rgb="FF008AEF"/>
      </dataBar>
    </cfRule>
  </conditionalFormatting>
  <conditionalFormatting sqref="I105">
    <cfRule type="dataBar" priority="126">
      <dataBar>
        <cfvo type="min"/>
        <cfvo type="max"/>
        <color rgb="FF008AEF"/>
      </dataBar>
    </cfRule>
  </conditionalFormatting>
  <conditionalFormatting sqref="I106">
    <cfRule type="dataBar" priority="125">
      <dataBar>
        <cfvo type="min"/>
        <cfvo type="max"/>
        <color rgb="FF008AEF"/>
      </dataBar>
    </cfRule>
    <cfRule type="dataBar" priority="120">
      <dataBar>
        <cfvo type="min"/>
        <cfvo type="max"/>
        <color rgb="FF008AEF"/>
      </dataBar>
    </cfRule>
  </conditionalFormatting>
  <conditionalFormatting sqref="I107">
    <cfRule type="dataBar" priority="124">
      <dataBar>
        <cfvo type="min"/>
        <cfvo type="max"/>
        <color rgb="FF008AEF"/>
      </dataBar>
    </cfRule>
    <cfRule type="dataBar" priority="119">
      <dataBar>
        <cfvo type="min"/>
        <cfvo type="max"/>
        <color rgb="FF008AEF"/>
      </dataBar>
    </cfRule>
  </conditionalFormatting>
  <conditionalFormatting sqref="I108:I109">
    <cfRule type="dataBar" priority="123">
      <dataBar>
        <cfvo type="min"/>
        <cfvo type="max"/>
        <color rgb="FF008AEF"/>
      </dataBar>
    </cfRule>
  </conditionalFormatting>
  <conditionalFormatting sqref="I110">
    <cfRule type="dataBar" priority="122">
      <dataBar>
        <cfvo type="min"/>
        <cfvo type="max"/>
        <color rgb="FF008AEF"/>
      </dataBar>
    </cfRule>
  </conditionalFormatting>
  <conditionalFormatting sqref="I108:I110">
    <cfRule type="dataBar" priority="121">
      <dataBar>
        <cfvo type="min"/>
        <cfvo type="max"/>
        <color rgb="FF008AEF"/>
      </dataBar>
    </cfRule>
  </conditionalFormatting>
  <conditionalFormatting sqref="J106:J110">
    <cfRule type="cellIs" dxfId="1223" priority="117" operator="greaterThan">
      <formula>0.03</formula>
    </cfRule>
    <cfRule type="cellIs" dxfId="1222" priority="118" stopIfTrue="1" operator="lessThan">
      <formula>-0.03</formula>
    </cfRule>
  </conditionalFormatting>
  <conditionalFormatting sqref="N106">
    <cfRule type="cellIs" dxfId="1221" priority="115" stopIfTrue="1" operator="lessThan">
      <formula>-0.01</formula>
    </cfRule>
    <cfRule type="cellIs" dxfId="1220" priority="116" stopIfTrue="1" operator="greaterThan">
      <formula>0.01</formula>
    </cfRule>
  </conditionalFormatting>
  <conditionalFormatting sqref="N107">
    <cfRule type="cellIs" dxfId="1219" priority="113" stopIfTrue="1" operator="lessThan">
      <formula>-0.01</formula>
    </cfRule>
    <cfRule type="cellIs" dxfId="1218" priority="114" stopIfTrue="1" operator="greaterThan">
      <formula>0.01</formula>
    </cfRule>
  </conditionalFormatting>
  <conditionalFormatting sqref="N108:N109">
    <cfRule type="cellIs" dxfId="1217" priority="111" stopIfTrue="1" operator="lessThan">
      <formula>-0.01</formula>
    </cfRule>
    <cfRule type="cellIs" dxfId="1216" priority="112" stopIfTrue="1" operator="greaterThan">
      <formula>0.01</formula>
    </cfRule>
  </conditionalFormatting>
  <conditionalFormatting sqref="N110">
    <cfRule type="cellIs" dxfId="1215" priority="109" stopIfTrue="1" operator="lessThan">
      <formula>-0.01</formula>
    </cfRule>
    <cfRule type="cellIs" dxfId="1214" priority="110" stopIfTrue="1" operator="greaterThan">
      <formula>0.01</formula>
    </cfRule>
  </conditionalFormatting>
  <conditionalFormatting sqref="P106">
    <cfRule type="cellIs" dxfId="1213" priority="107" operator="greaterThan">
      <formula>0.03</formula>
    </cfRule>
    <cfRule type="cellIs" dxfId="1212" priority="108" stopIfTrue="1" operator="lessThan">
      <formula>-0.03</formula>
    </cfRule>
  </conditionalFormatting>
  <conditionalFormatting sqref="P110">
    <cfRule type="cellIs" dxfId="1211" priority="105" operator="lessThan">
      <formula>-0.03</formula>
    </cfRule>
    <cfRule type="cellIs" dxfId="1210" priority="106" stopIfTrue="1" operator="greaterThan">
      <formula>0.03</formula>
    </cfRule>
  </conditionalFormatting>
  <conditionalFormatting sqref="U8:U11">
    <cfRule type="dataBar" priority="52">
      <dataBar>
        <cfvo type="min"/>
        <cfvo type="max"/>
        <color rgb="FF008AEF"/>
      </dataBar>
    </cfRule>
  </conditionalFormatting>
  <conditionalFormatting sqref="Z12:Z13">
    <cfRule type="cellIs" dxfId="1209" priority="49" stopIfTrue="1" operator="lessThan">
      <formula>-0.01</formula>
    </cfRule>
    <cfRule type="cellIs" dxfId="1208" priority="50" stopIfTrue="1" operator="greaterThan">
      <formula>0.01</formula>
    </cfRule>
  </conditionalFormatting>
  <conditionalFormatting sqref="I13">
    <cfRule type="dataBar" priority="48">
      <dataBar>
        <cfvo type="min"/>
        <cfvo type="max"/>
        <color rgb="FF008AEF"/>
      </dataBar>
    </cfRule>
  </conditionalFormatting>
  <conditionalFormatting sqref="R12:T13">
    <cfRule type="dataBar" priority="47">
      <dataBar>
        <cfvo type="min"/>
        <cfvo type="max"/>
        <color rgb="FF008AEF"/>
      </dataBar>
    </cfRule>
  </conditionalFormatting>
  <conditionalFormatting sqref="U12:U13">
    <cfRule type="dataBar" priority="51">
      <dataBar>
        <cfvo type="min"/>
        <cfvo type="max"/>
        <color rgb="FF008AEF"/>
      </dataBar>
    </cfRule>
  </conditionalFormatting>
  <conditionalFormatting sqref="AB7">
    <cfRule type="cellIs" dxfId="1207" priority="44" operator="greaterThan">
      <formula>0.03</formula>
    </cfRule>
    <cfRule type="cellIs" dxfId="1206" priority="45" stopIfTrue="1" operator="lessThan">
      <formula>-0.03</formula>
    </cfRule>
  </conditionalFormatting>
  <conditionalFormatting sqref="AB11">
    <cfRule type="cellIs" dxfId="1205" priority="42" operator="lessThan">
      <formula>-0.03</formula>
    </cfRule>
    <cfRule type="cellIs" dxfId="1204" priority="43" stopIfTrue="1" operator="greaterThan">
      <formula>0.03</formula>
    </cfRule>
  </conditionalFormatting>
  <conditionalFormatting sqref="Z7">
    <cfRule type="cellIs" dxfId="1203" priority="40" stopIfTrue="1" operator="lessThan">
      <formula>-0.01</formula>
    </cfRule>
    <cfRule type="cellIs" dxfId="1202" priority="41" stopIfTrue="1" operator="greaterThan">
      <formula>0.01</formula>
    </cfRule>
  </conditionalFormatting>
  <conditionalFormatting sqref="Z8">
    <cfRule type="cellIs" dxfId="1201" priority="38" stopIfTrue="1" operator="lessThan">
      <formula>-0.01</formula>
    </cfRule>
    <cfRule type="cellIs" dxfId="1200" priority="39" stopIfTrue="1" operator="greaterThan">
      <formula>0.01</formula>
    </cfRule>
  </conditionalFormatting>
  <conditionalFormatting sqref="Z9:Z10">
    <cfRule type="cellIs" dxfId="1199" priority="36" stopIfTrue="1" operator="lessThan">
      <formula>-0.01</formula>
    </cfRule>
    <cfRule type="cellIs" dxfId="1198" priority="37" stopIfTrue="1" operator="greaterThan">
      <formula>0.01</formula>
    </cfRule>
  </conditionalFormatting>
  <conditionalFormatting sqref="Z11">
    <cfRule type="cellIs" dxfId="1197" priority="34" stopIfTrue="1" operator="lessThan">
      <formula>-0.01</formula>
    </cfRule>
    <cfRule type="cellIs" dxfId="1196" priority="35" stopIfTrue="1" operator="greaterThan">
      <formula>0.01</formula>
    </cfRule>
  </conditionalFormatting>
  <conditionalFormatting sqref="V7:V11">
    <cfRule type="cellIs" dxfId="1195" priority="32" operator="greaterThan">
      <formula>0.03</formula>
    </cfRule>
    <cfRule type="cellIs" dxfId="1194" priority="33" stopIfTrue="1" operator="lessThan">
      <formula>-0.03</formula>
    </cfRule>
  </conditionalFormatting>
  <conditionalFormatting sqref="R8:T8">
    <cfRule type="dataBar" priority="31">
      <dataBar>
        <cfvo type="min"/>
        <cfvo type="max"/>
        <color rgb="FF008AEF"/>
      </dataBar>
    </cfRule>
  </conditionalFormatting>
  <conditionalFormatting sqref="R9:T10">
    <cfRule type="dataBar" priority="30">
      <dataBar>
        <cfvo type="min"/>
        <cfvo type="max"/>
        <color rgb="FF008AEF"/>
      </dataBar>
    </cfRule>
  </conditionalFormatting>
  <conditionalFormatting sqref="R11:T11">
    <cfRule type="dataBar" priority="29">
      <dataBar>
        <cfvo type="min"/>
        <cfvo type="max"/>
        <color rgb="FF008AEF"/>
      </dataBar>
    </cfRule>
  </conditionalFormatting>
  <conditionalFormatting sqref="R7:U7">
    <cfRule type="dataBar" priority="46">
      <dataBar>
        <cfvo type="min"/>
        <cfvo type="max"/>
        <color rgb="FF008AEF"/>
      </dataBar>
    </cfRule>
  </conditionalFormatting>
  <conditionalFormatting sqref="I5">
    <cfRule type="dataBar" priority="28">
      <dataBar>
        <cfvo type="min"/>
        <cfvo type="max"/>
        <color rgb="FF008AEF"/>
      </dataBar>
    </cfRule>
  </conditionalFormatting>
  <conditionalFormatting sqref="I6">
    <cfRule type="dataBar" priority="27">
      <dataBar>
        <cfvo type="min"/>
        <cfvo type="max"/>
        <color rgb="FF008AEF"/>
      </dataBar>
    </cfRule>
  </conditionalFormatting>
  <conditionalFormatting sqref="N13">
    <cfRule type="cellIs" dxfId="1193" priority="25" stopIfTrue="1" operator="lessThan">
      <formula>-0.01</formula>
    </cfRule>
    <cfRule type="cellIs" dxfId="1192" priority="26" stopIfTrue="1" operator="greaterThan">
      <formula>0.01</formula>
    </cfRule>
  </conditionalFormatting>
  <conditionalFormatting sqref="I12">
    <cfRule type="dataBar" priority="24">
      <dataBar>
        <cfvo type="min"/>
        <cfvo type="max"/>
        <color rgb="FF008AEF"/>
      </dataBar>
    </cfRule>
  </conditionalFormatting>
  <conditionalFormatting sqref="I7">
    <cfRule type="dataBar" priority="23">
      <dataBar>
        <cfvo type="min"/>
        <cfvo type="max"/>
        <color rgb="FF008AEF"/>
      </dataBar>
    </cfRule>
    <cfRule type="dataBar" priority="18">
      <dataBar>
        <cfvo type="min"/>
        <cfvo type="max"/>
        <color rgb="FF008AEF"/>
      </dataBar>
    </cfRule>
  </conditionalFormatting>
  <conditionalFormatting sqref="I8">
    <cfRule type="dataBar" priority="22">
      <dataBar>
        <cfvo type="min"/>
        <cfvo type="max"/>
        <color rgb="FF008AEF"/>
      </dataBar>
    </cfRule>
    <cfRule type="dataBar" priority="17">
      <dataBar>
        <cfvo type="min"/>
        <cfvo type="max"/>
        <color rgb="FF008AEF"/>
      </dataBar>
    </cfRule>
  </conditionalFormatting>
  <conditionalFormatting sqref="I9:I10">
    <cfRule type="dataBar" priority="21">
      <dataBar>
        <cfvo type="min"/>
        <cfvo type="max"/>
        <color rgb="FF008AEF"/>
      </dataBar>
    </cfRule>
  </conditionalFormatting>
  <conditionalFormatting sqref="I11">
    <cfRule type="dataBar" priority="20">
      <dataBar>
        <cfvo type="min"/>
        <cfvo type="max"/>
        <color rgb="FF008AEF"/>
      </dataBar>
    </cfRule>
  </conditionalFormatting>
  <conditionalFormatting sqref="I9:I11">
    <cfRule type="dataBar" priority="19">
      <dataBar>
        <cfvo type="min"/>
        <cfvo type="max"/>
        <color rgb="FF008AEF"/>
      </dataBar>
    </cfRule>
  </conditionalFormatting>
  <conditionalFormatting sqref="N12">
    <cfRule type="cellIs" dxfId="1191" priority="15" stopIfTrue="1" operator="lessThan">
      <formula>-0.01</formula>
    </cfRule>
    <cfRule type="cellIs" dxfId="1190" priority="16" stopIfTrue="1" operator="greaterThan">
      <formula>0.01</formula>
    </cfRule>
  </conditionalFormatting>
  <conditionalFormatting sqref="J7:J11">
    <cfRule type="cellIs" dxfId="1189" priority="13" operator="greaterThan">
      <formula>0.03</formula>
    </cfRule>
    <cfRule type="cellIs" dxfId="1188" priority="14" stopIfTrue="1" operator="lessThan">
      <formula>-0.03</formula>
    </cfRule>
  </conditionalFormatting>
  <conditionalFormatting sqref="N7">
    <cfRule type="cellIs" dxfId="1187" priority="11" stopIfTrue="1" operator="lessThan">
      <formula>-0.01</formula>
    </cfRule>
    <cfRule type="cellIs" dxfId="1186" priority="12" stopIfTrue="1" operator="greaterThan">
      <formula>0.01</formula>
    </cfRule>
  </conditionalFormatting>
  <conditionalFormatting sqref="N8">
    <cfRule type="cellIs" dxfId="1185" priority="9" stopIfTrue="1" operator="lessThan">
      <formula>-0.01</formula>
    </cfRule>
    <cfRule type="cellIs" dxfId="1184" priority="10" stopIfTrue="1" operator="greaterThan">
      <formula>0.01</formula>
    </cfRule>
  </conditionalFormatting>
  <conditionalFormatting sqref="N9:N10">
    <cfRule type="cellIs" dxfId="1183" priority="7" stopIfTrue="1" operator="lessThan">
      <formula>-0.01</formula>
    </cfRule>
    <cfRule type="cellIs" dxfId="1182" priority="8" stopIfTrue="1" operator="greaterThan">
      <formula>0.01</formula>
    </cfRule>
  </conditionalFormatting>
  <conditionalFormatting sqref="N11">
    <cfRule type="cellIs" dxfId="1181" priority="5" stopIfTrue="1" operator="lessThan">
      <formula>-0.01</formula>
    </cfRule>
    <cfRule type="cellIs" dxfId="1180" priority="6" stopIfTrue="1" operator="greaterThan">
      <formula>0.01</formula>
    </cfRule>
  </conditionalFormatting>
  <conditionalFormatting sqref="P7">
    <cfRule type="cellIs" dxfId="1179" priority="3" operator="greaterThan">
      <formula>0.03</formula>
    </cfRule>
    <cfRule type="cellIs" dxfId="1178" priority="4" stopIfTrue="1" operator="lessThan">
      <formula>-0.03</formula>
    </cfRule>
  </conditionalFormatting>
  <conditionalFormatting sqref="P11">
    <cfRule type="cellIs" dxfId="1177" priority="1" operator="lessThan">
      <formula>-0.03</formula>
    </cfRule>
    <cfRule type="cellIs" dxfId="1176" priority="2" stopIfTrue="1" operator="greaterThan">
      <formula>0.03</formula>
    </cfRule>
  </conditionalFormatting>
  <pageMargins left="0.7" right="0.7" top="0.75" bottom="0.75" header="0.3" footer="0.3"/>
  <pageSetup orientation="portrait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5"/>
  <dimension ref="A1:AL221"/>
  <sheetViews>
    <sheetView workbookViewId="0">
      <selection activeCell="B103" sqref="B103:D103"/>
    </sheetView>
  </sheetViews>
  <sheetFormatPr defaultColWidth="9" defaultRowHeight="15.6" x14ac:dyDescent="0.25"/>
  <cols>
    <col min="1" max="1" width="1.59765625" style="201" bestFit="1" customWidth="1"/>
    <col min="2" max="2" width="6.59765625" style="201" customWidth="1"/>
    <col min="3" max="3" width="9.3984375" style="201" customWidth="1"/>
    <col min="4" max="4" width="14.3984375" style="201" customWidth="1"/>
    <col min="5" max="5" width="4.59765625" style="201" customWidth="1"/>
    <col min="6" max="6" width="6.59765625" style="201" customWidth="1"/>
    <col min="7" max="7" width="9.3984375" style="201" customWidth="1"/>
    <col min="8" max="8" width="14.3984375" style="201" customWidth="1"/>
    <col min="9" max="9" width="4.59765625" style="201" customWidth="1"/>
    <col min="10" max="10" width="9.59765625" style="201" customWidth="1"/>
    <col min="11" max="11" width="4.59765625" style="201" customWidth="1"/>
    <col min="12" max="12" width="14.3984375" style="201" bestFit="1" customWidth="1"/>
    <col min="13" max="13" width="16.09765625" style="201" bestFit="1" customWidth="1"/>
    <col min="14" max="14" width="8" style="201" bestFit="1" customWidth="1"/>
    <col min="15" max="15" width="4.59765625" style="201" customWidth="1"/>
    <col min="16" max="16" width="9.69921875" style="201" bestFit="1" customWidth="1"/>
    <col min="17" max="17" width="4.59765625" style="201" customWidth="1"/>
    <col min="18" max="18" width="84.59765625" style="201" customWidth="1"/>
    <col min="19" max="19" width="6.5" style="201" bestFit="1" customWidth="1"/>
    <col min="20" max="20" width="9.59765625" style="201" bestFit="1" customWidth="1"/>
    <col min="21" max="21" width="1.59765625" style="201" bestFit="1" customWidth="1"/>
    <col min="22" max="22" width="7.59765625" style="201" bestFit="1" customWidth="1"/>
    <col min="23" max="23" width="1.59765625" style="201" bestFit="1" customWidth="1"/>
    <col min="24" max="24" width="14.3984375" style="201" bestFit="1" customWidth="1"/>
    <col min="25" max="25" width="16.09765625" style="201" bestFit="1" customWidth="1"/>
    <col min="26" max="26" width="5.09765625" style="201" bestFit="1" customWidth="1"/>
    <col min="27" max="27" width="1.59765625" style="201" bestFit="1" customWidth="1"/>
    <col min="28" max="28" width="8.09765625" style="200" bestFit="1" customWidth="1"/>
    <col min="29" max="29" width="9" style="201" customWidth="1"/>
    <col min="30" max="30" width="1.3984375" style="201" bestFit="1" customWidth="1"/>
    <col min="31" max="31" width="80.59765625" style="201" customWidth="1"/>
    <col min="32" max="32" width="1.3984375" style="201" bestFit="1" customWidth="1"/>
    <col min="33" max="38" width="9" style="201" customWidth="1"/>
  </cols>
  <sheetData>
    <row r="1" spans="1:32" x14ac:dyDescent="0.25">
      <c r="AD1" s="11" t="s">
        <v>0</v>
      </c>
      <c r="AF1" s="11" t="s">
        <v>0</v>
      </c>
    </row>
    <row r="2" spans="1:32" x14ac:dyDescent="0.25">
      <c r="B2" s="276" t="str">
        <f>'Summary (auto)'!C3</f>
        <v>MPEG-151</v>
      </c>
      <c r="C2" s="275"/>
      <c r="D2" s="275"/>
      <c r="E2" s="202"/>
      <c r="F2" s="276" t="str">
        <f>'Summary (auto)'!C4</f>
        <v>my</v>
      </c>
      <c r="G2" s="275"/>
      <c r="H2" s="275"/>
      <c r="I2" s="200"/>
      <c r="J2" s="205" t="s">
        <v>22</v>
      </c>
      <c r="K2" s="200"/>
      <c r="L2" s="281" t="s">
        <v>23</v>
      </c>
      <c r="M2" s="275"/>
      <c r="N2" s="275"/>
      <c r="O2" s="200"/>
      <c r="P2" s="205" t="s">
        <v>24</v>
      </c>
      <c r="U2" s="205"/>
      <c r="V2" s="205"/>
    </row>
    <row r="3" spans="1:32" ht="16.5" customHeight="1" thickBot="1" x14ac:dyDescent="0.3">
      <c r="A3" s="175" t="s">
        <v>0</v>
      </c>
      <c r="B3" s="202"/>
      <c r="C3" s="202"/>
      <c r="D3" s="202"/>
      <c r="E3" s="202"/>
      <c r="F3" s="202"/>
      <c r="G3" s="202"/>
      <c r="H3" s="202"/>
      <c r="I3" s="200"/>
      <c r="J3" s="200"/>
      <c r="K3" s="176" t="s">
        <v>0</v>
      </c>
      <c r="L3" s="87" t="s">
        <v>42</v>
      </c>
      <c r="M3" s="87" t="s">
        <v>43</v>
      </c>
      <c r="N3" s="200"/>
      <c r="O3" s="176" t="s">
        <v>0</v>
      </c>
      <c r="P3" s="200"/>
      <c r="U3" s="175" t="s">
        <v>0</v>
      </c>
      <c r="W3" s="175" t="s">
        <v>0</v>
      </c>
    </row>
    <row r="4" spans="1:32" x14ac:dyDescent="0.25">
      <c r="B4" s="278" t="s">
        <v>11</v>
      </c>
      <c r="C4" s="279"/>
      <c r="D4" s="280"/>
      <c r="E4" s="3"/>
      <c r="F4" s="278" t="str">
        <f>B4</f>
        <v>fruit</v>
      </c>
      <c r="G4" s="279"/>
      <c r="H4" s="280"/>
      <c r="I4" s="3"/>
      <c r="J4" s="204"/>
      <c r="L4" s="282" t="str">
        <f>F4</f>
        <v>fruit</v>
      </c>
      <c r="M4" s="279"/>
      <c r="N4" s="280"/>
      <c r="O4" s="180"/>
      <c r="P4" s="204"/>
      <c r="Q4" s="180"/>
      <c r="R4" s="180"/>
      <c r="S4" s="180"/>
      <c r="T4" s="180"/>
      <c r="U4" s="200"/>
      <c r="V4" s="200"/>
      <c r="X4" s="277"/>
      <c r="Y4" s="275"/>
      <c r="Z4" s="275"/>
    </row>
    <row r="5" spans="1:32" x14ac:dyDescent="0.25">
      <c r="B5" s="274" t="s">
        <v>27</v>
      </c>
      <c r="C5" s="275"/>
      <c r="D5" s="71" t="s">
        <v>28</v>
      </c>
      <c r="E5" s="222"/>
      <c r="F5" s="274" t="s">
        <v>27</v>
      </c>
      <c r="G5" s="275"/>
      <c r="H5" s="71" t="s">
        <v>28</v>
      </c>
      <c r="I5" s="10"/>
      <c r="J5" s="203" t="s">
        <v>29</v>
      </c>
      <c r="L5" s="283" t="s">
        <v>44</v>
      </c>
      <c r="M5" s="275"/>
      <c r="N5" s="284"/>
      <c r="O5" s="69"/>
      <c r="P5" s="4"/>
      <c r="Q5" s="69"/>
      <c r="R5" s="281"/>
      <c r="S5" s="275"/>
      <c r="T5" s="275"/>
      <c r="U5" s="205"/>
      <c r="V5" s="205"/>
      <c r="X5" s="281"/>
      <c r="Y5" s="275"/>
      <c r="Z5" s="275"/>
    </row>
    <row r="6" spans="1:32" x14ac:dyDescent="0.25">
      <c r="B6" s="177" t="s">
        <v>1</v>
      </c>
      <c r="C6" s="101" t="s">
        <v>31</v>
      </c>
      <c r="D6" s="70" t="s">
        <v>32</v>
      </c>
      <c r="E6" s="222"/>
      <c r="F6" s="177" t="s">
        <v>1</v>
      </c>
      <c r="G6" s="101" t="s">
        <v>31</v>
      </c>
      <c r="H6" s="70" t="s">
        <v>32</v>
      </c>
      <c r="I6" s="10"/>
      <c r="J6" s="75"/>
      <c r="L6" s="178" t="str">
        <f>CONCATENATE(B$2," ",L4)</f>
        <v>MPEG-151 fruit</v>
      </c>
      <c r="M6" s="195" t="str">
        <f>CONCATENATE(F$2," ",L4)</f>
        <v>my fruit</v>
      </c>
      <c r="N6" s="179" t="s">
        <v>33</v>
      </c>
      <c r="O6" s="3"/>
      <c r="P6" s="4" t="s">
        <v>24</v>
      </c>
      <c r="Q6" s="3"/>
      <c r="R6" s="3"/>
      <c r="S6" s="3"/>
      <c r="T6" s="3"/>
      <c r="U6" s="3"/>
      <c r="V6" s="3"/>
      <c r="X6" s="180"/>
      <c r="Y6" s="180"/>
      <c r="Z6" s="180"/>
    </row>
    <row r="7" spans="1:32" x14ac:dyDescent="0.25">
      <c r="B7" s="94" t="str">
        <f>B4</f>
        <v>fruit</v>
      </c>
      <c r="C7" s="101" t="s">
        <v>34</v>
      </c>
      <c r="D7" s="223">
        <f ca="1">0.001*INDIRECT($B7&amp;"!E5")</f>
        <v>4.0796559999999999</v>
      </c>
      <c r="E7" s="222"/>
      <c r="F7" s="94" t="str">
        <f>F4</f>
        <v>fruit</v>
      </c>
      <c r="G7" s="101" t="s">
        <v>34</v>
      </c>
      <c r="H7" s="223">
        <f ca="1">0.001*INDIRECT($B7&amp;"!W5")</f>
        <v>4.0797119999999998</v>
      </c>
      <c r="I7" s="10"/>
      <c r="J7" s="224">
        <f ca="1">H7/D7-1</f>
        <v>1.372664754084596E-5</v>
      </c>
      <c r="L7" s="76">
        <f ca="1">INDIRECT($B7&amp;"!"&amp;L$3&amp;"5")</f>
        <v>0.99818493416666654</v>
      </c>
      <c r="M7" s="77">
        <f ca="1">INDIRECT($B7&amp;"!"&amp;M$3&amp;"5")</f>
        <v>0.9981696200000002</v>
      </c>
      <c r="N7" s="78">
        <f ca="1">M7-L7</f>
        <v>-1.5314166666335893E-5</v>
      </c>
      <c r="O7" s="222"/>
      <c r="P7" s="224">
        <f ca="1">bdrate(D7:D10,L7:L10,H7:H10,M7:M10)</f>
        <v>1.7926059894072033E-2</v>
      </c>
      <c r="Q7" s="222"/>
      <c r="R7" s="10"/>
      <c r="S7" s="10"/>
      <c r="T7" s="10"/>
      <c r="U7" s="10"/>
      <c r="V7" s="225"/>
      <c r="X7" s="7"/>
      <c r="Y7" s="7"/>
      <c r="Z7" s="66"/>
      <c r="AB7" s="226"/>
    </row>
    <row r="8" spans="1:32" x14ac:dyDescent="0.25">
      <c r="B8" s="94" t="str">
        <f>B7</f>
        <v>fruit</v>
      </c>
      <c r="C8" s="101" t="s">
        <v>35</v>
      </c>
      <c r="D8" s="223">
        <f ca="1">0.001*INDIRECT($B8&amp;"!E6")</f>
        <v>5.2085279999999994</v>
      </c>
      <c r="E8" s="222"/>
      <c r="F8" s="94" t="str">
        <f>F7</f>
        <v>fruit</v>
      </c>
      <c r="G8" s="101" t="s">
        <v>35</v>
      </c>
      <c r="H8" s="223">
        <f ca="1">0.001*INDIRECT($B8&amp;"!W6")</f>
        <v>5.2084160000000006</v>
      </c>
      <c r="I8" s="10"/>
      <c r="J8" s="224">
        <f ca="1">H8/D8-1</f>
        <v>-2.1503196296346339E-5</v>
      </c>
      <c r="L8" s="76">
        <f ca="1">INDIRECT($B8&amp;"!"&amp;L$3&amp;"6")</f>
        <v>0.99881570666666686</v>
      </c>
      <c r="M8" s="77">
        <f ca="1">INDIRECT($B8&amp;"!"&amp;M$3&amp;"6")</f>
        <v>0.99877083708333358</v>
      </c>
      <c r="N8" s="78">
        <f ca="1">M8-L8</f>
        <v>-4.4869583333273511E-5</v>
      </c>
      <c r="O8" s="222"/>
      <c r="P8" s="4"/>
      <c r="Q8" s="222"/>
      <c r="R8" s="10"/>
      <c r="S8" s="10"/>
      <c r="T8" s="10"/>
      <c r="U8" s="10"/>
      <c r="V8" s="225"/>
      <c r="X8" s="7"/>
      <c r="Y8" s="7"/>
      <c r="Z8" s="66"/>
    </row>
    <row r="9" spans="1:32" x14ac:dyDescent="0.25">
      <c r="B9" s="94" t="str">
        <f>B8</f>
        <v>fruit</v>
      </c>
      <c r="C9" s="101" t="s">
        <v>36</v>
      </c>
      <c r="D9" s="223">
        <f ca="1">0.001*INDIRECT($B9&amp;"!E7")</f>
        <v>6.9094400000000009</v>
      </c>
      <c r="E9" s="222"/>
      <c r="F9" s="94" t="str">
        <f>F8</f>
        <v>fruit</v>
      </c>
      <c r="G9" s="101" t="s">
        <v>36</v>
      </c>
      <c r="H9" s="223">
        <f ca="1">0.001*INDIRECT($B9&amp;"!W7")</f>
        <v>6.9092719999999996</v>
      </c>
      <c r="I9" s="10"/>
      <c r="J9" s="224">
        <f ca="1">H9/D9-1</f>
        <v>-2.4314560948646147E-5</v>
      </c>
      <c r="L9" s="76">
        <f ca="1">INDIRECT($B9&amp;"!"&amp;L$3&amp;"7")</f>
        <v>0.99902187333333325</v>
      </c>
      <c r="M9" s="77">
        <f ca="1">INDIRECT($B9&amp;"!"&amp;M$3&amp;"7")</f>
        <v>0.99901458958333345</v>
      </c>
      <c r="N9" s="78">
        <f ca="1">M9-L9</f>
        <v>-7.2837499998090749E-6</v>
      </c>
      <c r="O9" s="222"/>
      <c r="P9" s="4" t="s">
        <v>37</v>
      </c>
      <c r="Q9" s="222"/>
      <c r="R9" s="10"/>
      <c r="S9" s="10"/>
      <c r="T9" s="10"/>
      <c r="U9" s="10"/>
      <c r="V9" s="225"/>
      <c r="X9" s="7"/>
      <c r="Y9" s="7"/>
      <c r="Z9" s="66"/>
    </row>
    <row r="10" spans="1:32" x14ac:dyDescent="0.25">
      <c r="B10" s="94" t="str">
        <f>B9</f>
        <v>fruit</v>
      </c>
      <c r="C10" s="101" t="s">
        <v>38</v>
      </c>
      <c r="D10" s="223">
        <f ca="1">0.001*INDIRECT($B10&amp;"!E8")</f>
        <v>9.7417759999999998</v>
      </c>
      <c r="E10" s="222"/>
      <c r="F10" s="94" t="str">
        <f>F9</f>
        <v>fruit</v>
      </c>
      <c r="G10" s="101" t="s">
        <v>38</v>
      </c>
      <c r="H10" s="223">
        <f ca="1">0.001*INDIRECT($B10&amp;"!W8")</f>
        <v>9.7414959999999997</v>
      </c>
      <c r="I10" s="10"/>
      <c r="J10" s="224">
        <f ca="1">H10/D10-1</f>
        <v>-2.8742192388797605E-5</v>
      </c>
      <c r="L10" s="76">
        <f ca="1">INDIRECT($B10&amp;"!"&amp;L$3&amp;"8")</f>
        <v>0.99918471041666646</v>
      </c>
      <c r="M10" s="77">
        <f ca="1">INDIRECT($B10&amp;"!"&amp;M$3&amp;"8")</f>
        <v>0.99918345166666667</v>
      </c>
      <c r="N10" s="78">
        <f ca="1">M10-L10</f>
        <v>-1.2587499997884777E-6</v>
      </c>
      <c r="O10" s="222"/>
      <c r="P10" s="227">
        <f ca="1">bdrate(L7:L10,D7:D10,M7:M10,H7:H10)</f>
        <v>-1.4451351330380113E-5</v>
      </c>
      <c r="Q10" s="222"/>
      <c r="R10" s="10"/>
      <c r="S10" s="10"/>
      <c r="T10" s="10"/>
      <c r="U10" s="10"/>
      <c r="V10" s="225"/>
      <c r="X10" s="7"/>
      <c r="Y10" s="7"/>
      <c r="Z10" s="66"/>
    </row>
    <row r="11" spans="1:32" ht="16.5" customHeight="1" thickBot="1" x14ac:dyDescent="0.3">
      <c r="B11" s="72"/>
      <c r="C11" s="102"/>
      <c r="D11" s="228"/>
      <c r="E11" s="222"/>
      <c r="F11" s="72"/>
      <c r="G11" s="102"/>
      <c r="H11" s="223"/>
      <c r="I11" s="10"/>
      <c r="J11" s="224"/>
      <c r="L11" s="76"/>
      <c r="M11" s="77"/>
      <c r="N11" s="79"/>
      <c r="O11" s="222"/>
      <c r="P11" s="229"/>
      <c r="Q11" s="222"/>
      <c r="R11" s="10"/>
      <c r="S11" s="10"/>
      <c r="T11" s="10"/>
      <c r="U11" s="10"/>
      <c r="V11" s="225"/>
      <c r="X11" s="7"/>
      <c r="Y11" s="7"/>
      <c r="Z11" s="66"/>
      <c r="AB11" s="226"/>
    </row>
    <row r="12" spans="1:32" ht="16.5" customHeight="1" x14ac:dyDescent="0.25">
      <c r="B12" s="73"/>
      <c r="C12" s="91"/>
      <c r="D12" s="230"/>
      <c r="F12" s="73"/>
      <c r="G12" s="91"/>
      <c r="H12" s="230"/>
      <c r="J12" s="80">
        <f ca="1">MIN(D7:D11,H7:H11)</f>
        <v>4.0796559999999999</v>
      </c>
      <c r="L12" s="81"/>
      <c r="M12" s="82"/>
      <c r="N12" s="83"/>
      <c r="O12" s="222"/>
      <c r="P12" s="204"/>
      <c r="Q12" s="222"/>
      <c r="R12" s="10"/>
      <c r="S12" s="10"/>
      <c r="T12" s="10"/>
      <c r="U12" s="10"/>
      <c r="V12" s="67"/>
      <c r="X12" s="7"/>
      <c r="Y12" s="7"/>
      <c r="Z12" s="66"/>
    </row>
    <row r="13" spans="1:32" ht="16.5" customHeight="1" thickBot="1" x14ac:dyDescent="0.3">
      <c r="B13" s="72"/>
      <c r="C13" s="74"/>
      <c r="D13" s="228"/>
      <c r="E13" s="222"/>
      <c r="F13" s="72"/>
      <c r="G13" s="74"/>
      <c r="H13" s="228"/>
      <c r="I13" s="10"/>
      <c r="J13" s="84">
        <f ca="1">MAX(D7:D11,H7:H11)</f>
        <v>9.7417759999999998</v>
      </c>
      <c r="L13" s="85">
        <f>L12</f>
        <v>0</v>
      </c>
      <c r="M13" s="86">
        <f>M12</f>
        <v>0</v>
      </c>
      <c r="N13" s="79"/>
      <c r="O13" s="222"/>
      <c r="P13" s="6"/>
      <c r="Q13" s="222"/>
      <c r="R13" s="10"/>
      <c r="S13" s="10"/>
      <c r="T13" s="10"/>
      <c r="U13" s="10"/>
      <c r="V13" s="67"/>
      <c r="X13" s="68"/>
      <c r="Y13" s="68"/>
      <c r="Z13" s="66"/>
    </row>
    <row r="14" spans="1:32" ht="16.5" customHeight="1" thickBot="1" x14ac:dyDescent="0.3"/>
    <row r="15" spans="1:32" x14ac:dyDescent="0.25">
      <c r="B15" s="278" t="s">
        <v>12</v>
      </c>
      <c r="C15" s="279"/>
      <c r="D15" s="280"/>
      <c r="E15" s="3"/>
      <c r="F15" s="278" t="str">
        <f>B15</f>
        <v>breakfast</v>
      </c>
      <c r="G15" s="279"/>
      <c r="H15" s="280"/>
      <c r="I15" s="3"/>
      <c r="J15" s="204"/>
      <c r="L15" s="282" t="str">
        <f>F15</f>
        <v>breakfast</v>
      </c>
      <c r="M15" s="279"/>
      <c r="N15" s="280"/>
      <c r="O15" s="180"/>
      <c r="P15" s="204"/>
      <c r="Q15" s="180"/>
      <c r="R15" s="180"/>
      <c r="S15" s="180"/>
      <c r="T15" s="180"/>
      <c r="U15" s="200"/>
      <c r="V15" s="200"/>
      <c r="X15" s="277"/>
      <c r="Y15" s="275"/>
      <c r="Z15" s="275"/>
    </row>
    <row r="16" spans="1:32" x14ac:dyDescent="0.25">
      <c r="B16" s="274" t="s">
        <v>27</v>
      </c>
      <c r="C16" s="275"/>
      <c r="D16" s="71" t="s">
        <v>28</v>
      </c>
      <c r="E16" s="222"/>
      <c r="F16" s="274" t="s">
        <v>27</v>
      </c>
      <c r="G16" s="275"/>
      <c r="H16" s="71" t="s">
        <v>28</v>
      </c>
      <c r="I16" s="10"/>
      <c r="J16" s="203" t="s">
        <v>29</v>
      </c>
      <c r="L16" s="283" t="s">
        <v>44</v>
      </c>
      <c r="M16" s="275"/>
      <c r="N16" s="284"/>
      <c r="O16" s="69"/>
      <c r="P16" s="4"/>
      <c r="Q16" s="69"/>
      <c r="R16" s="281"/>
      <c r="S16" s="275"/>
      <c r="T16" s="275"/>
      <c r="U16" s="205"/>
      <c r="V16" s="205"/>
      <c r="X16" s="281"/>
      <c r="Y16" s="275"/>
      <c r="Z16" s="275"/>
    </row>
    <row r="17" spans="2:28" x14ac:dyDescent="0.25">
      <c r="B17" s="177" t="s">
        <v>1</v>
      </c>
      <c r="C17" s="101" t="s">
        <v>31</v>
      </c>
      <c r="D17" s="70" t="s">
        <v>32</v>
      </c>
      <c r="E17" s="222"/>
      <c r="F17" s="177" t="s">
        <v>1</v>
      </c>
      <c r="G17" s="101" t="s">
        <v>31</v>
      </c>
      <c r="H17" s="70" t="s">
        <v>32</v>
      </c>
      <c r="I17" s="10"/>
      <c r="J17" s="75"/>
      <c r="L17" s="178" t="str">
        <f>CONCATENATE(B$2," ",L15)</f>
        <v>MPEG-151 breakfast</v>
      </c>
      <c r="M17" s="195" t="str">
        <f>CONCATENATE(F$2," ",L15)</f>
        <v>my breakfast</v>
      </c>
      <c r="N17" s="179" t="s">
        <v>33</v>
      </c>
      <c r="O17" s="3"/>
      <c r="P17" s="4" t="s">
        <v>24</v>
      </c>
      <c r="Q17" s="3"/>
      <c r="R17" s="3"/>
      <c r="S17" s="3"/>
      <c r="T17" s="3"/>
      <c r="U17" s="3"/>
      <c r="V17" s="3"/>
      <c r="X17" s="180"/>
      <c r="Y17" s="180"/>
      <c r="Z17" s="180"/>
    </row>
    <row r="18" spans="2:28" x14ac:dyDescent="0.25">
      <c r="B18" s="94" t="str">
        <f>B15</f>
        <v>breakfast</v>
      </c>
      <c r="C18" s="101" t="s">
        <v>34</v>
      </c>
      <c r="D18" s="223">
        <f ca="1">0.001*INDIRECT($B18&amp;"!E5")</f>
        <v>33.414000000000001</v>
      </c>
      <c r="E18" s="222"/>
      <c r="F18" s="94" t="str">
        <f>F15</f>
        <v>breakfast</v>
      </c>
      <c r="G18" s="101" t="s">
        <v>34</v>
      </c>
      <c r="H18" s="223">
        <f ca="1">0.001*INDIRECT($B18&amp;"!W5")</f>
        <v>33.415855999999998</v>
      </c>
      <c r="I18" s="10"/>
      <c r="J18" s="224">
        <f ca="1">H18/D18-1</f>
        <v>5.5545579697113823E-5</v>
      </c>
      <c r="L18" s="76">
        <f ca="1">INDIRECT($B18&amp;"!"&amp;L$3&amp;"5")</f>
        <v>0.98804788533333343</v>
      </c>
      <c r="M18" s="77">
        <f ca="1">INDIRECT($B18&amp;"!"&amp;M$3&amp;"5")</f>
        <v>0.98799678066666652</v>
      </c>
      <c r="N18" s="78">
        <f ca="1">M18-L18</f>
        <v>-5.1104666666912379E-5</v>
      </c>
      <c r="O18" s="222"/>
      <c r="P18" s="224">
        <f ca="1">bdrate(D18:D21,L18:L21,H18:H21,M18:M21)</f>
        <v>6.4914121896508803E-4</v>
      </c>
      <c r="Q18" s="222"/>
      <c r="R18" s="10"/>
      <c r="S18" s="10"/>
      <c r="T18" s="10"/>
      <c r="U18" s="10"/>
      <c r="V18" s="225"/>
      <c r="X18" s="7"/>
      <c r="Y18" s="7"/>
      <c r="Z18" s="66"/>
      <c r="AB18" s="226"/>
    </row>
    <row r="19" spans="2:28" x14ac:dyDescent="0.25">
      <c r="B19" s="94" t="str">
        <f>B18</f>
        <v>breakfast</v>
      </c>
      <c r="C19" s="101" t="s">
        <v>35</v>
      </c>
      <c r="D19" s="223">
        <f ca="1">0.001*INDIRECT($B19&amp;"!E6")</f>
        <v>44.680991999999996</v>
      </c>
      <c r="E19" s="222"/>
      <c r="F19" s="94" t="str">
        <f>F18</f>
        <v>breakfast</v>
      </c>
      <c r="G19" s="101" t="s">
        <v>35</v>
      </c>
      <c r="H19" s="223">
        <f ca="1">0.001*INDIRECT($B19&amp;"!W6")</f>
        <v>44.683448000000006</v>
      </c>
      <c r="I19" s="10"/>
      <c r="J19" s="224">
        <f ca="1">H19/D19-1</f>
        <v>5.4967445664688697E-5</v>
      </c>
      <c r="L19" s="76">
        <f ca="1">INDIRECT($B19&amp;"!"&amp;L$3&amp;"6")</f>
        <v>0.99257454933333333</v>
      </c>
      <c r="M19" s="77">
        <f ca="1">INDIRECT($B19&amp;"!"&amp;M$3&amp;"6")</f>
        <v>0.99257706466666673</v>
      </c>
      <c r="N19" s="78">
        <f ca="1">M19-L19</f>
        <v>2.5153333333971517E-6</v>
      </c>
      <c r="O19" s="222"/>
      <c r="P19" s="4"/>
      <c r="Q19" s="222"/>
      <c r="R19" s="10"/>
      <c r="S19" s="10"/>
      <c r="T19" s="10"/>
      <c r="U19" s="10"/>
      <c r="V19" s="225"/>
      <c r="X19" s="7"/>
      <c r="Y19" s="7"/>
      <c r="Z19" s="66"/>
    </row>
    <row r="20" spans="2:28" x14ac:dyDescent="0.25">
      <c r="B20" s="94" t="str">
        <f>B19</f>
        <v>breakfast</v>
      </c>
      <c r="C20" s="101" t="s">
        <v>36</v>
      </c>
      <c r="D20" s="223">
        <f ca="1">0.001*INDIRECT($B20&amp;"!E7")</f>
        <v>61.242760000000004</v>
      </c>
      <c r="E20" s="222"/>
      <c r="F20" s="94" t="str">
        <f>F19</f>
        <v>breakfast</v>
      </c>
      <c r="G20" s="101" t="s">
        <v>36</v>
      </c>
      <c r="H20" s="223">
        <f ca="1">0.001*INDIRECT($B20&amp;"!W7")</f>
        <v>61.244679999999995</v>
      </c>
      <c r="I20" s="10"/>
      <c r="J20" s="224">
        <f ca="1">H20/D20-1</f>
        <v>3.135064454951042E-5</v>
      </c>
      <c r="L20" s="76">
        <f ca="1">INDIRECT($B20&amp;"!"&amp;L$3&amp;"7")</f>
        <v>0.99402431400000002</v>
      </c>
      <c r="M20" s="77">
        <f ca="1">INDIRECT($B20&amp;"!"&amp;M$3&amp;"7")</f>
        <v>0.99402234266666645</v>
      </c>
      <c r="N20" s="78">
        <f ca="1">M20-L20</f>
        <v>-1.971333333572467E-6</v>
      </c>
      <c r="O20" s="222"/>
      <c r="P20" s="4" t="s">
        <v>37</v>
      </c>
      <c r="Q20" s="222"/>
      <c r="R20" s="10"/>
      <c r="S20" s="10"/>
      <c r="T20" s="10"/>
      <c r="U20" s="10"/>
      <c r="V20" s="225"/>
      <c r="X20" s="7"/>
      <c r="Y20" s="7"/>
      <c r="Z20" s="66"/>
    </row>
    <row r="21" spans="2:28" x14ac:dyDescent="0.25">
      <c r="B21" s="94" t="str">
        <f>B20</f>
        <v>breakfast</v>
      </c>
      <c r="C21" s="101" t="s">
        <v>38</v>
      </c>
      <c r="D21" s="223">
        <f ca="1">0.001*INDIRECT($B21&amp;"!E8")</f>
        <v>85.107416000000001</v>
      </c>
      <c r="E21" s="222"/>
      <c r="F21" s="94" t="str">
        <f>F20</f>
        <v>breakfast</v>
      </c>
      <c r="G21" s="101" t="s">
        <v>38</v>
      </c>
      <c r="H21" s="223">
        <f ca="1">0.001*INDIRECT($B21&amp;"!W8")</f>
        <v>85.110599999999991</v>
      </c>
      <c r="I21" s="10"/>
      <c r="J21" s="224">
        <f ca="1">H21/D21-1</f>
        <v>3.7411545898535792E-5</v>
      </c>
      <c r="L21" s="76">
        <f ca="1">INDIRECT($B21&amp;"!"&amp;L$3&amp;"8")</f>
        <v>0.99478725800000001</v>
      </c>
      <c r="M21" s="77">
        <f ca="1">INDIRECT($B21&amp;"!"&amp;M$3&amp;"8")</f>
        <v>0.99478802133333344</v>
      </c>
      <c r="N21" s="78">
        <f ca="1">M21-L21</f>
        <v>7.6333333343114873E-7</v>
      </c>
      <c r="O21" s="222"/>
      <c r="P21" s="227">
        <f ca="1">bdrate(L18:L21,D18:D21,M18:M21,H18:H21)</f>
        <v>-4.4003996593211525E-6</v>
      </c>
      <c r="Q21" s="222"/>
      <c r="R21" s="10"/>
      <c r="S21" s="10"/>
      <c r="T21" s="10"/>
      <c r="U21" s="10"/>
      <c r="V21" s="225"/>
      <c r="X21" s="7"/>
      <c r="Y21" s="7"/>
      <c r="Z21" s="66"/>
    </row>
    <row r="22" spans="2:28" ht="16.5" customHeight="1" thickBot="1" x14ac:dyDescent="0.3">
      <c r="B22" s="72"/>
      <c r="C22" s="102"/>
      <c r="D22" s="228"/>
      <c r="E22" s="222"/>
      <c r="F22" s="72"/>
      <c r="G22" s="102"/>
      <c r="H22" s="223"/>
      <c r="I22" s="10"/>
      <c r="J22" s="224"/>
      <c r="L22" s="76"/>
      <c r="M22" s="77"/>
      <c r="N22" s="79"/>
      <c r="O22" s="222"/>
      <c r="P22" s="229"/>
      <c r="Q22" s="222"/>
      <c r="R22" s="10"/>
      <c r="S22" s="10"/>
      <c r="T22" s="10"/>
      <c r="U22" s="10"/>
      <c r="V22" s="225"/>
      <c r="X22" s="7"/>
      <c r="Y22" s="7"/>
      <c r="Z22" s="66"/>
      <c r="AB22" s="226"/>
    </row>
    <row r="23" spans="2:28" ht="16.5" customHeight="1" x14ac:dyDescent="0.25">
      <c r="B23" s="73"/>
      <c r="C23" s="91"/>
      <c r="D23" s="230"/>
      <c r="F23" s="73"/>
      <c r="G23" s="91"/>
      <c r="H23" s="230"/>
      <c r="J23" s="80">
        <f ca="1">MIN(D18:D22,H18:H22)</f>
        <v>33.414000000000001</v>
      </c>
      <c r="L23" s="81"/>
      <c r="M23" s="82"/>
      <c r="N23" s="83"/>
      <c r="O23" s="222"/>
      <c r="P23" s="204"/>
      <c r="Q23" s="222"/>
      <c r="R23" s="10"/>
      <c r="S23" s="10"/>
      <c r="T23" s="10"/>
      <c r="U23" s="10"/>
      <c r="V23" s="67"/>
      <c r="X23" s="7"/>
      <c r="Y23" s="7"/>
      <c r="Z23" s="66"/>
    </row>
    <row r="24" spans="2:28" ht="16.5" customHeight="1" thickBot="1" x14ac:dyDescent="0.3">
      <c r="B24" s="72"/>
      <c r="C24" s="74"/>
      <c r="D24" s="228"/>
      <c r="E24" s="222"/>
      <c r="F24" s="72"/>
      <c r="G24" s="74"/>
      <c r="H24" s="228"/>
      <c r="I24" s="10"/>
      <c r="J24" s="84">
        <f ca="1">MAX(D18:D22,H18:H22)</f>
        <v>85.110599999999991</v>
      </c>
      <c r="L24" s="85">
        <f>L23</f>
        <v>0</v>
      </c>
      <c r="M24" s="86">
        <f>M23</f>
        <v>0</v>
      </c>
      <c r="N24" s="79"/>
      <c r="O24" s="222"/>
      <c r="P24" s="6"/>
      <c r="Q24" s="222"/>
      <c r="R24" s="10"/>
      <c r="S24" s="10"/>
      <c r="T24" s="10"/>
      <c r="U24" s="10"/>
      <c r="V24" s="67"/>
      <c r="X24" s="68"/>
      <c r="Y24" s="68"/>
      <c r="Z24" s="66"/>
    </row>
    <row r="25" spans="2:28" ht="16.5" customHeight="1" thickBot="1" x14ac:dyDescent="0.3"/>
    <row r="26" spans="2:28" x14ac:dyDescent="0.25">
      <c r="B26" s="278" t="s">
        <v>13</v>
      </c>
      <c r="C26" s="279"/>
      <c r="D26" s="280"/>
      <c r="E26" s="3"/>
      <c r="F26" s="278" t="str">
        <f>B26</f>
        <v>breakfast_track</v>
      </c>
      <c r="G26" s="279"/>
      <c r="H26" s="280"/>
      <c r="I26" s="3"/>
      <c r="J26" s="204"/>
      <c r="L26" s="282" t="str">
        <f>F26</f>
        <v>breakfast_track</v>
      </c>
      <c r="M26" s="279"/>
      <c r="N26" s="280"/>
      <c r="O26" s="180"/>
      <c r="P26" s="204"/>
      <c r="U26" s="200"/>
      <c r="V26" s="200"/>
      <c r="X26" s="277"/>
      <c r="Y26" s="275"/>
      <c r="Z26" s="275"/>
    </row>
    <row r="27" spans="2:28" x14ac:dyDescent="0.25">
      <c r="B27" s="274" t="s">
        <v>27</v>
      </c>
      <c r="C27" s="275"/>
      <c r="D27" s="71" t="s">
        <v>28</v>
      </c>
      <c r="E27" s="222"/>
      <c r="F27" s="274" t="s">
        <v>27</v>
      </c>
      <c r="G27" s="275"/>
      <c r="H27" s="71" t="s">
        <v>28</v>
      </c>
      <c r="I27" s="10"/>
      <c r="J27" s="203" t="s">
        <v>29</v>
      </c>
      <c r="L27" s="283" t="s">
        <v>44</v>
      </c>
      <c r="M27" s="275"/>
      <c r="N27" s="284"/>
      <c r="O27" s="69"/>
      <c r="P27" s="4"/>
      <c r="R27" s="281"/>
      <c r="S27" s="275"/>
      <c r="T27" s="275"/>
      <c r="U27" s="205"/>
      <c r="V27" s="205"/>
      <c r="X27" s="281"/>
      <c r="Y27" s="275"/>
      <c r="Z27" s="275"/>
    </row>
    <row r="28" spans="2:28" x14ac:dyDescent="0.25">
      <c r="B28" s="177" t="s">
        <v>1</v>
      </c>
      <c r="C28" s="101" t="s">
        <v>31</v>
      </c>
      <c r="D28" s="70" t="s">
        <v>32</v>
      </c>
      <c r="E28" s="222"/>
      <c r="F28" s="177" t="s">
        <v>1</v>
      </c>
      <c r="G28" s="101" t="s">
        <v>31</v>
      </c>
      <c r="H28" s="70" t="s">
        <v>32</v>
      </c>
      <c r="I28" s="10"/>
      <c r="J28" s="75"/>
      <c r="L28" s="178" t="str">
        <f>CONCATENATE(B$2," ",L26)</f>
        <v>MPEG-151 breakfast_track</v>
      </c>
      <c r="M28" s="195" t="str">
        <f>CONCATENATE(F$2," ",L26)</f>
        <v>my breakfast_track</v>
      </c>
      <c r="N28" s="179" t="s">
        <v>33</v>
      </c>
      <c r="O28" s="3"/>
      <c r="P28" s="4" t="s">
        <v>24</v>
      </c>
      <c r="Q28" s="3"/>
      <c r="R28" s="3"/>
      <c r="S28" s="3"/>
      <c r="T28" s="3"/>
      <c r="U28" s="3"/>
      <c r="V28" s="3"/>
      <c r="X28" s="180"/>
      <c r="Y28" s="180"/>
      <c r="Z28" s="180"/>
    </row>
    <row r="29" spans="2:28" x14ac:dyDescent="0.25">
      <c r="B29" s="94" t="str">
        <f>B26</f>
        <v>breakfast_track</v>
      </c>
      <c r="C29" s="101" t="s">
        <v>34</v>
      </c>
      <c r="D29" s="223">
        <f ca="1">0.001*INDIRECT($B29&amp;"!E5")</f>
        <v>41.983448000000003</v>
      </c>
      <c r="E29" s="222"/>
      <c r="F29" s="94" t="str">
        <f>F26</f>
        <v>breakfast_track</v>
      </c>
      <c r="G29" s="101" t="s">
        <v>34</v>
      </c>
      <c r="H29" s="223">
        <f ca="1">0.001*INDIRECT($B29&amp;"!W5")</f>
        <v>41.984784000000005</v>
      </c>
      <c r="I29" s="10"/>
      <c r="J29" s="224">
        <f ca="1">H29/D29-1</f>
        <v>3.1822064733733058E-5</v>
      </c>
      <c r="L29" s="76">
        <f ca="1">INDIRECT($B29&amp;"!"&amp;L$3&amp;"5")</f>
        <v>0.95998403533333321</v>
      </c>
      <c r="M29" s="77">
        <f ca="1">INDIRECT($B29&amp;"!"&amp;M$3&amp;"5")</f>
        <v>0.96011231333333336</v>
      </c>
      <c r="N29" s="78">
        <f ca="1">M29-L29</f>
        <v>1.2827800000014822E-4</v>
      </c>
      <c r="O29" s="222"/>
      <c r="P29" s="224">
        <f ca="1">bdrate(D29:D32,L29:L32,H29:H32,M29:M32)</f>
        <v>7.6891138128809544E-5</v>
      </c>
      <c r="Q29" s="222"/>
      <c r="R29" s="10"/>
      <c r="S29" s="10"/>
      <c r="T29" s="10"/>
      <c r="U29" s="10"/>
      <c r="V29" s="225"/>
      <c r="X29" s="7"/>
      <c r="Y29" s="7"/>
      <c r="Z29" s="66"/>
      <c r="AB29" s="226"/>
    </row>
    <row r="30" spans="2:28" x14ac:dyDescent="0.25">
      <c r="B30" s="94" t="str">
        <f>B29</f>
        <v>breakfast_track</v>
      </c>
      <c r="C30" s="101" t="s">
        <v>35</v>
      </c>
      <c r="D30" s="223">
        <f ca="1">0.001*INDIRECT($B30&amp;"!E6")</f>
        <v>60.495176000000001</v>
      </c>
      <c r="E30" s="222"/>
      <c r="F30" s="94" t="str">
        <f>F29</f>
        <v>breakfast_track</v>
      </c>
      <c r="G30" s="101" t="s">
        <v>35</v>
      </c>
      <c r="H30" s="223">
        <f ca="1">0.001*INDIRECT($B30&amp;"!W6")</f>
        <v>60.496936000000012</v>
      </c>
      <c r="I30" s="10"/>
      <c r="J30" s="224">
        <f ca="1">H30/D30-1</f>
        <v>2.9093228855359143E-5</v>
      </c>
      <c r="L30" s="76">
        <f ca="1">INDIRECT($B30&amp;"!"&amp;L$3&amp;"6")</f>
        <v>0.97787089333333332</v>
      </c>
      <c r="M30" s="77">
        <f ca="1">INDIRECT($B30&amp;"!"&amp;M$3&amp;"6")</f>
        <v>0.97783664000000015</v>
      </c>
      <c r="N30" s="78">
        <f ca="1">M30-L30</f>
        <v>-3.4253333333178482E-5</v>
      </c>
      <c r="O30" s="222"/>
      <c r="P30" s="4"/>
      <c r="Q30" s="222"/>
      <c r="R30" s="10"/>
      <c r="S30" s="10"/>
      <c r="T30" s="10"/>
      <c r="U30" s="10"/>
      <c r="V30" s="225"/>
      <c r="X30" s="7"/>
      <c r="Y30" s="7"/>
      <c r="Z30" s="66"/>
    </row>
    <row r="31" spans="2:28" x14ac:dyDescent="0.25">
      <c r="B31" s="94" t="str">
        <f>B30</f>
        <v>breakfast_track</v>
      </c>
      <c r="C31" s="101" t="s">
        <v>36</v>
      </c>
      <c r="D31" s="223">
        <f ca="1">0.001*INDIRECT($B31&amp;"!E7")</f>
        <v>86.819575999999998</v>
      </c>
      <c r="E31" s="222"/>
      <c r="F31" s="94" t="str">
        <f>F30</f>
        <v>breakfast_track</v>
      </c>
      <c r="G31" s="101" t="s">
        <v>36</v>
      </c>
      <c r="H31" s="223">
        <f ca="1">0.001*INDIRECT($B31&amp;"!W7")</f>
        <v>86.821719999999985</v>
      </c>
      <c r="I31" s="10"/>
      <c r="J31" s="224">
        <f ca="1">H31/D31-1</f>
        <v>2.4694891391563445E-5</v>
      </c>
      <c r="L31" s="76">
        <f ca="1">INDIRECT($B31&amp;"!"&amp;L$3&amp;"7")</f>
        <v>0.98941714266666692</v>
      </c>
      <c r="M31" s="77">
        <f ca="1">INDIRECT($B31&amp;"!"&amp;M$3&amp;"7")</f>
        <v>0.98941980466666657</v>
      </c>
      <c r="N31" s="78">
        <f ca="1">M31-L31</f>
        <v>2.6619999996535526E-6</v>
      </c>
      <c r="O31" s="222"/>
      <c r="P31" s="4" t="s">
        <v>37</v>
      </c>
      <c r="Q31" s="222"/>
      <c r="R31" s="10"/>
      <c r="S31" s="10"/>
      <c r="T31" s="10"/>
      <c r="U31" s="10"/>
      <c r="V31" s="225"/>
      <c r="X31" s="7"/>
      <c r="Y31" s="7"/>
      <c r="Z31" s="66"/>
    </row>
    <row r="32" spans="2:28" x14ac:dyDescent="0.25">
      <c r="B32" s="94" t="str">
        <f>B31</f>
        <v>breakfast_track</v>
      </c>
      <c r="C32" s="101" t="s">
        <v>38</v>
      </c>
      <c r="D32" s="223">
        <f ca="1">0.001*INDIRECT($B32&amp;"!E8")</f>
        <v>120.280824</v>
      </c>
      <c r="E32" s="222"/>
      <c r="F32" s="94" t="str">
        <f>F31</f>
        <v>breakfast_track</v>
      </c>
      <c r="G32" s="101" t="s">
        <v>38</v>
      </c>
      <c r="H32" s="223">
        <f ca="1">0.001*INDIRECT($B32&amp;"!W8")</f>
        <v>120.28464000000001</v>
      </c>
      <c r="I32" s="10"/>
      <c r="J32" s="224">
        <f ca="1">H32/D32-1</f>
        <v>3.1725755387457255E-5</v>
      </c>
      <c r="L32" s="76">
        <f ca="1">INDIRECT($B32&amp;"!"&amp;L$3&amp;"8")</f>
        <v>0.99310849200000006</v>
      </c>
      <c r="M32" s="77">
        <f ca="1">INDIRECT($B32&amp;"!"&amp;M$3&amp;"8")</f>
        <v>0.99310953199999996</v>
      </c>
      <c r="N32" s="78">
        <f ca="1">M32-L32</f>
        <v>1.0399999998966791E-6</v>
      </c>
      <c r="O32" s="222"/>
      <c r="P32" s="227">
        <f ca="1">bdrate(L29:L32,D29:D32,M29:M32,H29:H32)</f>
        <v>1.1352341962034274E-6</v>
      </c>
      <c r="Q32" s="222"/>
      <c r="R32" s="10"/>
      <c r="S32" s="10"/>
      <c r="T32" s="10"/>
      <c r="U32" s="10"/>
      <c r="V32" s="225"/>
      <c r="X32" s="7"/>
      <c r="Y32" s="7"/>
      <c r="Z32" s="66"/>
    </row>
    <row r="33" spans="2:28" ht="16.5" customHeight="1" thickBot="1" x14ac:dyDescent="0.3">
      <c r="B33" s="72"/>
      <c r="C33" s="102"/>
      <c r="D33" s="228"/>
      <c r="E33" s="222"/>
      <c r="F33" s="72"/>
      <c r="G33" s="102"/>
      <c r="H33" s="223"/>
      <c r="I33" s="10"/>
      <c r="J33" s="224"/>
      <c r="L33" s="76"/>
      <c r="M33" s="77"/>
      <c r="N33" s="79"/>
      <c r="O33" s="222"/>
      <c r="P33" s="229"/>
      <c r="Q33" s="222"/>
      <c r="R33" s="10"/>
      <c r="S33" s="10"/>
      <c r="T33" s="10"/>
      <c r="U33" s="10"/>
      <c r="V33" s="225"/>
      <c r="X33" s="7"/>
      <c r="Y33" s="7"/>
      <c r="Z33" s="66"/>
      <c r="AB33" s="226"/>
    </row>
    <row r="34" spans="2:28" ht="16.5" customHeight="1" x14ac:dyDescent="0.25">
      <c r="B34" s="73"/>
      <c r="C34" s="91"/>
      <c r="D34" s="230"/>
      <c r="F34" s="73"/>
      <c r="G34" s="91"/>
      <c r="H34" s="230"/>
      <c r="J34" s="80">
        <f ca="1">MIN(D29:D33,H29:H33)</f>
        <v>41.983448000000003</v>
      </c>
      <c r="L34" s="81"/>
      <c r="M34" s="82"/>
      <c r="N34" s="83"/>
      <c r="O34" s="222"/>
      <c r="P34" s="204"/>
      <c r="Q34" s="222"/>
      <c r="R34" s="10"/>
      <c r="S34" s="10"/>
      <c r="T34" s="10"/>
      <c r="U34" s="10"/>
      <c r="V34" s="67"/>
      <c r="X34" s="7"/>
      <c r="Y34" s="7"/>
      <c r="Z34" s="66"/>
    </row>
    <row r="35" spans="2:28" ht="16.5" customHeight="1" thickBot="1" x14ac:dyDescent="0.3">
      <c r="B35" s="72"/>
      <c r="C35" s="74"/>
      <c r="D35" s="228"/>
      <c r="E35" s="222"/>
      <c r="F35" s="72"/>
      <c r="G35" s="74"/>
      <c r="H35" s="228"/>
      <c r="I35" s="10"/>
      <c r="J35" s="84">
        <f ca="1">MAX(D29:D33,H29:H33)</f>
        <v>120.28464000000001</v>
      </c>
      <c r="L35" s="85">
        <f>L34</f>
        <v>0</v>
      </c>
      <c r="M35" s="86">
        <f>M34</f>
        <v>0</v>
      </c>
      <c r="N35" s="79"/>
      <c r="O35" s="222"/>
      <c r="P35" s="6"/>
      <c r="Q35" s="222"/>
      <c r="R35" s="10"/>
      <c r="S35" s="10"/>
      <c r="T35" s="10"/>
      <c r="U35" s="10"/>
      <c r="V35" s="67"/>
      <c r="X35" s="68"/>
      <c r="Y35" s="68"/>
      <c r="Z35" s="66"/>
    </row>
    <row r="36" spans="2:28" ht="16.5" customHeight="1" thickBot="1" x14ac:dyDescent="0.3"/>
    <row r="37" spans="2:28" x14ac:dyDescent="0.25">
      <c r="B37" s="278" t="s">
        <v>14</v>
      </c>
      <c r="C37" s="279"/>
      <c r="D37" s="280"/>
      <c r="E37" s="3"/>
      <c r="F37" s="278" t="str">
        <f>B37</f>
        <v>breakfast_semitrack</v>
      </c>
      <c r="G37" s="279"/>
      <c r="H37" s="280"/>
      <c r="I37" s="3"/>
      <c r="J37" s="204"/>
      <c r="L37" s="282" t="str">
        <f>F37</f>
        <v>breakfast_semitrack</v>
      </c>
      <c r="M37" s="279"/>
      <c r="N37" s="280"/>
      <c r="O37" s="180"/>
      <c r="P37" s="204"/>
      <c r="U37" s="200"/>
      <c r="V37" s="200"/>
      <c r="X37" s="277"/>
      <c r="Y37" s="275"/>
      <c r="Z37" s="275"/>
    </row>
    <row r="38" spans="2:28" x14ac:dyDescent="0.25">
      <c r="B38" s="274" t="s">
        <v>27</v>
      </c>
      <c r="C38" s="275"/>
      <c r="D38" s="71" t="s">
        <v>28</v>
      </c>
      <c r="E38" s="222"/>
      <c r="F38" s="274" t="s">
        <v>27</v>
      </c>
      <c r="G38" s="275"/>
      <c r="H38" s="71" t="s">
        <v>28</v>
      </c>
      <c r="I38" s="10"/>
      <c r="J38" s="203" t="s">
        <v>29</v>
      </c>
      <c r="L38" s="283" t="s">
        <v>44</v>
      </c>
      <c r="M38" s="275"/>
      <c r="N38" s="284"/>
      <c r="O38" s="69"/>
      <c r="P38" s="4"/>
      <c r="R38" s="281"/>
      <c r="S38" s="275"/>
      <c r="T38" s="275"/>
      <c r="U38" s="205"/>
      <c r="V38" s="205"/>
      <c r="X38" s="281"/>
      <c r="Y38" s="275"/>
      <c r="Z38" s="275"/>
    </row>
    <row r="39" spans="2:28" x14ac:dyDescent="0.25">
      <c r="B39" s="177" t="s">
        <v>1</v>
      </c>
      <c r="C39" s="101" t="s">
        <v>31</v>
      </c>
      <c r="D39" s="70" t="s">
        <v>32</v>
      </c>
      <c r="E39" s="222"/>
      <c r="F39" s="177" t="s">
        <v>1</v>
      </c>
      <c r="G39" s="101" t="s">
        <v>31</v>
      </c>
      <c r="H39" s="70" t="s">
        <v>32</v>
      </c>
      <c r="I39" s="10"/>
      <c r="J39" s="75"/>
      <c r="L39" s="178" t="str">
        <f>CONCATENATE(B$2," ",L37)</f>
        <v>MPEG-151 breakfast_semitrack</v>
      </c>
      <c r="M39" s="195" t="str">
        <f>CONCATENATE(F$2," ",L37)</f>
        <v>my breakfast_semitrack</v>
      </c>
      <c r="N39" s="179" t="s">
        <v>33</v>
      </c>
      <c r="O39" s="3"/>
      <c r="P39" s="4" t="s">
        <v>24</v>
      </c>
      <c r="Q39" s="3"/>
      <c r="R39" s="3"/>
      <c r="S39" s="3"/>
      <c r="T39" s="3"/>
      <c r="U39" s="3"/>
      <c r="V39" s="3"/>
      <c r="X39" s="180"/>
      <c r="Y39" s="180"/>
      <c r="Z39" s="180"/>
    </row>
    <row r="40" spans="2:28" x14ac:dyDescent="0.25">
      <c r="B40" s="94" t="str">
        <f>B37</f>
        <v>breakfast_semitrack</v>
      </c>
      <c r="C40" s="101" t="s">
        <v>34</v>
      </c>
      <c r="D40" s="223">
        <f ca="1">0.001*INDIRECT($B40&amp;"!E5")</f>
        <v>43.056959999999997</v>
      </c>
      <c r="E40" s="222"/>
      <c r="F40" s="94" t="str">
        <f>F37</f>
        <v>breakfast_semitrack</v>
      </c>
      <c r="G40" s="101" t="s">
        <v>34</v>
      </c>
      <c r="H40" s="223">
        <f ca="1">0.001*INDIRECT($B40&amp;"!W5")</f>
        <v>43.057664000000003</v>
      </c>
      <c r="I40" s="10"/>
      <c r="J40" s="224">
        <f ca="1">H40/D40-1</f>
        <v>1.635043440151307E-5</v>
      </c>
      <c r="L40" s="76">
        <f ca="1">INDIRECT($B40&amp;"!"&amp;L$3&amp;"5")</f>
        <v>0.95848746266666651</v>
      </c>
      <c r="M40" s="77">
        <f ca="1">INDIRECT($B40&amp;"!"&amp;M$3&amp;"5")</f>
        <v>0.95840053533333347</v>
      </c>
      <c r="N40" s="78">
        <f ca="1">M40-L40</f>
        <v>-8.6927333333042256E-5</v>
      </c>
      <c r="O40" s="222"/>
      <c r="P40" s="224">
        <f ca="1">bdrate(D40:D43,L40:L43,H40:H43,M40:M43)</f>
        <v>-4.2771971382293827E-4</v>
      </c>
      <c r="Q40" s="222"/>
      <c r="R40" s="10"/>
      <c r="S40" s="10"/>
      <c r="T40" s="10"/>
      <c r="U40" s="10"/>
      <c r="V40" s="225"/>
      <c r="X40" s="7"/>
      <c r="Y40" s="7"/>
      <c r="Z40" s="66"/>
      <c r="AB40" s="226"/>
    </row>
    <row r="41" spans="2:28" x14ac:dyDescent="0.25">
      <c r="B41" s="94" t="str">
        <f>B40</f>
        <v>breakfast_semitrack</v>
      </c>
      <c r="C41" s="101" t="s">
        <v>35</v>
      </c>
      <c r="D41" s="223">
        <f ca="1">0.001*INDIRECT($B41&amp;"!E6")</f>
        <v>62.195320000000002</v>
      </c>
      <c r="E41" s="222"/>
      <c r="F41" s="94" t="str">
        <f>F40</f>
        <v>breakfast_semitrack</v>
      </c>
      <c r="G41" s="101" t="s">
        <v>35</v>
      </c>
      <c r="H41" s="223">
        <f ca="1">0.001*INDIRECT($B41&amp;"!W6")</f>
        <v>62.196928</v>
      </c>
      <c r="I41" s="10"/>
      <c r="J41" s="224">
        <f ca="1">H41/D41-1</f>
        <v>2.5854035319738955E-5</v>
      </c>
      <c r="L41" s="76">
        <f ca="1">INDIRECT($B41&amp;"!"&amp;L$3&amp;"6")</f>
        <v>0.97706914133333322</v>
      </c>
      <c r="M41" s="77">
        <f ca="1">INDIRECT($B41&amp;"!"&amp;M$3&amp;"6")</f>
        <v>0.97712826733333336</v>
      </c>
      <c r="N41" s="78">
        <f ca="1">M41-L41</f>
        <v>5.9126000000131462E-5</v>
      </c>
      <c r="O41" s="222"/>
      <c r="P41" s="4"/>
      <c r="Q41" s="222"/>
      <c r="R41" s="10"/>
      <c r="S41" s="10"/>
      <c r="T41" s="10"/>
      <c r="U41" s="10"/>
      <c r="V41" s="225"/>
      <c r="X41" s="7"/>
      <c r="Y41" s="7"/>
      <c r="Z41" s="66"/>
    </row>
    <row r="42" spans="2:28" x14ac:dyDescent="0.25">
      <c r="B42" s="94" t="str">
        <f>B41</f>
        <v>breakfast_semitrack</v>
      </c>
      <c r="C42" s="101" t="s">
        <v>36</v>
      </c>
      <c r="D42" s="223">
        <f ca="1">0.001*INDIRECT($B42&amp;"!E7")</f>
        <v>89.416951999999995</v>
      </c>
      <c r="E42" s="222"/>
      <c r="F42" s="94" t="str">
        <f>F41</f>
        <v>breakfast_semitrack</v>
      </c>
      <c r="G42" s="101" t="s">
        <v>36</v>
      </c>
      <c r="H42" s="223">
        <f ca="1">0.001*INDIRECT($B42&amp;"!W7")</f>
        <v>89.418720000000022</v>
      </c>
      <c r="I42" s="10"/>
      <c r="J42" s="224">
        <f ca="1">H42/D42-1</f>
        <v>1.9772537091400366E-5</v>
      </c>
      <c r="L42" s="76">
        <f ca="1">INDIRECT($B42&amp;"!"&amp;L$3&amp;"7")</f>
        <v>0.98894177333333344</v>
      </c>
      <c r="M42" s="77">
        <f ca="1">INDIRECT($B42&amp;"!"&amp;M$3&amp;"7")</f>
        <v>0.98893080866666661</v>
      </c>
      <c r="N42" s="78">
        <f ca="1">M42-L42</f>
        <v>-1.0964666666835043E-5</v>
      </c>
      <c r="O42" s="222"/>
      <c r="P42" s="4" t="s">
        <v>37</v>
      </c>
      <c r="Q42" s="222"/>
      <c r="R42" s="10"/>
      <c r="S42" s="10"/>
      <c r="T42" s="10"/>
      <c r="U42" s="10"/>
      <c r="V42" s="225"/>
      <c r="X42" s="7"/>
      <c r="Y42" s="7"/>
      <c r="Z42" s="66"/>
    </row>
    <row r="43" spans="2:28" x14ac:dyDescent="0.25">
      <c r="B43" s="94" t="str">
        <f>B42</f>
        <v>breakfast_semitrack</v>
      </c>
      <c r="C43" s="101" t="s">
        <v>38</v>
      </c>
      <c r="D43" s="223">
        <f ca="1">0.001*INDIRECT($B43&amp;"!E8")</f>
        <v>123.8312</v>
      </c>
      <c r="E43" s="222"/>
      <c r="F43" s="94" t="str">
        <f>F42</f>
        <v>breakfast_semitrack</v>
      </c>
      <c r="G43" s="101" t="s">
        <v>38</v>
      </c>
      <c r="H43" s="223">
        <f ca="1">0.001*INDIRECT($B43&amp;"!W8")</f>
        <v>123.83228799999999</v>
      </c>
      <c r="I43" s="10"/>
      <c r="J43" s="224">
        <f ca="1">H43/D43-1</f>
        <v>8.7861540547518047E-6</v>
      </c>
      <c r="L43" s="76">
        <f ca="1">INDIRECT($B43&amp;"!"&amp;L$3&amp;"8")</f>
        <v>0.99267397200000007</v>
      </c>
      <c r="M43" s="77">
        <f ca="1">INDIRECT($B43&amp;"!"&amp;M$3&amp;"8")</f>
        <v>0.99267077733333342</v>
      </c>
      <c r="N43" s="78">
        <f ca="1">M43-L43</f>
        <v>-3.1946666666504697E-6</v>
      </c>
      <c r="O43" s="222"/>
      <c r="P43" s="227">
        <f ca="1">bdrate(L40:L43,D40:D43,M40:M43,H40:H43)</f>
        <v>5.423731096465545E-6</v>
      </c>
      <c r="Q43" s="222"/>
      <c r="R43" s="10"/>
      <c r="S43" s="10"/>
      <c r="T43" s="10"/>
      <c r="U43" s="10"/>
      <c r="V43" s="225"/>
      <c r="X43" s="7"/>
      <c r="Y43" s="7"/>
      <c r="Z43" s="66"/>
    </row>
    <row r="44" spans="2:28" ht="16.5" customHeight="1" thickBot="1" x14ac:dyDescent="0.3">
      <c r="B44" s="72"/>
      <c r="C44" s="102"/>
      <c r="D44" s="228"/>
      <c r="E44" s="222"/>
      <c r="F44" s="72"/>
      <c r="G44" s="102"/>
      <c r="H44" s="223"/>
      <c r="I44" s="10"/>
      <c r="J44" s="224"/>
      <c r="L44" s="76"/>
      <c r="M44" s="77"/>
      <c r="N44" s="79"/>
      <c r="O44" s="222"/>
      <c r="P44" s="229"/>
      <c r="Q44" s="222"/>
      <c r="R44" s="10"/>
      <c r="S44" s="10"/>
      <c r="T44" s="10"/>
      <c r="U44" s="10"/>
      <c r="V44" s="225"/>
      <c r="X44" s="7"/>
      <c r="Y44" s="7"/>
      <c r="Z44" s="66"/>
      <c r="AB44" s="226"/>
    </row>
    <row r="45" spans="2:28" ht="16.5" customHeight="1" x14ac:dyDescent="0.25">
      <c r="B45" s="73"/>
      <c r="C45" s="91"/>
      <c r="D45" s="230"/>
      <c r="F45" s="73"/>
      <c r="G45" s="91"/>
      <c r="H45" s="230"/>
      <c r="J45" s="80">
        <f ca="1">MIN(D40:D44,H40:H44)</f>
        <v>43.056959999999997</v>
      </c>
      <c r="L45" s="81"/>
      <c r="M45" s="82"/>
      <c r="N45" s="83"/>
      <c r="O45" s="222"/>
      <c r="P45" s="204"/>
      <c r="Q45" s="222"/>
      <c r="R45" s="10"/>
      <c r="S45" s="10"/>
      <c r="T45" s="10"/>
      <c r="U45" s="10"/>
      <c r="V45" s="67"/>
      <c r="X45" s="7"/>
      <c r="Y45" s="7"/>
      <c r="Z45" s="66"/>
    </row>
    <row r="46" spans="2:28" ht="16.5" customHeight="1" thickBot="1" x14ac:dyDescent="0.3">
      <c r="B46" s="72"/>
      <c r="C46" s="74"/>
      <c r="D46" s="228"/>
      <c r="E46" s="222"/>
      <c r="F46" s="72"/>
      <c r="G46" s="74"/>
      <c r="H46" s="228"/>
      <c r="I46" s="10"/>
      <c r="J46" s="84">
        <f ca="1">MAX(D40:D44,H40:H44)</f>
        <v>123.83228799999999</v>
      </c>
      <c r="L46" s="85">
        <f>L45</f>
        <v>0</v>
      </c>
      <c r="M46" s="86">
        <f>M45</f>
        <v>0</v>
      </c>
      <c r="N46" s="79"/>
      <c r="O46" s="222"/>
      <c r="P46" s="6"/>
      <c r="Q46" s="222"/>
      <c r="R46" s="10"/>
      <c r="S46" s="10"/>
      <c r="T46" s="10"/>
      <c r="U46" s="10"/>
      <c r="V46" s="67"/>
      <c r="X46" s="68"/>
      <c r="Y46" s="68"/>
      <c r="Z46" s="66"/>
    </row>
    <row r="47" spans="2:28" ht="16.5" customHeight="1" thickBot="1" x14ac:dyDescent="0.3"/>
    <row r="48" spans="2:28" x14ac:dyDescent="0.25">
      <c r="B48" s="278" t="s">
        <v>15</v>
      </c>
      <c r="C48" s="279"/>
      <c r="D48" s="280"/>
      <c r="E48" s="3"/>
      <c r="F48" s="278" t="str">
        <f>B48</f>
        <v>cinema_track</v>
      </c>
      <c r="G48" s="279"/>
      <c r="H48" s="280"/>
      <c r="I48" s="3"/>
      <c r="J48" s="204"/>
      <c r="L48" s="282" t="str">
        <f>F48</f>
        <v>cinema_track</v>
      </c>
      <c r="M48" s="279"/>
      <c r="N48" s="280"/>
      <c r="O48" s="180"/>
      <c r="P48" s="204"/>
      <c r="U48" s="200"/>
      <c r="V48" s="200"/>
      <c r="X48" s="277"/>
      <c r="Y48" s="275"/>
      <c r="Z48" s="275"/>
    </row>
    <row r="49" spans="2:28" x14ac:dyDescent="0.25">
      <c r="B49" s="274" t="s">
        <v>27</v>
      </c>
      <c r="C49" s="275"/>
      <c r="D49" s="71" t="s">
        <v>28</v>
      </c>
      <c r="E49" s="222"/>
      <c r="F49" s="274" t="s">
        <v>27</v>
      </c>
      <c r="G49" s="275"/>
      <c r="H49" s="71" t="s">
        <v>28</v>
      </c>
      <c r="I49" s="10"/>
      <c r="J49" s="203" t="s">
        <v>29</v>
      </c>
      <c r="L49" s="283" t="s">
        <v>44</v>
      </c>
      <c r="M49" s="275"/>
      <c r="N49" s="284"/>
      <c r="O49" s="69"/>
      <c r="P49" s="4"/>
      <c r="R49" s="281"/>
      <c r="S49" s="275"/>
      <c r="T49" s="275"/>
      <c r="U49" s="205"/>
      <c r="V49" s="205"/>
      <c r="X49" s="281"/>
      <c r="Y49" s="275"/>
      <c r="Z49" s="275"/>
    </row>
    <row r="50" spans="2:28" x14ac:dyDescent="0.25">
      <c r="B50" s="177" t="s">
        <v>1</v>
      </c>
      <c r="C50" s="101" t="s">
        <v>31</v>
      </c>
      <c r="D50" s="70" t="s">
        <v>32</v>
      </c>
      <c r="E50" s="222"/>
      <c r="F50" s="177" t="s">
        <v>1</v>
      </c>
      <c r="G50" s="101" t="s">
        <v>31</v>
      </c>
      <c r="H50" s="70" t="s">
        <v>32</v>
      </c>
      <c r="I50" s="10"/>
      <c r="J50" s="75"/>
      <c r="L50" s="178" t="str">
        <f>CONCATENATE(B$2," ",L48)</f>
        <v>MPEG-151 cinema_track</v>
      </c>
      <c r="M50" s="195" t="str">
        <f>CONCATENATE(F$2," ",L48)</f>
        <v>my cinema_track</v>
      </c>
      <c r="N50" s="179" t="s">
        <v>33</v>
      </c>
      <c r="O50" s="3"/>
      <c r="P50" s="4" t="s">
        <v>24</v>
      </c>
      <c r="Q50" s="3"/>
      <c r="R50" s="3"/>
      <c r="S50" s="3"/>
      <c r="T50" s="3"/>
      <c r="U50" s="3"/>
      <c r="V50" s="3"/>
      <c r="X50" s="180"/>
      <c r="Y50" s="180"/>
      <c r="Z50" s="180"/>
    </row>
    <row r="51" spans="2:28" x14ac:dyDescent="0.25">
      <c r="B51" s="94" t="str">
        <f>B48</f>
        <v>cinema_track</v>
      </c>
      <c r="C51" s="101" t="s">
        <v>34</v>
      </c>
      <c r="D51" s="223">
        <f ca="1">0.001*INDIRECT($B51&amp;"!E5")</f>
        <v>30.964104000000003</v>
      </c>
      <c r="E51" s="222"/>
      <c r="F51" s="94" t="str">
        <f>F48</f>
        <v>cinema_track</v>
      </c>
      <c r="G51" s="101" t="s">
        <v>34</v>
      </c>
      <c r="H51" s="223">
        <f ca="1">0.001*INDIRECT($B51&amp;"!W5")</f>
        <v>30.965223999999999</v>
      </c>
      <c r="I51" s="10"/>
      <c r="J51" s="224">
        <f ca="1">H51/D51-1</f>
        <v>3.6170915844957463E-5</v>
      </c>
      <c r="L51" s="76">
        <f ca="1">INDIRECT($B51&amp;"!"&amp;L$3&amp;"5")</f>
        <v>0.97118571761904759</v>
      </c>
      <c r="M51" s="77">
        <f ca="1">INDIRECT($B51&amp;"!"&amp;M$3&amp;"5")</f>
        <v>0.97112690952380987</v>
      </c>
      <c r="N51" s="78">
        <f ca="1">M51-L51</f>
        <v>-5.8808095237727898E-5</v>
      </c>
      <c r="O51" s="222"/>
      <c r="P51" s="224">
        <f ca="1">bdrate(D51:D54,L51:L54,H51:H54,M51:M54)</f>
        <v>-4.4965241588934557E-4</v>
      </c>
      <c r="Q51" s="222"/>
      <c r="R51" s="10"/>
      <c r="S51" s="10"/>
      <c r="T51" s="10"/>
      <c r="U51" s="10"/>
      <c r="V51" s="225"/>
      <c r="X51" s="7"/>
      <c r="Y51" s="7"/>
      <c r="Z51" s="66"/>
      <c r="AB51" s="226"/>
    </row>
    <row r="52" spans="2:28" x14ac:dyDescent="0.25">
      <c r="B52" s="94" t="str">
        <f>B51</f>
        <v>cinema_track</v>
      </c>
      <c r="C52" s="101" t="s">
        <v>35</v>
      </c>
      <c r="D52" s="223">
        <f ca="1">0.001*INDIRECT($B52&amp;"!E6")</f>
        <v>45.42214400000001</v>
      </c>
      <c r="E52" s="222"/>
      <c r="F52" s="94" t="str">
        <f>F51</f>
        <v>cinema_track</v>
      </c>
      <c r="G52" s="101" t="s">
        <v>35</v>
      </c>
      <c r="H52" s="223">
        <f ca="1">0.001*INDIRECT($B52&amp;"!W6")</f>
        <v>45.422184000000001</v>
      </c>
      <c r="I52" s="10"/>
      <c r="J52" s="224">
        <f ca="1">H52/D52-1</f>
        <v>8.8062773939689976E-7</v>
      </c>
      <c r="L52" s="76">
        <f ca="1">INDIRECT($B52&amp;"!"&amp;L$3&amp;"6")</f>
        <v>0.98238105428571421</v>
      </c>
      <c r="M52" s="77">
        <f ca="1">INDIRECT($B52&amp;"!"&amp;M$3&amp;"6")</f>
        <v>0.98241946047619033</v>
      </c>
      <c r="N52" s="78">
        <f ca="1">M52-L52</f>
        <v>3.8406190476125701E-5</v>
      </c>
      <c r="O52" s="222"/>
      <c r="P52" s="4"/>
      <c r="Q52" s="222"/>
      <c r="R52" s="10"/>
      <c r="S52" s="10"/>
      <c r="T52" s="10"/>
      <c r="U52" s="10"/>
      <c r="V52" s="225"/>
      <c r="X52" s="7"/>
      <c r="Y52" s="7"/>
      <c r="Z52" s="66"/>
    </row>
    <row r="53" spans="2:28" x14ac:dyDescent="0.25">
      <c r="B53" s="94" t="str">
        <f>B52</f>
        <v>cinema_track</v>
      </c>
      <c r="C53" s="101" t="s">
        <v>36</v>
      </c>
      <c r="D53" s="223">
        <f ca="1">0.001*INDIRECT($B53&amp;"!E7")</f>
        <v>67.492872000000006</v>
      </c>
      <c r="E53" s="222"/>
      <c r="F53" s="94" t="str">
        <f>F52</f>
        <v>cinema_track</v>
      </c>
      <c r="G53" s="101" t="s">
        <v>36</v>
      </c>
      <c r="H53" s="223">
        <f ca="1">0.001*INDIRECT($B53&amp;"!W7")</f>
        <v>67.492048000000011</v>
      </c>
      <c r="I53" s="10"/>
      <c r="J53" s="224">
        <f ca="1">H53/D53-1</f>
        <v>-1.2208696645643613E-5</v>
      </c>
      <c r="L53" s="76">
        <f ca="1">INDIRECT($B53&amp;"!"&amp;L$3&amp;"7")</f>
        <v>0.9907153823809528</v>
      </c>
      <c r="M53" s="77">
        <f ca="1">INDIRECT($B53&amp;"!"&amp;M$3&amp;"7")</f>
        <v>0.99071109428571447</v>
      </c>
      <c r="N53" s="78">
        <f ca="1">M53-L53</f>
        <v>-4.2880952383361759E-6</v>
      </c>
      <c r="O53" s="222"/>
      <c r="P53" s="4" t="s">
        <v>37</v>
      </c>
      <c r="Q53" s="222"/>
      <c r="R53" s="10"/>
      <c r="S53" s="10"/>
      <c r="T53" s="10"/>
      <c r="U53" s="10"/>
      <c r="V53" s="225"/>
      <c r="X53" s="7"/>
      <c r="Y53" s="7"/>
      <c r="Z53" s="66"/>
    </row>
    <row r="54" spans="2:28" x14ac:dyDescent="0.25">
      <c r="B54" s="94" t="str">
        <f>B53</f>
        <v>cinema_track</v>
      </c>
      <c r="C54" s="101" t="s">
        <v>38</v>
      </c>
      <c r="D54" s="223">
        <f ca="1">0.001*INDIRECT($B54&amp;"!E8")</f>
        <v>95.688671999999997</v>
      </c>
      <c r="E54" s="222"/>
      <c r="F54" s="94" t="str">
        <f>F53</f>
        <v>cinema_track</v>
      </c>
      <c r="G54" s="101" t="s">
        <v>38</v>
      </c>
      <c r="H54" s="223">
        <f ca="1">0.001*INDIRECT($B54&amp;"!W8")</f>
        <v>95.687856000000011</v>
      </c>
      <c r="I54" s="10"/>
      <c r="J54" s="224">
        <f ca="1">H54/D54-1</f>
        <v>-8.527655185663896E-6</v>
      </c>
      <c r="L54" s="76">
        <f ca="1">INDIRECT($B54&amp;"!"&amp;L$3&amp;"8")</f>
        <v>0.99452979333333336</v>
      </c>
      <c r="M54" s="77">
        <f ca="1">INDIRECT($B54&amp;"!"&amp;M$3&amp;"8")</f>
        <v>0.99453267190476202</v>
      </c>
      <c r="N54" s="78">
        <f ca="1">M54-L54</f>
        <v>2.8785714286660991E-6</v>
      </c>
      <c r="O54" s="222"/>
      <c r="P54" s="227">
        <f ca="1">bdrate(L51:L54,D51:D54,M51:M54,H51:H54)</f>
        <v>5.9584581366678435E-6</v>
      </c>
      <c r="Q54" s="222"/>
      <c r="R54" s="10"/>
      <c r="S54" s="10"/>
      <c r="T54" s="10"/>
      <c r="U54" s="10"/>
      <c r="V54" s="225"/>
      <c r="X54" s="7"/>
      <c r="Y54" s="7"/>
      <c r="Z54" s="66"/>
    </row>
    <row r="55" spans="2:28" ht="16.5" customHeight="1" thickBot="1" x14ac:dyDescent="0.3">
      <c r="B55" s="72"/>
      <c r="C55" s="102"/>
      <c r="D55" s="228"/>
      <c r="E55" s="222"/>
      <c r="F55" s="72"/>
      <c r="G55" s="102"/>
      <c r="H55" s="223"/>
      <c r="I55" s="10"/>
      <c r="J55" s="224"/>
      <c r="L55" s="76"/>
      <c r="M55" s="77"/>
      <c r="N55" s="79"/>
      <c r="O55" s="222"/>
      <c r="P55" s="229"/>
      <c r="Q55" s="222"/>
      <c r="R55" s="10"/>
      <c r="S55" s="10"/>
      <c r="T55" s="10"/>
      <c r="U55" s="10"/>
      <c r="V55" s="225"/>
      <c r="X55" s="7"/>
      <c r="Y55" s="7"/>
      <c r="Z55" s="66"/>
      <c r="AB55" s="226"/>
    </row>
    <row r="56" spans="2:28" ht="16.5" customHeight="1" x14ac:dyDescent="0.25">
      <c r="B56" s="90"/>
      <c r="C56" s="91"/>
      <c r="D56" s="230"/>
      <c r="F56" s="90"/>
      <c r="G56" s="91"/>
      <c r="H56" s="230"/>
      <c r="J56" s="80">
        <f ca="1">MIN(D51:D55,H51:H55)</f>
        <v>30.964104000000003</v>
      </c>
      <c r="L56" s="81"/>
      <c r="M56" s="82"/>
      <c r="N56" s="83"/>
      <c r="O56" s="222"/>
      <c r="P56" s="204"/>
      <c r="Q56" s="222"/>
      <c r="R56" s="10"/>
      <c r="S56" s="10"/>
      <c r="T56" s="10"/>
      <c r="U56" s="10"/>
      <c r="V56" s="67"/>
      <c r="X56" s="7"/>
      <c r="Y56" s="7"/>
      <c r="Z56" s="66"/>
    </row>
    <row r="57" spans="2:28" ht="16.5" customHeight="1" thickBot="1" x14ac:dyDescent="0.3">
      <c r="B57" s="72"/>
      <c r="C57" s="74"/>
      <c r="D57" s="228"/>
      <c r="E57" s="222"/>
      <c r="F57" s="72"/>
      <c r="G57" s="74"/>
      <c r="H57" s="228"/>
      <c r="I57" s="10"/>
      <c r="J57" s="84">
        <f ca="1">MAX(D51:D55,H51:H55)</f>
        <v>95.688671999999997</v>
      </c>
      <c r="L57" s="85">
        <f>L56</f>
        <v>0</v>
      </c>
      <c r="M57" s="86">
        <f>M56</f>
        <v>0</v>
      </c>
      <c r="N57" s="79"/>
      <c r="O57" s="222"/>
      <c r="P57" s="6"/>
      <c r="Q57" s="222"/>
      <c r="R57" s="10"/>
      <c r="S57" s="10"/>
      <c r="T57" s="10"/>
      <c r="U57" s="10"/>
      <c r="V57" s="67"/>
      <c r="X57" s="68"/>
      <c r="Y57" s="68"/>
      <c r="Z57" s="66"/>
    </row>
    <row r="58" spans="2:28" ht="16.5" customHeight="1" thickBot="1" x14ac:dyDescent="0.3"/>
    <row r="59" spans="2:28" x14ac:dyDescent="0.25">
      <c r="B59" s="278" t="s">
        <v>16</v>
      </c>
      <c r="C59" s="279"/>
      <c r="D59" s="280"/>
      <c r="E59" s="3"/>
      <c r="F59" s="278" t="str">
        <f>B59</f>
        <v>cinema_semitrack</v>
      </c>
      <c r="G59" s="279"/>
      <c r="H59" s="280"/>
      <c r="I59" s="3"/>
      <c r="J59" s="204"/>
      <c r="L59" s="282" t="str">
        <f>F59</f>
        <v>cinema_semitrack</v>
      </c>
      <c r="M59" s="279"/>
      <c r="N59" s="280"/>
      <c r="O59" s="180"/>
      <c r="P59" s="204"/>
      <c r="U59" s="200"/>
      <c r="V59" s="200"/>
      <c r="X59" s="277"/>
      <c r="Y59" s="275"/>
      <c r="Z59" s="275"/>
    </row>
    <row r="60" spans="2:28" x14ac:dyDescent="0.25">
      <c r="B60" s="274" t="s">
        <v>27</v>
      </c>
      <c r="C60" s="275"/>
      <c r="D60" s="71" t="s">
        <v>28</v>
      </c>
      <c r="E60" s="222"/>
      <c r="F60" s="274" t="s">
        <v>27</v>
      </c>
      <c r="G60" s="275"/>
      <c r="H60" s="71" t="s">
        <v>28</v>
      </c>
      <c r="I60" s="10"/>
      <c r="J60" s="203" t="s">
        <v>29</v>
      </c>
      <c r="L60" s="283" t="s">
        <v>44</v>
      </c>
      <c r="M60" s="275"/>
      <c r="N60" s="284"/>
      <c r="O60" s="69"/>
      <c r="P60" s="4"/>
      <c r="R60" s="281"/>
      <c r="S60" s="275"/>
      <c r="T60" s="275"/>
      <c r="U60" s="205"/>
      <c r="V60" s="205"/>
      <c r="X60" s="281"/>
      <c r="Y60" s="275"/>
      <c r="Z60" s="275"/>
    </row>
    <row r="61" spans="2:28" x14ac:dyDescent="0.25">
      <c r="B61" s="177" t="s">
        <v>1</v>
      </c>
      <c r="C61" s="101" t="s">
        <v>31</v>
      </c>
      <c r="D61" s="70" t="s">
        <v>32</v>
      </c>
      <c r="E61" s="222"/>
      <c r="F61" s="177" t="s">
        <v>1</v>
      </c>
      <c r="G61" s="101" t="s">
        <v>31</v>
      </c>
      <c r="H61" s="70" t="s">
        <v>32</v>
      </c>
      <c r="I61" s="10"/>
      <c r="J61" s="75"/>
      <c r="L61" s="178" t="str">
        <f>CONCATENATE(B$2," ",L59)</f>
        <v>MPEG-151 cinema_semitrack</v>
      </c>
      <c r="M61" s="195" t="str">
        <f>CONCATENATE(F$2," ",L59)</f>
        <v>my cinema_semitrack</v>
      </c>
      <c r="N61" s="179" t="s">
        <v>33</v>
      </c>
      <c r="O61" s="3"/>
      <c r="P61" s="4" t="s">
        <v>24</v>
      </c>
      <c r="Q61" s="3"/>
      <c r="R61" s="3"/>
      <c r="S61" s="3"/>
      <c r="T61" s="3"/>
      <c r="U61" s="3"/>
      <c r="V61" s="3"/>
      <c r="X61" s="180"/>
      <c r="Y61" s="180"/>
      <c r="Z61" s="180"/>
    </row>
    <row r="62" spans="2:28" x14ac:dyDescent="0.25">
      <c r="B62" s="94" t="str">
        <f>B59</f>
        <v>cinema_semitrack</v>
      </c>
      <c r="C62" s="101" t="s">
        <v>34</v>
      </c>
      <c r="D62" s="223">
        <f ca="1">0.001*INDIRECT($B62&amp;"!E5")</f>
        <v>31.99812</v>
      </c>
      <c r="E62" s="222"/>
      <c r="F62" s="94" t="str">
        <f>F59</f>
        <v>cinema_semitrack</v>
      </c>
      <c r="G62" s="101" t="s">
        <v>34</v>
      </c>
      <c r="H62" s="223">
        <f ca="1">0.001*INDIRECT($B62&amp;"!W5")</f>
        <v>31.998720000000002</v>
      </c>
      <c r="I62" s="10"/>
      <c r="J62" s="224">
        <f ca="1">H62/D62-1</f>
        <v>1.8751101627190181E-5</v>
      </c>
      <c r="L62" s="76">
        <f ca="1">INDIRECT($B62&amp;"!"&amp;L$3&amp;"5")</f>
        <v>0.9695796538095236</v>
      </c>
      <c r="M62" s="77">
        <f ca="1">INDIRECT($B62&amp;"!"&amp;M$3&amp;"5")</f>
        <v>0.96955427904761882</v>
      </c>
      <c r="N62" s="78">
        <f ca="1">M62-L62</f>
        <v>-2.5374761904783938E-5</v>
      </c>
      <c r="O62" s="222"/>
      <c r="P62" s="224">
        <f ca="1">bdrate(D62:D65,L62:L65,H62:H65,M62:M65)</f>
        <v>-5.2954524979809126E-4</v>
      </c>
      <c r="Q62" s="222"/>
      <c r="R62" s="10"/>
      <c r="S62" s="10"/>
      <c r="T62" s="10"/>
      <c r="U62" s="10"/>
      <c r="V62" s="225"/>
      <c r="X62" s="7"/>
      <c r="Y62" s="7"/>
      <c r="Z62" s="66"/>
      <c r="AB62" s="226"/>
    </row>
    <row r="63" spans="2:28" x14ac:dyDescent="0.25">
      <c r="B63" s="94" t="str">
        <f>B62</f>
        <v>cinema_semitrack</v>
      </c>
      <c r="C63" s="101" t="s">
        <v>35</v>
      </c>
      <c r="D63" s="223">
        <f ca="1">0.001*INDIRECT($B63&amp;"!E6")</f>
        <v>47.120816000000005</v>
      </c>
      <c r="E63" s="222"/>
      <c r="F63" s="94" t="str">
        <f>F62</f>
        <v>cinema_semitrack</v>
      </c>
      <c r="G63" s="101" t="s">
        <v>35</v>
      </c>
      <c r="H63" s="223">
        <f ca="1">0.001*INDIRECT($B63&amp;"!W6")</f>
        <v>47.121400000000001</v>
      </c>
      <c r="I63" s="10"/>
      <c r="J63" s="224">
        <f ca="1">H63/D63-1</f>
        <v>1.2393673318289444E-5</v>
      </c>
      <c r="L63" s="76">
        <f ca="1">INDIRECT($B63&amp;"!"&amp;L$3&amp;"6")</f>
        <v>0.98145778285714258</v>
      </c>
      <c r="M63" s="77">
        <f ca="1">INDIRECT($B63&amp;"!"&amp;M$3&amp;"6")</f>
        <v>0.98148072476190451</v>
      </c>
      <c r="N63" s="78">
        <f ca="1">M63-L63</f>
        <v>2.2941904761930587E-5</v>
      </c>
      <c r="O63" s="222"/>
      <c r="P63" s="4"/>
      <c r="Q63" s="222"/>
      <c r="R63" s="10"/>
      <c r="S63" s="10"/>
      <c r="T63" s="10"/>
      <c r="U63" s="10"/>
      <c r="V63" s="225"/>
      <c r="X63" s="7"/>
      <c r="Y63" s="7"/>
      <c r="Z63" s="66"/>
    </row>
    <row r="64" spans="2:28" x14ac:dyDescent="0.25">
      <c r="B64" s="94" t="str">
        <f>B63</f>
        <v>cinema_semitrack</v>
      </c>
      <c r="C64" s="101" t="s">
        <v>36</v>
      </c>
      <c r="D64" s="223">
        <f ca="1">0.001*INDIRECT($B64&amp;"!E7")</f>
        <v>70.18495999999999</v>
      </c>
      <c r="E64" s="222"/>
      <c r="F64" s="94" t="str">
        <f>F63</f>
        <v>cinema_semitrack</v>
      </c>
      <c r="G64" s="101" t="s">
        <v>36</v>
      </c>
      <c r="H64" s="223">
        <f ca="1">0.001*INDIRECT($B64&amp;"!W7")</f>
        <v>70.184967999999998</v>
      </c>
      <c r="I64" s="10"/>
      <c r="J64" s="224">
        <f ca="1">H64/D64-1</f>
        <v>1.1398453469979586E-7</v>
      </c>
      <c r="L64" s="76">
        <f ca="1">INDIRECT($B64&amp;"!"&amp;L$3&amp;"7")</f>
        <v>0.99023100857142865</v>
      </c>
      <c r="M64" s="77">
        <f ca="1">INDIRECT($B64&amp;"!"&amp;M$3&amp;"7")</f>
        <v>0.99024186428571448</v>
      </c>
      <c r="N64" s="78">
        <f ca="1">M64-L64</f>
        <v>1.0855714285828988E-5</v>
      </c>
      <c r="O64" s="222"/>
      <c r="P64" s="4" t="s">
        <v>37</v>
      </c>
      <c r="Q64" s="222"/>
      <c r="R64" s="10"/>
      <c r="S64" s="10"/>
      <c r="T64" s="10"/>
      <c r="U64" s="10"/>
      <c r="V64" s="225"/>
      <c r="X64" s="7"/>
      <c r="Y64" s="7"/>
      <c r="Z64" s="66"/>
    </row>
    <row r="65" spans="2:28" x14ac:dyDescent="0.25">
      <c r="B65" s="94" t="str">
        <f>B64</f>
        <v>cinema_semitrack</v>
      </c>
      <c r="C65" s="101" t="s">
        <v>38</v>
      </c>
      <c r="D65" s="223">
        <f ca="1">0.001*INDIRECT($B65&amp;"!E8")</f>
        <v>99.472144</v>
      </c>
      <c r="E65" s="222"/>
      <c r="F65" s="94" t="str">
        <f>F64</f>
        <v>cinema_semitrack</v>
      </c>
      <c r="G65" s="101" t="s">
        <v>38</v>
      </c>
      <c r="H65" s="223">
        <f ca="1">0.001*INDIRECT($B65&amp;"!W8")</f>
        <v>99.471167999999992</v>
      </c>
      <c r="I65" s="10"/>
      <c r="J65" s="224">
        <f ca="1">H65/D65-1</f>
        <v>-9.8117921335516556E-6</v>
      </c>
      <c r="L65" s="76">
        <f ca="1">INDIRECT($B65&amp;"!"&amp;L$3&amp;"8")</f>
        <v>0.99424091523809532</v>
      </c>
      <c r="M65" s="77">
        <f ca="1">INDIRECT($B65&amp;"!"&amp;M$3&amp;"8")</f>
        <v>0.99424717380952388</v>
      </c>
      <c r="N65" s="78">
        <f ca="1">M65-L65</f>
        <v>6.2585714285523508E-6</v>
      </c>
      <c r="O65" s="222"/>
      <c r="P65" s="227">
        <f ca="1">bdrate(L62:L65,D62:D65,M62:M65,H62:H65)</f>
        <v>1.0521665734009034E-5</v>
      </c>
      <c r="Q65" s="222"/>
      <c r="R65" s="10"/>
      <c r="S65" s="10"/>
      <c r="T65" s="10"/>
      <c r="U65" s="10"/>
      <c r="V65" s="225"/>
      <c r="X65" s="7"/>
      <c r="Y65" s="7"/>
      <c r="Z65" s="66"/>
    </row>
    <row r="66" spans="2:28" ht="16.5" customHeight="1" thickBot="1" x14ac:dyDescent="0.3">
      <c r="B66" s="72"/>
      <c r="C66" s="102"/>
      <c r="D66" s="228"/>
      <c r="E66" s="222"/>
      <c r="F66" s="72"/>
      <c r="G66" s="102"/>
      <c r="H66" s="223"/>
      <c r="I66" s="10"/>
      <c r="J66" s="224"/>
      <c r="L66" s="76"/>
      <c r="M66" s="77"/>
      <c r="N66" s="79"/>
      <c r="O66" s="222"/>
      <c r="P66" s="229"/>
      <c r="Q66" s="222"/>
      <c r="R66" s="10"/>
      <c r="S66" s="10"/>
      <c r="T66" s="10"/>
      <c r="U66" s="10"/>
      <c r="V66" s="225"/>
      <c r="X66" s="7"/>
      <c r="Y66" s="7"/>
      <c r="Z66" s="66"/>
      <c r="AB66" s="226"/>
    </row>
    <row r="67" spans="2:28" ht="16.5" customHeight="1" x14ac:dyDescent="0.25">
      <c r="B67" s="90"/>
      <c r="C67" s="91"/>
      <c r="D67" s="230"/>
      <c r="F67" s="90"/>
      <c r="G67" s="91"/>
      <c r="H67" s="230"/>
      <c r="J67" s="80">
        <f ca="1">MIN(D62:D66,H62:H66)</f>
        <v>31.99812</v>
      </c>
      <c r="L67" s="81"/>
      <c r="M67" s="82"/>
      <c r="N67" s="83"/>
      <c r="O67" s="222"/>
      <c r="P67" s="204"/>
      <c r="Q67" s="222"/>
      <c r="R67" s="10"/>
      <c r="S67" s="10"/>
      <c r="T67" s="10"/>
      <c r="U67" s="10"/>
      <c r="V67" s="67"/>
      <c r="X67" s="7"/>
      <c r="Y67" s="7"/>
      <c r="Z67" s="66"/>
    </row>
    <row r="68" spans="2:28" ht="16.5" customHeight="1" thickBot="1" x14ac:dyDescent="0.3">
      <c r="B68" s="72"/>
      <c r="C68" s="74"/>
      <c r="D68" s="228"/>
      <c r="E68" s="222"/>
      <c r="F68" s="72"/>
      <c r="G68" s="74"/>
      <c r="H68" s="228"/>
      <c r="I68" s="10"/>
      <c r="J68" s="84">
        <f ca="1">MAX(D62:D66,H62:H66)</f>
        <v>99.472144</v>
      </c>
      <c r="L68" s="85">
        <f>L67</f>
        <v>0</v>
      </c>
      <c r="M68" s="86">
        <f>M67</f>
        <v>0</v>
      </c>
      <c r="N68" s="79"/>
      <c r="O68" s="222"/>
      <c r="P68" s="6"/>
      <c r="Q68" s="222"/>
      <c r="R68" s="10"/>
      <c r="S68" s="10"/>
      <c r="T68" s="10"/>
      <c r="U68" s="10"/>
      <c r="V68" s="67"/>
      <c r="X68" s="68"/>
      <c r="Y68" s="68"/>
      <c r="Z68" s="66"/>
    </row>
    <row r="69" spans="2:28" ht="16.5" customHeight="1" thickBot="1" x14ac:dyDescent="0.3"/>
    <row r="70" spans="2:28" x14ac:dyDescent="0.25">
      <c r="B70" s="278" t="s">
        <v>17</v>
      </c>
      <c r="C70" s="279"/>
      <c r="D70" s="280"/>
      <c r="E70" s="3"/>
      <c r="F70" s="278" t="str">
        <f>B70</f>
        <v>breakdance_track</v>
      </c>
      <c r="G70" s="279"/>
      <c r="H70" s="280"/>
      <c r="I70" s="3"/>
      <c r="J70" s="204"/>
      <c r="L70" s="282" t="str">
        <f>F70</f>
        <v>breakdance_track</v>
      </c>
      <c r="M70" s="279"/>
      <c r="N70" s="280"/>
      <c r="O70" s="180"/>
      <c r="P70" s="204"/>
      <c r="U70" s="200"/>
      <c r="V70" s="200"/>
      <c r="X70" s="277"/>
      <c r="Y70" s="275"/>
      <c r="Z70" s="275"/>
    </row>
    <row r="71" spans="2:28" x14ac:dyDescent="0.25">
      <c r="B71" s="274" t="s">
        <v>27</v>
      </c>
      <c r="C71" s="275"/>
      <c r="D71" s="71" t="s">
        <v>28</v>
      </c>
      <c r="E71" s="222"/>
      <c r="F71" s="274" t="s">
        <v>27</v>
      </c>
      <c r="G71" s="275"/>
      <c r="H71" s="71" t="s">
        <v>28</v>
      </c>
      <c r="I71" s="10"/>
      <c r="J71" s="203" t="s">
        <v>29</v>
      </c>
      <c r="L71" s="283" t="s">
        <v>44</v>
      </c>
      <c r="M71" s="275"/>
      <c r="N71" s="284"/>
      <c r="O71" s="69"/>
      <c r="P71" s="4"/>
      <c r="R71" s="281"/>
      <c r="S71" s="275"/>
      <c r="T71" s="275"/>
      <c r="U71" s="205"/>
      <c r="V71" s="205"/>
      <c r="X71" s="281"/>
      <c r="Y71" s="275"/>
      <c r="Z71" s="275"/>
    </row>
    <row r="72" spans="2:28" x14ac:dyDescent="0.25">
      <c r="B72" s="177" t="s">
        <v>1</v>
      </c>
      <c r="C72" s="101" t="s">
        <v>31</v>
      </c>
      <c r="D72" s="70" t="s">
        <v>32</v>
      </c>
      <c r="E72" s="222"/>
      <c r="F72" s="177" t="s">
        <v>1</v>
      </c>
      <c r="G72" s="101" t="s">
        <v>31</v>
      </c>
      <c r="H72" s="70" t="s">
        <v>32</v>
      </c>
      <c r="I72" s="10"/>
      <c r="J72" s="75"/>
      <c r="L72" s="178" t="str">
        <f>CONCATENATE(B$2," ",L70)</f>
        <v>MPEG-151 breakdance_track</v>
      </c>
      <c r="M72" s="195" t="str">
        <f>CONCATENATE(F$2," ",L70)</f>
        <v>my breakdance_track</v>
      </c>
      <c r="N72" s="179" t="s">
        <v>33</v>
      </c>
      <c r="O72" s="3"/>
      <c r="P72" s="4" t="s">
        <v>24</v>
      </c>
      <c r="Q72" s="3"/>
      <c r="R72" s="3"/>
      <c r="S72" s="3"/>
      <c r="T72" s="3"/>
      <c r="U72" s="3"/>
      <c r="V72" s="3"/>
      <c r="X72" s="180"/>
      <c r="Y72" s="180"/>
      <c r="Z72" s="180"/>
    </row>
    <row r="73" spans="2:28" x14ac:dyDescent="0.25">
      <c r="B73" s="94" t="str">
        <f>B70</f>
        <v>breakdance_track</v>
      </c>
      <c r="C73" s="101" t="s">
        <v>34</v>
      </c>
      <c r="D73" s="223">
        <f ca="1">0.001*INDIRECT($B73&amp;"!E5")</f>
        <v>141.91076799999999</v>
      </c>
      <c r="E73" s="222"/>
      <c r="F73" s="94" t="str">
        <f>F70</f>
        <v>breakdance_track</v>
      </c>
      <c r="G73" s="101" t="s">
        <v>34</v>
      </c>
      <c r="H73" s="223">
        <f ca="1">0.001*INDIRECT($B73&amp;"!W5")</f>
        <v>141.91482400000001</v>
      </c>
      <c r="I73" s="10"/>
      <c r="J73" s="224">
        <f ca="1">H73/D73-1</f>
        <v>2.8581340635325247E-5</v>
      </c>
      <c r="L73" s="76">
        <f ca="1">INDIRECT($B73&amp;"!"&amp;L$3&amp;"5")</f>
        <v>0.94407894499999989</v>
      </c>
      <c r="M73" s="77">
        <f ca="1">INDIRECT($B73&amp;"!"&amp;M$3&amp;"5")</f>
        <v>0.94403817468749995</v>
      </c>
      <c r="N73" s="78">
        <f ca="1">M73-L73</f>
        <v>-4.0770312499938122E-5</v>
      </c>
      <c r="O73" s="222"/>
      <c r="P73" s="224">
        <f ca="1">bdrate(D73:D76,L73:L76,H73:H76,M73:M76)</f>
        <v>-8.0275651657690794E-5</v>
      </c>
      <c r="Q73" s="222"/>
      <c r="R73" s="10"/>
      <c r="S73" s="10"/>
      <c r="T73" s="10"/>
      <c r="U73" s="10"/>
      <c r="V73" s="225"/>
      <c r="X73" s="7"/>
      <c r="Y73" s="7"/>
      <c r="Z73" s="66"/>
      <c r="AB73" s="226"/>
    </row>
    <row r="74" spans="2:28" x14ac:dyDescent="0.25">
      <c r="B74" s="94" t="str">
        <f>B73</f>
        <v>breakdance_track</v>
      </c>
      <c r="C74" s="101" t="s">
        <v>35</v>
      </c>
      <c r="D74" s="223">
        <f ca="1">0.001*INDIRECT($B74&amp;"!E6")</f>
        <v>202.49611999999999</v>
      </c>
      <c r="E74" s="222"/>
      <c r="F74" s="94" t="str">
        <f>F73</f>
        <v>breakdance_track</v>
      </c>
      <c r="G74" s="101" t="s">
        <v>35</v>
      </c>
      <c r="H74" s="223">
        <f ca="1">0.001*INDIRECT($B74&amp;"!W6")</f>
        <v>202.50261600000002</v>
      </c>
      <c r="I74" s="10"/>
      <c r="J74" s="224">
        <f ca="1">H74/D74-1</f>
        <v>3.2079627007242095E-5</v>
      </c>
      <c r="L74" s="76">
        <f ca="1">INDIRECT($B74&amp;"!"&amp;L$3&amp;"6")</f>
        <v>0.97649166562499989</v>
      </c>
      <c r="M74" s="77">
        <f ca="1">INDIRECT($B74&amp;"!"&amp;M$3&amp;"6")</f>
        <v>0.9765058218749999</v>
      </c>
      <c r="N74" s="78">
        <f ca="1">M74-L74</f>
        <v>1.4156250000008086E-5</v>
      </c>
      <c r="O74" s="222"/>
      <c r="P74" s="4"/>
      <c r="Q74" s="222"/>
      <c r="R74" s="10"/>
      <c r="S74" s="10"/>
      <c r="T74" s="10"/>
      <c r="U74" s="10"/>
      <c r="V74" s="225"/>
      <c r="X74" s="7"/>
      <c r="Y74" s="7"/>
      <c r="Z74" s="66"/>
    </row>
    <row r="75" spans="2:28" x14ac:dyDescent="0.25">
      <c r="B75" s="94" t="str">
        <f>B74</f>
        <v>breakdance_track</v>
      </c>
      <c r="C75" s="101" t="s">
        <v>36</v>
      </c>
      <c r="D75" s="223">
        <f ca="1">0.001*INDIRECT($B75&amp;"!E7")</f>
        <v>284.92426400000005</v>
      </c>
      <c r="E75" s="222"/>
      <c r="F75" s="94" t="str">
        <f>F74</f>
        <v>breakdance_track</v>
      </c>
      <c r="G75" s="101" t="s">
        <v>36</v>
      </c>
      <c r="H75" s="223">
        <f ca="1">0.001*INDIRECT($B75&amp;"!W7")</f>
        <v>284.931512</v>
      </c>
      <c r="I75" s="10"/>
      <c r="J75" s="224">
        <f ca="1">H75/D75-1</f>
        <v>2.543833894019798E-5</v>
      </c>
      <c r="L75" s="76">
        <f ca="1">INDIRECT($B75&amp;"!"&amp;L$3&amp;"7")</f>
        <v>0.99114766374999974</v>
      </c>
      <c r="M75" s="77">
        <f ca="1">INDIRECT($B75&amp;"!"&amp;M$3&amp;"7")</f>
        <v>0.99114845124999973</v>
      </c>
      <c r="N75" s="78">
        <f ca="1">M75-L75</f>
        <v>7.8749999998795062E-7</v>
      </c>
      <c r="O75" s="222"/>
      <c r="P75" s="4" t="s">
        <v>37</v>
      </c>
      <c r="Q75" s="222"/>
      <c r="R75" s="10"/>
      <c r="S75" s="10"/>
      <c r="T75" s="10"/>
      <c r="U75" s="10"/>
      <c r="V75" s="225"/>
      <c r="X75" s="7"/>
      <c r="Y75" s="7"/>
      <c r="Z75" s="66"/>
    </row>
    <row r="76" spans="2:28" x14ac:dyDescent="0.25">
      <c r="B76" s="94" t="str">
        <f>B75</f>
        <v>breakdance_track</v>
      </c>
      <c r="C76" s="101" t="s">
        <v>38</v>
      </c>
      <c r="D76" s="223">
        <f ca="1">0.001*INDIRECT($B76&amp;"!E8")</f>
        <v>388.26202400000005</v>
      </c>
      <c r="E76" s="222"/>
      <c r="F76" s="94" t="str">
        <f>F75</f>
        <v>breakdance_track</v>
      </c>
      <c r="G76" s="101" t="s">
        <v>38</v>
      </c>
      <c r="H76" s="223">
        <f ca="1">0.001*INDIRECT($B76&amp;"!W8")</f>
        <v>388.26845600000001</v>
      </c>
      <c r="I76" s="10"/>
      <c r="J76" s="224">
        <f ca="1">H76/D76-1</f>
        <v>1.6566132154061108E-5</v>
      </c>
      <c r="L76" s="76">
        <f ca="1">INDIRECT($B76&amp;"!"&amp;L$3&amp;"8")</f>
        <v>0.99533274031249974</v>
      </c>
      <c r="M76" s="77">
        <f ca="1">INDIRECT($B76&amp;"!"&amp;M$3&amp;"8")</f>
        <v>0.99533430375000032</v>
      </c>
      <c r="N76" s="78">
        <f ca="1">M76-L76</f>
        <v>1.5634375005735279E-6</v>
      </c>
      <c r="O76" s="222"/>
      <c r="P76" s="227">
        <f ca="1">bdrate(L73:L76,D73:D76,M73:M76,H73:H76)</f>
        <v>-2.0784540533114182E-8</v>
      </c>
      <c r="Q76" s="222"/>
      <c r="R76" s="10"/>
      <c r="S76" s="10"/>
      <c r="T76" s="10"/>
      <c r="U76" s="10"/>
      <c r="V76" s="225"/>
      <c r="X76" s="7"/>
      <c r="Y76" s="7"/>
      <c r="Z76" s="66"/>
    </row>
    <row r="77" spans="2:28" ht="16.5" customHeight="1" thickBot="1" x14ac:dyDescent="0.3">
      <c r="B77" s="72"/>
      <c r="C77" s="102"/>
      <c r="D77" s="228"/>
      <c r="E77" s="222"/>
      <c r="F77" s="72"/>
      <c r="G77" s="102"/>
      <c r="H77" s="223"/>
      <c r="I77" s="10"/>
      <c r="J77" s="224"/>
      <c r="L77" s="76"/>
      <c r="M77" s="77"/>
      <c r="N77" s="79"/>
      <c r="O77" s="222"/>
      <c r="P77" s="229"/>
      <c r="Q77" s="222"/>
      <c r="R77" s="10"/>
      <c r="S77" s="10"/>
      <c r="T77" s="10"/>
      <c r="U77" s="10"/>
      <c r="V77" s="225"/>
      <c r="X77" s="7"/>
      <c r="Y77" s="7"/>
      <c r="Z77" s="66"/>
      <c r="AB77" s="226"/>
    </row>
    <row r="78" spans="2:28" ht="16.5" customHeight="1" x14ac:dyDescent="0.25">
      <c r="B78" s="90"/>
      <c r="C78" s="91"/>
      <c r="D78" s="230"/>
      <c r="F78" s="90"/>
      <c r="G78" s="91"/>
      <c r="H78" s="230"/>
      <c r="J78" s="80">
        <f ca="1">MIN(D73:D77,H73:H77)</f>
        <v>141.91076799999999</v>
      </c>
      <c r="L78" s="81"/>
      <c r="M78" s="82"/>
      <c r="N78" s="83"/>
      <c r="O78" s="222"/>
      <c r="P78" s="204"/>
      <c r="Q78" s="222"/>
      <c r="R78" s="10"/>
      <c r="S78" s="10"/>
      <c r="T78" s="10"/>
      <c r="U78" s="10"/>
      <c r="V78" s="67"/>
      <c r="X78" s="7"/>
      <c r="Y78" s="7"/>
      <c r="Z78" s="66"/>
    </row>
    <row r="79" spans="2:28" ht="16.5" customHeight="1" thickBot="1" x14ac:dyDescent="0.3">
      <c r="B79" s="72"/>
      <c r="C79" s="74"/>
      <c r="D79" s="228"/>
      <c r="E79" s="222"/>
      <c r="F79" s="72"/>
      <c r="G79" s="74"/>
      <c r="H79" s="228"/>
      <c r="I79" s="10"/>
      <c r="J79" s="84">
        <f ca="1">MAX(D73:D77,H73:H77)</f>
        <v>388.26845600000001</v>
      </c>
      <c r="L79" s="85">
        <f>L78</f>
        <v>0</v>
      </c>
      <c r="M79" s="86">
        <f>M78</f>
        <v>0</v>
      </c>
      <c r="N79" s="79"/>
      <c r="O79" s="222"/>
      <c r="P79" s="6"/>
      <c r="Q79" s="222"/>
      <c r="R79" s="10"/>
      <c r="S79" s="10"/>
      <c r="T79" s="10"/>
      <c r="U79" s="10"/>
      <c r="V79" s="67"/>
      <c r="X79" s="68"/>
      <c r="Y79" s="68"/>
      <c r="Z79" s="66"/>
    </row>
    <row r="80" spans="2:28" ht="16.5" customHeight="1" thickBot="1" x14ac:dyDescent="0.3"/>
    <row r="81" spans="2:28" x14ac:dyDescent="0.25">
      <c r="B81" s="278" t="s">
        <v>18</v>
      </c>
      <c r="C81" s="279"/>
      <c r="D81" s="280"/>
      <c r="E81" s="3"/>
      <c r="F81" s="278" t="str">
        <f>B81</f>
        <v>breakdance_semitrack</v>
      </c>
      <c r="G81" s="279"/>
      <c r="H81" s="280"/>
      <c r="I81" s="3"/>
      <c r="J81" s="204"/>
      <c r="L81" s="282" t="str">
        <f>F81</f>
        <v>breakdance_semitrack</v>
      </c>
      <c r="M81" s="279"/>
      <c r="N81" s="280"/>
      <c r="O81" s="180"/>
      <c r="P81" s="204"/>
      <c r="U81" s="200"/>
      <c r="V81" s="200"/>
      <c r="X81" s="277"/>
      <c r="Y81" s="275"/>
      <c r="Z81" s="275"/>
    </row>
    <row r="82" spans="2:28" x14ac:dyDescent="0.25">
      <c r="B82" s="274" t="s">
        <v>27</v>
      </c>
      <c r="C82" s="275"/>
      <c r="D82" s="71" t="s">
        <v>28</v>
      </c>
      <c r="E82" s="222"/>
      <c r="F82" s="274" t="s">
        <v>27</v>
      </c>
      <c r="G82" s="275"/>
      <c r="H82" s="71" t="s">
        <v>28</v>
      </c>
      <c r="I82" s="10"/>
      <c r="J82" s="203" t="s">
        <v>29</v>
      </c>
      <c r="L82" s="283" t="s">
        <v>44</v>
      </c>
      <c r="M82" s="275"/>
      <c r="N82" s="284"/>
      <c r="O82" s="69"/>
      <c r="P82" s="4"/>
      <c r="R82" s="281"/>
      <c r="S82" s="275"/>
      <c r="T82" s="275"/>
      <c r="U82" s="205"/>
      <c r="V82" s="205"/>
      <c r="X82" s="281"/>
      <c r="Y82" s="275"/>
      <c r="Z82" s="275"/>
    </row>
    <row r="83" spans="2:28" x14ac:dyDescent="0.25">
      <c r="B83" s="177" t="s">
        <v>1</v>
      </c>
      <c r="C83" s="101" t="s">
        <v>31</v>
      </c>
      <c r="D83" s="70" t="s">
        <v>32</v>
      </c>
      <c r="E83" s="222"/>
      <c r="F83" s="177" t="s">
        <v>1</v>
      </c>
      <c r="G83" s="101" t="s">
        <v>31</v>
      </c>
      <c r="H83" s="70" t="s">
        <v>32</v>
      </c>
      <c r="I83" s="10"/>
      <c r="J83" s="75"/>
      <c r="L83" s="178" t="str">
        <f>CONCATENATE(B$2," ",L81)</f>
        <v>MPEG-151 breakdance_semitrack</v>
      </c>
      <c r="M83" s="195" t="str">
        <f>CONCATENATE(F$2," ",L81)</f>
        <v>my breakdance_semitrack</v>
      </c>
      <c r="N83" s="179" t="s">
        <v>33</v>
      </c>
      <c r="O83" s="3"/>
      <c r="P83" s="4" t="s">
        <v>24</v>
      </c>
      <c r="Q83" s="3"/>
      <c r="R83" s="3"/>
      <c r="S83" s="3"/>
      <c r="T83" s="3"/>
      <c r="U83" s="3"/>
      <c r="V83" s="3"/>
      <c r="X83" s="180"/>
      <c r="Y83" s="180"/>
      <c r="Z83" s="180"/>
    </row>
    <row r="84" spans="2:28" x14ac:dyDescent="0.25">
      <c r="B84" s="94" t="str">
        <f>B81</f>
        <v>breakdance_semitrack</v>
      </c>
      <c r="C84" s="101" t="s">
        <v>34</v>
      </c>
      <c r="D84" s="223">
        <f ca="1">0.001*INDIRECT($B84&amp;"!E5")</f>
        <v>148.74119999999999</v>
      </c>
      <c r="E84" s="222"/>
      <c r="F84" s="94" t="str">
        <f>F81</f>
        <v>breakdance_semitrack</v>
      </c>
      <c r="G84" s="101" t="s">
        <v>34</v>
      </c>
      <c r="H84" s="223">
        <f ca="1">0.001*INDIRECT($B84&amp;"!W5")</f>
        <v>148.74522399999998</v>
      </c>
      <c r="I84" s="10"/>
      <c r="J84" s="224">
        <f ca="1">H84/D84-1</f>
        <v>2.7053701328050295E-5</v>
      </c>
      <c r="L84" s="76">
        <f ca="1">INDIRECT($B84&amp;"!"&amp;L$3&amp;"5")</f>
        <v>0.93741402750000002</v>
      </c>
      <c r="M84" s="77">
        <f ca="1">INDIRECT($B84&amp;"!"&amp;M$3&amp;"5")</f>
        <v>0.93738668749999987</v>
      </c>
      <c r="N84" s="78">
        <f ca="1">M84-L84</f>
        <v>-2.7340000000153353E-5</v>
      </c>
      <c r="O84" s="222"/>
      <c r="P84" s="224">
        <f ca="1">bdrate(D84:D87,L84:L87,H84:H87,M84:M87)</f>
        <v>3.8848690939063957E-4</v>
      </c>
      <c r="Q84" s="222"/>
      <c r="R84" s="10"/>
      <c r="S84" s="10"/>
      <c r="T84" s="10"/>
      <c r="U84" s="10"/>
      <c r="V84" s="225"/>
      <c r="X84" s="7"/>
      <c r="Y84" s="7"/>
      <c r="Z84" s="66"/>
      <c r="AB84" s="226"/>
    </row>
    <row r="85" spans="2:28" x14ac:dyDescent="0.25">
      <c r="B85" s="94" t="str">
        <f>B84</f>
        <v>breakdance_semitrack</v>
      </c>
      <c r="C85" s="101" t="s">
        <v>35</v>
      </c>
      <c r="D85" s="223">
        <f ca="1">0.001*INDIRECT($B85&amp;"!E6")</f>
        <v>212.310136</v>
      </c>
      <c r="E85" s="222"/>
      <c r="F85" s="94" t="str">
        <f>F84</f>
        <v>breakdance_semitrack</v>
      </c>
      <c r="G85" s="101" t="s">
        <v>35</v>
      </c>
      <c r="H85" s="223">
        <f ca="1">0.001*INDIRECT($B85&amp;"!W6")</f>
        <v>212.31476799999999</v>
      </c>
      <c r="I85" s="10"/>
      <c r="J85" s="224">
        <f ca="1">H85/D85-1</f>
        <v>2.1817140185786954E-5</v>
      </c>
      <c r="L85" s="76">
        <f ca="1">INDIRECT($B85&amp;"!"&amp;L$3&amp;"6")</f>
        <v>0.97402838718749984</v>
      </c>
      <c r="M85" s="77">
        <f ca="1">INDIRECT($B85&amp;"!"&amp;M$3&amp;"6")</f>
        <v>0.97399922000000017</v>
      </c>
      <c r="N85" s="78">
        <f ca="1">M85-L85</f>
        <v>-2.9167187499679059E-5</v>
      </c>
      <c r="O85" s="222"/>
      <c r="P85" s="4"/>
      <c r="Q85" s="222"/>
      <c r="R85" s="10"/>
      <c r="S85" s="10"/>
      <c r="T85" s="10"/>
      <c r="U85" s="10"/>
      <c r="V85" s="225"/>
      <c r="X85" s="7"/>
      <c r="Y85" s="7"/>
      <c r="Z85" s="66"/>
    </row>
    <row r="86" spans="2:28" x14ac:dyDescent="0.25">
      <c r="B86" s="94" t="str">
        <f>B85</f>
        <v>breakdance_semitrack</v>
      </c>
      <c r="C86" s="101" t="s">
        <v>36</v>
      </c>
      <c r="D86" s="223">
        <f ca="1">0.001*INDIRECT($B86&amp;"!E7")</f>
        <v>298.38734399999998</v>
      </c>
      <c r="E86" s="222"/>
      <c r="F86" s="94" t="str">
        <f>F85</f>
        <v>breakdance_semitrack</v>
      </c>
      <c r="G86" s="101" t="s">
        <v>36</v>
      </c>
      <c r="H86" s="223">
        <f ca="1">0.001*INDIRECT($B86&amp;"!W7")</f>
        <v>298.39421600000009</v>
      </c>
      <c r="I86" s="10"/>
      <c r="J86" s="224">
        <f ca="1">H86/D86-1</f>
        <v>2.3030467405149579E-5</v>
      </c>
      <c r="L86" s="76">
        <f ca="1">INDIRECT($B86&amp;"!"&amp;L$3&amp;"7")</f>
        <v>0.99004854531250008</v>
      </c>
      <c r="M86" s="77">
        <f ca="1">INDIRECT($B86&amp;"!"&amp;M$3&amp;"7")</f>
        <v>0.99003972062500001</v>
      </c>
      <c r="N86" s="78">
        <f ca="1">M86-L86</f>
        <v>-8.8246875000752567E-6</v>
      </c>
      <c r="O86" s="222"/>
      <c r="P86" s="4" t="s">
        <v>37</v>
      </c>
      <c r="Q86" s="222"/>
      <c r="R86" s="10"/>
      <c r="S86" s="10"/>
      <c r="T86" s="10"/>
      <c r="U86" s="10"/>
      <c r="V86" s="225"/>
      <c r="X86" s="7"/>
      <c r="Y86" s="7"/>
      <c r="Z86" s="66"/>
    </row>
    <row r="87" spans="2:28" x14ac:dyDescent="0.25">
      <c r="B87" s="94" t="str">
        <f>B86</f>
        <v>breakdance_semitrack</v>
      </c>
      <c r="C87" s="101" t="s">
        <v>38</v>
      </c>
      <c r="D87" s="223">
        <f ca="1">0.001*INDIRECT($B87&amp;"!E8")</f>
        <v>405.806104</v>
      </c>
      <c r="E87" s="222"/>
      <c r="F87" s="94" t="str">
        <f>F86</f>
        <v>breakdance_semitrack</v>
      </c>
      <c r="G87" s="101" t="s">
        <v>38</v>
      </c>
      <c r="H87" s="223">
        <f ca="1">0.001*INDIRECT($B87&amp;"!W8")</f>
        <v>405.81194399999998</v>
      </c>
      <c r="I87" s="10"/>
      <c r="J87" s="224">
        <f ca="1">H87/D87-1</f>
        <v>1.4391109306677308E-5</v>
      </c>
      <c r="L87" s="76">
        <f ca="1">INDIRECT($B87&amp;"!"&amp;L$3&amp;"8")</f>
        <v>0.9946589324999997</v>
      </c>
      <c r="M87" s="77">
        <f ca="1">INDIRECT($B87&amp;"!"&amp;M$3&amp;"8")</f>
        <v>0.99466057437500022</v>
      </c>
      <c r="N87" s="78">
        <f ca="1">M87-L87</f>
        <v>1.6418750005131599E-6</v>
      </c>
      <c r="O87" s="222"/>
      <c r="P87" s="227">
        <f ca="1">bdrate(L84:L87,D84:D87,M84:M87,H84:H87)</f>
        <v>-1.6089981116906849E-5</v>
      </c>
      <c r="Q87" s="222"/>
      <c r="R87" s="10"/>
      <c r="S87" s="10"/>
      <c r="T87" s="10"/>
      <c r="U87" s="10"/>
      <c r="V87" s="225"/>
      <c r="X87" s="7"/>
      <c r="Y87" s="7"/>
      <c r="Z87" s="66"/>
    </row>
    <row r="88" spans="2:28" ht="16.5" customHeight="1" thickBot="1" x14ac:dyDescent="0.3">
      <c r="B88" s="72"/>
      <c r="C88" s="102"/>
      <c r="D88" s="228"/>
      <c r="E88" s="222"/>
      <c r="F88" s="72"/>
      <c r="G88" s="102"/>
      <c r="H88" s="223"/>
      <c r="I88" s="10"/>
      <c r="J88" s="224"/>
      <c r="L88" s="76"/>
      <c r="M88" s="77"/>
      <c r="N88" s="79"/>
      <c r="O88" s="222"/>
      <c r="P88" s="229"/>
      <c r="Q88" s="222"/>
      <c r="R88" s="10"/>
      <c r="S88" s="10"/>
      <c r="T88" s="10"/>
      <c r="U88" s="10"/>
      <c r="V88" s="225"/>
      <c r="X88" s="7"/>
      <c r="Y88" s="7"/>
      <c r="Z88" s="66"/>
      <c r="AB88" s="226"/>
    </row>
    <row r="89" spans="2:28" ht="16.5" customHeight="1" x14ac:dyDescent="0.25">
      <c r="B89" s="90"/>
      <c r="C89" s="91"/>
      <c r="D89" s="230"/>
      <c r="F89" s="90"/>
      <c r="G89" s="91"/>
      <c r="H89" s="230"/>
      <c r="J89" s="80">
        <f ca="1">MIN(D84:D88,H84:H88)</f>
        <v>148.74119999999999</v>
      </c>
      <c r="L89" s="81"/>
      <c r="M89" s="82"/>
      <c r="N89" s="83"/>
      <c r="O89" s="222"/>
      <c r="P89" s="204"/>
      <c r="Q89" s="222"/>
      <c r="R89" s="10"/>
      <c r="S89" s="10"/>
      <c r="T89" s="10"/>
      <c r="U89" s="10"/>
      <c r="V89" s="67"/>
      <c r="X89" s="7"/>
      <c r="Y89" s="7"/>
      <c r="Z89" s="66"/>
    </row>
    <row r="90" spans="2:28" ht="16.5" customHeight="1" thickBot="1" x14ac:dyDescent="0.3">
      <c r="B90" s="72"/>
      <c r="C90" s="74"/>
      <c r="D90" s="228"/>
      <c r="E90" s="222"/>
      <c r="F90" s="72"/>
      <c r="G90" s="74"/>
      <c r="H90" s="228"/>
      <c r="I90" s="10"/>
      <c r="J90" s="84">
        <f ca="1">MAX(D84:D88,H84:H88)</f>
        <v>405.81194399999998</v>
      </c>
      <c r="L90" s="85">
        <f>L89</f>
        <v>0</v>
      </c>
      <c r="M90" s="86">
        <f>M89</f>
        <v>0</v>
      </c>
      <c r="N90" s="79"/>
      <c r="O90" s="222"/>
      <c r="P90" s="6"/>
      <c r="Q90" s="222"/>
      <c r="R90" s="10"/>
      <c r="S90" s="10"/>
      <c r="T90" s="10"/>
      <c r="U90" s="10"/>
      <c r="V90" s="67"/>
      <c r="X90" s="68"/>
      <c r="Y90" s="68"/>
      <c r="Z90" s="66"/>
    </row>
    <row r="91" spans="2:28" ht="16.2" customHeight="1" thickBot="1" x14ac:dyDescent="0.3"/>
    <row r="92" spans="2:28" x14ac:dyDescent="0.25">
      <c r="B92" s="278" t="s">
        <v>19</v>
      </c>
      <c r="C92" s="279"/>
      <c r="D92" s="280"/>
      <c r="E92" s="3"/>
      <c r="F92" s="278" t="str">
        <f>B92</f>
        <v>bartender_track</v>
      </c>
      <c r="G92" s="279"/>
      <c r="H92" s="280"/>
      <c r="I92" s="3"/>
      <c r="J92" s="204"/>
      <c r="L92" s="282" t="str">
        <f>F92</f>
        <v>bartender_track</v>
      </c>
      <c r="M92" s="279"/>
      <c r="N92" s="280"/>
      <c r="O92" s="180"/>
      <c r="P92" s="204"/>
      <c r="U92" s="200"/>
      <c r="V92" s="200"/>
      <c r="X92" s="277"/>
      <c r="Y92" s="275"/>
      <c r="Z92" s="275"/>
    </row>
    <row r="93" spans="2:28" x14ac:dyDescent="0.25">
      <c r="B93" s="274" t="s">
        <v>27</v>
      </c>
      <c r="C93" s="275"/>
      <c r="D93" s="71" t="s">
        <v>28</v>
      </c>
      <c r="E93" s="222"/>
      <c r="F93" s="274" t="s">
        <v>27</v>
      </c>
      <c r="G93" s="275"/>
      <c r="H93" s="71" t="s">
        <v>28</v>
      </c>
      <c r="I93" s="10"/>
      <c r="J93" s="203" t="s">
        <v>29</v>
      </c>
      <c r="L93" s="283" t="s">
        <v>44</v>
      </c>
      <c r="M93" s="275"/>
      <c r="N93" s="284"/>
      <c r="O93" s="69"/>
      <c r="P93" s="4"/>
      <c r="R93" s="281"/>
      <c r="S93" s="275"/>
      <c r="T93" s="275"/>
      <c r="U93" s="205"/>
      <c r="V93" s="205"/>
      <c r="X93" s="281"/>
      <c r="Y93" s="275"/>
      <c r="Z93" s="275"/>
    </row>
    <row r="94" spans="2:28" x14ac:dyDescent="0.25">
      <c r="B94" s="177" t="s">
        <v>1</v>
      </c>
      <c r="C94" s="101" t="s">
        <v>31</v>
      </c>
      <c r="D94" s="70" t="s">
        <v>32</v>
      </c>
      <c r="E94" s="222"/>
      <c r="F94" s="177" t="s">
        <v>1</v>
      </c>
      <c r="G94" s="101" t="s">
        <v>31</v>
      </c>
      <c r="H94" s="70" t="s">
        <v>32</v>
      </c>
      <c r="I94" s="10"/>
      <c r="J94" s="75"/>
      <c r="L94" s="178" t="str">
        <f>CONCATENATE(B$2," ",L92)</f>
        <v>MPEG-151 bartender_track</v>
      </c>
      <c r="M94" s="195" t="str">
        <f>CONCATENATE(F$2," ",L92)</f>
        <v>my bartender_track</v>
      </c>
      <c r="N94" s="179" t="s">
        <v>33</v>
      </c>
      <c r="O94" s="3"/>
      <c r="P94" s="4" t="s">
        <v>24</v>
      </c>
      <c r="Q94" s="3"/>
      <c r="R94" s="3"/>
      <c r="S94" s="3"/>
      <c r="T94" s="3"/>
      <c r="U94" s="3"/>
      <c r="V94" s="3"/>
      <c r="X94" s="180"/>
      <c r="Y94" s="180"/>
      <c r="Z94" s="180"/>
    </row>
    <row r="95" spans="2:28" x14ac:dyDescent="0.25">
      <c r="B95" s="94" t="str">
        <f>B92</f>
        <v>bartender_track</v>
      </c>
      <c r="C95" s="101" t="s">
        <v>34</v>
      </c>
      <c r="D95" s="223">
        <f ca="1">0.001*INDIRECT($B95&amp;"!E5")</f>
        <v>43.155912000000001</v>
      </c>
      <c r="E95" s="222"/>
      <c r="F95" s="94" t="str">
        <f>F92</f>
        <v>bartender_track</v>
      </c>
      <c r="G95" s="101" t="s">
        <v>34</v>
      </c>
      <c r="H95" s="223">
        <f ca="1">0.001*INDIRECT($B95&amp;"!W5")</f>
        <v>43.156303999999999</v>
      </c>
      <c r="I95" s="10"/>
      <c r="J95" s="224">
        <f ca="1">H95/D95-1</f>
        <v>9.0833441312998531E-6</v>
      </c>
      <c r="L95" s="76">
        <f ca="1">INDIRECT($B95&amp;"!"&amp;L$3&amp;"5")</f>
        <v>0.9713511142857143</v>
      </c>
      <c r="M95" s="77">
        <f ca="1">INDIRECT($B95&amp;"!"&amp;M$3&amp;"5")</f>
        <v>0.97132028333333342</v>
      </c>
      <c r="N95" s="78">
        <f ca="1">M95-L95</f>
        <v>-3.0830952380878074E-5</v>
      </c>
      <c r="O95" s="222"/>
      <c r="P95" s="224">
        <f ca="1">bdrate(D95:D98,L95:L98,H95:H98,M95:M98)</f>
        <v>4.3383813557484885E-4</v>
      </c>
      <c r="Q95" s="222"/>
      <c r="R95" s="10"/>
      <c r="S95" s="10"/>
      <c r="T95" s="10"/>
      <c r="U95" s="10"/>
      <c r="V95" s="225"/>
      <c r="X95" s="7"/>
      <c r="Y95" s="7"/>
      <c r="Z95" s="66"/>
      <c r="AB95" s="226"/>
    </row>
    <row r="96" spans="2:28" x14ac:dyDescent="0.25">
      <c r="B96" s="94" t="str">
        <f>B95</f>
        <v>bartender_track</v>
      </c>
      <c r="C96" s="101" t="s">
        <v>35</v>
      </c>
      <c r="D96" s="223">
        <f ca="1">0.001*INDIRECT($B96&amp;"!E6")</f>
        <v>64.133495999999994</v>
      </c>
      <c r="E96" s="222"/>
      <c r="F96" s="94" t="str">
        <f>F95</f>
        <v>bartender_track</v>
      </c>
      <c r="G96" s="101" t="s">
        <v>35</v>
      </c>
      <c r="H96" s="223">
        <f ca="1">0.001*INDIRECT($B96&amp;"!W6")</f>
        <v>64.133896000000007</v>
      </c>
      <c r="I96" s="10"/>
      <c r="J96" s="224">
        <f ca="1">H96/D96-1</f>
        <v>6.2369904179071511E-6</v>
      </c>
      <c r="L96" s="76">
        <f ca="1">INDIRECT($B96&amp;"!"&amp;L$3&amp;"6")</f>
        <v>0.98298408380952396</v>
      </c>
      <c r="M96" s="77">
        <f ca="1">INDIRECT($B96&amp;"!"&amp;M$3&amp;"6")</f>
        <v>0.98298197476190496</v>
      </c>
      <c r="N96" s="78">
        <f ca="1">M96-L96</f>
        <v>-2.1090476189922214E-6</v>
      </c>
      <c r="O96" s="222"/>
      <c r="P96" s="4"/>
      <c r="Q96" s="222"/>
      <c r="R96" s="10"/>
      <c r="S96" s="10"/>
      <c r="T96" s="10"/>
      <c r="U96" s="10"/>
      <c r="V96" s="225"/>
      <c r="X96" s="7"/>
      <c r="Y96" s="7"/>
      <c r="Z96" s="66"/>
    </row>
    <row r="97" spans="2:28" x14ac:dyDescent="0.25">
      <c r="B97" s="94" t="str">
        <f>B96</f>
        <v>bartender_track</v>
      </c>
      <c r="C97" s="101" t="s">
        <v>36</v>
      </c>
      <c r="D97" s="223">
        <f ca="1">0.001*INDIRECT($B97&amp;"!E7")</f>
        <v>94.915872000000007</v>
      </c>
      <c r="E97" s="222"/>
      <c r="F97" s="94" t="str">
        <f>F96</f>
        <v>bartender_track</v>
      </c>
      <c r="G97" s="101" t="s">
        <v>36</v>
      </c>
      <c r="H97" s="223">
        <f ca="1">0.001*INDIRECT($B97&amp;"!W7")</f>
        <v>94.916112000000012</v>
      </c>
      <c r="I97" s="10"/>
      <c r="J97" s="224">
        <f ca="1">H97/D97-1</f>
        <v>2.5285549714038069E-6</v>
      </c>
      <c r="L97" s="76">
        <f ca="1">INDIRECT($B97&amp;"!"&amp;L$3&amp;"7")</f>
        <v>0.99117098142857141</v>
      </c>
      <c r="M97" s="77">
        <f ca="1">INDIRECT($B97&amp;"!"&amp;M$3&amp;"7")</f>
        <v>0.9911598433333334</v>
      </c>
      <c r="N97" s="78">
        <f ca="1">M97-L97</f>
        <v>-1.1138095238005796E-5</v>
      </c>
      <c r="O97" s="222"/>
      <c r="P97" s="4" t="s">
        <v>37</v>
      </c>
      <c r="Q97" s="222"/>
      <c r="R97" s="10"/>
      <c r="S97" s="10"/>
      <c r="T97" s="10"/>
      <c r="U97" s="10"/>
      <c r="V97" s="225"/>
      <c r="X97" s="7"/>
      <c r="Y97" s="7"/>
      <c r="Z97" s="66"/>
    </row>
    <row r="98" spans="2:28" x14ac:dyDescent="0.25">
      <c r="B98" s="94" t="str">
        <f>B97</f>
        <v>bartender_track</v>
      </c>
      <c r="C98" s="101" t="s">
        <v>38</v>
      </c>
      <c r="D98" s="223">
        <f ca="1">0.001*INDIRECT($B98&amp;"!E8")</f>
        <v>133.515456</v>
      </c>
      <c r="E98" s="222"/>
      <c r="F98" s="94" t="str">
        <f>F97</f>
        <v>bartender_track</v>
      </c>
      <c r="G98" s="101" t="s">
        <v>38</v>
      </c>
      <c r="H98" s="223">
        <f ca="1">0.001*INDIRECT($B98&amp;"!W8")</f>
        <v>133.51447200000001</v>
      </c>
      <c r="I98" s="10"/>
      <c r="J98" s="224">
        <f ca="1">H98/D98-1</f>
        <v>-7.3699332606702583E-6</v>
      </c>
      <c r="L98" s="76">
        <f ca="1">INDIRECT($B98&amp;"!"&amp;L$3&amp;"8")</f>
        <v>0.99458999999999997</v>
      </c>
      <c r="M98" s="77">
        <f ca="1">INDIRECT($B98&amp;"!"&amp;M$3&amp;"8")</f>
        <v>0.99458288571428577</v>
      </c>
      <c r="N98" s="78">
        <f ca="1">M98-L98</f>
        <v>-7.1142857142048044E-6</v>
      </c>
      <c r="O98" s="222"/>
      <c r="P98" s="227">
        <f ca="1">bdrate(L95:L98,D95:D98,M95:M98,H95:H98)</f>
        <v>-9.3001502704526118E-6</v>
      </c>
      <c r="Q98" s="222"/>
      <c r="R98" s="10"/>
      <c r="S98" s="10"/>
      <c r="T98" s="10"/>
      <c r="U98" s="10"/>
      <c r="V98" s="225"/>
      <c r="X98" s="7"/>
      <c r="Y98" s="7"/>
      <c r="Z98" s="66"/>
    </row>
    <row r="99" spans="2:28" ht="16.5" customHeight="1" thickBot="1" x14ac:dyDescent="0.3">
      <c r="B99" s="72"/>
      <c r="C99" s="102"/>
      <c r="D99" s="228"/>
      <c r="E99" s="222"/>
      <c r="F99" s="72"/>
      <c r="G99" s="102"/>
      <c r="H99" s="223"/>
      <c r="I99" s="10"/>
      <c r="J99" s="224"/>
      <c r="L99" s="76"/>
      <c r="M99" s="77"/>
      <c r="N99" s="79"/>
      <c r="O99" s="222"/>
      <c r="P99" s="229"/>
      <c r="Q99" s="222"/>
      <c r="R99" s="10"/>
      <c r="S99" s="10"/>
      <c r="T99" s="10"/>
      <c r="U99" s="10"/>
      <c r="V99" s="225"/>
      <c r="X99" s="7"/>
      <c r="Y99" s="7"/>
      <c r="Z99" s="66"/>
      <c r="AB99" s="226"/>
    </row>
    <row r="100" spans="2:28" ht="16.5" customHeight="1" x14ac:dyDescent="0.25">
      <c r="B100" s="90"/>
      <c r="C100" s="91"/>
      <c r="D100" s="230"/>
      <c r="F100" s="90"/>
      <c r="G100" s="91"/>
      <c r="H100" s="230"/>
      <c r="J100" s="80">
        <f ca="1">MIN(D95:D99,H95:H99)</f>
        <v>43.155912000000001</v>
      </c>
      <c r="L100" s="81"/>
      <c r="M100" s="82"/>
      <c r="N100" s="83"/>
      <c r="O100" s="222"/>
      <c r="P100" s="204"/>
      <c r="Q100" s="222"/>
      <c r="R100" s="10"/>
      <c r="S100" s="10"/>
      <c r="T100" s="10"/>
      <c r="U100" s="10"/>
      <c r="V100" s="67"/>
      <c r="X100" s="7"/>
      <c r="Y100" s="7"/>
      <c r="Z100" s="66"/>
    </row>
    <row r="101" spans="2:28" ht="16.5" customHeight="1" thickBot="1" x14ac:dyDescent="0.3">
      <c r="B101" s="72"/>
      <c r="C101" s="74"/>
      <c r="D101" s="228"/>
      <c r="E101" s="222"/>
      <c r="F101" s="72"/>
      <c r="G101" s="74"/>
      <c r="H101" s="228"/>
      <c r="I101" s="10"/>
      <c r="J101" s="84">
        <f ca="1">MAX(D95:D99,H95:H99)</f>
        <v>133.515456</v>
      </c>
      <c r="L101" s="85">
        <f>L100</f>
        <v>0</v>
      </c>
      <c r="M101" s="86">
        <f>M100</f>
        <v>0</v>
      </c>
      <c r="N101" s="79"/>
      <c r="O101" s="222"/>
      <c r="P101" s="6"/>
      <c r="Q101" s="222"/>
      <c r="R101" s="10"/>
      <c r="S101" s="10"/>
      <c r="T101" s="10"/>
      <c r="U101" s="10"/>
      <c r="V101" s="67"/>
      <c r="X101" s="68"/>
      <c r="Y101" s="68"/>
      <c r="Z101" s="66"/>
    </row>
    <row r="102" spans="2:28" ht="16.2" customHeight="1" thickBot="1" x14ac:dyDescent="0.3"/>
    <row r="103" spans="2:28" x14ac:dyDescent="0.25">
      <c r="B103" s="278" t="s">
        <v>20</v>
      </c>
      <c r="C103" s="279"/>
      <c r="D103" s="280"/>
      <c r="E103" s="3"/>
      <c r="F103" s="278" t="str">
        <f>B103</f>
        <v>bartender_semitrack</v>
      </c>
      <c r="G103" s="279"/>
      <c r="H103" s="280"/>
      <c r="I103" s="3"/>
      <c r="J103" s="204"/>
      <c r="L103" s="282" t="str">
        <f>F103</f>
        <v>bartender_semitrack</v>
      </c>
      <c r="M103" s="279"/>
      <c r="N103" s="280"/>
      <c r="O103" s="180"/>
      <c r="P103" s="204"/>
      <c r="U103" s="200"/>
      <c r="V103" s="200"/>
      <c r="X103" s="277"/>
      <c r="Y103" s="275"/>
      <c r="Z103" s="275"/>
    </row>
    <row r="104" spans="2:28" x14ac:dyDescent="0.25">
      <c r="B104" s="274" t="s">
        <v>27</v>
      </c>
      <c r="C104" s="275"/>
      <c r="D104" s="71" t="s">
        <v>28</v>
      </c>
      <c r="E104" s="222"/>
      <c r="F104" s="274" t="s">
        <v>27</v>
      </c>
      <c r="G104" s="275"/>
      <c r="H104" s="71" t="s">
        <v>28</v>
      </c>
      <c r="I104" s="10"/>
      <c r="J104" s="203" t="s">
        <v>29</v>
      </c>
      <c r="L104" s="283" t="s">
        <v>44</v>
      </c>
      <c r="M104" s="275"/>
      <c r="N104" s="284"/>
      <c r="O104" s="69"/>
      <c r="P104" s="4"/>
      <c r="R104" s="281"/>
      <c r="S104" s="275"/>
      <c r="T104" s="275"/>
      <c r="U104" s="205"/>
      <c r="V104" s="205"/>
      <c r="X104" s="281"/>
      <c r="Y104" s="275"/>
      <c r="Z104" s="275"/>
    </row>
    <row r="105" spans="2:28" x14ac:dyDescent="0.25">
      <c r="B105" s="177" t="s">
        <v>1</v>
      </c>
      <c r="C105" s="101" t="s">
        <v>31</v>
      </c>
      <c r="D105" s="70" t="s">
        <v>32</v>
      </c>
      <c r="E105" s="222"/>
      <c r="F105" s="177" t="s">
        <v>1</v>
      </c>
      <c r="G105" s="101" t="s">
        <v>31</v>
      </c>
      <c r="H105" s="70" t="s">
        <v>32</v>
      </c>
      <c r="I105" s="10"/>
      <c r="J105" s="75"/>
      <c r="L105" s="178" t="str">
        <f>CONCATENATE(B$2," ",L103)</f>
        <v>MPEG-151 bartender_semitrack</v>
      </c>
      <c r="M105" s="195" t="str">
        <f>CONCATENATE(F$2," ",L103)</f>
        <v>my bartender_semitrack</v>
      </c>
      <c r="N105" s="179" t="s">
        <v>33</v>
      </c>
      <c r="O105" s="3"/>
      <c r="P105" s="4" t="s">
        <v>24</v>
      </c>
      <c r="Q105" s="3"/>
      <c r="R105" s="3"/>
      <c r="S105" s="3"/>
      <c r="T105" s="3"/>
      <c r="U105" s="3"/>
      <c r="V105" s="3"/>
      <c r="X105" s="180"/>
      <c r="Y105" s="180"/>
      <c r="Z105" s="180"/>
    </row>
    <row r="106" spans="2:28" x14ac:dyDescent="0.25">
      <c r="B106" s="94" t="str">
        <f>B103</f>
        <v>bartender_semitrack</v>
      </c>
      <c r="C106" s="101" t="s">
        <v>34</v>
      </c>
      <c r="D106" s="223">
        <f ca="1">0.001*INDIRECT($B106&amp;"!E5")</f>
        <v>44.56575200000001</v>
      </c>
      <c r="E106" s="222"/>
      <c r="F106" s="94" t="str">
        <f>F103</f>
        <v>bartender_semitrack</v>
      </c>
      <c r="G106" s="101" t="s">
        <v>34</v>
      </c>
      <c r="H106" s="223">
        <f ca="1">0.001*INDIRECT($B106&amp;"!W5")</f>
        <v>44.566159999999996</v>
      </c>
      <c r="I106" s="10"/>
      <c r="J106" s="224">
        <f ca="1">H106/D106-1</f>
        <v>9.1550121263939133E-6</v>
      </c>
      <c r="L106" s="76">
        <f ca="1">INDIRECT($B106&amp;"!"&amp;L$3&amp;"5")</f>
        <v>0.96942843666666667</v>
      </c>
      <c r="M106" s="77">
        <f ca="1">INDIRECT($B106&amp;"!"&amp;M$3&amp;"5")</f>
        <v>0.96941074476190481</v>
      </c>
      <c r="N106" s="78">
        <f ca="1">M106-L106</f>
        <v>-1.7691904761862887E-5</v>
      </c>
      <c r="O106" s="222"/>
      <c r="P106" s="224">
        <f ca="1">bdrate(D106:D109,L106:L109,H106:H109,M106:M109)</f>
        <v>-5.4708608558196037E-4</v>
      </c>
      <c r="Q106" s="222"/>
      <c r="R106" s="10"/>
      <c r="S106" s="10"/>
      <c r="T106" s="10"/>
      <c r="U106" s="10"/>
      <c r="V106" s="225"/>
      <c r="X106" s="7"/>
      <c r="Y106" s="7"/>
      <c r="Z106" s="66"/>
      <c r="AB106" s="226"/>
    </row>
    <row r="107" spans="2:28" x14ac:dyDescent="0.25">
      <c r="B107" s="94" t="str">
        <f>B106</f>
        <v>bartender_semitrack</v>
      </c>
      <c r="C107" s="101" t="s">
        <v>35</v>
      </c>
      <c r="D107" s="223">
        <f ca="1">0.001*INDIRECT($B107&amp;"!E6")</f>
        <v>66.379448000000011</v>
      </c>
      <c r="E107" s="222"/>
      <c r="F107" s="94" t="str">
        <f>F106</f>
        <v>bartender_semitrack</v>
      </c>
      <c r="G107" s="101" t="s">
        <v>35</v>
      </c>
      <c r="H107" s="223">
        <f ca="1">0.001*INDIRECT($B107&amp;"!W6")</f>
        <v>66.37951200000002</v>
      </c>
      <c r="I107" s="10"/>
      <c r="J107" s="224">
        <f ca="1">H107/D107-1</f>
        <v>9.6415384476244981E-7</v>
      </c>
      <c r="L107" s="76">
        <f ca="1">INDIRECT($B107&amp;"!"&amp;L$3&amp;"6")</f>
        <v>0.9816991380952379</v>
      </c>
      <c r="M107" s="77">
        <f ca="1">INDIRECT($B107&amp;"!"&amp;M$3&amp;"6")</f>
        <v>0.9817171014285716</v>
      </c>
      <c r="N107" s="78">
        <f ca="1">M107-L107</f>
        <v>1.7963333333703702E-5</v>
      </c>
      <c r="O107" s="222"/>
      <c r="P107" s="4"/>
      <c r="Q107" s="222"/>
      <c r="R107" s="10"/>
      <c r="S107" s="10"/>
      <c r="T107" s="10"/>
      <c r="U107" s="10"/>
      <c r="V107" s="225"/>
      <c r="X107" s="7"/>
      <c r="Y107" s="7"/>
      <c r="Z107" s="66"/>
    </row>
    <row r="108" spans="2:28" x14ac:dyDescent="0.25">
      <c r="B108" s="94" t="str">
        <f>B107</f>
        <v>bartender_semitrack</v>
      </c>
      <c r="C108" s="101" t="s">
        <v>36</v>
      </c>
      <c r="D108" s="223">
        <f ca="1">0.001*INDIRECT($B108&amp;"!E7")</f>
        <v>98.37782399999999</v>
      </c>
      <c r="E108" s="222"/>
      <c r="F108" s="94" t="str">
        <f>F107</f>
        <v>bartender_semitrack</v>
      </c>
      <c r="G108" s="101" t="s">
        <v>36</v>
      </c>
      <c r="H108" s="223">
        <f ca="1">0.001*INDIRECT($B108&amp;"!W7")</f>
        <v>98.37548000000001</v>
      </c>
      <c r="I108" s="10"/>
      <c r="J108" s="224">
        <f ca="1">H108/D108-1</f>
        <v>-2.3826507892454885E-5</v>
      </c>
      <c r="L108" s="76">
        <f ca="1">INDIRECT($B108&amp;"!"&amp;L$3&amp;"7")</f>
        <v>0.99046827238095236</v>
      </c>
      <c r="M108" s="77">
        <f ca="1">INDIRECT($B108&amp;"!"&amp;M$3&amp;"7")</f>
        <v>0.99048052095238093</v>
      </c>
      <c r="N108" s="78">
        <f ca="1">M108-L108</f>
        <v>1.2248571428563615E-5</v>
      </c>
      <c r="O108" s="222"/>
      <c r="P108" s="4" t="s">
        <v>37</v>
      </c>
      <c r="Q108" s="222"/>
      <c r="R108" s="10"/>
      <c r="S108" s="10"/>
      <c r="T108" s="10"/>
      <c r="U108" s="10"/>
      <c r="V108" s="225"/>
      <c r="X108" s="7"/>
      <c r="Y108" s="7"/>
      <c r="Z108" s="66"/>
    </row>
    <row r="109" spans="2:28" x14ac:dyDescent="0.25">
      <c r="B109" s="94" t="str">
        <f>B108</f>
        <v>bartender_semitrack</v>
      </c>
      <c r="C109" s="101" t="s">
        <v>38</v>
      </c>
      <c r="D109" s="223">
        <f ca="1">0.001*INDIRECT($B109&amp;"!E8")</f>
        <v>138.21379200000001</v>
      </c>
      <c r="E109" s="222"/>
      <c r="F109" s="94" t="str">
        <f>F108</f>
        <v>bartender_semitrack</v>
      </c>
      <c r="G109" s="101" t="s">
        <v>38</v>
      </c>
      <c r="H109" s="223">
        <f ca="1">0.001*INDIRECT($B109&amp;"!W8")</f>
        <v>138.21109600000003</v>
      </c>
      <c r="I109" s="10"/>
      <c r="J109" s="224">
        <f ca="1">H109/D109-1</f>
        <v>-1.9506012829628716E-5</v>
      </c>
      <c r="L109" s="76">
        <f ca="1">INDIRECT($B109&amp;"!"&amp;L$3&amp;"8")</f>
        <v>0.99415362619047609</v>
      </c>
      <c r="M109" s="77">
        <f ca="1">INDIRECT($B109&amp;"!"&amp;M$3&amp;"8")</f>
        <v>0.99416997571428567</v>
      </c>
      <c r="N109" s="78">
        <f ca="1">M109-L109</f>
        <v>1.6349523809577882E-5</v>
      </c>
      <c r="O109" s="222"/>
      <c r="P109" s="227">
        <f ca="1">bdrate(L106:L109,D106:D109,M106:M109,H106:H109)</f>
        <v>1.2708183334542156E-5</v>
      </c>
      <c r="Q109" s="222"/>
      <c r="R109" s="10"/>
      <c r="S109" s="10"/>
      <c r="T109" s="10"/>
      <c r="U109" s="10"/>
      <c r="V109" s="225"/>
      <c r="X109" s="7"/>
      <c r="Y109" s="7"/>
      <c r="Z109" s="66"/>
    </row>
    <row r="110" spans="2:28" ht="16.5" customHeight="1" thickBot="1" x14ac:dyDescent="0.3">
      <c r="B110" s="72"/>
      <c r="C110" s="102"/>
      <c r="D110" s="228"/>
      <c r="E110" s="222"/>
      <c r="F110" s="72"/>
      <c r="G110" s="102"/>
      <c r="H110" s="223"/>
      <c r="I110" s="10"/>
      <c r="J110" s="224"/>
      <c r="L110" s="76"/>
      <c r="M110" s="77"/>
      <c r="N110" s="79"/>
      <c r="O110" s="222"/>
      <c r="P110" s="229"/>
      <c r="Q110" s="222"/>
      <c r="R110" s="10"/>
      <c r="S110" s="10"/>
      <c r="T110" s="10"/>
      <c r="U110" s="10"/>
      <c r="V110" s="225"/>
      <c r="X110" s="7"/>
      <c r="Y110" s="7"/>
      <c r="Z110" s="66"/>
      <c r="AB110" s="226"/>
    </row>
    <row r="111" spans="2:28" ht="16.5" customHeight="1" x14ac:dyDescent="0.25">
      <c r="B111" s="90"/>
      <c r="C111" s="91"/>
      <c r="D111" s="230"/>
      <c r="F111" s="90"/>
      <c r="G111" s="91"/>
      <c r="H111" s="230"/>
      <c r="J111" s="80">
        <f ca="1">MIN(D106:D110,H106:H110)</f>
        <v>44.56575200000001</v>
      </c>
      <c r="L111" s="81"/>
      <c r="M111" s="82"/>
      <c r="N111" s="83"/>
      <c r="O111" s="222"/>
      <c r="P111" s="204"/>
      <c r="Q111" s="222"/>
      <c r="R111" s="10"/>
      <c r="S111" s="10"/>
      <c r="T111" s="10"/>
      <c r="U111" s="10"/>
      <c r="V111" s="67"/>
      <c r="X111" s="7"/>
      <c r="Y111" s="7"/>
      <c r="Z111" s="66"/>
    </row>
    <row r="112" spans="2:28" ht="16.5" customHeight="1" thickBot="1" x14ac:dyDescent="0.3">
      <c r="B112" s="72"/>
      <c r="C112" s="74"/>
      <c r="D112" s="228"/>
      <c r="E112" s="222"/>
      <c r="F112" s="72"/>
      <c r="G112" s="74"/>
      <c r="H112" s="228"/>
      <c r="I112" s="10"/>
      <c r="J112" s="84">
        <f ca="1">MAX(D106:D110,H106:H110)</f>
        <v>138.21379200000001</v>
      </c>
      <c r="L112" s="85">
        <f>L111</f>
        <v>0</v>
      </c>
      <c r="M112" s="86">
        <f>M111</f>
        <v>0</v>
      </c>
      <c r="N112" s="79"/>
      <c r="O112" s="222"/>
      <c r="P112" s="6"/>
      <c r="Q112" s="222"/>
      <c r="R112" s="10"/>
      <c r="S112" s="10"/>
      <c r="T112" s="10"/>
      <c r="U112" s="10"/>
      <c r="V112" s="67"/>
      <c r="X112" s="68"/>
      <c r="Y112" s="68"/>
      <c r="Z112" s="66"/>
    </row>
    <row r="116" spans="28:28" x14ac:dyDescent="0.25">
      <c r="AB116" s="226"/>
    </row>
    <row r="119" spans="28:28" ht="16.5" customHeight="1" x14ac:dyDescent="0.25">
      <c r="AB119" s="226"/>
    </row>
    <row r="121" spans="28:28" ht="16.5" customHeight="1" x14ac:dyDescent="0.25"/>
    <row r="122" spans="28:28" ht="16.5" customHeight="1" x14ac:dyDescent="0.25"/>
    <row r="126" spans="28:28" x14ac:dyDescent="0.25">
      <c r="AB126" s="226"/>
    </row>
    <row r="129" spans="28:28" ht="16.5" customHeight="1" x14ac:dyDescent="0.25">
      <c r="AB129" s="226"/>
    </row>
    <row r="131" spans="28:28" ht="16.5" customHeight="1" x14ac:dyDescent="0.25"/>
    <row r="132" spans="28:28" ht="16.5" customHeight="1" x14ac:dyDescent="0.25"/>
    <row r="136" spans="28:28" x14ac:dyDescent="0.25">
      <c r="AB136" s="226"/>
    </row>
    <row r="139" spans="28:28" ht="16.5" customHeight="1" x14ac:dyDescent="0.25">
      <c r="AB139" s="226"/>
    </row>
    <row r="141" spans="28:28" ht="16.5" customHeight="1" x14ac:dyDescent="0.25"/>
    <row r="142" spans="28:28" ht="16.5" customHeight="1" x14ac:dyDescent="0.25"/>
    <row r="146" spans="28:28" x14ac:dyDescent="0.25">
      <c r="AB146" s="226"/>
    </row>
    <row r="149" spans="28:28" ht="16.5" customHeight="1" x14ac:dyDescent="0.25">
      <c r="AB149" s="226"/>
    </row>
    <row r="151" spans="28:28" ht="16.5" customHeight="1" x14ac:dyDescent="0.25"/>
    <row r="152" spans="28:28" ht="16.5" customHeight="1" x14ac:dyDescent="0.25"/>
    <row r="156" spans="28:28" x14ac:dyDescent="0.25">
      <c r="AB156" s="226"/>
    </row>
    <row r="159" spans="28:28" ht="16.5" customHeight="1" x14ac:dyDescent="0.25">
      <c r="AB159" s="226"/>
    </row>
    <row r="161" spans="28:28" ht="16.5" customHeight="1" x14ac:dyDescent="0.25"/>
    <row r="162" spans="28:28" ht="16.5" customHeight="1" x14ac:dyDescent="0.25"/>
    <row r="166" spans="28:28" x14ac:dyDescent="0.25">
      <c r="AB166" s="226"/>
    </row>
    <row r="169" spans="28:28" ht="16.5" customHeight="1" x14ac:dyDescent="0.25">
      <c r="AB169" s="226"/>
    </row>
    <row r="171" spans="28:28" ht="16.5" customHeight="1" x14ac:dyDescent="0.25"/>
    <row r="172" spans="28:28" ht="16.5" customHeight="1" x14ac:dyDescent="0.25"/>
    <row r="176" spans="28:28" x14ac:dyDescent="0.25">
      <c r="AB176" s="226"/>
    </row>
    <row r="179" spans="28:28" ht="16.5" customHeight="1" x14ac:dyDescent="0.25">
      <c r="AB179" s="226"/>
    </row>
    <row r="181" spans="28:28" ht="16.5" customHeight="1" x14ac:dyDescent="0.25"/>
    <row r="182" spans="28:28" ht="16.5" customHeight="1" x14ac:dyDescent="0.25"/>
    <row r="186" spans="28:28" x14ac:dyDescent="0.25">
      <c r="AB186" s="226"/>
    </row>
    <row r="189" spans="28:28" ht="16.5" customHeight="1" x14ac:dyDescent="0.25">
      <c r="AB189" s="226"/>
    </row>
    <row r="191" spans="28:28" ht="16.5" customHeight="1" x14ac:dyDescent="0.25"/>
    <row r="192" spans="28:28" ht="16.5" customHeight="1" x14ac:dyDescent="0.25"/>
    <row r="196" spans="28:28" x14ac:dyDescent="0.25">
      <c r="AB196" s="226"/>
    </row>
    <row r="199" spans="28:28" ht="16.5" customHeight="1" x14ac:dyDescent="0.25">
      <c r="AB199" s="226"/>
    </row>
    <row r="201" spans="28:28" ht="16.5" customHeight="1" x14ac:dyDescent="0.25"/>
    <row r="202" spans="28:28" ht="16.5" customHeight="1" x14ac:dyDescent="0.25"/>
    <row r="206" spans="28:28" x14ac:dyDescent="0.25">
      <c r="AB206" s="226"/>
    </row>
    <row r="209" spans="2:28" ht="16.5" customHeight="1" x14ac:dyDescent="0.25">
      <c r="AB209" s="226"/>
    </row>
    <row r="211" spans="2:28" ht="16.5" customHeight="1" x14ac:dyDescent="0.25"/>
    <row r="212" spans="2:28" ht="16.5" customHeight="1" x14ac:dyDescent="0.25"/>
    <row r="215" spans="2:28" x14ac:dyDescent="0.25">
      <c r="B215" s="180"/>
      <c r="C215" s="180"/>
      <c r="D215" s="3"/>
      <c r="E215" s="3"/>
      <c r="F215" s="3"/>
      <c r="G215" s="3"/>
      <c r="H215" s="3"/>
      <c r="I215" s="3"/>
      <c r="J215" s="3"/>
      <c r="L215" s="180"/>
      <c r="M215" s="180"/>
      <c r="N215" s="3"/>
      <c r="O215" s="3"/>
      <c r="P215" s="3"/>
      <c r="Q215" s="3"/>
      <c r="R215" s="3"/>
      <c r="S215" s="3"/>
      <c r="T215" s="3"/>
      <c r="U215" s="3"/>
      <c r="V215" s="3"/>
      <c r="X215" s="180"/>
      <c r="Y215" s="180"/>
      <c r="Z215" s="180"/>
    </row>
    <row r="216" spans="2:28" x14ac:dyDescent="0.25">
      <c r="B216" s="40"/>
      <c r="C216" s="180"/>
      <c r="D216" s="222"/>
      <c r="E216" s="222"/>
      <c r="F216" s="222"/>
      <c r="G216" s="222"/>
      <c r="H216" s="10"/>
      <c r="I216" s="10"/>
      <c r="J216" s="10"/>
      <c r="L216" s="40"/>
      <c r="M216" s="180"/>
      <c r="N216" s="222"/>
      <c r="O216" s="222"/>
      <c r="P216" s="222"/>
      <c r="Q216" s="222"/>
      <c r="R216" s="10"/>
      <c r="S216" s="10"/>
      <c r="T216" s="10"/>
      <c r="U216" s="10"/>
      <c r="V216" s="225"/>
      <c r="X216" s="7"/>
      <c r="Y216" s="7"/>
      <c r="Z216" s="66"/>
      <c r="AB216" s="226"/>
    </row>
    <row r="217" spans="2:28" x14ac:dyDescent="0.25">
      <c r="B217" s="40"/>
      <c r="C217" s="180"/>
      <c r="D217" s="222"/>
      <c r="E217" s="222"/>
      <c r="F217" s="222"/>
      <c r="G217" s="222"/>
      <c r="H217" s="10"/>
      <c r="I217" s="10"/>
      <c r="J217" s="10"/>
      <c r="L217" s="40"/>
      <c r="M217" s="180"/>
      <c r="N217" s="222"/>
      <c r="O217" s="222"/>
      <c r="P217" s="222"/>
      <c r="Q217" s="222"/>
      <c r="R217" s="10"/>
      <c r="S217" s="10"/>
      <c r="T217" s="10"/>
      <c r="U217" s="10"/>
      <c r="V217" s="225"/>
      <c r="X217" s="7"/>
      <c r="Y217" s="7"/>
      <c r="Z217" s="66"/>
    </row>
    <row r="218" spans="2:28" x14ac:dyDescent="0.25">
      <c r="B218" s="40"/>
      <c r="C218" s="180"/>
      <c r="D218" s="222"/>
      <c r="E218" s="222"/>
      <c r="F218" s="222"/>
      <c r="G218" s="222"/>
      <c r="H218" s="10"/>
      <c r="I218" s="10"/>
      <c r="J218" s="10"/>
      <c r="L218" s="40"/>
      <c r="M218" s="180"/>
      <c r="N218" s="222"/>
      <c r="O218" s="222"/>
      <c r="P218" s="222"/>
      <c r="Q218" s="222"/>
      <c r="R218" s="10"/>
      <c r="S218" s="10"/>
      <c r="T218" s="10"/>
      <c r="U218" s="10"/>
      <c r="V218" s="225"/>
      <c r="X218" s="7"/>
      <c r="Y218" s="7"/>
      <c r="Z218" s="66"/>
    </row>
    <row r="219" spans="2:28" ht="16.5" customHeight="1" x14ac:dyDescent="0.25">
      <c r="B219" s="40"/>
      <c r="C219" s="180"/>
      <c r="D219" s="222"/>
      <c r="E219" s="222"/>
      <c r="F219" s="222"/>
      <c r="G219" s="222"/>
      <c r="H219" s="10"/>
      <c r="I219" s="10"/>
      <c r="J219" s="10"/>
      <c r="L219" s="40"/>
      <c r="M219" s="180"/>
      <c r="N219" s="222"/>
      <c r="O219" s="222"/>
      <c r="P219" s="222"/>
      <c r="Q219" s="222"/>
      <c r="R219" s="10"/>
      <c r="S219" s="10"/>
      <c r="T219" s="10"/>
      <c r="U219" s="10"/>
      <c r="V219" s="225"/>
      <c r="X219" s="7"/>
      <c r="Y219" s="7"/>
      <c r="Z219" s="66"/>
      <c r="AB219" s="226"/>
    </row>
    <row r="220" spans="2:28" x14ac:dyDescent="0.25">
      <c r="B220" s="40"/>
      <c r="C220" s="180"/>
      <c r="D220" s="222"/>
      <c r="E220" s="222"/>
      <c r="F220" s="222"/>
      <c r="G220" s="222"/>
      <c r="H220" s="10"/>
      <c r="I220" s="10"/>
      <c r="J220" s="10"/>
      <c r="L220" s="40"/>
      <c r="M220" s="180"/>
      <c r="N220" s="222"/>
      <c r="O220" s="222"/>
      <c r="P220" s="222"/>
      <c r="Q220" s="222"/>
      <c r="R220" s="10"/>
      <c r="S220" s="10"/>
      <c r="T220" s="10"/>
      <c r="U220" s="10"/>
      <c r="V220" s="67"/>
      <c r="X220" s="7"/>
      <c r="Y220" s="7"/>
      <c r="Z220" s="66"/>
    </row>
    <row r="221" spans="2:28" ht="16.5" customHeight="1" x14ac:dyDescent="0.25">
      <c r="B221" s="40"/>
      <c r="D221" s="222"/>
      <c r="E221" s="222"/>
      <c r="F221" s="222"/>
      <c r="G221" s="222"/>
      <c r="H221" s="10"/>
      <c r="I221" s="10"/>
      <c r="J221" s="10"/>
      <c r="L221" s="40"/>
      <c r="M221" s="180"/>
      <c r="N221" s="222"/>
      <c r="O221" s="222"/>
      <c r="P221" s="222"/>
      <c r="Q221" s="222"/>
      <c r="R221" s="10"/>
      <c r="S221" s="10"/>
      <c r="T221" s="10"/>
      <c r="U221" s="10"/>
      <c r="V221" s="67"/>
      <c r="X221" s="68"/>
      <c r="Y221" s="68"/>
      <c r="Z221" s="66"/>
    </row>
  </sheetData>
  <mergeCells count="93">
    <mergeCell ref="F16:G16"/>
    <mergeCell ref="R27:T27"/>
    <mergeCell ref="B93:C93"/>
    <mergeCell ref="F2:H2"/>
    <mergeCell ref="B37:D37"/>
    <mergeCell ref="B4:D4"/>
    <mergeCell ref="B59:D59"/>
    <mergeCell ref="L37:N37"/>
    <mergeCell ref="F59:H59"/>
    <mergeCell ref="F15:H15"/>
    <mergeCell ref="B48:D48"/>
    <mergeCell ref="L2:N2"/>
    <mergeCell ref="B2:D2"/>
    <mergeCell ref="X5:Z5"/>
    <mergeCell ref="L60:N60"/>
    <mergeCell ref="B92:D92"/>
    <mergeCell ref="X60:Z60"/>
    <mergeCell ref="F92:H92"/>
    <mergeCell ref="L59:N59"/>
    <mergeCell ref="B38:C38"/>
    <mergeCell ref="X59:Z59"/>
    <mergeCell ref="R5:T5"/>
    <mergeCell ref="L48:N48"/>
    <mergeCell ref="B49:C49"/>
    <mergeCell ref="F71:G71"/>
    <mergeCell ref="R38:T38"/>
    <mergeCell ref="L15:N15"/>
    <mergeCell ref="F5:G5"/>
    <mergeCell ref="R16:T16"/>
    <mergeCell ref="B104:C104"/>
    <mergeCell ref="B70:D70"/>
    <mergeCell ref="R49:T49"/>
    <mergeCell ref="X16:Z16"/>
    <mergeCell ref="L71:N71"/>
    <mergeCell ref="B16:C16"/>
    <mergeCell ref="R104:T104"/>
    <mergeCell ref="X49:Z49"/>
    <mergeCell ref="B27:C27"/>
    <mergeCell ref="L26:N26"/>
    <mergeCell ref="X104:Z104"/>
    <mergeCell ref="X93:Z93"/>
    <mergeCell ref="L49:N49"/>
    <mergeCell ref="X27:Z27"/>
    <mergeCell ref="F103:H103"/>
    <mergeCell ref="L93:N93"/>
    <mergeCell ref="X103:Z103"/>
    <mergeCell ref="F26:H26"/>
    <mergeCell ref="L4:N4"/>
    <mergeCell ref="B71:C71"/>
    <mergeCell ref="X15:Z15"/>
    <mergeCell ref="B5:C5"/>
    <mergeCell ref="L5:N5"/>
    <mergeCell ref="L92:N92"/>
    <mergeCell ref="F70:H70"/>
    <mergeCell ref="X92:Z92"/>
    <mergeCell ref="B103:D103"/>
    <mergeCell ref="L38:N38"/>
    <mergeCell ref="F82:G82"/>
    <mergeCell ref="F60:G60"/>
    <mergeCell ref="X82:Z82"/>
    <mergeCell ref="L103:N103"/>
    <mergeCell ref="L104:N104"/>
    <mergeCell ref="F81:H81"/>
    <mergeCell ref="X38:Z38"/>
    <mergeCell ref="B60:C60"/>
    <mergeCell ref="X26:Z26"/>
    <mergeCell ref="L81:N81"/>
    <mergeCell ref="F37:H37"/>
    <mergeCell ref="B82:C82"/>
    <mergeCell ref="X81:Z81"/>
    <mergeCell ref="R93:T93"/>
    <mergeCell ref="L27:N27"/>
    <mergeCell ref="X71:Z71"/>
    <mergeCell ref="F93:G93"/>
    <mergeCell ref="L82:N82"/>
    <mergeCell ref="F49:G49"/>
    <mergeCell ref="X37:Z37"/>
    <mergeCell ref="F104:G104"/>
    <mergeCell ref="X4:Z4"/>
    <mergeCell ref="F48:H48"/>
    <mergeCell ref="B15:D15"/>
    <mergeCell ref="R71:T71"/>
    <mergeCell ref="F38:G38"/>
    <mergeCell ref="L70:N70"/>
    <mergeCell ref="B26:D26"/>
    <mergeCell ref="F4:H4"/>
    <mergeCell ref="X70:Z70"/>
    <mergeCell ref="F27:G27"/>
    <mergeCell ref="X48:Z48"/>
    <mergeCell ref="B81:D81"/>
    <mergeCell ref="R82:T82"/>
    <mergeCell ref="R60:T60"/>
    <mergeCell ref="L16:N16"/>
  </mergeCells>
  <phoneticPr fontId="27" type="noConversion"/>
  <conditionalFormatting sqref="U19:U22">
    <cfRule type="dataBar" priority="807">
      <dataBar>
        <cfvo type="min"/>
        <cfvo type="max"/>
        <color rgb="FF008AEF"/>
      </dataBar>
    </cfRule>
  </conditionalFormatting>
  <conditionalFormatting sqref="Z23:Z24">
    <cfRule type="cellIs" dxfId="1175" priority="799" stopIfTrue="1" operator="lessThan">
      <formula>-0.01</formula>
    </cfRule>
    <cfRule type="cellIs" dxfId="1174" priority="800" stopIfTrue="1" operator="greaterThan">
      <formula>0.01</formula>
    </cfRule>
  </conditionalFormatting>
  <conditionalFormatting sqref="I24">
    <cfRule type="dataBar" priority="798">
      <dataBar>
        <cfvo type="min"/>
        <cfvo type="max"/>
        <color rgb="FF008AEF"/>
      </dataBar>
    </cfRule>
  </conditionalFormatting>
  <conditionalFormatting sqref="R23:T24">
    <cfRule type="dataBar" priority="797">
      <dataBar>
        <cfvo type="min"/>
        <cfvo type="max"/>
        <color rgb="FF008AEF"/>
      </dataBar>
    </cfRule>
  </conditionalFormatting>
  <conditionalFormatting sqref="U23:U24">
    <cfRule type="dataBar" priority="801">
      <dataBar>
        <cfvo type="min"/>
        <cfvo type="max"/>
        <color rgb="FF008AEF"/>
      </dataBar>
    </cfRule>
  </conditionalFormatting>
  <conditionalFormatting sqref="AB18">
    <cfRule type="cellIs" dxfId="1173" priority="794" operator="greaterThan">
      <formula>0.03</formula>
    </cfRule>
    <cfRule type="cellIs" dxfId="1172" priority="795" stopIfTrue="1" operator="lessThan">
      <formula>-0.03</formula>
    </cfRule>
  </conditionalFormatting>
  <conditionalFormatting sqref="AB22">
    <cfRule type="cellIs" dxfId="1171" priority="792" operator="lessThan">
      <formula>-0.03</formula>
    </cfRule>
    <cfRule type="cellIs" dxfId="1170" priority="793" stopIfTrue="1" operator="greaterThan">
      <formula>0.03</formula>
    </cfRule>
  </conditionalFormatting>
  <conditionalFormatting sqref="Z18">
    <cfRule type="cellIs" dxfId="1169" priority="790" stopIfTrue="1" operator="lessThan">
      <formula>-0.01</formula>
    </cfRule>
    <cfRule type="cellIs" dxfId="1168" priority="791" stopIfTrue="1" operator="greaterThan">
      <formula>0.01</formula>
    </cfRule>
  </conditionalFormatting>
  <conditionalFormatting sqref="Z19">
    <cfRule type="cellIs" dxfId="1167" priority="788" stopIfTrue="1" operator="lessThan">
      <formula>-0.01</formula>
    </cfRule>
    <cfRule type="cellIs" dxfId="1166" priority="789" stopIfTrue="1" operator="greaterThan">
      <formula>0.01</formula>
    </cfRule>
  </conditionalFormatting>
  <conditionalFormatting sqref="Z20:Z21">
    <cfRule type="cellIs" dxfId="1165" priority="786" stopIfTrue="1" operator="lessThan">
      <formula>-0.01</formula>
    </cfRule>
    <cfRule type="cellIs" dxfId="1164" priority="787" stopIfTrue="1" operator="greaterThan">
      <formula>0.01</formula>
    </cfRule>
  </conditionalFormatting>
  <conditionalFormatting sqref="Z22">
    <cfRule type="cellIs" dxfId="1163" priority="784" stopIfTrue="1" operator="lessThan">
      <formula>-0.01</formula>
    </cfRule>
    <cfRule type="cellIs" dxfId="1162" priority="785" stopIfTrue="1" operator="greaterThan">
      <formula>0.01</formula>
    </cfRule>
  </conditionalFormatting>
  <conditionalFormatting sqref="V18:V22">
    <cfRule type="cellIs" dxfId="1161" priority="782" operator="greaterThan">
      <formula>0.03</formula>
    </cfRule>
    <cfRule type="cellIs" dxfId="1160" priority="783" stopIfTrue="1" operator="lessThan">
      <formula>-0.03</formula>
    </cfRule>
  </conditionalFormatting>
  <conditionalFormatting sqref="R19:T19">
    <cfRule type="dataBar" priority="781">
      <dataBar>
        <cfvo type="min"/>
        <cfvo type="max"/>
        <color rgb="FF008AEF"/>
      </dataBar>
    </cfRule>
  </conditionalFormatting>
  <conditionalFormatting sqref="R20:T21">
    <cfRule type="dataBar" priority="780">
      <dataBar>
        <cfvo type="min"/>
        <cfvo type="max"/>
        <color rgb="FF008AEF"/>
      </dataBar>
    </cfRule>
  </conditionalFormatting>
  <conditionalFormatting sqref="R22:T22">
    <cfRule type="dataBar" priority="779">
      <dataBar>
        <cfvo type="min"/>
        <cfvo type="max"/>
        <color rgb="FF008AEF"/>
      </dataBar>
    </cfRule>
  </conditionalFormatting>
  <conditionalFormatting sqref="R18:U18">
    <cfRule type="dataBar" priority="796">
      <dataBar>
        <cfvo type="min"/>
        <cfvo type="max"/>
        <color rgb="FF008AEF"/>
      </dataBar>
    </cfRule>
  </conditionalFormatting>
  <conditionalFormatting sqref="Z34:Z35">
    <cfRule type="cellIs" dxfId="1159" priority="776" stopIfTrue="1" operator="lessThan">
      <formula>-0.01</formula>
    </cfRule>
    <cfRule type="cellIs" dxfId="1158" priority="777" stopIfTrue="1" operator="greaterThan">
      <formula>0.01</formula>
    </cfRule>
  </conditionalFormatting>
  <conditionalFormatting sqref="R34:T35">
    <cfRule type="dataBar" priority="775">
      <dataBar>
        <cfvo type="min"/>
        <cfvo type="max"/>
        <color rgb="FF008AEF"/>
      </dataBar>
    </cfRule>
  </conditionalFormatting>
  <conditionalFormatting sqref="U34:U35">
    <cfRule type="dataBar" priority="778">
      <dataBar>
        <cfvo type="min"/>
        <cfvo type="max"/>
        <color rgb="FF008AEF"/>
      </dataBar>
    </cfRule>
  </conditionalFormatting>
  <conditionalFormatting sqref="AB29">
    <cfRule type="cellIs" dxfId="1157" priority="772" operator="greaterThan">
      <formula>0.03</formula>
    </cfRule>
    <cfRule type="cellIs" dxfId="1156" priority="773" stopIfTrue="1" operator="lessThan">
      <formula>-0.03</formula>
    </cfRule>
  </conditionalFormatting>
  <conditionalFormatting sqref="AB33">
    <cfRule type="cellIs" dxfId="1155" priority="770" operator="lessThan">
      <formula>-0.03</formula>
    </cfRule>
    <cfRule type="cellIs" dxfId="1154" priority="771" stopIfTrue="1" operator="greaterThan">
      <formula>0.03</formula>
    </cfRule>
  </conditionalFormatting>
  <conditionalFormatting sqref="Z29">
    <cfRule type="cellIs" dxfId="1153" priority="768" stopIfTrue="1" operator="lessThan">
      <formula>-0.01</formula>
    </cfRule>
    <cfRule type="cellIs" dxfId="1152" priority="769" stopIfTrue="1" operator="greaterThan">
      <formula>0.01</formula>
    </cfRule>
  </conditionalFormatting>
  <conditionalFormatting sqref="Z30">
    <cfRule type="cellIs" dxfId="1151" priority="766" stopIfTrue="1" operator="lessThan">
      <formula>-0.01</formula>
    </cfRule>
    <cfRule type="cellIs" dxfId="1150" priority="767" stopIfTrue="1" operator="greaterThan">
      <formula>0.01</formula>
    </cfRule>
  </conditionalFormatting>
  <conditionalFormatting sqref="Z31:Z32">
    <cfRule type="cellIs" dxfId="1149" priority="764" stopIfTrue="1" operator="lessThan">
      <formula>-0.01</formula>
    </cfRule>
    <cfRule type="cellIs" dxfId="1148" priority="765" stopIfTrue="1" operator="greaterThan">
      <formula>0.01</formula>
    </cfRule>
  </conditionalFormatting>
  <conditionalFormatting sqref="Z33">
    <cfRule type="cellIs" dxfId="1147" priority="762" stopIfTrue="1" operator="lessThan">
      <formula>-0.01</formula>
    </cfRule>
    <cfRule type="cellIs" dxfId="1146" priority="763" stopIfTrue="1" operator="greaterThan">
      <formula>0.01</formula>
    </cfRule>
  </conditionalFormatting>
  <conditionalFormatting sqref="V29:V33">
    <cfRule type="cellIs" dxfId="1145" priority="760" operator="greaterThan">
      <formula>0.03</formula>
    </cfRule>
    <cfRule type="cellIs" dxfId="1144" priority="761" stopIfTrue="1" operator="lessThan">
      <formula>-0.03</formula>
    </cfRule>
  </conditionalFormatting>
  <conditionalFormatting sqref="R30:T30">
    <cfRule type="dataBar" priority="759">
      <dataBar>
        <cfvo type="min"/>
        <cfvo type="max"/>
        <color rgb="FF008AEF"/>
      </dataBar>
    </cfRule>
  </conditionalFormatting>
  <conditionalFormatting sqref="R31:T32">
    <cfRule type="dataBar" priority="758">
      <dataBar>
        <cfvo type="min"/>
        <cfvo type="max"/>
        <color rgb="FF008AEF"/>
      </dataBar>
    </cfRule>
  </conditionalFormatting>
  <conditionalFormatting sqref="R33:T33">
    <cfRule type="dataBar" priority="757">
      <dataBar>
        <cfvo type="min"/>
        <cfvo type="max"/>
        <color rgb="FF008AEF"/>
      </dataBar>
    </cfRule>
  </conditionalFormatting>
  <conditionalFormatting sqref="R29:U29 U30:U33">
    <cfRule type="dataBar" priority="774">
      <dataBar>
        <cfvo type="min"/>
        <cfvo type="max"/>
        <color rgb="FF008AEF"/>
      </dataBar>
    </cfRule>
  </conditionalFormatting>
  <conditionalFormatting sqref="Z45:Z46">
    <cfRule type="cellIs" dxfId="1143" priority="754" stopIfTrue="1" operator="lessThan">
      <formula>-0.01</formula>
    </cfRule>
    <cfRule type="cellIs" dxfId="1142" priority="755" stopIfTrue="1" operator="greaterThan">
      <formula>0.01</formula>
    </cfRule>
  </conditionalFormatting>
  <conditionalFormatting sqref="R45:T46">
    <cfRule type="dataBar" priority="753">
      <dataBar>
        <cfvo type="min"/>
        <cfvo type="max"/>
        <color rgb="FF008AEF"/>
      </dataBar>
    </cfRule>
  </conditionalFormatting>
  <conditionalFormatting sqref="U45:U46">
    <cfRule type="dataBar" priority="756">
      <dataBar>
        <cfvo type="min"/>
        <cfvo type="max"/>
        <color rgb="FF008AEF"/>
      </dataBar>
    </cfRule>
  </conditionalFormatting>
  <conditionalFormatting sqref="AB40">
    <cfRule type="cellIs" dxfId="1141" priority="750" operator="greaterThan">
      <formula>0.03</formula>
    </cfRule>
    <cfRule type="cellIs" dxfId="1140" priority="751" stopIfTrue="1" operator="lessThan">
      <formula>-0.03</formula>
    </cfRule>
  </conditionalFormatting>
  <conditionalFormatting sqref="AB44">
    <cfRule type="cellIs" dxfId="1139" priority="748" operator="lessThan">
      <formula>-0.03</formula>
    </cfRule>
    <cfRule type="cellIs" dxfId="1138" priority="749" stopIfTrue="1" operator="greaterThan">
      <formula>0.03</formula>
    </cfRule>
  </conditionalFormatting>
  <conditionalFormatting sqref="Z40">
    <cfRule type="cellIs" dxfId="1137" priority="746" stopIfTrue="1" operator="lessThan">
      <formula>-0.01</formula>
    </cfRule>
    <cfRule type="cellIs" dxfId="1136" priority="747" stopIfTrue="1" operator="greaterThan">
      <formula>0.01</formula>
    </cfRule>
  </conditionalFormatting>
  <conditionalFormatting sqref="Z41">
    <cfRule type="cellIs" dxfId="1135" priority="744" stopIfTrue="1" operator="lessThan">
      <formula>-0.01</formula>
    </cfRule>
    <cfRule type="cellIs" dxfId="1134" priority="745" stopIfTrue="1" operator="greaterThan">
      <formula>0.01</formula>
    </cfRule>
  </conditionalFormatting>
  <conditionalFormatting sqref="Z42:Z43">
    <cfRule type="cellIs" dxfId="1133" priority="742" stopIfTrue="1" operator="lessThan">
      <formula>-0.01</formula>
    </cfRule>
    <cfRule type="cellIs" dxfId="1132" priority="743" stopIfTrue="1" operator="greaterThan">
      <formula>0.01</formula>
    </cfRule>
  </conditionalFormatting>
  <conditionalFormatting sqref="Z44">
    <cfRule type="cellIs" dxfId="1131" priority="740" stopIfTrue="1" operator="lessThan">
      <formula>-0.01</formula>
    </cfRule>
    <cfRule type="cellIs" dxfId="1130" priority="741" stopIfTrue="1" operator="greaterThan">
      <formula>0.01</formula>
    </cfRule>
  </conditionalFormatting>
  <conditionalFormatting sqref="V40:V44">
    <cfRule type="cellIs" dxfId="1129" priority="738" operator="greaterThan">
      <formula>0.03</formula>
    </cfRule>
    <cfRule type="cellIs" dxfId="1128" priority="739" stopIfTrue="1" operator="lessThan">
      <formula>-0.03</formula>
    </cfRule>
  </conditionalFormatting>
  <conditionalFormatting sqref="R41:T41">
    <cfRule type="dataBar" priority="737">
      <dataBar>
        <cfvo type="min"/>
        <cfvo type="max"/>
        <color rgb="FF008AEF"/>
      </dataBar>
    </cfRule>
  </conditionalFormatting>
  <conditionalFormatting sqref="R42:T43">
    <cfRule type="dataBar" priority="736">
      <dataBar>
        <cfvo type="min"/>
        <cfvo type="max"/>
        <color rgb="FF008AEF"/>
      </dataBar>
    </cfRule>
  </conditionalFormatting>
  <conditionalFormatting sqref="R44:T44">
    <cfRule type="dataBar" priority="735">
      <dataBar>
        <cfvo type="min"/>
        <cfvo type="max"/>
        <color rgb="FF008AEF"/>
      </dataBar>
    </cfRule>
  </conditionalFormatting>
  <conditionalFormatting sqref="R40:U40 U41:U44">
    <cfRule type="dataBar" priority="752">
      <dataBar>
        <cfvo type="min"/>
        <cfvo type="max"/>
        <color rgb="FF008AEF"/>
      </dataBar>
    </cfRule>
  </conditionalFormatting>
  <conditionalFormatting sqref="Z56:Z57">
    <cfRule type="cellIs" dxfId="1127" priority="732" stopIfTrue="1" operator="lessThan">
      <formula>-0.01</formula>
    </cfRule>
    <cfRule type="cellIs" dxfId="1126" priority="733" stopIfTrue="1" operator="greaterThan">
      <formula>0.01</formula>
    </cfRule>
  </conditionalFormatting>
  <conditionalFormatting sqref="R56:T57">
    <cfRule type="dataBar" priority="731">
      <dataBar>
        <cfvo type="min"/>
        <cfvo type="max"/>
        <color rgb="FF008AEF"/>
      </dataBar>
    </cfRule>
  </conditionalFormatting>
  <conditionalFormatting sqref="U56:U57">
    <cfRule type="dataBar" priority="734">
      <dataBar>
        <cfvo type="min"/>
        <cfvo type="max"/>
        <color rgb="FF008AEF"/>
      </dataBar>
    </cfRule>
  </conditionalFormatting>
  <conditionalFormatting sqref="AB51">
    <cfRule type="cellIs" dxfId="1125" priority="728" operator="greaterThan">
      <formula>0.03</formula>
    </cfRule>
    <cfRule type="cellIs" dxfId="1124" priority="729" stopIfTrue="1" operator="lessThan">
      <formula>-0.03</formula>
    </cfRule>
  </conditionalFormatting>
  <conditionalFormatting sqref="AB55">
    <cfRule type="cellIs" dxfId="1123" priority="726" operator="lessThan">
      <formula>-0.03</formula>
    </cfRule>
    <cfRule type="cellIs" dxfId="1122" priority="727" stopIfTrue="1" operator="greaterThan">
      <formula>0.03</formula>
    </cfRule>
  </conditionalFormatting>
  <conditionalFormatting sqref="Z51">
    <cfRule type="cellIs" dxfId="1121" priority="724" stopIfTrue="1" operator="lessThan">
      <formula>-0.01</formula>
    </cfRule>
    <cfRule type="cellIs" dxfId="1120" priority="725" stopIfTrue="1" operator="greaterThan">
      <formula>0.01</formula>
    </cfRule>
  </conditionalFormatting>
  <conditionalFormatting sqref="Z52">
    <cfRule type="cellIs" dxfId="1119" priority="722" stopIfTrue="1" operator="lessThan">
      <formula>-0.01</formula>
    </cfRule>
    <cfRule type="cellIs" dxfId="1118" priority="723" stopIfTrue="1" operator="greaterThan">
      <formula>0.01</formula>
    </cfRule>
  </conditionalFormatting>
  <conditionalFormatting sqref="Z53:Z54">
    <cfRule type="cellIs" dxfId="1117" priority="720" stopIfTrue="1" operator="lessThan">
      <formula>-0.01</formula>
    </cfRule>
    <cfRule type="cellIs" dxfId="1116" priority="721" stopIfTrue="1" operator="greaterThan">
      <formula>0.01</formula>
    </cfRule>
  </conditionalFormatting>
  <conditionalFormatting sqref="Z55">
    <cfRule type="cellIs" dxfId="1115" priority="718" stopIfTrue="1" operator="lessThan">
      <formula>-0.01</formula>
    </cfRule>
    <cfRule type="cellIs" dxfId="1114" priority="719" stopIfTrue="1" operator="greaterThan">
      <formula>0.01</formula>
    </cfRule>
  </conditionalFormatting>
  <conditionalFormatting sqref="V51:V55">
    <cfRule type="cellIs" dxfId="1113" priority="716" operator="greaterThan">
      <formula>0.03</formula>
    </cfRule>
    <cfRule type="cellIs" dxfId="1112" priority="717" stopIfTrue="1" operator="lessThan">
      <formula>-0.03</formula>
    </cfRule>
  </conditionalFormatting>
  <conditionalFormatting sqref="R52:T52">
    <cfRule type="dataBar" priority="715">
      <dataBar>
        <cfvo type="min"/>
        <cfvo type="max"/>
        <color rgb="FF008AEF"/>
      </dataBar>
    </cfRule>
  </conditionalFormatting>
  <conditionalFormatting sqref="R53:T54">
    <cfRule type="dataBar" priority="714">
      <dataBar>
        <cfvo type="min"/>
        <cfvo type="max"/>
        <color rgb="FF008AEF"/>
      </dataBar>
    </cfRule>
  </conditionalFormatting>
  <conditionalFormatting sqref="R55:T55">
    <cfRule type="dataBar" priority="713">
      <dataBar>
        <cfvo type="min"/>
        <cfvo type="max"/>
        <color rgb="FF008AEF"/>
      </dataBar>
    </cfRule>
  </conditionalFormatting>
  <conditionalFormatting sqref="R51:U51 U52:U55">
    <cfRule type="dataBar" priority="730">
      <dataBar>
        <cfvo type="min"/>
        <cfvo type="max"/>
        <color rgb="FF008AEF"/>
      </dataBar>
    </cfRule>
  </conditionalFormatting>
  <conditionalFormatting sqref="Z67:Z68">
    <cfRule type="cellIs" dxfId="1111" priority="710" stopIfTrue="1" operator="lessThan">
      <formula>-0.01</formula>
    </cfRule>
    <cfRule type="cellIs" dxfId="1110" priority="711" stopIfTrue="1" operator="greaterThan">
      <formula>0.01</formula>
    </cfRule>
  </conditionalFormatting>
  <conditionalFormatting sqref="R67:T68">
    <cfRule type="dataBar" priority="709">
      <dataBar>
        <cfvo type="min"/>
        <cfvo type="max"/>
        <color rgb="FF008AEF"/>
      </dataBar>
    </cfRule>
  </conditionalFormatting>
  <conditionalFormatting sqref="U67:U68">
    <cfRule type="dataBar" priority="712">
      <dataBar>
        <cfvo type="min"/>
        <cfvo type="max"/>
        <color rgb="FF008AEF"/>
      </dataBar>
    </cfRule>
  </conditionalFormatting>
  <conditionalFormatting sqref="AB62">
    <cfRule type="cellIs" dxfId="1109" priority="706" operator="greaterThan">
      <formula>0.03</formula>
    </cfRule>
    <cfRule type="cellIs" dxfId="1108" priority="707" stopIfTrue="1" operator="lessThan">
      <formula>-0.03</formula>
    </cfRule>
  </conditionalFormatting>
  <conditionalFormatting sqref="AB66">
    <cfRule type="cellIs" dxfId="1107" priority="704" operator="lessThan">
      <formula>-0.03</formula>
    </cfRule>
    <cfRule type="cellIs" dxfId="1106" priority="705" stopIfTrue="1" operator="greaterThan">
      <formula>0.03</formula>
    </cfRule>
  </conditionalFormatting>
  <conditionalFormatting sqref="Z62">
    <cfRule type="cellIs" dxfId="1105" priority="702" stopIfTrue="1" operator="lessThan">
      <formula>-0.01</formula>
    </cfRule>
    <cfRule type="cellIs" dxfId="1104" priority="703" stopIfTrue="1" operator="greaterThan">
      <formula>0.01</formula>
    </cfRule>
  </conditionalFormatting>
  <conditionalFormatting sqref="Z63">
    <cfRule type="cellIs" dxfId="1103" priority="700" stopIfTrue="1" operator="lessThan">
      <formula>-0.01</formula>
    </cfRule>
    <cfRule type="cellIs" dxfId="1102" priority="701" stopIfTrue="1" operator="greaterThan">
      <formula>0.01</formula>
    </cfRule>
  </conditionalFormatting>
  <conditionalFormatting sqref="Z64:Z65">
    <cfRule type="cellIs" dxfId="1101" priority="698" stopIfTrue="1" operator="lessThan">
      <formula>-0.01</formula>
    </cfRule>
    <cfRule type="cellIs" dxfId="1100" priority="699" stopIfTrue="1" operator="greaterThan">
      <formula>0.01</formula>
    </cfRule>
  </conditionalFormatting>
  <conditionalFormatting sqref="Z66">
    <cfRule type="cellIs" dxfId="1099" priority="696" stopIfTrue="1" operator="lessThan">
      <formula>-0.01</formula>
    </cfRule>
    <cfRule type="cellIs" dxfId="1098" priority="697" stopIfTrue="1" operator="greaterThan">
      <formula>0.01</formula>
    </cfRule>
  </conditionalFormatting>
  <conditionalFormatting sqref="V62:V66">
    <cfRule type="cellIs" dxfId="1097" priority="694" operator="greaterThan">
      <formula>0.03</formula>
    </cfRule>
    <cfRule type="cellIs" dxfId="1096" priority="695" stopIfTrue="1" operator="lessThan">
      <formula>-0.03</formula>
    </cfRule>
  </conditionalFormatting>
  <conditionalFormatting sqref="R63:T63">
    <cfRule type="dataBar" priority="693">
      <dataBar>
        <cfvo type="min"/>
        <cfvo type="max"/>
        <color rgb="FF008AEF"/>
      </dataBar>
    </cfRule>
  </conditionalFormatting>
  <conditionalFormatting sqref="R64:T65">
    <cfRule type="dataBar" priority="692">
      <dataBar>
        <cfvo type="min"/>
        <cfvo type="max"/>
        <color rgb="FF008AEF"/>
      </dataBar>
    </cfRule>
  </conditionalFormatting>
  <conditionalFormatting sqref="R66:T66">
    <cfRule type="dataBar" priority="691">
      <dataBar>
        <cfvo type="min"/>
        <cfvo type="max"/>
        <color rgb="FF008AEF"/>
      </dataBar>
    </cfRule>
  </conditionalFormatting>
  <conditionalFormatting sqref="R62:U62 U63:U66">
    <cfRule type="dataBar" priority="708">
      <dataBar>
        <cfvo type="min"/>
        <cfvo type="max"/>
        <color rgb="FF008AEF"/>
      </dataBar>
    </cfRule>
  </conditionalFormatting>
  <conditionalFormatting sqref="Z78:Z79">
    <cfRule type="cellIs" dxfId="1095" priority="688" stopIfTrue="1" operator="lessThan">
      <formula>-0.01</formula>
    </cfRule>
    <cfRule type="cellIs" dxfId="1094" priority="689" stopIfTrue="1" operator="greaterThan">
      <formula>0.01</formula>
    </cfRule>
  </conditionalFormatting>
  <conditionalFormatting sqref="R78:T79">
    <cfRule type="dataBar" priority="687">
      <dataBar>
        <cfvo type="min"/>
        <cfvo type="max"/>
        <color rgb="FF008AEF"/>
      </dataBar>
    </cfRule>
  </conditionalFormatting>
  <conditionalFormatting sqref="U78:U79">
    <cfRule type="dataBar" priority="690">
      <dataBar>
        <cfvo type="min"/>
        <cfvo type="max"/>
        <color rgb="FF008AEF"/>
      </dataBar>
    </cfRule>
  </conditionalFormatting>
  <conditionalFormatting sqref="AB73">
    <cfRule type="cellIs" dxfId="1093" priority="684" operator="greaterThan">
      <formula>0.03</formula>
    </cfRule>
    <cfRule type="cellIs" dxfId="1092" priority="685" stopIfTrue="1" operator="lessThan">
      <formula>-0.03</formula>
    </cfRule>
  </conditionalFormatting>
  <conditionalFormatting sqref="AB77">
    <cfRule type="cellIs" dxfId="1091" priority="682" operator="lessThan">
      <formula>-0.03</formula>
    </cfRule>
    <cfRule type="cellIs" dxfId="1090" priority="683" stopIfTrue="1" operator="greaterThan">
      <formula>0.03</formula>
    </cfRule>
  </conditionalFormatting>
  <conditionalFormatting sqref="Z73">
    <cfRule type="cellIs" dxfId="1089" priority="680" stopIfTrue="1" operator="lessThan">
      <formula>-0.01</formula>
    </cfRule>
    <cfRule type="cellIs" dxfId="1088" priority="681" stopIfTrue="1" operator="greaterThan">
      <formula>0.01</formula>
    </cfRule>
  </conditionalFormatting>
  <conditionalFormatting sqref="Z74">
    <cfRule type="cellIs" dxfId="1087" priority="678" stopIfTrue="1" operator="lessThan">
      <formula>-0.01</formula>
    </cfRule>
    <cfRule type="cellIs" dxfId="1086" priority="679" stopIfTrue="1" operator="greaterThan">
      <formula>0.01</formula>
    </cfRule>
  </conditionalFormatting>
  <conditionalFormatting sqref="Z75:Z76">
    <cfRule type="cellIs" dxfId="1085" priority="676" stopIfTrue="1" operator="lessThan">
      <formula>-0.01</formula>
    </cfRule>
    <cfRule type="cellIs" dxfId="1084" priority="677" stopIfTrue="1" operator="greaterThan">
      <formula>0.01</formula>
    </cfRule>
  </conditionalFormatting>
  <conditionalFormatting sqref="Z77">
    <cfRule type="cellIs" dxfId="1083" priority="674" stopIfTrue="1" operator="lessThan">
      <formula>-0.01</formula>
    </cfRule>
    <cfRule type="cellIs" dxfId="1082" priority="675" stopIfTrue="1" operator="greaterThan">
      <formula>0.01</formula>
    </cfRule>
  </conditionalFormatting>
  <conditionalFormatting sqref="V73:V77">
    <cfRule type="cellIs" dxfId="1081" priority="672" operator="greaterThan">
      <formula>0.03</formula>
    </cfRule>
    <cfRule type="cellIs" dxfId="1080" priority="673" stopIfTrue="1" operator="lessThan">
      <formula>-0.03</formula>
    </cfRule>
  </conditionalFormatting>
  <conditionalFormatting sqref="R74:T74">
    <cfRule type="dataBar" priority="671">
      <dataBar>
        <cfvo type="min"/>
        <cfvo type="max"/>
        <color rgb="FF008AEF"/>
      </dataBar>
    </cfRule>
  </conditionalFormatting>
  <conditionalFormatting sqref="R75:T76">
    <cfRule type="dataBar" priority="670">
      <dataBar>
        <cfvo type="min"/>
        <cfvo type="max"/>
        <color rgb="FF008AEF"/>
      </dataBar>
    </cfRule>
  </conditionalFormatting>
  <conditionalFormatting sqref="R77:T77">
    <cfRule type="dataBar" priority="669">
      <dataBar>
        <cfvo type="min"/>
        <cfvo type="max"/>
        <color rgb="FF008AEF"/>
      </dataBar>
    </cfRule>
  </conditionalFormatting>
  <conditionalFormatting sqref="R73:U73 U74:U77">
    <cfRule type="dataBar" priority="686">
      <dataBar>
        <cfvo type="min"/>
        <cfvo type="max"/>
        <color rgb="FF008AEF"/>
      </dataBar>
    </cfRule>
  </conditionalFormatting>
  <conditionalFormatting sqref="AB116">
    <cfRule type="cellIs" dxfId="1079" priority="609" operator="greaterThan">
      <formula>0.03</formula>
    </cfRule>
    <cfRule type="cellIs" dxfId="1078" priority="610" stopIfTrue="1" operator="lessThan">
      <formula>-0.03</formula>
    </cfRule>
  </conditionalFormatting>
  <conditionalFormatting sqref="AB119">
    <cfRule type="cellIs" dxfId="1077" priority="607" operator="lessThan">
      <formula>-0.03</formula>
    </cfRule>
    <cfRule type="cellIs" dxfId="1076" priority="608" stopIfTrue="1" operator="greaterThan">
      <formula>0.03</formula>
    </cfRule>
  </conditionalFormatting>
  <conditionalFormatting sqref="AB126">
    <cfRule type="cellIs" dxfId="1075" priority="605" operator="greaterThan">
      <formula>0.03</formula>
    </cfRule>
    <cfRule type="cellIs" dxfId="1074" priority="606" stopIfTrue="1" operator="lessThan">
      <formula>-0.03</formula>
    </cfRule>
  </conditionalFormatting>
  <conditionalFormatting sqref="AB129">
    <cfRule type="cellIs" dxfId="1073" priority="603" operator="lessThan">
      <formula>-0.03</formula>
    </cfRule>
    <cfRule type="cellIs" dxfId="1072" priority="604" stopIfTrue="1" operator="greaterThan">
      <formula>0.03</formula>
    </cfRule>
  </conditionalFormatting>
  <conditionalFormatting sqref="AB136">
    <cfRule type="cellIs" dxfId="1071" priority="601" operator="greaterThan">
      <formula>0.03</formula>
    </cfRule>
    <cfRule type="cellIs" dxfId="1070" priority="602" stopIfTrue="1" operator="lessThan">
      <formula>-0.03</formula>
    </cfRule>
  </conditionalFormatting>
  <conditionalFormatting sqref="AB139">
    <cfRule type="cellIs" dxfId="1069" priority="599" operator="lessThan">
      <formula>-0.03</formula>
    </cfRule>
    <cfRule type="cellIs" dxfId="1068" priority="600" stopIfTrue="1" operator="greaterThan">
      <formula>0.03</formula>
    </cfRule>
  </conditionalFormatting>
  <conditionalFormatting sqref="AB146">
    <cfRule type="cellIs" dxfId="1067" priority="597" operator="greaterThan">
      <formula>0.03</formula>
    </cfRule>
    <cfRule type="cellIs" dxfId="1066" priority="598" stopIfTrue="1" operator="lessThan">
      <formula>-0.03</formula>
    </cfRule>
  </conditionalFormatting>
  <conditionalFormatting sqref="AB149">
    <cfRule type="cellIs" dxfId="1065" priority="595" operator="lessThan">
      <formula>-0.03</formula>
    </cfRule>
    <cfRule type="cellIs" dxfId="1064" priority="596" stopIfTrue="1" operator="greaterThan">
      <formula>0.03</formula>
    </cfRule>
  </conditionalFormatting>
  <conditionalFormatting sqref="AB156">
    <cfRule type="cellIs" dxfId="1063" priority="593" operator="greaterThan">
      <formula>0.03</formula>
    </cfRule>
    <cfRule type="cellIs" dxfId="1062" priority="594" stopIfTrue="1" operator="lessThan">
      <formula>-0.03</formula>
    </cfRule>
  </conditionalFormatting>
  <conditionalFormatting sqref="AB159">
    <cfRule type="cellIs" dxfId="1061" priority="591" operator="lessThan">
      <formula>-0.03</formula>
    </cfRule>
    <cfRule type="cellIs" dxfId="1060" priority="592" stopIfTrue="1" operator="greaterThan">
      <formula>0.03</formula>
    </cfRule>
  </conditionalFormatting>
  <conditionalFormatting sqref="AB166">
    <cfRule type="cellIs" dxfId="1059" priority="589" operator="greaterThan">
      <formula>0.03</formula>
    </cfRule>
    <cfRule type="cellIs" dxfId="1058" priority="590" stopIfTrue="1" operator="lessThan">
      <formula>-0.03</formula>
    </cfRule>
  </conditionalFormatting>
  <conditionalFormatting sqref="AB169">
    <cfRule type="cellIs" dxfId="1057" priority="587" operator="lessThan">
      <formula>-0.03</formula>
    </cfRule>
    <cfRule type="cellIs" dxfId="1056" priority="588" stopIfTrue="1" operator="greaterThan">
      <formula>0.03</formula>
    </cfRule>
  </conditionalFormatting>
  <conditionalFormatting sqref="AB176">
    <cfRule type="cellIs" dxfId="1055" priority="585" operator="greaterThan">
      <formula>0.03</formula>
    </cfRule>
    <cfRule type="cellIs" dxfId="1054" priority="586" stopIfTrue="1" operator="lessThan">
      <formula>-0.03</formula>
    </cfRule>
  </conditionalFormatting>
  <conditionalFormatting sqref="AB179">
    <cfRule type="cellIs" dxfId="1053" priority="583" operator="lessThan">
      <formula>-0.03</formula>
    </cfRule>
    <cfRule type="cellIs" dxfId="1052" priority="584" stopIfTrue="1" operator="greaterThan">
      <formula>0.03</formula>
    </cfRule>
  </conditionalFormatting>
  <conditionalFormatting sqref="AB186">
    <cfRule type="cellIs" dxfId="1051" priority="581" operator="greaterThan">
      <formula>0.03</formula>
    </cfRule>
    <cfRule type="cellIs" dxfId="1050" priority="582" stopIfTrue="1" operator="lessThan">
      <formula>-0.03</formula>
    </cfRule>
  </conditionalFormatting>
  <conditionalFormatting sqref="AB189">
    <cfRule type="cellIs" dxfId="1049" priority="579" operator="lessThan">
      <formula>-0.03</formula>
    </cfRule>
    <cfRule type="cellIs" dxfId="1048" priority="580" stopIfTrue="1" operator="greaterThan">
      <formula>0.03</formula>
    </cfRule>
  </conditionalFormatting>
  <conditionalFormatting sqref="AB196">
    <cfRule type="cellIs" dxfId="1047" priority="577" operator="greaterThan">
      <formula>0.03</formula>
    </cfRule>
    <cfRule type="cellIs" dxfId="1046" priority="578" stopIfTrue="1" operator="lessThan">
      <formula>-0.03</formula>
    </cfRule>
  </conditionalFormatting>
  <conditionalFormatting sqref="AB199">
    <cfRule type="cellIs" dxfId="1045" priority="575" operator="lessThan">
      <formula>-0.03</formula>
    </cfRule>
    <cfRule type="cellIs" dxfId="1044" priority="576" stopIfTrue="1" operator="greaterThan">
      <formula>0.03</formula>
    </cfRule>
  </conditionalFormatting>
  <conditionalFormatting sqref="AB206">
    <cfRule type="cellIs" dxfId="1043" priority="573" operator="greaterThan">
      <formula>0.03</formula>
    </cfRule>
    <cfRule type="cellIs" dxfId="1042" priority="574" stopIfTrue="1" operator="lessThan">
      <formula>-0.03</formula>
    </cfRule>
  </conditionalFormatting>
  <conditionalFormatting sqref="AB209">
    <cfRule type="cellIs" dxfId="1041" priority="571" operator="lessThan">
      <formula>-0.03</formula>
    </cfRule>
    <cfRule type="cellIs" dxfId="1040" priority="572" stopIfTrue="1" operator="greaterThan">
      <formula>0.03</formula>
    </cfRule>
  </conditionalFormatting>
  <conditionalFormatting sqref="Z220:Z221">
    <cfRule type="cellIs" dxfId="1039" priority="568" stopIfTrue="1" operator="lessThan">
      <formula>-0.01</formula>
    </cfRule>
    <cfRule type="cellIs" dxfId="1038" priority="569" stopIfTrue="1" operator="greaterThan">
      <formula>0.01</formula>
    </cfRule>
  </conditionalFormatting>
  <conditionalFormatting sqref="H220:J221">
    <cfRule type="dataBar" priority="567">
      <dataBar>
        <cfvo type="min"/>
        <cfvo type="max"/>
        <color rgb="FF008AEF"/>
      </dataBar>
    </cfRule>
  </conditionalFormatting>
  <conditionalFormatting sqref="R220:T221">
    <cfRule type="dataBar" priority="566">
      <dataBar>
        <cfvo type="min"/>
        <cfvo type="max"/>
        <color rgb="FF008AEF"/>
      </dataBar>
    </cfRule>
  </conditionalFormatting>
  <conditionalFormatting sqref="U220:U221">
    <cfRule type="dataBar" priority="570">
      <dataBar>
        <cfvo type="min"/>
        <cfvo type="max"/>
        <color rgb="FF008AEF"/>
      </dataBar>
    </cfRule>
  </conditionalFormatting>
  <conditionalFormatting sqref="AB216">
    <cfRule type="cellIs" dxfId="1037" priority="563" operator="greaterThan">
      <formula>0.03</formula>
    </cfRule>
    <cfRule type="cellIs" dxfId="1036" priority="564" stopIfTrue="1" operator="lessThan">
      <formula>-0.03</formula>
    </cfRule>
  </conditionalFormatting>
  <conditionalFormatting sqref="AB219">
    <cfRule type="cellIs" dxfId="1035" priority="561" operator="lessThan">
      <formula>-0.03</formula>
    </cfRule>
    <cfRule type="cellIs" dxfId="1034" priority="562" stopIfTrue="1" operator="greaterThan">
      <formula>0.03</formula>
    </cfRule>
  </conditionalFormatting>
  <conditionalFormatting sqref="H216:J216">
    <cfRule type="dataBar" priority="560">
      <dataBar>
        <cfvo type="min"/>
        <cfvo type="max"/>
        <color rgb="FF008AEF"/>
      </dataBar>
    </cfRule>
  </conditionalFormatting>
  <conditionalFormatting sqref="Z216">
    <cfRule type="cellIs" dxfId="1033" priority="558" stopIfTrue="1" operator="lessThan">
      <formula>-0.01</formula>
    </cfRule>
    <cfRule type="cellIs" dxfId="1032" priority="559" stopIfTrue="1" operator="greaterThan">
      <formula>0.01</formula>
    </cfRule>
  </conditionalFormatting>
  <conditionalFormatting sqref="Z217">
    <cfRule type="cellIs" dxfId="1031" priority="556" stopIfTrue="1" operator="lessThan">
      <formula>-0.01</formula>
    </cfRule>
    <cfRule type="cellIs" dxfId="1030" priority="557" stopIfTrue="1" operator="greaterThan">
      <formula>0.01</formula>
    </cfRule>
  </conditionalFormatting>
  <conditionalFormatting sqref="Z218">
    <cfRule type="cellIs" dxfId="1029" priority="554" stopIfTrue="1" operator="lessThan">
      <formula>-0.01</formula>
    </cfRule>
    <cfRule type="cellIs" dxfId="1028" priority="555" stopIfTrue="1" operator="greaterThan">
      <formula>0.01</formula>
    </cfRule>
  </conditionalFormatting>
  <conditionalFormatting sqref="Z219">
    <cfRule type="cellIs" dxfId="1027" priority="552" stopIfTrue="1" operator="lessThan">
      <formula>-0.01</formula>
    </cfRule>
    <cfRule type="cellIs" dxfId="1026" priority="553" stopIfTrue="1" operator="greaterThan">
      <formula>0.01</formula>
    </cfRule>
  </conditionalFormatting>
  <conditionalFormatting sqref="V216:V219">
    <cfRule type="cellIs" dxfId="1025" priority="550" operator="greaterThan">
      <formula>0.03</formula>
    </cfRule>
    <cfRule type="cellIs" dxfId="1024" priority="551" stopIfTrue="1" operator="lessThan">
      <formula>-0.03</formula>
    </cfRule>
  </conditionalFormatting>
  <conditionalFormatting sqref="H217:J217">
    <cfRule type="dataBar" priority="549">
      <dataBar>
        <cfvo type="min"/>
        <cfvo type="max"/>
        <color rgb="FF008AEF"/>
      </dataBar>
    </cfRule>
  </conditionalFormatting>
  <conditionalFormatting sqref="H218:J218">
    <cfRule type="dataBar" priority="548">
      <dataBar>
        <cfvo type="min"/>
        <cfvo type="max"/>
        <color rgb="FF008AEF"/>
      </dataBar>
    </cfRule>
  </conditionalFormatting>
  <conditionalFormatting sqref="H219:J219">
    <cfRule type="dataBar" priority="547">
      <dataBar>
        <cfvo type="min"/>
        <cfvo type="max"/>
        <color rgb="FF008AEF"/>
      </dataBar>
    </cfRule>
  </conditionalFormatting>
  <conditionalFormatting sqref="R217:T217">
    <cfRule type="dataBar" priority="546">
      <dataBar>
        <cfvo type="min"/>
        <cfvo type="max"/>
        <color rgb="FF008AEF"/>
      </dataBar>
    </cfRule>
  </conditionalFormatting>
  <conditionalFormatting sqref="R218:T218">
    <cfRule type="dataBar" priority="545">
      <dataBar>
        <cfvo type="min"/>
        <cfvo type="max"/>
        <color rgb="FF008AEF"/>
      </dataBar>
    </cfRule>
  </conditionalFormatting>
  <conditionalFormatting sqref="R219:T219">
    <cfRule type="dataBar" priority="544">
      <dataBar>
        <cfvo type="min"/>
        <cfvo type="max"/>
        <color rgb="FF008AEF"/>
      </dataBar>
    </cfRule>
  </conditionalFormatting>
  <conditionalFormatting sqref="R216:U216 U217:U219">
    <cfRule type="dataBar" priority="565">
      <dataBar>
        <cfvo type="min"/>
        <cfvo type="max"/>
        <color rgb="FF008AEF"/>
      </dataBar>
    </cfRule>
  </conditionalFormatting>
  <conditionalFormatting sqref="I16">
    <cfRule type="dataBar" priority="543">
      <dataBar>
        <cfvo type="min"/>
        <cfvo type="max"/>
        <color rgb="FF008AEF"/>
      </dataBar>
    </cfRule>
  </conditionalFormatting>
  <conditionalFormatting sqref="I17">
    <cfRule type="dataBar" priority="542">
      <dataBar>
        <cfvo type="min"/>
        <cfvo type="max"/>
        <color rgb="FF008AEF"/>
      </dataBar>
    </cfRule>
  </conditionalFormatting>
  <conditionalFormatting sqref="N24">
    <cfRule type="cellIs" dxfId="1023" priority="530" stopIfTrue="1" operator="lessThan">
      <formula>-0.01</formula>
    </cfRule>
    <cfRule type="cellIs" dxfId="1022" priority="531" stopIfTrue="1" operator="greaterThan">
      <formula>0.01</formula>
    </cfRule>
  </conditionalFormatting>
  <conditionalFormatting sqref="I35">
    <cfRule type="dataBar" priority="529">
      <dataBar>
        <cfvo type="min"/>
        <cfvo type="max"/>
        <color rgb="FF008AEF"/>
      </dataBar>
    </cfRule>
  </conditionalFormatting>
  <conditionalFormatting sqref="I27">
    <cfRule type="dataBar" priority="528">
      <dataBar>
        <cfvo type="min"/>
        <cfvo type="max"/>
        <color rgb="FF008AEF"/>
      </dataBar>
    </cfRule>
  </conditionalFormatting>
  <conditionalFormatting sqref="I28">
    <cfRule type="dataBar" priority="527">
      <dataBar>
        <cfvo type="min"/>
        <cfvo type="max"/>
        <color rgb="FF008AEF"/>
      </dataBar>
    </cfRule>
  </conditionalFormatting>
  <conditionalFormatting sqref="N35">
    <cfRule type="cellIs" dxfId="1021" priority="525" stopIfTrue="1" operator="lessThan">
      <formula>-0.01</formula>
    </cfRule>
    <cfRule type="cellIs" dxfId="1020" priority="526" stopIfTrue="1" operator="greaterThan">
      <formula>0.01</formula>
    </cfRule>
  </conditionalFormatting>
  <conditionalFormatting sqref="I45:I46">
    <cfRule type="dataBar" priority="524">
      <dataBar>
        <cfvo type="min"/>
        <cfvo type="max"/>
        <color rgb="FF008AEF"/>
      </dataBar>
    </cfRule>
  </conditionalFormatting>
  <conditionalFormatting sqref="I40">
    <cfRule type="dataBar" priority="523">
      <dataBar>
        <cfvo type="min"/>
        <cfvo type="max"/>
        <color rgb="FF008AEF"/>
      </dataBar>
    </cfRule>
    <cfRule type="dataBar" priority="516">
      <dataBar>
        <cfvo type="min"/>
        <cfvo type="max"/>
        <color rgb="FF008AEF"/>
      </dataBar>
    </cfRule>
  </conditionalFormatting>
  <conditionalFormatting sqref="I41">
    <cfRule type="dataBar" priority="522">
      <dataBar>
        <cfvo type="min"/>
        <cfvo type="max"/>
        <color rgb="FF008AEF"/>
      </dataBar>
    </cfRule>
    <cfRule type="dataBar" priority="515">
      <dataBar>
        <cfvo type="min"/>
        <cfvo type="max"/>
        <color rgb="FF008AEF"/>
      </dataBar>
    </cfRule>
  </conditionalFormatting>
  <conditionalFormatting sqref="I42:I43">
    <cfRule type="dataBar" priority="521">
      <dataBar>
        <cfvo type="min"/>
        <cfvo type="max"/>
        <color rgb="FF008AEF"/>
      </dataBar>
    </cfRule>
  </conditionalFormatting>
  <conditionalFormatting sqref="I44">
    <cfRule type="dataBar" priority="520">
      <dataBar>
        <cfvo type="min"/>
        <cfvo type="max"/>
        <color rgb="FF008AEF"/>
      </dataBar>
    </cfRule>
  </conditionalFormatting>
  <conditionalFormatting sqref="I42:I44">
    <cfRule type="dataBar" priority="519">
      <dataBar>
        <cfvo type="min"/>
        <cfvo type="max"/>
        <color rgb="FF008AEF"/>
      </dataBar>
    </cfRule>
  </conditionalFormatting>
  <conditionalFormatting sqref="I38">
    <cfRule type="dataBar" priority="518">
      <dataBar>
        <cfvo type="min"/>
        <cfvo type="max"/>
        <color rgb="FF008AEF"/>
      </dataBar>
    </cfRule>
  </conditionalFormatting>
  <conditionalFormatting sqref="I39">
    <cfRule type="dataBar" priority="517">
      <dataBar>
        <cfvo type="min"/>
        <cfvo type="max"/>
        <color rgb="FF008AEF"/>
      </dataBar>
    </cfRule>
  </conditionalFormatting>
  <conditionalFormatting sqref="N45:N46">
    <cfRule type="cellIs" dxfId="1019" priority="513" stopIfTrue="1" operator="lessThan">
      <formula>-0.01</formula>
    </cfRule>
    <cfRule type="cellIs" dxfId="1018" priority="514" stopIfTrue="1" operator="greaterThan">
      <formula>0.01</formula>
    </cfRule>
  </conditionalFormatting>
  <conditionalFormatting sqref="I56:I57">
    <cfRule type="dataBar" priority="512">
      <dataBar>
        <cfvo type="min"/>
        <cfvo type="max"/>
        <color rgb="FF008AEF"/>
      </dataBar>
    </cfRule>
  </conditionalFormatting>
  <conditionalFormatting sqref="I51">
    <cfRule type="dataBar" priority="511">
      <dataBar>
        <cfvo type="min"/>
        <cfvo type="max"/>
        <color rgb="FF008AEF"/>
      </dataBar>
    </cfRule>
    <cfRule type="dataBar" priority="504">
      <dataBar>
        <cfvo type="min"/>
        <cfvo type="max"/>
        <color rgb="FF008AEF"/>
      </dataBar>
    </cfRule>
  </conditionalFormatting>
  <conditionalFormatting sqref="I52">
    <cfRule type="dataBar" priority="510">
      <dataBar>
        <cfvo type="min"/>
        <cfvo type="max"/>
        <color rgb="FF008AEF"/>
      </dataBar>
    </cfRule>
    <cfRule type="dataBar" priority="503">
      <dataBar>
        <cfvo type="min"/>
        <cfvo type="max"/>
        <color rgb="FF008AEF"/>
      </dataBar>
    </cfRule>
  </conditionalFormatting>
  <conditionalFormatting sqref="I53:I54">
    <cfRule type="dataBar" priority="509">
      <dataBar>
        <cfvo type="min"/>
        <cfvo type="max"/>
        <color rgb="FF008AEF"/>
      </dataBar>
    </cfRule>
  </conditionalFormatting>
  <conditionalFormatting sqref="I55">
    <cfRule type="dataBar" priority="508">
      <dataBar>
        <cfvo type="min"/>
        <cfvo type="max"/>
        <color rgb="FF008AEF"/>
      </dataBar>
    </cfRule>
  </conditionalFormatting>
  <conditionalFormatting sqref="I53:I55">
    <cfRule type="dataBar" priority="507">
      <dataBar>
        <cfvo type="min"/>
        <cfvo type="max"/>
        <color rgb="FF008AEF"/>
      </dataBar>
    </cfRule>
  </conditionalFormatting>
  <conditionalFormatting sqref="I49">
    <cfRule type="dataBar" priority="506">
      <dataBar>
        <cfvo type="min"/>
        <cfvo type="max"/>
        <color rgb="FF008AEF"/>
      </dataBar>
    </cfRule>
  </conditionalFormatting>
  <conditionalFormatting sqref="I50">
    <cfRule type="dataBar" priority="505">
      <dataBar>
        <cfvo type="min"/>
        <cfvo type="max"/>
        <color rgb="FF008AEF"/>
      </dataBar>
    </cfRule>
  </conditionalFormatting>
  <conditionalFormatting sqref="J51:J55">
    <cfRule type="cellIs" dxfId="1017" priority="501" operator="greaterThan">
      <formula>0.03</formula>
    </cfRule>
    <cfRule type="cellIs" dxfId="1016" priority="502" stopIfTrue="1" operator="lessThan">
      <formula>-0.03</formula>
    </cfRule>
  </conditionalFormatting>
  <conditionalFormatting sqref="N56:N57">
    <cfRule type="cellIs" dxfId="1015" priority="499" stopIfTrue="1" operator="lessThan">
      <formula>-0.01</formula>
    </cfRule>
    <cfRule type="cellIs" dxfId="1014" priority="500" stopIfTrue="1" operator="greaterThan">
      <formula>0.01</formula>
    </cfRule>
  </conditionalFormatting>
  <conditionalFormatting sqref="N51">
    <cfRule type="cellIs" dxfId="1013" priority="497" stopIfTrue="1" operator="lessThan">
      <formula>-0.01</formula>
    </cfRule>
    <cfRule type="cellIs" dxfId="1012" priority="498" stopIfTrue="1" operator="greaterThan">
      <formula>0.01</formula>
    </cfRule>
  </conditionalFormatting>
  <conditionalFormatting sqref="N52">
    <cfRule type="cellIs" dxfId="1011" priority="495" stopIfTrue="1" operator="lessThan">
      <formula>-0.01</formula>
    </cfRule>
    <cfRule type="cellIs" dxfId="1010" priority="496" stopIfTrue="1" operator="greaterThan">
      <formula>0.01</formula>
    </cfRule>
  </conditionalFormatting>
  <conditionalFormatting sqref="N53:N54">
    <cfRule type="cellIs" dxfId="1009" priority="493" stopIfTrue="1" operator="lessThan">
      <formula>-0.01</formula>
    </cfRule>
    <cfRule type="cellIs" dxfId="1008" priority="494" stopIfTrue="1" operator="greaterThan">
      <formula>0.01</formula>
    </cfRule>
  </conditionalFormatting>
  <conditionalFormatting sqref="N55">
    <cfRule type="cellIs" dxfId="1007" priority="491" stopIfTrue="1" operator="lessThan">
      <formula>-0.01</formula>
    </cfRule>
    <cfRule type="cellIs" dxfId="1006" priority="492" stopIfTrue="1" operator="greaterThan">
      <formula>0.01</formula>
    </cfRule>
  </conditionalFormatting>
  <conditionalFormatting sqref="P51">
    <cfRule type="cellIs" dxfId="1005" priority="489" operator="greaterThan">
      <formula>0.03</formula>
    </cfRule>
    <cfRule type="cellIs" dxfId="1004" priority="490" stopIfTrue="1" operator="lessThan">
      <formula>-0.03</formula>
    </cfRule>
  </conditionalFormatting>
  <conditionalFormatting sqref="P55">
    <cfRule type="cellIs" dxfId="1003" priority="487" operator="lessThan">
      <formula>-0.03</formula>
    </cfRule>
    <cfRule type="cellIs" dxfId="1002" priority="488" stopIfTrue="1" operator="greaterThan">
      <formula>0.03</formula>
    </cfRule>
  </conditionalFormatting>
  <conditionalFormatting sqref="I68">
    <cfRule type="dataBar" priority="486">
      <dataBar>
        <cfvo type="min"/>
        <cfvo type="max"/>
        <color rgb="FF008AEF"/>
      </dataBar>
    </cfRule>
  </conditionalFormatting>
  <conditionalFormatting sqref="I60">
    <cfRule type="dataBar" priority="485">
      <dataBar>
        <cfvo type="min"/>
        <cfvo type="max"/>
        <color rgb="FF008AEF"/>
      </dataBar>
    </cfRule>
  </conditionalFormatting>
  <conditionalFormatting sqref="I61">
    <cfRule type="dataBar" priority="484">
      <dataBar>
        <cfvo type="min"/>
        <cfvo type="max"/>
        <color rgb="FF008AEF"/>
      </dataBar>
    </cfRule>
  </conditionalFormatting>
  <conditionalFormatting sqref="N68">
    <cfRule type="cellIs" dxfId="1001" priority="482" stopIfTrue="1" operator="lessThan">
      <formula>-0.01</formula>
    </cfRule>
    <cfRule type="cellIs" dxfId="1000" priority="483" stopIfTrue="1" operator="greaterThan">
      <formula>0.01</formula>
    </cfRule>
  </conditionalFormatting>
  <conditionalFormatting sqref="I79">
    <cfRule type="dataBar" priority="481">
      <dataBar>
        <cfvo type="min"/>
        <cfvo type="max"/>
        <color rgb="FF008AEF"/>
      </dataBar>
    </cfRule>
  </conditionalFormatting>
  <conditionalFormatting sqref="I71">
    <cfRule type="dataBar" priority="480">
      <dataBar>
        <cfvo type="min"/>
        <cfvo type="max"/>
        <color rgb="FF008AEF"/>
      </dataBar>
    </cfRule>
  </conditionalFormatting>
  <conditionalFormatting sqref="I72">
    <cfRule type="dataBar" priority="479">
      <dataBar>
        <cfvo type="min"/>
        <cfvo type="max"/>
        <color rgb="FF008AEF"/>
      </dataBar>
    </cfRule>
  </conditionalFormatting>
  <conditionalFormatting sqref="N79">
    <cfRule type="cellIs" dxfId="999" priority="477" stopIfTrue="1" operator="lessThan">
      <formula>-0.01</formula>
    </cfRule>
    <cfRule type="cellIs" dxfId="998" priority="478" stopIfTrue="1" operator="greaterThan">
      <formula>0.01</formula>
    </cfRule>
  </conditionalFormatting>
  <conditionalFormatting sqref="J40:J44">
    <cfRule type="cellIs" dxfId="997" priority="455" operator="greaterThan">
      <formula>0.03</formula>
    </cfRule>
    <cfRule type="cellIs" dxfId="996" priority="456" stopIfTrue="1" operator="lessThan">
      <formula>-0.03</formula>
    </cfRule>
  </conditionalFormatting>
  <conditionalFormatting sqref="N40">
    <cfRule type="cellIs" dxfId="995" priority="453" stopIfTrue="1" operator="lessThan">
      <formula>-0.01</formula>
    </cfRule>
    <cfRule type="cellIs" dxfId="994" priority="454" stopIfTrue="1" operator="greaterThan">
      <formula>0.01</formula>
    </cfRule>
  </conditionalFormatting>
  <conditionalFormatting sqref="N41">
    <cfRule type="cellIs" dxfId="993" priority="451" stopIfTrue="1" operator="lessThan">
      <formula>-0.01</formula>
    </cfRule>
    <cfRule type="cellIs" dxfId="992" priority="452" stopIfTrue="1" operator="greaterThan">
      <formula>0.01</formula>
    </cfRule>
  </conditionalFormatting>
  <conditionalFormatting sqref="N42:N43">
    <cfRule type="cellIs" dxfId="991" priority="449" stopIfTrue="1" operator="lessThan">
      <formula>-0.01</formula>
    </cfRule>
    <cfRule type="cellIs" dxfId="990" priority="450" stopIfTrue="1" operator="greaterThan">
      <formula>0.01</formula>
    </cfRule>
  </conditionalFormatting>
  <conditionalFormatting sqref="N44">
    <cfRule type="cellIs" dxfId="989" priority="447" stopIfTrue="1" operator="lessThan">
      <formula>-0.01</formula>
    </cfRule>
    <cfRule type="cellIs" dxfId="988" priority="448" stopIfTrue="1" operator="greaterThan">
      <formula>0.01</formula>
    </cfRule>
  </conditionalFormatting>
  <conditionalFormatting sqref="P40">
    <cfRule type="cellIs" dxfId="987" priority="445" operator="greaterThan">
      <formula>0.03</formula>
    </cfRule>
    <cfRule type="cellIs" dxfId="986" priority="446" stopIfTrue="1" operator="lessThan">
      <formula>-0.03</formula>
    </cfRule>
  </conditionalFormatting>
  <conditionalFormatting sqref="P44">
    <cfRule type="cellIs" dxfId="985" priority="443" operator="lessThan">
      <formula>-0.03</formula>
    </cfRule>
    <cfRule type="cellIs" dxfId="984" priority="444" stopIfTrue="1" operator="greaterThan">
      <formula>0.03</formula>
    </cfRule>
  </conditionalFormatting>
  <conditionalFormatting sqref="I34">
    <cfRule type="dataBar" priority="442">
      <dataBar>
        <cfvo type="min"/>
        <cfvo type="max"/>
        <color rgb="FF008AEF"/>
      </dataBar>
    </cfRule>
  </conditionalFormatting>
  <conditionalFormatting sqref="I29">
    <cfRule type="dataBar" priority="441">
      <dataBar>
        <cfvo type="min"/>
        <cfvo type="max"/>
        <color rgb="FF008AEF"/>
      </dataBar>
    </cfRule>
    <cfRule type="dataBar" priority="436">
      <dataBar>
        <cfvo type="min"/>
        <cfvo type="max"/>
        <color rgb="FF008AEF"/>
      </dataBar>
    </cfRule>
  </conditionalFormatting>
  <conditionalFormatting sqref="I30">
    <cfRule type="dataBar" priority="440">
      <dataBar>
        <cfvo type="min"/>
        <cfvo type="max"/>
        <color rgb="FF008AEF"/>
      </dataBar>
    </cfRule>
    <cfRule type="dataBar" priority="435">
      <dataBar>
        <cfvo type="min"/>
        <cfvo type="max"/>
        <color rgb="FF008AEF"/>
      </dataBar>
    </cfRule>
  </conditionalFormatting>
  <conditionalFormatting sqref="I31:I32">
    <cfRule type="dataBar" priority="439">
      <dataBar>
        <cfvo type="min"/>
        <cfvo type="max"/>
        <color rgb="FF008AEF"/>
      </dataBar>
    </cfRule>
  </conditionalFormatting>
  <conditionalFormatting sqref="I33">
    <cfRule type="dataBar" priority="438">
      <dataBar>
        <cfvo type="min"/>
        <cfvo type="max"/>
        <color rgb="FF008AEF"/>
      </dataBar>
    </cfRule>
  </conditionalFormatting>
  <conditionalFormatting sqref="I31:I33">
    <cfRule type="dataBar" priority="437">
      <dataBar>
        <cfvo type="min"/>
        <cfvo type="max"/>
        <color rgb="FF008AEF"/>
      </dataBar>
    </cfRule>
  </conditionalFormatting>
  <conditionalFormatting sqref="N34">
    <cfRule type="cellIs" dxfId="983" priority="433" stopIfTrue="1" operator="lessThan">
      <formula>-0.01</formula>
    </cfRule>
    <cfRule type="cellIs" dxfId="982" priority="434" stopIfTrue="1" operator="greaterThan">
      <formula>0.01</formula>
    </cfRule>
  </conditionalFormatting>
  <conditionalFormatting sqref="J29:J33">
    <cfRule type="cellIs" dxfId="981" priority="431" operator="greaterThan">
      <formula>0.03</formula>
    </cfRule>
    <cfRule type="cellIs" dxfId="980" priority="432" stopIfTrue="1" operator="lessThan">
      <formula>-0.03</formula>
    </cfRule>
  </conditionalFormatting>
  <conditionalFormatting sqref="N29">
    <cfRule type="cellIs" dxfId="979" priority="429" stopIfTrue="1" operator="lessThan">
      <formula>-0.01</formula>
    </cfRule>
    <cfRule type="cellIs" dxfId="978" priority="430" stopIfTrue="1" operator="greaterThan">
      <formula>0.01</formula>
    </cfRule>
  </conditionalFormatting>
  <conditionalFormatting sqref="N30">
    <cfRule type="cellIs" dxfId="977" priority="427" stopIfTrue="1" operator="lessThan">
      <formula>-0.01</formula>
    </cfRule>
    <cfRule type="cellIs" dxfId="976" priority="428" stopIfTrue="1" operator="greaterThan">
      <formula>0.01</formula>
    </cfRule>
  </conditionalFormatting>
  <conditionalFormatting sqref="N31:N32">
    <cfRule type="cellIs" dxfId="975" priority="425" stopIfTrue="1" operator="lessThan">
      <formula>-0.01</formula>
    </cfRule>
    <cfRule type="cellIs" dxfId="974" priority="426" stopIfTrue="1" operator="greaterThan">
      <formula>0.01</formula>
    </cfRule>
  </conditionalFormatting>
  <conditionalFormatting sqref="N33">
    <cfRule type="cellIs" dxfId="973" priority="423" stopIfTrue="1" operator="lessThan">
      <formula>-0.01</formula>
    </cfRule>
    <cfRule type="cellIs" dxfId="972" priority="424" stopIfTrue="1" operator="greaterThan">
      <formula>0.01</formula>
    </cfRule>
  </conditionalFormatting>
  <conditionalFormatting sqref="P29">
    <cfRule type="cellIs" dxfId="971" priority="421" operator="greaterThan">
      <formula>0.03</formula>
    </cfRule>
    <cfRule type="cellIs" dxfId="970" priority="422" stopIfTrue="1" operator="lessThan">
      <formula>-0.03</formula>
    </cfRule>
  </conditionalFormatting>
  <conditionalFormatting sqref="P33">
    <cfRule type="cellIs" dxfId="969" priority="419" operator="lessThan">
      <formula>-0.03</formula>
    </cfRule>
    <cfRule type="cellIs" dxfId="968" priority="420" stopIfTrue="1" operator="greaterThan">
      <formula>0.03</formula>
    </cfRule>
  </conditionalFormatting>
  <conditionalFormatting sqref="I23">
    <cfRule type="dataBar" priority="418">
      <dataBar>
        <cfvo type="min"/>
        <cfvo type="max"/>
        <color rgb="FF008AEF"/>
      </dataBar>
    </cfRule>
  </conditionalFormatting>
  <conditionalFormatting sqref="I18">
    <cfRule type="dataBar" priority="417">
      <dataBar>
        <cfvo type="min"/>
        <cfvo type="max"/>
        <color rgb="FF008AEF"/>
      </dataBar>
    </cfRule>
    <cfRule type="dataBar" priority="412">
      <dataBar>
        <cfvo type="min"/>
        <cfvo type="max"/>
        <color rgb="FF008AEF"/>
      </dataBar>
    </cfRule>
  </conditionalFormatting>
  <conditionalFormatting sqref="I19">
    <cfRule type="dataBar" priority="416">
      <dataBar>
        <cfvo type="min"/>
        <cfvo type="max"/>
        <color rgb="FF008AEF"/>
      </dataBar>
    </cfRule>
    <cfRule type="dataBar" priority="411">
      <dataBar>
        <cfvo type="min"/>
        <cfvo type="max"/>
        <color rgb="FF008AEF"/>
      </dataBar>
    </cfRule>
  </conditionalFormatting>
  <conditionalFormatting sqref="I20:I21">
    <cfRule type="dataBar" priority="415">
      <dataBar>
        <cfvo type="min"/>
        <cfvo type="max"/>
        <color rgb="FF008AEF"/>
      </dataBar>
    </cfRule>
  </conditionalFormatting>
  <conditionalFormatting sqref="I22">
    <cfRule type="dataBar" priority="414">
      <dataBar>
        <cfvo type="min"/>
        <cfvo type="max"/>
        <color rgb="FF008AEF"/>
      </dataBar>
    </cfRule>
  </conditionalFormatting>
  <conditionalFormatting sqref="I20:I22">
    <cfRule type="dataBar" priority="413">
      <dataBar>
        <cfvo type="min"/>
        <cfvo type="max"/>
        <color rgb="FF008AEF"/>
      </dataBar>
    </cfRule>
  </conditionalFormatting>
  <conditionalFormatting sqref="N23">
    <cfRule type="cellIs" dxfId="967" priority="409" stopIfTrue="1" operator="lessThan">
      <formula>-0.01</formula>
    </cfRule>
    <cfRule type="cellIs" dxfId="966" priority="410" stopIfTrue="1" operator="greaterThan">
      <formula>0.01</formula>
    </cfRule>
  </conditionalFormatting>
  <conditionalFormatting sqref="J18:J22">
    <cfRule type="cellIs" dxfId="965" priority="407" operator="greaterThan">
      <formula>0.03</formula>
    </cfRule>
    <cfRule type="cellIs" dxfId="964" priority="408" stopIfTrue="1" operator="lessThan">
      <formula>-0.03</formula>
    </cfRule>
  </conditionalFormatting>
  <conditionalFormatting sqref="N18">
    <cfRule type="cellIs" dxfId="963" priority="405" stopIfTrue="1" operator="lessThan">
      <formula>-0.01</formula>
    </cfRule>
    <cfRule type="cellIs" dxfId="962" priority="406" stopIfTrue="1" operator="greaterThan">
      <formula>0.01</formula>
    </cfRule>
  </conditionalFormatting>
  <conditionalFormatting sqref="N19">
    <cfRule type="cellIs" dxfId="961" priority="403" stopIfTrue="1" operator="lessThan">
      <formula>-0.01</formula>
    </cfRule>
    <cfRule type="cellIs" dxfId="960" priority="404" stopIfTrue="1" operator="greaterThan">
      <formula>0.01</formula>
    </cfRule>
  </conditionalFormatting>
  <conditionalFormatting sqref="N20:N21">
    <cfRule type="cellIs" dxfId="959" priority="401" stopIfTrue="1" operator="lessThan">
      <formula>-0.01</formula>
    </cfRule>
    <cfRule type="cellIs" dxfId="958" priority="402" stopIfTrue="1" operator="greaterThan">
      <formula>0.01</formula>
    </cfRule>
  </conditionalFormatting>
  <conditionalFormatting sqref="N22">
    <cfRule type="cellIs" dxfId="957" priority="399" stopIfTrue="1" operator="lessThan">
      <formula>-0.01</formula>
    </cfRule>
    <cfRule type="cellIs" dxfId="956" priority="400" stopIfTrue="1" operator="greaterThan">
      <formula>0.01</formula>
    </cfRule>
  </conditionalFormatting>
  <conditionalFormatting sqref="P18">
    <cfRule type="cellIs" dxfId="955" priority="397" operator="greaterThan">
      <formula>0.03</formula>
    </cfRule>
    <cfRule type="cellIs" dxfId="954" priority="398" stopIfTrue="1" operator="lessThan">
      <formula>-0.03</formula>
    </cfRule>
  </conditionalFormatting>
  <conditionalFormatting sqref="P22">
    <cfRule type="cellIs" dxfId="953" priority="395" operator="lessThan">
      <formula>-0.03</formula>
    </cfRule>
    <cfRule type="cellIs" dxfId="952" priority="396" stopIfTrue="1" operator="greaterThan">
      <formula>0.03</formula>
    </cfRule>
  </conditionalFormatting>
  <conditionalFormatting sqref="I67">
    <cfRule type="dataBar" priority="370">
      <dataBar>
        <cfvo type="min"/>
        <cfvo type="max"/>
        <color rgb="FF008AEF"/>
      </dataBar>
    </cfRule>
  </conditionalFormatting>
  <conditionalFormatting sqref="I62">
    <cfRule type="dataBar" priority="369">
      <dataBar>
        <cfvo type="min"/>
        <cfvo type="max"/>
        <color rgb="FF008AEF"/>
      </dataBar>
    </cfRule>
    <cfRule type="dataBar" priority="364">
      <dataBar>
        <cfvo type="min"/>
        <cfvo type="max"/>
        <color rgb="FF008AEF"/>
      </dataBar>
    </cfRule>
  </conditionalFormatting>
  <conditionalFormatting sqref="I63">
    <cfRule type="dataBar" priority="368">
      <dataBar>
        <cfvo type="min"/>
        <cfvo type="max"/>
        <color rgb="FF008AEF"/>
      </dataBar>
    </cfRule>
    <cfRule type="dataBar" priority="363">
      <dataBar>
        <cfvo type="min"/>
        <cfvo type="max"/>
        <color rgb="FF008AEF"/>
      </dataBar>
    </cfRule>
  </conditionalFormatting>
  <conditionalFormatting sqref="I64:I65">
    <cfRule type="dataBar" priority="367">
      <dataBar>
        <cfvo type="min"/>
        <cfvo type="max"/>
        <color rgb="FF008AEF"/>
      </dataBar>
    </cfRule>
  </conditionalFormatting>
  <conditionalFormatting sqref="I66">
    <cfRule type="dataBar" priority="366">
      <dataBar>
        <cfvo type="min"/>
        <cfvo type="max"/>
        <color rgb="FF008AEF"/>
      </dataBar>
    </cfRule>
  </conditionalFormatting>
  <conditionalFormatting sqref="I64:I66">
    <cfRule type="dataBar" priority="365">
      <dataBar>
        <cfvo type="min"/>
        <cfvo type="max"/>
        <color rgb="FF008AEF"/>
      </dataBar>
    </cfRule>
  </conditionalFormatting>
  <conditionalFormatting sqref="J62:J66">
    <cfRule type="cellIs" dxfId="951" priority="361" operator="greaterThan">
      <formula>0.03</formula>
    </cfRule>
    <cfRule type="cellIs" dxfId="950" priority="362" stopIfTrue="1" operator="lessThan">
      <formula>-0.03</formula>
    </cfRule>
  </conditionalFormatting>
  <conditionalFormatting sqref="N67">
    <cfRule type="cellIs" dxfId="949" priority="359" stopIfTrue="1" operator="lessThan">
      <formula>-0.01</formula>
    </cfRule>
    <cfRule type="cellIs" dxfId="948" priority="360" stopIfTrue="1" operator="greaterThan">
      <formula>0.01</formula>
    </cfRule>
  </conditionalFormatting>
  <conditionalFormatting sqref="N62">
    <cfRule type="cellIs" dxfId="947" priority="357" stopIfTrue="1" operator="lessThan">
      <formula>-0.01</formula>
    </cfRule>
    <cfRule type="cellIs" dxfId="946" priority="358" stopIfTrue="1" operator="greaterThan">
      <formula>0.01</formula>
    </cfRule>
  </conditionalFormatting>
  <conditionalFormatting sqref="N63">
    <cfRule type="cellIs" dxfId="945" priority="355" stopIfTrue="1" operator="lessThan">
      <formula>-0.01</formula>
    </cfRule>
    <cfRule type="cellIs" dxfId="944" priority="356" stopIfTrue="1" operator="greaterThan">
      <formula>0.01</formula>
    </cfRule>
  </conditionalFormatting>
  <conditionalFormatting sqref="N64:N65">
    <cfRule type="cellIs" dxfId="943" priority="353" stopIfTrue="1" operator="lessThan">
      <formula>-0.01</formula>
    </cfRule>
    <cfRule type="cellIs" dxfId="942" priority="354" stopIfTrue="1" operator="greaterThan">
      <formula>0.01</formula>
    </cfRule>
  </conditionalFormatting>
  <conditionalFormatting sqref="N66">
    <cfRule type="cellIs" dxfId="941" priority="351" stopIfTrue="1" operator="lessThan">
      <formula>-0.01</formula>
    </cfRule>
    <cfRule type="cellIs" dxfId="940" priority="352" stopIfTrue="1" operator="greaterThan">
      <formula>0.01</formula>
    </cfRule>
  </conditionalFormatting>
  <conditionalFormatting sqref="P62">
    <cfRule type="cellIs" dxfId="939" priority="349" operator="greaterThan">
      <formula>0.03</formula>
    </cfRule>
    <cfRule type="cellIs" dxfId="938" priority="350" stopIfTrue="1" operator="lessThan">
      <formula>-0.03</formula>
    </cfRule>
  </conditionalFormatting>
  <conditionalFormatting sqref="P66">
    <cfRule type="cellIs" dxfId="937" priority="347" operator="lessThan">
      <formula>-0.03</formula>
    </cfRule>
    <cfRule type="cellIs" dxfId="936" priority="348" stopIfTrue="1" operator="greaterThan">
      <formula>0.03</formula>
    </cfRule>
  </conditionalFormatting>
  <conditionalFormatting sqref="I78">
    <cfRule type="dataBar" priority="346">
      <dataBar>
        <cfvo type="min"/>
        <cfvo type="max"/>
        <color rgb="FF008AEF"/>
      </dataBar>
    </cfRule>
  </conditionalFormatting>
  <conditionalFormatting sqref="I73">
    <cfRule type="dataBar" priority="345">
      <dataBar>
        <cfvo type="min"/>
        <cfvo type="max"/>
        <color rgb="FF008AEF"/>
      </dataBar>
    </cfRule>
    <cfRule type="dataBar" priority="340">
      <dataBar>
        <cfvo type="min"/>
        <cfvo type="max"/>
        <color rgb="FF008AEF"/>
      </dataBar>
    </cfRule>
  </conditionalFormatting>
  <conditionalFormatting sqref="I74">
    <cfRule type="dataBar" priority="344">
      <dataBar>
        <cfvo type="min"/>
        <cfvo type="max"/>
        <color rgb="FF008AEF"/>
      </dataBar>
    </cfRule>
    <cfRule type="dataBar" priority="339">
      <dataBar>
        <cfvo type="min"/>
        <cfvo type="max"/>
        <color rgb="FF008AEF"/>
      </dataBar>
    </cfRule>
  </conditionalFormatting>
  <conditionalFormatting sqref="I75:I76">
    <cfRule type="dataBar" priority="343">
      <dataBar>
        <cfvo type="min"/>
        <cfvo type="max"/>
        <color rgb="FF008AEF"/>
      </dataBar>
    </cfRule>
  </conditionalFormatting>
  <conditionalFormatting sqref="I77">
    <cfRule type="dataBar" priority="342">
      <dataBar>
        <cfvo type="min"/>
        <cfvo type="max"/>
        <color rgb="FF008AEF"/>
      </dataBar>
    </cfRule>
  </conditionalFormatting>
  <conditionalFormatting sqref="I75:I77">
    <cfRule type="dataBar" priority="341">
      <dataBar>
        <cfvo type="min"/>
        <cfvo type="max"/>
        <color rgb="FF008AEF"/>
      </dataBar>
    </cfRule>
  </conditionalFormatting>
  <conditionalFormatting sqref="J73:J77">
    <cfRule type="cellIs" dxfId="935" priority="337" operator="greaterThan">
      <formula>0.03</formula>
    </cfRule>
    <cfRule type="cellIs" dxfId="934" priority="338" stopIfTrue="1" operator="lessThan">
      <formula>-0.03</formula>
    </cfRule>
  </conditionalFormatting>
  <conditionalFormatting sqref="N78">
    <cfRule type="cellIs" dxfId="933" priority="335" stopIfTrue="1" operator="lessThan">
      <formula>-0.01</formula>
    </cfRule>
    <cfRule type="cellIs" dxfId="932" priority="336" stopIfTrue="1" operator="greaterThan">
      <formula>0.01</formula>
    </cfRule>
  </conditionalFormatting>
  <conditionalFormatting sqref="N73">
    <cfRule type="cellIs" dxfId="931" priority="333" stopIfTrue="1" operator="lessThan">
      <formula>-0.01</formula>
    </cfRule>
    <cfRule type="cellIs" dxfId="930" priority="334" stopIfTrue="1" operator="greaterThan">
      <formula>0.01</formula>
    </cfRule>
  </conditionalFormatting>
  <conditionalFormatting sqref="N74">
    <cfRule type="cellIs" dxfId="929" priority="331" stopIfTrue="1" operator="lessThan">
      <formula>-0.01</formula>
    </cfRule>
    <cfRule type="cellIs" dxfId="928" priority="332" stopIfTrue="1" operator="greaterThan">
      <formula>0.01</formula>
    </cfRule>
  </conditionalFormatting>
  <conditionalFormatting sqref="N75:N76">
    <cfRule type="cellIs" dxfId="927" priority="329" stopIfTrue="1" operator="lessThan">
      <formula>-0.01</formula>
    </cfRule>
    <cfRule type="cellIs" dxfId="926" priority="330" stopIfTrue="1" operator="greaterThan">
      <formula>0.01</formula>
    </cfRule>
  </conditionalFormatting>
  <conditionalFormatting sqref="N77">
    <cfRule type="cellIs" dxfId="925" priority="327" stopIfTrue="1" operator="lessThan">
      <formula>-0.01</formula>
    </cfRule>
    <cfRule type="cellIs" dxfId="924" priority="328" stopIfTrue="1" operator="greaterThan">
      <formula>0.01</formula>
    </cfRule>
  </conditionalFormatting>
  <conditionalFormatting sqref="P73">
    <cfRule type="cellIs" dxfId="923" priority="325" operator="greaterThan">
      <formula>0.03</formula>
    </cfRule>
    <cfRule type="cellIs" dxfId="922" priority="326" stopIfTrue="1" operator="lessThan">
      <formula>-0.03</formula>
    </cfRule>
  </conditionalFormatting>
  <conditionalFormatting sqref="P77">
    <cfRule type="cellIs" dxfId="921" priority="323" operator="lessThan">
      <formula>-0.03</formula>
    </cfRule>
    <cfRule type="cellIs" dxfId="920" priority="324" stopIfTrue="1" operator="greaterThan">
      <formula>0.03</formula>
    </cfRule>
  </conditionalFormatting>
  <conditionalFormatting sqref="Z89:Z90">
    <cfRule type="cellIs" dxfId="919" priority="270" stopIfTrue="1" operator="lessThan">
      <formula>-0.01</formula>
    </cfRule>
    <cfRule type="cellIs" dxfId="918" priority="271" stopIfTrue="1" operator="greaterThan">
      <formula>0.01</formula>
    </cfRule>
  </conditionalFormatting>
  <conditionalFormatting sqref="AB84">
    <cfRule type="cellIs" dxfId="917" priority="267" operator="greaterThan">
      <formula>0.03</formula>
    </cfRule>
    <cfRule type="cellIs" dxfId="916" priority="268" stopIfTrue="1" operator="lessThan">
      <formula>-0.03</formula>
    </cfRule>
  </conditionalFormatting>
  <conditionalFormatting sqref="AB88">
    <cfRule type="cellIs" dxfId="915" priority="265" operator="lessThan">
      <formula>-0.03</formula>
    </cfRule>
    <cfRule type="cellIs" dxfId="914" priority="266" stopIfTrue="1" operator="greaterThan">
      <formula>0.03</formula>
    </cfRule>
  </conditionalFormatting>
  <conditionalFormatting sqref="Z84">
    <cfRule type="cellIs" dxfId="913" priority="263" stopIfTrue="1" operator="lessThan">
      <formula>-0.01</formula>
    </cfRule>
    <cfRule type="cellIs" dxfId="912" priority="264" stopIfTrue="1" operator="greaterThan">
      <formula>0.01</formula>
    </cfRule>
  </conditionalFormatting>
  <conditionalFormatting sqref="Z85">
    <cfRule type="cellIs" dxfId="911" priority="261" stopIfTrue="1" operator="lessThan">
      <formula>-0.01</formula>
    </cfRule>
    <cfRule type="cellIs" dxfId="910" priority="262" stopIfTrue="1" operator="greaterThan">
      <formula>0.01</formula>
    </cfRule>
  </conditionalFormatting>
  <conditionalFormatting sqref="Z86:Z87">
    <cfRule type="cellIs" dxfId="909" priority="259" stopIfTrue="1" operator="lessThan">
      <formula>-0.01</formula>
    </cfRule>
    <cfRule type="cellIs" dxfId="908" priority="260" stopIfTrue="1" operator="greaterThan">
      <formula>0.01</formula>
    </cfRule>
  </conditionalFormatting>
  <conditionalFormatting sqref="Z88">
    <cfRule type="cellIs" dxfId="907" priority="257" stopIfTrue="1" operator="lessThan">
      <formula>-0.01</formula>
    </cfRule>
    <cfRule type="cellIs" dxfId="906" priority="258" stopIfTrue="1" operator="greaterThan">
      <formula>0.01</formula>
    </cfRule>
  </conditionalFormatting>
  <conditionalFormatting sqref="V84:V88">
    <cfRule type="cellIs" dxfId="905" priority="255" operator="greaterThan">
      <formula>0.03</formula>
    </cfRule>
    <cfRule type="cellIs" dxfId="904" priority="256" stopIfTrue="1" operator="lessThan">
      <formula>-0.03</formula>
    </cfRule>
  </conditionalFormatting>
  <conditionalFormatting sqref="R85:T85">
    <cfRule type="dataBar" priority="254">
      <dataBar>
        <cfvo type="min"/>
        <cfvo type="max"/>
        <color rgb="FF008AEF"/>
      </dataBar>
    </cfRule>
  </conditionalFormatting>
  <conditionalFormatting sqref="R86:T87">
    <cfRule type="dataBar" priority="253">
      <dataBar>
        <cfvo type="min"/>
        <cfvo type="max"/>
        <color rgb="FF008AEF"/>
      </dataBar>
    </cfRule>
  </conditionalFormatting>
  <conditionalFormatting sqref="R88:T88">
    <cfRule type="dataBar" priority="252">
      <dataBar>
        <cfvo type="min"/>
        <cfvo type="max"/>
        <color rgb="FF008AEF"/>
      </dataBar>
    </cfRule>
  </conditionalFormatting>
  <conditionalFormatting sqref="R84:U84 U85:U88">
    <cfRule type="dataBar" priority="269">
      <dataBar>
        <cfvo type="min"/>
        <cfvo type="max"/>
        <color rgb="FF008AEF"/>
      </dataBar>
    </cfRule>
  </conditionalFormatting>
  <conditionalFormatting sqref="N90">
    <cfRule type="cellIs" dxfId="903" priority="248" stopIfTrue="1" operator="lessThan">
      <formula>-0.01</formula>
    </cfRule>
    <cfRule type="cellIs" dxfId="902" priority="249" stopIfTrue="1" operator="greaterThan">
      <formula>0.01</formula>
    </cfRule>
  </conditionalFormatting>
  <conditionalFormatting sqref="I89">
    <cfRule type="dataBar" priority="247">
      <dataBar>
        <cfvo type="min"/>
        <cfvo type="max"/>
        <color rgb="FF008AEF"/>
      </dataBar>
    </cfRule>
  </conditionalFormatting>
  <conditionalFormatting sqref="N89">
    <cfRule type="cellIs" dxfId="901" priority="236" stopIfTrue="1" operator="lessThan">
      <formula>-0.01</formula>
    </cfRule>
    <cfRule type="cellIs" dxfId="900" priority="237" stopIfTrue="1" operator="greaterThan">
      <formula>0.01</formula>
    </cfRule>
  </conditionalFormatting>
  <conditionalFormatting sqref="R89:T90">
    <cfRule type="dataBar" priority="272">
      <dataBar>
        <cfvo type="min"/>
        <cfvo type="max"/>
        <color rgb="FF008AEF"/>
      </dataBar>
    </cfRule>
  </conditionalFormatting>
  <conditionalFormatting sqref="U89:U90">
    <cfRule type="dataBar" priority="273">
      <dataBar>
        <cfvo type="min"/>
        <cfvo type="max"/>
        <color rgb="FF008AEF"/>
      </dataBar>
    </cfRule>
  </conditionalFormatting>
  <conditionalFormatting sqref="I90">
    <cfRule type="dataBar" priority="274">
      <dataBar>
        <cfvo type="min"/>
        <cfvo type="max"/>
        <color rgb="FF008AEF"/>
      </dataBar>
    </cfRule>
  </conditionalFormatting>
  <conditionalFormatting sqref="Z100:Z101">
    <cfRule type="cellIs" dxfId="899" priority="219" stopIfTrue="1" operator="lessThan">
      <formula>-0.01</formula>
    </cfRule>
    <cfRule type="cellIs" dxfId="898" priority="220" stopIfTrue="1" operator="greaterThan">
      <formula>0.01</formula>
    </cfRule>
  </conditionalFormatting>
  <conditionalFormatting sqref="AB95">
    <cfRule type="cellIs" dxfId="897" priority="216" operator="greaterThan">
      <formula>0.03</formula>
    </cfRule>
    <cfRule type="cellIs" dxfId="896" priority="217" stopIfTrue="1" operator="lessThan">
      <formula>-0.03</formula>
    </cfRule>
  </conditionalFormatting>
  <conditionalFormatting sqref="AB99">
    <cfRule type="cellIs" dxfId="895" priority="214" operator="lessThan">
      <formula>-0.03</formula>
    </cfRule>
    <cfRule type="cellIs" dxfId="894" priority="215" stopIfTrue="1" operator="greaterThan">
      <formula>0.03</formula>
    </cfRule>
  </conditionalFormatting>
  <conditionalFormatting sqref="Z95">
    <cfRule type="cellIs" dxfId="893" priority="212" stopIfTrue="1" operator="lessThan">
      <formula>-0.01</formula>
    </cfRule>
    <cfRule type="cellIs" dxfId="892" priority="213" stopIfTrue="1" operator="greaterThan">
      <formula>0.01</formula>
    </cfRule>
  </conditionalFormatting>
  <conditionalFormatting sqref="Z96">
    <cfRule type="cellIs" dxfId="891" priority="210" stopIfTrue="1" operator="lessThan">
      <formula>-0.01</formula>
    </cfRule>
    <cfRule type="cellIs" dxfId="890" priority="211" stopIfTrue="1" operator="greaterThan">
      <formula>0.01</formula>
    </cfRule>
  </conditionalFormatting>
  <conditionalFormatting sqref="Z97:Z98">
    <cfRule type="cellIs" dxfId="889" priority="208" stopIfTrue="1" operator="lessThan">
      <formula>-0.01</formula>
    </cfRule>
    <cfRule type="cellIs" dxfId="888" priority="209" stopIfTrue="1" operator="greaterThan">
      <formula>0.01</formula>
    </cfRule>
  </conditionalFormatting>
  <conditionalFormatting sqref="Z99">
    <cfRule type="cellIs" dxfId="887" priority="206" stopIfTrue="1" operator="lessThan">
      <formula>-0.01</formula>
    </cfRule>
    <cfRule type="cellIs" dxfId="886" priority="207" stopIfTrue="1" operator="greaterThan">
      <formula>0.01</formula>
    </cfRule>
  </conditionalFormatting>
  <conditionalFormatting sqref="V95:V99">
    <cfRule type="cellIs" dxfId="885" priority="204" operator="greaterThan">
      <formula>0.03</formula>
    </cfRule>
    <cfRule type="cellIs" dxfId="884" priority="205" stopIfTrue="1" operator="lessThan">
      <formula>-0.03</formula>
    </cfRule>
  </conditionalFormatting>
  <conditionalFormatting sqref="R96:T96">
    <cfRule type="dataBar" priority="203">
      <dataBar>
        <cfvo type="min"/>
        <cfvo type="max"/>
        <color rgb="FF008AEF"/>
      </dataBar>
    </cfRule>
  </conditionalFormatting>
  <conditionalFormatting sqref="R97:T98">
    <cfRule type="dataBar" priority="202">
      <dataBar>
        <cfvo type="min"/>
        <cfvo type="max"/>
        <color rgb="FF008AEF"/>
      </dataBar>
    </cfRule>
  </conditionalFormatting>
  <conditionalFormatting sqref="R99:T99">
    <cfRule type="dataBar" priority="201">
      <dataBar>
        <cfvo type="min"/>
        <cfvo type="max"/>
        <color rgb="FF008AEF"/>
      </dataBar>
    </cfRule>
  </conditionalFormatting>
  <conditionalFormatting sqref="R95:U95 U96:U99">
    <cfRule type="dataBar" priority="218">
      <dataBar>
        <cfvo type="min"/>
        <cfvo type="max"/>
        <color rgb="FF008AEF"/>
      </dataBar>
    </cfRule>
  </conditionalFormatting>
  <conditionalFormatting sqref="N101">
    <cfRule type="cellIs" dxfId="883" priority="197" stopIfTrue="1" operator="lessThan">
      <formula>-0.01</formula>
    </cfRule>
    <cfRule type="cellIs" dxfId="882" priority="198" stopIfTrue="1" operator="greaterThan">
      <formula>0.01</formula>
    </cfRule>
  </conditionalFormatting>
  <conditionalFormatting sqref="I100">
    <cfRule type="dataBar" priority="196">
      <dataBar>
        <cfvo type="min"/>
        <cfvo type="max"/>
        <color rgb="FF008AEF"/>
      </dataBar>
    </cfRule>
  </conditionalFormatting>
  <conditionalFormatting sqref="N100">
    <cfRule type="cellIs" dxfId="881" priority="185" stopIfTrue="1" operator="lessThan">
      <formula>-0.01</formula>
    </cfRule>
    <cfRule type="cellIs" dxfId="880" priority="186" stopIfTrue="1" operator="greaterThan">
      <formula>0.01</formula>
    </cfRule>
  </conditionalFormatting>
  <conditionalFormatting sqref="R100:T101">
    <cfRule type="dataBar" priority="221">
      <dataBar>
        <cfvo type="min"/>
        <cfvo type="max"/>
        <color rgb="FF008AEF"/>
      </dataBar>
    </cfRule>
  </conditionalFormatting>
  <conditionalFormatting sqref="U100:U101">
    <cfRule type="dataBar" priority="222">
      <dataBar>
        <cfvo type="min"/>
        <cfvo type="max"/>
        <color rgb="FF008AEF"/>
      </dataBar>
    </cfRule>
  </conditionalFormatting>
  <conditionalFormatting sqref="I101">
    <cfRule type="dataBar" priority="223">
      <dataBar>
        <cfvo type="min"/>
        <cfvo type="max"/>
        <color rgb="FF008AEF"/>
      </dataBar>
    </cfRule>
  </conditionalFormatting>
  <conditionalFormatting sqref="Z111:Z112">
    <cfRule type="cellIs" dxfId="879" priority="168" stopIfTrue="1" operator="lessThan">
      <formula>-0.01</formula>
    </cfRule>
    <cfRule type="cellIs" dxfId="878" priority="169" stopIfTrue="1" operator="greaterThan">
      <formula>0.01</formula>
    </cfRule>
  </conditionalFormatting>
  <conditionalFormatting sqref="AB106">
    <cfRule type="cellIs" dxfId="877" priority="165" operator="greaterThan">
      <formula>0.03</formula>
    </cfRule>
    <cfRule type="cellIs" dxfId="876" priority="166" stopIfTrue="1" operator="lessThan">
      <formula>-0.03</formula>
    </cfRule>
  </conditionalFormatting>
  <conditionalFormatting sqref="AB110">
    <cfRule type="cellIs" dxfId="875" priority="163" operator="lessThan">
      <formula>-0.03</formula>
    </cfRule>
    <cfRule type="cellIs" dxfId="874" priority="164" stopIfTrue="1" operator="greaterThan">
      <formula>0.03</formula>
    </cfRule>
  </conditionalFormatting>
  <conditionalFormatting sqref="Z106">
    <cfRule type="cellIs" dxfId="873" priority="161" stopIfTrue="1" operator="lessThan">
      <formula>-0.01</formula>
    </cfRule>
    <cfRule type="cellIs" dxfId="872" priority="162" stopIfTrue="1" operator="greaterThan">
      <formula>0.01</formula>
    </cfRule>
  </conditionalFormatting>
  <conditionalFormatting sqref="Z107">
    <cfRule type="cellIs" dxfId="871" priority="159" stopIfTrue="1" operator="lessThan">
      <formula>-0.01</formula>
    </cfRule>
    <cfRule type="cellIs" dxfId="870" priority="160" stopIfTrue="1" operator="greaterThan">
      <formula>0.01</formula>
    </cfRule>
  </conditionalFormatting>
  <conditionalFormatting sqref="Z108:Z109">
    <cfRule type="cellIs" dxfId="869" priority="157" stopIfTrue="1" operator="lessThan">
      <formula>-0.01</formula>
    </cfRule>
    <cfRule type="cellIs" dxfId="868" priority="158" stopIfTrue="1" operator="greaterThan">
      <formula>0.01</formula>
    </cfRule>
  </conditionalFormatting>
  <conditionalFormatting sqref="Z110">
    <cfRule type="cellIs" dxfId="867" priority="155" stopIfTrue="1" operator="lessThan">
      <formula>-0.01</formula>
    </cfRule>
    <cfRule type="cellIs" dxfId="866" priority="156" stopIfTrue="1" operator="greaterThan">
      <formula>0.01</formula>
    </cfRule>
  </conditionalFormatting>
  <conditionalFormatting sqref="V106:V110">
    <cfRule type="cellIs" dxfId="865" priority="153" operator="greaterThan">
      <formula>0.03</formula>
    </cfRule>
    <cfRule type="cellIs" dxfId="864" priority="154" stopIfTrue="1" operator="lessThan">
      <formula>-0.03</formula>
    </cfRule>
  </conditionalFormatting>
  <conditionalFormatting sqref="R107:T107">
    <cfRule type="dataBar" priority="152">
      <dataBar>
        <cfvo type="min"/>
        <cfvo type="max"/>
        <color rgb="FF008AEF"/>
      </dataBar>
    </cfRule>
  </conditionalFormatting>
  <conditionalFormatting sqref="R108:T109">
    <cfRule type="dataBar" priority="151">
      <dataBar>
        <cfvo type="min"/>
        <cfvo type="max"/>
        <color rgb="FF008AEF"/>
      </dataBar>
    </cfRule>
  </conditionalFormatting>
  <conditionalFormatting sqref="R110:T110">
    <cfRule type="dataBar" priority="150">
      <dataBar>
        <cfvo type="min"/>
        <cfvo type="max"/>
        <color rgb="FF008AEF"/>
      </dataBar>
    </cfRule>
  </conditionalFormatting>
  <conditionalFormatting sqref="R106:U106 U107:U110">
    <cfRule type="dataBar" priority="167">
      <dataBar>
        <cfvo type="min"/>
        <cfvo type="max"/>
        <color rgb="FF008AEF"/>
      </dataBar>
    </cfRule>
  </conditionalFormatting>
  <conditionalFormatting sqref="N112">
    <cfRule type="cellIs" dxfId="863" priority="146" stopIfTrue="1" operator="lessThan">
      <formula>-0.01</formula>
    </cfRule>
    <cfRule type="cellIs" dxfId="862" priority="147" stopIfTrue="1" operator="greaterThan">
      <formula>0.01</formula>
    </cfRule>
  </conditionalFormatting>
  <conditionalFormatting sqref="I111">
    <cfRule type="dataBar" priority="145">
      <dataBar>
        <cfvo type="min"/>
        <cfvo type="max"/>
        <color rgb="FF008AEF"/>
      </dataBar>
    </cfRule>
  </conditionalFormatting>
  <conditionalFormatting sqref="N111">
    <cfRule type="cellIs" dxfId="861" priority="134" stopIfTrue="1" operator="lessThan">
      <formula>-0.01</formula>
    </cfRule>
    <cfRule type="cellIs" dxfId="860" priority="135" stopIfTrue="1" operator="greaterThan">
      <formula>0.01</formula>
    </cfRule>
  </conditionalFormatting>
  <conditionalFormatting sqref="R111:T112">
    <cfRule type="dataBar" priority="170">
      <dataBar>
        <cfvo type="min"/>
        <cfvo type="max"/>
        <color rgb="FF008AEF"/>
      </dataBar>
    </cfRule>
  </conditionalFormatting>
  <conditionalFormatting sqref="U111:U112">
    <cfRule type="dataBar" priority="171">
      <dataBar>
        <cfvo type="min"/>
        <cfvo type="max"/>
        <color rgb="FF008AEF"/>
      </dataBar>
    </cfRule>
  </conditionalFormatting>
  <conditionalFormatting sqref="I112">
    <cfRule type="dataBar" priority="172">
      <dataBar>
        <cfvo type="min"/>
        <cfvo type="max"/>
        <color rgb="FF008AEF"/>
      </dataBar>
    </cfRule>
  </conditionalFormatting>
  <conditionalFormatting sqref="I82">
    <cfRule type="dataBar" priority="121">
      <dataBar>
        <cfvo type="min"/>
        <cfvo type="max"/>
        <color rgb="FF008AEF"/>
      </dataBar>
    </cfRule>
  </conditionalFormatting>
  <conditionalFormatting sqref="I83">
    <cfRule type="dataBar" priority="120">
      <dataBar>
        <cfvo type="min"/>
        <cfvo type="max"/>
        <color rgb="FF008AEF"/>
      </dataBar>
    </cfRule>
  </conditionalFormatting>
  <conditionalFormatting sqref="I84">
    <cfRule type="dataBar" priority="119">
      <dataBar>
        <cfvo type="min"/>
        <cfvo type="max"/>
        <color rgb="FF008AEF"/>
      </dataBar>
    </cfRule>
    <cfRule type="dataBar" priority="114">
      <dataBar>
        <cfvo type="min"/>
        <cfvo type="max"/>
        <color rgb="FF008AEF"/>
      </dataBar>
    </cfRule>
  </conditionalFormatting>
  <conditionalFormatting sqref="I85">
    <cfRule type="dataBar" priority="118">
      <dataBar>
        <cfvo type="min"/>
        <cfvo type="max"/>
        <color rgb="FF008AEF"/>
      </dataBar>
    </cfRule>
    <cfRule type="dataBar" priority="113">
      <dataBar>
        <cfvo type="min"/>
        <cfvo type="max"/>
        <color rgb="FF008AEF"/>
      </dataBar>
    </cfRule>
  </conditionalFormatting>
  <conditionalFormatting sqref="I86:I87">
    <cfRule type="dataBar" priority="117">
      <dataBar>
        <cfvo type="min"/>
        <cfvo type="max"/>
        <color rgb="FF008AEF"/>
      </dataBar>
    </cfRule>
  </conditionalFormatting>
  <conditionalFormatting sqref="I88">
    <cfRule type="dataBar" priority="116">
      <dataBar>
        <cfvo type="min"/>
        <cfvo type="max"/>
        <color rgb="FF008AEF"/>
      </dataBar>
    </cfRule>
  </conditionalFormatting>
  <conditionalFormatting sqref="I86:I88">
    <cfRule type="dataBar" priority="115">
      <dataBar>
        <cfvo type="min"/>
        <cfvo type="max"/>
        <color rgb="FF008AEF"/>
      </dataBar>
    </cfRule>
  </conditionalFormatting>
  <conditionalFormatting sqref="J84:J88">
    <cfRule type="cellIs" dxfId="859" priority="111" operator="greaterThan">
      <formula>0.03</formula>
    </cfRule>
    <cfRule type="cellIs" dxfId="858" priority="112" stopIfTrue="1" operator="lessThan">
      <formula>-0.03</formula>
    </cfRule>
  </conditionalFormatting>
  <conditionalFormatting sqref="N84">
    <cfRule type="cellIs" dxfId="857" priority="109" stopIfTrue="1" operator="lessThan">
      <formula>-0.01</formula>
    </cfRule>
    <cfRule type="cellIs" dxfId="856" priority="110" stopIfTrue="1" operator="greaterThan">
      <formula>0.01</formula>
    </cfRule>
  </conditionalFormatting>
  <conditionalFormatting sqref="N85">
    <cfRule type="cellIs" dxfId="855" priority="107" stopIfTrue="1" operator="lessThan">
      <formula>-0.01</formula>
    </cfRule>
    <cfRule type="cellIs" dxfId="854" priority="108" stopIfTrue="1" operator="greaterThan">
      <formula>0.01</formula>
    </cfRule>
  </conditionalFormatting>
  <conditionalFormatting sqref="N86:N87">
    <cfRule type="cellIs" dxfId="853" priority="105" stopIfTrue="1" operator="lessThan">
      <formula>-0.01</formula>
    </cfRule>
    <cfRule type="cellIs" dxfId="852" priority="106" stopIfTrue="1" operator="greaterThan">
      <formula>0.01</formula>
    </cfRule>
  </conditionalFormatting>
  <conditionalFormatting sqref="N88">
    <cfRule type="cellIs" dxfId="851" priority="103" stopIfTrue="1" operator="lessThan">
      <formula>-0.01</formula>
    </cfRule>
    <cfRule type="cellIs" dxfId="850" priority="104" stopIfTrue="1" operator="greaterThan">
      <formula>0.01</formula>
    </cfRule>
  </conditionalFormatting>
  <conditionalFormatting sqref="P84">
    <cfRule type="cellIs" dxfId="849" priority="101" operator="greaterThan">
      <formula>0.03</formula>
    </cfRule>
    <cfRule type="cellIs" dxfId="848" priority="102" stopIfTrue="1" operator="lessThan">
      <formula>-0.03</formula>
    </cfRule>
  </conditionalFormatting>
  <conditionalFormatting sqref="P88">
    <cfRule type="cellIs" dxfId="847" priority="99" operator="lessThan">
      <formula>-0.03</formula>
    </cfRule>
    <cfRule type="cellIs" dxfId="846" priority="100" stopIfTrue="1" operator="greaterThan">
      <formula>0.03</formula>
    </cfRule>
  </conditionalFormatting>
  <conditionalFormatting sqref="I93">
    <cfRule type="dataBar" priority="98">
      <dataBar>
        <cfvo type="min"/>
        <cfvo type="max"/>
        <color rgb="FF008AEF"/>
      </dataBar>
    </cfRule>
  </conditionalFormatting>
  <conditionalFormatting sqref="I94">
    <cfRule type="dataBar" priority="97">
      <dataBar>
        <cfvo type="min"/>
        <cfvo type="max"/>
        <color rgb="FF008AEF"/>
      </dataBar>
    </cfRule>
  </conditionalFormatting>
  <conditionalFormatting sqref="I95">
    <cfRule type="dataBar" priority="96">
      <dataBar>
        <cfvo type="min"/>
        <cfvo type="max"/>
        <color rgb="FF008AEF"/>
      </dataBar>
    </cfRule>
    <cfRule type="dataBar" priority="91">
      <dataBar>
        <cfvo type="min"/>
        <cfvo type="max"/>
        <color rgb="FF008AEF"/>
      </dataBar>
    </cfRule>
  </conditionalFormatting>
  <conditionalFormatting sqref="I96">
    <cfRule type="dataBar" priority="95">
      <dataBar>
        <cfvo type="min"/>
        <cfvo type="max"/>
        <color rgb="FF008AEF"/>
      </dataBar>
    </cfRule>
    <cfRule type="dataBar" priority="90">
      <dataBar>
        <cfvo type="min"/>
        <cfvo type="max"/>
        <color rgb="FF008AEF"/>
      </dataBar>
    </cfRule>
  </conditionalFormatting>
  <conditionalFormatting sqref="I97:I98">
    <cfRule type="dataBar" priority="94">
      <dataBar>
        <cfvo type="min"/>
        <cfvo type="max"/>
        <color rgb="FF008AEF"/>
      </dataBar>
    </cfRule>
  </conditionalFormatting>
  <conditionalFormatting sqref="I99">
    <cfRule type="dataBar" priority="93">
      <dataBar>
        <cfvo type="min"/>
        <cfvo type="max"/>
        <color rgb="FF008AEF"/>
      </dataBar>
    </cfRule>
  </conditionalFormatting>
  <conditionalFormatting sqref="I97:I99">
    <cfRule type="dataBar" priority="92">
      <dataBar>
        <cfvo type="min"/>
        <cfvo type="max"/>
        <color rgb="FF008AEF"/>
      </dataBar>
    </cfRule>
  </conditionalFormatting>
  <conditionalFormatting sqref="J95:J99">
    <cfRule type="cellIs" dxfId="845" priority="88" operator="greaterThan">
      <formula>0.03</formula>
    </cfRule>
    <cfRule type="cellIs" dxfId="844" priority="89" stopIfTrue="1" operator="lessThan">
      <formula>-0.03</formula>
    </cfRule>
  </conditionalFormatting>
  <conditionalFormatting sqref="N95">
    <cfRule type="cellIs" dxfId="843" priority="86" stopIfTrue="1" operator="lessThan">
      <formula>-0.01</formula>
    </cfRule>
    <cfRule type="cellIs" dxfId="842" priority="87" stopIfTrue="1" operator="greaterThan">
      <formula>0.01</formula>
    </cfRule>
  </conditionalFormatting>
  <conditionalFormatting sqref="N96">
    <cfRule type="cellIs" dxfId="841" priority="84" stopIfTrue="1" operator="lessThan">
      <formula>-0.01</formula>
    </cfRule>
    <cfRule type="cellIs" dxfId="840" priority="85" stopIfTrue="1" operator="greaterThan">
      <formula>0.01</formula>
    </cfRule>
  </conditionalFormatting>
  <conditionalFormatting sqref="N97:N98">
    <cfRule type="cellIs" dxfId="839" priority="82" stopIfTrue="1" operator="lessThan">
      <formula>-0.01</formula>
    </cfRule>
    <cfRule type="cellIs" dxfId="838" priority="83" stopIfTrue="1" operator="greaterThan">
      <formula>0.01</formula>
    </cfRule>
  </conditionalFormatting>
  <conditionalFormatting sqref="N99">
    <cfRule type="cellIs" dxfId="837" priority="80" stopIfTrue="1" operator="lessThan">
      <formula>-0.01</formula>
    </cfRule>
    <cfRule type="cellIs" dxfId="836" priority="81" stopIfTrue="1" operator="greaterThan">
      <formula>0.01</formula>
    </cfRule>
  </conditionalFormatting>
  <conditionalFormatting sqref="P95">
    <cfRule type="cellIs" dxfId="835" priority="78" operator="greaterThan">
      <formula>0.03</formula>
    </cfRule>
    <cfRule type="cellIs" dxfId="834" priority="79" stopIfTrue="1" operator="lessThan">
      <formula>-0.03</formula>
    </cfRule>
  </conditionalFormatting>
  <conditionalFormatting sqref="P99">
    <cfRule type="cellIs" dxfId="833" priority="76" operator="lessThan">
      <formula>-0.03</formula>
    </cfRule>
    <cfRule type="cellIs" dxfId="832" priority="77" stopIfTrue="1" operator="greaterThan">
      <formula>0.03</formula>
    </cfRule>
  </conditionalFormatting>
  <conditionalFormatting sqref="I104">
    <cfRule type="dataBar" priority="75">
      <dataBar>
        <cfvo type="min"/>
        <cfvo type="max"/>
        <color rgb="FF008AEF"/>
      </dataBar>
    </cfRule>
  </conditionalFormatting>
  <conditionalFormatting sqref="I105">
    <cfRule type="dataBar" priority="74">
      <dataBar>
        <cfvo type="min"/>
        <cfvo type="max"/>
        <color rgb="FF008AEF"/>
      </dataBar>
    </cfRule>
  </conditionalFormatting>
  <conditionalFormatting sqref="I106">
    <cfRule type="dataBar" priority="73">
      <dataBar>
        <cfvo type="min"/>
        <cfvo type="max"/>
        <color rgb="FF008AEF"/>
      </dataBar>
    </cfRule>
    <cfRule type="dataBar" priority="68">
      <dataBar>
        <cfvo type="min"/>
        <cfvo type="max"/>
        <color rgb="FF008AEF"/>
      </dataBar>
    </cfRule>
  </conditionalFormatting>
  <conditionalFormatting sqref="I107">
    <cfRule type="dataBar" priority="72">
      <dataBar>
        <cfvo type="min"/>
        <cfvo type="max"/>
        <color rgb="FF008AEF"/>
      </dataBar>
    </cfRule>
    <cfRule type="dataBar" priority="67">
      <dataBar>
        <cfvo type="min"/>
        <cfvo type="max"/>
        <color rgb="FF008AEF"/>
      </dataBar>
    </cfRule>
  </conditionalFormatting>
  <conditionalFormatting sqref="I108:I109">
    <cfRule type="dataBar" priority="71">
      <dataBar>
        <cfvo type="min"/>
        <cfvo type="max"/>
        <color rgb="FF008AEF"/>
      </dataBar>
    </cfRule>
  </conditionalFormatting>
  <conditionalFormatting sqref="I110">
    <cfRule type="dataBar" priority="70">
      <dataBar>
        <cfvo type="min"/>
        <cfvo type="max"/>
        <color rgb="FF008AEF"/>
      </dataBar>
    </cfRule>
  </conditionalFormatting>
  <conditionalFormatting sqref="I108:I110">
    <cfRule type="dataBar" priority="69">
      <dataBar>
        <cfvo type="min"/>
        <cfvo type="max"/>
        <color rgb="FF008AEF"/>
      </dataBar>
    </cfRule>
  </conditionalFormatting>
  <conditionalFormatting sqref="J106:J110">
    <cfRule type="cellIs" dxfId="831" priority="65" operator="greaterThan">
      <formula>0.03</formula>
    </cfRule>
    <cfRule type="cellIs" dxfId="830" priority="66" stopIfTrue="1" operator="lessThan">
      <formula>-0.03</formula>
    </cfRule>
  </conditionalFormatting>
  <conditionalFormatting sqref="N106">
    <cfRule type="cellIs" dxfId="829" priority="63" stopIfTrue="1" operator="lessThan">
      <formula>-0.01</formula>
    </cfRule>
    <cfRule type="cellIs" dxfId="828" priority="64" stopIfTrue="1" operator="greaterThan">
      <formula>0.01</formula>
    </cfRule>
  </conditionalFormatting>
  <conditionalFormatting sqref="N107">
    <cfRule type="cellIs" dxfId="827" priority="61" stopIfTrue="1" operator="lessThan">
      <formula>-0.01</formula>
    </cfRule>
    <cfRule type="cellIs" dxfId="826" priority="62" stopIfTrue="1" operator="greaterThan">
      <formula>0.01</formula>
    </cfRule>
  </conditionalFormatting>
  <conditionalFormatting sqref="N108:N109">
    <cfRule type="cellIs" dxfId="825" priority="59" stopIfTrue="1" operator="lessThan">
      <formula>-0.01</formula>
    </cfRule>
    <cfRule type="cellIs" dxfId="824" priority="60" stopIfTrue="1" operator="greaterThan">
      <formula>0.01</formula>
    </cfRule>
  </conditionalFormatting>
  <conditionalFormatting sqref="N110">
    <cfRule type="cellIs" dxfId="823" priority="57" stopIfTrue="1" operator="lessThan">
      <formula>-0.01</formula>
    </cfRule>
    <cfRule type="cellIs" dxfId="822" priority="58" stopIfTrue="1" operator="greaterThan">
      <formula>0.01</formula>
    </cfRule>
  </conditionalFormatting>
  <conditionalFormatting sqref="P106">
    <cfRule type="cellIs" dxfId="821" priority="55" operator="greaterThan">
      <formula>0.03</formula>
    </cfRule>
    <cfRule type="cellIs" dxfId="820" priority="56" stopIfTrue="1" operator="lessThan">
      <formula>-0.03</formula>
    </cfRule>
  </conditionalFormatting>
  <conditionalFormatting sqref="P110">
    <cfRule type="cellIs" dxfId="819" priority="53" operator="lessThan">
      <formula>-0.03</formula>
    </cfRule>
    <cfRule type="cellIs" dxfId="818" priority="54" stopIfTrue="1" operator="greaterThan">
      <formula>0.03</formula>
    </cfRule>
  </conditionalFormatting>
  <conditionalFormatting sqref="U8:U11">
    <cfRule type="dataBar" priority="52">
      <dataBar>
        <cfvo type="min"/>
        <cfvo type="max"/>
        <color rgb="FF008AEF"/>
      </dataBar>
    </cfRule>
  </conditionalFormatting>
  <conditionalFormatting sqref="Z12:Z13">
    <cfRule type="cellIs" dxfId="817" priority="49" stopIfTrue="1" operator="lessThan">
      <formula>-0.01</formula>
    </cfRule>
    <cfRule type="cellIs" dxfId="816" priority="50" stopIfTrue="1" operator="greaterThan">
      <formula>0.01</formula>
    </cfRule>
  </conditionalFormatting>
  <conditionalFormatting sqref="I13">
    <cfRule type="dataBar" priority="48">
      <dataBar>
        <cfvo type="min"/>
        <cfvo type="max"/>
        <color rgb="FF008AEF"/>
      </dataBar>
    </cfRule>
  </conditionalFormatting>
  <conditionalFormatting sqref="R12:T13">
    <cfRule type="dataBar" priority="47">
      <dataBar>
        <cfvo type="min"/>
        <cfvo type="max"/>
        <color rgb="FF008AEF"/>
      </dataBar>
    </cfRule>
  </conditionalFormatting>
  <conditionalFormatting sqref="U12:U13">
    <cfRule type="dataBar" priority="51">
      <dataBar>
        <cfvo type="min"/>
        <cfvo type="max"/>
        <color rgb="FF008AEF"/>
      </dataBar>
    </cfRule>
  </conditionalFormatting>
  <conditionalFormatting sqref="AB7">
    <cfRule type="cellIs" dxfId="815" priority="44" operator="greaterThan">
      <formula>0.03</formula>
    </cfRule>
    <cfRule type="cellIs" dxfId="814" priority="45" stopIfTrue="1" operator="lessThan">
      <formula>-0.03</formula>
    </cfRule>
  </conditionalFormatting>
  <conditionalFormatting sqref="AB11">
    <cfRule type="cellIs" dxfId="813" priority="42" operator="lessThan">
      <formula>-0.03</formula>
    </cfRule>
    <cfRule type="cellIs" dxfId="812" priority="43" stopIfTrue="1" operator="greaterThan">
      <formula>0.03</formula>
    </cfRule>
  </conditionalFormatting>
  <conditionalFormatting sqref="Z7">
    <cfRule type="cellIs" dxfId="811" priority="40" stopIfTrue="1" operator="lessThan">
      <formula>-0.01</formula>
    </cfRule>
    <cfRule type="cellIs" dxfId="810" priority="41" stopIfTrue="1" operator="greaterThan">
      <formula>0.01</formula>
    </cfRule>
  </conditionalFormatting>
  <conditionalFormatting sqref="Z8">
    <cfRule type="cellIs" dxfId="809" priority="38" stopIfTrue="1" operator="lessThan">
      <formula>-0.01</formula>
    </cfRule>
    <cfRule type="cellIs" dxfId="808" priority="39" stopIfTrue="1" operator="greaterThan">
      <formula>0.01</formula>
    </cfRule>
  </conditionalFormatting>
  <conditionalFormatting sqref="Z9:Z10">
    <cfRule type="cellIs" dxfId="807" priority="36" stopIfTrue="1" operator="lessThan">
      <formula>-0.01</formula>
    </cfRule>
    <cfRule type="cellIs" dxfId="806" priority="37" stopIfTrue="1" operator="greaterThan">
      <formula>0.01</formula>
    </cfRule>
  </conditionalFormatting>
  <conditionalFormatting sqref="Z11">
    <cfRule type="cellIs" dxfId="805" priority="34" stopIfTrue="1" operator="lessThan">
      <formula>-0.01</formula>
    </cfRule>
    <cfRule type="cellIs" dxfId="804" priority="35" stopIfTrue="1" operator="greaterThan">
      <formula>0.01</formula>
    </cfRule>
  </conditionalFormatting>
  <conditionalFormatting sqref="V7:V11">
    <cfRule type="cellIs" dxfId="803" priority="32" operator="greaterThan">
      <formula>0.03</formula>
    </cfRule>
    <cfRule type="cellIs" dxfId="802" priority="33" stopIfTrue="1" operator="lessThan">
      <formula>-0.03</formula>
    </cfRule>
  </conditionalFormatting>
  <conditionalFormatting sqref="R8:T8">
    <cfRule type="dataBar" priority="31">
      <dataBar>
        <cfvo type="min"/>
        <cfvo type="max"/>
        <color rgb="FF008AEF"/>
      </dataBar>
    </cfRule>
  </conditionalFormatting>
  <conditionalFormatting sqref="R9:T10">
    <cfRule type="dataBar" priority="30">
      <dataBar>
        <cfvo type="min"/>
        <cfvo type="max"/>
        <color rgb="FF008AEF"/>
      </dataBar>
    </cfRule>
  </conditionalFormatting>
  <conditionalFormatting sqref="R11:T11">
    <cfRule type="dataBar" priority="29">
      <dataBar>
        <cfvo type="min"/>
        <cfvo type="max"/>
        <color rgb="FF008AEF"/>
      </dataBar>
    </cfRule>
  </conditionalFormatting>
  <conditionalFormatting sqref="R7:U7">
    <cfRule type="dataBar" priority="46">
      <dataBar>
        <cfvo type="min"/>
        <cfvo type="max"/>
        <color rgb="FF008AEF"/>
      </dataBar>
    </cfRule>
  </conditionalFormatting>
  <conditionalFormatting sqref="I5">
    <cfRule type="dataBar" priority="28">
      <dataBar>
        <cfvo type="min"/>
        <cfvo type="max"/>
        <color rgb="FF008AEF"/>
      </dataBar>
    </cfRule>
  </conditionalFormatting>
  <conditionalFormatting sqref="I6">
    <cfRule type="dataBar" priority="27">
      <dataBar>
        <cfvo type="min"/>
        <cfvo type="max"/>
        <color rgb="FF008AEF"/>
      </dataBar>
    </cfRule>
  </conditionalFormatting>
  <conditionalFormatting sqref="N13">
    <cfRule type="cellIs" dxfId="801" priority="25" stopIfTrue="1" operator="lessThan">
      <formula>-0.01</formula>
    </cfRule>
    <cfRule type="cellIs" dxfId="800" priority="26" stopIfTrue="1" operator="greaterThan">
      <formula>0.01</formula>
    </cfRule>
  </conditionalFormatting>
  <conditionalFormatting sqref="I12">
    <cfRule type="dataBar" priority="24">
      <dataBar>
        <cfvo type="min"/>
        <cfvo type="max"/>
        <color rgb="FF008AEF"/>
      </dataBar>
    </cfRule>
  </conditionalFormatting>
  <conditionalFormatting sqref="I7">
    <cfRule type="dataBar" priority="23">
      <dataBar>
        <cfvo type="min"/>
        <cfvo type="max"/>
        <color rgb="FF008AEF"/>
      </dataBar>
    </cfRule>
    <cfRule type="dataBar" priority="18">
      <dataBar>
        <cfvo type="min"/>
        <cfvo type="max"/>
        <color rgb="FF008AEF"/>
      </dataBar>
    </cfRule>
  </conditionalFormatting>
  <conditionalFormatting sqref="I8">
    <cfRule type="dataBar" priority="22">
      <dataBar>
        <cfvo type="min"/>
        <cfvo type="max"/>
        <color rgb="FF008AEF"/>
      </dataBar>
    </cfRule>
    <cfRule type="dataBar" priority="17">
      <dataBar>
        <cfvo type="min"/>
        <cfvo type="max"/>
        <color rgb="FF008AEF"/>
      </dataBar>
    </cfRule>
  </conditionalFormatting>
  <conditionalFormatting sqref="I9:I10">
    <cfRule type="dataBar" priority="21">
      <dataBar>
        <cfvo type="min"/>
        <cfvo type="max"/>
        <color rgb="FF008AEF"/>
      </dataBar>
    </cfRule>
  </conditionalFormatting>
  <conditionalFormatting sqref="I11">
    <cfRule type="dataBar" priority="20">
      <dataBar>
        <cfvo type="min"/>
        <cfvo type="max"/>
        <color rgb="FF008AEF"/>
      </dataBar>
    </cfRule>
  </conditionalFormatting>
  <conditionalFormatting sqref="I9:I11">
    <cfRule type="dataBar" priority="19">
      <dataBar>
        <cfvo type="min"/>
        <cfvo type="max"/>
        <color rgb="FF008AEF"/>
      </dataBar>
    </cfRule>
  </conditionalFormatting>
  <conditionalFormatting sqref="N12">
    <cfRule type="cellIs" dxfId="799" priority="15" stopIfTrue="1" operator="lessThan">
      <formula>-0.01</formula>
    </cfRule>
    <cfRule type="cellIs" dxfId="798" priority="16" stopIfTrue="1" operator="greaterThan">
      <formula>0.01</formula>
    </cfRule>
  </conditionalFormatting>
  <conditionalFormatting sqref="J7:J11">
    <cfRule type="cellIs" dxfId="797" priority="13" operator="greaterThan">
      <formula>0.03</formula>
    </cfRule>
    <cfRule type="cellIs" dxfId="796" priority="14" stopIfTrue="1" operator="lessThan">
      <formula>-0.03</formula>
    </cfRule>
  </conditionalFormatting>
  <conditionalFormatting sqref="N7">
    <cfRule type="cellIs" dxfId="795" priority="11" stopIfTrue="1" operator="lessThan">
      <formula>-0.01</formula>
    </cfRule>
    <cfRule type="cellIs" dxfId="794" priority="12" stopIfTrue="1" operator="greaterThan">
      <formula>0.01</formula>
    </cfRule>
  </conditionalFormatting>
  <conditionalFormatting sqref="N8">
    <cfRule type="cellIs" dxfId="793" priority="9" stopIfTrue="1" operator="lessThan">
      <formula>-0.01</formula>
    </cfRule>
    <cfRule type="cellIs" dxfId="792" priority="10" stopIfTrue="1" operator="greaterThan">
      <formula>0.01</formula>
    </cfRule>
  </conditionalFormatting>
  <conditionalFormatting sqref="N9:N10">
    <cfRule type="cellIs" dxfId="791" priority="7" stopIfTrue="1" operator="lessThan">
      <formula>-0.01</formula>
    </cfRule>
    <cfRule type="cellIs" dxfId="790" priority="8" stopIfTrue="1" operator="greaterThan">
      <formula>0.01</formula>
    </cfRule>
  </conditionalFormatting>
  <conditionalFormatting sqref="N11">
    <cfRule type="cellIs" dxfId="789" priority="5" stopIfTrue="1" operator="lessThan">
      <formula>-0.01</formula>
    </cfRule>
    <cfRule type="cellIs" dxfId="788" priority="6" stopIfTrue="1" operator="greaterThan">
      <formula>0.01</formula>
    </cfRule>
  </conditionalFormatting>
  <conditionalFormatting sqref="P7">
    <cfRule type="cellIs" dxfId="787" priority="3" operator="greaterThan">
      <formula>0.03</formula>
    </cfRule>
    <cfRule type="cellIs" dxfId="786" priority="4" stopIfTrue="1" operator="lessThan">
      <formula>-0.03</formula>
    </cfRule>
  </conditionalFormatting>
  <conditionalFormatting sqref="P11">
    <cfRule type="cellIs" dxfId="785" priority="1" operator="lessThan">
      <formula>-0.03</formula>
    </cfRule>
    <cfRule type="cellIs" dxfId="784" priority="2" stopIfTrue="1" operator="greaterThan">
      <formula>0.03</formula>
    </cfRule>
  </conditionalFormatting>
  <pageMargins left="0.7" right="0.7" top="0.75" bottom="0.75" header="0.3" footer="0.3"/>
  <pageSetup orientation="portrait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6"/>
  <dimension ref="A1:AL221"/>
  <sheetViews>
    <sheetView topLeftCell="B1" zoomScaleNormal="100" workbookViewId="0">
      <selection activeCell="F4" sqref="F4:H4"/>
    </sheetView>
  </sheetViews>
  <sheetFormatPr defaultColWidth="9" defaultRowHeight="15.6" x14ac:dyDescent="0.25"/>
  <cols>
    <col min="1" max="1" width="1.59765625" style="201" bestFit="1" customWidth="1"/>
    <col min="2" max="2" width="6.59765625" style="201" customWidth="1"/>
    <col min="3" max="3" width="9.3984375" style="201" customWidth="1"/>
    <col min="4" max="4" width="14.3984375" style="201" customWidth="1"/>
    <col min="5" max="5" width="4.59765625" style="201" customWidth="1"/>
    <col min="6" max="6" width="6.59765625" style="201" customWidth="1"/>
    <col min="7" max="7" width="9.3984375" style="201" customWidth="1"/>
    <col min="8" max="8" width="14.3984375" style="201" customWidth="1"/>
    <col min="9" max="9" width="4.59765625" style="201" customWidth="1"/>
    <col min="10" max="10" width="9.59765625" style="201" customWidth="1"/>
    <col min="11" max="11" width="4.59765625" style="201" customWidth="1"/>
    <col min="12" max="12" width="14.3984375" style="201" bestFit="1" customWidth="1"/>
    <col min="13" max="13" width="16.09765625" style="201" bestFit="1" customWidth="1"/>
    <col min="14" max="14" width="7.59765625" style="201" bestFit="1" customWidth="1"/>
    <col min="15" max="15" width="4.59765625" style="201" customWidth="1"/>
    <col min="16" max="16" width="9.59765625" style="201" bestFit="1" customWidth="1"/>
    <col min="17" max="17" width="4.59765625" style="201" customWidth="1"/>
    <col min="18" max="18" width="84.59765625" style="201" customWidth="1"/>
    <col min="19" max="19" width="6.5" style="201" bestFit="1" customWidth="1"/>
    <col min="20" max="20" width="9.59765625" style="201" bestFit="1" customWidth="1"/>
    <col min="21" max="21" width="1.59765625" style="201" bestFit="1" customWidth="1"/>
    <col min="22" max="22" width="7.59765625" style="201" bestFit="1" customWidth="1"/>
    <col min="23" max="23" width="1.59765625" style="201" bestFit="1" customWidth="1"/>
    <col min="24" max="24" width="14.3984375" style="201" bestFit="1" customWidth="1"/>
    <col min="25" max="25" width="16.09765625" style="201" bestFit="1" customWidth="1"/>
    <col min="26" max="26" width="5.09765625" style="201" bestFit="1" customWidth="1"/>
    <col min="27" max="27" width="1.59765625" style="201" bestFit="1" customWidth="1"/>
    <col min="28" max="28" width="8.09765625" style="200" bestFit="1" customWidth="1"/>
    <col min="29" max="29" width="9" style="201" customWidth="1"/>
    <col min="30" max="30" width="1.3984375" style="201" bestFit="1" customWidth="1"/>
    <col min="31" max="31" width="80.59765625" style="201" customWidth="1"/>
    <col min="32" max="32" width="1.3984375" style="201" bestFit="1" customWidth="1"/>
    <col min="33" max="38" width="9" style="201" customWidth="1"/>
  </cols>
  <sheetData>
    <row r="1" spans="1:32" x14ac:dyDescent="0.25">
      <c r="AD1" s="11" t="s">
        <v>0</v>
      </c>
      <c r="AF1" s="11" t="s">
        <v>0</v>
      </c>
    </row>
    <row r="2" spans="1:32" x14ac:dyDescent="0.25">
      <c r="B2" s="276" t="str">
        <f>'Summary (auto)'!C3</f>
        <v>MPEG-151</v>
      </c>
      <c r="C2" s="275"/>
      <c r="D2" s="275"/>
      <c r="E2" s="202"/>
      <c r="F2" s="276" t="str">
        <f>'Summary (auto)'!C4</f>
        <v>my</v>
      </c>
      <c r="G2" s="275"/>
      <c r="H2" s="275"/>
      <c r="I2" s="200"/>
      <c r="J2" s="205" t="s">
        <v>22</v>
      </c>
      <c r="K2" s="200"/>
      <c r="L2" s="281" t="s">
        <v>23</v>
      </c>
      <c r="M2" s="275"/>
      <c r="N2" s="275"/>
      <c r="O2" s="200"/>
      <c r="P2" s="205" t="s">
        <v>24</v>
      </c>
      <c r="U2" s="205"/>
      <c r="V2" s="205"/>
    </row>
    <row r="3" spans="1:32" ht="16.5" customHeight="1" thickBot="1" x14ac:dyDescent="0.3">
      <c r="A3" s="175" t="s">
        <v>0</v>
      </c>
      <c r="B3" s="202"/>
      <c r="C3" s="202"/>
      <c r="D3" s="202"/>
      <c r="E3" s="202"/>
      <c r="F3" s="202"/>
      <c r="G3" s="202"/>
      <c r="H3" s="202"/>
      <c r="I3" s="200"/>
      <c r="J3" s="200"/>
      <c r="K3" s="176" t="s">
        <v>0</v>
      </c>
      <c r="L3" s="87" t="s">
        <v>45</v>
      </c>
      <c r="M3" s="87" t="s">
        <v>46</v>
      </c>
      <c r="N3" s="200"/>
      <c r="O3" s="176" t="s">
        <v>0</v>
      </c>
      <c r="P3" s="200"/>
      <c r="U3" s="175" t="s">
        <v>0</v>
      </c>
      <c r="W3" s="175" t="s">
        <v>0</v>
      </c>
    </row>
    <row r="4" spans="1:32" x14ac:dyDescent="0.25">
      <c r="B4" s="278" t="s">
        <v>11</v>
      </c>
      <c r="C4" s="279"/>
      <c r="D4" s="280"/>
      <c r="E4" s="3"/>
      <c r="F4" s="278" t="str">
        <f>B4</f>
        <v>fruit</v>
      </c>
      <c r="G4" s="279"/>
      <c r="H4" s="280"/>
      <c r="I4" s="3"/>
      <c r="J4" s="204"/>
      <c r="L4" s="282" t="str">
        <f>F4</f>
        <v>fruit</v>
      </c>
      <c r="M4" s="279"/>
      <c r="N4" s="280"/>
      <c r="O4" s="180"/>
      <c r="P4" s="204"/>
      <c r="Q4" s="180"/>
      <c r="R4" s="180"/>
      <c r="S4" s="180"/>
      <c r="T4" s="180"/>
      <c r="U4" s="200"/>
      <c r="V4" s="200"/>
      <c r="X4" s="277"/>
      <c r="Y4" s="275"/>
      <c r="Z4" s="275"/>
    </row>
    <row r="5" spans="1:32" x14ac:dyDescent="0.25">
      <c r="B5" s="274" t="s">
        <v>27</v>
      </c>
      <c r="C5" s="275"/>
      <c r="D5" s="71" t="s">
        <v>28</v>
      </c>
      <c r="E5" s="222"/>
      <c r="F5" s="274" t="s">
        <v>27</v>
      </c>
      <c r="G5" s="275"/>
      <c r="H5" s="71" t="s">
        <v>28</v>
      </c>
      <c r="I5" s="10"/>
      <c r="J5" s="203" t="s">
        <v>29</v>
      </c>
      <c r="L5" s="283" t="s">
        <v>47</v>
      </c>
      <c r="M5" s="275"/>
      <c r="N5" s="284"/>
      <c r="O5" s="69"/>
      <c r="P5" s="4"/>
      <c r="Q5" s="69"/>
      <c r="R5" s="281"/>
      <c r="S5" s="275"/>
      <c r="T5" s="275"/>
      <c r="U5" s="205"/>
      <c r="V5" s="205"/>
      <c r="X5" s="281"/>
      <c r="Y5" s="275"/>
      <c r="Z5" s="275"/>
    </row>
    <row r="6" spans="1:32" x14ac:dyDescent="0.25">
      <c r="B6" s="177" t="s">
        <v>1</v>
      </c>
      <c r="C6" s="101" t="s">
        <v>31</v>
      </c>
      <c r="D6" s="70" t="s">
        <v>32</v>
      </c>
      <c r="E6" s="222"/>
      <c r="F6" s="177" t="s">
        <v>1</v>
      </c>
      <c r="G6" s="101" t="s">
        <v>31</v>
      </c>
      <c r="H6" s="70" t="s">
        <v>32</v>
      </c>
      <c r="I6" s="10"/>
      <c r="J6" s="75"/>
      <c r="L6" s="178" t="str">
        <f>CONCATENATE(B$2," ",L4)</f>
        <v>MPEG-151 fruit</v>
      </c>
      <c r="M6" s="195" t="str">
        <f>CONCATENATE(F$2," ",L4)</f>
        <v>my fruit</v>
      </c>
      <c r="N6" s="179" t="s">
        <v>33</v>
      </c>
      <c r="O6" s="3"/>
      <c r="P6" s="4" t="s">
        <v>24</v>
      </c>
      <c r="Q6" s="3"/>
      <c r="R6" s="3"/>
      <c r="S6" s="3"/>
      <c r="T6" s="3"/>
      <c r="U6" s="3"/>
      <c r="V6" s="3"/>
      <c r="X6" s="180"/>
      <c r="Y6" s="180"/>
      <c r="Z6" s="180"/>
    </row>
    <row r="7" spans="1:32" x14ac:dyDescent="0.25">
      <c r="B7" s="94" t="str">
        <f>B4</f>
        <v>fruit</v>
      </c>
      <c r="C7" s="101" t="s">
        <v>34</v>
      </c>
      <c r="D7" s="223">
        <f ca="1">0.001*INDIRECT($B7&amp;"!E5")</f>
        <v>4.0796559999999999</v>
      </c>
      <c r="E7" s="222"/>
      <c r="F7" s="94" t="str">
        <f>F4</f>
        <v>fruit</v>
      </c>
      <c r="G7" s="101" t="s">
        <v>34</v>
      </c>
      <c r="H7" s="223">
        <f ca="1">0.001*INDIRECT($B7&amp;"!W5")</f>
        <v>4.0797119999999998</v>
      </c>
      <c r="I7" s="10"/>
      <c r="J7" s="224">
        <f ca="1">H7/D7-1</f>
        <v>1.372664754084596E-5</v>
      </c>
      <c r="L7" s="76">
        <f ca="1">INDIRECT($B7&amp;"!"&amp;L$3&amp;"5")</f>
        <v>0.99844510249999996</v>
      </c>
      <c r="M7" s="77">
        <f ca="1">INDIRECT($B7&amp;"!"&amp;M$3&amp;"5")</f>
        <v>0.99842380750000004</v>
      </c>
      <c r="N7" s="78">
        <f ca="1">M7-L7</f>
        <v>-2.1294999999921238E-5</v>
      </c>
      <c r="O7" s="222"/>
      <c r="P7" s="224">
        <f ca="1">bdrate(D7:D10,L7:L10,H7:H10,M7:M10)</f>
        <v>1.6131592686174923E-3</v>
      </c>
      <c r="Q7" s="222"/>
      <c r="R7" s="10"/>
      <c r="S7" s="10"/>
      <c r="T7" s="10"/>
      <c r="U7" s="10"/>
      <c r="V7" s="225"/>
      <c r="X7" s="7"/>
      <c r="Y7" s="7"/>
      <c r="Z7" s="66"/>
      <c r="AB7" s="226"/>
    </row>
    <row r="8" spans="1:32" x14ac:dyDescent="0.25">
      <c r="B8" s="94" t="str">
        <f>B7</f>
        <v>fruit</v>
      </c>
      <c r="C8" s="101" t="s">
        <v>35</v>
      </c>
      <c r="D8" s="223">
        <f ca="1">0.001*INDIRECT($B8&amp;"!E6")</f>
        <v>5.2085279999999994</v>
      </c>
      <c r="E8" s="222"/>
      <c r="F8" s="94" t="str">
        <f>F7</f>
        <v>fruit</v>
      </c>
      <c r="G8" s="101" t="s">
        <v>35</v>
      </c>
      <c r="H8" s="223">
        <f ca="1">0.001*INDIRECT($B8&amp;"!W6")</f>
        <v>5.2084160000000006</v>
      </c>
      <c r="I8" s="10"/>
      <c r="J8" s="224">
        <f ca="1">H8/D8-1</f>
        <v>-2.1503196296346339E-5</v>
      </c>
      <c r="L8" s="76">
        <f ca="1">INDIRECT($B8&amp;"!"&amp;L$3&amp;"6")</f>
        <v>0.99936953708333343</v>
      </c>
      <c r="M8" s="77">
        <f ca="1">INDIRECT($B8&amp;"!"&amp;M$3&amp;"6")</f>
        <v>0.9993663237499999</v>
      </c>
      <c r="N8" s="78">
        <f ca="1">M8-L8</f>
        <v>-3.2133333335293557E-6</v>
      </c>
      <c r="O8" s="222"/>
      <c r="P8" s="4"/>
      <c r="Q8" s="222"/>
      <c r="R8" s="10"/>
      <c r="S8" s="10"/>
      <c r="T8" s="10"/>
      <c r="U8" s="10"/>
      <c r="V8" s="225"/>
      <c r="X8" s="7"/>
      <c r="Y8" s="7"/>
      <c r="Z8" s="66"/>
    </row>
    <row r="9" spans="1:32" x14ac:dyDescent="0.25">
      <c r="B9" s="94" t="str">
        <f>B8</f>
        <v>fruit</v>
      </c>
      <c r="C9" s="101" t="s">
        <v>36</v>
      </c>
      <c r="D9" s="223">
        <f ca="1">0.001*INDIRECT($B9&amp;"!E7")</f>
        <v>6.9094400000000009</v>
      </c>
      <c r="E9" s="222"/>
      <c r="F9" s="94" t="str">
        <f>F8</f>
        <v>fruit</v>
      </c>
      <c r="G9" s="101" t="s">
        <v>36</v>
      </c>
      <c r="H9" s="223">
        <f ca="1">0.001*INDIRECT($B9&amp;"!W7")</f>
        <v>6.9092719999999996</v>
      </c>
      <c r="I9" s="10"/>
      <c r="J9" s="224">
        <f ca="1">H9/D9-1</f>
        <v>-2.4314560948646147E-5</v>
      </c>
      <c r="L9" s="76">
        <f ca="1">INDIRECT($B9&amp;"!"&amp;L$3&amp;"7")</f>
        <v>0.99955770874999994</v>
      </c>
      <c r="M9" s="77">
        <f ca="1">INDIRECT($B9&amp;"!"&amp;M$3&amp;"7")</f>
        <v>0.99955991374999986</v>
      </c>
      <c r="N9" s="78">
        <f ca="1">M9-L9</f>
        <v>2.2049999999218528E-6</v>
      </c>
      <c r="O9" s="222"/>
      <c r="P9" s="4" t="s">
        <v>37</v>
      </c>
      <c r="Q9" s="222"/>
      <c r="R9" s="10"/>
      <c r="S9" s="10"/>
      <c r="T9" s="10"/>
      <c r="U9" s="10"/>
      <c r="V9" s="225"/>
      <c r="X9" s="7"/>
      <c r="Y9" s="7"/>
      <c r="Z9" s="66"/>
    </row>
    <row r="10" spans="1:32" x14ac:dyDescent="0.25">
      <c r="B10" s="94" t="str">
        <f>B9</f>
        <v>fruit</v>
      </c>
      <c r="C10" s="101" t="s">
        <v>38</v>
      </c>
      <c r="D10" s="223">
        <f ca="1">0.001*INDIRECT($B10&amp;"!E8")</f>
        <v>9.7417759999999998</v>
      </c>
      <c r="E10" s="222"/>
      <c r="F10" s="94" t="str">
        <f>F9</f>
        <v>fruit</v>
      </c>
      <c r="G10" s="101" t="s">
        <v>38</v>
      </c>
      <c r="H10" s="223">
        <f ca="1">0.001*INDIRECT($B10&amp;"!W8")</f>
        <v>9.7414959999999997</v>
      </c>
      <c r="I10" s="10"/>
      <c r="J10" s="224">
        <f ca="1">H10/D10-1</f>
        <v>-2.8742192388797605E-5</v>
      </c>
      <c r="L10" s="76">
        <f ca="1">INDIRECT($B10&amp;"!"&amp;L$3&amp;"8")</f>
        <v>0.99971341125000002</v>
      </c>
      <c r="M10" s="77">
        <f ca="1">INDIRECT($B10&amp;"!"&amp;M$3&amp;"8")</f>
        <v>0.99971177958333335</v>
      </c>
      <c r="N10" s="78">
        <f ca="1">M10-L10</f>
        <v>-1.6316666666682522E-6</v>
      </c>
      <c r="O10" s="222"/>
      <c r="P10" s="227">
        <f ca="1">bdrate(L7:L10,D7:D10,M7:M10,H7:H10)</f>
        <v>-1.4462956799965454E-6</v>
      </c>
      <c r="Q10" s="222"/>
      <c r="R10" s="10"/>
      <c r="S10" s="10"/>
      <c r="T10" s="10"/>
      <c r="U10" s="10"/>
      <c r="V10" s="225"/>
      <c r="X10" s="7"/>
      <c r="Y10" s="7"/>
      <c r="Z10" s="66"/>
    </row>
    <row r="11" spans="1:32" ht="16.5" customHeight="1" thickBot="1" x14ac:dyDescent="0.3">
      <c r="B11" s="72"/>
      <c r="C11" s="102"/>
      <c r="D11" s="228"/>
      <c r="E11" s="222"/>
      <c r="F11" s="72"/>
      <c r="G11" s="102"/>
      <c r="H11" s="223"/>
      <c r="I11" s="10"/>
      <c r="J11" s="224"/>
      <c r="L11" s="76"/>
      <c r="M11" s="77"/>
      <c r="N11" s="79"/>
      <c r="O11" s="222"/>
      <c r="P11" s="229"/>
      <c r="Q11" s="222"/>
      <c r="R11" s="10"/>
      <c r="S11" s="10"/>
      <c r="T11" s="10"/>
      <c r="U11" s="10"/>
      <c r="V11" s="225"/>
      <c r="X11" s="7"/>
      <c r="Y11" s="7"/>
      <c r="Z11" s="66"/>
      <c r="AB11" s="226"/>
    </row>
    <row r="12" spans="1:32" ht="16.5" customHeight="1" x14ac:dyDescent="0.25">
      <c r="B12" s="73"/>
      <c r="C12" s="91"/>
      <c r="D12" s="230"/>
      <c r="F12" s="73"/>
      <c r="G12" s="91"/>
      <c r="H12" s="230"/>
      <c r="J12" s="80">
        <f ca="1">MIN(D7:D11,H7:H11)</f>
        <v>4.0796559999999999</v>
      </c>
      <c r="L12" s="81"/>
      <c r="M12" s="82"/>
      <c r="N12" s="83"/>
      <c r="O12" s="222"/>
      <c r="P12" s="204"/>
      <c r="Q12" s="222"/>
      <c r="R12" s="10"/>
      <c r="S12" s="10"/>
      <c r="T12" s="10"/>
      <c r="U12" s="10"/>
      <c r="V12" s="67"/>
      <c r="X12" s="7"/>
      <c r="Y12" s="7"/>
      <c r="Z12" s="66"/>
    </row>
    <row r="13" spans="1:32" ht="16.5" customHeight="1" thickBot="1" x14ac:dyDescent="0.3">
      <c r="B13" s="72"/>
      <c r="C13" s="74"/>
      <c r="D13" s="228"/>
      <c r="E13" s="222"/>
      <c r="F13" s="72"/>
      <c r="G13" s="74"/>
      <c r="H13" s="228"/>
      <c r="I13" s="10"/>
      <c r="J13" s="84">
        <f ca="1">MAX(D7:D11,H7:H11)</f>
        <v>9.7417759999999998</v>
      </c>
      <c r="L13" s="85">
        <f>L12</f>
        <v>0</v>
      </c>
      <c r="M13" s="86">
        <f>M12</f>
        <v>0</v>
      </c>
      <c r="N13" s="79"/>
      <c r="O13" s="222"/>
      <c r="P13" s="6"/>
      <c r="Q13" s="222"/>
      <c r="R13" s="10"/>
      <c r="S13" s="10"/>
      <c r="T13" s="10"/>
      <c r="U13" s="10"/>
      <c r="V13" s="67"/>
      <c r="X13" s="68"/>
      <c r="Y13" s="68"/>
      <c r="Z13" s="66"/>
    </row>
    <row r="14" spans="1:32" ht="16.5" customHeight="1" thickBot="1" x14ac:dyDescent="0.3"/>
    <row r="15" spans="1:32" x14ac:dyDescent="0.25">
      <c r="B15" s="278" t="s">
        <v>12</v>
      </c>
      <c r="C15" s="279"/>
      <c r="D15" s="280"/>
      <c r="E15" s="3"/>
      <c r="F15" s="278" t="str">
        <f>B15</f>
        <v>breakfast</v>
      </c>
      <c r="G15" s="279"/>
      <c r="H15" s="280"/>
      <c r="I15" s="3"/>
      <c r="J15" s="204"/>
      <c r="L15" s="282" t="str">
        <f>F15</f>
        <v>breakfast</v>
      </c>
      <c r="M15" s="279"/>
      <c r="N15" s="280"/>
      <c r="O15" s="180"/>
      <c r="P15" s="204"/>
      <c r="Q15" s="180"/>
      <c r="R15" s="180"/>
      <c r="S15" s="180"/>
      <c r="T15" s="180"/>
      <c r="U15" s="200"/>
      <c r="V15" s="200"/>
      <c r="X15" s="277"/>
      <c r="Y15" s="275"/>
      <c r="Z15" s="275"/>
    </row>
    <row r="16" spans="1:32" x14ac:dyDescent="0.25">
      <c r="B16" s="274" t="s">
        <v>27</v>
      </c>
      <c r="C16" s="275"/>
      <c r="D16" s="71" t="s">
        <v>28</v>
      </c>
      <c r="E16" s="222"/>
      <c r="F16" s="274" t="s">
        <v>27</v>
      </c>
      <c r="G16" s="275"/>
      <c r="H16" s="71" t="s">
        <v>28</v>
      </c>
      <c r="I16" s="10"/>
      <c r="J16" s="203" t="s">
        <v>29</v>
      </c>
      <c r="L16" s="283" t="s">
        <v>47</v>
      </c>
      <c r="M16" s="275"/>
      <c r="N16" s="284"/>
      <c r="O16" s="69"/>
      <c r="P16" s="4"/>
      <c r="Q16" s="69"/>
      <c r="R16" s="281"/>
      <c r="S16" s="275"/>
      <c r="T16" s="275"/>
      <c r="U16" s="205"/>
      <c r="V16" s="205"/>
      <c r="X16" s="281"/>
      <c r="Y16" s="275"/>
      <c r="Z16" s="275"/>
    </row>
    <row r="17" spans="2:28" x14ac:dyDescent="0.25">
      <c r="B17" s="177" t="s">
        <v>1</v>
      </c>
      <c r="C17" s="101" t="s">
        <v>31</v>
      </c>
      <c r="D17" s="70" t="s">
        <v>32</v>
      </c>
      <c r="E17" s="222"/>
      <c r="F17" s="177" t="s">
        <v>1</v>
      </c>
      <c r="G17" s="101" t="s">
        <v>31</v>
      </c>
      <c r="H17" s="70" t="s">
        <v>32</v>
      </c>
      <c r="I17" s="10"/>
      <c r="J17" s="75"/>
      <c r="L17" s="178" t="str">
        <f>CONCATENATE(B$2," ",L15)</f>
        <v>MPEG-151 breakfast</v>
      </c>
      <c r="M17" s="195" t="str">
        <f>CONCATENATE(F$2," ",L15)</f>
        <v>my breakfast</v>
      </c>
      <c r="N17" s="179" t="s">
        <v>33</v>
      </c>
      <c r="O17" s="3"/>
      <c r="P17" s="4" t="s">
        <v>24</v>
      </c>
      <c r="Q17" s="3"/>
      <c r="R17" s="3"/>
      <c r="S17" s="3"/>
      <c r="T17" s="3"/>
      <c r="U17" s="3"/>
      <c r="V17" s="3"/>
      <c r="X17" s="180"/>
      <c r="Y17" s="180"/>
      <c r="Z17" s="180"/>
    </row>
    <row r="18" spans="2:28" x14ac:dyDescent="0.25">
      <c r="B18" s="94" t="str">
        <f>B15</f>
        <v>breakfast</v>
      </c>
      <c r="C18" s="101" t="s">
        <v>34</v>
      </c>
      <c r="D18" s="223">
        <f ca="1">0.001*INDIRECT($B18&amp;"!E5")</f>
        <v>33.414000000000001</v>
      </c>
      <c r="E18" s="222"/>
      <c r="F18" s="94" t="str">
        <f>F15</f>
        <v>breakfast</v>
      </c>
      <c r="G18" s="101" t="s">
        <v>34</v>
      </c>
      <c r="H18" s="223">
        <f ca="1">0.001*INDIRECT($B18&amp;"!W5")</f>
        <v>33.415855999999998</v>
      </c>
      <c r="I18" s="10"/>
      <c r="J18" s="224">
        <f ca="1">H18/D18-1</f>
        <v>5.5545579697113823E-5</v>
      </c>
      <c r="L18" s="76">
        <f ca="1">INDIRECT($B18&amp;"!"&amp;L$3&amp;"5")</f>
        <v>0.99409153533333339</v>
      </c>
      <c r="M18" s="77">
        <f ca="1">INDIRECT($B18&amp;"!"&amp;M$3&amp;"5")</f>
        <v>0.99403810866666664</v>
      </c>
      <c r="N18" s="78">
        <f ca="1">M18-L18</f>
        <v>-5.3426666666744893E-5</v>
      </c>
      <c r="O18" s="222"/>
      <c r="P18" s="224">
        <f ca="1">bdrate(D18:D21,L18:L21,H18:H21,M18:M21)</f>
        <v>5.5428299172446405E-3</v>
      </c>
      <c r="Q18" s="222"/>
      <c r="R18" s="10"/>
      <c r="S18" s="10"/>
      <c r="T18" s="10"/>
      <c r="U18" s="10"/>
      <c r="V18" s="225"/>
      <c r="X18" s="7"/>
      <c r="Y18" s="7"/>
      <c r="Z18" s="66"/>
      <c r="AB18" s="226"/>
    </row>
    <row r="19" spans="2:28" x14ac:dyDescent="0.25">
      <c r="B19" s="94" t="str">
        <f>B18</f>
        <v>breakfast</v>
      </c>
      <c r="C19" s="101" t="s">
        <v>35</v>
      </c>
      <c r="D19" s="223">
        <f ca="1">0.001*INDIRECT($B19&amp;"!E6")</f>
        <v>44.680991999999996</v>
      </c>
      <c r="E19" s="222"/>
      <c r="F19" s="94" t="str">
        <f>F18</f>
        <v>breakfast</v>
      </c>
      <c r="G19" s="101" t="s">
        <v>35</v>
      </c>
      <c r="H19" s="223">
        <f ca="1">0.001*INDIRECT($B19&amp;"!W6")</f>
        <v>44.683448000000006</v>
      </c>
      <c r="I19" s="10"/>
      <c r="J19" s="224">
        <f ca="1">H19/D19-1</f>
        <v>5.4967445664688697E-5</v>
      </c>
      <c r="L19" s="76">
        <f ca="1">INDIRECT($B19&amp;"!"&amp;L$3&amp;"6")</f>
        <v>0.99556916733333334</v>
      </c>
      <c r="M19" s="77">
        <f ca="1">INDIRECT($B19&amp;"!"&amp;M$3&amp;"6")</f>
        <v>0.99554442599999993</v>
      </c>
      <c r="N19" s="78">
        <f ca="1">M19-L19</f>
        <v>-2.474133333341122E-5</v>
      </c>
      <c r="O19" s="222"/>
      <c r="P19" s="4"/>
      <c r="Q19" s="222"/>
      <c r="R19" s="10"/>
      <c r="S19" s="10"/>
      <c r="T19" s="10"/>
      <c r="U19" s="10"/>
      <c r="V19" s="225"/>
      <c r="X19" s="7"/>
      <c r="Y19" s="7"/>
      <c r="Z19" s="66"/>
    </row>
    <row r="20" spans="2:28" x14ac:dyDescent="0.25">
      <c r="B20" s="94" t="str">
        <f>B19</f>
        <v>breakfast</v>
      </c>
      <c r="C20" s="101" t="s">
        <v>36</v>
      </c>
      <c r="D20" s="223">
        <f ca="1">0.001*INDIRECT($B20&amp;"!E7")</f>
        <v>61.242760000000004</v>
      </c>
      <c r="E20" s="222"/>
      <c r="F20" s="94" t="str">
        <f>F19</f>
        <v>breakfast</v>
      </c>
      <c r="G20" s="101" t="s">
        <v>36</v>
      </c>
      <c r="H20" s="223">
        <f ca="1">0.001*INDIRECT($B20&amp;"!W7")</f>
        <v>61.244679999999995</v>
      </c>
      <c r="I20" s="10"/>
      <c r="J20" s="224">
        <f ca="1">H20/D20-1</f>
        <v>3.135064454951042E-5</v>
      </c>
      <c r="L20" s="76">
        <f ca="1">INDIRECT($B20&amp;"!"&amp;L$3&amp;"7")</f>
        <v>0.99674097933333339</v>
      </c>
      <c r="M20" s="77">
        <f ca="1">INDIRECT($B20&amp;"!"&amp;M$3&amp;"7")</f>
        <v>0.99672421200000005</v>
      </c>
      <c r="N20" s="78">
        <f ca="1">M20-L20</f>
        <v>-1.6767333333334022E-5</v>
      </c>
      <c r="O20" s="222"/>
      <c r="P20" s="4" t="s">
        <v>37</v>
      </c>
      <c r="Q20" s="222"/>
      <c r="R20" s="10"/>
      <c r="S20" s="10"/>
      <c r="T20" s="10"/>
      <c r="U20" s="10"/>
      <c r="V20" s="225"/>
      <c r="X20" s="7"/>
      <c r="Y20" s="7"/>
      <c r="Z20" s="66"/>
    </row>
    <row r="21" spans="2:28" x14ac:dyDescent="0.25">
      <c r="B21" s="94" t="str">
        <f>B20</f>
        <v>breakfast</v>
      </c>
      <c r="C21" s="101" t="s">
        <v>38</v>
      </c>
      <c r="D21" s="223">
        <f ca="1">0.001*INDIRECT($B21&amp;"!E8")</f>
        <v>85.107416000000001</v>
      </c>
      <c r="E21" s="222"/>
      <c r="F21" s="94" t="str">
        <f>F20</f>
        <v>breakfast</v>
      </c>
      <c r="G21" s="101" t="s">
        <v>38</v>
      </c>
      <c r="H21" s="223">
        <f ca="1">0.001*INDIRECT($B21&amp;"!W8")</f>
        <v>85.110599999999991</v>
      </c>
      <c r="I21" s="10"/>
      <c r="J21" s="224">
        <f ca="1">H21/D21-1</f>
        <v>3.7411545898535792E-5</v>
      </c>
      <c r="L21" s="76">
        <f ca="1">INDIRECT($B21&amp;"!"&amp;L$3&amp;"8")</f>
        <v>0.9975904533333334</v>
      </c>
      <c r="M21" s="77">
        <f ca="1">INDIRECT($B21&amp;"!"&amp;M$3&amp;"8")</f>
        <v>0.9975934959999998</v>
      </c>
      <c r="N21" s="78">
        <f ca="1">M21-L21</f>
        <v>3.0426666663974089E-6</v>
      </c>
      <c r="O21" s="222"/>
      <c r="P21" s="227">
        <f ca="1">bdrate(L18:L21,D18:D21,M18:M21,H18:H21)</f>
        <v>-1.8167658521028862E-5</v>
      </c>
      <c r="Q21" s="222"/>
      <c r="R21" s="10"/>
      <c r="S21" s="10"/>
      <c r="T21" s="10"/>
      <c r="U21" s="10"/>
      <c r="V21" s="225"/>
      <c r="X21" s="7"/>
      <c r="Y21" s="7"/>
      <c r="Z21" s="66"/>
    </row>
    <row r="22" spans="2:28" ht="16.5" customHeight="1" thickBot="1" x14ac:dyDescent="0.3">
      <c r="B22" s="72"/>
      <c r="C22" s="102"/>
      <c r="D22" s="228"/>
      <c r="E22" s="222"/>
      <c r="F22" s="72"/>
      <c r="G22" s="102"/>
      <c r="H22" s="223"/>
      <c r="I22" s="10"/>
      <c r="J22" s="224"/>
      <c r="L22" s="76"/>
      <c r="M22" s="77"/>
      <c r="N22" s="79"/>
      <c r="O22" s="222"/>
      <c r="P22" s="229"/>
      <c r="Q22" s="222"/>
      <c r="R22" s="10"/>
      <c r="S22" s="10"/>
      <c r="T22" s="10"/>
      <c r="U22" s="10"/>
      <c r="V22" s="225"/>
      <c r="X22" s="7"/>
      <c r="Y22" s="7"/>
      <c r="Z22" s="66"/>
      <c r="AB22" s="226"/>
    </row>
    <row r="23" spans="2:28" ht="16.5" customHeight="1" x14ac:dyDescent="0.25">
      <c r="B23" s="73"/>
      <c r="C23" s="91"/>
      <c r="D23" s="230"/>
      <c r="F23" s="73"/>
      <c r="G23" s="91"/>
      <c r="H23" s="230"/>
      <c r="J23" s="80">
        <f ca="1">MIN(D18:D22,H18:H22)</f>
        <v>33.414000000000001</v>
      </c>
      <c r="L23" s="81"/>
      <c r="M23" s="82"/>
      <c r="N23" s="83"/>
      <c r="O23" s="222"/>
      <c r="P23" s="204"/>
      <c r="Q23" s="222"/>
      <c r="R23" s="10"/>
      <c r="S23" s="10"/>
      <c r="T23" s="10"/>
      <c r="U23" s="10"/>
      <c r="V23" s="67"/>
      <c r="X23" s="7"/>
      <c r="Y23" s="7"/>
      <c r="Z23" s="66"/>
    </row>
    <row r="24" spans="2:28" ht="16.5" customHeight="1" thickBot="1" x14ac:dyDescent="0.3">
      <c r="B24" s="72"/>
      <c r="C24" s="74"/>
      <c r="D24" s="228"/>
      <c r="E24" s="222"/>
      <c r="F24" s="72"/>
      <c r="G24" s="74"/>
      <c r="H24" s="228"/>
      <c r="I24" s="10"/>
      <c r="J24" s="84">
        <f ca="1">MAX(D18:D22,H18:H22)</f>
        <v>85.110599999999991</v>
      </c>
      <c r="L24" s="85">
        <f>L23</f>
        <v>0</v>
      </c>
      <c r="M24" s="86">
        <f>M23</f>
        <v>0</v>
      </c>
      <c r="N24" s="79"/>
      <c r="O24" s="222"/>
      <c r="P24" s="6"/>
      <c r="Q24" s="222"/>
      <c r="R24" s="10"/>
      <c r="S24" s="10"/>
      <c r="T24" s="10"/>
      <c r="U24" s="10"/>
      <c r="V24" s="67"/>
      <c r="X24" s="68"/>
      <c r="Y24" s="68"/>
      <c r="Z24" s="66"/>
    </row>
    <row r="25" spans="2:28" ht="16.5" customHeight="1" thickBot="1" x14ac:dyDescent="0.3"/>
    <row r="26" spans="2:28" x14ac:dyDescent="0.25">
      <c r="B26" s="278" t="s">
        <v>13</v>
      </c>
      <c r="C26" s="279"/>
      <c r="D26" s="280"/>
      <c r="E26" s="3"/>
      <c r="F26" s="278" t="str">
        <f>B26</f>
        <v>breakfast_track</v>
      </c>
      <c r="G26" s="279"/>
      <c r="H26" s="280"/>
      <c r="I26" s="3"/>
      <c r="J26" s="204"/>
      <c r="L26" s="282" t="str">
        <f>F26</f>
        <v>breakfast_track</v>
      </c>
      <c r="M26" s="279"/>
      <c r="N26" s="280"/>
      <c r="O26" s="180"/>
      <c r="P26" s="204"/>
      <c r="U26" s="200"/>
      <c r="V26" s="200"/>
      <c r="X26" s="277"/>
      <c r="Y26" s="275"/>
      <c r="Z26" s="275"/>
    </row>
    <row r="27" spans="2:28" x14ac:dyDescent="0.25">
      <c r="B27" s="274" t="s">
        <v>27</v>
      </c>
      <c r="C27" s="275"/>
      <c r="D27" s="71" t="s">
        <v>28</v>
      </c>
      <c r="E27" s="222"/>
      <c r="F27" s="274" t="s">
        <v>27</v>
      </c>
      <c r="G27" s="275"/>
      <c r="H27" s="71" t="s">
        <v>28</v>
      </c>
      <c r="I27" s="10"/>
      <c r="J27" s="203" t="s">
        <v>29</v>
      </c>
      <c r="L27" s="283" t="s">
        <v>47</v>
      </c>
      <c r="M27" s="275"/>
      <c r="N27" s="284"/>
      <c r="O27" s="69"/>
      <c r="P27" s="4"/>
      <c r="R27" s="281"/>
      <c r="S27" s="275"/>
      <c r="T27" s="275"/>
      <c r="U27" s="205"/>
      <c r="V27" s="205"/>
      <c r="X27" s="281"/>
      <c r="Y27" s="275"/>
      <c r="Z27" s="275"/>
    </row>
    <row r="28" spans="2:28" x14ac:dyDescent="0.25">
      <c r="B28" s="177" t="s">
        <v>1</v>
      </c>
      <c r="C28" s="101" t="s">
        <v>31</v>
      </c>
      <c r="D28" s="70" t="s">
        <v>32</v>
      </c>
      <c r="E28" s="222"/>
      <c r="F28" s="177" t="s">
        <v>1</v>
      </c>
      <c r="G28" s="101" t="s">
        <v>31</v>
      </c>
      <c r="H28" s="70" t="s">
        <v>32</v>
      </c>
      <c r="I28" s="10"/>
      <c r="J28" s="75"/>
      <c r="L28" s="178" t="str">
        <f>CONCATENATE(B$2," ",L26)</f>
        <v>MPEG-151 breakfast_track</v>
      </c>
      <c r="M28" s="195" t="str">
        <f>CONCATENATE(F$2," ",L26)</f>
        <v>my breakfast_track</v>
      </c>
      <c r="N28" s="179" t="s">
        <v>33</v>
      </c>
      <c r="O28" s="3"/>
      <c r="P28" s="4" t="s">
        <v>24</v>
      </c>
      <c r="Q28" s="3"/>
      <c r="R28" s="3"/>
      <c r="S28" s="3"/>
      <c r="T28" s="3"/>
      <c r="U28" s="3"/>
      <c r="V28" s="3"/>
      <c r="X28" s="180"/>
      <c r="Y28" s="180"/>
      <c r="Z28" s="180"/>
    </row>
    <row r="29" spans="2:28" x14ac:dyDescent="0.25">
      <c r="B29" s="94" t="str">
        <f>B26</f>
        <v>breakfast_track</v>
      </c>
      <c r="C29" s="101" t="s">
        <v>34</v>
      </c>
      <c r="D29" s="223">
        <f ca="1">0.001*INDIRECT($B29&amp;"!E5")</f>
        <v>41.983448000000003</v>
      </c>
      <c r="E29" s="222"/>
      <c r="F29" s="94" t="str">
        <f>F26</f>
        <v>breakfast_track</v>
      </c>
      <c r="G29" s="101" t="s">
        <v>34</v>
      </c>
      <c r="H29" s="223">
        <f ca="1">0.001*INDIRECT($B29&amp;"!W5")</f>
        <v>41.984784000000005</v>
      </c>
      <c r="I29" s="10"/>
      <c r="J29" s="224">
        <f ca="1">H29/D29-1</f>
        <v>3.1822064733733058E-5</v>
      </c>
      <c r="L29" s="76">
        <f ca="1">INDIRECT($B29&amp;"!"&amp;L$3&amp;"5")</f>
        <v>0.96028601466666652</v>
      </c>
      <c r="M29" s="77">
        <f ca="1">INDIRECT($B29&amp;"!"&amp;M$3&amp;"5")</f>
        <v>0.96057096133333331</v>
      </c>
      <c r="N29" s="78">
        <f ca="1">M29-L29</f>
        <v>2.8494666666678548E-4</v>
      </c>
      <c r="O29" s="222"/>
      <c r="P29" s="224">
        <f ca="1">bdrate(D29:D32,L29:L32,H29:H32,M29:M32)</f>
        <v>-1.4216419568844341E-3</v>
      </c>
      <c r="Q29" s="222"/>
      <c r="R29" s="10"/>
      <c r="S29" s="10"/>
      <c r="T29" s="10"/>
      <c r="U29" s="10"/>
      <c r="V29" s="225"/>
      <c r="X29" s="7"/>
      <c r="Y29" s="7"/>
      <c r="Z29" s="66"/>
      <c r="AB29" s="226"/>
    </row>
    <row r="30" spans="2:28" x14ac:dyDescent="0.25">
      <c r="B30" s="94" t="str">
        <f>B29</f>
        <v>breakfast_track</v>
      </c>
      <c r="C30" s="101" t="s">
        <v>35</v>
      </c>
      <c r="D30" s="223">
        <f ca="1">0.001*INDIRECT($B30&amp;"!E6")</f>
        <v>60.495176000000001</v>
      </c>
      <c r="E30" s="222"/>
      <c r="F30" s="94" t="str">
        <f>F29</f>
        <v>breakfast_track</v>
      </c>
      <c r="G30" s="101" t="s">
        <v>35</v>
      </c>
      <c r="H30" s="223">
        <f ca="1">0.001*INDIRECT($B30&amp;"!W6")</f>
        <v>60.496936000000012</v>
      </c>
      <c r="I30" s="10"/>
      <c r="J30" s="224">
        <f ca="1">H30/D30-1</f>
        <v>2.9093228855359143E-5</v>
      </c>
      <c r="L30" s="76">
        <f ca="1">INDIRECT($B30&amp;"!"&amp;L$3&amp;"6")</f>
        <v>0.977178192</v>
      </c>
      <c r="M30" s="77">
        <f ca="1">INDIRECT($B30&amp;"!"&amp;M$3&amp;"6")</f>
        <v>0.97714475199999995</v>
      </c>
      <c r="N30" s="78">
        <f ca="1">M30-L30</f>
        <v>-3.3440000000051207E-5</v>
      </c>
      <c r="O30" s="222"/>
      <c r="P30" s="4"/>
      <c r="Q30" s="222"/>
      <c r="R30" s="10"/>
      <c r="S30" s="10"/>
      <c r="T30" s="10"/>
      <c r="U30" s="10"/>
      <c r="V30" s="225"/>
      <c r="X30" s="7"/>
      <c r="Y30" s="7"/>
      <c r="Z30" s="66"/>
    </row>
    <row r="31" spans="2:28" x14ac:dyDescent="0.25">
      <c r="B31" s="94" t="str">
        <f>B30</f>
        <v>breakfast_track</v>
      </c>
      <c r="C31" s="101" t="s">
        <v>36</v>
      </c>
      <c r="D31" s="223">
        <f ca="1">0.001*INDIRECT($B31&amp;"!E7")</f>
        <v>86.819575999999998</v>
      </c>
      <c r="E31" s="222"/>
      <c r="F31" s="94" t="str">
        <f>F30</f>
        <v>breakfast_track</v>
      </c>
      <c r="G31" s="101" t="s">
        <v>36</v>
      </c>
      <c r="H31" s="223">
        <f ca="1">0.001*INDIRECT($B31&amp;"!W7")</f>
        <v>86.821719999999985</v>
      </c>
      <c r="I31" s="10"/>
      <c r="J31" s="224">
        <f ca="1">H31/D31-1</f>
        <v>2.4694891391563445E-5</v>
      </c>
      <c r="L31" s="76">
        <f ca="1">INDIRECT($B31&amp;"!"&amp;L$3&amp;"7")</f>
        <v>0.99158347066666674</v>
      </c>
      <c r="M31" s="77">
        <f ca="1">INDIRECT($B31&amp;"!"&amp;M$3&amp;"7")</f>
        <v>0.99165866266666669</v>
      </c>
      <c r="N31" s="78">
        <f ca="1">M31-L31</f>
        <v>7.5191999999946191E-5</v>
      </c>
      <c r="O31" s="222"/>
      <c r="P31" s="4" t="s">
        <v>37</v>
      </c>
      <c r="Q31" s="222"/>
      <c r="R31" s="10"/>
      <c r="S31" s="10"/>
      <c r="T31" s="10"/>
      <c r="U31" s="10"/>
      <c r="V31" s="225"/>
      <c r="X31" s="7"/>
      <c r="Y31" s="7"/>
      <c r="Z31" s="66"/>
    </row>
    <row r="32" spans="2:28" x14ac:dyDescent="0.25">
      <c r="B32" s="94" t="str">
        <f>B31</f>
        <v>breakfast_track</v>
      </c>
      <c r="C32" s="101" t="s">
        <v>38</v>
      </c>
      <c r="D32" s="223">
        <f ca="1">0.001*INDIRECT($B32&amp;"!E8")</f>
        <v>120.280824</v>
      </c>
      <c r="E32" s="222"/>
      <c r="F32" s="94" t="str">
        <f>F31</f>
        <v>breakfast_track</v>
      </c>
      <c r="G32" s="101" t="s">
        <v>38</v>
      </c>
      <c r="H32" s="223">
        <f ca="1">0.001*INDIRECT($B32&amp;"!W8")</f>
        <v>120.28464000000001</v>
      </c>
      <c r="I32" s="10"/>
      <c r="J32" s="224">
        <f ca="1">H32/D32-1</f>
        <v>3.1725755387457255E-5</v>
      </c>
      <c r="L32" s="76">
        <f ca="1">INDIRECT($B32&amp;"!"&amp;L$3&amp;"8")</f>
        <v>0.99647295133333336</v>
      </c>
      <c r="M32" s="77">
        <f ca="1">INDIRECT($B32&amp;"!"&amp;M$3&amp;"8")</f>
        <v>0.99648779800000009</v>
      </c>
      <c r="N32" s="78">
        <f ca="1">M32-L32</f>
        <v>1.484666666673462E-5</v>
      </c>
      <c r="O32" s="222"/>
      <c r="P32" s="227">
        <f ca="1">bdrate(L29:L32,D29:D32,M29:M32,H29:H32)</f>
        <v>4.4981317018688571E-5</v>
      </c>
      <c r="Q32" s="222"/>
      <c r="R32" s="10"/>
      <c r="S32" s="10"/>
      <c r="T32" s="10"/>
      <c r="U32" s="10"/>
      <c r="V32" s="225"/>
      <c r="X32" s="7"/>
      <c r="Y32" s="7"/>
      <c r="Z32" s="66"/>
    </row>
    <row r="33" spans="2:28" ht="16.5" customHeight="1" thickBot="1" x14ac:dyDescent="0.3">
      <c r="B33" s="72"/>
      <c r="C33" s="102"/>
      <c r="D33" s="228"/>
      <c r="E33" s="222"/>
      <c r="F33" s="72"/>
      <c r="G33" s="102"/>
      <c r="H33" s="223"/>
      <c r="I33" s="10"/>
      <c r="J33" s="224"/>
      <c r="L33" s="76"/>
      <c r="M33" s="77"/>
      <c r="N33" s="79"/>
      <c r="O33" s="222"/>
      <c r="P33" s="229"/>
      <c r="Q33" s="222"/>
      <c r="R33" s="10"/>
      <c r="S33" s="10"/>
      <c r="T33" s="10"/>
      <c r="U33" s="10"/>
      <c r="V33" s="225"/>
      <c r="X33" s="7"/>
      <c r="Y33" s="7"/>
      <c r="Z33" s="66"/>
      <c r="AB33" s="226"/>
    </row>
    <row r="34" spans="2:28" ht="16.5" customHeight="1" x14ac:dyDescent="0.25">
      <c r="B34" s="73"/>
      <c r="C34" s="91"/>
      <c r="D34" s="230"/>
      <c r="F34" s="73"/>
      <c r="G34" s="91"/>
      <c r="H34" s="230"/>
      <c r="J34" s="80">
        <f ca="1">MIN(D29:D33,H29:H33)</f>
        <v>41.983448000000003</v>
      </c>
      <c r="L34" s="81"/>
      <c r="M34" s="82"/>
      <c r="N34" s="83"/>
      <c r="O34" s="222"/>
      <c r="P34" s="204"/>
      <c r="Q34" s="222"/>
      <c r="R34" s="10"/>
      <c r="S34" s="10"/>
      <c r="T34" s="10"/>
      <c r="U34" s="10"/>
      <c r="V34" s="67"/>
      <c r="X34" s="7"/>
      <c r="Y34" s="7"/>
      <c r="Z34" s="66"/>
    </row>
    <row r="35" spans="2:28" ht="16.5" customHeight="1" thickBot="1" x14ac:dyDescent="0.3">
      <c r="B35" s="72"/>
      <c r="C35" s="74"/>
      <c r="D35" s="228"/>
      <c r="E35" s="222"/>
      <c r="F35" s="72"/>
      <c r="G35" s="74"/>
      <c r="H35" s="228"/>
      <c r="I35" s="10"/>
      <c r="J35" s="84">
        <f ca="1">MAX(D29:D33,H29:H33)</f>
        <v>120.28464000000001</v>
      </c>
      <c r="L35" s="85">
        <f>L34</f>
        <v>0</v>
      </c>
      <c r="M35" s="86">
        <f>M34</f>
        <v>0</v>
      </c>
      <c r="N35" s="79"/>
      <c r="O35" s="222"/>
      <c r="P35" s="6"/>
      <c r="Q35" s="222"/>
      <c r="R35" s="10"/>
      <c r="S35" s="10"/>
      <c r="T35" s="10"/>
      <c r="U35" s="10"/>
      <c r="V35" s="67"/>
      <c r="X35" s="68"/>
      <c r="Y35" s="68"/>
      <c r="Z35" s="66"/>
    </row>
    <row r="36" spans="2:28" ht="16.5" customHeight="1" thickBot="1" x14ac:dyDescent="0.3"/>
    <row r="37" spans="2:28" x14ac:dyDescent="0.25">
      <c r="B37" s="278" t="s">
        <v>14</v>
      </c>
      <c r="C37" s="279"/>
      <c r="D37" s="280"/>
      <c r="E37" s="3"/>
      <c r="F37" s="278" t="str">
        <f>B37</f>
        <v>breakfast_semitrack</v>
      </c>
      <c r="G37" s="279"/>
      <c r="H37" s="280"/>
      <c r="I37" s="3"/>
      <c r="J37" s="204"/>
      <c r="L37" s="282" t="str">
        <f>F37</f>
        <v>breakfast_semitrack</v>
      </c>
      <c r="M37" s="279"/>
      <c r="N37" s="280"/>
      <c r="O37" s="180"/>
      <c r="P37" s="204"/>
      <c r="U37" s="200"/>
      <c r="V37" s="200"/>
      <c r="X37" s="277"/>
      <c r="Y37" s="275"/>
      <c r="Z37" s="275"/>
    </row>
    <row r="38" spans="2:28" x14ac:dyDescent="0.25">
      <c r="B38" s="274" t="s">
        <v>27</v>
      </c>
      <c r="C38" s="275"/>
      <c r="D38" s="71" t="s">
        <v>28</v>
      </c>
      <c r="E38" s="222"/>
      <c r="F38" s="274" t="s">
        <v>27</v>
      </c>
      <c r="G38" s="275"/>
      <c r="H38" s="71" t="s">
        <v>28</v>
      </c>
      <c r="I38" s="10"/>
      <c r="J38" s="203" t="s">
        <v>29</v>
      </c>
      <c r="L38" s="283" t="s">
        <v>47</v>
      </c>
      <c r="M38" s="275"/>
      <c r="N38" s="284"/>
      <c r="O38" s="69"/>
      <c r="P38" s="4"/>
      <c r="R38" s="281"/>
      <c r="S38" s="275"/>
      <c r="T38" s="275"/>
      <c r="U38" s="205"/>
      <c r="V38" s="205"/>
      <c r="X38" s="281"/>
      <c r="Y38" s="275"/>
      <c r="Z38" s="275"/>
    </row>
    <row r="39" spans="2:28" x14ac:dyDescent="0.25">
      <c r="B39" s="177" t="s">
        <v>1</v>
      </c>
      <c r="C39" s="101" t="s">
        <v>31</v>
      </c>
      <c r="D39" s="70" t="s">
        <v>32</v>
      </c>
      <c r="E39" s="222"/>
      <c r="F39" s="177" t="s">
        <v>1</v>
      </c>
      <c r="G39" s="101" t="s">
        <v>31</v>
      </c>
      <c r="H39" s="70" t="s">
        <v>32</v>
      </c>
      <c r="I39" s="10"/>
      <c r="J39" s="75"/>
      <c r="L39" s="178" t="str">
        <f>CONCATENATE(B$2," ",L37)</f>
        <v>MPEG-151 breakfast_semitrack</v>
      </c>
      <c r="M39" s="195" t="str">
        <f>CONCATENATE(F$2," ",L37)</f>
        <v>my breakfast_semitrack</v>
      </c>
      <c r="N39" s="179" t="s">
        <v>33</v>
      </c>
      <c r="O39" s="3"/>
      <c r="P39" s="4" t="s">
        <v>24</v>
      </c>
      <c r="Q39" s="3"/>
      <c r="R39" s="3"/>
      <c r="S39" s="3"/>
      <c r="T39" s="3"/>
      <c r="U39" s="3"/>
      <c r="V39" s="3"/>
      <c r="X39" s="180"/>
      <c r="Y39" s="180"/>
      <c r="Z39" s="180"/>
    </row>
    <row r="40" spans="2:28" x14ac:dyDescent="0.25">
      <c r="B40" s="94" t="str">
        <f>B37</f>
        <v>breakfast_semitrack</v>
      </c>
      <c r="C40" s="101" t="s">
        <v>34</v>
      </c>
      <c r="D40" s="223">
        <f ca="1">0.001*INDIRECT($B40&amp;"!E5")</f>
        <v>43.056959999999997</v>
      </c>
      <c r="E40" s="222"/>
      <c r="F40" s="94" t="str">
        <f>F37</f>
        <v>breakfast_semitrack</v>
      </c>
      <c r="G40" s="101" t="s">
        <v>34</v>
      </c>
      <c r="H40" s="223">
        <f ca="1">0.001*INDIRECT($B40&amp;"!W5")</f>
        <v>43.057664000000003</v>
      </c>
      <c r="I40" s="10"/>
      <c r="J40" s="224">
        <f ca="1">H40/D40-1</f>
        <v>1.635043440151307E-5</v>
      </c>
      <c r="L40" s="76">
        <f ca="1">INDIRECT($B40&amp;"!"&amp;L$3&amp;"5")</f>
        <v>0.96003570399999993</v>
      </c>
      <c r="M40" s="77">
        <f ca="1">INDIRECT($B40&amp;"!"&amp;M$3&amp;"5")</f>
        <v>0.95990385666666656</v>
      </c>
      <c r="N40" s="78">
        <f ca="1">M40-L40</f>
        <v>-1.3184733333337917E-4</v>
      </c>
      <c r="O40" s="222"/>
      <c r="P40" s="224">
        <f ca="1">bdrate(D40:D43,L40:L43,H40:H43,M40:M43)</f>
        <v>-5.2689712922884269E-3</v>
      </c>
      <c r="Q40" s="222"/>
      <c r="R40" s="10"/>
      <c r="S40" s="10"/>
      <c r="T40" s="10"/>
      <c r="U40" s="10"/>
      <c r="V40" s="225"/>
      <c r="X40" s="7"/>
      <c r="Y40" s="7"/>
      <c r="Z40" s="66"/>
      <c r="AB40" s="226"/>
    </row>
    <row r="41" spans="2:28" x14ac:dyDescent="0.25">
      <c r="B41" s="94" t="str">
        <f>B40</f>
        <v>breakfast_semitrack</v>
      </c>
      <c r="C41" s="101" t="s">
        <v>35</v>
      </c>
      <c r="D41" s="223">
        <f ca="1">0.001*INDIRECT($B41&amp;"!E6")</f>
        <v>62.195320000000002</v>
      </c>
      <c r="E41" s="222"/>
      <c r="F41" s="94" t="str">
        <f>F40</f>
        <v>breakfast_semitrack</v>
      </c>
      <c r="G41" s="101" t="s">
        <v>35</v>
      </c>
      <c r="H41" s="223">
        <f ca="1">0.001*INDIRECT($B41&amp;"!W6")</f>
        <v>62.196928</v>
      </c>
      <c r="I41" s="10"/>
      <c r="J41" s="224">
        <f ca="1">H41/D41-1</f>
        <v>2.5854035319738955E-5</v>
      </c>
      <c r="L41" s="76">
        <f ca="1">INDIRECT($B41&amp;"!"&amp;L$3&amp;"6")</f>
        <v>0.97836346133333341</v>
      </c>
      <c r="M41" s="77">
        <f ca="1">INDIRECT($B41&amp;"!"&amp;M$3&amp;"6")</f>
        <v>0.97864486933333339</v>
      </c>
      <c r="N41" s="78">
        <f ca="1">M41-L41</f>
        <v>2.8140799999998301E-4</v>
      </c>
      <c r="O41" s="222"/>
      <c r="P41" s="4"/>
      <c r="Q41" s="222"/>
      <c r="R41" s="10"/>
      <c r="S41" s="10"/>
      <c r="T41" s="10"/>
      <c r="U41" s="10"/>
      <c r="V41" s="225"/>
      <c r="X41" s="7"/>
      <c r="Y41" s="7"/>
      <c r="Z41" s="66"/>
    </row>
    <row r="42" spans="2:28" x14ac:dyDescent="0.25">
      <c r="B42" s="94" t="str">
        <f>B41</f>
        <v>breakfast_semitrack</v>
      </c>
      <c r="C42" s="101" t="s">
        <v>36</v>
      </c>
      <c r="D42" s="223">
        <f ca="1">0.001*INDIRECT($B42&amp;"!E7")</f>
        <v>89.416951999999995</v>
      </c>
      <c r="E42" s="222"/>
      <c r="F42" s="94" t="str">
        <f>F41</f>
        <v>breakfast_semitrack</v>
      </c>
      <c r="G42" s="101" t="s">
        <v>36</v>
      </c>
      <c r="H42" s="223">
        <f ca="1">0.001*INDIRECT($B42&amp;"!W7")</f>
        <v>89.418720000000022</v>
      </c>
      <c r="I42" s="10"/>
      <c r="J42" s="224">
        <f ca="1">H42/D42-1</f>
        <v>1.9772537091400366E-5</v>
      </c>
      <c r="L42" s="76">
        <f ca="1">INDIRECT($B42&amp;"!"&amp;L$3&amp;"7")</f>
        <v>0.99217283533333334</v>
      </c>
      <c r="M42" s="77">
        <f ca="1">INDIRECT($B42&amp;"!"&amp;M$3&amp;"7")</f>
        <v>0.99238487533333342</v>
      </c>
      <c r="N42" s="78">
        <f ca="1">M42-L42</f>
        <v>2.1204000000007994E-4</v>
      </c>
      <c r="O42" s="222"/>
      <c r="P42" s="4" t="s">
        <v>37</v>
      </c>
      <c r="Q42" s="222"/>
      <c r="R42" s="10"/>
      <c r="S42" s="10"/>
      <c r="T42" s="10"/>
      <c r="U42" s="10"/>
      <c r="V42" s="225"/>
      <c r="X42" s="7"/>
      <c r="Y42" s="7"/>
      <c r="Z42" s="66"/>
    </row>
    <row r="43" spans="2:28" x14ac:dyDescent="0.25">
      <c r="B43" s="94" t="str">
        <f>B42</f>
        <v>breakfast_semitrack</v>
      </c>
      <c r="C43" s="101" t="s">
        <v>38</v>
      </c>
      <c r="D43" s="223">
        <f ca="1">0.001*INDIRECT($B43&amp;"!E8")</f>
        <v>123.8312</v>
      </c>
      <c r="E43" s="222"/>
      <c r="F43" s="94" t="str">
        <f>F42</f>
        <v>breakfast_semitrack</v>
      </c>
      <c r="G43" s="101" t="s">
        <v>38</v>
      </c>
      <c r="H43" s="223">
        <f ca="1">0.001*INDIRECT($B43&amp;"!W8")</f>
        <v>123.83228799999999</v>
      </c>
      <c r="I43" s="10"/>
      <c r="J43" s="224">
        <f ca="1">H43/D43-1</f>
        <v>8.7861540547518047E-6</v>
      </c>
      <c r="L43" s="76">
        <f ca="1">INDIRECT($B43&amp;"!"&amp;L$3&amp;"8")</f>
        <v>0.9963051799999999</v>
      </c>
      <c r="M43" s="77">
        <f ca="1">INDIRECT($B43&amp;"!"&amp;M$3&amp;"8")</f>
        <v>0.99631130466666662</v>
      </c>
      <c r="N43" s="78">
        <f ca="1">M43-L43</f>
        <v>6.1246666667180705E-6</v>
      </c>
      <c r="O43" s="222"/>
      <c r="P43" s="227">
        <f ca="1">bdrate(L40:L43,D40:D43,M40:M43,H40:H43)</f>
        <v>1.5823646759738352E-4</v>
      </c>
      <c r="Q43" s="222"/>
      <c r="R43" s="10"/>
      <c r="S43" s="10"/>
      <c r="T43" s="10"/>
      <c r="U43" s="10"/>
      <c r="V43" s="225"/>
      <c r="X43" s="7"/>
      <c r="Y43" s="7"/>
      <c r="Z43" s="66"/>
    </row>
    <row r="44" spans="2:28" ht="16.5" customHeight="1" thickBot="1" x14ac:dyDescent="0.3">
      <c r="B44" s="72"/>
      <c r="C44" s="102"/>
      <c r="D44" s="228"/>
      <c r="E44" s="222"/>
      <c r="F44" s="72"/>
      <c r="G44" s="102"/>
      <c r="H44" s="223"/>
      <c r="I44" s="10"/>
      <c r="J44" s="224"/>
      <c r="L44" s="76"/>
      <c r="M44" s="77"/>
      <c r="N44" s="79"/>
      <c r="O44" s="222"/>
      <c r="P44" s="229"/>
      <c r="Q44" s="222"/>
      <c r="R44" s="10"/>
      <c r="S44" s="10"/>
      <c r="T44" s="10"/>
      <c r="U44" s="10"/>
      <c r="V44" s="225"/>
      <c r="X44" s="7"/>
      <c r="Y44" s="7"/>
      <c r="Z44" s="66"/>
      <c r="AB44" s="226"/>
    </row>
    <row r="45" spans="2:28" ht="16.5" customHeight="1" x14ac:dyDescent="0.25">
      <c r="B45" s="73"/>
      <c r="C45" s="91"/>
      <c r="D45" s="230"/>
      <c r="F45" s="73"/>
      <c r="G45" s="91"/>
      <c r="H45" s="230"/>
      <c r="J45" s="80">
        <f ca="1">MIN(D40:D44,H40:H44)</f>
        <v>43.056959999999997</v>
      </c>
      <c r="L45" s="81"/>
      <c r="M45" s="82"/>
      <c r="N45" s="83"/>
      <c r="O45" s="222"/>
      <c r="P45" s="204"/>
      <c r="Q45" s="222"/>
      <c r="R45" s="10"/>
      <c r="S45" s="10"/>
      <c r="T45" s="10"/>
      <c r="U45" s="10"/>
      <c r="V45" s="67"/>
      <c r="X45" s="7"/>
      <c r="Y45" s="7"/>
      <c r="Z45" s="66"/>
    </row>
    <row r="46" spans="2:28" ht="16.5" customHeight="1" thickBot="1" x14ac:dyDescent="0.3">
      <c r="B46" s="72"/>
      <c r="C46" s="74"/>
      <c r="D46" s="228"/>
      <c r="E46" s="222"/>
      <c r="F46" s="72"/>
      <c r="G46" s="74"/>
      <c r="H46" s="228"/>
      <c r="I46" s="10"/>
      <c r="J46" s="84">
        <f ca="1">MAX(D40:D44,H40:H44)</f>
        <v>123.83228799999999</v>
      </c>
      <c r="L46" s="85">
        <f>L45</f>
        <v>0</v>
      </c>
      <c r="M46" s="86">
        <f>M45</f>
        <v>0</v>
      </c>
      <c r="N46" s="79"/>
      <c r="O46" s="222"/>
      <c r="P46" s="6"/>
      <c r="Q46" s="222"/>
      <c r="R46" s="10"/>
      <c r="S46" s="10"/>
      <c r="T46" s="10"/>
      <c r="U46" s="10"/>
      <c r="V46" s="67"/>
      <c r="X46" s="68"/>
      <c r="Y46" s="68"/>
      <c r="Z46" s="66"/>
    </row>
    <row r="47" spans="2:28" ht="16.5" customHeight="1" thickBot="1" x14ac:dyDescent="0.3"/>
    <row r="48" spans="2:28" x14ac:dyDescent="0.25">
      <c r="B48" s="278" t="s">
        <v>15</v>
      </c>
      <c r="C48" s="279"/>
      <c r="D48" s="280"/>
      <c r="E48" s="3"/>
      <c r="F48" s="278" t="str">
        <f>B48</f>
        <v>cinema_track</v>
      </c>
      <c r="G48" s="279"/>
      <c r="H48" s="280"/>
      <c r="I48" s="3"/>
      <c r="J48" s="204"/>
      <c r="L48" s="282" t="str">
        <f>F48</f>
        <v>cinema_track</v>
      </c>
      <c r="M48" s="279"/>
      <c r="N48" s="280"/>
      <c r="O48" s="180"/>
      <c r="P48" s="204"/>
      <c r="U48" s="200"/>
      <c r="V48" s="200"/>
      <c r="X48" s="277"/>
      <c r="Y48" s="275"/>
      <c r="Z48" s="275"/>
    </row>
    <row r="49" spans="2:28" x14ac:dyDescent="0.25">
      <c r="B49" s="274" t="s">
        <v>27</v>
      </c>
      <c r="C49" s="275"/>
      <c r="D49" s="71" t="s">
        <v>28</v>
      </c>
      <c r="E49" s="222"/>
      <c r="F49" s="274" t="s">
        <v>27</v>
      </c>
      <c r="G49" s="275"/>
      <c r="H49" s="71" t="s">
        <v>28</v>
      </c>
      <c r="I49" s="10"/>
      <c r="J49" s="203" t="s">
        <v>29</v>
      </c>
      <c r="L49" s="283" t="s">
        <v>47</v>
      </c>
      <c r="M49" s="275"/>
      <c r="N49" s="284"/>
      <c r="O49" s="69"/>
      <c r="P49" s="4"/>
      <c r="R49" s="281"/>
      <c r="S49" s="275"/>
      <c r="T49" s="275"/>
      <c r="U49" s="205"/>
      <c r="V49" s="205"/>
      <c r="X49" s="281"/>
      <c r="Y49" s="275"/>
      <c r="Z49" s="275"/>
    </row>
    <row r="50" spans="2:28" x14ac:dyDescent="0.25">
      <c r="B50" s="177" t="s">
        <v>1</v>
      </c>
      <c r="C50" s="101" t="s">
        <v>31</v>
      </c>
      <c r="D50" s="70" t="s">
        <v>32</v>
      </c>
      <c r="E50" s="222"/>
      <c r="F50" s="177" t="s">
        <v>1</v>
      </c>
      <c r="G50" s="101" t="s">
        <v>31</v>
      </c>
      <c r="H50" s="70" t="s">
        <v>32</v>
      </c>
      <c r="I50" s="10"/>
      <c r="J50" s="75"/>
      <c r="L50" s="178" t="str">
        <f>CONCATENATE(B$2," ",L48)</f>
        <v>MPEG-151 cinema_track</v>
      </c>
      <c r="M50" s="195" t="str">
        <f>CONCATENATE(F$2," ",L48)</f>
        <v>my cinema_track</v>
      </c>
      <c r="N50" s="179" t="s">
        <v>33</v>
      </c>
      <c r="O50" s="3"/>
      <c r="P50" s="4" t="s">
        <v>24</v>
      </c>
      <c r="Q50" s="3"/>
      <c r="R50" s="3"/>
      <c r="S50" s="3"/>
      <c r="T50" s="3"/>
      <c r="U50" s="3"/>
      <c r="V50" s="3"/>
      <c r="X50" s="180"/>
      <c r="Y50" s="180"/>
      <c r="Z50" s="180"/>
    </row>
    <row r="51" spans="2:28" x14ac:dyDescent="0.25">
      <c r="B51" s="94" t="str">
        <f>B48</f>
        <v>cinema_track</v>
      </c>
      <c r="C51" s="101" t="s">
        <v>34</v>
      </c>
      <c r="D51" s="223">
        <f ca="1">0.001*INDIRECT($B51&amp;"!E5")</f>
        <v>30.964104000000003</v>
      </c>
      <c r="E51" s="222"/>
      <c r="F51" s="94" t="str">
        <f>F48</f>
        <v>cinema_track</v>
      </c>
      <c r="G51" s="101" t="s">
        <v>34</v>
      </c>
      <c r="H51" s="223">
        <f ca="1">0.001*INDIRECT($B51&amp;"!W5")</f>
        <v>30.965223999999999</v>
      </c>
      <c r="I51" s="10"/>
      <c r="J51" s="224">
        <f ca="1">H51/D51-1</f>
        <v>3.6170915844957463E-5</v>
      </c>
      <c r="L51" s="76">
        <f ca="1">INDIRECT($B51&amp;"!"&amp;L$3&amp;"5")</f>
        <v>0.97707904285714298</v>
      </c>
      <c r="M51" s="77">
        <f ca="1">INDIRECT($B51&amp;"!"&amp;M$3&amp;"5")</f>
        <v>0.97709004714285697</v>
      </c>
      <c r="N51" s="78">
        <f ca="1">M51-L51</f>
        <v>1.1004285713989148E-5</v>
      </c>
      <c r="O51" s="222"/>
      <c r="P51" s="224">
        <f ca="1">bdrate(D51:D54,L51:L54,H51:H54,M51:M54)</f>
        <v>-2.2761478881053732E-3</v>
      </c>
      <c r="Q51" s="222"/>
      <c r="R51" s="10"/>
      <c r="S51" s="10"/>
      <c r="T51" s="10"/>
      <c r="U51" s="10"/>
      <c r="V51" s="225"/>
      <c r="X51" s="7"/>
      <c r="Y51" s="7"/>
      <c r="Z51" s="66"/>
      <c r="AB51" s="226"/>
    </row>
    <row r="52" spans="2:28" x14ac:dyDescent="0.25">
      <c r="B52" s="94" t="str">
        <f>B51</f>
        <v>cinema_track</v>
      </c>
      <c r="C52" s="101" t="s">
        <v>35</v>
      </c>
      <c r="D52" s="223">
        <f ca="1">0.001*INDIRECT($B52&amp;"!E6")</f>
        <v>45.42214400000001</v>
      </c>
      <c r="E52" s="222"/>
      <c r="F52" s="94" t="str">
        <f>F51</f>
        <v>cinema_track</v>
      </c>
      <c r="G52" s="101" t="s">
        <v>35</v>
      </c>
      <c r="H52" s="223">
        <f ca="1">0.001*INDIRECT($B52&amp;"!W6")</f>
        <v>45.422184000000001</v>
      </c>
      <c r="I52" s="10"/>
      <c r="J52" s="224">
        <f ca="1">H52/D52-1</f>
        <v>8.8062773939689976E-7</v>
      </c>
      <c r="L52" s="76">
        <f ca="1">INDIRECT($B52&amp;"!"&amp;L$3&amp;"6")</f>
        <v>0.98690265095238094</v>
      </c>
      <c r="M52" s="77">
        <f ca="1">INDIRECT($B52&amp;"!"&amp;M$3&amp;"6")</f>
        <v>0.98696807619047633</v>
      </c>
      <c r="N52" s="78">
        <f ca="1">M52-L52</f>
        <v>6.5425238095384586E-5</v>
      </c>
      <c r="O52" s="222"/>
      <c r="P52" s="4"/>
      <c r="Q52" s="222"/>
      <c r="R52" s="10"/>
      <c r="S52" s="10"/>
      <c r="T52" s="10"/>
      <c r="U52" s="10"/>
      <c r="V52" s="225"/>
      <c r="X52" s="7"/>
      <c r="Y52" s="7"/>
      <c r="Z52" s="66"/>
    </row>
    <row r="53" spans="2:28" x14ac:dyDescent="0.25">
      <c r="B53" s="94" t="str">
        <f>B52</f>
        <v>cinema_track</v>
      </c>
      <c r="C53" s="101" t="s">
        <v>36</v>
      </c>
      <c r="D53" s="223">
        <f ca="1">0.001*INDIRECT($B53&amp;"!E7")</f>
        <v>67.492872000000006</v>
      </c>
      <c r="E53" s="222"/>
      <c r="F53" s="94" t="str">
        <f>F52</f>
        <v>cinema_track</v>
      </c>
      <c r="G53" s="101" t="s">
        <v>36</v>
      </c>
      <c r="H53" s="223">
        <f ca="1">0.001*INDIRECT($B53&amp;"!W7")</f>
        <v>67.492048000000011</v>
      </c>
      <c r="I53" s="10"/>
      <c r="J53" s="224">
        <f ca="1">H53/D53-1</f>
        <v>-1.2208696645643613E-5</v>
      </c>
      <c r="L53" s="76">
        <f ca="1">INDIRECT($B53&amp;"!"&amp;L$3&amp;"7")</f>
        <v>0.99377558904761898</v>
      </c>
      <c r="M53" s="77">
        <f ca="1">INDIRECT($B53&amp;"!"&amp;M$3&amp;"7")</f>
        <v>0.99380196809523813</v>
      </c>
      <c r="N53" s="78">
        <f ca="1">M53-L53</f>
        <v>2.6379047619151663E-5</v>
      </c>
      <c r="O53" s="222"/>
      <c r="P53" s="4" t="s">
        <v>37</v>
      </c>
      <c r="Q53" s="222"/>
      <c r="R53" s="10"/>
      <c r="S53" s="10"/>
      <c r="T53" s="10"/>
      <c r="U53" s="10"/>
      <c r="V53" s="225"/>
      <c r="X53" s="7"/>
      <c r="Y53" s="7"/>
      <c r="Z53" s="66"/>
    </row>
    <row r="54" spans="2:28" x14ac:dyDescent="0.25">
      <c r="B54" s="94" t="str">
        <f>B53</f>
        <v>cinema_track</v>
      </c>
      <c r="C54" s="101" t="s">
        <v>38</v>
      </c>
      <c r="D54" s="223">
        <f ca="1">0.001*INDIRECT($B54&amp;"!E8")</f>
        <v>95.688671999999997</v>
      </c>
      <c r="E54" s="222"/>
      <c r="F54" s="94" t="str">
        <f>F53</f>
        <v>cinema_track</v>
      </c>
      <c r="G54" s="101" t="s">
        <v>38</v>
      </c>
      <c r="H54" s="223">
        <f ca="1">0.001*INDIRECT($B54&amp;"!W8")</f>
        <v>95.687856000000011</v>
      </c>
      <c r="I54" s="10"/>
      <c r="J54" s="224">
        <f ca="1">H54/D54-1</f>
        <v>-8.527655185663896E-6</v>
      </c>
      <c r="L54" s="76">
        <f ca="1">INDIRECT($B54&amp;"!"&amp;L$3&amp;"8")</f>
        <v>0.99697617047619058</v>
      </c>
      <c r="M54" s="77">
        <f ca="1">INDIRECT($B54&amp;"!"&amp;M$3&amp;"8")</f>
        <v>0.99698460238095221</v>
      </c>
      <c r="N54" s="78">
        <f ca="1">M54-L54</f>
        <v>8.4319047616299159E-6</v>
      </c>
      <c r="O54" s="222"/>
      <c r="P54" s="227">
        <f ca="1">bdrate(L51:L54,D51:D54,M51:M54,H51:H54)</f>
        <v>3.3041056845650729E-5</v>
      </c>
      <c r="Q54" s="222"/>
      <c r="R54" s="10"/>
      <c r="S54" s="10"/>
      <c r="T54" s="10"/>
      <c r="U54" s="10"/>
      <c r="V54" s="225"/>
      <c r="X54" s="7"/>
      <c r="Y54" s="7"/>
      <c r="Z54" s="66"/>
    </row>
    <row r="55" spans="2:28" ht="16.5" customHeight="1" thickBot="1" x14ac:dyDescent="0.3">
      <c r="B55" s="72"/>
      <c r="C55" s="102"/>
      <c r="D55" s="228"/>
      <c r="E55" s="222"/>
      <c r="F55" s="72"/>
      <c r="G55" s="102"/>
      <c r="H55" s="223"/>
      <c r="I55" s="10"/>
      <c r="J55" s="224"/>
      <c r="L55" s="76"/>
      <c r="M55" s="77"/>
      <c r="N55" s="79"/>
      <c r="O55" s="222"/>
      <c r="P55" s="229"/>
      <c r="Q55" s="222"/>
      <c r="R55" s="10"/>
      <c r="S55" s="10"/>
      <c r="T55" s="10"/>
      <c r="U55" s="10"/>
      <c r="V55" s="225"/>
      <c r="X55" s="7"/>
      <c r="Y55" s="7"/>
      <c r="Z55" s="66"/>
      <c r="AB55" s="226"/>
    </row>
    <row r="56" spans="2:28" ht="16.5" customHeight="1" x14ac:dyDescent="0.25">
      <c r="B56" s="90"/>
      <c r="C56" s="91"/>
      <c r="D56" s="230"/>
      <c r="F56" s="90"/>
      <c r="G56" s="91"/>
      <c r="H56" s="230"/>
      <c r="J56" s="80">
        <f ca="1">MIN(D51:D55,H51:H55)</f>
        <v>30.964104000000003</v>
      </c>
      <c r="L56" s="81"/>
      <c r="M56" s="82"/>
      <c r="N56" s="83"/>
      <c r="O56" s="222"/>
      <c r="P56" s="204"/>
      <c r="Q56" s="222"/>
      <c r="R56" s="10"/>
      <c r="S56" s="10"/>
      <c r="T56" s="10"/>
      <c r="U56" s="10"/>
      <c r="V56" s="67"/>
      <c r="X56" s="7"/>
      <c r="Y56" s="7"/>
      <c r="Z56" s="66"/>
    </row>
    <row r="57" spans="2:28" ht="16.5" customHeight="1" thickBot="1" x14ac:dyDescent="0.3">
      <c r="B57" s="72"/>
      <c r="C57" s="74"/>
      <c r="D57" s="228"/>
      <c r="E57" s="222"/>
      <c r="F57" s="72"/>
      <c r="G57" s="74"/>
      <c r="H57" s="228"/>
      <c r="I57" s="10"/>
      <c r="J57" s="84">
        <f ca="1">MAX(D51:D55,H51:H55)</f>
        <v>95.688671999999997</v>
      </c>
      <c r="L57" s="85">
        <f>L56</f>
        <v>0</v>
      </c>
      <c r="M57" s="86">
        <f>M56</f>
        <v>0</v>
      </c>
      <c r="N57" s="79"/>
      <c r="O57" s="222"/>
      <c r="P57" s="6"/>
      <c r="Q57" s="222"/>
      <c r="R57" s="10"/>
      <c r="S57" s="10"/>
      <c r="T57" s="10"/>
      <c r="U57" s="10"/>
      <c r="V57" s="67"/>
      <c r="X57" s="68"/>
      <c r="Y57" s="68"/>
      <c r="Z57" s="66"/>
    </row>
    <row r="58" spans="2:28" ht="16.5" customHeight="1" thickBot="1" x14ac:dyDescent="0.3"/>
    <row r="59" spans="2:28" x14ac:dyDescent="0.25">
      <c r="B59" s="278" t="s">
        <v>16</v>
      </c>
      <c r="C59" s="279"/>
      <c r="D59" s="280"/>
      <c r="E59" s="3"/>
      <c r="F59" s="278" t="str">
        <f>B59</f>
        <v>cinema_semitrack</v>
      </c>
      <c r="G59" s="279"/>
      <c r="H59" s="280"/>
      <c r="I59" s="3"/>
      <c r="J59" s="204"/>
      <c r="L59" s="282" t="str">
        <f>F59</f>
        <v>cinema_semitrack</v>
      </c>
      <c r="M59" s="279"/>
      <c r="N59" s="280"/>
      <c r="O59" s="180"/>
      <c r="P59" s="204"/>
      <c r="U59" s="200"/>
      <c r="V59" s="200"/>
      <c r="X59" s="277"/>
      <c r="Y59" s="275"/>
      <c r="Z59" s="275"/>
    </row>
    <row r="60" spans="2:28" x14ac:dyDescent="0.25">
      <c r="B60" s="274" t="s">
        <v>27</v>
      </c>
      <c r="C60" s="275"/>
      <c r="D60" s="71" t="s">
        <v>28</v>
      </c>
      <c r="E60" s="222"/>
      <c r="F60" s="274" t="s">
        <v>27</v>
      </c>
      <c r="G60" s="275"/>
      <c r="H60" s="71" t="s">
        <v>28</v>
      </c>
      <c r="I60" s="10"/>
      <c r="J60" s="203" t="s">
        <v>29</v>
      </c>
      <c r="L60" s="283" t="s">
        <v>47</v>
      </c>
      <c r="M60" s="275"/>
      <c r="N60" s="284"/>
      <c r="O60" s="69"/>
      <c r="P60" s="4"/>
      <c r="R60" s="281"/>
      <c r="S60" s="275"/>
      <c r="T60" s="275"/>
      <c r="U60" s="205"/>
      <c r="V60" s="205"/>
      <c r="X60" s="281"/>
      <c r="Y60" s="275"/>
      <c r="Z60" s="275"/>
    </row>
    <row r="61" spans="2:28" x14ac:dyDescent="0.25">
      <c r="B61" s="177" t="s">
        <v>1</v>
      </c>
      <c r="C61" s="101" t="s">
        <v>31</v>
      </c>
      <c r="D61" s="70" t="s">
        <v>32</v>
      </c>
      <c r="E61" s="222"/>
      <c r="F61" s="177" t="s">
        <v>1</v>
      </c>
      <c r="G61" s="101" t="s">
        <v>31</v>
      </c>
      <c r="H61" s="70" t="s">
        <v>32</v>
      </c>
      <c r="I61" s="10"/>
      <c r="J61" s="75"/>
      <c r="L61" s="178" t="str">
        <f>CONCATENATE(B$2," ",L59)</f>
        <v>MPEG-151 cinema_semitrack</v>
      </c>
      <c r="M61" s="195" t="str">
        <f>CONCATENATE(F$2," ",L59)</f>
        <v>my cinema_semitrack</v>
      </c>
      <c r="N61" s="179" t="s">
        <v>33</v>
      </c>
      <c r="O61" s="3"/>
      <c r="P61" s="4" t="s">
        <v>24</v>
      </c>
      <c r="Q61" s="3"/>
      <c r="R61" s="3"/>
      <c r="S61" s="3"/>
      <c r="T61" s="3"/>
      <c r="U61" s="3"/>
      <c r="V61" s="3"/>
      <c r="X61" s="180"/>
      <c r="Y61" s="180"/>
      <c r="Z61" s="180"/>
    </row>
    <row r="62" spans="2:28" x14ac:dyDescent="0.25">
      <c r="B62" s="94" t="str">
        <f>B59</f>
        <v>cinema_semitrack</v>
      </c>
      <c r="C62" s="101" t="s">
        <v>34</v>
      </c>
      <c r="D62" s="223">
        <f ca="1">0.001*INDIRECT($B62&amp;"!E5")</f>
        <v>31.99812</v>
      </c>
      <c r="E62" s="222"/>
      <c r="F62" s="94" t="str">
        <f>F59</f>
        <v>cinema_semitrack</v>
      </c>
      <c r="G62" s="101" t="s">
        <v>34</v>
      </c>
      <c r="H62" s="223">
        <f ca="1">0.001*INDIRECT($B62&amp;"!W5")</f>
        <v>31.998720000000002</v>
      </c>
      <c r="I62" s="10"/>
      <c r="J62" s="224">
        <f ca="1">H62/D62-1</f>
        <v>1.8751101627190181E-5</v>
      </c>
      <c r="L62" s="76">
        <f ca="1">INDIRECT($B62&amp;"!"&amp;L$3&amp;"5")</f>
        <v>0.97625360857142829</v>
      </c>
      <c r="M62" s="77">
        <f ca="1">INDIRECT($B62&amp;"!"&amp;M$3&amp;"5")</f>
        <v>0.9762733290476191</v>
      </c>
      <c r="N62" s="78">
        <f ca="1">M62-L62</f>
        <v>1.9720476190809855E-5</v>
      </c>
      <c r="O62" s="222"/>
      <c r="P62" s="224">
        <f ca="1">bdrate(D62:D65,L62:L65,H62:H65,M62:M65)</f>
        <v>-2.5961898042916598E-3</v>
      </c>
      <c r="Q62" s="222"/>
      <c r="R62" s="10"/>
      <c r="S62" s="10"/>
      <c r="T62" s="10"/>
      <c r="U62" s="10"/>
      <c r="V62" s="225"/>
      <c r="X62" s="7"/>
      <c r="Y62" s="7"/>
      <c r="Z62" s="66"/>
      <c r="AB62" s="226"/>
    </row>
    <row r="63" spans="2:28" x14ac:dyDescent="0.25">
      <c r="B63" s="94" t="str">
        <f>B62</f>
        <v>cinema_semitrack</v>
      </c>
      <c r="C63" s="101" t="s">
        <v>35</v>
      </c>
      <c r="D63" s="223">
        <f ca="1">0.001*INDIRECT($B63&amp;"!E6")</f>
        <v>47.120816000000005</v>
      </c>
      <c r="E63" s="222"/>
      <c r="F63" s="94" t="str">
        <f>F62</f>
        <v>cinema_semitrack</v>
      </c>
      <c r="G63" s="101" t="s">
        <v>35</v>
      </c>
      <c r="H63" s="223">
        <f ca="1">0.001*INDIRECT($B63&amp;"!W6")</f>
        <v>47.121400000000001</v>
      </c>
      <c r="I63" s="10"/>
      <c r="J63" s="224">
        <f ca="1">H63/D63-1</f>
        <v>1.2393673318289444E-5</v>
      </c>
      <c r="L63" s="76">
        <f ca="1">INDIRECT($B63&amp;"!"&amp;L$3&amp;"6")</f>
        <v>0.98657499761904766</v>
      </c>
      <c r="M63" s="77">
        <f ca="1">INDIRECT($B63&amp;"!"&amp;M$3&amp;"6")</f>
        <v>0.98665671714285708</v>
      </c>
      <c r="N63" s="78">
        <f ca="1">M63-L63</f>
        <v>8.171952380942038E-5</v>
      </c>
      <c r="O63" s="222"/>
      <c r="P63" s="4"/>
      <c r="Q63" s="222"/>
      <c r="R63" s="10"/>
      <c r="S63" s="10"/>
      <c r="T63" s="10"/>
      <c r="U63" s="10"/>
      <c r="V63" s="225"/>
      <c r="X63" s="7"/>
      <c r="Y63" s="7"/>
      <c r="Z63" s="66"/>
    </row>
    <row r="64" spans="2:28" x14ac:dyDescent="0.25">
      <c r="B64" s="94" t="str">
        <f>B63</f>
        <v>cinema_semitrack</v>
      </c>
      <c r="C64" s="101" t="s">
        <v>36</v>
      </c>
      <c r="D64" s="223">
        <f ca="1">0.001*INDIRECT($B64&amp;"!E7")</f>
        <v>70.18495999999999</v>
      </c>
      <c r="E64" s="222"/>
      <c r="F64" s="94" t="str">
        <f>F63</f>
        <v>cinema_semitrack</v>
      </c>
      <c r="G64" s="101" t="s">
        <v>36</v>
      </c>
      <c r="H64" s="223">
        <f ca="1">0.001*INDIRECT($B64&amp;"!W7")</f>
        <v>70.184967999999998</v>
      </c>
      <c r="I64" s="10"/>
      <c r="J64" s="224">
        <f ca="1">H64/D64-1</f>
        <v>1.1398453469979586E-7</v>
      </c>
      <c r="L64" s="76">
        <f ca="1">INDIRECT($B64&amp;"!"&amp;L$3&amp;"7")</f>
        <v>0.9935602733333333</v>
      </c>
      <c r="M64" s="77">
        <f ca="1">INDIRECT($B64&amp;"!"&amp;M$3&amp;"7")</f>
        <v>0.99358017761904771</v>
      </c>
      <c r="N64" s="78">
        <f ca="1">M64-L64</f>
        <v>1.9904285714411607E-5</v>
      </c>
      <c r="O64" s="222"/>
      <c r="P64" s="4" t="s">
        <v>37</v>
      </c>
      <c r="Q64" s="222"/>
      <c r="R64" s="10"/>
      <c r="S64" s="10"/>
      <c r="T64" s="10"/>
      <c r="U64" s="10"/>
      <c r="V64" s="225"/>
      <c r="X64" s="7"/>
      <c r="Y64" s="7"/>
      <c r="Z64" s="66"/>
    </row>
    <row r="65" spans="2:28" x14ac:dyDescent="0.25">
      <c r="B65" s="94" t="str">
        <f>B64</f>
        <v>cinema_semitrack</v>
      </c>
      <c r="C65" s="101" t="s">
        <v>38</v>
      </c>
      <c r="D65" s="223">
        <f ca="1">0.001*INDIRECT($B65&amp;"!E8")</f>
        <v>99.472144</v>
      </c>
      <c r="E65" s="222"/>
      <c r="F65" s="94" t="str">
        <f>F64</f>
        <v>cinema_semitrack</v>
      </c>
      <c r="G65" s="101" t="s">
        <v>38</v>
      </c>
      <c r="H65" s="223">
        <f ca="1">0.001*INDIRECT($B65&amp;"!W8")</f>
        <v>99.471167999999992</v>
      </c>
      <c r="I65" s="10"/>
      <c r="J65" s="224">
        <f ca="1">H65/D65-1</f>
        <v>-9.8117921335516556E-6</v>
      </c>
      <c r="L65" s="76">
        <f ca="1">INDIRECT($B65&amp;"!"&amp;L$3&amp;"8")</f>
        <v>0.99686069761904761</v>
      </c>
      <c r="M65" s="77">
        <f ca="1">INDIRECT($B65&amp;"!"&amp;M$3&amp;"8")</f>
        <v>0.99687382999999996</v>
      </c>
      <c r="N65" s="78">
        <f ca="1">M65-L65</f>
        <v>1.313238095235203E-5</v>
      </c>
      <c r="O65" s="222"/>
      <c r="P65" s="227">
        <f ca="1">bdrate(L62:L65,D62:D65,M62:M65,H62:H65)</f>
        <v>3.6005518668780212E-5</v>
      </c>
      <c r="Q65" s="222"/>
      <c r="R65" s="10"/>
      <c r="S65" s="10"/>
      <c r="T65" s="10"/>
      <c r="U65" s="10"/>
      <c r="V65" s="225"/>
      <c r="X65" s="7"/>
      <c r="Y65" s="7"/>
      <c r="Z65" s="66"/>
    </row>
    <row r="66" spans="2:28" ht="16.5" customHeight="1" thickBot="1" x14ac:dyDescent="0.3">
      <c r="B66" s="72"/>
      <c r="C66" s="102"/>
      <c r="D66" s="228"/>
      <c r="E66" s="222"/>
      <c r="F66" s="72"/>
      <c r="G66" s="102"/>
      <c r="H66" s="223"/>
      <c r="I66" s="10"/>
      <c r="J66" s="224"/>
      <c r="L66" s="76"/>
      <c r="M66" s="77"/>
      <c r="N66" s="79"/>
      <c r="O66" s="222"/>
      <c r="P66" s="229"/>
      <c r="Q66" s="222"/>
      <c r="R66" s="10"/>
      <c r="S66" s="10"/>
      <c r="T66" s="10"/>
      <c r="U66" s="10"/>
      <c r="V66" s="225"/>
      <c r="X66" s="7"/>
      <c r="Y66" s="7"/>
      <c r="Z66" s="66"/>
      <c r="AB66" s="226"/>
    </row>
    <row r="67" spans="2:28" ht="16.5" customHeight="1" x14ac:dyDescent="0.25">
      <c r="B67" s="90"/>
      <c r="C67" s="91"/>
      <c r="D67" s="230"/>
      <c r="F67" s="90"/>
      <c r="G67" s="91"/>
      <c r="H67" s="230"/>
      <c r="J67" s="80">
        <f ca="1">MIN(D62:D66,H62:H66)</f>
        <v>31.99812</v>
      </c>
      <c r="L67" s="81"/>
      <c r="M67" s="82"/>
      <c r="N67" s="83"/>
      <c r="O67" s="222"/>
      <c r="P67" s="204"/>
      <c r="Q67" s="222"/>
      <c r="R67" s="10"/>
      <c r="S67" s="10"/>
      <c r="T67" s="10"/>
      <c r="U67" s="10"/>
      <c r="V67" s="67"/>
      <c r="X67" s="7"/>
      <c r="Y67" s="7"/>
      <c r="Z67" s="66"/>
    </row>
    <row r="68" spans="2:28" ht="16.5" customHeight="1" thickBot="1" x14ac:dyDescent="0.3">
      <c r="B68" s="72"/>
      <c r="C68" s="74"/>
      <c r="D68" s="228"/>
      <c r="E68" s="222"/>
      <c r="F68" s="72"/>
      <c r="G68" s="74"/>
      <c r="H68" s="228"/>
      <c r="I68" s="10"/>
      <c r="J68" s="84">
        <f ca="1">MAX(D62:D66,H62:H66)</f>
        <v>99.472144</v>
      </c>
      <c r="L68" s="85">
        <f>L67</f>
        <v>0</v>
      </c>
      <c r="M68" s="86">
        <f>M67</f>
        <v>0</v>
      </c>
      <c r="N68" s="79"/>
      <c r="O68" s="222"/>
      <c r="P68" s="6"/>
      <c r="Q68" s="222"/>
      <c r="R68" s="10"/>
      <c r="S68" s="10"/>
      <c r="T68" s="10"/>
      <c r="U68" s="10"/>
      <c r="V68" s="67"/>
      <c r="X68" s="68"/>
      <c r="Y68" s="68"/>
      <c r="Z68" s="66"/>
    </row>
    <row r="69" spans="2:28" ht="16.5" customHeight="1" thickBot="1" x14ac:dyDescent="0.3"/>
    <row r="70" spans="2:28" x14ac:dyDescent="0.25">
      <c r="B70" s="278" t="s">
        <v>17</v>
      </c>
      <c r="C70" s="279"/>
      <c r="D70" s="280"/>
      <c r="E70" s="3"/>
      <c r="F70" s="278" t="str">
        <f>B70</f>
        <v>breakdance_track</v>
      </c>
      <c r="G70" s="279"/>
      <c r="H70" s="280"/>
      <c r="I70" s="3"/>
      <c r="J70" s="204"/>
      <c r="L70" s="282" t="str">
        <f>F70</f>
        <v>breakdance_track</v>
      </c>
      <c r="M70" s="279"/>
      <c r="N70" s="280"/>
      <c r="O70" s="180"/>
      <c r="P70" s="204"/>
      <c r="U70" s="200"/>
      <c r="V70" s="200"/>
      <c r="X70" s="277"/>
      <c r="Y70" s="275"/>
      <c r="Z70" s="275"/>
    </row>
    <row r="71" spans="2:28" x14ac:dyDescent="0.25">
      <c r="B71" s="274" t="s">
        <v>27</v>
      </c>
      <c r="C71" s="275"/>
      <c r="D71" s="71" t="s">
        <v>28</v>
      </c>
      <c r="E71" s="222"/>
      <c r="F71" s="274" t="s">
        <v>27</v>
      </c>
      <c r="G71" s="275"/>
      <c r="H71" s="71" t="s">
        <v>28</v>
      </c>
      <c r="I71" s="10"/>
      <c r="J71" s="203" t="s">
        <v>29</v>
      </c>
      <c r="L71" s="283" t="s">
        <v>47</v>
      </c>
      <c r="M71" s="275"/>
      <c r="N71" s="284"/>
      <c r="O71" s="69"/>
      <c r="P71" s="4"/>
      <c r="R71" s="281"/>
      <c r="S71" s="275"/>
      <c r="T71" s="275"/>
      <c r="U71" s="205"/>
      <c r="V71" s="205"/>
      <c r="X71" s="281"/>
      <c r="Y71" s="275"/>
      <c r="Z71" s="275"/>
    </row>
    <row r="72" spans="2:28" x14ac:dyDescent="0.25">
      <c r="B72" s="177" t="s">
        <v>1</v>
      </c>
      <c r="C72" s="101" t="s">
        <v>31</v>
      </c>
      <c r="D72" s="70" t="s">
        <v>32</v>
      </c>
      <c r="E72" s="222"/>
      <c r="F72" s="177" t="s">
        <v>1</v>
      </c>
      <c r="G72" s="101" t="s">
        <v>31</v>
      </c>
      <c r="H72" s="70" t="s">
        <v>32</v>
      </c>
      <c r="I72" s="10"/>
      <c r="J72" s="75"/>
      <c r="L72" s="178" t="str">
        <f>CONCATENATE(B$2," ",L70)</f>
        <v>MPEG-151 breakdance_track</v>
      </c>
      <c r="M72" s="195" t="str">
        <f>CONCATENATE(F$2," ",L70)</f>
        <v>my breakdance_track</v>
      </c>
      <c r="N72" s="179" t="s">
        <v>33</v>
      </c>
      <c r="O72" s="3"/>
      <c r="P72" s="4" t="s">
        <v>24</v>
      </c>
      <c r="Q72" s="3"/>
      <c r="R72" s="3"/>
      <c r="S72" s="3"/>
      <c r="T72" s="3"/>
      <c r="U72" s="3"/>
      <c r="V72" s="3"/>
      <c r="X72" s="180"/>
      <c r="Y72" s="180"/>
      <c r="Z72" s="180"/>
    </row>
    <row r="73" spans="2:28" x14ac:dyDescent="0.25">
      <c r="B73" s="94" t="str">
        <f>B70</f>
        <v>breakdance_track</v>
      </c>
      <c r="C73" s="101" t="s">
        <v>34</v>
      </c>
      <c r="D73" s="223">
        <f ca="1">0.001*INDIRECT($B73&amp;"!E5")</f>
        <v>141.91076799999999</v>
      </c>
      <c r="E73" s="222"/>
      <c r="F73" s="94" t="str">
        <f>F70</f>
        <v>breakdance_track</v>
      </c>
      <c r="G73" s="101" t="s">
        <v>34</v>
      </c>
      <c r="H73" s="223">
        <f ca="1">0.001*INDIRECT($B73&amp;"!W5")</f>
        <v>141.91482400000001</v>
      </c>
      <c r="I73" s="10"/>
      <c r="J73" s="224">
        <f ca="1">H73/D73-1</f>
        <v>2.8581340635325247E-5</v>
      </c>
      <c r="L73" s="76">
        <f ca="1">INDIRECT($B73&amp;"!"&amp;L$3&amp;"5")</f>
        <v>0.96734482218749984</v>
      </c>
      <c r="M73" s="77">
        <f ca="1">INDIRECT($B73&amp;"!"&amp;M$3&amp;"5")</f>
        <v>0.96733548218749998</v>
      </c>
      <c r="N73" s="78">
        <f ca="1">M73-L73</f>
        <v>-9.3399999998577954E-6</v>
      </c>
      <c r="O73" s="222"/>
      <c r="P73" s="224">
        <f ca="1">bdrate(D73:D76,L73:L76,H73:H76,M73:M76)</f>
        <v>-8.1228186992077234E-4</v>
      </c>
      <c r="Q73" s="222"/>
      <c r="R73" s="10"/>
      <c r="S73" s="10"/>
      <c r="T73" s="10"/>
      <c r="U73" s="10"/>
      <c r="V73" s="225"/>
      <c r="X73" s="7"/>
      <c r="Y73" s="7"/>
      <c r="Z73" s="66"/>
      <c r="AB73" s="226"/>
    </row>
    <row r="74" spans="2:28" x14ac:dyDescent="0.25">
      <c r="B74" s="94" t="str">
        <f>B73</f>
        <v>breakdance_track</v>
      </c>
      <c r="C74" s="101" t="s">
        <v>35</v>
      </c>
      <c r="D74" s="223">
        <f ca="1">0.001*INDIRECT($B74&amp;"!E6")</f>
        <v>202.49611999999999</v>
      </c>
      <c r="E74" s="222"/>
      <c r="F74" s="94" t="str">
        <f>F73</f>
        <v>breakdance_track</v>
      </c>
      <c r="G74" s="101" t="s">
        <v>35</v>
      </c>
      <c r="H74" s="223">
        <f ca="1">0.001*INDIRECT($B74&amp;"!W6")</f>
        <v>202.50261600000002</v>
      </c>
      <c r="I74" s="10"/>
      <c r="J74" s="224">
        <f ca="1">H74/D74-1</f>
        <v>3.2079627007242095E-5</v>
      </c>
      <c r="L74" s="76">
        <f ca="1">INDIRECT($B74&amp;"!"&amp;L$3&amp;"6")</f>
        <v>0.98496578031249982</v>
      </c>
      <c r="M74" s="77">
        <f ca="1">INDIRECT($B74&amp;"!"&amp;M$3&amp;"6")</f>
        <v>0.98501526937499995</v>
      </c>
      <c r="N74" s="78">
        <f ca="1">M74-L74</f>
        <v>4.9489062500129855E-5</v>
      </c>
      <c r="O74" s="222"/>
      <c r="P74" s="4"/>
      <c r="Q74" s="222"/>
      <c r="R74" s="10"/>
      <c r="S74" s="10"/>
      <c r="T74" s="10"/>
      <c r="U74" s="10"/>
      <c r="V74" s="225"/>
      <c r="X74" s="7"/>
      <c r="Y74" s="7"/>
      <c r="Z74" s="66"/>
    </row>
    <row r="75" spans="2:28" x14ac:dyDescent="0.25">
      <c r="B75" s="94" t="str">
        <f>B74</f>
        <v>breakdance_track</v>
      </c>
      <c r="C75" s="101" t="s">
        <v>36</v>
      </c>
      <c r="D75" s="223">
        <f ca="1">0.001*INDIRECT($B75&amp;"!E7")</f>
        <v>284.92426400000005</v>
      </c>
      <c r="E75" s="222"/>
      <c r="F75" s="94" t="str">
        <f>F74</f>
        <v>breakdance_track</v>
      </c>
      <c r="G75" s="101" t="s">
        <v>36</v>
      </c>
      <c r="H75" s="223">
        <f ca="1">0.001*INDIRECT($B75&amp;"!W7")</f>
        <v>284.931512</v>
      </c>
      <c r="I75" s="10"/>
      <c r="J75" s="224">
        <f ca="1">H75/D75-1</f>
        <v>2.543833894019798E-5</v>
      </c>
      <c r="L75" s="76">
        <f ca="1">INDIRECT($B75&amp;"!"&amp;L$3&amp;"7")</f>
        <v>0.99413905843750006</v>
      </c>
      <c r="M75" s="77">
        <f ca="1">INDIRECT($B75&amp;"!"&amp;M$3&amp;"7")</f>
        <v>0.99413948249999984</v>
      </c>
      <c r="N75" s="78">
        <f ca="1">M75-L75</f>
        <v>4.2406249978199639E-7</v>
      </c>
      <c r="O75" s="222"/>
      <c r="P75" s="4" t="s">
        <v>37</v>
      </c>
      <c r="Q75" s="222"/>
      <c r="R75" s="10"/>
      <c r="S75" s="10"/>
      <c r="T75" s="10"/>
      <c r="U75" s="10"/>
      <c r="V75" s="225"/>
      <c r="X75" s="7"/>
      <c r="Y75" s="7"/>
      <c r="Z75" s="66"/>
    </row>
    <row r="76" spans="2:28" x14ac:dyDescent="0.25">
      <c r="B76" s="94" t="str">
        <f>B75</f>
        <v>breakdance_track</v>
      </c>
      <c r="C76" s="101" t="s">
        <v>38</v>
      </c>
      <c r="D76" s="223">
        <f ca="1">0.001*INDIRECT($B76&amp;"!E8")</f>
        <v>388.26202400000005</v>
      </c>
      <c r="E76" s="222"/>
      <c r="F76" s="94" t="str">
        <f>F75</f>
        <v>breakdance_track</v>
      </c>
      <c r="G76" s="101" t="s">
        <v>38</v>
      </c>
      <c r="H76" s="223">
        <f ca="1">0.001*INDIRECT($B76&amp;"!W8")</f>
        <v>388.26845600000001</v>
      </c>
      <c r="I76" s="10"/>
      <c r="J76" s="224">
        <f ca="1">H76/D76-1</f>
        <v>1.6566132154061108E-5</v>
      </c>
      <c r="L76" s="76">
        <f ca="1">INDIRECT($B76&amp;"!"&amp;L$3&amp;"8")</f>
        <v>0.99712737093749981</v>
      </c>
      <c r="M76" s="77">
        <f ca="1">INDIRECT($B76&amp;"!"&amp;M$3&amp;"8")</f>
        <v>0.99712701656249991</v>
      </c>
      <c r="N76" s="78">
        <f ca="1">M76-L76</f>
        <v>-3.5437499990020882E-7</v>
      </c>
      <c r="O76" s="222"/>
      <c r="P76" s="227">
        <f ca="1">bdrate(L73:L76,D73:D76,M73:M76,H73:H76)</f>
        <v>1.4236510970100369E-5</v>
      </c>
      <c r="Q76" s="222"/>
      <c r="R76" s="10"/>
      <c r="S76" s="10"/>
      <c r="T76" s="10"/>
      <c r="U76" s="10"/>
      <c r="V76" s="225"/>
      <c r="X76" s="7"/>
      <c r="Y76" s="7"/>
      <c r="Z76" s="66"/>
    </row>
    <row r="77" spans="2:28" ht="16.5" customHeight="1" thickBot="1" x14ac:dyDescent="0.3">
      <c r="B77" s="72"/>
      <c r="C77" s="102"/>
      <c r="D77" s="228"/>
      <c r="E77" s="222"/>
      <c r="F77" s="72"/>
      <c r="G77" s="102"/>
      <c r="H77" s="223"/>
      <c r="I77" s="10"/>
      <c r="J77" s="224"/>
      <c r="L77" s="76"/>
      <c r="M77" s="77"/>
      <c r="N77" s="79"/>
      <c r="O77" s="222"/>
      <c r="P77" s="229"/>
      <c r="Q77" s="222"/>
      <c r="R77" s="10"/>
      <c r="S77" s="10"/>
      <c r="T77" s="10"/>
      <c r="U77" s="10"/>
      <c r="V77" s="225"/>
      <c r="X77" s="7"/>
      <c r="Y77" s="7"/>
      <c r="Z77" s="66"/>
      <c r="AB77" s="226"/>
    </row>
    <row r="78" spans="2:28" ht="16.5" customHeight="1" x14ac:dyDescent="0.25">
      <c r="B78" s="90"/>
      <c r="C78" s="91"/>
      <c r="D78" s="230"/>
      <c r="F78" s="90"/>
      <c r="G78" s="91"/>
      <c r="H78" s="230"/>
      <c r="J78" s="80">
        <f ca="1">MIN(D73:D77,H73:H77)</f>
        <v>141.91076799999999</v>
      </c>
      <c r="L78" s="81"/>
      <c r="M78" s="82"/>
      <c r="N78" s="83"/>
      <c r="O78" s="222"/>
      <c r="P78" s="204"/>
      <c r="Q78" s="222"/>
      <c r="R78" s="10"/>
      <c r="S78" s="10"/>
      <c r="T78" s="10"/>
      <c r="U78" s="10"/>
      <c r="V78" s="67"/>
      <c r="X78" s="7"/>
      <c r="Y78" s="7"/>
      <c r="Z78" s="66"/>
    </row>
    <row r="79" spans="2:28" ht="16.5" customHeight="1" thickBot="1" x14ac:dyDescent="0.3">
      <c r="B79" s="72"/>
      <c r="C79" s="74"/>
      <c r="D79" s="228"/>
      <c r="E79" s="222"/>
      <c r="F79" s="72"/>
      <c r="G79" s="74"/>
      <c r="H79" s="228"/>
      <c r="I79" s="10"/>
      <c r="J79" s="84">
        <f ca="1">MAX(D73:D77,H73:H77)</f>
        <v>388.26845600000001</v>
      </c>
      <c r="L79" s="85">
        <f>L78</f>
        <v>0</v>
      </c>
      <c r="M79" s="86">
        <f>M78</f>
        <v>0</v>
      </c>
      <c r="N79" s="79"/>
      <c r="O79" s="222"/>
      <c r="P79" s="6"/>
      <c r="Q79" s="222"/>
      <c r="R79" s="10"/>
      <c r="S79" s="10"/>
      <c r="T79" s="10"/>
      <c r="U79" s="10"/>
      <c r="V79" s="67"/>
      <c r="X79" s="68"/>
      <c r="Y79" s="68"/>
      <c r="Z79" s="66"/>
    </row>
    <row r="80" spans="2:28" ht="16.5" customHeight="1" thickBot="1" x14ac:dyDescent="0.3"/>
    <row r="81" spans="2:28" x14ac:dyDescent="0.25">
      <c r="B81" s="278" t="s">
        <v>18</v>
      </c>
      <c r="C81" s="279"/>
      <c r="D81" s="280"/>
      <c r="E81" s="3"/>
      <c r="F81" s="278" t="str">
        <f>B81</f>
        <v>breakdance_semitrack</v>
      </c>
      <c r="G81" s="279"/>
      <c r="H81" s="280"/>
      <c r="I81" s="3"/>
      <c r="J81" s="204"/>
      <c r="L81" s="282" t="str">
        <f>F81</f>
        <v>breakdance_semitrack</v>
      </c>
      <c r="M81" s="279"/>
      <c r="N81" s="280"/>
      <c r="O81" s="180"/>
      <c r="P81" s="204"/>
      <c r="U81" s="200"/>
      <c r="V81" s="200"/>
      <c r="X81" s="277"/>
      <c r="Y81" s="275"/>
      <c r="Z81" s="275"/>
    </row>
    <row r="82" spans="2:28" x14ac:dyDescent="0.25">
      <c r="B82" s="274" t="s">
        <v>27</v>
      </c>
      <c r="C82" s="275"/>
      <c r="D82" s="71" t="s">
        <v>28</v>
      </c>
      <c r="E82" s="222"/>
      <c r="F82" s="274" t="s">
        <v>27</v>
      </c>
      <c r="G82" s="275"/>
      <c r="H82" s="71" t="s">
        <v>28</v>
      </c>
      <c r="I82" s="10"/>
      <c r="J82" s="203" t="s">
        <v>29</v>
      </c>
      <c r="L82" s="283" t="s">
        <v>47</v>
      </c>
      <c r="M82" s="275"/>
      <c r="N82" s="284"/>
      <c r="O82" s="69"/>
      <c r="P82" s="4"/>
      <c r="R82" s="281"/>
      <c r="S82" s="275"/>
      <c r="T82" s="275"/>
      <c r="U82" s="205"/>
      <c r="V82" s="205"/>
      <c r="X82" s="281"/>
      <c r="Y82" s="275"/>
      <c r="Z82" s="275"/>
    </row>
    <row r="83" spans="2:28" x14ac:dyDescent="0.25">
      <c r="B83" s="177" t="s">
        <v>1</v>
      </c>
      <c r="C83" s="101" t="s">
        <v>31</v>
      </c>
      <c r="D83" s="70" t="s">
        <v>32</v>
      </c>
      <c r="E83" s="222"/>
      <c r="F83" s="177" t="s">
        <v>1</v>
      </c>
      <c r="G83" s="101" t="s">
        <v>31</v>
      </c>
      <c r="H83" s="70" t="s">
        <v>32</v>
      </c>
      <c r="I83" s="10"/>
      <c r="J83" s="75"/>
      <c r="L83" s="178" t="str">
        <f>CONCATENATE(B$2," ",L81)</f>
        <v>MPEG-151 breakdance_semitrack</v>
      </c>
      <c r="M83" s="195" t="str">
        <f>CONCATENATE(F$2," ",L81)</f>
        <v>my breakdance_semitrack</v>
      </c>
      <c r="N83" s="179" t="s">
        <v>33</v>
      </c>
      <c r="O83" s="3"/>
      <c r="P83" s="4" t="s">
        <v>24</v>
      </c>
      <c r="Q83" s="3"/>
      <c r="R83" s="3"/>
      <c r="S83" s="3"/>
      <c r="T83" s="3"/>
      <c r="U83" s="3"/>
      <c r="V83" s="3"/>
      <c r="X83" s="180"/>
      <c r="Y83" s="180"/>
      <c r="Z83" s="180"/>
    </row>
    <row r="84" spans="2:28" x14ac:dyDescent="0.25">
      <c r="B84" s="94" t="str">
        <f>B81</f>
        <v>breakdance_semitrack</v>
      </c>
      <c r="C84" s="101" t="s">
        <v>34</v>
      </c>
      <c r="D84" s="223">
        <f ca="1">0.001*INDIRECT($B84&amp;"!E5")</f>
        <v>148.74119999999999</v>
      </c>
      <c r="E84" s="222"/>
      <c r="F84" s="94" t="str">
        <f>F81</f>
        <v>breakdance_semitrack</v>
      </c>
      <c r="G84" s="101" t="s">
        <v>34</v>
      </c>
      <c r="H84" s="223">
        <f ca="1">0.001*INDIRECT($B84&amp;"!W5")</f>
        <v>148.74522399999998</v>
      </c>
      <c r="I84" s="10"/>
      <c r="J84" s="224">
        <f ca="1">H84/D84-1</f>
        <v>2.7053701328050295E-5</v>
      </c>
      <c r="L84" s="76">
        <f ca="1">INDIRECT($B84&amp;"!"&amp;L$3&amp;"5")</f>
        <v>0.96530979062500022</v>
      </c>
      <c r="M84" s="77">
        <f ca="1">INDIRECT($B84&amp;"!"&amp;M$3&amp;"5")</f>
        <v>0.96518039593750005</v>
      </c>
      <c r="N84" s="78">
        <f ca="1">M84-L84</f>
        <v>-1.293946875001728E-4</v>
      </c>
      <c r="O84" s="222"/>
      <c r="P84" s="224">
        <f ca="1">bdrate(D84:D87,L84:L87,H84:H87,M84:M87)</f>
        <v>5.7211961421965718E-4</v>
      </c>
      <c r="Q84" s="222"/>
      <c r="R84" s="10"/>
      <c r="S84" s="10"/>
      <c r="T84" s="10"/>
      <c r="U84" s="10"/>
      <c r="V84" s="225"/>
      <c r="X84" s="7"/>
      <c r="Y84" s="7"/>
      <c r="Z84" s="66"/>
      <c r="AB84" s="226"/>
    </row>
    <row r="85" spans="2:28" x14ac:dyDescent="0.25">
      <c r="B85" s="94" t="str">
        <f>B84</f>
        <v>breakdance_semitrack</v>
      </c>
      <c r="C85" s="101" t="s">
        <v>35</v>
      </c>
      <c r="D85" s="223">
        <f ca="1">0.001*INDIRECT($B85&amp;"!E6")</f>
        <v>212.310136</v>
      </c>
      <c r="E85" s="222"/>
      <c r="F85" s="94" t="str">
        <f>F84</f>
        <v>breakdance_semitrack</v>
      </c>
      <c r="G85" s="101" t="s">
        <v>35</v>
      </c>
      <c r="H85" s="223">
        <f ca="1">0.001*INDIRECT($B85&amp;"!W6")</f>
        <v>212.31476799999999</v>
      </c>
      <c r="I85" s="10"/>
      <c r="J85" s="224">
        <f ca="1">H85/D85-1</f>
        <v>2.1817140185786954E-5</v>
      </c>
      <c r="L85" s="76">
        <f ca="1">INDIRECT($B85&amp;"!"&amp;L$3&amp;"6")</f>
        <v>0.98438578249999997</v>
      </c>
      <c r="M85" s="77">
        <f ca="1">INDIRECT($B85&amp;"!"&amp;M$3&amp;"6")</f>
        <v>0.9843740353124999</v>
      </c>
      <c r="N85" s="78">
        <f ca="1">M85-L85</f>
        <v>-1.1747187500077416E-5</v>
      </c>
      <c r="O85" s="222"/>
      <c r="P85" s="4"/>
      <c r="Q85" s="222"/>
      <c r="R85" s="10"/>
      <c r="S85" s="10"/>
      <c r="T85" s="10"/>
      <c r="U85" s="10"/>
      <c r="V85" s="225"/>
      <c r="X85" s="7"/>
      <c r="Y85" s="7"/>
      <c r="Z85" s="66"/>
    </row>
    <row r="86" spans="2:28" x14ac:dyDescent="0.25">
      <c r="B86" s="94" t="str">
        <f>B85</f>
        <v>breakdance_semitrack</v>
      </c>
      <c r="C86" s="101" t="s">
        <v>36</v>
      </c>
      <c r="D86" s="223">
        <f ca="1">0.001*INDIRECT($B86&amp;"!E7")</f>
        <v>298.38734399999998</v>
      </c>
      <c r="E86" s="222"/>
      <c r="F86" s="94" t="str">
        <f>F85</f>
        <v>breakdance_semitrack</v>
      </c>
      <c r="G86" s="101" t="s">
        <v>36</v>
      </c>
      <c r="H86" s="223">
        <f ca="1">0.001*INDIRECT($B86&amp;"!W7")</f>
        <v>298.39421600000009</v>
      </c>
      <c r="I86" s="10"/>
      <c r="J86" s="224">
        <f ca="1">H86/D86-1</f>
        <v>2.3030467405149579E-5</v>
      </c>
      <c r="L86" s="76">
        <f ca="1">INDIRECT($B86&amp;"!"&amp;L$3&amp;"7")</f>
        <v>0.99372942718750013</v>
      </c>
      <c r="M86" s="77">
        <f ca="1">INDIRECT($B86&amp;"!"&amp;M$3&amp;"7")</f>
        <v>0.99372786562499982</v>
      </c>
      <c r="N86" s="78">
        <f ca="1">M86-L86</f>
        <v>-1.5615625003073674E-6</v>
      </c>
      <c r="O86" s="222"/>
      <c r="P86" s="4" t="s">
        <v>37</v>
      </c>
      <c r="Q86" s="222"/>
      <c r="R86" s="10"/>
      <c r="S86" s="10"/>
      <c r="T86" s="10"/>
      <c r="U86" s="10"/>
      <c r="V86" s="225"/>
      <c r="X86" s="7"/>
      <c r="Y86" s="7"/>
      <c r="Z86" s="66"/>
    </row>
    <row r="87" spans="2:28" x14ac:dyDescent="0.25">
      <c r="B87" s="94" t="str">
        <f>B86</f>
        <v>breakdance_semitrack</v>
      </c>
      <c r="C87" s="101" t="s">
        <v>38</v>
      </c>
      <c r="D87" s="223">
        <f ca="1">0.001*INDIRECT($B87&amp;"!E8")</f>
        <v>405.806104</v>
      </c>
      <c r="E87" s="222"/>
      <c r="F87" s="94" t="str">
        <f>F86</f>
        <v>breakdance_semitrack</v>
      </c>
      <c r="G87" s="101" t="s">
        <v>38</v>
      </c>
      <c r="H87" s="223">
        <f ca="1">0.001*INDIRECT($B87&amp;"!W8")</f>
        <v>405.81194399999998</v>
      </c>
      <c r="I87" s="10"/>
      <c r="J87" s="224">
        <f ca="1">H87/D87-1</f>
        <v>1.4391109306677308E-5</v>
      </c>
      <c r="L87" s="76">
        <f ca="1">INDIRECT($B87&amp;"!"&amp;L$3&amp;"8")</f>
        <v>0.99688181125000008</v>
      </c>
      <c r="M87" s="77">
        <f ca="1">INDIRECT($B87&amp;"!"&amp;M$3&amp;"8")</f>
        <v>0.99687845062500002</v>
      </c>
      <c r="N87" s="78">
        <f ca="1">M87-L87</f>
        <v>-3.3606250000595139E-6</v>
      </c>
      <c r="O87" s="222"/>
      <c r="P87" s="227">
        <f ca="1">bdrate(L84:L87,D84:D87,M84:M87,H84:H87)</f>
        <v>-1.798820489540276E-5</v>
      </c>
      <c r="Q87" s="222"/>
      <c r="R87" s="10"/>
      <c r="S87" s="10"/>
      <c r="T87" s="10"/>
      <c r="U87" s="10"/>
      <c r="V87" s="225"/>
      <c r="X87" s="7"/>
      <c r="Y87" s="7"/>
      <c r="Z87" s="66"/>
    </row>
    <row r="88" spans="2:28" ht="16.5" customHeight="1" thickBot="1" x14ac:dyDescent="0.3">
      <c r="B88" s="72"/>
      <c r="C88" s="102"/>
      <c r="D88" s="228"/>
      <c r="E88" s="222"/>
      <c r="F88" s="72"/>
      <c r="G88" s="102"/>
      <c r="H88" s="223"/>
      <c r="I88" s="10"/>
      <c r="J88" s="224"/>
      <c r="L88" s="76"/>
      <c r="M88" s="77"/>
      <c r="N88" s="79"/>
      <c r="O88" s="222"/>
      <c r="P88" s="229"/>
      <c r="Q88" s="222"/>
      <c r="R88" s="10"/>
      <c r="S88" s="10"/>
      <c r="T88" s="10"/>
      <c r="U88" s="10"/>
      <c r="V88" s="225"/>
      <c r="X88" s="7"/>
      <c r="Y88" s="7"/>
      <c r="Z88" s="66"/>
      <c r="AB88" s="226"/>
    </row>
    <row r="89" spans="2:28" ht="16.5" customHeight="1" x14ac:dyDescent="0.25">
      <c r="B89" s="90"/>
      <c r="C89" s="91"/>
      <c r="D89" s="230"/>
      <c r="F89" s="90"/>
      <c r="G89" s="91"/>
      <c r="H89" s="230"/>
      <c r="J89" s="80">
        <f ca="1">MIN(D84:D88,H84:H88)</f>
        <v>148.74119999999999</v>
      </c>
      <c r="L89" s="81"/>
      <c r="M89" s="82"/>
      <c r="N89" s="83"/>
      <c r="O89" s="222"/>
      <c r="P89" s="204"/>
      <c r="Q89" s="222"/>
      <c r="R89" s="10"/>
      <c r="S89" s="10"/>
      <c r="T89" s="10"/>
      <c r="U89" s="10"/>
      <c r="V89" s="67"/>
      <c r="X89" s="7"/>
      <c r="Y89" s="7"/>
      <c r="Z89" s="66"/>
    </row>
    <row r="90" spans="2:28" ht="16.5" customHeight="1" thickBot="1" x14ac:dyDescent="0.3">
      <c r="B90" s="72"/>
      <c r="C90" s="74"/>
      <c r="D90" s="228"/>
      <c r="E90" s="222"/>
      <c r="F90" s="72"/>
      <c r="G90" s="74"/>
      <c r="H90" s="228"/>
      <c r="I90" s="10"/>
      <c r="J90" s="84">
        <f ca="1">MAX(D84:D88,H84:H88)</f>
        <v>405.81194399999998</v>
      </c>
      <c r="L90" s="85">
        <f>L89</f>
        <v>0</v>
      </c>
      <c r="M90" s="86">
        <f>M89</f>
        <v>0</v>
      </c>
      <c r="N90" s="79"/>
      <c r="O90" s="222"/>
      <c r="P90" s="6"/>
      <c r="Q90" s="222"/>
      <c r="R90" s="10"/>
      <c r="S90" s="10"/>
      <c r="T90" s="10"/>
      <c r="U90" s="10"/>
      <c r="V90" s="67"/>
      <c r="X90" s="68"/>
      <c r="Y90" s="68"/>
      <c r="Z90" s="66"/>
    </row>
    <row r="91" spans="2:28" ht="16.2" customHeight="1" thickBot="1" x14ac:dyDescent="0.3"/>
    <row r="92" spans="2:28" x14ac:dyDescent="0.25">
      <c r="B92" s="278" t="s">
        <v>19</v>
      </c>
      <c r="C92" s="279"/>
      <c r="D92" s="280"/>
      <c r="E92" s="3"/>
      <c r="F92" s="278" t="str">
        <f>B92</f>
        <v>bartender_track</v>
      </c>
      <c r="G92" s="279"/>
      <c r="H92" s="280"/>
      <c r="I92" s="3"/>
      <c r="J92" s="204"/>
      <c r="L92" s="282" t="str">
        <f>F92</f>
        <v>bartender_track</v>
      </c>
      <c r="M92" s="279"/>
      <c r="N92" s="280"/>
      <c r="O92" s="180"/>
      <c r="P92" s="204"/>
      <c r="U92" s="200"/>
      <c r="V92" s="200"/>
      <c r="X92" s="277"/>
      <c r="Y92" s="275"/>
      <c r="Z92" s="275"/>
    </row>
    <row r="93" spans="2:28" x14ac:dyDescent="0.25">
      <c r="B93" s="274" t="s">
        <v>27</v>
      </c>
      <c r="C93" s="275"/>
      <c r="D93" s="71" t="s">
        <v>28</v>
      </c>
      <c r="E93" s="222"/>
      <c r="F93" s="274" t="s">
        <v>27</v>
      </c>
      <c r="G93" s="275"/>
      <c r="H93" s="71" t="s">
        <v>28</v>
      </c>
      <c r="I93" s="10"/>
      <c r="J93" s="203" t="s">
        <v>29</v>
      </c>
      <c r="L93" s="283" t="s">
        <v>47</v>
      </c>
      <c r="M93" s="275"/>
      <c r="N93" s="284"/>
      <c r="O93" s="69"/>
      <c r="P93" s="4"/>
      <c r="R93" s="281"/>
      <c r="S93" s="275"/>
      <c r="T93" s="275"/>
      <c r="U93" s="205"/>
      <c r="V93" s="205"/>
      <c r="X93" s="281"/>
      <c r="Y93" s="275"/>
      <c r="Z93" s="275"/>
    </row>
    <row r="94" spans="2:28" x14ac:dyDescent="0.25">
      <c r="B94" s="177" t="s">
        <v>1</v>
      </c>
      <c r="C94" s="101" t="s">
        <v>31</v>
      </c>
      <c r="D94" s="70" t="s">
        <v>32</v>
      </c>
      <c r="E94" s="222"/>
      <c r="F94" s="177" t="s">
        <v>1</v>
      </c>
      <c r="G94" s="101" t="s">
        <v>31</v>
      </c>
      <c r="H94" s="70" t="s">
        <v>32</v>
      </c>
      <c r="I94" s="10"/>
      <c r="J94" s="75"/>
      <c r="L94" s="178" t="str">
        <f>CONCATENATE(B$2," ",L92)</f>
        <v>MPEG-151 bartender_track</v>
      </c>
      <c r="M94" s="195" t="str">
        <f>CONCATENATE(F$2," ",L92)</f>
        <v>my bartender_track</v>
      </c>
      <c r="N94" s="179" t="s">
        <v>33</v>
      </c>
      <c r="O94" s="3"/>
      <c r="P94" s="4" t="s">
        <v>24</v>
      </c>
      <c r="Q94" s="3"/>
      <c r="R94" s="3"/>
      <c r="S94" s="3"/>
      <c r="T94" s="3"/>
      <c r="U94" s="3"/>
      <c r="V94" s="3"/>
      <c r="X94" s="180"/>
      <c r="Y94" s="180"/>
      <c r="Z94" s="180"/>
    </row>
    <row r="95" spans="2:28" x14ac:dyDescent="0.25">
      <c r="B95" s="94" t="str">
        <f>B92</f>
        <v>bartender_track</v>
      </c>
      <c r="C95" s="101" t="s">
        <v>34</v>
      </c>
      <c r="D95" s="223">
        <f ca="1">0.001*INDIRECT($B95&amp;"!E5")</f>
        <v>43.155912000000001</v>
      </c>
      <c r="E95" s="222"/>
      <c r="F95" s="94" t="str">
        <f>F92</f>
        <v>bartender_track</v>
      </c>
      <c r="G95" s="101" t="s">
        <v>34</v>
      </c>
      <c r="H95" s="223">
        <f ca="1">0.001*INDIRECT($B95&amp;"!W5")</f>
        <v>43.156303999999999</v>
      </c>
      <c r="I95" s="10"/>
      <c r="J95" s="224">
        <f ca="1">H95/D95-1</f>
        <v>9.0833441312998531E-6</v>
      </c>
      <c r="L95" s="76">
        <f ca="1">INDIRECT($B95&amp;"!"&amp;L$3&amp;"5")</f>
        <v>0.97887245571428583</v>
      </c>
      <c r="M95" s="77">
        <f ca="1">INDIRECT($B95&amp;"!"&amp;M$3&amp;"5")</f>
        <v>0.97872685238095247</v>
      </c>
      <c r="N95" s="78">
        <f ca="1">M95-L95</f>
        <v>-1.4560333333335507E-4</v>
      </c>
      <c r="O95" s="222"/>
      <c r="P95" s="224">
        <f ca="1">bdrate(D95:D98,L95:L98,H95:H98,M95:M98)</f>
        <v>4.28874115517619E-4</v>
      </c>
      <c r="Q95" s="222"/>
      <c r="R95" s="10"/>
      <c r="S95" s="10"/>
      <c r="T95" s="10"/>
      <c r="U95" s="10"/>
      <c r="V95" s="225"/>
      <c r="X95" s="7"/>
      <c r="Y95" s="7"/>
      <c r="Z95" s="66"/>
      <c r="AB95" s="226"/>
    </row>
    <row r="96" spans="2:28" x14ac:dyDescent="0.25">
      <c r="B96" s="94" t="str">
        <f>B95</f>
        <v>bartender_track</v>
      </c>
      <c r="C96" s="101" t="s">
        <v>35</v>
      </c>
      <c r="D96" s="223">
        <f ca="1">0.001*INDIRECT($B96&amp;"!E6")</f>
        <v>64.133495999999994</v>
      </c>
      <c r="E96" s="222"/>
      <c r="F96" s="94" t="str">
        <f>F95</f>
        <v>bartender_track</v>
      </c>
      <c r="G96" s="101" t="s">
        <v>35</v>
      </c>
      <c r="H96" s="223">
        <f ca="1">0.001*INDIRECT($B96&amp;"!W6")</f>
        <v>64.133896000000007</v>
      </c>
      <c r="I96" s="10"/>
      <c r="J96" s="224">
        <f ca="1">H96/D96-1</f>
        <v>6.2369904179071511E-6</v>
      </c>
      <c r="L96" s="76">
        <f ca="1">INDIRECT($B96&amp;"!"&amp;L$3&amp;"6")</f>
        <v>0.98778708000000004</v>
      </c>
      <c r="M96" s="77">
        <f ca="1">INDIRECT($B96&amp;"!"&amp;M$3&amp;"6")</f>
        <v>0.98781299285714308</v>
      </c>
      <c r="N96" s="78">
        <f ca="1">M96-L96</f>
        <v>2.5912857143040036E-5</v>
      </c>
      <c r="O96" s="222"/>
      <c r="P96" s="4"/>
      <c r="Q96" s="222"/>
      <c r="R96" s="10"/>
      <c r="S96" s="10"/>
      <c r="T96" s="10"/>
      <c r="U96" s="10"/>
      <c r="V96" s="225"/>
      <c r="X96" s="7"/>
      <c r="Y96" s="7"/>
      <c r="Z96" s="66"/>
    </row>
    <row r="97" spans="2:28" x14ac:dyDescent="0.25">
      <c r="B97" s="94" t="str">
        <f>B96</f>
        <v>bartender_track</v>
      </c>
      <c r="C97" s="101" t="s">
        <v>36</v>
      </c>
      <c r="D97" s="223">
        <f ca="1">0.001*INDIRECT($B97&amp;"!E7")</f>
        <v>94.915872000000007</v>
      </c>
      <c r="E97" s="222"/>
      <c r="F97" s="94" t="str">
        <f>F96</f>
        <v>bartender_track</v>
      </c>
      <c r="G97" s="101" t="s">
        <v>36</v>
      </c>
      <c r="H97" s="223">
        <f ca="1">0.001*INDIRECT($B97&amp;"!W7")</f>
        <v>94.916112000000012</v>
      </c>
      <c r="I97" s="10"/>
      <c r="J97" s="224">
        <f ca="1">H97/D97-1</f>
        <v>2.5285549714038069E-6</v>
      </c>
      <c r="L97" s="76">
        <f ca="1">INDIRECT($B97&amp;"!"&amp;L$3&amp;"7")</f>
        <v>0.99423217047619072</v>
      </c>
      <c r="M97" s="77">
        <f ca="1">INDIRECT($B97&amp;"!"&amp;M$3&amp;"7")</f>
        <v>0.99422430904761883</v>
      </c>
      <c r="N97" s="78">
        <f ca="1">M97-L97</f>
        <v>-7.8614285718980881E-6</v>
      </c>
      <c r="O97" s="222"/>
      <c r="P97" s="4" t="s">
        <v>37</v>
      </c>
      <c r="Q97" s="222"/>
      <c r="R97" s="10"/>
      <c r="S97" s="10"/>
      <c r="T97" s="10"/>
      <c r="U97" s="10"/>
      <c r="V97" s="225"/>
      <c r="X97" s="7"/>
      <c r="Y97" s="7"/>
      <c r="Z97" s="66"/>
    </row>
    <row r="98" spans="2:28" x14ac:dyDescent="0.25">
      <c r="B98" s="94" t="str">
        <f>B97</f>
        <v>bartender_track</v>
      </c>
      <c r="C98" s="101" t="s">
        <v>38</v>
      </c>
      <c r="D98" s="223">
        <f ca="1">0.001*INDIRECT($B98&amp;"!E8")</f>
        <v>133.515456</v>
      </c>
      <c r="E98" s="222"/>
      <c r="F98" s="94" t="str">
        <f>F97</f>
        <v>bartender_track</v>
      </c>
      <c r="G98" s="101" t="s">
        <v>38</v>
      </c>
      <c r="H98" s="223">
        <f ca="1">0.001*INDIRECT($B98&amp;"!W8")</f>
        <v>133.51447200000001</v>
      </c>
      <c r="I98" s="10"/>
      <c r="J98" s="224">
        <f ca="1">H98/D98-1</f>
        <v>-7.3699332606702583E-6</v>
      </c>
      <c r="L98" s="76">
        <f ca="1">INDIRECT($B98&amp;"!"&amp;L$3&amp;"8")</f>
        <v>0.99710845142857152</v>
      </c>
      <c r="M98" s="77">
        <f ca="1">INDIRECT($B98&amp;"!"&amp;M$3&amp;"8")</f>
        <v>0.99711003523809527</v>
      </c>
      <c r="N98" s="78">
        <f ca="1">M98-L98</f>
        <v>1.5838095237530325E-6</v>
      </c>
      <c r="O98" s="222"/>
      <c r="P98" s="227">
        <f ca="1">bdrate(L95:L98,D95:D98,M95:M98,H95:H98)</f>
        <v>-7.0618468225314146E-6</v>
      </c>
      <c r="Q98" s="222"/>
      <c r="R98" s="10"/>
      <c r="S98" s="10"/>
      <c r="T98" s="10"/>
      <c r="U98" s="10"/>
      <c r="V98" s="225"/>
      <c r="X98" s="7"/>
      <c r="Y98" s="7"/>
      <c r="Z98" s="66"/>
    </row>
    <row r="99" spans="2:28" ht="16.5" customHeight="1" thickBot="1" x14ac:dyDescent="0.3">
      <c r="B99" s="72"/>
      <c r="C99" s="102"/>
      <c r="D99" s="228"/>
      <c r="E99" s="222"/>
      <c r="F99" s="72"/>
      <c r="G99" s="102"/>
      <c r="H99" s="223"/>
      <c r="I99" s="10"/>
      <c r="J99" s="224"/>
      <c r="L99" s="76"/>
      <c r="M99" s="77"/>
      <c r="N99" s="79"/>
      <c r="O99" s="222"/>
      <c r="P99" s="229"/>
      <c r="Q99" s="222"/>
      <c r="R99" s="10"/>
      <c r="S99" s="10"/>
      <c r="T99" s="10"/>
      <c r="U99" s="10"/>
      <c r="V99" s="225"/>
      <c r="X99" s="7"/>
      <c r="Y99" s="7"/>
      <c r="Z99" s="66"/>
      <c r="AB99" s="226"/>
    </row>
    <row r="100" spans="2:28" ht="16.5" customHeight="1" x14ac:dyDescent="0.25">
      <c r="B100" s="90"/>
      <c r="C100" s="91"/>
      <c r="D100" s="230"/>
      <c r="F100" s="90"/>
      <c r="G100" s="91"/>
      <c r="H100" s="230"/>
      <c r="J100" s="80">
        <f ca="1">MIN(D95:D99,H95:H99)</f>
        <v>43.155912000000001</v>
      </c>
      <c r="L100" s="81"/>
      <c r="M100" s="82"/>
      <c r="N100" s="83"/>
      <c r="O100" s="222"/>
      <c r="P100" s="204"/>
      <c r="Q100" s="222"/>
      <c r="R100" s="10"/>
      <c r="S100" s="10"/>
      <c r="T100" s="10"/>
      <c r="U100" s="10"/>
      <c r="V100" s="67"/>
      <c r="X100" s="7"/>
      <c r="Y100" s="7"/>
      <c r="Z100" s="66"/>
    </row>
    <row r="101" spans="2:28" ht="16.5" customHeight="1" thickBot="1" x14ac:dyDescent="0.3">
      <c r="B101" s="72"/>
      <c r="C101" s="74"/>
      <c r="D101" s="228"/>
      <c r="E101" s="222"/>
      <c r="F101" s="72"/>
      <c r="G101" s="74"/>
      <c r="H101" s="228"/>
      <c r="I101" s="10"/>
      <c r="J101" s="84">
        <f ca="1">MAX(D95:D99,H95:H99)</f>
        <v>133.515456</v>
      </c>
      <c r="L101" s="85">
        <f>L100</f>
        <v>0</v>
      </c>
      <c r="M101" s="86">
        <f>M100</f>
        <v>0</v>
      </c>
      <c r="N101" s="79"/>
      <c r="O101" s="222"/>
      <c r="P101" s="6"/>
      <c r="Q101" s="222"/>
      <c r="R101" s="10"/>
      <c r="S101" s="10"/>
      <c r="T101" s="10"/>
      <c r="U101" s="10"/>
      <c r="V101" s="67"/>
      <c r="X101" s="68"/>
      <c r="Y101" s="68"/>
      <c r="Z101" s="66"/>
    </row>
    <row r="102" spans="2:28" ht="16.2" customHeight="1" thickBot="1" x14ac:dyDescent="0.3"/>
    <row r="103" spans="2:28" x14ac:dyDescent="0.25">
      <c r="B103" s="278" t="s">
        <v>20</v>
      </c>
      <c r="C103" s="279"/>
      <c r="D103" s="280"/>
      <c r="E103" s="3"/>
      <c r="F103" s="278" t="str">
        <f>B103</f>
        <v>bartender_semitrack</v>
      </c>
      <c r="G103" s="279"/>
      <c r="H103" s="280"/>
      <c r="I103" s="3"/>
      <c r="J103" s="204"/>
      <c r="L103" s="282" t="str">
        <f>F103</f>
        <v>bartender_semitrack</v>
      </c>
      <c r="M103" s="279"/>
      <c r="N103" s="280"/>
      <c r="O103" s="180"/>
      <c r="P103" s="204"/>
      <c r="U103" s="200"/>
      <c r="V103" s="200"/>
      <c r="X103" s="277"/>
      <c r="Y103" s="275"/>
      <c r="Z103" s="275"/>
    </row>
    <row r="104" spans="2:28" x14ac:dyDescent="0.25">
      <c r="B104" s="274" t="s">
        <v>27</v>
      </c>
      <c r="C104" s="275"/>
      <c r="D104" s="71" t="s">
        <v>28</v>
      </c>
      <c r="E104" s="222"/>
      <c r="F104" s="274" t="s">
        <v>27</v>
      </c>
      <c r="G104" s="275"/>
      <c r="H104" s="71" t="s">
        <v>28</v>
      </c>
      <c r="I104" s="10"/>
      <c r="J104" s="203" t="s">
        <v>29</v>
      </c>
      <c r="L104" s="283" t="s">
        <v>47</v>
      </c>
      <c r="M104" s="275"/>
      <c r="N104" s="284"/>
      <c r="O104" s="69"/>
      <c r="P104" s="4"/>
      <c r="R104" s="281"/>
      <c r="S104" s="275"/>
      <c r="T104" s="275"/>
      <c r="U104" s="205"/>
      <c r="V104" s="205"/>
      <c r="X104" s="281"/>
      <c r="Y104" s="275"/>
      <c r="Z104" s="275"/>
    </row>
    <row r="105" spans="2:28" x14ac:dyDescent="0.25">
      <c r="B105" s="177" t="s">
        <v>1</v>
      </c>
      <c r="C105" s="101" t="s">
        <v>31</v>
      </c>
      <c r="D105" s="70" t="s">
        <v>32</v>
      </c>
      <c r="E105" s="222"/>
      <c r="F105" s="177" t="s">
        <v>1</v>
      </c>
      <c r="G105" s="101" t="s">
        <v>31</v>
      </c>
      <c r="H105" s="70" t="s">
        <v>32</v>
      </c>
      <c r="I105" s="10"/>
      <c r="J105" s="75"/>
      <c r="L105" s="178" t="str">
        <f>CONCATENATE(B$2," ",L103)</f>
        <v>MPEG-151 bartender_semitrack</v>
      </c>
      <c r="M105" s="195" t="str">
        <f>CONCATENATE(F$2," ",L103)</f>
        <v>my bartender_semitrack</v>
      </c>
      <c r="N105" s="179" t="s">
        <v>33</v>
      </c>
      <c r="O105" s="3"/>
      <c r="P105" s="4" t="s">
        <v>24</v>
      </c>
      <c r="Q105" s="3"/>
      <c r="R105" s="3"/>
      <c r="S105" s="3"/>
      <c r="T105" s="3"/>
      <c r="U105" s="3"/>
      <c r="V105" s="3"/>
      <c r="X105" s="180"/>
      <c r="Y105" s="180"/>
      <c r="Z105" s="180"/>
    </row>
    <row r="106" spans="2:28" x14ac:dyDescent="0.25">
      <c r="B106" s="94" t="str">
        <f>B103</f>
        <v>bartender_semitrack</v>
      </c>
      <c r="C106" s="101" t="s">
        <v>34</v>
      </c>
      <c r="D106" s="223">
        <f ca="1">0.001*INDIRECT($B106&amp;"!E5")</f>
        <v>44.56575200000001</v>
      </c>
      <c r="E106" s="222"/>
      <c r="F106" s="94" t="str">
        <f>F103</f>
        <v>bartender_semitrack</v>
      </c>
      <c r="G106" s="101" t="s">
        <v>34</v>
      </c>
      <c r="H106" s="223">
        <f ca="1">0.001*INDIRECT($B106&amp;"!W5")</f>
        <v>44.566159999999996</v>
      </c>
      <c r="I106" s="10"/>
      <c r="J106" s="224">
        <f ca="1">H106/D106-1</f>
        <v>9.1550121263939133E-6</v>
      </c>
      <c r="L106" s="76">
        <f ca="1">INDIRECT($B106&amp;"!"&amp;L$3&amp;"5")</f>
        <v>0.97716037809523804</v>
      </c>
      <c r="M106" s="77">
        <f ca="1">INDIRECT($B106&amp;"!"&amp;M$3&amp;"5")</f>
        <v>0.97719015047619029</v>
      </c>
      <c r="N106" s="78">
        <f ca="1">M106-L106</f>
        <v>2.9772380952253208E-5</v>
      </c>
      <c r="O106" s="222"/>
      <c r="P106" s="224">
        <f ca="1">bdrate(D106:D109,L106:L109,H106:H109,M106:M109)</f>
        <v>-2.0625600638486397E-3</v>
      </c>
      <c r="Q106" s="222"/>
      <c r="R106" s="10"/>
      <c r="S106" s="10"/>
      <c r="T106" s="10"/>
      <c r="U106" s="10"/>
      <c r="V106" s="225"/>
      <c r="X106" s="7"/>
      <c r="Y106" s="7"/>
      <c r="Z106" s="66"/>
      <c r="AB106" s="226"/>
    </row>
    <row r="107" spans="2:28" x14ac:dyDescent="0.25">
      <c r="B107" s="94" t="str">
        <f>B106</f>
        <v>bartender_semitrack</v>
      </c>
      <c r="C107" s="101" t="s">
        <v>35</v>
      </c>
      <c r="D107" s="223">
        <f ca="1">0.001*INDIRECT($B107&amp;"!E6")</f>
        <v>66.379448000000011</v>
      </c>
      <c r="E107" s="222"/>
      <c r="F107" s="94" t="str">
        <f>F106</f>
        <v>bartender_semitrack</v>
      </c>
      <c r="G107" s="101" t="s">
        <v>35</v>
      </c>
      <c r="H107" s="223">
        <f ca="1">0.001*INDIRECT($B107&amp;"!W6")</f>
        <v>66.37951200000002</v>
      </c>
      <c r="I107" s="10"/>
      <c r="J107" s="224">
        <f ca="1">H107/D107-1</f>
        <v>9.6415384476244981E-7</v>
      </c>
      <c r="L107" s="76">
        <f ca="1">INDIRECT($B107&amp;"!"&amp;L$3&amp;"6")</f>
        <v>0.98705694857142845</v>
      </c>
      <c r="M107" s="77">
        <f ca="1">INDIRECT($B107&amp;"!"&amp;M$3&amp;"6")</f>
        <v>0.9871102319047621</v>
      </c>
      <c r="N107" s="78">
        <f ca="1">M107-L107</f>
        <v>5.3283333333653538E-5</v>
      </c>
      <c r="O107" s="222"/>
      <c r="P107" s="4"/>
      <c r="Q107" s="222"/>
      <c r="R107" s="10"/>
      <c r="S107" s="10"/>
      <c r="T107" s="10"/>
      <c r="U107" s="10"/>
      <c r="V107" s="225"/>
      <c r="X107" s="7"/>
      <c r="Y107" s="7"/>
      <c r="Z107" s="66"/>
    </row>
    <row r="108" spans="2:28" x14ac:dyDescent="0.25">
      <c r="B108" s="94" t="str">
        <f>B107</f>
        <v>bartender_semitrack</v>
      </c>
      <c r="C108" s="101" t="s">
        <v>36</v>
      </c>
      <c r="D108" s="223">
        <f ca="1">0.001*INDIRECT($B108&amp;"!E7")</f>
        <v>98.37782399999999</v>
      </c>
      <c r="E108" s="222"/>
      <c r="F108" s="94" t="str">
        <f>F107</f>
        <v>bartender_semitrack</v>
      </c>
      <c r="G108" s="101" t="s">
        <v>36</v>
      </c>
      <c r="H108" s="223">
        <f ca="1">0.001*INDIRECT($B108&amp;"!W7")</f>
        <v>98.37548000000001</v>
      </c>
      <c r="I108" s="10"/>
      <c r="J108" s="224">
        <f ca="1">H108/D108-1</f>
        <v>-2.3826507892454885E-5</v>
      </c>
      <c r="L108" s="76">
        <f ca="1">INDIRECT($B108&amp;"!"&amp;L$3&amp;"7")</f>
        <v>0.99381804095238091</v>
      </c>
      <c r="M108" s="77">
        <f ca="1">INDIRECT($B108&amp;"!"&amp;M$3&amp;"7")</f>
        <v>0.99384475619047596</v>
      </c>
      <c r="N108" s="78">
        <f ca="1">M108-L108</f>
        <v>2.6715238095054161E-5</v>
      </c>
      <c r="O108" s="222"/>
      <c r="P108" s="4" t="s">
        <v>37</v>
      </c>
      <c r="Q108" s="222"/>
      <c r="R108" s="10"/>
      <c r="S108" s="10"/>
      <c r="T108" s="10"/>
      <c r="U108" s="10"/>
      <c r="V108" s="225"/>
      <c r="X108" s="7"/>
      <c r="Y108" s="7"/>
      <c r="Z108" s="66"/>
    </row>
    <row r="109" spans="2:28" x14ac:dyDescent="0.25">
      <c r="B109" s="94" t="str">
        <f>B108</f>
        <v>bartender_semitrack</v>
      </c>
      <c r="C109" s="101" t="s">
        <v>38</v>
      </c>
      <c r="D109" s="223">
        <f ca="1">0.001*INDIRECT($B109&amp;"!E8")</f>
        <v>138.21379200000001</v>
      </c>
      <c r="E109" s="222"/>
      <c r="F109" s="94" t="str">
        <f>F108</f>
        <v>bartender_semitrack</v>
      </c>
      <c r="G109" s="101" t="s">
        <v>38</v>
      </c>
      <c r="H109" s="223">
        <f ca="1">0.001*INDIRECT($B109&amp;"!W8")</f>
        <v>138.21109600000003</v>
      </c>
      <c r="I109" s="10"/>
      <c r="J109" s="224">
        <f ca="1">H109/D109-1</f>
        <v>-1.9506012829628716E-5</v>
      </c>
      <c r="L109" s="76">
        <f ca="1">INDIRECT($B109&amp;"!"&amp;L$3&amp;"8")</f>
        <v>0.99695701619047605</v>
      </c>
      <c r="M109" s="77">
        <f ca="1">INDIRECT($B109&amp;"!"&amp;M$3&amp;"8")</f>
        <v>0.99695486999999994</v>
      </c>
      <c r="N109" s="78">
        <f ca="1">M109-L109</f>
        <v>-2.1461904761155282E-6</v>
      </c>
      <c r="O109" s="222"/>
      <c r="P109" s="227">
        <f ca="1">bdrate(L106:L109,D106:D109,M106:M109,H106:H109)</f>
        <v>3.005305766645705E-5</v>
      </c>
      <c r="Q109" s="222"/>
      <c r="R109" s="10"/>
      <c r="S109" s="10"/>
      <c r="T109" s="10"/>
      <c r="U109" s="10"/>
      <c r="V109" s="225"/>
      <c r="X109" s="7"/>
      <c r="Y109" s="7"/>
      <c r="Z109" s="66"/>
    </row>
    <row r="110" spans="2:28" ht="16.5" customHeight="1" thickBot="1" x14ac:dyDescent="0.3">
      <c r="B110" s="72"/>
      <c r="C110" s="102"/>
      <c r="D110" s="228"/>
      <c r="E110" s="222"/>
      <c r="F110" s="72"/>
      <c r="G110" s="102"/>
      <c r="H110" s="223"/>
      <c r="I110" s="10"/>
      <c r="J110" s="224"/>
      <c r="L110" s="76"/>
      <c r="M110" s="77"/>
      <c r="N110" s="79"/>
      <c r="O110" s="222"/>
      <c r="P110" s="229"/>
      <c r="Q110" s="222"/>
      <c r="R110" s="10"/>
      <c r="S110" s="10"/>
      <c r="T110" s="10"/>
      <c r="U110" s="10"/>
      <c r="V110" s="225"/>
      <c r="X110" s="7"/>
      <c r="Y110" s="7"/>
      <c r="Z110" s="66"/>
      <c r="AB110" s="226"/>
    </row>
    <row r="111" spans="2:28" ht="16.5" customHeight="1" x14ac:dyDescent="0.25">
      <c r="B111" s="90"/>
      <c r="C111" s="91"/>
      <c r="D111" s="230"/>
      <c r="F111" s="90"/>
      <c r="G111" s="91"/>
      <c r="H111" s="230"/>
      <c r="J111" s="80">
        <f ca="1">MIN(D106:D110,H106:H110)</f>
        <v>44.56575200000001</v>
      </c>
      <c r="L111" s="81"/>
      <c r="M111" s="82"/>
      <c r="N111" s="83"/>
      <c r="O111" s="222"/>
      <c r="P111" s="204"/>
      <c r="Q111" s="222"/>
      <c r="R111" s="10"/>
      <c r="S111" s="10"/>
      <c r="T111" s="10"/>
      <c r="U111" s="10"/>
      <c r="V111" s="67"/>
      <c r="X111" s="7"/>
      <c r="Y111" s="7"/>
      <c r="Z111" s="66"/>
    </row>
    <row r="112" spans="2:28" ht="16.5" customHeight="1" thickBot="1" x14ac:dyDescent="0.3">
      <c r="B112" s="72"/>
      <c r="C112" s="74"/>
      <c r="D112" s="228"/>
      <c r="E112" s="222"/>
      <c r="F112" s="72"/>
      <c r="G112" s="74"/>
      <c r="H112" s="228"/>
      <c r="I112" s="10"/>
      <c r="J112" s="84">
        <f ca="1">MAX(D106:D110,H106:H110)</f>
        <v>138.21379200000001</v>
      </c>
      <c r="L112" s="85">
        <f>L111</f>
        <v>0</v>
      </c>
      <c r="M112" s="86">
        <f>M111</f>
        <v>0</v>
      </c>
      <c r="N112" s="79"/>
      <c r="O112" s="222"/>
      <c r="P112" s="6"/>
      <c r="Q112" s="222"/>
      <c r="R112" s="10"/>
      <c r="S112" s="10"/>
      <c r="T112" s="10"/>
      <c r="U112" s="10"/>
      <c r="V112" s="67"/>
      <c r="X112" s="68"/>
      <c r="Y112" s="68"/>
      <c r="Z112" s="66"/>
    </row>
    <row r="116" spans="28:28" x14ac:dyDescent="0.25">
      <c r="AB116" s="226"/>
    </row>
    <row r="119" spans="28:28" ht="16.5" customHeight="1" x14ac:dyDescent="0.25">
      <c r="AB119" s="226"/>
    </row>
    <row r="121" spans="28:28" ht="16.5" customHeight="1" x14ac:dyDescent="0.25"/>
    <row r="122" spans="28:28" ht="16.5" customHeight="1" x14ac:dyDescent="0.25"/>
    <row r="126" spans="28:28" x14ac:dyDescent="0.25">
      <c r="AB126" s="226"/>
    </row>
    <row r="129" spans="28:28" ht="16.5" customHeight="1" x14ac:dyDescent="0.25">
      <c r="AB129" s="226"/>
    </row>
    <row r="131" spans="28:28" ht="16.5" customHeight="1" x14ac:dyDescent="0.25"/>
    <row r="132" spans="28:28" ht="16.5" customHeight="1" x14ac:dyDescent="0.25"/>
    <row r="136" spans="28:28" x14ac:dyDescent="0.25">
      <c r="AB136" s="226"/>
    </row>
    <row r="139" spans="28:28" ht="16.5" customHeight="1" x14ac:dyDescent="0.25">
      <c r="AB139" s="226"/>
    </row>
    <row r="141" spans="28:28" ht="16.5" customHeight="1" x14ac:dyDescent="0.25"/>
    <row r="142" spans="28:28" ht="16.5" customHeight="1" x14ac:dyDescent="0.25"/>
    <row r="146" spans="28:28" x14ac:dyDescent="0.25">
      <c r="AB146" s="226"/>
    </row>
    <row r="149" spans="28:28" ht="16.5" customHeight="1" x14ac:dyDescent="0.25">
      <c r="AB149" s="226"/>
    </row>
    <row r="151" spans="28:28" ht="16.5" customHeight="1" x14ac:dyDescent="0.25"/>
    <row r="152" spans="28:28" ht="16.5" customHeight="1" x14ac:dyDescent="0.25"/>
    <row r="156" spans="28:28" x14ac:dyDescent="0.25">
      <c r="AB156" s="226"/>
    </row>
    <row r="159" spans="28:28" ht="16.5" customHeight="1" x14ac:dyDescent="0.25">
      <c r="AB159" s="226"/>
    </row>
    <row r="161" spans="28:28" ht="16.5" customHeight="1" x14ac:dyDescent="0.25"/>
    <row r="162" spans="28:28" ht="16.5" customHeight="1" x14ac:dyDescent="0.25"/>
    <row r="166" spans="28:28" x14ac:dyDescent="0.25">
      <c r="AB166" s="226"/>
    </row>
    <row r="169" spans="28:28" ht="16.5" customHeight="1" x14ac:dyDescent="0.25">
      <c r="AB169" s="226"/>
    </row>
    <row r="171" spans="28:28" ht="16.5" customHeight="1" x14ac:dyDescent="0.25"/>
    <row r="172" spans="28:28" ht="16.5" customHeight="1" x14ac:dyDescent="0.25"/>
    <row r="176" spans="28:28" x14ac:dyDescent="0.25">
      <c r="AB176" s="226"/>
    </row>
    <row r="179" spans="28:28" ht="16.5" customHeight="1" x14ac:dyDescent="0.25">
      <c r="AB179" s="226"/>
    </row>
    <row r="181" spans="28:28" ht="16.5" customHeight="1" x14ac:dyDescent="0.25"/>
    <row r="182" spans="28:28" ht="16.5" customHeight="1" x14ac:dyDescent="0.25"/>
    <row r="186" spans="28:28" x14ac:dyDescent="0.25">
      <c r="AB186" s="226"/>
    </row>
    <row r="189" spans="28:28" ht="16.5" customHeight="1" x14ac:dyDescent="0.25">
      <c r="AB189" s="226"/>
    </row>
    <row r="191" spans="28:28" ht="16.5" customHeight="1" x14ac:dyDescent="0.25"/>
    <row r="192" spans="28:28" ht="16.5" customHeight="1" x14ac:dyDescent="0.25"/>
    <row r="196" spans="28:28" x14ac:dyDescent="0.25">
      <c r="AB196" s="226"/>
    </row>
    <row r="199" spans="28:28" ht="16.5" customHeight="1" x14ac:dyDescent="0.25">
      <c r="AB199" s="226"/>
    </row>
    <row r="201" spans="28:28" ht="16.5" customHeight="1" x14ac:dyDescent="0.25"/>
    <row r="202" spans="28:28" ht="16.5" customHeight="1" x14ac:dyDescent="0.25"/>
    <row r="206" spans="28:28" x14ac:dyDescent="0.25">
      <c r="AB206" s="226"/>
    </row>
    <row r="209" spans="2:28" ht="16.5" customHeight="1" x14ac:dyDescent="0.25">
      <c r="AB209" s="226"/>
    </row>
    <row r="211" spans="2:28" ht="16.5" customHeight="1" x14ac:dyDescent="0.25"/>
    <row r="212" spans="2:28" ht="16.5" customHeight="1" x14ac:dyDescent="0.25"/>
    <row r="215" spans="2:28" x14ac:dyDescent="0.25">
      <c r="B215" s="180"/>
      <c r="C215" s="180"/>
      <c r="D215" s="3"/>
      <c r="E215" s="3"/>
      <c r="F215" s="3"/>
      <c r="G215" s="3"/>
      <c r="H215" s="3"/>
      <c r="I215" s="3"/>
      <c r="J215" s="3"/>
      <c r="L215" s="180"/>
      <c r="M215" s="180"/>
      <c r="N215" s="3"/>
      <c r="O215" s="3"/>
      <c r="P215" s="3"/>
      <c r="Q215" s="3"/>
      <c r="R215" s="3"/>
      <c r="S215" s="3"/>
      <c r="T215" s="3"/>
      <c r="U215" s="3"/>
      <c r="V215" s="3"/>
      <c r="X215" s="180"/>
      <c r="Y215" s="180"/>
      <c r="Z215" s="180"/>
    </row>
    <row r="216" spans="2:28" x14ac:dyDescent="0.25">
      <c r="B216" s="40"/>
      <c r="C216" s="180"/>
      <c r="D216" s="222"/>
      <c r="E216" s="222"/>
      <c r="F216" s="222"/>
      <c r="G216" s="222"/>
      <c r="H216" s="10"/>
      <c r="I216" s="10"/>
      <c r="J216" s="10"/>
      <c r="L216" s="40"/>
      <c r="M216" s="180"/>
      <c r="N216" s="222"/>
      <c r="O216" s="222"/>
      <c r="P216" s="222"/>
      <c r="Q216" s="222"/>
      <c r="R216" s="10"/>
      <c r="S216" s="10"/>
      <c r="T216" s="10"/>
      <c r="U216" s="10"/>
      <c r="V216" s="225"/>
      <c r="X216" s="7"/>
      <c r="Y216" s="7"/>
      <c r="Z216" s="66"/>
      <c r="AB216" s="226"/>
    </row>
    <row r="217" spans="2:28" x14ac:dyDescent="0.25">
      <c r="B217" s="40"/>
      <c r="C217" s="180"/>
      <c r="D217" s="222"/>
      <c r="E217" s="222"/>
      <c r="F217" s="222"/>
      <c r="G217" s="222"/>
      <c r="H217" s="10"/>
      <c r="I217" s="10"/>
      <c r="J217" s="10"/>
      <c r="L217" s="40"/>
      <c r="M217" s="180"/>
      <c r="N217" s="222"/>
      <c r="O217" s="222"/>
      <c r="P217" s="222"/>
      <c r="Q217" s="222"/>
      <c r="R217" s="10"/>
      <c r="S217" s="10"/>
      <c r="T217" s="10"/>
      <c r="U217" s="10"/>
      <c r="V217" s="225"/>
      <c r="X217" s="7"/>
      <c r="Y217" s="7"/>
      <c r="Z217" s="66"/>
    </row>
    <row r="218" spans="2:28" x14ac:dyDescent="0.25">
      <c r="B218" s="40"/>
      <c r="C218" s="180"/>
      <c r="D218" s="222"/>
      <c r="E218" s="222"/>
      <c r="F218" s="222"/>
      <c r="G218" s="222"/>
      <c r="H218" s="10"/>
      <c r="I218" s="10"/>
      <c r="J218" s="10"/>
      <c r="L218" s="40"/>
      <c r="M218" s="180"/>
      <c r="N218" s="222"/>
      <c r="O218" s="222"/>
      <c r="P218" s="222"/>
      <c r="Q218" s="222"/>
      <c r="R218" s="10"/>
      <c r="S218" s="10"/>
      <c r="T218" s="10"/>
      <c r="U218" s="10"/>
      <c r="V218" s="225"/>
      <c r="X218" s="7"/>
      <c r="Y218" s="7"/>
      <c r="Z218" s="66"/>
    </row>
    <row r="219" spans="2:28" ht="16.5" customHeight="1" x14ac:dyDescent="0.25">
      <c r="B219" s="40"/>
      <c r="C219" s="180"/>
      <c r="D219" s="222"/>
      <c r="E219" s="222"/>
      <c r="F219" s="222"/>
      <c r="G219" s="222"/>
      <c r="H219" s="10"/>
      <c r="I219" s="10"/>
      <c r="J219" s="10"/>
      <c r="L219" s="40"/>
      <c r="M219" s="180"/>
      <c r="N219" s="222"/>
      <c r="O219" s="222"/>
      <c r="P219" s="222"/>
      <c r="Q219" s="222"/>
      <c r="R219" s="10"/>
      <c r="S219" s="10"/>
      <c r="T219" s="10"/>
      <c r="U219" s="10"/>
      <c r="V219" s="225"/>
      <c r="X219" s="7"/>
      <c r="Y219" s="7"/>
      <c r="Z219" s="66"/>
      <c r="AB219" s="226"/>
    </row>
    <row r="220" spans="2:28" x14ac:dyDescent="0.25">
      <c r="B220" s="40"/>
      <c r="C220" s="180"/>
      <c r="D220" s="222"/>
      <c r="E220" s="222"/>
      <c r="F220" s="222"/>
      <c r="G220" s="222"/>
      <c r="H220" s="10"/>
      <c r="I220" s="10"/>
      <c r="J220" s="10"/>
      <c r="L220" s="40"/>
      <c r="M220" s="180"/>
      <c r="N220" s="222"/>
      <c r="O220" s="222"/>
      <c r="P220" s="222"/>
      <c r="Q220" s="222"/>
      <c r="R220" s="10"/>
      <c r="S220" s="10"/>
      <c r="T220" s="10"/>
      <c r="U220" s="10"/>
      <c r="V220" s="67"/>
      <c r="X220" s="7"/>
      <c r="Y220" s="7"/>
      <c r="Z220" s="66"/>
    </row>
    <row r="221" spans="2:28" ht="16.5" customHeight="1" x14ac:dyDescent="0.25">
      <c r="B221" s="40"/>
      <c r="D221" s="222"/>
      <c r="E221" s="222"/>
      <c r="F221" s="222"/>
      <c r="G221" s="222"/>
      <c r="H221" s="10"/>
      <c r="I221" s="10"/>
      <c r="J221" s="10"/>
      <c r="L221" s="40"/>
      <c r="M221" s="180"/>
      <c r="N221" s="222"/>
      <c r="O221" s="222"/>
      <c r="P221" s="222"/>
      <c r="Q221" s="222"/>
      <c r="R221" s="10"/>
      <c r="S221" s="10"/>
      <c r="T221" s="10"/>
      <c r="U221" s="10"/>
      <c r="V221" s="67"/>
      <c r="X221" s="68"/>
      <c r="Y221" s="68"/>
      <c r="Z221" s="66"/>
    </row>
  </sheetData>
  <mergeCells count="93">
    <mergeCell ref="L93:N93"/>
    <mergeCell ref="F16:G16"/>
    <mergeCell ref="R27:T27"/>
    <mergeCell ref="B93:C93"/>
    <mergeCell ref="F2:H2"/>
    <mergeCell ref="B37:D37"/>
    <mergeCell ref="B4:D4"/>
    <mergeCell ref="L37:N37"/>
    <mergeCell ref="F59:H59"/>
    <mergeCell ref="F15:H15"/>
    <mergeCell ref="B48:D48"/>
    <mergeCell ref="L2:N2"/>
    <mergeCell ref="R16:T16"/>
    <mergeCell ref="X5:Z5"/>
    <mergeCell ref="L60:N60"/>
    <mergeCell ref="B92:D92"/>
    <mergeCell ref="X60:Z60"/>
    <mergeCell ref="F92:H92"/>
    <mergeCell ref="L59:N59"/>
    <mergeCell ref="B38:C38"/>
    <mergeCell ref="X59:Z59"/>
    <mergeCell ref="R5:T5"/>
    <mergeCell ref="L48:N48"/>
    <mergeCell ref="B49:C49"/>
    <mergeCell ref="F71:G71"/>
    <mergeCell ref="R38:T38"/>
    <mergeCell ref="L15:N15"/>
    <mergeCell ref="F5:G5"/>
    <mergeCell ref="B59:D59"/>
    <mergeCell ref="L103:N103"/>
    <mergeCell ref="B104:C104"/>
    <mergeCell ref="B70:D70"/>
    <mergeCell ref="R49:T49"/>
    <mergeCell ref="X16:Z16"/>
    <mergeCell ref="L71:N71"/>
    <mergeCell ref="B16:C16"/>
    <mergeCell ref="R104:T104"/>
    <mergeCell ref="X49:Z49"/>
    <mergeCell ref="B27:C27"/>
    <mergeCell ref="L26:N26"/>
    <mergeCell ref="X104:Z104"/>
    <mergeCell ref="X93:Z93"/>
    <mergeCell ref="L49:N49"/>
    <mergeCell ref="X27:Z27"/>
    <mergeCell ref="F103:H103"/>
    <mergeCell ref="X103:Z103"/>
    <mergeCell ref="F26:H26"/>
    <mergeCell ref="L4:N4"/>
    <mergeCell ref="B71:C71"/>
    <mergeCell ref="X15:Z15"/>
    <mergeCell ref="B5:C5"/>
    <mergeCell ref="L5:N5"/>
    <mergeCell ref="L92:N92"/>
    <mergeCell ref="F70:H70"/>
    <mergeCell ref="X92:Z92"/>
    <mergeCell ref="B103:D103"/>
    <mergeCell ref="L38:N38"/>
    <mergeCell ref="L16:N16"/>
    <mergeCell ref="F82:G82"/>
    <mergeCell ref="F60:G60"/>
    <mergeCell ref="X82:Z82"/>
    <mergeCell ref="L104:N104"/>
    <mergeCell ref="F81:H81"/>
    <mergeCell ref="X38:Z38"/>
    <mergeCell ref="B60:C60"/>
    <mergeCell ref="X26:Z26"/>
    <mergeCell ref="L81:N81"/>
    <mergeCell ref="F37:H37"/>
    <mergeCell ref="B82:C82"/>
    <mergeCell ref="X81:Z81"/>
    <mergeCell ref="R93:T93"/>
    <mergeCell ref="L27:N27"/>
    <mergeCell ref="X71:Z71"/>
    <mergeCell ref="F93:G93"/>
    <mergeCell ref="L82:N82"/>
    <mergeCell ref="F49:G49"/>
    <mergeCell ref="X37:Z37"/>
    <mergeCell ref="F104:G104"/>
    <mergeCell ref="B2:D2"/>
    <mergeCell ref="X4:Z4"/>
    <mergeCell ref="F48:H48"/>
    <mergeCell ref="B15:D15"/>
    <mergeCell ref="R71:T71"/>
    <mergeCell ref="F38:G38"/>
    <mergeCell ref="L70:N70"/>
    <mergeCell ref="B26:D26"/>
    <mergeCell ref="F4:H4"/>
    <mergeCell ref="X70:Z70"/>
    <mergeCell ref="F27:G27"/>
    <mergeCell ref="X48:Z48"/>
    <mergeCell ref="B81:D81"/>
    <mergeCell ref="R82:T82"/>
    <mergeCell ref="R60:T60"/>
  </mergeCells>
  <phoneticPr fontId="27" type="noConversion"/>
  <conditionalFormatting sqref="U19:U22">
    <cfRule type="dataBar" priority="807">
      <dataBar>
        <cfvo type="min"/>
        <cfvo type="max"/>
        <color rgb="FF008AEF"/>
      </dataBar>
    </cfRule>
  </conditionalFormatting>
  <conditionalFormatting sqref="Z23:Z24">
    <cfRule type="cellIs" dxfId="783" priority="799" stopIfTrue="1" operator="lessThan">
      <formula>-0.01</formula>
    </cfRule>
    <cfRule type="cellIs" dxfId="782" priority="800" stopIfTrue="1" operator="greaterThan">
      <formula>0.01</formula>
    </cfRule>
  </conditionalFormatting>
  <conditionalFormatting sqref="I24">
    <cfRule type="dataBar" priority="798">
      <dataBar>
        <cfvo type="min"/>
        <cfvo type="max"/>
        <color rgb="FF008AEF"/>
      </dataBar>
    </cfRule>
  </conditionalFormatting>
  <conditionalFormatting sqref="R23:T24">
    <cfRule type="dataBar" priority="797">
      <dataBar>
        <cfvo type="min"/>
        <cfvo type="max"/>
        <color rgb="FF008AEF"/>
      </dataBar>
    </cfRule>
  </conditionalFormatting>
  <conditionalFormatting sqref="U23:U24">
    <cfRule type="dataBar" priority="801">
      <dataBar>
        <cfvo type="min"/>
        <cfvo type="max"/>
        <color rgb="FF008AEF"/>
      </dataBar>
    </cfRule>
  </conditionalFormatting>
  <conditionalFormatting sqref="AB18">
    <cfRule type="cellIs" dxfId="781" priority="794" operator="greaterThan">
      <formula>0.03</formula>
    </cfRule>
    <cfRule type="cellIs" dxfId="780" priority="795" stopIfTrue="1" operator="lessThan">
      <formula>-0.03</formula>
    </cfRule>
  </conditionalFormatting>
  <conditionalFormatting sqref="AB22">
    <cfRule type="cellIs" dxfId="779" priority="792" operator="lessThan">
      <formula>-0.03</formula>
    </cfRule>
    <cfRule type="cellIs" dxfId="778" priority="793" stopIfTrue="1" operator="greaterThan">
      <formula>0.03</formula>
    </cfRule>
  </conditionalFormatting>
  <conditionalFormatting sqref="Z18">
    <cfRule type="cellIs" dxfId="777" priority="790" stopIfTrue="1" operator="lessThan">
      <formula>-0.01</formula>
    </cfRule>
    <cfRule type="cellIs" dxfId="776" priority="791" stopIfTrue="1" operator="greaterThan">
      <formula>0.01</formula>
    </cfRule>
  </conditionalFormatting>
  <conditionalFormatting sqref="Z19">
    <cfRule type="cellIs" dxfId="775" priority="788" stopIfTrue="1" operator="lessThan">
      <formula>-0.01</formula>
    </cfRule>
    <cfRule type="cellIs" dxfId="774" priority="789" stopIfTrue="1" operator="greaterThan">
      <formula>0.01</formula>
    </cfRule>
  </conditionalFormatting>
  <conditionalFormatting sqref="Z20:Z21">
    <cfRule type="cellIs" dxfId="773" priority="786" stopIfTrue="1" operator="lessThan">
      <formula>-0.01</formula>
    </cfRule>
    <cfRule type="cellIs" dxfId="772" priority="787" stopIfTrue="1" operator="greaterThan">
      <formula>0.01</formula>
    </cfRule>
  </conditionalFormatting>
  <conditionalFormatting sqref="Z22">
    <cfRule type="cellIs" dxfId="771" priority="784" stopIfTrue="1" operator="lessThan">
      <formula>-0.01</formula>
    </cfRule>
    <cfRule type="cellIs" dxfId="770" priority="785" stopIfTrue="1" operator="greaterThan">
      <formula>0.01</formula>
    </cfRule>
  </conditionalFormatting>
  <conditionalFormatting sqref="V18:V22">
    <cfRule type="cellIs" dxfId="769" priority="782" operator="greaterThan">
      <formula>0.03</formula>
    </cfRule>
    <cfRule type="cellIs" dxfId="768" priority="783" stopIfTrue="1" operator="lessThan">
      <formula>-0.03</formula>
    </cfRule>
  </conditionalFormatting>
  <conditionalFormatting sqref="R19:T19">
    <cfRule type="dataBar" priority="781">
      <dataBar>
        <cfvo type="min"/>
        <cfvo type="max"/>
        <color rgb="FF008AEF"/>
      </dataBar>
    </cfRule>
  </conditionalFormatting>
  <conditionalFormatting sqref="R20:T21">
    <cfRule type="dataBar" priority="780">
      <dataBar>
        <cfvo type="min"/>
        <cfvo type="max"/>
        <color rgb="FF008AEF"/>
      </dataBar>
    </cfRule>
  </conditionalFormatting>
  <conditionalFormatting sqref="R22:T22">
    <cfRule type="dataBar" priority="779">
      <dataBar>
        <cfvo type="min"/>
        <cfvo type="max"/>
        <color rgb="FF008AEF"/>
      </dataBar>
    </cfRule>
  </conditionalFormatting>
  <conditionalFormatting sqref="R18:U18">
    <cfRule type="dataBar" priority="796">
      <dataBar>
        <cfvo type="min"/>
        <cfvo type="max"/>
        <color rgb="FF008AEF"/>
      </dataBar>
    </cfRule>
  </conditionalFormatting>
  <conditionalFormatting sqref="Z34:Z35">
    <cfRule type="cellIs" dxfId="767" priority="776" stopIfTrue="1" operator="lessThan">
      <formula>-0.01</formula>
    </cfRule>
    <cfRule type="cellIs" dxfId="766" priority="777" stopIfTrue="1" operator="greaterThan">
      <formula>0.01</formula>
    </cfRule>
  </conditionalFormatting>
  <conditionalFormatting sqref="R34:T35">
    <cfRule type="dataBar" priority="775">
      <dataBar>
        <cfvo type="min"/>
        <cfvo type="max"/>
        <color rgb="FF008AEF"/>
      </dataBar>
    </cfRule>
  </conditionalFormatting>
  <conditionalFormatting sqref="U34:U35">
    <cfRule type="dataBar" priority="778">
      <dataBar>
        <cfvo type="min"/>
        <cfvo type="max"/>
        <color rgb="FF008AEF"/>
      </dataBar>
    </cfRule>
  </conditionalFormatting>
  <conditionalFormatting sqref="AB29">
    <cfRule type="cellIs" dxfId="765" priority="772" operator="greaterThan">
      <formula>0.03</formula>
    </cfRule>
    <cfRule type="cellIs" dxfId="764" priority="773" stopIfTrue="1" operator="lessThan">
      <formula>-0.03</formula>
    </cfRule>
  </conditionalFormatting>
  <conditionalFormatting sqref="AB33">
    <cfRule type="cellIs" dxfId="763" priority="770" operator="lessThan">
      <formula>-0.03</formula>
    </cfRule>
    <cfRule type="cellIs" dxfId="762" priority="771" stopIfTrue="1" operator="greaterThan">
      <formula>0.03</formula>
    </cfRule>
  </conditionalFormatting>
  <conditionalFormatting sqref="Z29">
    <cfRule type="cellIs" dxfId="761" priority="768" stopIfTrue="1" operator="lessThan">
      <formula>-0.01</formula>
    </cfRule>
    <cfRule type="cellIs" dxfId="760" priority="769" stopIfTrue="1" operator="greaterThan">
      <formula>0.01</formula>
    </cfRule>
  </conditionalFormatting>
  <conditionalFormatting sqref="Z30">
    <cfRule type="cellIs" dxfId="759" priority="766" stopIfTrue="1" operator="lessThan">
      <formula>-0.01</formula>
    </cfRule>
    <cfRule type="cellIs" dxfId="758" priority="767" stopIfTrue="1" operator="greaterThan">
      <formula>0.01</formula>
    </cfRule>
  </conditionalFormatting>
  <conditionalFormatting sqref="Z31:Z32">
    <cfRule type="cellIs" dxfId="757" priority="764" stopIfTrue="1" operator="lessThan">
      <formula>-0.01</formula>
    </cfRule>
    <cfRule type="cellIs" dxfId="756" priority="765" stopIfTrue="1" operator="greaterThan">
      <formula>0.01</formula>
    </cfRule>
  </conditionalFormatting>
  <conditionalFormatting sqref="Z33">
    <cfRule type="cellIs" dxfId="755" priority="762" stopIfTrue="1" operator="lessThan">
      <formula>-0.01</formula>
    </cfRule>
    <cfRule type="cellIs" dxfId="754" priority="763" stopIfTrue="1" operator="greaterThan">
      <formula>0.01</formula>
    </cfRule>
  </conditionalFormatting>
  <conditionalFormatting sqref="V29:V33">
    <cfRule type="cellIs" dxfId="753" priority="760" operator="greaterThan">
      <formula>0.03</formula>
    </cfRule>
    <cfRule type="cellIs" dxfId="752" priority="761" stopIfTrue="1" operator="lessThan">
      <formula>-0.03</formula>
    </cfRule>
  </conditionalFormatting>
  <conditionalFormatting sqref="R30:T30">
    <cfRule type="dataBar" priority="759">
      <dataBar>
        <cfvo type="min"/>
        <cfvo type="max"/>
        <color rgb="FF008AEF"/>
      </dataBar>
    </cfRule>
  </conditionalFormatting>
  <conditionalFormatting sqref="R31:T32">
    <cfRule type="dataBar" priority="758">
      <dataBar>
        <cfvo type="min"/>
        <cfvo type="max"/>
        <color rgb="FF008AEF"/>
      </dataBar>
    </cfRule>
  </conditionalFormatting>
  <conditionalFormatting sqref="R33:T33">
    <cfRule type="dataBar" priority="757">
      <dataBar>
        <cfvo type="min"/>
        <cfvo type="max"/>
        <color rgb="FF008AEF"/>
      </dataBar>
    </cfRule>
  </conditionalFormatting>
  <conditionalFormatting sqref="R29:U29 U30:U33">
    <cfRule type="dataBar" priority="774">
      <dataBar>
        <cfvo type="min"/>
        <cfvo type="max"/>
        <color rgb="FF008AEF"/>
      </dataBar>
    </cfRule>
  </conditionalFormatting>
  <conditionalFormatting sqref="Z45:Z46">
    <cfRule type="cellIs" dxfId="751" priority="754" stopIfTrue="1" operator="lessThan">
      <formula>-0.01</formula>
    </cfRule>
    <cfRule type="cellIs" dxfId="750" priority="755" stopIfTrue="1" operator="greaterThan">
      <formula>0.01</formula>
    </cfRule>
  </conditionalFormatting>
  <conditionalFormatting sqref="R45:T46">
    <cfRule type="dataBar" priority="753">
      <dataBar>
        <cfvo type="min"/>
        <cfvo type="max"/>
        <color rgb="FF008AEF"/>
      </dataBar>
    </cfRule>
  </conditionalFormatting>
  <conditionalFormatting sqref="U45:U46">
    <cfRule type="dataBar" priority="756">
      <dataBar>
        <cfvo type="min"/>
        <cfvo type="max"/>
        <color rgb="FF008AEF"/>
      </dataBar>
    </cfRule>
  </conditionalFormatting>
  <conditionalFormatting sqref="AB40">
    <cfRule type="cellIs" dxfId="749" priority="750" operator="greaterThan">
      <formula>0.03</formula>
    </cfRule>
    <cfRule type="cellIs" dxfId="748" priority="751" stopIfTrue="1" operator="lessThan">
      <formula>-0.03</formula>
    </cfRule>
  </conditionalFormatting>
  <conditionalFormatting sqref="AB44">
    <cfRule type="cellIs" dxfId="747" priority="748" operator="lessThan">
      <formula>-0.03</formula>
    </cfRule>
    <cfRule type="cellIs" dxfId="746" priority="749" stopIfTrue="1" operator="greaterThan">
      <formula>0.03</formula>
    </cfRule>
  </conditionalFormatting>
  <conditionalFormatting sqref="Z40">
    <cfRule type="cellIs" dxfId="745" priority="746" stopIfTrue="1" operator="lessThan">
      <formula>-0.01</formula>
    </cfRule>
    <cfRule type="cellIs" dxfId="744" priority="747" stopIfTrue="1" operator="greaterThan">
      <formula>0.01</formula>
    </cfRule>
  </conditionalFormatting>
  <conditionalFormatting sqref="Z41">
    <cfRule type="cellIs" dxfId="743" priority="744" stopIfTrue="1" operator="lessThan">
      <formula>-0.01</formula>
    </cfRule>
    <cfRule type="cellIs" dxfId="742" priority="745" stopIfTrue="1" operator="greaterThan">
      <formula>0.01</formula>
    </cfRule>
  </conditionalFormatting>
  <conditionalFormatting sqref="Z42:Z43">
    <cfRule type="cellIs" dxfId="741" priority="742" stopIfTrue="1" operator="lessThan">
      <formula>-0.01</formula>
    </cfRule>
    <cfRule type="cellIs" dxfId="740" priority="743" stopIfTrue="1" operator="greaterThan">
      <formula>0.01</formula>
    </cfRule>
  </conditionalFormatting>
  <conditionalFormatting sqref="Z44">
    <cfRule type="cellIs" dxfId="739" priority="740" stopIfTrue="1" operator="lessThan">
      <formula>-0.01</formula>
    </cfRule>
    <cfRule type="cellIs" dxfId="738" priority="741" stopIfTrue="1" operator="greaterThan">
      <formula>0.01</formula>
    </cfRule>
  </conditionalFormatting>
  <conditionalFormatting sqref="V40:V44">
    <cfRule type="cellIs" dxfId="737" priority="738" operator="greaterThan">
      <formula>0.03</formula>
    </cfRule>
    <cfRule type="cellIs" dxfId="736" priority="739" stopIfTrue="1" operator="lessThan">
      <formula>-0.03</formula>
    </cfRule>
  </conditionalFormatting>
  <conditionalFormatting sqref="R41:T41">
    <cfRule type="dataBar" priority="737">
      <dataBar>
        <cfvo type="min"/>
        <cfvo type="max"/>
        <color rgb="FF008AEF"/>
      </dataBar>
    </cfRule>
  </conditionalFormatting>
  <conditionalFormatting sqref="R42:T43">
    <cfRule type="dataBar" priority="736">
      <dataBar>
        <cfvo type="min"/>
        <cfvo type="max"/>
        <color rgb="FF008AEF"/>
      </dataBar>
    </cfRule>
  </conditionalFormatting>
  <conditionalFormatting sqref="R44:T44">
    <cfRule type="dataBar" priority="735">
      <dataBar>
        <cfvo type="min"/>
        <cfvo type="max"/>
        <color rgb="FF008AEF"/>
      </dataBar>
    </cfRule>
  </conditionalFormatting>
  <conditionalFormatting sqref="R40:U40 U41:U44">
    <cfRule type="dataBar" priority="752">
      <dataBar>
        <cfvo type="min"/>
        <cfvo type="max"/>
        <color rgb="FF008AEF"/>
      </dataBar>
    </cfRule>
  </conditionalFormatting>
  <conditionalFormatting sqref="Z56:Z57">
    <cfRule type="cellIs" dxfId="735" priority="732" stopIfTrue="1" operator="lessThan">
      <formula>-0.01</formula>
    </cfRule>
    <cfRule type="cellIs" dxfId="734" priority="733" stopIfTrue="1" operator="greaterThan">
      <formula>0.01</formula>
    </cfRule>
  </conditionalFormatting>
  <conditionalFormatting sqref="R56:T57">
    <cfRule type="dataBar" priority="731">
      <dataBar>
        <cfvo type="min"/>
        <cfvo type="max"/>
        <color rgb="FF008AEF"/>
      </dataBar>
    </cfRule>
  </conditionalFormatting>
  <conditionalFormatting sqref="U56:U57">
    <cfRule type="dataBar" priority="734">
      <dataBar>
        <cfvo type="min"/>
        <cfvo type="max"/>
        <color rgb="FF008AEF"/>
      </dataBar>
    </cfRule>
  </conditionalFormatting>
  <conditionalFormatting sqref="AB51">
    <cfRule type="cellIs" dxfId="733" priority="728" operator="greaterThan">
      <formula>0.03</formula>
    </cfRule>
    <cfRule type="cellIs" dxfId="732" priority="729" stopIfTrue="1" operator="lessThan">
      <formula>-0.03</formula>
    </cfRule>
  </conditionalFormatting>
  <conditionalFormatting sqref="AB55">
    <cfRule type="cellIs" dxfId="731" priority="726" operator="lessThan">
      <formula>-0.03</formula>
    </cfRule>
    <cfRule type="cellIs" dxfId="730" priority="727" stopIfTrue="1" operator="greaterThan">
      <formula>0.03</formula>
    </cfRule>
  </conditionalFormatting>
  <conditionalFormatting sqref="Z51">
    <cfRule type="cellIs" dxfId="729" priority="724" stopIfTrue="1" operator="lessThan">
      <formula>-0.01</formula>
    </cfRule>
    <cfRule type="cellIs" dxfId="728" priority="725" stopIfTrue="1" operator="greaterThan">
      <formula>0.01</formula>
    </cfRule>
  </conditionalFormatting>
  <conditionalFormatting sqref="Z52">
    <cfRule type="cellIs" dxfId="727" priority="722" stopIfTrue="1" operator="lessThan">
      <formula>-0.01</formula>
    </cfRule>
    <cfRule type="cellIs" dxfId="726" priority="723" stopIfTrue="1" operator="greaterThan">
      <formula>0.01</formula>
    </cfRule>
  </conditionalFormatting>
  <conditionalFormatting sqref="Z53:Z54">
    <cfRule type="cellIs" dxfId="725" priority="720" stopIfTrue="1" operator="lessThan">
      <formula>-0.01</formula>
    </cfRule>
    <cfRule type="cellIs" dxfId="724" priority="721" stopIfTrue="1" operator="greaterThan">
      <formula>0.01</formula>
    </cfRule>
  </conditionalFormatting>
  <conditionalFormatting sqref="Z55">
    <cfRule type="cellIs" dxfId="723" priority="718" stopIfTrue="1" operator="lessThan">
      <formula>-0.01</formula>
    </cfRule>
    <cfRule type="cellIs" dxfId="722" priority="719" stopIfTrue="1" operator="greaterThan">
      <formula>0.01</formula>
    </cfRule>
  </conditionalFormatting>
  <conditionalFormatting sqref="V51:V55">
    <cfRule type="cellIs" dxfId="721" priority="716" operator="greaterThan">
      <formula>0.03</formula>
    </cfRule>
    <cfRule type="cellIs" dxfId="720" priority="717" stopIfTrue="1" operator="lessThan">
      <formula>-0.03</formula>
    </cfRule>
  </conditionalFormatting>
  <conditionalFormatting sqref="R52:T52">
    <cfRule type="dataBar" priority="715">
      <dataBar>
        <cfvo type="min"/>
        <cfvo type="max"/>
        <color rgb="FF008AEF"/>
      </dataBar>
    </cfRule>
  </conditionalFormatting>
  <conditionalFormatting sqref="R53:T54">
    <cfRule type="dataBar" priority="714">
      <dataBar>
        <cfvo type="min"/>
        <cfvo type="max"/>
        <color rgb="FF008AEF"/>
      </dataBar>
    </cfRule>
  </conditionalFormatting>
  <conditionalFormatting sqref="R55:T55">
    <cfRule type="dataBar" priority="713">
      <dataBar>
        <cfvo type="min"/>
        <cfvo type="max"/>
        <color rgb="FF008AEF"/>
      </dataBar>
    </cfRule>
  </conditionalFormatting>
  <conditionalFormatting sqref="R51:U51 U52:U55">
    <cfRule type="dataBar" priority="730">
      <dataBar>
        <cfvo type="min"/>
        <cfvo type="max"/>
        <color rgb="FF008AEF"/>
      </dataBar>
    </cfRule>
  </conditionalFormatting>
  <conditionalFormatting sqref="Z67:Z68">
    <cfRule type="cellIs" dxfId="719" priority="710" stopIfTrue="1" operator="lessThan">
      <formula>-0.01</formula>
    </cfRule>
    <cfRule type="cellIs" dxfId="718" priority="711" stopIfTrue="1" operator="greaterThan">
      <formula>0.01</formula>
    </cfRule>
  </conditionalFormatting>
  <conditionalFormatting sqref="R67:T68">
    <cfRule type="dataBar" priority="709">
      <dataBar>
        <cfvo type="min"/>
        <cfvo type="max"/>
        <color rgb="FF008AEF"/>
      </dataBar>
    </cfRule>
  </conditionalFormatting>
  <conditionalFormatting sqref="U67:U68">
    <cfRule type="dataBar" priority="712">
      <dataBar>
        <cfvo type="min"/>
        <cfvo type="max"/>
        <color rgb="FF008AEF"/>
      </dataBar>
    </cfRule>
  </conditionalFormatting>
  <conditionalFormatting sqref="AB62">
    <cfRule type="cellIs" dxfId="717" priority="706" operator="greaterThan">
      <formula>0.03</formula>
    </cfRule>
    <cfRule type="cellIs" dxfId="716" priority="707" stopIfTrue="1" operator="lessThan">
      <formula>-0.03</formula>
    </cfRule>
  </conditionalFormatting>
  <conditionalFormatting sqref="AB66">
    <cfRule type="cellIs" dxfId="715" priority="704" operator="lessThan">
      <formula>-0.03</formula>
    </cfRule>
    <cfRule type="cellIs" dxfId="714" priority="705" stopIfTrue="1" operator="greaterThan">
      <formula>0.03</formula>
    </cfRule>
  </conditionalFormatting>
  <conditionalFormatting sqref="Z62">
    <cfRule type="cellIs" dxfId="713" priority="702" stopIfTrue="1" operator="lessThan">
      <formula>-0.01</formula>
    </cfRule>
    <cfRule type="cellIs" dxfId="712" priority="703" stopIfTrue="1" operator="greaterThan">
      <formula>0.01</formula>
    </cfRule>
  </conditionalFormatting>
  <conditionalFormatting sqref="Z63">
    <cfRule type="cellIs" dxfId="711" priority="700" stopIfTrue="1" operator="lessThan">
      <formula>-0.01</formula>
    </cfRule>
    <cfRule type="cellIs" dxfId="710" priority="701" stopIfTrue="1" operator="greaterThan">
      <formula>0.01</formula>
    </cfRule>
  </conditionalFormatting>
  <conditionalFormatting sqref="Z64:Z65">
    <cfRule type="cellIs" dxfId="709" priority="698" stopIfTrue="1" operator="lessThan">
      <formula>-0.01</formula>
    </cfRule>
    <cfRule type="cellIs" dxfId="708" priority="699" stopIfTrue="1" operator="greaterThan">
      <formula>0.01</formula>
    </cfRule>
  </conditionalFormatting>
  <conditionalFormatting sqref="Z66">
    <cfRule type="cellIs" dxfId="707" priority="696" stopIfTrue="1" operator="lessThan">
      <formula>-0.01</formula>
    </cfRule>
    <cfRule type="cellIs" dxfId="706" priority="697" stopIfTrue="1" operator="greaterThan">
      <formula>0.01</formula>
    </cfRule>
  </conditionalFormatting>
  <conditionalFormatting sqref="V62:V66">
    <cfRule type="cellIs" dxfId="705" priority="694" operator="greaterThan">
      <formula>0.03</formula>
    </cfRule>
    <cfRule type="cellIs" dxfId="704" priority="695" stopIfTrue="1" operator="lessThan">
      <formula>-0.03</formula>
    </cfRule>
  </conditionalFormatting>
  <conditionalFormatting sqref="R63:T63">
    <cfRule type="dataBar" priority="693">
      <dataBar>
        <cfvo type="min"/>
        <cfvo type="max"/>
        <color rgb="FF008AEF"/>
      </dataBar>
    </cfRule>
  </conditionalFormatting>
  <conditionalFormatting sqref="R64:T65">
    <cfRule type="dataBar" priority="692">
      <dataBar>
        <cfvo type="min"/>
        <cfvo type="max"/>
        <color rgb="FF008AEF"/>
      </dataBar>
    </cfRule>
  </conditionalFormatting>
  <conditionalFormatting sqref="R66:T66">
    <cfRule type="dataBar" priority="691">
      <dataBar>
        <cfvo type="min"/>
        <cfvo type="max"/>
        <color rgb="FF008AEF"/>
      </dataBar>
    </cfRule>
  </conditionalFormatting>
  <conditionalFormatting sqref="R62:U62 U63:U66">
    <cfRule type="dataBar" priority="708">
      <dataBar>
        <cfvo type="min"/>
        <cfvo type="max"/>
        <color rgb="FF008AEF"/>
      </dataBar>
    </cfRule>
  </conditionalFormatting>
  <conditionalFormatting sqref="Z78:Z79">
    <cfRule type="cellIs" dxfId="703" priority="688" stopIfTrue="1" operator="lessThan">
      <formula>-0.01</formula>
    </cfRule>
    <cfRule type="cellIs" dxfId="702" priority="689" stopIfTrue="1" operator="greaterThan">
      <formula>0.01</formula>
    </cfRule>
  </conditionalFormatting>
  <conditionalFormatting sqref="R78:T79">
    <cfRule type="dataBar" priority="687">
      <dataBar>
        <cfvo type="min"/>
        <cfvo type="max"/>
        <color rgb="FF008AEF"/>
      </dataBar>
    </cfRule>
  </conditionalFormatting>
  <conditionalFormatting sqref="U78:U79">
    <cfRule type="dataBar" priority="690">
      <dataBar>
        <cfvo type="min"/>
        <cfvo type="max"/>
        <color rgb="FF008AEF"/>
      </dataBar>
    </cfRule>
  </conditionalFormatting>
  <conditionalFormatting sqref="AB73">
    <cfRule type="cellIs" dxfId="701" priority="684" operator="greaterThan">
      <formula>0.03</formula>
    </cfRule>
    <cfRule type="cellIs" dxfId="700" priority="685" stopIfTrue="1" operator="lessThan">
      <formula>-0.03</formula>
    </cfRule>
  </conditionalFormatting>
  <conditionalFormatting sqref="AB77">
    <cfRule type="cellIs" dxfId="699" priority="682" operator="lessThan">
      <formula>-0.03</formula>
    </cfRule>
    <cfRule type="cellIs" dxfId="698" priority="683" stopIfTrue="1" operator="greaterThan">
      <formula>0.03</formula>
    </cfRule>
  </conditionalFormatting>
  <conditionalFormatting sqref="Z73">
    <cfRule type="cellIs" dxfId="697" priority="680" stopIfTrue="1" operator="lessThan">
      <formula>-0.01</formula>
    </cfRule>
    <cfRule type="cellIs" dxfId="696" priority="681" stopIfTrue="1" operator="greaterThan">
      <formula>0.01</formula>
    </cfRule>
  </conditionalFormatting>
  <conditionalFormatting sqref="Z74">
    <cfRule type="cellIs" dxfId="695" priority="678" stopIfTrue="1" operator="lessThan">
      <formula>-0.01</formula>
    </cfRule>
    <cfRule type="cellIs" dxfId="694" priority="679" stopIfTrue="1" operator="greaterThan">
      <formula>0.01</formula>
    </cfRule>
  </conditionalFormatting>
  <conditionalFormatting sqref="Z75:Z76">
    <cfRule type="cellIs" dxfId="693" priority="676" stopIfTrue="1" operator="lessThan">
      <formula>-0.01</formula>
    </cfRule>
    <cfRule type="cellIs" dxfId="692" priority="677" stopIfTrue="1" operator="greaterThan">
      <formula>0.01</formula>
    </cfRule>
  </conditionalFormatting>
  <conditionalFormatting sqref="Z77">
    <cfRule type="cellIs" dxfId="691" priority="674" stopIfTrue="1" operator="lessThan">
      <formula>-0.01</formula>
    </cfRule>
    <cfRule type="cellIs" dxfId="690" priority="675" stopIfTrue="1" operator="greaterThan">
      <formula>0.01</formula>
    </cfRule>
  </conditionalFormatting>
  <conditionalFormatting sqref="V73:V77">
    <cfRule type="cellIs" dxfId="689" priority="672" operator="greaterThan">
      <formula>0.03</formula>
    </cfRule>
    <cfRule type="cellIs" dxfId="688" priority="673" stopIfTrue="1" operator="lessThan">
      <formula>-0.03</formula>
    </cfRule>
  </conditionalFormatting>
  <conditionalFormatting sqref="R74:T74">
    <cfRule type="dataBar" priority="671">
      <dataBar>
        <cfvo type="min"/>
        <cfvo type="max"/>
        <color rgb="FF008AEF"/>
      </dataBar>
    </cfRule>
  </conditionalFormatting>
  <conditionalFormatting sqref="R75:T76">
    <cfRule type="dataBar" priority="670">
      <dataBar>
        <cfvo type="min"/>
        <cfvo type="max"/>
        <color rgb="FF008AEF"/>
      </dataBar>
    </cfRule>
  </conditionalFormatting>
  <conditionalFormatting sqref="R77:T77">
    <cfRule type="dataBar" priority="669">
      <dataBar>
        <cfvo type="min"/>
        <cfvo type="max"/>
        <color rgb="FF008AEF"/>
      </dataBar>
    </cfRule>
  </conditionalFormatting>
  <conditionalFormatting sqref="R73:U73 U74:U77">
    <cfRule type="dataBar" priority="686">
      <dataBar>
        <cfvo type="min"/>
        <cfvo type="max"/>
        <color rgb="FF008AEF"/>
      </dataBar>
    </cfRule>
  </conditionalFormatting>
  <conditionalFormatting sqref="AB116">
    <cfRule type="cellIs" dxfId="687" priority="609" operator="greaterThan">
      <formula>0.03</formula>
    </cfRule>
    <cfRule type="cellIs" dxfId="686" priority="610" stopIfTrue="1" operator="lessThan">
      <formula>-0.03</formula>
    </cfRule>
  </conditionalFormatting>
  <conditionalFormatting sqref="AB119">
    <cfRule type="cellIs" dxfId="685" priority="607" operator="lessThan">
      <formula>-0.03</formula>
    </cfRule>
    <cfRule type="cellIs" dxfId="684" priority="608" stopIfTrue="1" operator="greaterThan">
      <formula>0.03</formula>
    </cfRule>
  </conditionalFormatting>
  <conditionalFormatting sqref="AB126">
    <cfRule type="cellIs" dxfId="683" priority="605" operator="greaterThan">
      <formula>0.03</formula>
    </cfRule>
    <cfRule type="cellIs" dxfId="682" priority="606" stopIfTrue="1" operator="lessThan">
      <formula>-0.03</formula>
    </cfRule>
  </conditionalFormatting>
  <conditionalFormatting sqref="AB129">
    <cfRule type="cellIs" dxfId="681" priority="603" operator="lessThan">
      <formula>-0.03</formula>
    </cfRule>
    <cfRule type="cellIs" dxfId="680" priority="604" stopIfTrue="1" operator="greaterThan">
      <formula>0.03</formula>
    </cfRule>
  </conditionalFormatting>
  <conditionalFormatting sqref="AB136">
    <cfRule type="cellIs" dxfId="679" priority="601" operator="greaterThan">
      <formula>0.03</formula>
    </cfRule>
    <cfRule type="cellIs" dxfId="678" priority="602" stopIfTrue="1" operator="lessThan">
      <formula>-0.03</formula>
    </cfRule>
  </conditionalFormatting>
  <conditionalFormatting sqref="AB139">
    <cfRule type="cellIs" dxfId="677" priority="599" operator="lessThan">
      <formula>-0.03</formula>
    </cfRule>
    <cfRule type="cellIs" dxfId="676" priority="600" stopIfTrue="1" operator="greaterThan">
      <formula>0.03</formula>
    </cfRule>
  </conditionalFormatting>
  <conditionalFormatting sqref="AB146">
    <cfRule type="cellIs" dxfId="675" priority="597" operator="greaterThan">
      <formula>0.03</formula>
    </cfRule>
    <cfRule type="cellIs" dxfId="674" priority="598" stopIfTrue="1" operator="lessThan">
      <formula>-0.03</formula>
    </cfRule>
  </conditionalFormatting>
  <conditionalFormatting sqref="AB149">
    <cfRule type="cellIs" dxfId="673" priority="595" operator="lessThan">
      <formula>-0.03</formula>
    </cfRule>
    <cfRule type="cellIs" dxfId="672" priority="596" stopIfTrue="1" operator="greaterThan">
      <formula>0.03</formula>
    </cfRule>
  </conditionalFormatting>
  <conditionalFormatting sqref="AB156">
    <cfRule type="cellIs" dxfId="671" priority="593" operator="greaterThan">
      <formula>0.03</formula>
    </cfRule>
    <cfRule type="cellIs" dxfId="670" priority="594" stopIfTrue="1" operator="lessThan">
      <formula>-0.03</formula>
    </cfRule>
  </conditionalFormatting>
  <conditionalFormatting sqref="AB159">
    <cfRule type="cellIs" dxfId="669" priority="591" operator="lessThan">
      <formula>-0.03</formula>
    </cfRule>
    <cfRule type="cellIs" dxfId="668" priority="592" stopIfTrue="1" operator="greaterThan">
      <formula>0.03</formula>
    </cfRule>
  </conditionalFormatting>
  <conditionalFormatting sqref="AB166">
    <cfRule type="cellIs" dxfId="667" priority="589" operator="greaterThan">
      <formula>0.03</formula>
    </cfRule>
    <cfRule type="cellIs" dxfId="666" priority="590" stopIfTrue="1" operator="lessThan">
      <formula>-0.03</formula>
    </cfRule>
  </conditionalFormatting>
  <conditionalFormatting sqref="AB169">
    <cfRule type="cellIs" dxfId="665" priority="587" operator="lessThan">
      <formula>-0.03</formula>
    </cfRule>
    <cfRule type="cellIs" dxfId="664" priority="588" stopIfTrue="1" operator="greaterThan">
      <formula>0.03</formula>
    </cfRule>
  </conditionalFormatting>
  <conditionalFormatting sqref="AB176">
    <cfRule type="cellIs" dxfId="663" priority="585" operator="greaterThan">
      <formula>0.03</formula>
    </cfRule>
    <cfRule type="cellIs" dxfId="662" priority="586" stopIfTrue="1" operator="lessThan">
      <formula>-0.03</formula>
    </cfRule>
  </conditionalFormatting>
  <conditionalFormatting sqref="AB179">
    <cfRule type="cellIs" dxfId="661" priority="583" operator="lessThan">
      <formula>-0.03</formula>
    </cfRule>
    <cfRule type="cellIs" dxfId="660" priority="584" stopIfTrue="1" operator="greaterThan">
      <formula>0.03</formula>
    </cfRule>
  </conditionalFormatting>
  <conditionalFormatting sqref="AB186">
    <cfRule type="cellIs" dxfId="659" priority="581" operator="greaterThan">
      <formula>0.03</formula>
    </cfRule>
    <cfRule type="cellIs" dxfId="658" priority="582" stopIfTrue="1" operator="lessThan">
      <formula>-0.03</formula>
    </cfRule>
  </conditionalFormatting>
  <conditionalFormatting sqref="AB189">
    <cfRule type="cellIs" dxfId="657" priority="579" operator="lessThan">
      <formula>-0.03</formula>
    </cfRule>
    <cfRule type="cellIs" dxfId="656" priority="580" stopIfTrue="1" operator="greaterThan">
      <formula>0.03</formula>
    </cfRule>
  </conditionalFormatting>
  <conditionalFormatting sqref="AB196">
    <cfRule type="cellIs" dxfId="655" priority="577" operator="greaterThan">
      <formula>0.03</formula>
    </cfRule>
    <cfRule type="cellIs" dxfId="654" priority="578" stopIfTrue="1" operator="lessThan">
      <formula>-0.03</formula>
    </cfRule>
  </conditionalFormatting>
  <conditionalFormatting sqref="AB199">
    <cfRule type="cellIs" dxfId="653" priority="575" operator="lessThan">
      <formula>-0.03</formula>
    </cfRule>
    <cfRule type="cellIs" dxfId="652" priority="576" stopIfTrue="1" operator="greaterThan">
      <formula>0.03</formula>
    </cfRule>
  </conditionalFormatting>
  <conditionalFormatting sqref="AB206">
    <cfRule type="cellIs" dxfId="651" priority="573" operator="greaterThan">
      <formula>0.03</formula>
    </cfRule>
    <cfRule type="cellIs" dxfId="650" priority="574" stopIfTrue="1" operator="lessThan">
      <formula>-0.03</formula>
    </cfRule>
  </conditionalFormatting>
  <conditionalFormatting sqref="AB209">
    <cfRule type="cellIs" dxfId="649" priority="571" operator="lessThan">
      <formula>-0.03</formula>
    </cfRule>
    <cfRule type="cellIs" dxfId="648" priority="572" stopIfTrue="1" operator="greaterThan">
      <formula>0.03</formula>
    </cfRule>
  </conditionalFormatting>
  <conditionalFormatting sqref="Z220:Z221">
    <cfRule type="cellIs" dxfId="647" priority="568" stopIfTrue="1" operator="lessThan">
      <formula>-0.01</formula>
    </cfRule>
    <cfRule type="cellIs" dxfId="646" priority="569" stopIfTrue="1" operator="greaterThan">
      <formula>0.01</formula>
    </cfRule>
  </conditionalFormatting>
  <conditionalFormatting sqref="H220:J221">
    <cfRule type="dataBar" priority="567">
      <dataBar>
        <cfvo type="min"/>
        <cfvo type="max"/>
        <color rgb="FF008AEF"/>
      </dataBar>
    </cfRule>
  </conditionalFormatting>
  <conditionalFormatting sqref="R220:T221">
    <cfRule type="dataBar" priority="566">
      <dataBar>
        <cfvo type="min"/>
        <cfvo type="max"/>
        <color rgb="FF008AEF"/>
      </dataBar>
    </cfRule>
  </conditionalFormatting>
  <conditionalFormatting sqref="U220:U221">
    <cfRule type="dataBar" priority="570">
      <dataBar>
        <cfvo type="min"/>
        <cfvo type="max"/>
        <color rgb="FF008AEF"/>
      </dataBar>
    </cfRule>
  </conditionalFormatting>
  <conditionalFormatting sqref="AB216">
    <cfRule type="cellIs" dxfId="645" priority="563" operator="greaterThan">
      <formula>0.03</formula>
    </cfRule>
    <cfRule type="cellIs" dxfId="644" priority="564" stopIfTrue="1" operator="lessThan">
      <formula>-0.03</formula>
    </cfRule>
  </conditionalFormatting>
  <conditionalFormatting sqref="AB219">
    <cfRule type="cellIs" dxfId="643" priority="561" operator="lessThan">
      <formula>-0.03</formula>
    </cfRule>
    <cfRule type="cellIs" dxfId="642" priority="562" stopIfTrue="1" operator="greaterThan">
      <formula>0.03</formula>
    </cfRule>
  </conditionalFormatting>
  <conditionalFormatting sqref="H216:J216">
    <cfRule type="dataBar" priority="560">
      <dataBar>
        <cfvo type="min"/>
        <cfvo type="max"/>
        <color rgb="FF008AEF"/>
      </dataBar>
    </cfRule>
  </conditionalFormatting>
  <conditionalFormatting sqref="Z216">
    <cfRule type="cellIs" dxfId="641" priority="558" stopIfTrue="1" operator="lessThan">
      <formula>-0.01</formula>
    </cfRule>
    <cfRule type="cellIs" dxfId="640" priority="559" stopIfTrue="1" operator="greaterThan">
      <formula>0.01</formula>
    </cfRule>
  </conditionalFormatting>
  <conditionalFormatting sqref="Z217">
    <cfRule type="cellIs" dxfId="639" priority="556" stopIfTrue="1" operator="lessThan">
      <formula>-0.01</formula>
    </cfRule>
    <cfRule type="cellIs" dxfId="638" priority="557" stopIfTrue="1" operator="greaterThan">
      <formula>0.01</formula>
    </cfRule>
  </conditionalFormatting>
  <conditionalFormatting sqref="Z218">
    <cfRule type="cellIs" dxfId="637" priority="554" stopIfTrue="1" operator="lessThan">
      <formula>-0.01</formula>
    </cfRule>
    <cfRule type="cellIs" dxfId="636" priority="555" stopIfTrue="1" operator="greaterThan">
      <formula>0.01</formula>
    </cfRule>
  </conditionalFormatting>
  <conditionalFormatting sqref="Z219">
    <cfRule type="cellIs" dxfId="635" priority="552" stopIfTrue="1" operator="lessThan">
      <formula>-0.01</formula>
    </cfRule>
    <cfRule type="cellIs" dxfId="634" priority="553" stopIfTrue="1" operator="greaterThan">
      <formula>0.01</formula>
    </cfRule>
  </conditionalFormatting>
  <conditionalFormatting sqref="V216:V219">
    <cfRule type="cellIs" dxfId="633" priority="550" operator="greaterThan">
      <formula>0.03</formula>
    </cfRule>
    <cfRule type="cellIs" dxfId="632" priority="551" stopIfTrue="1" operator="lessThan">
      <formula>-0.03</formula>
    </cfRule>
  </conditionalFormatting>
  <conditionalFormatting sqref="H217:J217">
    <cfRule type="dataBar" priority="549">
      <dataBar>
        <cfvo type="min"/>
        <cfvo type="max"/>
        <color rgb="FF008AEF"/>
      </dataBar>
    </cfRule>
  </conditionalFormatting>
  <conditionalFormatting sqref="H218:J218">
    <cfRule type="dataBar" priority="548">
      <dataBar>
        <cfvo type="min"/>
        <cfvo type="max"/>
        <color rgb="FF008AEF"/>
      </dataBar>
    </cfRule>
  </conditionalFormatting>
  <conditionalFormatting sqref="H219:J219">
    <cfRule type="dataBar" priority="547">
      <dataBar>
        <cfvo type="min"/>
        <cfvo type="max"/>
        <color rgb="FF008AEF"/>
      </dataBar>
    </cfRule>
  </conditionalFormatting>
  <conditionalFormatting sqref="R217:T217">
    <cfRule type="dataBar" priority="546">
      <dataBar>
        <cfvo type="min"/>
        <cfvo type="max"/>
        <color rgb="FF008AEF"/>
      </dataBar>
    </cfRule>
  </conditionalFormatting>
  <conditionalFormatting sqref="R218:T218">
    <cfRule type="dataBar" priority="545">
      <dataBar>
        <cfvo type="min"/>
        <cfvo type="max"/>
        <color rgb="FF008AEF"/>
      </dataBar>
    </cfRule>
  </conditionalFormatting>
  <conditionalFormatting sqref="R219:T219">
    <cfRule type="dataBar" priority="544">
      <dataBar>
        <cfvo type="min"/>
        <cfvo type="max"/>
        <color rgb="FF008AEF"/>
      </dataBar>
    </cfRule>
  </conditionalFormatting>
  <conditionalFormatting sqref="R216:U216 U217:U219">
    <cfRule type="dataBar" priority="565">
      <dataBar>
        <cfvo type="min"/>
        <cfvo type="max"/>
        <color rgb="FF008AEF"/>
      </dataBar>
    </cfRule>
  </conditionalFormatting>
  <conditionalFormatting sqref="I16">
    <cfRule type="dataBar" priority="543">
      <dataBar>
        <cfvo type="min"/>
        <cfvo type="max"/>
        <color rgb="FF008AEF"/>
      </dataBar>
    </cfRule>
  </conditionalFormatting>
  <conditionalFormatting sqref="I17">
    <cfRule type="dataBar" priority="542">
      <dataBar>
        <cfvo type="min"/>
        <cfvo type="max"/>
        <color rgb="FF008AEF"/>
      </dataBar>
    </cfRule>
  </conditionalFormatting>
  <conditionalFormatting sqref="N24">
    <cfRule type="cellIs" dxfId="631" priority="530" stopIfTrue="1" operator="lessThan">
      <formula>-0.01</formula>
    </cfRule>
    <cfRule type="cellIs" dxfId="630" priority="531" stopIfTrue="1" operator="greaterThan">
      <formula>0.01</formula>
    </cfRule>
  </conditionalFormatting>
  <conditionalFormatting sqref="I35">
    <cfRule type="dataBar" priority="529">
      <dataBar>
        <cfvo type="min"/>
        <cfvo type="max"/>
        <color rgb="FF008AEF"/>
      </dataBar>
    </cfRule>
  </conditionalFormatting>
  <conditionalFormatting sqref="I27">
    <cfRule type="dataBar" priority="528">
      <dataBar>
        <cfvo type="min"/>
        <cfvo type="max"/>
        <color rgb="FF008AEF"/>
      </dataBar>
    </cfRule>
  </conditionalFormatting>
  <conditionalFormatting sqref="I28">
    <cfRule type="dataBar" priority="527">
      <dataBar>
        <cfvo type="min"/>
        <cfvo type="max"/>
        <color rgb="FF008AEF"/>
      </dataBar>
    </cfRule>
  </conditionalFormatting>
  <conditionalFormatting sqref="N35">
    <cfRule type="cellIs" dxfId="629" priority="525" stopIfTrue="1" operator="lessThan">
      <formula>-0.01</formula>
    </cfRule>
    <cfRule type="cellIs" dxfId="628" priority="526" stopIfTrue="1" operator="greaterThan">
      <formula>0.01</formula>
    </cfRule>
  </conditionalFormatting>
  <conditionalFormatting sqref="I45:I46">
    <cfRule type="dataBar" priority="524">
      <dataBar>
        <cfvo type="min"/>
        <cfvo type="max"/>
        <color rgb="FF008AEF"/>
      </dataBar>
    </cfRule>
  </conditionalFormatting>
  <conditionalFormatting sqref="I40">
    <cfRule type="dataBar" priority="523">
      <dataBar>
        <cfvo type="min"/>
        <cfvo type="max"/>
        <color rgb="FF008AEF"/>
      </dataBar>
    </cfRule>
    <cfRule type="dataBar" priority="516">
      <dataBar>
        <cfvo type="min"/>
        <cfvo type="max"/>
        <color rgb="FF008AEF"/>
      </dataBar>
    </cfRule>
  </conditionalFormatting>
  <conditionalFormatting sqref="I41">
    <cfRule type="dataBar" priority="522">
      <dataBar>
        <cfvo type="min"/>
        <cfvo type="max"/>
        <color rgb="FF008AEF"/>
      </dataBar>
    </cfRule>
    <cfRule type="dataBar" priority="515">
      <dataBar>
        <cfvo type="min"/>
        <cfvo type="max"/>
        <color rgb="FF008AEF"/>
      </dataBar>
    </cfRule>
  </conditionalFormatting>
  <conditionalFormatting sqref="I42:I43">
    <cfRule type="dataBar" priority="521">
      <dataBar>
        <cfvo type="min"/>
        <cfvo type="max"/>
        <color rgb="FF008AEF"/>
      </dataBar>
    </cfRule>
  </conditionalFormatting>
  <conditionalFormatting sqref="I44">
    <cfRule type="dataBar" priority="520">
      <dataBar>
        <cfvo type="min"/>
        <cfvo type="max"/>
        <color rgb="FF008AEF"/>
      </dataBar>
    </cfRule>
  </conditionalFormatting>
  <conditionalFormatting sqref="I42:I44">
    <cfRule type="dataBar" priority="519">
      <dataBar>
        <cfvo type="min"/>
        <cfvo type="max"/>
        <color rgb="FF008AEF"/>
      </dataBar>
    </cfRule>
  </conditionalFormatting>
  <conditionalFormatting sqref="I38">
    <cfRule type="dataBar" priority="518">
      <dataBar>
        <cfvo type="min"/>
        <cfvo type="max"/>
        <color rgb="FF008AEF"/>
      </dataBar>
    </cfRule>
  </conditionalFormatting>
  <conditionalFormatting sqref="I39">
    <cfRule type="dataBar" priority="517">
      <dataBar>
        <cfvo type="min"/>
        <cfvo type="max"/>
        <color rgb="FF008AEF"/>
      </dataBar>
    </cfRule>
  </conditionalFormatting>
  <conditionalFormatting sqref="N45:N46">
    <cfRule type="cellIs" dxfId="627" priority="513" stopIfTrue="1" operator="lessThan">
      <formula>-0.01</formula>
    </cfRule>
    <cfRule type="cellIs" dxfId="626" priority="514" stopIfTrue="1" operator="greaterThan">
      <formula>0.01</formula>
    </cfRule>
  </conditionalFormatting>
  <conditionalFormatting sqref="I56:I57">
    <cfRule type="dataBar" priority="512">
      <dataBar>
        <cfvo type="min"/>
        <cfvo type="max"/>
        <color rgb="FF008AEF"/>
      </dataBar>
    </cfRule>
  </conditionalFormatting>
  <conditionalFormatting sqref="I51">
    <cfRule type="dataBar" priority="511">
      <dataBar>
        <cfvo type="min"/>
        <cfvo type="max"/>
        <color rgb="FF008AEF"/>
      </dataBar>
    </cfRule>
    <cfRule type="dataBar" priority="504">
      <dataBar>
        <cfvo type="min"/>
        <cfvo type="max"/>
        <color rgb="FF008AEF"/>
      </dataBar>
    </cfRule>
  </conditionalFormatting>
  <conditionalFormatting sqref="I52">
    <cfRule type="dataBar" priority="510">
      <dataBar>
        <cfvo type="min"/>
        <cfvo type="max"/>
        <color rgb="FF008AEF"/>
      </dataBar>
    </cfRule>
    <cfRule type="dataBar" priority="503">
      <dataBar>
        <cfvo type="min"/>
        <cfvo type="max"/>
        <color rgb="FF008AEF"/>
      </dataBar>
    </cfRule>
  </conditionalFormatting>
  <conditionalFormatting sqref="I53:I54">
    <cfRule type="dataBar" priority="509">
      <dataBar>
        <cfvo type="min"/>
        <cfvo type="max"/>
        <color rgb="FF008AEF"/>
      </dataBar>
    </cfRule>
  </conditionalFormatting>
  <conditionalFormatting sqref="I55">
    <cfRule type="dataBar" priority="508">
      <dataBar>
        <cfvo type="min"/>
        <cfvo type="max"/>
        <color rgb="FF008AEF"/>
      </dataBar>
    </cfRule>
  </conditionalFormatting>
  <conditionalFormatting sqref="I53:I55">
    <cfRule type="dataBar" priority="507">
      <dataBar>
        <cfvo type="min"/>
        <cfvo type="max"/>
        <color rgb="FF008AEF"/>
      </dataBar>
    </cfRule>
  </conditionalFormatting>
  <conditionalFormatting sqref="I49">
    <cfRule type="dataBar" priority="506">
      <dataBar>
        <cfvo type="min"/>
        <cfvo type="max"/>
        <color rgb="FF008AEF"/>
      </dataBar>
    </cfRule>
  </conditionalFormatting>
  <conditionalFormatting sqref="I50">
    <cfRule type="dataBar" priority="505">
      <dataBar>
        <cfvo type="min"/>
        <cfvo type="max"/>
        <color rgb="FF008AEF"/>
      </dataBar>
    </cfRule>
  </conditionalFormatting>
  <conditionalFormatting sqref="J51:J55">
    <cfRule type="cellIs" dxfId="625" priority="501" operator="greaterThan">
      <formula>0.03</formula>
    </cfRule>
    <cfRule type="cellIs" dxfId="624" priority="502" stopIfTrue="1" operator="lessThan">
      <formula>-0.03</formula>
    </cfRule>
  </conditionalFormatting>
  <conditionalFormatting sqref="N56:N57">
    <cfRule type="cellIs" dxfId="623" priority="499" stopIfTrue="1" operator="lessThan">
      <formula>-0.01</formula>
    </cfRule>
    <cfRule type="cellIs" dxfId="622" priority="500" stopIfTrue="1" operator="greaterThan">
      <formula>0.01</formula>
    </cfRule>
  </conditionalFormatting>
  <conditionalFormatting sqref="N51">
    <cfRule type="cellIs" dxfId="621" priority="497" stopIfTrue="1" operator="lessThan">
      <formula>-0.01</formula>
    </cfRule>
    <cfRule type="cellIs" dxfId="620" priority="498" stopIfTrue="1" operator="greaterThan">
      <formula>0.01</formula>
    </cfRule>
  </conditionalFormatting>
  <conditionalFormatting sqref="N52">
    <cfRule type="cellIs" dxfId="619" priority="495" stopIfTrue="1" operator="lessThan">
      <formula>-0.01</formula>
    </cfRule>
    <cfRule type="cellIs" dxfId="618" priority="496" stopIfTrue="1" operator="greaterThan">
      <formula>0.01</formula>
    </cfRule>
  </conditionalFormatting>
  <conditionalFormatting sqref="N53:N54">
    <cfRule type="cellIs" dxfId="617" priority="493" stopIfTrue="1" operator="lessThan">
      <formula>-0.01</formula>
    </cfRule>
    <cfRule type="cellIs" dxfId="616" priority="494" stopIfTrue="1" operator="greaterThan">
      <formula>0.01</formula>
    </cfRule>
  </conditionalFormatting>
  <conditionalFormatting sqref="N55">
    <cfRule type="cellIs" dxfId="615" priority="491" stopIfTrue="1" operator="lessThan">
      <formula>-0.01</formula>
    </cfRule>
    <cfRule type="cellIs" dxfId="614" priority="492" stopIfTrue="1" operator="greaterThan">
      <formula>0.01</formula>
    </cfRule>
  </conditionalFormatting>
  <conditionalFormatting sqref="P51">
    <cfRule type="cellIs" dxfId="613" priority="489" operator="greaterThan">
      <formula>0.03</formula>
    </cfRule>
    <cfRule type="cellIs" dxfId="612" priority="490" stopIfTrue="1" operator="lessThan">
      <formula>-0.03</formula>
    </cfRule>
  </conditionalFormatting>
  <conditionalFormatting sqref="P55">
    <cfRule type="cellIs" dxfId="611" priority="487" operator="lessThan">
      <formula>-0.03</formula>
    </cfRule>
    <cfRule type="cellIs" dxfId="610" priority="488" stopIfTrue="1" operator="greaterThan">
      <formula>0.03</formula>
    </cfRule>
  </conditionalFormatting>
  <conditionalFormatting sqref="I68">
    <cfRule type="dataBar" priority="486">
      <dataBar>
        <cfvo type="min"/>
        <cfvo type="max"/>
        <color rgb="FF008AEF"/>
      </dataBar>
    </cfRule>
  </conditionalFormatting>
  <conditionalFormatting sqref="I60">
    <cfRule type="dataBar" priority="485">
      <dataBar>
        <cfvo type="min"/>
        <cfvo type="max"/>
        <color rgb="FF008AEF"/>
      </dataBar>
    </cfRule>
  </conditionalFormatting>
  <conditionalFormatting sqref="I61">
    <cfRule type="dataBar" priority="484">
      <dataBar>
        <cfvo type="min"/>
        <cfvo type="max"/>
        <color rgb="FF008AEF"/>
      </dataBar>
    </cfRule>
  </conditionalFormatting>
  <conditionalFormatting sqref="N68">
    <cfRule type="cellIs" dxfId="609" priority="482" stopIfTrue="1" operator="lessThan">
      <formula>-0.01</formula>
    </cfRule>
    <cfRule type="cellIs" dxfId="608" priority="483" stopIfTrue="1" operator="greaterThan">
      <formula>0.01</formula>
    </cfRule>
  </conditionalFormatting>
  <conditionalFormatting sqref="I79">
    <cfRule type="dataBar" priority="481">
      <dataBar>
        <cfvo type="min"/>
        <cfvo type="max"/>
        <color rgb="FF008AEF"/>
      </dataBar>
    </cfRule>
  </conditionalFormatting>
  <conditionalFormatting sqref="I71">
    <cfRule type="dataBar" priority="480">
      <dataBar>
        <cfvo type="min"/>
        <cfvo type="max"/>
        <color rgb="FF008AEF"/>
      </dataBar>
    </cfRule>
  </conditionalFormatting>
  <conditionalFormatting sqref="I72">
    <cfRule type="dataBar" priority="479">
      <dataBar>
        <cfvo type="min"/>
        <cfvo type="max"/>
        <color rgb="FF008AEF"/>
      </dataBar>
    </cfRule>
  </conditionalFormatting>
  <conditionalFormatting sqref="N79">
    <cfRule type="cellIs" dxfId="607" priority="477" stopIfTrue="1" operator="lessThan">
      <formula>-0.01</formula>
    </cfRule>
    <cfRule type="cellIs" dxfId="606" priority="478" stopIfTrue="1" operator="greaterThan">
      <formula>0.01</formula>
    </cfRule>
  </conditionalFormatting>
  <conditionalFormatting sqref="J40:J44">
    <cfRule type="cellIs" dxfId="605" priority="455" operator="greaterThan">
      <formula>0.03</formula>
    </cfRule>
    <cfRule type="cellIs" dxfId="604" priority="456" stopIfTrue="1" operator="lessThan">
      <formula>-0.03</formula>
    </cfRule>
  </conditionalFormatting>
  <conditionalFormatting sqref="N40">
    <cfRule type="cellIs" dxfId="603" priority="453" stopIfTrue="1" operator="lessThan">
      <formula>-0.01</formula>
    </cfRule>
    <cfRule type="cellIs" dxfId="602" priority="454" stopIfTrue="1" operator="greaterThan">
      <formula>0.01</formula>
    </cfRule>
  </conditionalFormatting>
  <conditionalFormatting sqref="N41">
    <cfRule type="cellIs" dxfId="601" priority="451" stopIfTrue="1" operator="lessThan">
      <formula>-0.01</formula>
    </cfRule>
    <cfRule type="cellIs" dxfId="600" priority="452" stopIfTrue="1" operator="greaterThan">
      <formula>0.01</formula>
    </cfRule>
  </conditionalFormatting>
  <conditionalFormatting sqref="N42:N43">
    <cfRule type="cellIs" dxfId="599" priority="449" stopIfTrue="1" operator="lessThan">
      <formula>-0.01</formula>
    </cfRule>
    <cfRule type="cellIs" dxfId="598" priority="450" stopIfTrue="1" operator="greaterThan">
      <formula>0.01</formula>
    </cfRule>
  </conditionalFormatting>
  <conditionalFormatting sqref="N44">
    <cfRule type="cellIs" dxfId="597" priority="447" stopIfTrue="1" operator="lessThan">
      <formula>-0.01</formula>
    </cfRule>
    <cfRule type="cellIs" dxfId="596" priority="448" stopIfTrue="1" operator="greaterThan">
      <formula>0.01</formula>
    </cfRule>
  </conditionalFormatting>
  <conditionalFormatting sqref="P40">
    <cfRule type="cellIs" dxfId="595" priority="445" operator="greaterThan">
      <formula>0.03</formula>
    </cfRule>
    <cfRule type="cellIs" dxfId="594" priority="446" stopIfTrue="1" operator="lessThan">
      <formula>-0.03</formula>
    </cfRule>
  </conditionalFormatting>
  <conditionalFormatting sqref="P44">
    <cfRule type="cellIs" dxfId="593" priority="443" operator="lessThan">
      <formula>-0.03</formula>
    </cfRule>
    <cfRule type="cellIs" dxfId="592" priority="444" stopIfTrue="1" operator="greaterThan">
      <formula>0.03</formula>
    </cfRule>
  </conditionalFormatting>
  <conditionalFormatting sqref="I34">
    <cfRule type="dataBar" priority="442">
      <dataBar>
        <cfvo type="min"/>
        <cfvo type="max"/>
        <color rgb="FF008AEF"/>
      </dataBar>
    </cfRule>
  </conditionalFormatting>
  <conditionalFormatting sqref="I29">
    <cfRule type="dataBar" priority="441">
      <dataBar>
        <cfvo type="min"/>
        <cfvo type="max"/>
        <color rgb="FF008AEF"/>
      </dataBar>
    </cfRule>
    <cfRule type="dataBar" priority="436">
      <dataBar>
        <cfvo type="min"/>
        <cfvo type="max"/>
        <color rgb="FF008AEF"/>
      </dataBar>
    </cfRule>
  </conditionalFormatting>
  <conditionalFormatting sqref="I30">
    <cfRule type="dataBar" priority="440">
      <dataBar>
        <cfvo type="min"/>
        <cfvo type="max"/>
        <color rgb="FF008AEF"/>
      </dataBar>
    </cfRule>
    <cfRule type="dataBar" priority="435">
      <dataBar>
        <cfvo type="min"/>
        <cfvo type="max"/>
        <color rgb="FF008AEF"/>
      </dataBar>
    </cfRule>
  </conditionalFormatting>
  <conditionalFormatting sqref="I31:I32">
    <cfRule type="dataBar" priority="439">
      <dataBar>
        <cfvo type="min"/>
        <cfvo type="max"/>
        <color rgb="FF008AEF"/>
      </dataBar>
    </cfRule>
  </conditionalFormatting>
  <conditionalFormatting sqref="I33">
    <cfRule type="dataBar" priority="438">
      <dataBar>
        <cfvo type="min"/>
        <cfvo type="max"/>
        <color rgb="FF008AEF"/>
      </dataBar>
    </cfRule>
  </conditionalFormatting>
  <conditionalFormatting sqref="I31:I33">
    <cfRule type="dataBar" priority="437">
      <dataBar>
        <cfvo type="min"/>
        <cfvo type="max"/>
        <color rgb="FF008AEF"/>
      </dataBar>
    </cfRule>
  </conditionalFormatting>
  <conditionalFormatting sqref="N34">
    <cfRule type="cellIs" dxfId="591" priority="433" stopIfTrue="1" operator="lessThan">
      <formula>-0.01</formula>
    </cfRule>
    <cfRule type="cellIs" dxfId="590" priority="434" stopIfTrue="1" operator="greaterThan">
      <formula>0.01</formula>
    </cfRule>
  </conditionalFormatting>
  <conditionalFormatting sqref="J29:J33">
    <cfRule type="cellIs" dxfId="589" priority="431" operator="greaterThan">
      <formula>0.03</formula>
    </cfRule>
    <cfRule type="cellIs" dxfId="588" priority="432" stopIfTrue="1" operator="lessThan">
      <formula>-0.03</formula>
    </cfRule>
  </conditionalFormatting>
  <conditionalFormatting sqref="N29">
    <cfRule type="cellIs" dxfId="587" priority="429" stopIfTrue="1" operator="lessThan">
      <formula>-0.01</formula>
    </cfRule>
    <cfRule type="cellIs" dxfId="586" priority="430" stopIfTrue="1" operator="greaterThan">
      <formula>0.01</formula>
    </cfRule>
  </conditionalFormatting>
  <conditionalFormatting sqref="N30">
    <cfRule type="cellIs" dxfId="585" priority="427" stopIfTrue="1" operator="lessThan">
      <formula>-0.01</formula>
    </cfRule>
    <cfRule type="cellIs" dxfId="584" priority="428" stopIfTrue="1" operator="greaterThan">
      <formula>0.01</formula>
    </cfRule>
  </conditionalFormatting>
  <conditionalFormatting sqref="N31:N32">
    <cfRule type="cellIs" dxfId="583" priority="425" stopIfTrue="1" operator="lessThan">
      <formula>-0.01</formula>
    </cfRule>
    <cfRule type="cellIs" dxfId="582" priority="426" stopIfTrue="1" operator="greaterThan">
      <formula>0.01</formula>
    </cfRule>
  </conditionalFormatting>
  <conditionalFormatting sqref="N33">
    <cfRule type="cellIs" dxfId="581" priority="423" stopIfTrue="1" operator="lessThan">
      <formula>-0.01</formula>
    </cfRule>
    <cfRule type="cellIs" dxfId="580" priority="424" stopIfTrue="1" operator="greaterThan">
      <formula>0.01</formula>
    </cfRule>
  </conditionalFormatting>
  <conditionalFormatting sqref="P29">
    <cfRule type="cellIs" dxfId="579" priority="421" operator="greaterThan">
      <formula>0.03</formula>
    </cfRule>
    <cfRule type="cellIs" dxfId="578" priority="422" stopIfTrue="1" operator="lessThan">
      <formula>-0.03</formula>
    </cfRule>
  </conditionalFormatting>
  <conditionalFormatting sqref="P33">
    <cfRule type="cellIs" dxfId="577" priority="419" operator="lessThan">
      <formula>-0.03</formula>
    </cfRule>
    <cfRule type="cellIs" dxfId="576" priority="420" stopIfTrue="1" operator="greaterThan">
      <formula>0.03</formula>
    </cfRule>
  </conditionalFormatting>
  <conditionalFormatting sqref="I23">
    <cfRule type="dataBar" priority="418">
      <dataBar>
        <cfvo type="min"/>
        <cfvo type="max"/>
        <color rgb="FF008AEF"/>
      </dataBar>
    </cfRule>
  </conditionalFormatting>
  <conditionalFormatting sqref="I18">
    <cfRule type="dataBar" priority="417">
      <dataBar>
        <cfvo type="min"/>
        <cfvo type="max"/>
        <color rgb="FF008AEF"/>
      </dataBar>
    </cfRule>
    <cfRule type="dataBar" priority="412">
      <dataBar>
        <cfvo type="min"/>
        <cfvo type="max"/>
        <color rgb="FF008AEF"/>
      </dataBar>
    </cfRule>
  </conditionalFormatting>
  <conditionalFormatting sqref="I19">
    <cfRule type="dataBar" priority="416">
      <dataBar>
        <cfvo type="min"/>
        <cfvo type="max"/>
        <color rgb="FF008AEF"/>
      </dataBar>
    </cfRule>
    <cfRule type="dataBar" priority="411">
      <dataBar>
        <cfvo type="min"/>
        <cfvo type="max"/>
        <color rgb="FF008AEF"/>
      </dataBar>
    </cfRule>
  </conditionalFormatting>
  <conditionalFormatting sqref="I20:I21">
    <cfRule type="dataBar" priority="415">
      <dataBar>
        <cfvo type="min"/>
        <cfvo type="max"/>
        <color rgb="FF008AEF"/>
      </dataBar>
    </cfRule>
  </conditionalFormatting>
  <conditionalFormatting sqref="I22">
    <cfRule type="dataBar" priority="414">
      <dataBar>
        <cfvo type="min"/>
        <cfvo type="max"/>
        <color rgb="FF008AEF"/>
      </dataBar>
    </cfRule>
  </conditionalFormatting>
  <conditionalFormatting sqref="I20:I22">
    <cfRule type="dataBar" priority="413">
      <dataBar>
        <cfvo type="min"/>
        <cfvo type="max"/>
        <color rgb="FF008AEF"/>
      </dataBar>
    </cfRule>
  </conditionalFormatting>
  <conditionalFormatting sqref="N23">
    <cfRule type="cellIs" dxfId="575" priority="409" stopIfTrue="1" operator="lessThan">
      <formula>-0.01</formula>
    </cfRule>
    <cfRule type="cellIs" dxfId="574" priority="410" stopIfTrue="1" operator="greaterThan">
      <formula>0.01</formula>
    </cfRule>
  </conditionalFormatting>
  <conditionalFormatting sqref="J18:J22">
    <cfRule type="cellIs" dxfId="573" priority="407" operator="greaterThan">
      <formula>0.03</formula>
    </cfRule>
    <cfRule type="cellIs" dxfId="572" priority="408" stopIfTrue="1" operator="lessThan">
      <formula>-0.03</formula>
    </cfRule>
  </conditionalFormatting>
  <conditionalFormatting sqref="N18">
    <cfRule type="cellIs" dxfId="571" priority="405" stopIfTrue="1" operator="lessThan">
      <formula>-0.01</formula>
    </cfRule>
    <cfRule type="cellIs" dxfId="570" priority="406" stopIfTrue="1" operator="greaterThan">
      <formula>0.01</formula>
    </cfRule>
  </conditionalFormatting>
  <conditionalFormatting sqref="N19">
    <cfRule type="cellIs" dxfId="569" priority="403" stopIfTrue="1" operator="lessThan">
      <formula>-0.01</formula>
    </cfRule>
    <cfRule type="cellIs" dxfId="568" priority="404" stopIfTrue="1" operator="greaterThan">
      <formula>0.01</formula>
    </cfRule>
  </conditionalFormatting>
  <conditionalFormatting sqref="N20:N21">
    <cfRule type="cellIs" dxfId="567" priority="401" stopIfTrue="1" operator="lessThan">
      <formula>-0.01</formula>
    </cfRule>
    <cfRule type="cellIs" dxfId="566" priority="402" stopIfTrue="1" operator="greaterThan">
      <formula>0.01</formula>
    </cfRule>
  </conditionalFormatting>
  <conditionalFormatting sqref="N22">
    <cfRule type="cellIs" dxfId="565" priority="399" stopIfTrue="1" operator="lessThan">
      <formula>-0.01</formula>
    </cfRule>
    <cfRule type="cellIs" dxfId="564" priority="400" stopIfTrue="1" operator="greaterThan">
      <formula>0.01</formula>
    </cfRule>
  </conditionalFormatting>
  <conditionalFormatting sqref="P18">
    <cfRule type="cellIs" dxfId="563" priority="397" operator="greaterThan">
      <formula>0.03</formula>
    </cfRule>
    <cfRule type="cellIs" dxfId="562" priority="398" stopIfTrue="1" operator="lessThan">
      <formula>-0.03</formula>
    </cfRule>
  </conditionalFormatting>
  <conditionalFormatting sqref="P22">
    <cfRule type="cellIs" dxfId="561" priority="395" operator="lessThan">
      <formula>-0.03</formula>
    </cfRule>
    <cfRule type="cellIs" dxfId="560" priority="396" stopIfTrue="1" operator="greaterThan">
      <formula>0.03</formula>
    </cfRule>
  </conditionalFormatting>
  <conditionalFormatting sqref="I67">
    <cfRule type="dataBar" priority="370">
      <dataBar>
        <cfvo type="min"/>
        <cfvo type="max"/>
        <color rgb="FF008AEF"/>
      </dataBar>
    </cfRule>
  </conditionalFormatting>
  <conditionalFormatting sqref="I62">
    <cfRule type="dataBar" priority="369">
      <dataBar>
        <cfvo type="min"/>
        <cfvo type="max"/>
        <color rgb="FF008AEF"/>
      </dataBar>
    </cfRule>
    <cfRule type="dataBar" priority="364">
      <dataBar>
        <cfvo type="min"/>
        <cfvo type="max"/>
        <color rgb="FF008AEF"/>
      </dataBar>
    </cfRule>
  </conditionalFormatting>
  <conditionalFormatting sqref="I63">
    <cfRule type="dataBar" priority="368">
      <dataBar>
        <cfvo type="min"/>
        <cfvo type="max"/>
        <color rgb="FF008AEF"/>
      </dataBar>
    </cfRule>
    <cfRule type="dataBar" priority="363">
      <dataBar>
        <cfvo type="min"/>
        <cfvo type="max"/>
        <color rgb="FF008AEF"/>
      </dataBar>
    </cfRule>
  </conditionalFormatting>
  <conditionalFormatting sqref="I64:I65">
    <cfRule type="dataBar" priority="367">
      <dataBar>
        <cfvo type="min"/>
        <cfvo type="max"/>
        <color rgb="FF008AEF"/>
      </dataBar>
    </cfRule>
  </conditionalFormatting>
  <conditionalFormatting sqref="I66">
    <cfRule type="dataBar" priority="366">
      <dataBar>
        <cfvo type="min"/>
        <cfvo type="max"/>
        <color rgb="FF008AEF"/>
      </dataBar>
    </cfRule>
  </conditionalFormatting>
  <conditionalFormatting sqref="I64:I66">
    <cfRule type="dataBar" priority="365">
      <dataBar>
        <cfvo type="min"/>
        <cfvo type="max"/>
        <color rgb="FF008AEF"/>
      </dataBar>
    </cfRule>
  </conditionalFormatting>
  <conditionalFormatting sqref="J62:J66">
    <cfRule type="cellIs" dxfId="559" priority="361" operator="greaterThan">
      <formula>0.03</formula>
    </cfRule>
    <cfRule type="cellIs" dxfId="558" priority="362" stopIfTrue="1" operator="lessThan">
      <formula>-0.03</formula>
    </cfRule>
  </conditionalFormatting>
  <conditionalFormatting sqref="N67">
    <cfRule type="cellIs" dxfId="557" priority="359" stopIfTrue="1" operator="lessThan">
      <formula>-0.01</formula>
    </cfRule>
    <cfRule type="cellIs" dxfId="556" priority="360" stopIfTrue="1" operator="greaterThan">
      <formula>0.01</formula>
    </cfRule>
  </conditionalFormatting>
  <conditionalFormatting sqref="N62">
    <cfRule type="cellIs" dxfId="555" priority="357" stopIfTrue="1" operator="lessThan">
      <formula>-0.01</formula>
    </cfRule>
    <cfRule type="cellIs" dxfId="554" priority="358" stopIfTrue="1" operator="greaterThan">
      <formula>0.01</formula>
    </cfRule>
  </conditionalFormatting>
  <conditionalFormatting sqref="N63">
    <cfRule type="cellIs" dxfId="553" priority="355" stopIfTrue="1" operator="lessThan">
      <formula>-0.01</formula>
    </cfRule>
    <cfRule type="cellIs" dxfId="552" priority="356" stopIfTrue="1" operator="greaterThan">
      <formula>0.01</formula>
    </cfRule>
  </conditionalFormatting>
  <conditionalFormatting sqref="N64:N65">
    <cfRule type="cellIs" dxfId="551" priority="353" stopIfTrue="1" operator="lessThan">
      <formula>-0.01</formula>
    </cfRule>
    <cfRule type="cellIs" dxfId="550" priority="354" stopIfTrue="1" operator="greaterThan">
      <formula>0.01</formula>
    </cfRule>
  </conditionalFormatting>
  <conditionalFormatting sqref="N66">
    <cfRule type="cellIs" dxfId="549" priority="351" stopIfTrue="1" operator="lessThan">
      <formula>-0.01</formula>
    </cfRule>
    <cfRule type="cellIs" dxfId="548" priority="352" stopIfTrue="1" operator="greaterThan">
      <formula>0.01</formula>
    </cfRule>
  </conditionalFormatting>
  <conditionalFormatting sqref="P62">
    <cfRule type="cellIs" dxfId="547" priority="349" operator="greaterThan">
      <formula>0.03</formula>
    </cfRule>
    <cfRule type="cellIs" dxfId="546" priority="350" stopIfTrue="1" operator="lessThan">
      <formula>-0.03</formula>
    </cfRule>
  </conditionalFormatting>
  <conditionalFormatting sqref="P66">
    <cfRule type="cellIs" dxfId="545" priority="347" operator="lessThan">
      <formula>-0.03</formula>
    </cfRule>
    <cfRule type="cellIs" dxfId="544" priority="348" stopIfTrue="1" operator="greaterThan">
      <formula>0.03</formula>
    </cfRule>
  </conditionalFormatting>
  <conditionalFormatting sqref="I78">
    <cfRule type="dataBar" priority="346">
      <dataBar>
        <cfvo type="min"/>
        <cfvo type="max"/>
        <color rgb="FF008AEF"/>
      </dataBar>
    </cfRule>
  </conditionalFormatting>
  <conditionalFormatting sqref="I73">
    <cfRule type="dataBar" priority="345">
      <dataBar>
        <cfvo type="min"/>
        <cfvo type="max"/>
        <color rgb="FF008AEF"/>
      </dataBar>
    </cfRule>
    <cfRule type="dataBar" priority="340">
      <dataBar>
        <cfvo type="min"/>
        <cfvo type="max"/>
        <color rgb="FF008AEF"/>
      </dataBar>
    </cfRule>
  </conditionalFormatting>
  <conditionalFormatting sqref="I74">
    <cfRule type="dataBar" priority="344">
      <dataBar>
        <cfvo type="min"/>
        <cfvo type="max"/>
        <color rgb="FF008AEF"/>
      </dataBar>
    </cfRule>
    <cfRule type="dataBar" priority="339">
      <dataBar>
        <cfvo type="min"/>
        <cfvo type="max"/>
        <color rgb="FF008AEF"/>
      </dataBar>
    </cfRule>
  </conditionalFormatting>
  <conditionalFormatting sqref="I75:I76">
    <cfRule type="dataBar" priority="343">
      <dataBar>
        <cfvo type="min"/>
        <cfvo type="max"/>
        <color rgb="FF008AEF"/>
      </dataBar>
    </cfRule>
  </conditionalFormatting>
  <conditionalFormatting sqref="I77">
    <cfRule type="dataBar" priority="342">
      <dataBar>
        <cfvo type="min"/>
        <cfvo type="max"/>
        <color rgb="FF008AEF"/>
      </dataBar>
    </cfRule>
  </conditionalFormatting>
  <conditionalFormatting sqref="I75:I77">
    <cfRule type="dataBar" priority="341">
      <dataBar>
        <cfvo type="min"/>
        <cfvo type="max"/>
        <color rgb="FF008AEF"/>
      </dataBar>
    </cfRule>
  </conditionalFormatting>
  <conditionalFormatting sqref="J73:J77">
    <cfRule type="cellIs" dxfId="543" priority="337" operator="greaterThan">
      <formula>0.03</formula>
    </cfRule>
    <cfRule type="cellIs" dxfId="542" priority="338" stopIfTrue="1" operator="lessThan">
      <formula>-0.03</formula>
    </cfRule>
  </conditionalFormatting>
  <conditionalFormatting sqref="N78">
    <cfRule type="cellIs" dxfId="541" priority="335" stopIfTrue="1" operator="lessThan">
      <formula>-0.01</formula>
    </cfRule>
    <cfRule type="cellIs" dxfId="540" priority="336" stopIfTrue="1" operator="greaterThan">
      <formula>0.01</formula>
    </cfRule>
  </conditionalFormatting>
  <conditionalFormatting sqref="N73">
    <cfRule type="cellIs" dxfId="539" priority="333" stopIfTrue="1" operator="lessThan">
      <formula>-0.01</formula>
    </cfRule>
    <cfRule type="cellIs" dxfId="538" priority="334" stopIfTrue="1" operator="greaterThan">
      <formula>0.01</formula>
    </cfRule>
  </conditionalFormatting>
  <conditionalFormatting sqref="N74">
    <cfRule type="cellIs" dxfId="537" priority="331" stopIfTrue="1" operator="lessThan">
      <formula>-0.01</formula>
    </cfRule>
    <cfRule type="cellIs" dxfId="536" priority="332" stopIfTrue="1" operator="greaterThan">
      <formula>0.01</formula>
    </cfRule>
  </conditionalFormatting>
  <conditionalFormatting sqref="N75:N76">
    <cfRule type="cellIs" dxfId="535" priority="329" stopIfTrue="1" operator="lessThan">
      <formula>-0.01</formula>
    </cfRule>
    <cfRule type="cellIs" dxfId="534" priority="330" stopIfTrue="1" operator="greaterThan">
      <formula>0.01</formula>
    </cfRule>
  </conditionalFormatting>
  <conditionalFormatting sqref="N77">
    <cfRule type="cellIs" dxfId="533" priority="327" stopIfTrue="1" operator="lessThan">
      <formula>-0.01</formula>
    </cfRule>
    <cfRule type="cellIs" dxfId="532" priority="328" stopIfTrue="1" operator="greaterThan">
      <formula>0.01</formula>
    </cfRule>
  </conditionalFormatting>
  <conditionalFormatting sqref="P73">
    <cfRule type="cellIs" dxfId="531" priority="325" operator="greaterThan">
      <formula>0.03</formula>
    </cfRule>
    <cfRule type="cellIs" dxfId="530" priority="326" stopIfTrue="1" operator="lessThan">
      <formula>-0.03</formula>
    </cfRule>
  </conditionalFormatting>
  <conditionalFormatting sqref="P77">
    <cfRule type="cellIs" dxfId="529" priority="323" operator="lessThan">
      <formula>-0.03</formula>
    </cfRule>
    <cfRule type="cellIs" dxfId="528" priority="324" stopIfTrue="1" operator="greaterThan">
      <formula>0.03</formula>
    </cfRule>
  </conditionalFormatting>
  <conditionalFormatting sqref="Z89:Z90">
    <cfRule type="cellIs" dxfId="527" priority="270" stopIfTrue="1" operator="lessThan">
      <formula>-0.01</formula>
    </cfRule>
    <cfRule type="cellIs" dxfId="526" priority="271" stopIfTrue="1" operator="greaterThan">
      <formula>0.01</formula>
    </cfRule>
  </conditionalFormatting>
  <conditionalFormatting sqref="AB84">
    <cfRule type="cellIs" dxfId="525" priority="267" operator="greaterThan">
      <formula>0.03</formula>
    </cfRule>
    <cfRule type="cellIs" dxfId="524" priority="268" stopIfTrue="1" operator="lessThan">
      <formula>-0.03</formula>
    </cfRule>
  </conditionalFormatting>
  <conditionalFormatting sqref="AB88">
    <cfRule type="cellIs" dxfId="523" priority="265" operator="lessThan">
      <formula>-0.03</formula>
    </cfRule>
    <cfRule type="cellIs" dxfId="522" priority="266" stopIfTrue="1" operator="greaterThan">
      <formula>0.03</formula>
    </cfRule>
  </conditionalFormatting>
  <conditionalFormatting sqref="Z84">
    <cfRule type="cellIs" dxfId="521" priority="263" stopIfTrue="1" operator="lessThan">
      <formula>-0.01</formula>
    </cfRule>
    <cfRule type="cellIs" dxfId="520" priority="264" stopIfTrue="1" operator="greaterThan">
      <formula>0.01</formula>
    </cfRule>
  </conditionalFormatting>
  <conditionalFormatting sqref="Z85">
    <cfRule type="cellIs" dxfId="519" priority="261" stopIfTrue="1" operator="lessThan">
      <formula>-0.01</formula>
    </cfRule>
    <cfRule type="cellIs" dxfId="518" priority="262" stopIfTrue="1" operator="greaterThan">
      <formula>0.01</formula>
    </cfRule>
  </conditionalFormatting>
  <conditionalFormatting sqref="Z86:Z87">
    <cfRule type="cellIs" dxfId="517" priority="259" stopIfTrue="1" operator="lessThan">
      <formula>-0.01</formula>
    </cfRule>
    <cfRule type="cellIs" dxfId="516" priority="260" stopIfTrue="1" operator="greaterThan">
      <formula>0.01</formula>
    </cfRule>
  </conditionalFormatting>
  <conditionalFormatting sqref="Z88">
    <cfRule type="cellIs" dxfId="515" priority="257" stopIfTrue="1" operator="lessThan">
      <formula>-0.01</formula>
    </cfRule>
    <cfRule type="cellIs" dxfId="514" priority="258" stopIfTrue="1" operator="greaterThan">
      <formula>0.01</formula>
    </cfRule>
  </conditionalFormatting>
  <conditionalFormatting sqref="V84:V88">
    <cfRule type="cellIs" dxfId="513" priority="255" operator="greaterThan">
      <formula>0.03</formula>
    </cfRule>
    <cfRule type="cellIs" dxfId="512" priority="256" stopIfTrue="1" operator="lessThan">
      <formula>-0.03</formula>
    </cfRule>
  </conditionalFormatting>
  <conditionalFormatting sqref="R85:T85">
    <cfRule type="dataBar" priority="254">
      <dataBar>
        <cfvo type="min"/>
        <cfvo type="max"/>
        <color rgb="FF008AEF"/>
      </dataBar>
    </cfRule>
  </conditionalFormatting>
  <conditionalFormatting sqref="R86:T87">
    <cfRule type="dataBar" priority="253">
      <dataBar>
        <cfvo type="min"/>
        <cfvo type="max"/>
        <color rgb="FF008AEF"/>
      </dataBar>
    </cfRule>
  </conditionalFormatting>
  <conditionalFormatting sqref="R88:T88">
    <cfRule type="dataBar" priority="252">
      <dataBar>
        <cfvo type="min"/>
        <cfvo type="max"/>
        <color rgb="FF008AEF"/>
      </dataBar>
    </cfRule>
  </conditionalFormatting>
  <conditionalFormatting sqref="R84:U84 U85:U88">
    <cfRule type="dataBar" priority="269">
      <dataBar>
        <cfvo type="min"/>
        <cfvo type="max"/>
        <color rgb="FF008AEF"/>
      </dataBar>
    </cfRule>
  </conditionalFormatting>
  <conditionalFormatting sqref="N90">
    <cfRule type="cellIs" dxfId="511" priority="250" stopIfTrue="1" operator="lessThan">
      <formula>-0.01</formula>
    </cfRule>
    <cfRule type="cellIs" dxfId="510" priority="251" stopIfTrue="1" operator="greaterThan">
      <formula>0.01</formula>
    </cfRule>
  </conditionalFormatting>
  <conditionalFormatting sqref="I89">
    <cfRule type="dataBar" priority="249">
      <dataBar>
        <cfvo type="min"/>
        <cfvo type="max"/>
        <color rgb="FF008AEF"/>
      </dataBar>
    </cfRule>
  </conditionalFormatting>
  <conditionalFormatting sqref="N89">
    <cfRule type="cellIs" dxfId="509" priority="247" stopIfTrue="1" operator="lessThan">
      <formula>-0.01</formula>
    </cfRule>
    <cfRule type="cellIs" dxfId="508" priority="248" stopIfTrue="1" operator="greaterThan">
      <formula>0.01</formula>
    </cfRule>
  </conditionalFormatting>
  <conditionalFormatting sqref="R89:T90">
    <cfRule type="dataBar" priority="272">
      <dataBar>
        <cfvo type="min"/>
        <cfvo type="max"/>
        <color rgb="FF008AEF"/>
      </dataBar>
    </cfRule>
  </conditionalFormatting>
  <conditionalFormatting sqref="U89:U90">
    <cfRule type="dataBar" priority="273">
      <dataBar>
        <cfvo type="min"/>
        <cfvo type="max"/>
        <color rgb="FF008AEF"/>
      </dataBar>
    </cfRule>
  </conditionalFormatting>
  <conditionalFormatting sqref="I90">
    <cfRule type="dataBar" priority="274">
      <dataBar>
        <cfvo type="min"/>
        <cfvo type="max"/>
        <color rgb="FF008AEF"/>
      </dataBar>
    </cfRule>
  </conditionalFormatting>
  <conditionalFormatting sqref="Z100:Z101">
    <cfRule type="cellIs" dxfId="507" priority="242" stopIfTrue="1" operator="lessThan">
      <formula>-0.01</formula>
    </cfRule>
    <cfRule type="cellIs" dxfId="506" priority="243" stopIfTrue="1" operator="greaterThan">
      <formula>0.01</formula>
    </cfRule>
  </conditionalFormatting>
  <conditionalFormatting sqref="AB95">
    <cfRule type="cellIs" dxfId="505" priority="239" operator="greaterThan">
      <formula>0.03</formula>
    </cfRule>
    <cfRule type="cellIs" dxfId="504" priority="240" stopIfTrue="1" operator="lessThan">
      <formula>-0.03</formula>
    </cfRule>
  </conditionalFormatting>
  <conditionalFormatting sqref="AB99">
    <cfRule type="cellIs" dxfId="503" priority="237" operator="lessThan">
      <formula>-0.03</formula>
    </cfRule>
    <cfRule type="cellIs" dxfId="502" priority="238" stopIfTrue="1" operator="greaterThan">
      <formula>0.03</formula>
    </cfRule>
  </conditionalFormatting>
  <conditionalFormatting sqref="Z95">
    <cfRule type="cellIs" dxfId="501" priority="235" stopIfTrue="1" operator="lessThan">
      <formula>-0.01</formula>
    </cfRule>
    <cfRule type="cellIs" dxfId="500" priority="236" stopIfTrue="1" operator="greaterThan">
      <formula>0.01</formula>
    </cfRule>
  </conditionalFormatting>
  <conditionalFormatting sqref="Z96">
    <cfRule type="cellIs" dxfId="499" priority="233" stopIfTrue="1" operator="lessThan">
      <formula>-0.01</formula>
    </cfRule>
    <cfRule type="cellIs" dxfId="498" priority="234" stopIfTrue="1" operator="greaterThan">
      <formula>0.01</formula>
    </cfRule>
  </conditionalFormatting>
  <conditionalFormatting sqref="Z97:Z98">
    <cfRule type="cellIs" dxfId="497" priority="231" stopIfTrue="1" operator="lessThan">
      <formula>-0.01</formula>
    </cfRule>
    <cfRule type="cellIs" dxfId="496" priority="232" stopIfTrue="1" operator="greaterThan">
      <formula>0.01</formula>
    </cfRule>
  </conditionalFormatting>
  <conditionalFormatting sqref="Z99">
    <cfRule type="cellIs" dxfId="495" priority="229" stopIfTrue="1" operator="lessThan">
      <formula>-0.01</formula>
    </cfRule>
    <cfRule type="cellIs" dxfId="494" priority="230" stopIfTrue="1" operator="greaterThan">
      <formula>0.01</formula>
    </cfRule>
  </conditionalFormatting>
  <conditionalFormatting sqref="V95:V99">
    <cfRule type="cellIs" dxfId="493" priority="227" operator="greaterThan">
      <formula>0.03</formula>
    </cfRule>
    <cfRule type="cellIs" dxfId="492" priority="228" stopIfTrue="1" operator="lessThan">
      <formula>-0.03</formula>
    </cfRule>
  </conditionalFormatting>
  <conditionalFormatting sqref="R96:T96">
    <cfRule type="dataBar" priority="226">
      <dataBar>
        <cfvo type="min"/>
        <cfvo type="max"/>
        <color rgb="FF008AEF"/>
      </dataBar>
    </cfRule>
  </conditionalFormatting>
  <conditionalFormatting sqref="R97:T98">
    <cfRule type="dataBar" priority="225">
      <dataBar>
        <cfvo type="min"/>
        <cfvo type="max"/>
        <color rgb="FF008AEF"/>
      </dataBar>
    </cfRule>
  </conditionalFormatting>
  <conditionalFormatting sqref="R99:T99">
    <cfRule type="dataBar" priority="224">
      <dataBar>
        <cfvo type="min"/>
        <cfvo type="max"/>
        <color rgb="FF008AEF"/>
      </dataBar>
    </cfRule>
  </conditionalFormatting>
  <conditionalFormatting sqref="R95:U95 U96:U99">
    <cfRule type="dataBar" priority="241">
      <dataBar>
        <cfvo type="min"/>
        <cfvo type="max"/>
        <color rgb="FF008AEF"/>
      </dataBar>
    </cfRule>
  </conditionalFormatting>
  <conditionalFormatting sqref="N101">
    <cfRule type="cellIs" dxfId="491" priority="222" stopIfTrue="1" operator="lessThan">
      <formula>-0.01</formula>
    </cfRule>
    <cfRule type="cellIs" dxfId="490" priority="223" stopIfTrue="1" operator="greaterThan">
      <formula>0.01</formula>
    </cfRule>
  </conditionalFormatting>
  <conditionalFormatting sqref="I100">
    <cfRule type="dataBar" priority="221">
      <dataBar>
        <cfvo type="min"/>
        <cfvo type="max"/>
        <color rgb="FF008AEF"/>
      </dataBar>
    </cfRule>
  </conditionalFormatting>
  <conditionalFormatting sqref="N100">
    <cfRule type="cellIs" dxfId="489" priority="219" stopIfTrue="1" operator="lessThan">
      <formula>-0.01</formula>
    </cfRule>
    <cfRule type="cellIs" dxfId="488" priority="220" stopIfTrue="1" operator="greaterThan">
      <formula>0.01</formula>
    </cfRule>
  </conditionalFormatting>
  <conditionalFormatting sqref="R100:T101">
    <cfRule type="dataBar" priority="244">
      <dataBar>
        <cfvo type="min"/>
        <cfvo type="max"/>
        <color rgb="FF008AEF"/>
      </dataBar>
    </cfRule>
  </conditionalFormatting>
  <conditionalFormatting sqref="U100:U101">
    <cfRule type="dataBar" priority="245">
      <dataBar>
        <cfvo type="min"/>
        <cfvo type="max"/>
        <color rgb="FF008AEF"/>
      </dataBar>
    </cfRule>
  </conditionalFormatting>
  <conditionalFormatting sqref="I101">
    <cfRule type="dataBar" priority="246">
      <dataBar>
        <cfvo type="min"/>
        <cfvo type="max"/>
        <color rgb="FF008AEF"/>
      </dataBar>
    </cfRule>
  </conditionalFormatting>
  <conditionalFormatting sqref="Z111:Z112">
    <cfRule type="cellIs" dxfId="487" priority="214" stopIfTrue="1" operator="lessThan">
      <formula>-0.01</formula>
    </cfRule>
    <cfRule type="cellIs" dxfId="486" priority="215" stopIfTrue="1" operator="greaterThan">
      <formula>0.01</formula>
    </cfRule>
  </conditionalFormatting>
  <conditionalFormatting sqref="AB106">
    <cfRule type="cellIs" dxfId="485" priority="211" operator="greaterThan">
      <formula>0.03</formula>
    </cfRule>
    <cfRule type="cellIs" dxfId="484" priority="212" stopIfTrue="1" operator="lessThan">
      <formula>-0.03</formula>
    </cfRule>
  </conditionalFormatting>
  <conditionalFormatting sqref="AB110">
    <cfRule type="cellIs" dxfId="483" priority="209" operator="lessThan">
      <formula>-0.03</formula>
    </cfRule>
    <cfRule type="cellIs" dxfId="482" priority="210" stopIfTrue="1" operator="greaterThan">
      <formula>0.03</formula>
    </cfRule>
  </conditionalFormatting>
  <conditionalFormatting sqref="Z106">
    <cfRule type="cellIs" dxfId="481" priority="207" stopIfTrue="1" operator="lessThan">
      <formula>-0.01</formula>
    </cfRule>
    <cfRule type="cellIs" dxfId="480" priority="208" stopIfTrue="1" operator="greaterThan">
      <formula>0.01</formula>
    </cfRule>
  </conditionalFormatting>
  <conditionalFormatting sqref="Z107">
    <cfRule type="cellIs" dxfId="479" priority="205" stopIfTrue="1" operator="lessThan">
      <formula>-0.01</formula>
    </cfRule>
    <cfRule type="cellIs" dxfId="478" priority="206" stopIfTrue="1" operator="greaterThan">
      <formula>0.01</formula>
    </cfRule>
  </conditionalFormatting>
  <conditionalFormatting sqref="Z108:Z109">
    <cfRule type="cellIs" dxfId="477" priority="203" stopIfTrue="1" operator="lessThan">
      <formula>-0.01</formula>
    </cfRule>
    <cfRule type="cellIs" dxfId="476" priority="204" stopIfTrue="1" operator="greaterThan">
      <formula>0.01</formula>
    </cfRule>
  </conditionalFormatting>
  <conditionalFormatting sqref="Z110">
    <cfRule type="cellIs" dxfId="475" priority="201" stopIfTrue="1" operator="lessThan">
      <formula>-0.01</formula>
    </cfRule>
    <cfRule type="cellIs" dxfId="474" priority="202" stopIfTrue="1" operator="greaterThan">
      <formula>0.01</formula>
    </cfRule>
  </conditionalFormatting>
  <conditionalFormatting sqref="V106:V110">
    <cfRule type="cellIs" dxfId="473" priority="199" operator="greaterThan">
      <formula>0.03</formula>
    </cfRule>
    <cfRule type="cellIs" dxfId="472" priority="200" stopIfTrue="1" operator="lessThan">
      <formula>-0.03</formula>
    </cfRule>
  </conditionalFormatting>
  <conditionalFormatting sqref="R107:T107">
    <cfRule type="dataBar" priority="198">
      <dataBar>
        <cfvo type="min"/>
        <cfvo type="max"/>
        <color rgb="FF008AEF"/>
      </dataBar>
    </cfRule>
  </conditionalFormatting>
  <conditionalFormatting sqref="R108:T109">
    <cfRule type="dataBar" priority="197">
      <dataBar>
        <cfvo type="min"/>
        <cfvo type="max"/>
        <color rgb="FF008AEF"/>
      </dataBar>
    </cfRule>
  </conditionalFormatting>
  <conditionalFormatting sqref="R110:T110">
    <cfRule type="dataBar" priority="196">
      <dataBar>
        <cfvo type="min"/>
        <cfvo type="max"/>
        <color rgb="FF008AEF"/>
      </dataBar>
    </cfRule>
  </conditionalFormatting>
  <conditionalFormatting sqref="R106:U106 U107:U110">
    <cfRule type="dataBar" priority="213">
      <dataBar>
        <cfvo type="min"/>
        <cfvo type="max"/>
        <color rgb="FF008AEF"/>
      </dataBar>
    </cfRule>
  </conditionalFormatting>
  <conditionalFormatting sqref="N112">
    <cfRule type="cellIs" dxfId="471" priority="194" stopIfTrue="1" operator="lessThan">
      <formula>-0.01</formula>
    </cfRule>
    <cfRule type="cellIs" dxfId="470" priority="195" stopIfTrue="1" operator="greaterThan">
      <formula>0.01</formula>
    </cfRule>
  </conditionalFormatting>
  <conditionalFormatting sqref="I111">
    <cfRule type="dataBar" priority="193">
      <dataBar>
        <cfvo type="min"/>
        <cfvo type="max"/>
        <color rgb="FF008AEF"/>
      </dataBar>
    </cfRule>
  </conditionalFormatting>
  <conditionalFormatting sqref="N111">
    <cfRule type="cellIs" dxfId="469" priority="191" stopIfTrue="1" operator="lessThan">
      <formula>-0.01</formula>
    </cfRule>
    <cfRule type="cellIs" dxfId="468" priority="192" stopIfTrue="1" operator="greaterThan">
      <formula>0.01</formula>
    </cfRule>
  </conditionalFormatting>
  <conditionalFormatting sqref="R111:T112">
    <cfRule type="dataBar" priority="216">
      <dataBar>
        <cfvo type="min"/>
        <cfvo type="max"/>
        <color rgb="FF008AEF"/>
      </dataBar>
    </cfRule>
  </conditionalFormatting>
  <conditionalFormatting sqref="U111:U112">
    <cfRule type="dataBar" priority="217">
      <dataBar>
        <cfvo type="min"/>
        <cfvo type="max"/>
        <color rgb="FF008AEF"/>
      </dataBar>
    </cfRule>
  </conditionalFormatting>
  <conditionalFormatting sqref="I112">
    <cfRule type="dataBar" priority="218">
      <dataBar>
        <cfvo type="min"/>
        <cfvo type="max"/>
        <color rgb="FF008AEF"/>
      </dataBar>
    </cfRule>
  </conditionalFormatting>
  <conditionalFormatting sqref="I82">
    <cfRule type="dataBar" priority="121">
      <dataBar>
        <cfvo type="min"/>
        <cfvo type="max"/>
        <color rgb="FF008AEF"/>
      </dataBar>
    </cfRule>
  </conditionalFormatting>
  <conditionalFormatting sqref="I83">
    <cfRule type="dataBar" priority="120">
      <dataBar>
        <cfvo type="min"/>
        <cfvo type="max"/>
        <color rgb="FF008AEF"/>
      </dataBar>
    </cfRule>
  </conditionalFormatting>
  <conditionalFormatting sqref="I84">
    <cfRule type="dataBar" priority="119">
      <dataBar>
        <cfvo type="min"/>
        <cfvo type="max"/>
        <color rgb="FF008AEF"/>
      </dataBar>
    </cfRule>
    <cfRule type="dataBar" priority="114">
      <dataBar>
        <cfvo type="min"/>
        <cfvo type="max"/>
        <color rgb="FF008AEF"/>
      </dataBar>
    </cfRule>
  </conditionalFormatting>
  <conditionalFormatting sqref="I85">
    <cfRule type="dataBar" priority="118">
      <dataBar>
        <cfvo type="min"/>
        <cfvo type="max"/>
        <color rgb="FF008AEF"/>
      </dataBar>
    </cfRule>
    <cfRule type="dataBar" priority="113">
      <dataBar>
        <cfvo type="min"/>
        <cfvo type="max"/>
        <color rgb="FF008AEF"/>
      </dataBar>
    </cfRule>
  </conditionalFormatting>
  <conditionalFormatting sqref="I86:I87">
    <cfRule type="dataBar" priority="117">
      <dataBar>
        <cfvo type="min"/>
        <cfvo type="max"/>
        <color rgb="FF008AEF"/>
      </dataBar>
    </cfRule>
  </conditionalFormatting>
  <conditionalFormatting sqref="I88">
    <cfRule type="dataBar" priority="116">
      <dataBar>
        <cfvo type="min"/>
        <cfvo type="max"/>
        <color rgb="FF008AEF"/>
      </dataBar>
    </cfRule>
  </conditionalFormatting>
  <conditionalFormatting sqref="I86:I88">
    <cfRule type="dataBar" priority="115">
      <dataBar>
        <cfvo type="min"/>
        <cfvo type="max"/>
        <color rgb="FF008AEF"/>
      </dataBar>
    </cfRule>
  </conditionalFormatting>
  <conditionalFormatting sqref="J84:J88">
    <cfRule type="cellIs" dxfId="467" priority="111" operator="greaterThan">
      <formula>0.03</formula>
    </cfRule>
    <cfRule type="cellIs" dxfId="466" priority="112" stopIfTrue="1" operator="lessThan">
      <formula>-0.03</formula>
    </cfRule>
  </conditionalFormatting>
  <conditionalFormatting sqref="N84">
    <cfRule type="cellIs" dxfId="465" priority="109" stopIfTrue="1" operator="lessThan">
      <formula>-0.01</formula>
    </cfRule>
    <cfRule type="cellIs" dxfId="464" priority="110" stopIfTrue="1" operator="greaterThan">
      <formula>0.01</formula>
    </cfRule>
  </conditionalFormatting>
  <conditionalFormatting sqref="N85">
    <cfRule type="cellIs" dxfId="463" priority="107" stopIfTrue="1" operator="lessThan">
      <formula>-0.01</formula>
    </cfRule>
    <cfRule type="cellIs" dxfId="462" priority="108" stopIfTrue="1" operator="greaterThan">
      <formula>0.01</formula>
    </cfRule>
  </conditionalFormatting>
  <conditionalFormatting sqref="N86:N87">
    <cfRule type="cellIs" dxfId="461" priority="105" stopIfTrue="1" operator="lessThan">
      <formula>-0.01</formula>
    </cfRule>
    <cfRule type="cellIs" dxfId="460" priority="106" stopIfTrue="1" operator="greaterThan">
      <formula>0.01</formula>
    </cfRule>
  </conditionalFormatting>
  <conditionalFormatting sqref="N88">
    <cfRule type="cellIs" dxfId="459" priority="103" stopIfTrue="1" operator="lessThan">
      <formula>-0.01</formula>
    </cfRule>
    <cfRule type="cellIs" dxfId="458" priority="104" stopIfTrue="1" operator="greaterThan">
      <formula>0.01</formula>
    </cfRule>
  </conditionalFormatting>
  <conditionalFormatting sqref="P84">
    <cfRule type="cellIs" dxfId="457" priority="101" operator="greaterThan">
      <formula>0.03</formula>
    </cfRule>
    <cfRule type="cellIs" dxfId="456" priority="102" stopIfTrue="1" operator="lessThan">
      <formula>-0.03</formula>
    </cfRule>
  </conditionalFormatting>
  <conditionalFormatting sqref="P88">
    <cfRule type="cellIs" dxfId="455" priority="99" operator="lessThan">
      <formula>-0.03</formula>
    </cfRule>
    <cfRule type="cellIs" dxfId="454" priority="100" stopIfTrue="1" operator="greaterThan">
      <formula>0.03</formula>
    </cfRule>
  </conditionalFormatting>
  <conditionalFormatting sqref="I93">
    <cfRule type="dataBar" priority="98">
      <dataBar>
        <cfvo type="min"/>
        <cfvo type="max"/>
        <color rgb="FF008AEF"/>
      </dataBar>
    </cfRule>
  </conditionalFormatting>
  <conditionalFormatting sqref="I94">
    <cfRule type="dataBar" priority="97">
      <dataBar>
        <cfvo type="min"/>
        <cfvo type="max"/>
        <color rgb="FF008AEF"/>
      </dataBar>
    </cfRule>
  </conditionalFormatting>
  <conditionalFormatting sqref="I95">
    <cfRule type="dataBar" priority="96">
      <dataBar>
        <cfvo type="min"/>
        <cfvo type="max"/>
        <color rgb="FF008AEF"/>
      </dataBar>
    </cfRule>
    <cfRule type="dataBar" priority="91">
      <dataBar>
        <cfvo type="min"/>
        <cfvo type="max"/>
        <color rgb="FF008AEF"/>
      </dataBar>
    </cfRule>
  </conditionalFormatting>
  <conditionalFormatting sqref="I96">
    <cfRule type="dataBar" priority="95">
      <dataBar>
        <cfvo type="min"/>
        <cfvo type="max"/>
        <color rgb="FF008AEF"/>
      </dataBar>
    </cfRule>
    <cfRule type="dataBar" priority="90">
      <dataBar>
        <cfvo type="min"/>
        <cfvo type="max"/>
        <color rgb="FF008AEF"/>
      </dataBar>
    </cfRule>
  </conditionalFormatting>
  <conditionalFormatting sqref="I97:I98">
    <cfRule type="dataBar" priority="94">
      <dataBar>
        <cfvo type="min"/>
        <cfvo type="max"/>
        <color rgb="FF008AEF"/>
      </dataBar>
    </cfRule>
  </conditionalFormatting>
  <conditionalFormatting sqref="I99">
    <cfRule type="dataBar" priority="93">
      <dataBar>
        <cfvo type="min"/>
        <cfvo type="max"/>
        <color rgb="FF008AEF"/>
      </dataBar>
    </cfRule>
  </conditionalFormatting>
  <conditionalFormatting sqref="I97:I99">
    <cfRule type="dataBar" priority="92">
      <dataBar>
        <cfvo type="min"/>
        <cfvo type="max"/>
        <color rgb="FF008AEF"/>
      </dataBar>
    </cfRule>
  </conditionalFormatting>
  <conditionalFormatting sqref="J95:J99">
    <cfRule type="cellIs" dxfId="453" priority="88" operator="greaterThan">
      <formula>0.03</formula>
    </cfRule>
    <cfRule type="cellIs" dxfId="452" priority="89" stopIfTrue="1" operator="lessThan">
      <formula>-0.03</formula>
    </cfRule>
  </conditionalFormatting>
  <conditionalFormatting sqref="N95">
    <cfRule type="cellIs" dxfId="451" priority="86" stopIfTrue="1" operator="lessThan">
      <formula>-0.01</formula>
    </cfRule>
    <cfRule type="cellIs" dxfId="450" priority="87" stopIfTrue="1" operator="greaterThan">
      <formula>0.01</formula>
    </cfRule>
  </conditionalFormatting>
  <conditionalFormatting sqref="N96">
    <cfRule type="cellIs" dxfId="449" priority="84" stopIfTrue="1" operator="lessThan">
      <formula>-0.01</formula>
    </cfRule>
    <cfRule type="cellIs" dxfId="448" priority="85" stopIfTrue="1" operator="greaterThan">
      <formula>0.01</formula>
    </cfRule>
  </conditionalFormatting>
  <conditionalFormatting sqref="N97:N98">
    <cfRule type="cellIs" dxfId="447" priority="82" stopIfTrue="1" operator="lessThan">
      <formula>-0.01</formula>
    </cfRule>
    <cfRule type="cellIs" dxfId="446" priority="83" stopIfTrue="1" operator="greaterThan">
      <formula>0.01</formula>
    </cfRule>
  </conditionalFormatting>
  <conditionalFormatting sqref="N99">
    <cfRule type="cellIs" dxfId="445" priority="80" stopIfTrue="1" operator="lessThan">
      <formula>-0.01</formula>
    </cfRule>
    <cfRule type="cellIs" dxfId="444" priority="81" stopIfTrue="1" operator="greaterThan">
      <formula>0.01</formula>
    </cfRule>
  </conditionalFormatting>
  <conditionalFormatting sqref="P95">
    <cfRule type="cellIs" dxfId="443" priority="78" operator="greaterThan">
      <formula>0.03</formula>
    </cfRule>
    <cfRule type="cellIs" dxfId="442" priority="79" stopIfTrue="1" operator="lessThan">
      <formula>-0.03</formula>
    </cfRule>
  </conditionalFormatting>
  <conditionalFormatting sqref="P99">
    <cfRule type="cellIs" dxfId="441" priority="76" operator="lessThan">
      <formula>-0.03</formula>
    </cfRule>
    <cfRule type="cellIs" dxfId="440" priority="77" stopIfTrue="1" operator="greaterThan">
      <formula>0.03</formula>
    </cfRule>
  </conditionalFormatting>
  <conditionalFormatting sqref="I104">
    <cfRule type="dataBar" priority="75">
      <dataBar>
        <cfvo type="min"/>
        <cfvo type="max"/>
        <color rgb="FF008AEF"/>
      </dataBar>
    </cfRule>
  </conditionalFormatting>
  <conditionalFormatting sqref="I105">
    <cfRule type="dataBar" priority="74">
      <dataBar>
        <cfvo type="min"/>
        <cfvo type="max"/>
        <color rgb="FF008AEF"/>
      </dataBar>
    </cfRule>
  </conditionalFormatting>
  <conditionalFormatting sqref="I106">
    <cfRule type="dataBar" priority="73">
      <dataBar>
        <cfvo type="min"/>
        <cfvo type="max"/>
        <color rgb="FF008AEF"/>
      </dataBar>
    </cfRule>
    <cfRule type="dataBar" priority="68">
      <dataBar>
        <cfvo type="min"/>
        <cfvo type="max"/>
        <color rgb="FF008AEF"/>
      </dataBar>
    </cfRule>
  </conditionalFormatting>
  <conditionalFormatting sqref="I107">
    <cfRule type="dataBar" priority="72">
      <dataBar>
        <cfvo type="min"/>
        <cfvo type="max"/>
        <color rgb="FF008AEF"/>
      </dataBar>
    </cfRule>
    <cfRule type="dataBar" priority="67">
      <dataBar>
        <cfvo type="min"/>
        <cfvo type="max"/>
        <color rgb="FF008AEF"/>
      </dataBar>
    </cfRule>
  </conditionalFormatting>
  <conditionalFormatting sqref="I108:I109">
    <cfRule type="dataBar" priority="71">
      <dataBar>
        <cfvo type="min"/>
        <cfvo type="max"/>
        <color rgb="FF008AEF"/>
      </dataBar>
    </cfRule>
  </conditionalFormatting>
  <conditionalFormatting sqref="I110">
    <cfRule type="dataBar" priority="70">
      <dataBar>
        <cfvo type="min"/>
        <cfvo type="max"/>
        <color rgb="FF008AEF"/>
      </dataBar>
    </cfRule>
  </conditionalFormatting>
  <conditionalFormatting sqref="I108:I110">
    <cfRule type="dataBar" priority="69">
      <dataBar>
        <cfvo type="min"/>
        <cfvo type="max"/>
        <color rgb="FF008AEF"/>
      </dataBar>
    </cfRule>
  </conditionalFormatting>
  <conditionalFormatting sqref="J106:J110">
    <cfRule type="cellIs" dxfId="439" priority="65" operator="greaterThan">
      <formula>0.03</formula>
    </cfRule>
    <cfRule type="cellIs" dxfId="438" priority="66" stopIfTrue="1" operator="lessThan">
      <formula>-0.03</formula>
    </cfRule>
  </conditionalFormatting>
  <conditionalFormatting sqref="N106">
    <cfRule type="cellIs" dxfId="437" priority="63" stopIfTrue="1" operator="lessThan">
      <formula>-0.01</formula>
    </cfRule>
    <cfRule type="cellIs" dxfId="436" priority="64" stopIfTrue="1" operator="greaterThan">
      <formula>0.01</formula>
    </cfRule>
  </conditionalFormatting>
  <conditionalFormatting sqref="N107">
    <cfRule type="cellIs" dxfId="435" priority="61" stopIfTrue="1" operator="lessThan">
      <formula>-0.01</formula>
    </cfRule>
    <cfRule type="cellIs" dxfId="434" priority="62" stopIfTrue="1" operator="greaterThan">
      <formula>0.01</formula>
    </cfRule>
  </conditionalFormatting>
  <conditionalFormatting sqref="N108:N109">
    <cfRule type="cellIs" dxfId="433" priority="59" stopIfTrue="1" operator="lessThan">
      <formula>-0.01</formula>
    </cfRule>
    <cfRule type="cellIs" dxfId="432" priority="60" stopIfTrue="1" operator="greaterThan">
      <formula>0.01</formula>
    </cfRule>
  </conditionalFormatting>
  <conditionalFormatting sqref="N110">
    <cfRule type="cellIs" dxfId="431" priority="57" stopIfTrue="1" operator="lessThan">
      <formula>-0.01</formula>
    </cfRule>
    <cfRule type="cellIs" dxfId="430" priority="58" stopIfTrue="1" operator="greaterThan">
      <formula>0.01</formula>
    </cfRule>
  </conditionalFormatting>
  <conditionalFormatting sqref="P106">
    <cfRule type="cellIs" dxfId="429" priority="55" operator="greaterThan">
      <formula>0.03</formula>
    </cfRule>
    <cfRule type="cellIs" dxfId="428" priority="56" stopIfTrue="1" operator="lessThan">
      <formula>-0.03</formula>
    </cfRule>
  </conditionalFormatting>
  <conditionalFormatting sqref="P110">
    <cfRule type="cellIs" dxfId="427" priority="53" operator="lessThan">
      <formula>-0.03</formula>
    </cfRule>
    <cfRule type="cellIs" dxfId="426" priority="54" stopIfTrue="1" operator="greaterThan">
      <formula>0.03</formula>
    </cfRule>
  </conditionalFormatting>
  <conditionalFormatting sqref="U8:U11">
    <cfRule type="dataBar" priority="52">
      <dataBar>
        <cfvo type="min"/>
        <cfvo type="max"/>
        <color rgb="FF008AEF"/>
      </dataBar>
    </cfRule>
  </conditionalFormatting>
  <conditionalFormatting sqref="Z12:Z13">
    <cfRule type="cellIs" dxfId="425" priority="49" stopIfTrue="1" operator="lessThan">
      <formula>-0.01</formula>
    </cfRule>
    <cfRule type="cellIs" dxfId="424" priority="50" stopIfTrue="1" operator="greaterThan">
      <formula>0.01</formula>
    </cfRule>
  </conditionalFormatting>
  <conditionalFormatting sqref="I13">
    <cfRule type="dataBar" priority="48">
      <dataBar>
        <cfvo type="min"/>
        <cfvo type="max"/>
        <color rgb="FF008AEF"/>
      </dataBar>
    </cfRule>
  </conditionalFormatting>
  <conditionalFormatting sqref="R12:T13">
    <cfRule type="dataBar" priority="47">
      <dataBar>
        <cfvo type="min"/>
        <cfvo type="max"/>
        <color rgb="FF008AEF"/>
      </dataBar>
    </cfRule>
  </conditionalFormatting>
  <conditionalFormatting sqref="U12:U13">
    <cfRule type="dataBar" priority="51">
      <dataBar>
        <cfvo type="min"/>
        <cfvo type="max"/>
        <color rgb="FF008AEF"/>
      </dataBar>
    </cfRule>
  </conditionalFormatting>
  <conditionalFormatting sqref="AB7">
    <cfRule type="cellIs" dxfId="423" priority="44" operator="greaterThan">
      <formula>0.03</formula>
    </cfRule>
    <cfRule type="cellIs" dxfId="422" priority="45" stopIfTrue="1" operator="lessThan">
      <formula>-0.03</formula>
    </cfRule>
  </conditionalFormatting>
  <conditionalFormatting sqref="AB11">
    <cfRule type="cellIs" dxfId="421" priority="42" operator="lessThan">
      <formula>-0.03</formula>
    </cfRule>
    <cfRule type="cellIs" dxfId="420" priority="43" stopIfTrue="1" operator="greaterThan">
      <formula>0.03</formula>
    </cfRule>
  </conditionalFormatting>
  <conditionalFormatting sqref="Z7">
    <cfRule type="cellIs" dxfId="419" priority="40" stopIfTrue="1" operator="lessThan">
      <formula>-0.01</formula>
    </cfRule>
    <cfRule type="cellIs" dxfId="418" priority="41" stopIfTrue="1" operator="greaterThan">
      <formula>0.01</formula>
    </cfRule>
  </conditionalFormatting>
  <conditionalFormatting sqref="Z8">
    <cfRule type="cellIs" dxfId="417" priority="38" stopIfTrue="1" operator="lessThan">
      <formula>-0.01</formula>
    </cfRule>
    <cfRule type="cellIs" dxfId="416" priority="39" stopIfTrue="1" operator="greaterThan">
      <formula>0.01</formula>
    </cfRule>
  </conditionalFormatting>
  <conditionalFormatting sqref="Z9:Z10">
    <cfRule type="cellIs" dxfId="415" priority="36" stopIfTrue="1" operator="lessThan">
      <formula>-0.01</formula>
    </cfRule>
    <cfRule type="cellIs" dxfId="414" priority="37" stopIfTrue="1" operator="greaterThan">
      <formula>0.01</formula>
    </cfRule>
  </conditionalFormatting>
  <conditionalFormatting sqref="Z11">
    <cfRule type="cellIs" dxfId="413" priority="34" stopIfTrue="1" operator="lessThan">
      <formula>-0.01</formula>
    </cfRule>
    <cfRule type="cellIs" dxfId="412" priority="35" stopIfTrue="1" operator="greaterThan">
      <formula>0.01</formula>
    </cfRule>
  </conditionalFormatting>
  <conditionalFormatting sqref="V7:V11">
    <cfRule type="cellIs" dxfId="411" priority="32" operator="greaterThan">
      <formula>0.03</formula>
    </cfRule>
    <cfRule type="cellIs" dxfId="410" priority="33" stopIfTrue="1" operator="lessThan">
      <formula>-0.03</formula>
    </cfRule>
  </conditionalFormatting>
  <conditionalFormatting sqref="R8:T8">
    <cfRule type="dataBar" priority="31">
      <dataBar>
        <cfvo type="min"/>
        <cfvo type="max"/>
        <color rgb="FF008AEF"/>
      </dataBar>
    </cfRule>
  </conditionalFormatting>
  <conditionalFormatting sqref="R9:T10">
    <cfRule type="dataBar" priority="30">
      <dataBar>
        <cfvo type="min"/>
        <cfvo type="max"/>
        <color rgb="FF008AEF"/>
      </dataBar>
    </cfRule>
  </conditionalFormatting>
  <conditionalFormatting sqref="R11:T11">
    <cfRule type="dataBar" priority="29">
      <dataBar>
        <cfvo type="min"/>
        <cfvo type="max"/>
        <color rgb="FF008AEF"/>
      </dataBar>
    </cfRule>
  </conditionalFormatting>
  <conditionalFormatting sqref="R7:U7">
    <cfRule type="dataBar" priority="46">
      <dataBar>
        <cfvo type="min"/>
        <cfvo type="max"/>
        <color rgb="FF008AEF"/>
      </dataBar>
    </cfRule>
  </conditionalFormatting>
  <conditionalFormatting sqref="I5">
    <cfRule type="dataBar" priority="28">
      <dataBar>
        <cfvo type="min"/>
        <cfvo type="max"/>
        <color rgb="FF008AEF"/>
      </dataBar>
    </cfRule>
  </conditionalFormatting>
  <conditionalFormatting sqref="I6">
    <cfRule type="dataBar" priority="27">
      <dataBar>
        <cfvo type="min"/>
        <cfvo type="max"/>
        <color rgb="FF008AEF"/>
      </dataBar>
    </cfRule>
  </conditionalFormatting>
  <conditionalFormatting sqref="N13">
    <cfRule type="cellIs" dxfId="409" priority="25" stopIfTrue="1" operator="lessThan">
      <formula>-0.01</formula>
    </cfRule>
    <cfRule type="cellIs" dxfId="408" priority="26" stopIfTrue="1" operator="greaterThan">
      <formula>0.01</formula>
    </cfRule>
  </conditionalFormatting>
  <conditionalFormatting sqref="I12">
    <cfRule type="dataBar" priority="24">
      <dataBar>
        <cfvo type="min"/>
        <cfvo type="max"/>
        <color rgb="FF008AEF"/>
      </dataBar>
    </cfRule>
  </conditionalFormatting>
  <conditionalFormatting sqref="I7">
    <cfRule type="dataBar" priority="23">
      <dataBar>
        <cfvo type="min"/>
        <cfvo type="max"/>
        <color rgb="FF008AEF"/>
      </dataBar>
    </cfRule>
    <cfRule type="dataBar" priority="18">
      <dataBar>
        <cfvo type="min"/>
        <cfvo type="max"/>
        <color rgb="FF008AEF"/>
      </dataBar>
    </cfRule>
  </conditionalFormatting>
  <conditionalFormatting sqref="I8">
    <cfRule type="dataBar" priority="22">
      <dataBar>
        <cfvo type="min"/>
        <cfvo type="max"/>
        <color rgb="FF008AEF"/>
      </dataBar>
    </cfRule>
    <cfRule type="dataBar" priority="17">
      <dataBar>
        <cfvo type="min"/>
        <cfvo type="max"/>
        <color rgb="FF008AEF"/>
      </dataBar>
    </cfRule>
  </conditionalFormatting>
  <conditionalFormatting sqref="I9:I10">
    <cfRule type="dataBar" priority="21">
      <dataBar>
        <cfvo type="min"/>
        <cfvo type="max"/>
        <color rgb="FF008AEF"/>
      </dataBar>
    </cfRule>
  </conditionalFormatting>
  <conditionalFormatting sqref="I11">
    <cfRule type="dataBar" priority="20">
      <dataBar>
        <cfvo type="min"/>
        <cfvo type="max"/>
        <color rgb="FF008AEF"/>
      </dataBar>
    </cfRule>
  </conditionalFormatting>
  <conditionalFormatting sqref="I9:I11">
    <cfRule type="dataBar" priority="19">
      <dataBar>
        <cfvo type="min"/>
        <cfvo type="max"/>
        <color rgb="FF008AEF"/>
      </dataBar>
    </cfRule>
  </conditionalFormatting>
  <conditionalFormatting sqref="N12">
    <cfRule type="cellIs" dxfId="407" priority="15" stopIfTrue="1" operator="lessThan">
      <formula>-0.01</formula>
    </cfRule>
    <cfRule type="cellIs" dxfId="406" priority="16" stopIfTrue="1" operator="greaterThan">
      <formula>0.01</formula>
    </cfRule>
  </conditionalFormatting>
  <conditionalFormatting sqref="J7:J11">
    <cfRule type="cellIs" dxfId="405" priority="13" operator="greaterThan">
      <formula>0.03</formula>
    </cfRule>
    <cfRule type="cellIs" dxfId="404" priority="14" stopIfTrue="1" operator="lessThan">
      <formula>-0.03</formula>
    </cfRule>
  </conditionalFormatting>
  <conditionalFormatting sqref="N7">
    <cfRule type="cellIs" dxfId="403" priority="11" stopIfTrue="1" operator="lessThan">
      <formula>-0.01</formula>
    </cfRule>
    <cfRule type="cellIs" dxfId="402" priority="12" stopIfTrue="1" operator="greaterThan">
      <formula>0.01</formula>
    </cfRule>
  </conditionalFormatting>
  <conditionalFormatting sqref="N8">
    <cfRule type="cellIs" dxfId="401" priority="9" stopIfTrue="1" operator="lessThan">
      <formula>-0.01</formula>
    </cfRule>
    <cfRule type="cellIs" dxfId="400" priority="10" stopIfTrue="1" operator="greaterThan">
      <formula>0.01</formula>
    </cfRule>
  </conditionalFormatting>
  <conditionalFormatting sqref="N9:N10">
    <cfRule type="cellIs" dxfId="399" priority="7" stopIfTrue="1" operator="lessThan">
      <formula>-0.01</formula>
    </cfRule>
    <cfRule type="cellIs" dxfId="398" priority="8" stopIfTrue="1" operator="greaterThan">
      <formula>0.01</formula>
    </cfRule>
  </conditionalFormatting>
  <conditionalFormatting sqref="N11">
    <cfRule type="cellIs" dxfId="397" priority="5" stopIfTrue="1" operator="lessThan">
      <formula>-0.01</formula>
    </cfRule>
    <cfRule type="cellIs" dxfId="396" priority="6" stopIfTrue="1" operator="greaterThan">
      <formula>0.01</formula>
    </cfRule>
  </conditionalFormatting>
  <conditionalFormatting sqref="P7">
    <cfRule type="cellIs" dxfId="395" priority="3" operator="greaterThan">
      <formula>0.03</formula>
    </cfRule>
    <cfRule type="cellIs" dxfId="394" priority="4" stopIfTrue="1" operator="lessThan">
      <formula>-0.03</formula>
    </cfRule>
  </conditionalFormatting>
  <conditionalFormatting sqref="P11">
    <cfRule type="cellIs" dxfId="393" priority="1" operator="lessThan">
      <formula>-0.03</formula>
    </cfRule>
    <cfRule type="cellIs" dxfId="392" priority="2" stopIfTrue="1" operator="greaterThan">
      <formula>0.03</formula>
    </cfRule>
  </conditionalFormatting>
  <pageMargins left="0.7" right="0.7" top="0.75" bottom="0.75" header="0.3" footer="0.3"/>
  <pageSetup orientation="portrait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7"/>
  <dimension ref="A1:AF221"/>
  <sheetViews>
    <sheetView workbookViewId="0">
      <selection activeCell="B4" sqref="B4:D4"/>
    </sheetView>
  </sheetViews>
  <sheetFormatPr defaultColWidth="9" defaultRowHeight="15.6" x14ac:dyDescent="0.25"/>
  <cols>
    <col min="1" max="1" width="1.59765625" style="201" bestFit="1" customWidth="1"/>
    <col min="2" max="2" width="6.59765625" style="201" customWidth="1"/>
    <col min="3" max="3" width="9.3984375" style="201" customWidth="1"/>
    <col min="4" max="4" width="14.3984375" style="201" customWidth="1"/>
    <col min="5" max="5" width="4.59765625" style="201" customWidth="1"/>
    <col min="6" max="6" width="6.59765625" style="201" customWidth="1"/>
    <col min="7" max="7" width="9.3984375" style="201" customWidth="1"/>
    <col min="8" max="8" width="14.3984375" style="201" customWidth="1"/>
    <col min="9" max="9" width="4.59765625" style="201" customWidth="1"/>
    <col min="10" max="10" width="9.59765625" style="201" customWidth="1"/>
    <col min="11" max="11" width="4.59765625" style="201" customWidth="1"/>
    <col min="12" max="12" width="14.3984375" style="201" bestFit="1" customWidth="1"/>
    <col min="13" max="13" width="16.09765625" style="201" bestFit="1" customWidth="1"/>
    <col min="14" max="14" width="7.59765625" style="201" bestFit="1" customWidth="1"/>
    <col min="15" max="15" width="4.59765625" style="201" customWidth="1"/>
    <col min="16" max="16" width="9.59765625" style="201" bestFit="1" customWidth="1"/>
    <col min="17" max="17" width="4.59765625" style="201" customWidth="1"/>
    <col min="18" max="18" width="84.59765625" style="201" customWidth="1"/>
    <col min="19" max="19" width="6.5" style="201" bestFit="1" customWidth="1"/>
    <col min="20" max="20" width="9.59765625" style="201" bestFit="1" customWidth="1"/>
    <col min="21" max="21" width="1.59765625" style="201" bestFit="1" customWidth="1"/>
    <col min="22" max="22" width="7.59765625" style="201" bestFit="1" customWidth="1"/>
    <col min="23" max="23" width="1.59765625" style="201" bestFit="1" customWidth="1"/>
    <col min="24" max="24" width="14.3984375" style="201" bestFit="1" customWidth="1"/>
    <col min="25" max="25" width="16.09765625" style="201" bestFit="1" customWidth="1"/>
    <col min="26" max="26" width="5.09765625" style="201" bestFit="1" customWidth="1"/>
    <col min="27" max="27" width="1.59765625" style="201" bestFit="1" customWidth="1"/>
    <col min="28" max="28" width="8.09765625" style="200" bestFit="1" customWidth="1"/>
    <col min="29" max="29" width="9" style="201" customWidth="1"/>
    <col min="30" max="30" width="1.3984375" style="201" bestFit="1" customWidth="1"/>
    <col min="31" max="31" width="80.59765625" style="201" customWidth="1"/>
    <col min="32" max="32" width="1.3984375" style="201" bestFit="1" customWidth="1"/>
    <col min="33" max="39" width="9" style="201" customWidth="1"/>
    <col min="40" max="16384" width="9" style="201"/>
  </cols>
  <sheetData>
    <row r="1" spans="1:32" x14ac:dyDescent="0.25">
      <c r="AD1" s="11" t="s">
        <v>0</v>
      </c>
      <c r="AF1" s="11" t="s">
        <v>0</v>
      </c>
    </row>
    <row r="2" spans="1:32" x14ac:dyDescent="0.25">
      <c r="B2" s="276" t="str">
        <f>'Summary (auto)'!C3</f>
        <v>MPEG-151</v>
      </c>
      <c r="C2" s="275"/>
      <c r="D2" s="275"/>
      <c r="E2" s="202"/>
      <c r="F2" s="276" t="str">
        <f>'Summary (auto)'!C4</f>
        <v>my</v>
      </c>
      <c r="G2" s="275"/>
      <c r="H2" s="275"/>
      <c r="I2" s="200"/>
      <c r="J2" s="205" t="s">
        <v>22</v>
      </c>
      <c r="K2" s="200"/>
      <c r="L2" s="281" t="s">
        <v>23</v>
      </c>
      <c r="M2" s="275"/>
      <c r="N2" s="275"/>
      <c r="O2" s="200"/>
      <c r="P2" s="205" t="s">
        <v>24</v>
      </c>
      <c r="U2" s="205"/>
      <c r="V2" s="205"/>
    </row>
    <row r="3" spans="1:32" ht="16.5" customHeight="1" thickBot="1" x14ac:dyDescent="0.3">
      <c r="A3" s="175" t="s">
        <v>0</v>
      </c>
      <c r="B3" s="202"/>
      <c r="C3" s="202"/>
      <c r="D3" s="202"/>
      <c r="E3" s="202"/>
      <c r="F3" s="202"/>
      <c r="G3" s="202"/>
      <c r="H3" s="202"/>
      <c r="I3" s="200"/>
      <c r="J3" s="200"/>
      <c r="K3" s="176" t="s">
        <v>0</v>
      </c>
      <c r="L3" s="87" t="s">
        <v>48</v>
      </c>
      <c r="M3" s="87" t="s">
        <v>49</v>
      </c>
      <c r="N3" s="200"/>
      <c r="O3" s="176" t="s">
        <v>0</v>
      </c>
      <c r="P3" s="200"/>
      <c r="U3" s="175" t="s">
        <v>0</v>
      </c>
      <c r="W3" s="175" t="s">
        <v>0</v>
      </c>
    </row>
    <row r="4" spans="1:32" x14ac:dyDescent="0.25">
      <c r="B4" s="278" t="s">
        <v>11</v>
      </c>
      <c r="C4" s="279"/>
      <c r="D4" s="280"/>
      <c r="E4" s="3"/>
      <c r="F4" s="278" t="str">
        <f>B4</f>
        <v>fruit</v>
      </c>
      <c r="G4" s="279"/>
      <c r="H4" s="280"/>
      <c r="I4" s="3"/>
      <c r="J4" s="204"/>
      <c r="L4" s="282" t="str">
        <f>F4</f>
        <v>fruit</v>
      </c>
      <c r="M4" s="279"/>
      <c r="N4" s="280"/>
      <c r="O4" s="180"/>
      <c r="P4" s="204"/>
      <c r="Q4" s="180"/>
      <c r="R4" s="180"/>
      <c r="S4" s="180"/>
      <c r="T4" s="180"/>
      <c r="U4" s="200"/>
      <c r="V4" s="200"/>
      <c r="X4" s="277"/>
      <c r="Y4" s="275"/>
      <c r="Z4" s="275"/>
    </row>
    <row r="5" spans="1:32" x14ac:dyDescent="0.25">
      <c r="B5" s="274" t="s">
        <v>27</v>
      </c>
      <c r="C5" s="275"/>
      <c r="D5" s="71" t="s">
        <v>28</v>
      </c>
      <c r="E5" s="222"/>
      <c r="F5" s="274" t="s">
        <v>27</v>
      </c>
      <c r="G5" s="275"/>
      <c r="H5" s="71" t="s">
        <v>28</v>
      </c>
      <c r="I5" s="10"/>
      <c r="J5" s="203" t="s">
        <v>29</v>
      </c>
      <c r="L5" s="283" t="s">
        <v>47</v>
      </c>
      <c r="M5" s="275"/>
      <c r="N5" s="284"/>
      <c r="O5" s="69"/>
      <c r="P5" s="4"/>
      <c r="Q5" s="69"/>
      <c r="R5" s="281"/>
      <c r="S5" s="275"/>
      <c r="T5" s="275"/>
      <c r="U5" s="205"/>
      <c r="V5" s="205"/>
      <c r="X5" s="281"/>
      <c r="Y5" s="275"/>
      <c r="Z5" s="275"/>
    </row>
    <row r="6" spans="1:32" x14ac:dyDescent="0.25">
      <c r="B6" s="177" t="s">
        <v>1</v>
      </c>
      <c r="C6" s="101" t="s">
        <v>31</v>
      </c>
      <c r="D6" s="70" t="s">
        <v>32</v>
      </c>
      <c r="E6" s="222"/>
      <c r="F6" s="177" t="s">
        <v>1</v>
      </c>
      <c r="G6" s="101" t="s">
        <v>31</v>
      </c>
      <c r="H6" s="70" t="s">
        <v>32</v>
      </c>
      <c r="I6" s="10"/>
      <c r="J6" s="75"/>
      <c r="L6" s="178" t="str">
        <f>CONCATENATE(B$2," ",L4)</f>
        <v>MPEG-151 fruit</v>
      </c>
      <c r="M6" s="195" t="str">
        <f>CONCATENATE(F$2," ",L4)</f>
        <v>my fruit</v>
      </c>
      <c r="N6" s="179" t="s">
        <v>33</v>
      </c>
      <c r="O6" s="3"/>
      <c r="P6" s="4" t="s">
        <v>24</v>
      </c>
      <c r="Q6" s="3"/>
      <c r="R6" s="3"/>
      <c r="S6" s="3"/>
      <c r="T6" s="3"/>
      <c r="U6" s="3"/>
      <c r="V6" s="3"/>
      <c r="X6" s="180"/>
      <c r="Y6" s="180"/>
      <c r="Z6" s="180"/>
    </row>
    <row r="7" spans="1:32" x14ac:dyDescent="0.25">
      <c r="B7" s="94" t="str">
        <f>B4</f>
        <v>fruit</v>
      </c>
      <c r="C7" s="101" t="s">
        <v>34</v>
      </c>
      <c r="D7" s="223">
        <f ca="1">0.001*INDIRECT($B7&amp;"!E5")</f>
        <v>4.0796559999999999</v>
      </c>
      <c r="E7" s="222"/>
      <c r="F7" s="94" t="str">
        <f>F4</f>
        <v>fruit</v>
      </c>
      <c r="G7" s="101" t="s">
        <v>34</v>
      </c>
      <c r="H7" s="223">
        <f ca="1">0.001*INDIRECT($B7&amp;"!W5")</f>
        <v>4.0797119999999998</v>
      </c>
      <c r="I7" s="10"/>
      <c r="J7" s="224">
        <f ca="1">H7/D7-1</f>
        <v>1.372664754084596E-5</v>
      </c>
      <c r="L7" s="76">
        <f ca="1">INDIRECT($B7&amp;"!"&amp;L$3&amp;"5")</f>
        <v>5.591781091666667E-3</v>
      </c>
      <c r="M7" s="77">
        <f ca="1">INDIRECT($B7&amp;"!"&amp;M$3&amp;"5")</f>
        <v>5.6365983666666654E-3</v>
      </c>
      <c r="N7" s="78">
        <f ca="1">M7-L7</f>
        <v>4.4817274999998415E-5</v>
      </c>
      <c r="O7" s="222"/>
      <c r="P7" s="224">
        <f ca="1">bdrate(D7:D10,L7:L10,H7:H10,M7:M10)</f>
        <v>0</v>
      </c>
      <c r="Q7" s="222"/>
      <c r="R7" s="10"/>
      <c r="S7" s="10"/>
      <c r="T7" s="10"/>
      <c r="U7" s="10"/>
      <c r="V7" s="225"/>
      <c r="X7" s="7"/>
      <c r="Y7" s="7"/>
      <c r="Z7" s="66"/>
      <c r="AB7" s="226"/>
    </row>
    <row r="8" spans="1:32" x14ac:dyDescent="0.25">
      <c r="B8" s="94" t="str">
        <f>B7</f>
        <v>fruit</v>
      </c>
      <c r="C8" s="101" t="s">
        <v>35</v>
      </c>
      <c r="D8" s="223">
        <f ca="1">0.001*INDIRECT($B8&amp;"!E6")</f>
        <v>5.2085279999999994</v>
      </c>
      <c r="E8" s="222"/>
      <c r="F8" s="94" t="str">
        <f>F7</f>
        <v>fruit</v>
      </c>
      <c r="G8" s="101" t="s">
        <v>35</v>
      </c>
      <c r="H8" s="223">
        <f ca="1">0.001*INDIRECT($B8&amp;"!W6")</f>
        <v>5.2084160000000006</v>
      </c>
      <c r="I8" s="10"/>
      <c r="J8" s="224">
        <f ca="1">H8/D8-1</f>
        <v>-2.1503196296346339E-5</v>
      </c>
      <c r="L8" s="76">
        <f ca="1">INDIRECT($B8&amp;"!"&amp;L$3&amp;"6")</f>
        <v>3.0389053916666671E-3</v>
      </c>
      <c r="M8" s="77">
        <f ca="1">INDIRECT($B8&amp;"!"&amp;M$3&amp;"6")</f>
        <v>3.0660277125000007E-3</v>
      </c>
      <c r="N8" s="78">
        <f ca="1">M8-L8</f>
        <v>2.7122320833333508E-5</v>
      </c>
      <c r="O8" s="222"/>
      <c r="P8" s="4"/>
      <c r="Q8" s="222"/>
      <c r="R8" s="10"/>
      <c r="S8" s="10"/>
      <c r="T8" s="10"/>
      <c r="U8" s="10"/>
      <c r="V8" s="225"/>
      <c r="X8" s="7"/>
      <c r="Y8" s="7"/>
      <c r="Z8" s="66"/>
    </row>
    <row r="9" spans="1:32" x14ac:dyDescent="0.25">
      <c r="B9" s="94" t="str">
        <f>B8</f>
        <v>fruit</v>
      </c>
      <c r="C9" s="101" t="s">
        <v>36</v>
      </c>
      <c r="D9" s="223">
        <f ca="1">0.001*INDIRECT($B9&amp;"!E7")</f>
        <v>6.9094400000000009</v>
      </c>
      <c r="E9" s="222"/>
      <c r="F9" s="94" t="str">
        <f>F8</f>
        <v>fruit</v>
      </c>
      <c r="G9" s="101" t="s">
        <v>36</v>
      </c>
      <c r="H9" s="223">
        <f ca="1">0.001*INDIRECT($B9&amp;"!W7")</f>
        <v>6.9092719999999996</v>
      </c>
      <c r="I9" s="10"/>
      <c r="J9" s="224">
        <f ca="1">H9/D9-1</f>
        <v>-2.4314560948646147E-5</v>
      </c>
      <c r="L9" s="76">
        <f ca="1">INDIRECT($B9&amp;"!"&amp;L$3&amp;"7")</f>
        <v>1.9927221249999997E-3</v>
      </c>
      <c r="M9" s="77">
        <f ca="1">INDIRECT($B9&amp;"!"&amp;M$3&amp;"7")</f>
        <v>1.9971308166666668E-3</v>
      </c>
      <c r="N9" s="78">
        <f ca="1">M9-L9</f>
        <v>4.4086916666670993E-6</v>
      </c>
      <c r="O9" s="222"/>
      <c r="P9" s="4" t="s">
        <v>37</v>
      </c>
      <c r="Q9" s="222"/>
      <c r="R9" s="10"/>
      <c r="S9" s="10"/>
      <c r="T9" s="10"/>
      <c r="U9" s="10"/>
      <c r="V9" s="225"/>
      <c r="X9" s="7"/>
      <c r="Y9" s="7"/>
      <c r="Z9" s="66"/>
    </row>
    <row r="10" spans="1:32" x14ac:dyDescent="0.25">
      <c r="B10" s="94" t="str">
        <f>B9</f>
        <v>fruit</v>
      </c>
      <c r="C10" s="101" t="s">
        <v>38</v>
      </c>
      <c r="D10" s="223">
        <f ca="1">0.001*INDIRECT($B10&amp;"!E8")</f>
        <v>9.7417759999999998</v>
      </c>
      <c r="E10" s="222"/>
      <c r="F10" s="94" t="str">
        <f>F9</f>
        <v>fruit</v>
      </c>
      <c r="G10" s="101" t="s">
        <v>38</v>
      </c>
      <c r="H10" s="223">
        <f ca="1">0.001*INDIRECT($B10&amp;"!W8")</f>
        <v>9.7414959999999997</v>
      </c>
      <c r="I10" s="10"/>
      <c r="J10" s="224">
        <f ca="1">H10/D10-1</f>
        <v>-2.8742192388797605E-5</v>
      </c>
      <c r="L10" s="76">
        <f ca="1">INDIRECT($B10&amp;"!"&amp;L$3&amp;"8")</f>
        <v>1.1483708604166666E-3</v>
      </c>
      <c r="M10" s="77">
        <f ca="1">INDIRECT($B10&amp;"!"&amp;M$3&amp;"8")</f>
        <v>1.1541570650000002E-3</v>
      </c>
      <c r="N10" s="78">
        <f ca="1">M10-L10</f>
        <v>5.7862045833335929E-6</v>
      </c>
      <c r="O10" s="222"/>
      <c r="P10" s="227">
        <f ca="1">bdrate(L7:L10,D7:D10,M7:M10,H7:H10)</f>
        <v>4.5412627234864278E-3</v>
      </c>
      <c r="Q10" s="222"/>
      <c r="R10" s="10"/>
      <c r="S10" s="10"/>
      <c r="T10" s="10"/>
      <c r="U10" s="10"/>
      <c r="V10" s="225"/>
      <c r="X10" s="7"/>
      <c r="Y10" s="7"/>
      <c r="Z10" s="66"/>
    </row>
    <row r="11" spans="1:32" ht="16.5" customHeight="1" thickBot="1" x14ac:dyDescent="0.3">
      <c r="B11" s="72"/>
      <c r="C11" s="102"/>
      <c r="D11" s="228"/>
      <c r="E11" s="222"/>
      <c r="F11" s="72"/>
      <c r="G11" s="102"/>
      <c r="H11" s="223"/>
      <c r="I11" s="10"/>
      <c r="J11" s="224"/>
      <c r="L11" s="76"/>
      <c r="M11" s="77"/>
      <c r="N11" s="79"/>
      <c r="O11" s="222"/>
      <c r="P11" s="229"/>
      <c r="Q11" s="222"/>
      <c r="R11" s="10"/>
      <c r="S11" s="10"/>
      <c r="T11" s="10"/>
      <c r="U11" s="10"/>
      <c r="V11" s="225"/>
      <c r="X11" s="7"/>
      <c r="Y11" s="7"/>
      <c r="Z11" s="66"/>
      <c r="AB11" s="226"/>
    </row>
    <row r="12" spans="1:32" ht="16.5" customHeight="1" x14ac:dyDescent="0.25">
      <c r="B12" s="73"/>
      <c r="C12" s="91"/>
      <c r="D12" s="230"/>
      <c r="F12" s="73"/>
      <c r="G12" s="91"/>
      <c r="H12" s="230"/>
      <c r="J12" s="80">
        <f ca="1">MIN(D7:D11,H7:H11)</f>
        <v>4.0796559999999999</v>
      </c>
      <c r="L12" s="81"/>
      <c r="M12" s="82"/>
      <c r="N12" s="83"/>
      <c r="O12" s="222"/>
      <c r="P12" s="204"/>
      <c r="Q12" s="222"/>
      <c r="R12" s="10"/>
      <c r="S12" s="10"/>
      <c r="T12" s="10"/>
      <c r="U12" s="10"/>
      <c r="V12" s="67"/>
      <c r="X12" s="7"/>
      <c r="Y12" s="7"/>
      <c r="Z12" s="66"/>
    </row>
    <row r="13" spans="1:32" ht="16.5" customHeight="1" thickBot="1" x14ac:dyDescent="0.3">
      <c r="B13" s="72"/>
      <c r="C13" s="74"/>
      <c r="D13" s="228"/>
      <c r="E13" s="222"/>
      <c r="F13" s="72"/>
      <c r="G13" s="74"/>
      <c r="H13" s="228"/>
      <c r="I13" s="10"/>
      <c r="J13" s="84">
        <f ca="1">MAX(D7:D11,H7:H11)</f>
        <v>9.7417759999999998</v>
      </c>
      <c r="L13" s="85">
        <f>L12</f>
        <v>0</v>
      </c>
      <c r="M13" s="86">
        <f>M12</f>
        <v>0</v>
      </c>
      <c r="N13" s="79"/>
      <c r="O13" s="222"/>
      <c r="P13" s="6"/>
      <c r="Q13" s="222"/>
      <c r="R13" s="10"/>
      <c r="S13" s="10"/>
      <c r="T13" s="10"/>
      <c r="U13" s="10"/>
      <c r="V13" s="67"/>
      <c r="X13" s="68"/>
      <c r="Y13" s="68"/>
      <c r="Z13" s="66"/>
    </row>
    <row r="14" spans="1:32" ht="16.5" customHeight="1" thickBot="1" x14ac:dyDescent="0.3"/>
    <row r="15" spans="1:32" x14ac:dyDescent="0.25">
      <c r="B15" s="278" t="s">
        <v>12</v>
      </c>
      <c r="C15" s="279"/>
      <c r="D15" s="280"/>
      <c r="E15" s="3"/>
      <c r="F15" s="278" t="str">
        <f>B15</f>
        <v>breakfast</v>
      </c>
      <c r="G15" s="279"/>
      <c r="H15" s="280"/>
      <c r="I15" s="3"/>
      <c r="J15" s="204"/>
      <c r="L15" s="282" t="str">
        <f>F15</f>
        <v>breakfast</v>
      </c>
      <c r="M15" s="279"/>
      <c r="N15" s="280"/>
      <c r="O15" s="180"/>
      <c r="P15" s="204"/>
      <c r="Q15" s="180"/>
      <c r="R15" s="180"/>
      <c r="S15" s="180"/>
      <c r="T15" s="180"/>
      <c r="U15" s="200"/>
      <c r="V15" s="200"/>
      <c r="X15" s="277"/>
      <c r="Y15" s="275"/>
      <c r="Z15" s="275"/>
    </row>
    <row r="16" spans="1:32" x14ac:dyDescent="0.25">
      <c r="B16" s="274" t="s">
        <v>27</v>
      </c>
      <c r="C16" s="275"/>
      <c r="D16" s="71" t="s">
        <v>28</v>
      </c>
      <c r="E16" s="222"/>
      <c r="F16" s="274" t="s">
        <v>27</v>
      </c>
      <c r="G16" s="275"/>
      <c r="H16" s="71" t="s">
        <v>28</v>
      </c>
      <c r="I16" s="10"/>
      <c r="J16" s="203" t="s">
        <v>29</v>
      </c>
      <c r="L16" s="283" t="s">
        <v>47</v>
      </c>
      <c r="M16" s="275"/>
      <c r="N16" s="284"/>
      <c r="O16" s="69"/>
      <c r="P16" s="4"/>
      <c r="Q16" s="69"/>
      <c r="R16" s="281"/>
      <c r="S16" s="275"/>
      <c r="T16" s="275"/>
      <c r="U16" s="205"/>
      <c r="V16" s="205"/>
      <c r="X16" s="281"/>
      <c r="Y16" s="275"/>
      <c r="Z16" s="275"/>
    </row>
    <row r="17" spans="2:28" x14ac:dyDescent="0.25">
      <c r="B17" s="177" t="s">
        <v>1</v>
      </c>
      <c r="C17" s="101" t="s">
        <v>31</v>
      </c>
      <c r="D17" s="70" t="s">
        <v>32</v>
      </c>
      <c r="E17" s="222"/>
      <c r="F17" s="177" t="s">
        <v>1</v>
      </c>
      <c r="G17" s="101" t="s">
        <v>31</v>
      </c>
      <c r="H17" s="70" t="s">
        <v>32</v>
      </c>
      <c r="I17" s="10"/>
      <c r="J17" s="75"/>
      <c r="L17" s="178" t="str">
        <f>CONCATENATE(B$2," ",L15)</f>
        <v>MPEG-151 breakfast</v>
      </c>
      <c r="M17" s="195" t="str">
        <f>CONCATENATE(F$2," ",L15)</f>
        <v>my breakfast</v>
      </c>
      <c r="N17" s="179" t="s">
        <v>33</v>
      </c>
      <c r="O17" s="3"/>
      <c r="P17" s="4" t="s">
        <v>24</v>
      </c>
      <c r="Q17" s="3"/>
      <c r="R17" s="3"/>
      <c r="S17" s="3"/>
      <c r="T17" s="3"/>
      <c r="U17" s="3"/>
      <c r="V17" s="3"/>
      <c r="X17" s="180"/>
      <c r="Y17" s="180"/>
      <c r="Z17" s="180"/>
    </row>
    <row r="18" spans="2:28" x14ac:dyDescent="0.25">
      <c r="B18" s="94" t="str">
        <f>B15</f>
        <v>breakfast</v>
      </c>
      <c r="C18" s="101" t="s">
        <v>34</v>
      </c>
      <c r="D18" s="223">
        <f ca="1">0.001*INDIRECT($B18&amp;"!E5")</f>
        <v>33.414000000000001</v>
      </c>
      <c r="E18" s="222"/>
      <c r="F18" s="94" t="str">
        <f>F15</f>
        <v>breakfast</v>
      </c>
      <c r="G18" s="101" t="s">
        <v>34</v>
      </c>
      <c r="H18" s="223">
        <f ca="1">0.001*INDIRECT($B18&amp;"!W5")</f>
        <v>33.415855999999998</v>
      </c>
      <c r="I18" s="10"/>
      <c r="J18" s="224">
        <f ca="1">H18/D18-1</f>
        <v>5.5545579697113823E-5</v>
      </c>
      <c r="L18" s="76">
        <f ca="1">INDIRECT($B18&amp;"!"&amp;L$3&amp;"5")</f>
        <v>1.2966156966666665E-2</v>
      </c>
      <c r="M18" s="77">
        <f ca="1">INDIRECT($B18&amp;"!"&amp;M$3&amp;"5")</f>
        <v>1.3082331733333336E-2</v>
      </c>
      <c r="N18" s="78">
        <f ca="1">M18-L18</f>
        <v>1.1617476666667126E-4</v>
      </c>
      <c r="O18" s="222"/>
      <c r="P18" s="224">
        <f ca="1">bdrate(D18:D21,L18:L21,H18:H21,M18:M21)</f>
        <v>0</v>
      </c>
      <c r="Q18" s="222"/>
      <c r="R18" s="10"/>
      <c r="S18" s="10"/>
      <c r="T18" s="10"/>
      <c r="U18" s="10"/>
      <c r="V18" s="225"/>
      <c r="X18" s="7"/>
      <c r="Y18" s="7"/>
      <c r="Z18" s="66"/>
      <c r="AB18" s="226"/>
    </row>
    <row r="19" spans="2:28" x14ac:dyDescent="0.25">
      <c r="B19" s="94" t="str">
        <f>B18</f>
        <v>breakfast</v>
      </c>
      <c r="C19" s="101" t="s">
        <v>35</v>
      </c>
      <c r="D19" s="223">
        <f ca="1">0.001*INDIRECT($B19&amp;"!E6")</f>
        <v>44.680991999999996</v>
      </c>
      <c r="E19" s="222"/>
      <c r="F19" s="94" t="str">
        <f>F18</f>
        <v>breakfast</v>
      </c>
      <c r="G19" s="101" t="s">
        <v>35</v>
      </c>
      <c r="H19" s="223">
        <f ca="1">0.001*INDIRECT($B19&amp;"!W6")</f>
        <v>44.683448000000006</v>
      </c>
      <c r="I19" s="10"/>
      <c r="J19" s="224">
        <f ca="1">H19/D19-1</f>
        <v>5.4967445664688697E-5</v>
      </c>
      <c r="L19" s="76">
        <f ca="1">INDIRECT($B19&amp;"!"&amp;L$3&amp;"6")</f>
        <v>7.4496496466666673E-3</v>
      </c>
      <c r="M19" s="77">
        <f ca="1">INDIRECT($B19&amp;"!"&amp;M$3&amp;"6")</f>
        <v>7.4551892666666663E-3</v>
      </c>
      <c r="N19" s="78">
        <f ca="1">M19-L19</f>
        <v>5.5396199999989751E-6</v>
      </c>
      <c r="O19" s="222"/>
      <c r="P19" s="4"/>
      <c r="Q19" s="222"/>
      <c r="R19" s="10"/>
      <c r="S19" s="10"/>
      <c r="T19" s="10"/>
      <c r="U19" s="10"/>
      <c r="V19" s="225"/>
      <c r="X19" s="7"/>
      <c r="Y19" s="7"/>
      <c r="Z19" s="66"/>
    </row>
    <row r="20" spans="2:28" x14ac:dyDescent="0.25">
      <c r="B20" s="94" t="str">
        <f>B19</f>
        <v>breakfast</v>
      </c>
      <c r="C20" s="101" t="s">
        <v>36</v>
      </c>
      <c r="D20" s="223">
        <f ca="1">0.001*INDIRECT($B20&amp;"!E7")</f>
        <v>61.242760000000004</v>
      </c>
      <c r="E20" s="222"/>
      <c r="F20" s="94" t="str">
        <f>F19</f>
        <v>breakfast</v>
      </c>
      <c r="G20" s="101" t="s">
        <v>36</v>
      </c>
      <c r="H20" s="223">
        <f ca="1">0.001*INDIRECT($B20&amp;"!W7")</f>
        <v>61.244679999999995</v>
      </c>
      <c r="I20" s="10"/>
      <c r="J20" s="224">
        <f ca="1">H20/D20-1</f>
        <v>3.135064454951042E-5</v>
      </c>
      <c r="L20" s="76">
        <f ca="1">INDIRECT($B20&amp;"!"&amp;L$3&amp;"7")</f>
        <v>5.821239199999999E-3</v>
      </c>
      <c r="M20" s="77">
        <f ca="1">INDIRECT($B20&amp;"!"&amp;M$3&amp;"7")</f>
        <v>5.8422971600000009E-3</v>
      </c>
      <c r="N20" s="78">
        <f ca="1">M20-L20</f>
        <v>2.1057960000001909E-5</v>
      </c>
      <c r="O20" s="222"/>
      <c r="P20" s="4" t="s">
        <v>37</v>
      </c>
      <c r="Q20" s="222"/>
      <c r="R20" s="10"/>
      <c r="S20" s="10"/>
      <c r="T20" s="10"/>
      <c r="U20" s="10"/>
      <c r="V20" s="225"/>
      <c r="X20" s="7"/>
      <c r="Y20" s="7"/>
      <c r="Z20" s="66"/>
    </row>
    <row r="21" spans="2:28" x14ac:dyDescent="0.25">
      <c r="B21" s="94" t="str">
        <f>B20</f>
        <v>breakfast</v>
      </c>
      <c r="C21" s="101" t="s">
        <v>38</v>
      </c>
      <c r="D21" s="223">
        <f ca="1">0.001*INDIRECT($B21&amp;"!E8")</f>
        <v>85.107416000000001</v>
      </c>
      <c r="E21" s="222"/>
      <c r="F21" s="94" t="str">
        <f>F20</f>
        <v>breakfast</v>
      </c>
      <c r="G21" s="101" t="s">
        <v>38</v>
      </c>
      <c r="H21" s="223">
        <f ca="1">0.001*INDIRECT($B21&amp;"!W8")</f>
        <v>85.110599999999991</v>
      </c>
      <c r="I21" s="10"/>
      <c r="J21" s="224">
        <f ca="1">H21/D21-1</f>
        <v>3.7411545898535792E-5</v>
      </c>
      <c r="L21" s="76">
        <f ca="1">INDIRECT($B21&amp;"!"&amp;L$3&amp;"8")</f>
        <v>4.8014578200000014E-3</v>
      </c>
      <c r="M21" s="77">
        <f ca="1">INDIRECT($B21&amp;"!"&amp;M$3&amp;"8")</f>
        <v>4.8034321533333329E-3</v>
      </c>
      <c r="N21" s="78">
        <f ca="1">M21-L21</f>
        <v>1.9743333333314961E-6</v>
      </c>
      <c r="O21" s="222"/>
      <c r="P21" s="227">
        <f ca="1">bdrate(L18:L21,D18:D21,M18:M21,H18:H21)</f>
        <v>2.7904768651809686E-3</v>
      </c>
      <c r="Q21" s="222"/>
      <c r="R21" s="10"/>
      <c r="S21" s="10"/>
      <c r="T21" s="10"/>
      <c r="U21" s="10"/>
      <c r="V21" s="225"/>
      <c r="X21" s="7"/>
      <c r="Y21" s="7"/>
      <c r="Z21" s="66"/>
    </row>
    <row r="22" spans="2:28" ht="16.5" customHeight="1" thickBot="1" x14ac:dyDescent="0.3">
      <c r="B22" s="72"/>
      <c r="C22" s="102"/>
      <c r="D22" s="228"/>
      <c r="E22" s="222"/>
      <c r="F22" s="72"/>
      <c r="G22" s="102"/>
      <c r="H22" s="223"/>
      <c r="I22" s="10"/>
      <c r="J22" s="224"/>
      <c r="L22" s="76"/>
      <c r="M22" s="77"/>
      <c r="N22" s="79"/>
      <c r="O22" s="222"/>
      <c r="P22" s="229"/>
      <c r="Q22" s="222"/>
      <c r="R22" s="10"/>
      <c r="S22" s="10"/>
      <c r="T22" s="10"/>
      <c r="U22" s="10"/>
      <c r="V22" s="225"/>
      <c r="X22" s="7"/>
      <c r="Y22" s="7"/>
      <c r="Z22" s="66"/>
      <c r="AB22" s="226"/>
    </row>
    <row r="23" spans="2:28" ht="16.5" customHeight="1" x14ac:dyDescent="0.25">
      <c r="B23" s="73"/>
      <c r="C23" s="91"/>
      <c r="D23" s="230"/>
      <c r="F23" s="73"/>
      <c r="G23" s="91"/>
      <c r="H23" s="230"/>
      <c r="J23" s="80">
        <f ca="1">MIN(D18:D22,H18:H22)</f>
        <v>33.414000000000001</v>
      </c>
      <c r="L23" s="81"/>
      <c r="M23" s="82"/>
      <c r="N23" s="83"/>
      <c r="O23" s="222"/>
      <c r="P23" s="204"/>
      <c r="Q23" s="222"/>
      <c r="R23" s="10"/>
      <c r="S23" s="10"/>
      <c r="T23" s="10"/>
      <c r="U23" s="10"/>
      <c r="V23" s="67"/>
      <c r="X23" s="7"/>
      <c r="Y23" s="7"/>
      <c r="Z23" s="66"/>
    </row>
    <row r="24" spans="2:28" ht="16.5" customHeight="1" thickBot="1" x14ac:dyDescent="0.3">
      <c r="B24" s="72"/>
      <c r="C24" s="74"/>
      <c r="D24" s="228"/>
      <c r="E24" s="222"/>
      <c r="F24" s="72"/>
      <c r="G24" s="74"/>
      <c r="H24" s="228"/>
      <c r="I24" s="10"/>
      <c r="J24" s="84">
        <f ca="1">MAX(D18:D22,H18:H22)</f>
        <v>85.110599999999991</v>
      </c>
      <c r="L24" s="85">
        <f>L23</f>
        <v>0</v>
      </c>
      <c r="M24" s="86">
        <f>M23</f>
        <v>0</v>
      </c>
      <c r="N24" s="79"/>
      <c r="O24" s="222"/>
      <c r="P24" s="6"/>
      <c r="Q24" s="222"/>
      <c r="R24" s="10"/>
      <c r="S24" s="10"/>
      <c r="T24" s="10"/>
      <c r="U24" s="10"/>
      <c r="V24" s="67"/>
      <c r="X24" s="68"/>
      <c r="Y24" s="68"/>
      <c r="Z24" s="66"/>
    </row>
    <row r="25" spans="2:28" ht="16.5" customHeight="1" thickBot="1" x14ac:dyDescent="0.3"/>
    <row r="26" spans="2:28" x14ac:dyDescent="0.25">
      <c r="B26" s="278" t="s">
        <v>13</v>
      </c>
      <c r="C26" s="279"/>
      <c r="D26" s="280"/>
      <c r="E26" s="3"/>
      <c r="F26" s="278" t="str">
        <f>B26</f>
        <v>breakfast_track</v>
      </c>
      <c r="G26" s="279"/>
      <c r="H26" s="280"/>
      <c r="I26" s="3"/>
      <c r="J26" s="204"/>
      <c r="L26" s="282" t="str">
        <f>F26</f>
        <v>breakfast_track</v>
      </c>
      <c r="M26" s="279"/>
      <c r="N26" s="280"/>
      <c r="O26" s="180"/>
      <c r="P26" s="204"/>
      <c r="U26" s="200"/>
      <c r="V26" s="200"/>
      <c r="X26" s="277"/>
      <c r="Y26" s="275"/>
      <c r="Z26" s="275"/>
    </row>
    <row r="27" spans="2:28" x14ac:dyDescent="0.25">
      <c r="B27" s="274" t="s">
        <v>27</v>
      </c>
      <c r="C27" s="275"/>
      <c r="D27" s="71" t="s">
        <v>28</v>
      </c>
      <c r="E27" s="222"/>
      <c r="F27" s="274" t="s">
        <v>27</v>
      </c>
      <c r="G27" s="275"/>
      <c r="H27" s="71" t="s">
        <v>28</v>
      </c>
      <c r="I27" s="10"/>
      <c r="J27" s="203" t="s">
        <v>29</v>
      </c>
      <c r="L27" s="283" t="s">
        <v>47</v>
      </c>
      <c r="M27" s="275"/>
      <c r="N27" s="284"/>
      <c r="O27" s="69"/>
      <c r="P27" s="4"/>
      <c r="R27" s="281"/>
      <c r="S27" s="275"/>
      <c r="T27" s="275"/>
      <c r="U27" s="205"/>
      <c r="V27" s="205"/>
      <c r="X27" s="281"/>
      <c r="Y27" s="275"/>
      <c r="Z27" s="275"/>
    </row>
    <row r="28" spans="2:28" x14ac:dyDescent="0.25">
      <c r="B28" s="177" t="s">
        <v>1</v>
      </c>
      <c r="C28" s="101" t="s">
        <v>31</v>
      </c>
      <c r="D28" s="70" t="s">
        <v>32</v>
      </c>
      <c r="E28" s="222"/>
      <c r="F28" s="177" t="s">
        <v>1</v>
      </c>
      <c r="G28" s="101" t="s">
        <v>31</v>
      </c>
      <c r="H28" s="70" t="s">
        <v>32</v>
      </c>
      <c r="I28" s="10"/>
      <c r="J28" s="75"/>
      <c r="L28" s="178" t="str">
        <f>CONCATENATE(B$2," ",L26)</f>
        <v>MPEG-151 breakfast_track</v>
      </c>
      <c r="M28" s="195" t="str">
        <f>CONCATENATE(F$2," ",L26)</f>
        <v>my breakfast_track</v>
      </c>
      <c r="N28" s="179" t="s">
        <v>33</v>
      </c>
      <c r="O28" s="3"/>
      <c r="P28" s="4" t="s">
        <v>24</v>
      </c>
      <c r="Q28" s="3"/>
      <c r="R28" s="3"/>
      <c r="S28" s="3"/>
      <c r="T28" s="3"/>
      <c r="U28" s="3"/>
      <c r="V28" s="3"/>
      <c r="X28" s="180"/>
      <c r="Y28" s="180"/>
      <c r="Z28" s="180"/>
    </row>
    <row r="29" spans="2:28" x14ac:dyDescent="0.25">
      <c r="B29" s="94" t="str">
        <f>B26</f>
        <v>breakfast_track</v>
      </c>
      <c r="C29" s="101" t="s">
        <v>34</v>
      </c>
      <c r="D29" s="223">
        <f ca="1">0.001*INDIRECT($B29&amp;"!E5")</f>
        <v>41.983448000000003</v>
      </c>
      <c r="E29" s="222"/>
      <c r="F29" s="94" t="str">
        <f>F26</f>
        <v>breakfast_track</v>
      </c>
      <c r="G29" s="101" t="s">
        <v>34</v>
      </c>
      <c r="H29" s="223">
        <f ca="1">0.001*INDIRECT($B29&amp;"!W5")</f>
        <v>41.984784000000005</v>
      </c>
      <c r="I29" s="10"/>
      <c r="J29" s="224">
        <f ca="1">H29/D29-1</f>
        <v>3.1822064733733058E-5</v>
      </c>
      <c r="L29" s="76">
        <f ca="1">INDIRECT($B29&amp;"!"&amp;L$3&amp;"5")</f>
        <v>5.4141298733333322E-2</v>
      </c>
      <c r="M29" s="77">
        <f ca="1">INDIRECT($B29&amp;"!"&amp;M$3&amp;"5")</f>
        <v>5.4017352266666673E-2</v>
      </c>
      <c r="N29" s="78">
        <f ca="1">M29-L29</f>
        <v>-1.2394646666664955E-4</v>
      </c>
      <c r="O29" s="222"/>
      <c r="P29" s="224">
        <f ca="1">bdrate(D29:D32,L29:L32,H29:H32,M29:M32)</f>
        <v>0</v>
      </c>
      <c r="Q29" s="222"/>
      <c r="R29" s="10"/>
      <c r="S29" s="10"/>
      <c r="T29" s="10"/>
      <c r="U29" s="10"/>
      <c r="V29" s="225"/>
      <c r="X29" s="7"/>
      <c r="Y29" s="7"/>
      <c r="Z29" s="66"/>
      <c r="AB29" s="226"/>
    </row>
    <row r="30" spans="2:28" x14ac:dyDescent="0.25">
      <c r="B30" s="94" t="str">
        <f>B29</f>
        <v>breakfast_track</v>
      </c>
      <c r="C30" s="101" t="s">
        <v>35</v>
      </c>
      <c r="D30" s="223">
        <f ca="1">0.001*INDIRECT($B30&amp;"!E6")</f>
        <v>60.495176000000001</v>
      </c>
      <c r="E30" s="222"/>
      <c r="F30" s="94" t="str">
        <f>F29</f>
        <v>breakfast_track</v>
      </c>
      <c r="G30" s="101" t="s">
        <v>35</v>
      </c>
      <c r="H30" s="223">
        <f ca="1">0.001*INDIRECT($B30&amp;"!W6")</f>
        <v>60.496936000000012</v>
      </c>
      <c r="I30" s="10"/>
      <c r="J30" s="224">
        <f ca="1">H30/D30-1</f>
        <v>2.9093228855359143E-5</v>
      </c>
      <c r="L30" s="76">
        <f ca="1">INDIRECT($B30&amp;"!"&amp;L$3&amp;"6")</f>
        <v>3.0532512933333335E-2</v>
      </c>
      <c r="M30" s="77">
        <f ca="1">INDIRECT($B30&amp;"!"&amp;M$3&amp;"6")</f>
        <v>3.0462919600000006E-2</v>
      </c>
      <c r="N30" s="78">
        <f ca="1">M30-L30</f>
        <v>-6.9593333333329427E-5</v>
      </c>
      <c r="O30" s="222"/>
      <c r="P30" s="4"/>
      <c r="Q30" s="222"/>
      <c r="R30" s="10"/>
      <c r="S30" s="10"/>
      <c r="T30" s="10"/>
      <c r="U30" s="10"/>
      <c r="V30" s="225"/>
      <c r="X30" s="7"/>
      <c r="Y30" s="7"/>
      <c r="Z30" s="66"/>
    </row>
    <row r="31" spans="2:28" x14ac:dyDescent="0.25">
      <c r="B31" s="94" t="str">
        <f>B30</f>
        <v>breakfast_track</v>
      </c>
      <c r="C31" s="101" t="s">
        <v>36</v>
      </c>
      <c r="D31" s="223">
        <f ca="1">0.001*INDIRECT($B31&amp;"!E7")</f>
        <v>86.819575999999998</v>
      </c>
      <c r="E31" s="222"/>
      <c r="F31" s="94" t="str">
        <f>F30</f>
        <v>breakfast_track</v>
      </c>
      <c r="G31" s="101" t="s">
        <v>36</v>
      </c>
      <c r="H31" s="223">
        <f ca="1">0.001*INDIRECT($B31&amp;"!W7")</f>
        <v>86.821719999999985</v>
      </c>
      <c r="I31" s="10"/>
      <c r="J31" s="224">
        <f ca="1">H31/D31-1</f>
        <v>2.4694891391563445E-5</v>
      </c>
      <c r="L31" s="76">
        <f ca="1">INDIRECT($B31&amp;"!"&amp;L$3&amp;"7")</f>
        <v>1.5638011266666668E-2</v>
      </c>
      <c r="M31" s="77">
        <f ca="1">INDIRECT($B31&amp;"!"&amp;M$3&amp;"7")</f>
        <v>1.5564143400000001E-2</v>
      </c>
      <c r="N31" s="78">
        <f ca="1">M31-L31</f>
        <v>-7.3867866666667281E-5</v>
      </c>
      <c r="O31" s="222"/>
      <c r="P31" s="4" t="s">
        <v>37</v>
      </c>
      <c r="Q31" s="222"/>
      <c r="R31" s="10"/>
      <c r="S31" s="10"/>
      <c r="T31" s="10"/>
      <c r="U31" s="10"/>
      <c r="V31" s="225"/>
      <c r="X31" s="7"/>
      <c r="Y31" s="7"/>
      <c r="Z31" s="66"/>
    </row>
    <row r="32" spans="2:28" x14ac:dyDescent="0.25">
      <c r="B32" s="94" t="str">
        <f>B31</f>
        <v>breakfast_track</v>
      </c>
      <c r="C32" s="101" t="s">
        <v>38</v>
      </c>
      <c r="D32" s="223">
        <f ca="1">0.001*INDIRECT($B32&amp;"!E8")</f>
        <v>120.280824</v>
      </c>
      <c r="E32" s="222"/>
      <c r="F32" s="94" t="str">
        <f>F31</f>
        <v>breakfast_track</v>
      </c>
      <c r="G32" s="101" t="s">
        <v>38</v>
      </c>
      <c r="H32" s="223">
        <f ca="1">0.001*INDIRECT($B32&amp;"!W8")</f>
        <v>120.28464000000001</v>
      </c>
      <c r="I32" s="10"/>
      <c r="J32" s="224">
        <f ca="1">H32/D32-1</f>
        <v>3.1725755387457255E-5</v>
      </c>
      <c r="L32" s="76">
        <f ca="1">INDIRECT($B32&amp;"!"&amp;L$3&amp;"8")</f>
        <v>8.6350863533333332E-3</v>
      </c>
      <c r="M32" s="77">
        <f ca="1">INDIRECT($B32&amp;"!"&amp;M$3&amp;"8")</f>
        <v>8.6345573733333323E-3</v>
      </c>
      <c r="N32" s="78">
        <f ca="1">M32-L32</f>
        <v>-5.2898000000092815E-7</v>
      </c>
      <c r="O32" s="222"/>
      <c r="P32" s="227">
        <f ca="1">bdrate(L29:L32,D29:D32,M29:M32,H29:H32)</f>
        <v>-2.9911226663973389E-3</v>
      </c>
      <c r="Q32" s="222"/>
      <c r="R32" s="10"/>
      <c r="S32" s="10"/>
      <c r="T32" s="10"/>
      <c r="U32" s="10"/>
      <c r="V32" s="225"/>
      <c r="X32" s="7"/>
      <c r="Y32" s="7"/>
      <c r="Z32" s="66"/>
    </row>
    <row r="33" spans="2:28" ht="16.5" customHeight="1" thickBot="1" x14ac:dyDescent="0.3">
      <c r="B33" s="72"/>
      <c r="C33" s="102"/>
      <c r="D33" s="228"/>
      <c r="E33" s="222"/>
      <c r="F33" s="72"/>
      <c r="G33" s="102"/>
      <c r="H33" s="223"/>
      <c r="I33" s="10"/>
      <c r="J33" s="224"/>
      <c r="L33" s="76"/>
      <c r="M33" s="77"/>
      <c r="N33" s="79"/>
      <c r="O33" s="222"/>
      <c r="P33" s="229"/>
      <c r="Q33" s="222"/>
      <c r="R33" s="10"/>
      <c r="S33" s="10"/>
      <c r="T33" s="10"/>
      <c r="U33" s="10"/>
      <c r="V33" s="225"/>
      <c r="X33" s="7"/>
      <c r="Y33" s="7"/>
      <c r="Z33" s="66"/>
      <c r="AB33" s="226"/>
    </row>
    <row r="34" spans="2:28" ht="16.5" customHeight="1" x14ac:dyDescent="0.25">
      <c r="B34" s="73"/>
      <c r="C34" s="91"/>
      <c r="D34" s="230"/>
      <c r="F34" s="73"/>
      <c r="G34" s="91"/>
      <c r="H34" s="230"/>
      <c r="J34" s="80">
        <f ca="1">MIN(D29:D33,H29:H33)</f>
        <v>41.983448000000003</v>
      </c>
      <c r="L34" s="81"/>
      <c r="M34" s="82"/>
      <c r="N34" s="83"/>
      <c r="O34" s="222"/>
      <c r="P34" s="204"/>
      <c r="Q34" s="222"/>
      <c r="R34" s="10"/>
      <c r="S34" s="10"/>
      <c r="T34" s="10"/>
      <c r="U34" s="10"/>
      <c r="V34" s="67"/>
      <c r="X34" s="7"/>
      <c r="Y34" s="7"/>
      <c r="Z34" s="66"/>
    </row>
    <row r="35" spans="2:28" ht="16.5" customHeight="1" thickBot="1" x14ac:dyDescent="0.3">
      <c r="B35" s="72"/>
      <c r="C35" s="74"/>
      <c r="D35" s="228"/>
      <c r="E35" s="222"/>
      <c r="F35" s="72"/>
      <c r="G35" s="74"/>
      <c r="H35" s="228"/>
      <c r="I35" s="10"/>
      <c r="J35" s="84">
        <f ca="1">MAX(D29:D33,H29:H33)</f>
        <v>120.28464000000001</v>
      </c>
      <c r="L35" s="85">
        <f>L34</f>
        <v>0</v>
      </c>
      <c r="M35" s="86">
        <f>M34</f>
        <v>0</v>
      </c>
      <c r="N35" s="79"/>
      <c r="O35" s="222"/>
      <c r="P35" s="6"/>
      <c r="Q35" s="222"/>
      <c r="R35" s="10"/>
      <c r="S35" s="10"/>
      <c r="T35" s="10"/>
      <c r="U35" s="10"/>
      <c r="V35" s="67"/>
      <c r="X35" s="68"/>
      <c r="Y35" s="68"/>
      <c r="Z35" s="66"/>
    </row>
    <row r="36" spans="2:28" ht="16.5" customHeight="1" thickBot="1" x14ac:dyDescent="0.3"/>
    <row r="37" spans="2:28" x14ac:dyDescent="0.25">
      <c r="B37" s="278" t="s">
        <v>14</v>
      </c>
      <c r="C37" s="279"/>
      <c r="D37" s="280"/>
      <c r="E37" s="3"/>
      <c r="F37" s="278" t="str">
        <f>B37</f>
        <v>breakfast_semitrack</v>
      </c>
      <c r="G37" s="279"/>
      <c r="H37" s="280"/>
      <c r="I37" s="3"/>
      <c r="J37" s="204"/>
      <c r="L37" s="282" t="str">
        <f>F37</f>
        <v>breakfast_semitrack</v>
      </c>
      <c r="M37" s="279"/>
      <c r="N37" s="280"/>
      <c r="O37" s="180"/>
      <c r="P37" s="204"/>
      <c r="U37" s="200"/>
      <c r="V37" s="200"/>
      <c r="X37" s="277"/>
      <c r="Y37" s="275"/>
      <c r="Z37" s="275"/>
    </row>
    <row r="38" spans="2:28" x14ac:dyDescent="0.25">
      <c r="B38" s="274" t="s">
        <v>27</v>
      </c>
      <c r="C38" s="275"/>
      <c r="D38" s="71" t="s">
        <v>28</v>
      </c>
      <c r="E38" s="222"/>
      <c r="F38" s="274" t="s">
        <v>27</v>
      </c>
      <c r="G38" s="275"/>
      <c r="H38" s="71" t="s">
        <v>28</v>
      </c>
      <c r="I38" s="10"/>
      <c r="J38" s="203" t="s">
        <v>29</v>
      </c>
      <c r="L38" s="283" t="s">
        <v>47</v>
      </c>
      <c r="M38" s="275"/>
      <c r="N38" s="284"/>
      <c r="O38" s="69"/>
      <c r="P38" s="4"/>
      <c r="R38" s="281"/>
      <c r="S38" s="275"/>
      <c r="T38" s="275"/>
      <c r="U38" s="205"/>
      <c r="V38" s="205"/>
      <c r="X38" s="281"/>
      <c r="Y38" s="275"/>
      <c r="Z38" s="275"/>
    </row>
    <row r="39" spans="2:28" x14ac:dyDescent="0.25">
      <c r="B39" s="177" t="s">
        <v>1</v>
      </c>
      <c r="C39" s="101" t="s">
        <v>31</v>
      </c>
      <c r="D39" s="70" t="s">
        <v>32</v>
      </c>
      <c r="E39" s="222"/>
      <c r="F39" s="177" t="s">
        <v>1</v>
      </c>
      <c r="G39" s="101" t="s">
        <v>31</v>
      </c>
      <c r="H39" s="70" t="s">
        <v>32</v>
      </c>
      <c r="I39" s="10"/>
      <c r="J39" s="75"/>
      <c r="L39" s="178" t="str">
        <f>CONCATENATE(B$2," ",L37)</f>
        <v>MPEG-151 breakfast_semitrack</v>
      </c>
      <c r="M39" s="195" t="str">
        <f>CONCATENATE(F$2," ",L37)</f>
        <v>my breakfast_semitrack</v>
      </c>
      <c r="N39" s="179" t="s">
        <v>33</v>
      </c>
      <c r="O39" s="3"/>
      <c r="P39" s="4" t="s">
        <v>24</v>
      </c>
      <c r="Q39" s="3"/>
      <c r="R39" s="3"/>
      <c r="S39" s="3"/>
      <c r="T39" s="3"/>
      <c r="U39" s="3"/>
      <c r="V39" s="3"/>
      <c r="X39" s="180"/>
      <c r="Y39" s="180"/>
      <c r="Z39" s="180"/>
    </row>
    <row r="40" spans="2:28" x14ac:dyDescent="0.25">
      <c r="B40" s="94" t="str">
        <f>B37</f>
        <v>breakfast_semitrack</v>
      </c>
      <c r="C40" s="101" t="s">
        <v>34</v>
      </c>
      <c r="D40" s="223">
        <f ca="1">0.001*INDIRECT($B40&amp;"!E5")</f>
        <v>43.056959999999997</v>
      </c>
      <c r="E40" s="222"/>
      <c r="F40" s="94" t="str">
        <f>F37</f>
        <v>breakfast_semitrack</v>
      </c>
      <c r="G40" s="101" t="s">
        <v>34</v>
      </c>
      <c r="H40" s="223">
        <f ca="1">0.001*INDIRECT($B40&amp;"!W5")</f>
        <v>43.057664000000003</v>
      </c>
      <c r="I40" s="10"/>
      <c r="J40" s="224">
        <f ca="1">H40/D40-1</f>
        <v>1.635043440151307E-5</v>
      </c>
      <c r="L40" s="76">
        <f ca="1">INDIRECT($B40&amp;"!"&amp;L$3&amp;"5")</f>
        <v>5.6092088666666678E-2</v>
      </c>
      <c r="M40" s="77">
        <f ca="1">INDIRECT($B40&amp;"!"&amp;M$3&amp;"5")</f>
        <v>5.5856339733333336E-2</v>
      </c>
      <c r="N40" s="78">
        <f ca="1">M40-L40</f>
        <v>-2.3574893333334207E-4</v>
      </c>
      <c r="O40" s="222"/>
      <c r="P40" s="224">
        <f ca="1">bdrate(D40:D43,L40:L43,H40:H43,M40:M43)</f>
        <v>0</v>
      </c>
      <c r="Q40" s="222"/>
      <c r="R40" s="10"/>
      <c r="S40" s="10"/>
      <c r="T40" s="10"/>
      <c r="U40" s="10"/>
      <c r="V40" s="225"/>
      <c r="X40" s="7"/>
      <c r="Y40" s="7"/>
      <c r="Z40" s="66"/>
      <c r="AB40" s="226"/>
    </row>
    <row r="41" spans="2:28" x14ac:dyDescent="0.25">
      <c r="B41" s="94" t="str">
        <f>B40</f>
        <v>breakfast_semitrack</v>
      </c>
      <c r="C41" s="101" t="s">
        <v>35</v>
      </c>
      <c r="D41" s="223">
        <f ca="1">0.001*INDIRECT($B41&amp;"!E6")</f>
        <v>62.195320000000002</v>
      </c>
      <c r="E41" s="222"/>
      <c r="F41" s="94" t="str">
        <f>F40</f>
        <v>breakfast_semitrack</v>
      </c>
      <c r="G41" s="101" t="s">
        <v>35</v>
      </c>
      <c r="H41" s="223">
        <f ca="1">0.001*INDIRECT($B41&amp;"!W6")</f>
        <v>62.196928</v>
      </c>
      <c r="I41" s="10"/>
      <c r="J41" s="224">
        <f ca="1">H41/D41-1</f>
        <v>2.5854035319738955E-5</v>
      </c>
      <c r="L41" s="76">
        <f ca="1">INDIRECT($B41&amp;"!"&amp;L$3&amp;"6")</f>
        <v>3.0983377200000002E-2</v>
      </c>
      <c r="M41" s="77">
        <f ca="1">INDIRECT($B41&amp;"!"&amp;M$3&amp;"6")</f>
        <v>3.0933834200000003E-2</v>
      </c>
      <c r="N41" s="78">
        <f ca="1">M41-L41</f>
        <v>-4.9542999999999116E-5</v>
      </c>
      <c r="O41" s="222"/>
      <c r="P41" s="4"/>
      <c r="Q41" s="222"/>
      <c r="R41" s="10"/>
      <c r="S41" s="10"/>
      <c r="T41" s="10"/>
      <c r="U41" s="10"/>
      <c r="V41" s="225"/>
      <c r="X41" s="7"/>
      <c r="Y41" s="7"/>
      <c r="Z41" s="66"/>
    </row>
    <row r="42" spans="2:28" x14ac:dyDescent="0.25">
      <c r="B42" s="94" t="str">
        <f>B41</f>
        <v>breakfast_semitrack</v>
      </c>
      <c r="C42" s="101" t="s">
        <v>36</v>
      </c>
      <c r="D42" s="223">
        <f ca="1">0.001*INDIRECT($B42&amp;"!E7")</f>
        <v>89.416951999999995</v>
      </c>
      <c r="E42" s="222"/>
      <c r="F42" s="94" t="str">
        <f>F41</f>
        <v>breakfast_semitrack</v>
      </c>
      <c r="G42" s="101" t="s">
        <v>36</v>
      </c>
      <c r="H42" s="223">
        <f ca="1">0.001*INDIRECT($B42&amp;"!W7")</f>
        <v>89.418720000000022</v>
      </c>
      <c r="I42" s="10"/>
      <c r="J42" s="224">
        <f ca="1">H42/D42-1</f>
        <v>1.9772537091400366E-5</v>
      </c>
      <c r="L42" s="76">
        <f ca="1">INDIRECT($B42&amp;"!"&amp;L$3&amp;"7")</f>
        <v>1.5672818766666666E-2</v>
      </c>
      <c r="M42" s="77">
        <f ca="1">INDIRECT($B42&amp;"!"&amp;M$3&amp;"7")</f>
        <v>1.5675262733333334E-2</v>
      </c>
      <c r="N42" s="78">
        <f ca="1">M42-L42</f>
        <v>2.4439666666681292E-6</v>
      </c>
      <c r="O42" s="222"/>
      <c r="P42" s="4" t="s">
        <v>37</v>
      </c>
      <c r="Q42" s="222"/>
      <c r="R42" s="10"/>
      <c r="S42" s="10"/>
      <c r="T42" s="10"/>
      <c r="U42" s="10"/>
      <c r="V42" s="225"/>
      <c r="X42" s="7"/>
      <c r="Y42" s="7"/>
      <c r="Z42" s="66"/>
    </row>
    <row r="43" spans="2:28" x14ac:dyDescent="0.25">
      <c r="B43" s="94" t="str">
        <f>B42</f>
        <v>breakfast_semitrack</v>
      </c>
      <c r="C43" s="101" t="s">
        <v>38</v>
      </c>
      <c r="D43" s="223">
        <f ca="1">0.001*INDIRECT($B43&amp;"!E8")</f>
        <v>123.8312</v>
      </c>
      <c r="E43" s="222"/>
      <c r="F43" s="94" t="str">
        <f>F42</f>
        <v>breakfast_semitrack</v>
      </c>
      <c r="G43" s="101" t="s">
        <v>38</v>
      </c>
      <c r="H43" s="223">
        <f ca="1">0.001*INDIRECT($B43&amp;"!W8")</f>
        <v>123.83228799999999</v>
      </c>
      <c r="I43" s="10"/>
      <c r="J43" s="224">
        <f ca="1">H43/D43-1</f>
        <v>8.7861540547518047E-6</v>
      </c>
      <c r="L43" s="76">
        <f ca="1">INDIRECT($B43&amp;"!"&amp;L$3&amp;"8")</f>
        <v>9.3046671333333331E-3</v>
      </c>
      <c r="M43" s="77">
        <f ca="1">INDIRECT($B43&amp;"!"&amp;M$3&amp;"8")</f>
        <v>9.3156772666666658E-3</v>
      </c>
      <c r="N43" s="78">
        <f ca="1">M43-L43</f>
        <v>1.1010133333332756E-5</v>
      </c>
      <c r="O43" s="222"/>
      <c r="P43" s="227">
        <f ca="1">bdrate(L40:L43,D40:D43,M40:M43,H40:H43)</f>
        <v>-5.0651557247272105E-4</v>
      </c>
      <c r="Q43" s="222"/>
      <c r="R43" s="10"/>
      <c r="S43" s="10"/>
      <c r="T43" s="10"/>
      <c r="U43" s="10"/>
      <c r="V43" s="225"/>
      <c r="X43" s="7"/>
      <c r="Y43" s="7"/>
      <c r="Z43" s="66"/>
    </row>
    <row r="44" spans="2:28" ht="16.5" customHeight="1" thickBot="1" x14ac:dyDescent="0.3">
      <c r="B44" s="72"/>
      <c r="C44" s="102"/>
      <c r="D44" s="228"/>
      <c r="E44" s="222"/>
      <c r="F44" s="72"/>
      <c r="G44" s="102"/>
      <c r="H44" s="223"/>
      <c r="I44" s="10"/>
      <c r="J44" s="224"/>
      <c r="L44" s="76"/>
      <c r="M44" s="77"/>
      <c r="N44" s="79"/>
      <c r="O44" s="222"/>
      <c r="P44" s="229"/>
      <c r="Q44" s="222"/>
      <c r="R44" s="10"/>
      <c r="S44" s="10"/>
      <c r="T44" s="10"/>
      <c r="U44" s="10"/>
      <c r="V44" s="225"/>
      <c r="X44" s="7"/>
      <c r="Y44" s="7"/>
      <c r="Z44" s="66"/>
      <c r="AB44" s="226"/>
    </row>
    <row r="45" spans="2:28" ht="16.5" customHeight="1" x14ac:dyDescent="0.25">
      <c r="B45" s="73"/>
      <c r="C45" s="91"/>
      <c r="D45" s="230"/>
      <c r="F45" s="73"/>
      <c r="G45" s="91"/>
      <c r="H45" s="230"/>
      <c r="J45" s="80">
        <f ca="1">MIN(D40:D44,H40:H44)</f>
        <v>43.056959999999997</v>
      </c>
      <c r="L45" s="81"/>
      <c r="M45" s="82"/>
      <c r="N45" s="83"/>
      <c r="O45" s="222"/>
      <c r="P45" s="204"/>
      <c r="Q45" s="222"/>
      <c r="R45" s="10"/>
      <c r="S45" s="10"/>
      <c r="T45" s="10"/>
      <c r="U45" s="10"/>
      <c r="V45" s="67"/>
      <c r="X45" s="7"/>
      <c r="Y45" s="7"/>
      <c r="Z45" s="66"/>
    </row>
    <row r="46" spans="2:28" ht="16.5" customHeight="1" thickBot="1" x14ac:dyDescent="0.3">
      <c r="B46" s="72"/>
      <c r="C46" s="74"/>
      <c r="D46" s="228"/>
      <c r="E46" s="222"/>
      <c r="F46" s="72"/>
      <c r="G46" s="74"/>
      <c r="H46" s="228"/>
      <c r="I46" s="10"/>
      <c r="J46" s="84">
        <f ca="1">MAX(D40:D44,H40:H44)</f>
        <v>123.83228799999999</v>
      </c>
      <c r="L46" s="85">
        <f>L45</f>
        <v>0</v>
      </c>
      <c r="M46" s="86">
        <f>M45</f>
        <v>0</v>
      </c>
      <c r="N46" s="79"/>
      <c r="O46" s="222"/>
      <c r="P46" s="6"/>
      <c r="Q46" s="222"/>
      <c r="R46" s="10"/>
      <c r="S46" s="10"/>
      <c r="T46" s="10"/>
      <c r="U46" s="10"/>
      <c r="V46" s="67"/>
      <c r="X46" s="68"/>
      <c r="Y46" s="68"/>
      <c r="Z46" s="66"/>
    </row>
    <row r="47" spans="2:28" ht="16.5" customHeight="1" thickBot="1" x14ac:dyDescent="0.3"/>
    <row r="48" spans="2:28" x14ac:dyDescent="0.25">
      <c r="B48" s="278" t="s">
        <v>15</v>
      </c>
      <c r="C48" s="279"/>
      <c r="D48" s="280"/>
      <c r="E48" s="3"/>
      <c r="F48" s="278" t="str">
        <f>B48</f>
        <v>cinema_track</v>
      </c>
      <c r="G48" s="279"/>
      <c r="H48" s="280"/>
      <c r="I48" s="3"/>
      <c r="J48" s="204"/>
      <c r="L48" s="282" t="str">
        <f>F48</f>
        <v>cinema_track</v>
      </c>
      <c r="M48" s="279"/>
      <c r="N48" s="280"/>
      <c r="O48" s="180"/>
      <c r="P48" s="204"/>
      <c r="U48" s="200"/>
      <c r="V48" s="200"/>
      <c r="X48" s="277"/>
      <c r="Y48" s="275"/>
      <c r="Z48" s="275"/>
    </row>
    <row r="49" spans="2:28" x14ac:dyDescent="0.25">
      <c r="B49" s="274" t="s">
        <v>27</v>
      </c>
      <c r="C49" s="275"/>
      <c r="D49" s="71" t="s">
        <v>28</v>
      </c>
      <c r="E49" s="222"/>
      <c r="F49" s="274" t="s">
        <v>27</v>
      </c>
      <c r="G49" s="275"/>
      <c r="H49" s="71" t="s">
        <v>28</v>
      </c>
      <c r="I49" s="10"/>
      <c r="J49" s="203" t="s">
        <v>29</v>
      </c>
      <c r="L49" s="283" t="s">
        <v>47</v>
      </c>
      <c r="M49" s="275"/>
      <c r="N49" s="284"/>
      <c r="O49" s="69"/>
      <c r="P49" s="4"/>
      <c r="R49" s="281"/>
      <c r="S49" s="275"/>
      <c r="T49" s="275"/>
      <c r="U49" s="205"/>
      <c r="V49" s="205"/>
      <c r="X49" s="281"/>
      <c r="Y49" s="275"/>
      <c r="Z49" s="275"/>
    </row>
    <row r="50" spans="2:28" x14ac:dyDescent="0.25">
      <c r="B50" s="177" t="s">
        <v>1</v>
      </c>
      <c r="C50" s="101" t="s">
        <v>31</v>
      </c>
      <c r="D50" s="70" t="s">
        <v>32</v>
      </c>
      <c r="E50" s="222"/>
      <c r="F50" s="177" t="s">
        <v>1</v>
      </c>
      <c r="G50" s="101" t="s">
        <v>31</v>
      </c>
      <c r="H50" s="70" t="s">
        <v>32</v>
      </c>
      <c r="I50" s="10"/>
      <c r="J50" s="75"/>
      <c r="L50" s="178" t="str">
        <f>CONCATENATE(B$2," ",L48)</f>
        <v>MPEG-151 cinema_track</v>
      </c>
      <c r="M50" s="195" t="str">
        <f>CONCATENATE(F$2," ",L48)</f>
        <v>my cinema_track</v>
      </c>
      <c r="N50" s="179" t="s">
        <v>33</v>
      </c>
      <c r="O50" s="3"/>
      <c r="P50" s="4" t="s">
        <v>24</v>
      </c>
      <c r="Q50" s="3"/>
      <c r="R50" s="3"/>
      <c r="S50" s="3"/>
      <c r="T50" s="3"/>
      <c r="U50" s="3"/>
      <c r="V50" s="3"/>
      <c r="X50" s="180"/>
      <c r="Y50" s="180"/>
      <c r="Z50" s="180"/>
    </row>
    <row r="51" spans="2:28" x14ac:dyDescent="0.25">
      <c r="B51" s="94" t="str">
        <f>B48</f>
        <v>cinema_track</v>
      </c>
      <c r="C51" s="101" t="s">
        <v>34</v>
      </c>
      <c r="D51" s="223">
        <f ca="1">0.001*INDIRECT($B51&amp;"!E5")</f>
        <v>30.964104000000003</v>
      </c>
      <c r="E51" s="222"/>
      <c r="F51" s="94" t="str">
        <f>F48</f>
        <v>cinema_track</v>
      </c>
      <c r="G51" s="101" t="s">
        <v>34</v>
      </c>
      <c r="H51" s="223">
        <f ca="1">0.001*INDIRECT($B51&amp;"!W5")</f>
        <v>30.965223999999999</v>
      </c>
      <c r="I51" s="10"/>
      <c r="J51" s="224">
        <f ca="1">H51/D51-1</f>
        <v>3.6170915844957463E-5</v>
      </c>
      <c r="L51" s="76">
        <f ca="1">INDIRECT($B51&amp;"!"&amp;L$3&amp;"5")</f>
        <v>4.974585747619048E-2</v>
      </c>
      <c r="M51" s="77">
        <f ca="1">INDIRECT($B51&amp;"!"&amp;M$3&amp;"5")</f>
        <v>4.9468041000000004E-2</v>
      </c>
      <c r="N51" s="78">
        <f ca="1">M51-L51</f>
        <v>-2.7781647619047611E-4</v>
      </c>
      <c r="O51" s="222"/>
      <c r="P51" s="224">
        <f ca="1">bdrate(D51:D54,L51:L54,H51:H54,M51:M54)</f>
        <v>0</v>
      </c>
      <c r="Q51" s="222"/>
      <c r="R51" s="10"/>
      <c r="S51" s="10"/>
      <c r="T51" s="10"/>
      <c r="U51" s="10"/>
      <c r="V51" s="225"/>
      <c r="X51" s="7"/>
      <c r="Y51" s="7"/>
      <c r="Z51" s="66"/>
      <c r="AB51" s="226"/>
    </row>
    <row r="52" spans="2:28" x14ac:dyDescent="0.25">
      <c r="B52" s="94" t="str">
        <f>B51</f>
        <v>cinema_track</v>
      </c>
      <c r="C52" s="101" t="s">
        <v>35</v>
      </c>
      <c r="D52" s="223">
        <f ca="1">0.001*INDIRECT($B52&amp;"!E6")</f>
        <v>45.42214400000001</v>
      </c>
      <c r="E52" s="222"/>
      <c r="F52" s="94" t="str">
        <f>F51</f>
        <v>cinema_track</v>
      </c>
      <c r="G52" s="101" t="s">
        <v>35</v>
      </c>
      <c r="H52" s="223">
        <f ca="1">0.001*INDIRECT($B52&amp;"!W6")</f>
        <v>45.422184000000001</v>
      </c>
      <c r="I52" s="10"/>
      <c r="J52" s="224">
        <f ca="1">H52/D52-1</f>
        <v>8.8062773939689976E-7</v>
      </c>
      <c r="L52" s="76">
        <f ca="1">INDIRECT($B52&amp;"!"&amp;L$3&amp;"6")</f>
        <v>3.2261442666666675E-2</v>
      </c>
      <c r="M52" s="77">
        <f ca="1">INDIRECT($B52&amp;"!"&amp;M$3&amp;"6")</f>
        <v>3.2156299333333339E-2</v>
      </c>
      <c r="N52" s="78">
        <f ca="1">M52-L52</f>
        <v>-1.0514333333333514E-4</v>
      </c>
      <c r="O52" s="222"/>
      <c r="P52" s="4"/>
      <c r="Q52" s="222"/>
      <c r="R52" s="10"/>
      <c r="S52" s="10"/>
      <c r="T52" s="10"/>
      <c r="U52" s="10"/>
      <c r="V52" s="225"/>
      <c r="X52" s="7"/>
      <c r="Y52" s="7"/>
      <c r="Z52" s="66"/>
    </row>
    <row r="53" spans="2:28" x14ac:dyDescent="0.25">
      <c r="B53" s="94" t="str">
        <f>B52</f>
        <v>cinema_track</v>
      </c>
      <c r="C53" s="101" t="s">
        <v>36</v>
      </c>
      <c r="D53" s="223">
        <f ca="1">0.001*INDIRECT($B53&amp;"!E7")</f>
        <v>67.492872000000006</v>
      </c>
      <c r="E53" s="222"/>
      <c r="F53" s="94" t="str">
        <f>F52</f>
        <v>cinema_track</v>
      </c>
      <c r="G53" s="101" t="s">
        <v>36</v>
      </c>
      <c r="H53" s="223">
        <f ca="1">0.001*INDIRECT($B53&amp;"!W7")</f>
        <v>67.492048000000011</v>
      </c>
      <c r="I53" s="10"/>
      <c r="J53" s="224">
        <f ca="1">H53/D53-1</f>
        <v>-1.2208696645643613E-5</v>
      </c>
      <c r="L53" s="76">
        <f ca="1">INDIRECT($B53&amp;"!"&amp;L$3&amp;"7")</f>
        <v>1.7206824380952383E-2</v>
      </c>
      <c r="M53" s="77">
        <f ca="1">INDIRECT($B53&amp;"!"&amp;M$3&amp;"7")</f>
        <v>1.7269044047619048E-2</v>
      </c>
      <c r="N53" s="78">
        <f ca="1">M53-L53</f>
        <v>6.2219666666665091E-5</v>
      </c>
      <c r="O53" s="222"/>
      <c r="P53" s="4" t="s">
        <v>37</v>
      </c>
      <c r="Q53" s="222"/>
      <c r="R53" s="10"/>
      <c r="S53" s="10"/>
      <c r="T53" s="10"/>
      <c r="U53" s="10"/>
      <c r="V53" s="225"/>
      <c r="X53" s="7"/>
      <c r="Y53" s="7"/>
      <c r="Z53" s="66"/>
    </row>
    <row r="54" spans="2:28" x14ac:dyDescent="0.25">
      <c r="B54" s="94" t="str">
        <f>B53</f>
        <v>cinema_track</v>
      </c>
      <c r="C54" s="101" t="s">
        <v>38</v>
      </c>
      <c r="D54" s="223">
        <f ca="1">0.001*INDIRECT($B54&amp;"!E8")</f>
        <v>95.688671999999997</v>
      </c>
      <c r="E54" s="222"/>
      <c r="F54" s="94" t="str">
        <f>F53</f>
        <v>cinema_track</v>
      </c>
      <c r="G54" s="101" t="s">
        <v>38</v>
      </c>
      <c r="H54" s="223">
        <f ca="1">0.001*INDIRECT($B54&amp;"!W8")</f>
        <v>95.687856000000011</v>
      </c>
      <c r="I54" s="10"/>
      <c r="J54" s="224">
        <f ca="1">H54/D54-1</f>
        <v>-8.527655185663896E-6</v>
      </c>
      <c r="L54" s="76">
        <f ca="1">INDIRECT($B54&amp;"!"&amp;L$3&amp;"8")</f>
        <v>7.4079734333333336E-3</v>
      </c>
      <c r="M54" s="77">
        <f ca="1">INDIRECT($B54&amp;"!"&amp;M$3&amp;"8")</f>
        <v>7.3850944476190495E-3</v>
      </c>
      <c r="N54" s="78">
        <f ca="1">M54-L54</f>
        <v>-2.2878985714284115E-5</v>
      </c>
      <c r="O54" s="222"/>
      <c r="P54" s="227">
        <f ca="1">bdrate(L51:L54,D51:D54,M51:M54,H51:H54)</f>
        <v>-1.35723324022341E-4</v>
      </c>
      <c r="Q54" s="222"/>
      <c r="R54" s="10"/>
      <c r="S54" s="10"/>
      <c r="T54" s="10"/>
      <c r="U54" s="10"/>
      <c r="V54" s="225"/>
      <c r="X54" s="7"/>
      <c r="Y54" s="7"/>
      <c r="Z54" s="66"/>
    </row>
    <row r="55" spans="2:28" ht="16.5" customHeight="1" thickBot="1" x14ac:dyDescent="0.3">
      <c r="B55" s="72"/>
      <c r="C55" s="102"/>
      <c r="D55" s="228"/>
      <c r="E55" s="222"/>
      <c r="F55" s="72"/>
      <c r="G55" s="102"/>
      <c r="H55" s="223"/>
      <c r="I55" s="10"/>
      <c r="J55" s="224"/>
      <c r="L55" s="76"/>
      <c r="M55" s="77"/>
      <c r="N55" s="79"/>
      <c r="O55" s="222"/>
      <c r="P55" s="229"/>
      <c r="Q55" s="222"/>
      <c r="R55" s="10"/>
      <c r="S55" s="10"/>
      <c r="T55" s="10"/>
      <c r="U55" s="10"/>
      <c r="V55" s="225"/>
      <c r="X55" s="7"/>
      <c r="Y55" s="7"/>
      <c r="Z55" s="66"/>
      <c r="AB55" s="226"/>
    </row>
    <row r="56" spans="2:28" ht="16.5" customHeight="1" x14ac:dyDescent="0.25">
      <c r="B56" s="90"/>
      <c r="C56" s="91"/>
      <c r="D56" s="230"/>
      <c r="F56" s="90"/>
      <c r="G56" s="91"/>
      <c r="H56" s="230"/>
      <c r="J56" s="80">
        <f ca="1">MIN(D51:D55,H51:H55)</f>
        <v>30.964104000000003</v>
      </c>
      <c r="L56" s="81"/>
      <c r="M56" s="82"/>
      <c r="N56" s="83"/>
      <c r="O56" s="222"/>
      <c r="P56" s="204"/>
      <c r="Q56" s="222"/>
      <c r="R56" s="10"/>
      <c r="S56" s="10"/>
      <c r="T56" s="10"/>
      <c r="U56" s="10"/>
      <c r="V56" s="67"/>
      <c r="X56" s="7"/>
      <c r="Y56" s="7"/>
      <c r="Z56" s="66"/>
    </row>
    <row r="57" spans="2:28" ht="16.5" customHeight="1" thickBot="1" x14ac:dyDescent="0.3">
      <c r="B57" s="72"/>
      <c r="C57" s="74"/>
      <c r="D57" s="228"/>
      <c r="E57" s="222"/>
      <c r="F57" s="72"/>
      <c r="G57" s="74"/>
      <c r="H57" s="228"/>
      <c r="I57" s="10"/>
      <c r="J57" s="84">
        <f ca="1">MAX(D51:D55,H51:H55)</f>
        <v>95.688671999999997</v>
      </c>
      <c r="L57" s="85">
        <f>L56</f>
        <v>0</v>
      </c>
      <c r="M57" s="86">
        <f>M56</f>
        <v>0</v>
      </c>
      <c r="N57" s="79"/>
      <c r="O57" s="222"/>
      <c r="P57" s="6"/>
      <c r="Q57" s="222"/>
      <c r="R57" s="10"/>
      <c r="S57" s="10"/>
      <c r="T57" s="10"/>
      <c r="U57" s="10"/>
      <c r="V57" s="67"/>
      <c r="X57" s="68"/>
      <c r="Y57" s="68"/>
      <c r="Z57" s="66"/>
    </row>
    <row r="58" spans="2:28" ht="16.5" customHeight="1" thickBot="1" x14ac:dyDescent="0.3"/>
    <row r="59" spans="2:28" x14ac:dyDescent="0.25">
      <c r="B59" s="278" t="s">
        <v>16</v>
      </c>
      <c r="C59" s="279"/>
      <c r="D59" s="280"/>
      <c r="E59" s="3"/>
      <c r="F59" s="278" t="str">
        <f>B59</f>
        <v>cinema_semitrack</v>
      </c>
      <c r="G59" s="279"/>
      <c r="H59" s="280"/>
      <c r="I59" s="3"/>
      <c r="J59" s="204"/>
      <c r="L59" s="282" t="str">
        <f>F59</f>
        <v>cinema_semitrack</v>
      </c>
      <c r="M59" s="279"/>
      <c r="N59" s="280"/>
      <c r="O59" s="180"/>
      <c r="P59" s="204"/>
      <c r="U59" s="200"/>
      <c r="V59" s="200"/>
      <c r="X59" s="277"/>
      <c r="Y59" s="275"/>
      <c r="Z59" s="275"/>
    </row>
    <row r="60" spans="2:28" x14ac:dyDescent="0.25">
      <c r="B60" s="274" t="s">
        <v>27</v>
      </c>
      <c r="C60" s="275"/>
      <c r="D60" s="71" t="s">
        <v>28</v>
      </c>
      <c r="E60" s="222"/>
      <c r="F60" s="274" t="s">
        <v>27</v>
      </c>
      <c r="G60" s="275"/>
      <c r="H60" s="71" t="s">
        <v>28</v>
      </c>
      <c r="I60" s="10"/>
      <c r="J60" s="203" t="s">
        <v>29</v>
      </c>
      <c r="L60" s="283" t="s">
        <v>47</v>
      </c>
      <c r="M60" s="275"/>
      <c r="N60" s="284"/>
      <c r="O60" s="69"/>
      <c r="P60" s="4"/>
      <c r="R60" s="281"/>
      <c r="S60" s="275"/>
      <c r="T60" s="275"/>
      <c r="U60" s="205"/>
      <c r="V60" s="205"/>
      <c r="X60" s="281"/>
      <c r="Y60" s="275"/>
      <c r="Z60" s="275"/>
    </row>
    <row r="61" spans="2:28" x14ac:dyDescent="0.25">
      <c r="B61" s="177" t="s">
        <v>1</v>
      </c>
      <c r="C61" s="101" t="s">
        <v>31</v>
      </c>
      <c r="D61" s="70" t="s">
        <v>32</v>
      </c>
      <c r="E61" s="222"/>
      <c r="F61" s="177" t="s">
        <v>1</v>
      </c>
      <c r="G61" s="101" t="s">
        <v>31</v>
      </c>
      <c r="H61" s="70" t="s">
        <v>32</v>
      </c>
      <c r="I61" s="10"/>
      <c r="J61" s="75"/>
      <c r="L61" s="178" t="str">
        <f>CONCATENATE(B$2," ",L59)</f>
        <v>MPEG-151 cinema_semitrack</v>
      </c>
      <c r="M61" s="195" t="str">
        <f>CONCATENATE(F$2," ",L59)</f>
        <v>my cinema_semitrack</v>
      </c>
      <c r="N61" s="179" t="s">
        <v>33</v>
      </c>
      <c r="O61" s="3"/>
      <c r="P61" s="4" t="s">
        <v>24</v>
      </c>
      <c r="Q61" s="3"/>
      <c r="R61" s="3"/>
      <c r="S61" s="3"/>
      <c r="T61" s="3"/>
      <c r="U61" s="3"/>
      <c r="V61" s="3"/>
      <c r="X61" s="180"/>
      <c r="Y61" s="180"/>
      <c r="Z61" s="180"/>
    </row>
    <row r="62" spans="2:28" x14ac:dyDescent="0.25">
      <c r="B62" s="94" t="str">
        <f>B59</f>
        <v>cinema_semitrack</v>
      </c>
      <c r="C62" s="101" t="s">
        <v>34</v>
      </c>
      <c r="D62" s="223">
        <f ca="1">0.001*INDIRECT($B62&amp;"!E5")</f>
        <v>31.99812</v>
      </c>
      <c r="E62" s="222"/>
      <c r="F62" s="94" t="str">
        <f>F59</f>
        <v>cinema_semitrack</v>
      </c>
      <c r="G62" s="101" t="s">
        <v>34</v>
      </c>
      <c r="H62" s="223">
        <f ca="1">0.001*INDIRECT($B62&amp;"!W5")</f>
        <v>31.998720000000002</v>
      </c>
      <c r="I62" s="10"/>
      <c r="J62" s="224">
        <f ca="1">H62/D62-1</f>
        <v>1.8751101627190181E-5</v>
      </c>
      <c r="L62" s="76">
        <f ca="1">INDIRECT($B62&amp;"!"&amp;L$3&amp;"5")</f>
        <v>5.2307170904761904E-2</v>
      </c>
      <c r="M62" s="77">
        <f ca="1">INDIRECT($B62&amp;"!"&amp;M$3&amp;"5")</f>
        <v>5.2308563904761893E-2</v>
      </c>
      <c r="N62" s="78">
        <f ca="1">M62-L62</f>
        <v>1.3929999999884313E-6</v>
      </c>
      <c r="O62" s="222"/>
      <c r="P62" s="224">
        <f ca="1">bdrate(D62:D65,L62:L65,H62:H65,M62:M65)</f>
        <v>0</v>
      </c>
      <c r="Q62" s="222"/>
      <c r="R62" s="10"/>
      <c r="S62" s="10"/>
      <c r="T62" s="10"/>
      <c r="U62" s="10"/>
      <c r="V62" s="225"/>
      <c r="X62" s="7"/>
      <c r="Y62" s="7"/>
      <c r="Z62" s="66"/>
      <c r="AB62" s="226"/>
    </row>
    <row r="63" spans="2:28" x14ac:dyDescent="0.25">
      <c r="B63" s="94" t="str">
        <f>B62</f>
        <v>cinema_semitrack</v>
      </c>
      <c r="C63" s="101" t="s">
        <v>35</v>
      </c>
      <c r="D63" s="223">
        <f ca="1">0.001*INDIRECT($B63&amp;"!E6")</f>
        <v>47.120816000000005</v>
      </c>
      <c r="E63" s="222"/>
      <c r="F63" s="94" t="str">
        <f>F62</f>
        <v>cinema_semitrack</v>
      </c>
      <c r="G63" s="101" t="s">
        <v>35</v>
      </c>
      <c r="H63" s="223">
        <f ca="1">0.001*INDIRECT($B63&amp;"!W6")</f>
        <v>47.121400000000001</v>
      </c>
      <c r="I63" s="10"/>
      <c r="J63" s="224">
        <f ca="1">H63/D63-1</f>
        <v>1.2393673318289444E-5</v>
      </c>
      <c r="L63" s="76">
        <f ca="1">INDIRECT($B63&amp;"!"&amp;L$3&amp;"6")</f>
        <v>3.283988538095238E-2</v>
      </c>
      <c r="M63" s="77">
        <f ca="1">INDIRECT($B63&amp;"!"&amp;M$3&amp;"6")</f>
        <v>3.2701028E-2</v>
      </c>
      <c r="N63" s="78">
        <f ca="1">M63-L63</f>
        <v>-1.3885738095237993E-4</v>
      </c>
      <c r="O63" s="222"/>
      <c r="P63" s="4"/>
      <c r="Q63" s="222"/>
      <c r="R63" s="10"/>
      <c r="S63" s="10"/>
      <c r="T63" s="10"/>
      <c r="U63" s="10"/>
      <c r="V63" s="225"/>
      <c r="X63" s="7"/>
      <c r="Y63" s="7"/>
      <c r="Z63" s="66"/>
    </row>
    <row r="64" spans="2:28" x14ac:dyDescent="0.25">
      <c r="B64" s="94" t="str">
        <f>B63</f>
        <v>cinema_semitrack</v>
      </c>
      <c r="C64" s="101" t="s">
        <v>36</v>
      </c>
      <c r="D64" s="223">
        <f ca="1">0.001*INDIRECT($B64&amp;"!E7")</f>
        <v>70.18495999999999</v>
      </c>
      <c r="E64" s="222"/>
      <c r="F64" s="94" t="str">
        <f>F63</f>
        <v>cinema_semitrack</v>
      </c>
      <c r="G64" s="101" t="s">
        <v>36</v>
      </c>
      <c r="H64" s="223">
        <f ca="1">0.001*INDIRECT($B64&amp;"!W7")</f>
        <v>70.184967999999998</v>
      </c>
      <c r="I64" s="10"/>
      <c r="J64" s="224">
        <f ca="1">H64/D64-1</f>
        <v>1.1398453469979586E-7</v>
      </c>
      <c r="L64" s="76">
        <f ca="1">INDIRECT($B64&amp;"!"&amp;L$3&amp;"7")</f>
        <v>1.7417199285714287E-2</v>
      </c>
      <c r="M64" s="77">
        <f ca="1">INDIRECT($B64&amp;"!"&amp;M$3&amp;"7")</f>
        <v>1.7379479428571428E-2</v>
      </c>
      <c r="N64" s="78">
        <f ca="1">M64-L64</f>
        <v>-3.771985714285872E-5</v>
      </c>
      <c r="O64" s="222"/>
      <c r="P64" s="4" t="s">
        <v>37</v>
      </c>
      <c r="Q64" s="222"/>
      <c r="R64" s="10"/>
      <c r="S64" s="10"/>
      <c r="T64" s="10"/>
      <c r="U64" s="10"/>
      <c r="V64" s="225"/>
      <c r="X64" s="7"/>
      <c r="Y64" s="7"/>
      <c r="Z64" s="66"/>
    </row>
    <row r="65" spans="2:28" x14ac:dyDescent="0.25">
      <c r="B65" s="94" t="str">
        <f>B64</f>
        <v>cinema_semitrack</v>
      </c>
      <c r="C65" s="101" t="s">
        <v>38</v>
      </c>
      <c r="D65" s="223">
        <f ca="1">0.001*INDIRECT($B65&amp;"!E8")</f>
        <v>99.472144</v>
      </c>
      <c r="E65" s="222"/>
      <c r="F65" s="94" t="str">
        <f>F64</f>
        <v>cinema_semitrack</v>
      </c>
      <c r="G65" s="101" t="s">
        <v>38</v>
      </c>
      <c r="H65" s="223">
        <f ca="1">0.001*INDIRECT($B65&amp;"!W8")</f>
        <v>99.471167999999992</v>
      </c>
      <c r="I65" s="10"/>
      <c r="J65" s="224">
        <f ca="1">H65/D65-1</f>
        <v>-9.8117921335516556E-6</v>
      </c>
      <c r="L65" s="76">
        <f ca="1">INDIRECT($B65&amp;"!"&amp;L$3&amp;"8")</f>
        <v>7.6658333238095247E-3</v>
      </c>
      <c r="M65" s="77">
        <f ca="1">INDIRECT($B65&amp;"!"&amp;M$3&amp;"8")</f>
        <v>7.6526890904761924E-3</v>
      </c>
      <c r="N65" s="78">
        <f ca="1">M65-L65</f>
        <v>-1.3144233333332346E-5</v>
      </c>
      <c r="O65" s="222"/>
      <c r="P65" s="227">
        <f ca="1">bdrate(L62:L65,D62:D65,M62:M65,H62:H65)</f>
        <v>-2.508821980647058E-3</v>
      </c>
      <c r="Q65" s="222"/>
      <c r="R65" s="10"/>
      <c r="S65" s="10"/>
      <c r="T65" s="10"/>
      <c r="U65" s="10"/>
      <c r="V65" s="225"/>
      <c r="X65" s="7"/>
      <c r="Y65" s="7"/>
      <c r="Z65" s="66"/>
    </row>
    <row r="66" spans="2:28" ht="16.5" customHeight="1" thickBot="1" x14ac:dyDescent="0.3">
      <c r="B66" s="72"/>
      <c r="C66" s="102"/>
      <c r="D66" s="228"/>
      <c r="E66" s="222"/>
      <c r="F66" s="72"/>
      <c r="G66" s="102"/>
      <c r="H66" s="223"/>
      <c r="I66" s="10"/>
      <c r="J66" s="224"/>
      <c r="L66" s="76"/>
      <c r="M66" s="77"/>
      <c r="N66" s="79"/>
      <c r="O66" s="222"/>
      <c r="P66" s="229"/>
      <c r="Q66" s="222"/>
      <c r="R66" s="10"/>
      <c r="S66" s="10"/>
      <c r="T66" s="10"/>
      <c r="U66" s="10"/>
      <c r="V66" s="225"/>
      <c r="X66" s="7"/>
      <c r="Y66" s="7"/>
      <c r="Z66" s="66"/>
      <c r="AB66" s="226"/>
    </row>
    <row r="67" spans="2:28" ht="16.5" customHeight="1" x14ac:dyDescent="0.25">
      <c r="B67" s="90"/>
      <c r="C67" s="91"/>
      <c r="D67" s="230"/>
      <c r="F67" s="90"/>
      <c r="G67" s="91"/>
      <c r="H67" s="230"/>
      <c r="J67" s="80">
        <f ca="1">MIN(D62:D66,H62:H66)</f>
        <v>31.99812</v>
      </c>
      <c r="L67" s="81"/>
      <c r="M67" s="82"/>
      <c r="N67" s="83"/>
      <c r="O67" s="222"/>
      <c r="P67" s="204"/>
      <c r="Q67" s="222"/>
      <c r="R67" s="10"/>
      <c r="S67" s="10"/>
      <c r="T67" s="10"/>
      <c r="U67" s="10"/>
      <c r="V67" s="67"/>
      <c r="X67" s="7"/>
      <c r="Y67" s="7"/>
      <c r="Z67" s="66"/>
    </row>
    <row r="68" spans="2:28" ht="16.5" customHeight="1" thickBot="1" x14ac:dyDescent="0.3">
      <c r="B68" s="72"/>
      <c r="C68" s="74"/>
      <c r="D68" s="228"/>
      <c r="E68" s="222"/>
      <c r="F68" s="72"/>
      <c r="G68" s="74"/>
      <c r="H68" s="228"/>
      <c r="I68" s="10"/>
      <c r="J68" s="84">
        <f ca="1">MAX(D62:D66,H62:H66)</f>
        <v>99.472144</v>
      </c>
      <c r="L68" s="85">
        <f>L67</f>
        <v>0</v>
      </c>
      <c r="M68" s="86">
        <f>M67</f>
        <v>0</v>
      </c>
      <c r="N68" s="79"/>
      <c r="O68" s="222"/>
      <c r="P68" s="6"/>
      <c r="Q68" s="222"/>
      <c r="R68" s="10"/>
      <c r="S68" s="10"/>
      <c r="T68" s="10"/>
      <c r="U68" s="10"/>
      <c r="V68" s="67"/>
      <c r="X68" s="68"/>
      <c r="Y68" s="68"/>
      <c r="Z68" s="66"/>
    </row>
    <row r="69" spans="2:28" ht="16.5" customHeight="1" thickBot="1" x14ac:dyDescent="0.3"/>
    <row r="70" spans="2:28" x14ac:dyDescent="0.25">
      <c r="B70" s="278" t="s">
        <v>17</v>
      </c>
      <c r="C70" s="279"/>
      <c r="D70" s="280"/>
      <c r="E70" s="3"/>
      <c r="F70" s="278" t="str">
        <f>B70</f>
        <v>breakdance_track</v>
      </c>
      <c r="G70" s="279"/>
      <c r="H70" s="280"/>
      <c r="I70" s="3"/>
      <c r="J70" s="204"/>
      <c r="L70" s="282" t="str">
        <f>F70</f>
        <v>breakdance_track</v>
      </c>
      <c r="M70" s="279"/>
      <c r="N70" s="280"/>
      <c r="O70" s="180"/>
      <c r="P70" s="204"/>
      <c r="U70" s="200"/>
      <c r="V70" s="200"/>
      <c r="X70" s="277"/>
      <c r="Y70" s="275"/>
      <c r="Z70" s="275"/>
    </row>
    <row r="71" spans="2:28" x14ac:dyDescent="0.25">
      <c r="B71" s="274" t="s">
        <v>27</v>
      </c>
      <c r="C71" s="275"/>
      <c r="D71" s="71" t="s">
        <v>28</v>
      </c>
      <c r="E71" s="222"/>
      <c r="F71" s="274" t="s">
        <v>27</v>
      </c>
      <c r="G71" s="275"/>
      <c r="H71" s="71" t="s">
        <v>28</v>
      </c>
      <c r="I71" s="10"/>
      <c r="J71" s="203" t="s">
        <v>29</v>
      </c>
      <c r="L71" s="283" t="s">
        <v>47</v>
      </c>
      <c r="M71" s="275"/>
      <c r="N71" s="284"/>
      <c r="O71" s="69"/>
      <c r="P71" s="4"/>
      <c r="R71" s="281"/>
      <c r="S71" s="275"/>
      <c r="T71" s="275"/>
      <c r="U71" s="205"/>
      <c r="V71" s="205"/>
      <c r="X71" s="281"/>
      <c r="Y71" s="275"/>
      <c r="Z71" s="275"/>
    </row>
    <row r="72" spans="2:28" x14ac:dyDescent="0.25">
      <c r="B72" s="177" t="s">
        <v>1</v>
      </c>
      <c r="C72" s="101" t="s">
        <v>31</v>
      </c>
      <c r="D72" s="70" t="s">
        <v>32</v>
      </c>
      <c r="E72" s="222"/>
      <c r="F72" s="177" t="s">
        <v>1</v>
      </c>
      <c r="G72" s="101" t="s">
        <v>31</v>
      </c>
      <c r="H72" s="70" t="s">
        <v>32</v>
      </c>
      <c r="I72" s="10"/>
      <c r="J72" s="75"/>
      <c r="L72" s="178" t="str">
        <f>CONCATENATE(B$2," ",L70)</f>
        <v>MPEG-151 breakdance_track</v>
      </c>
      <c r="M72" s="195" t="str">
        <f>CONCATENATE(F$2," ",L70)</f>
        <v>my breakdance_track</v>
      </c>
      <c r="N72" s="179" t="s">
        <v>33</v>
      </c>
      <c r="O72" s="3"/>
      <c r="P72" s="4" t="s">
        <v>24</v>
      </c>
      <c r="Q72" s="3"/>
      <c r="R72" s="3"/>
      <c r="S72" s="3"/>
      <c r="T72" s="3"/>
      <c r="U72" s="3"/>
      <c r="V72" s="3"/>
      <c r="X72" s="180"/>
      <c r="Y72" s="180"/>
      <c r="Z72" s="180"/>
    </row>
    <row r="73" spans="2:28" x14ac:dyDescent="0.25">
      <c r="B73" s="94" t="str">
        <f>B70</f>
        <v>breakdance_track</v>
      </c>
      <c r="C73" s="101" t="s">
        <v>34</v>
      </c>
      <c r="D73" s="223">
        <f ca="1">0.001*INDIRECT($B73&amp;"!E5")</f>
        <v>141.91076799999999</v>
      </c>
      <c r="E73" s="222"/>
      <c r="F73" s="94" t="str">
        <f>F70</f>
        <v>breakdance_track</v>
      </c>
      <c r="G73" s="101" t="s">
        <v>34</v>
      </c>
      <c r="H73" s="223">
        <f ca="1">0.001*INDIRECT($B73&amp;"!W5")</f>
        <v>141.91482400000001</v>
      </c>
      <c r="I73" s="10"/>
      <c r="J73" s="224">
        <f ca="1">H73/D73-1</f>
        <v>2.8581340635325247E-5</v>
      </c>
      <c r="L73" s="76">
        <f ca="1">INDIRECT($B73&amp;"!"&amp;L$3&amp;"5")</f>
        <v>6.1570458718749992E-2</v>
      </c>
      <c r="M73" s="77">
        <f ca="1">INDIRECT($B73&amp;"!"&amp;M$3&amp;"5")</f>
        <v>6.1621358687499996E-2</v>
      </c>
      <c r="N73" s="78">
        <f ca="1">M73-L73</f>
        <v>5.089996875000391E-5</v>
      </c>
      <c r="O73" s="222"/>
      <c r="P73" s="224">
        <f ca="1">bdrate(D73:D76,L73:L76,H73:H76,M73:M76)</f>
        <v>0</v>
      </c>
      <c r="Q73" s="222"/>
      <c r="R73" s="10"/>
      <c r="S73" s="10"/>
      <c r="T73" s="10"/>
      <c r="U73" s="10"/>
      <c r="V73" s="225"/>
      <c r="X73" s="7"/>
      <c r="Y73" s="7"/>
      <c r="Z73" s="66"/>
      <c r="AB73" s="226"/>
    </row>
    <row r="74" spans="2:28" x14ac:dyDescent="0.25">
      <c r="B74" s="94" t="str">
        <f>B73</f>
        <v>breakdance_track</v>
      </c>
      <c r="C74" s="101" t="s">
        <v>35</v>
      </c>
      <c r="D74" s="223">
        <f ca="1">0.001*INDIRECT($B74&amp;"!E6")</f>
        <v>202.49611999999999</v>
      </c>
      <c r="E74" s="222"/>
      <c r="F74" s="94" t="str">
        <f>F73</f>
        <v>breakdance_track</v>
      </c>
      <c r="G74" s="101" t="s">
        <v>35</v>
      </c>
      <c r="H74" s="223">
        <f ca="1">0.001*INDIRECT($B74&amp;"!W6")</f>
        <v>202.50261600000002</v>
      </c>
      <c r="I74" s="10"/>
      <c r="J74" s="224">
        <f ca="1">H74/D74-1</f>
        <v>3.2079627007242095E-5</v>
      </c>
      <c r="L74" s="76">
        <f ca="1">INDIRECT($B74&amp;"!"&amp;L$3&amp;"6")</f>
        <v>2.7953798187500004E-2</v>
      </c>
      <c r="M74" s="77">
        <f ca="1">INDIRECT($B74&amp;"!"&amp;M$3&amp;"6")</f>
        <v>2.7921018437499997E-2</v>
      </c>
      <c r="N74" s="78">
        <f ca="1">M74-L74</f>
        <v>-3.2779750000006685E-5</v>
      </c>
      <c r="O74" s="222"/>
      <c r="P74" s="4"/>
      <c r="Q74" s="222"/>
      <c r="R74" s="10"/>
      <c r="S74" s="10"/>
      <c r="T74" s="10"/>
      <c r="U74" s="10"/>
      <c r="V74" s="225"/>
      <c r="X74" s="7"/>
      <c r="Y74" s="7"/>
      <c r="Z74" s="66"/>
    </row>
    <row r="75" spans="2:28" x14ac:dyDescent="0.25">
      <c r="B75" s="94" t="str">
        <f>B74</f>
        <v>breakdance_track</v>
      </c>
      <c r="C75" s="101" t="s">
        <v>36</v>
      </c>
      <c r="D75" s="223">
        <f ca="1">0.001*INDIRECT($B75&amp;"!E7")</f>
        <v>284.92426400000005</v>
      </c>
      <c r="E75" s="222"/>
      <c r="F75" s="94" t="str">
        <f>F74</f>
        <v>breakdance_track</v>
      </c>
      <c r="G75" s="101" t="s">
        <v>36</v>
      </c>
      <c r="H75" s="223">
        <f ca="1">0.001*INDIRECT($B75&amp;"!W7")</f>
        <v>284.931512</v>
      </c>
      <c r="I75" s="10"/>
      <c r="J75" s="224">
        <f ca="1">H75/D75-1</f>
        <v>2.543833894019798E-5</v>
      </c>
      <c r="L75" s="76">
        <f ca="1">INDIRECT($B75&amp;"!"&amp;L$3&amp;"7")</f>
        <v>1.084038425E-2</v>
      </c>
      <c r="M75" s="77">
        <f ca="1">INDIRECT($B75&amp;"!"&amp;M$3&amp;"7")</f>
        <v>1.0848230296875001E-2</v>
      </c>
      <c r="N75" s="78">
        <f ca="1">M75-L75</f>
        <v>7.8460468750009976E-6</v>
      </c>
      <c r="O75" s="222"/>
      <c r="P75" s="4" t="s">
        <v>37</v>
      </c>
      <c r="Q75" s="222"/>
      <c r="R75" s="10"/>
      <c r="S75" s="10"/>
      <c r="T75" s="10"/>
      <c r="U75" s="10"/>
      <c r="V75" s="225"/>
      <c r="X75" s="7"/>
      <c r="Y75" s="7"/>
      <c r="Z75" s="66"/>
    </row>
    <row r="76" spans="2:28" x14ac:dyDescent="0.25">
      <c r="B76" s="94" t="str">
        <f>B75</f>
        <v>breakdance_track</v>
      </c>
      <c r="C76" s="101" t="s">
        <v>38</v>
      </c>
      <c r="D76" s="223">
        <f ca="1">0.001*INDIRECT($B76&amp;"!E8")</f>
        <v>388.26202400000005</v>
      </c>
      <c r="E76" s="222"/>
      <c r="F76" s="94" t="str">
        <f>F75</f>
        <v>breakdance_track</v>
      </c>
      <c r="G76" s="101" t="s">
        <v>38</v>
      </c>
      <c r="H76" s="223">
        <f ca="1">0.001*INDIRECT($B76&amp;"!W8")</f>
        <v>388.26845600000001</v>
      </c>
      <c r="I76" s="10"/>
      <c r="J76" s="224">
        <f ca="1">H76/D76-1</f>
        <v>1.6566132154061108E-5</v>
      </c>
      <c r="L76" s="76">
        <f ca="1">INDIRECT($B76&amp;"!"&amp;L$3&amp;"8")</f>
        <v>4.6943860500000016E-3</v>
      </c>
      <c r="M76" s="77">
        <f ca="1">INDIRECT($B76&amp;"!"&amp;M$3&amp;"8")</f>
        <v>4.6780072062500002E-3</v>
      </c>
      <c r="N76" s="78">
        <f ca="1">M76-L76</f>
        <v>-1.6378843750001343E-5</v>
      </c>
      <c r="O76" s="222"/>
      <c r="P76" s="227">
        <f ca="1">bdrate(L73:L76,D73:D76,M73:M76,H73:H76)</f>
        <v>-4.534365069218671E-4</v>
      </c>
      <c r="Q76" s="222"/>
      <c r="R76" s="10"/>
      <c r="S76" s="10"/>
      <c r="T76" s="10"/>
      <c r="U76" s="10"/>
      <c r="V76" s="225"/>
      <c r="X76" s="7"/>
      <c r="Y76" s="7"/>
      <c r="Z76" s="66"/>
    </row>
    <row r="77" spans="2:28" ht="16.5" customHeight="1" thickBot="1" x14ac:dyDescent="0.3">
      <c r="B77" s="72"/>
      <c r="C77" s="102"/>
      <c r="D77" s="228"/>
      <c r="E77" s="222"/>
      <c r="F77" s="72"/>
      <c r="G77" s="102"/>
      <c r="H77" s="223"/>
      <c r="I77" s="10"/>
      <c r="J77" s="224"/>
      <c r="L77" s="76"/>
      <c r="M77" s="77"/>
      <c r="N77" s="79"/>
      <c r="O77" s="222"/>
      <c r="P77" s="229"/>
      <c r="Q77" s="222"/>
      <c r="R77" s="10"/>
      <c r="S77" s="10"/>
      <c r="T77" s="10"/>
      <c r="U77" s="10"/>
      <c r="V77" s="225"/>
      <c r="X77" s="7"/>
      <c r="Y77" s="7"/>
      <c r="Z77" s="66"/>
      <c r="AB77" s="226"/>
    </row>
    <row r="78" spans="2:28" ht="16.5" customHeight="1" x14ac:dyDescent="0.25">
      <c r="B78" s="90"/>
      <c r="C78" s="91"/>
      <c r="D78" s="230"/>
      <c r="F78" s="90"/>
      <c r="G78" s="91"/>
      <c r="H78" s="230"/>
      <c r="J78" s="80">
        <f ca="1">MIN(D73:D77,H73:H77)</f>
        <v>141.91076799999999</v>
      </c>
      <c r="L78" s="81"/>
      <c r="M78" s="82"/>
      <c r="N78" s="83"/>
      <c r="O78" s="222"/>
      <c r="P78" s="204"/>
      <c r="Q78" s="222"/>
      <c r="R78" s="10"/>
      <c r="S78" s="10"/>
      <c r="T78" s="10"/>
      <c r="U78" s="10"/>
      <c r="V78" s="67"/>
      <c r="X78" s="7"/>
      <c r="Y78" s="7"/>
      <c r="Z78" s="66"/>
    </row>
    <row r="79" spans="2:28" ht="16.5" customHeight="1" thickBot="1" x14ac:dyDescent="0.3">
      <c r="B79" s="72"/>
      <c r="C79" s="74"/>
      <c r="D79" s="228"/>
      <c r="E79" s="222"/>
      <c r="F79" s="72"/>
      <c r="G79" s="74"/>
      <c r="H79" s="228"/>
      <c r="I79" s="10"/>
      <c r="J79" s="84">
        <f ca="1">MAX(D73:D77,H73:H77)</f>
        <v>388.26845600000001</v>
      </c>
      <c r="L79" s="85">
        <f>L78</f>
        <v>0</v>
      </c>
      <c r="M79" s="86">
        <f>M78</f>
        <v>0</v>
      </c>
      <c r="N79" s="79"/>
      <c r="O79" s="222"/>
      <c r="P79" s="6"/>
      <c r="Q79" s="222"/>
      <c r="R79" s="10"/>
      <c r="S79" s="10"/>
      <c r="T79" s="10"/>
      <c r="U79" s="10"/>
      <c r="V79" s="67"/>
      <c r="X79" s="68"/>
      <c r="Y79" s="68"/>
      <c r="Z79" s="66"/>
    </row>
    <row r="80" spans="2:28" ht="16.5" customHeight="1" thickBot="1" x14ac:dyDescent="0.3"/>
    <row r="81" spans="2:28" x14ac:dyDescent="0.25">
      <c r="B81" s="278" t="s">
        <v>18</v>
      </c>
      <c r="C81" s="279"/>
      <c r="D81" s="280"/>
      <c r="E81" s="3"/>
      <c r="F81" s="278" t="str">
        <f>B81</f>
        <v>breakdance_semitrack</v>
      </c>
      <c r="G81" s="279"/>
      <c r="H81" s="280"/>
      <c r="I81" s="3"/>
      <c r="J81" s="204"/>
      <c r="L81" s="282" t="str">
        <f>F81</f>
        <v>breakdance_semitrack</v>
      </c>
      <c r="M81" s="279"/>
      <c r="N81" s="280"/>
      <c r="O81" s="180"/>
      <c r="P81" s="204"/>
      <c r="U81" s="200"/>
      <c r="V81" s="200"/>
      <c r="X81" s="277"/>
      <c r="Y81" s="275"/>
      <c r="Z81" s="275"/>
    </row>
    <row r="82" spans="2:28" x14ac:dyDescent="0.25">
      <c r="B82" s="274" t="s">
        <v>27</v>
      </c>
      <c r="C82" s="275"/>
      <c r="D82" s="71" t="s">
        <v>28</v>
      </c>
      <c r="E82" s="222"/>
      <c r="F82" s="274" t="s">
        <v>27</v>
      </c>
      <c r="G82" s="275"/>
      <c r="H82" s="71" t="s">
        <v>28</v>
      </c>
      <c r="I82" s="10"/>
      <c r="J82" s="203" t="s">
        <v>29</v>
      </c>
      <c r="L82" s="283" t="s">
        <v>47</v>
      </c>
      <c r="M82" s="275"/>
      <c r="N82" s="284"/>
      <c r="O82" s="69"/>
      <c r="P82" s="4"/>
      <c r="R82" s="281"/>
      <c r="S82" s="275"/>
      <c r="T82" s="275"/>
      <c r="U82" s="205"/>
      <c r="V82" s="205"/>
      <c r="X82" s="281"/>
      <c r="Y82" s="275"/>
      <c r="Z82" s="275"/>
    </row>
    <row r="83" spans="2:28" x14ac:dyDescent="0.25">
      <c r="B83" s="177" t="s">
        <v>1</v>
      </c>
      <c r="C83" s="101" t="s">
        <v>31</v>
      </c>
      <c r="D83" s="70" t="s">
        <v>32</v>
      </c>
      <c r="E83" s="222"/>
      <c r="F83" s="177" t="s">
        <v>1</v>
      </c>
      <c r="G83" s="101" t="s">
        <v>31</v>
      </c>
      <c r="H83" s="70" t="s">
        <v>32</v>
      </c>
      <c r="I83" s="10"/>
      <c r="J83" s="75"/>
      <c r="L83" s="178" t="str">
        <f>CONCATENATE(B$2," ",L81)</f>
        <v>MPEG-151 breakdance_semitrack</v>
      </c>
      <c r="M83" s="195" t="str">
        <f>CONCATENATE(F$2," ",L81)</f>
        <v>my breakdance_semitrack</v>
      </c>
      <c r="N83" s="179" t="s">
        <v>33</v>
      </c>
      <c r="O83" s="3"/>
      <c r="P83" s="4" t="s">
        <v>24</v>
      </c>
      <c r="Q83" s="3"/>
      <c r="R83" s="3"/>
      <c r="S83" s="3"/>
      <c r="T83" s="3"/>
      <c r="U83" s="3"/>
      <c r="V83" s="3"/>
      <c r="X83" s="180"/>
      <c r="Y83" s="180"/>
      <c r="Z83" s="180"/>
    </row>
    <row r="84" spans="2:28" x14ac:dyDescent="0.25">
      <c r="B84" s="94" t="str">
        <f>B81</f>
        <v>breakdance_semitrack</v>
      </c>
      <c r="C84" s="101" t="s">
        <v>34</v>
      </c>
      <c r="D84" s="223">
        <f ca="1">0.001*INDIRECT($B84&amp;"!E5")</f>
        <v>148.74119999999999</v>
      </c>
      <c r="E84" s="222"/>
      <c r="F84" s="94" t="str">
        <f>F81</f>
        <v>breakdance_semitrack</v>
      </c>
      <c r="G84" s="101" t="s">
        <v>34</v>
      </c>
      <c r="H84" s="223">
        <f ca="1">0.001*INDIRECT($B84&amp;"!W5")</f>
        <v>148.74522399999998</v>
      </c>
      <c r="I84" s="10"/>
      <c r="J84" s="224">
        <f ca="1">H84/D84-1</f>
        <v>2.7053701328050295E-5</v>
      </c>
      <c r="L84" s="76">
        <f ca="1">INDIRECT($B84&amp;"!"&amp;L$3&amp;"5")</f>
        <v>6.5765471281250015E-2</v>
      </c>
      <c r="M84" s="77">
        <f ca="1">INDIRECT($B84&amp;"!"&amp;M$3&amp;"5")</f>
        <v>6.5645062187500006E-2</v>
      </c>
      <c r="N84" s="78">
        <f ca="1">M84-L84</f>
        <v>-1.2040909375000963E-4</v>
      </c>
      <c r="O84" s="222"/>
      <c r="P84" s="224">
        <f ca="1">bdrate(D84:D87,L84:L87,H84:H87,M84:M87)</f>
        <v>0</v>
      </c>
      <c r="Q84" s="222"/>
      <c r="R84" s="10"/>
      <c r="S84" s="10"/>
      <c r="T84" s="10"/>
      <c r="U84" s="10"/>
      <c r="V84" s="225"/>
      <c r="X84" s="7"/>
      <c r="Y84" s="7"/>
      <c r="Z84" s="66"/>
      <c r="AB84" s="226"/>
    </row>
    <row r="85" spans="2:28" x14ac:dyDescent="0.25">
      <c r="B85" s="94" t="str">
        <f>B84</f>
        <v>breakdance_semitrack</v>
      </c>
      <c r="C85" s="101" t="s">
        <v>35</v>
      </c>
      <c r="D85" s="223">
        <f ca="1">0.001*INDIRECT($B85&amp;"!E6")</f>
        <v>212.310136</v>
      </c>
      <c r="E85" s="222"/>
      <c r="F85" s="94" t="str">
        <f>F84</f>
        <v>breakdance_semitrack</v>
      </c>
      <c r="G85" s="101" t="s">
        <v>35</v>
      </c>
      <c r="H85" s="223">
        <f ca="1">0.001*INDIRECT($B85&amp;"!W6")</f>
        <v>212.31476799999999</v>
      </c>
      <c r="I85" s="10"/>
      <c r="J85" s="224">
        <f ca="1">H85/D85-1</f>
        <v>2.1817140185786954E-5</v>
      </c>
      <c r="L85" s="76">
        <f ca="1">INDIRECT($B85&amp;"!"&amp;L$3&amp;"6")</f>
        <v>2.8844670968750003E-2</v>
      </c>
      <c r="M85" s="77">
        <f ca="1">INDIRECT($B85&amp;"!"&amp;M$3&amp;"6")</f>
        <v>2.8804991000000002E-2</v>
      </c>
      <c r="N85" s="78">
        <f ca="1">M85-L85</f>
        <v>-3.9679968750001154E-5</v>
      </c>
      <c r="O85" s="222"/>
      <c r="P85" s="4"/>
      <c r="Q85" s="222"/>
      <c r="R85" s="10"/>
      <c r="S85" s="10"/>
      <c r="T85" s="10"/>
      <c r="U85" s="10"/>
      <c r="V85" s="225"/>
      <c r="X85" s="7"/>
      <c r="Y85" s="7"/>
      <c r="Z85" s="66"/>
    </row>
    <row r="86" spans="2:28" x14ac:dyDescent="0.25">
      <c r="B86" s="94" t="str">
        <f>B85</f>
        <v>breakdance_semitrack</v>
      </c>
      <c r="C86" s="101" t="s">
        <v>36</v>
      </c>
      <c r="D86" s="223">
        <f ca="1">0.001*INDIRECT($B86&amp;"!E7")</f>
        <v>298.38734399999998</v>
      </c>
      <c r="E86" s="222"/>
      <c r="F86" s="94" t="str">
        <f>F85</f>
        <v>breakdance_semitrack</v>
      </c>
      <c r="G86" s="101" t="s">
        <v>36</v>
      </c>
      <c r="H86" s="223">
        <f ca="1">0.001*INDIRECT($B86&amp;"!W7")</f>
        <v>298.39421600000009</v>
      </c>
      <c r="I86" s="10"/>
      <c r="J86" s="224">
        <f ca="1">H86/D86-1</f>
        <v>2.3030467405149579E-5</v>
      </c>
      <c r="L86" s="76">
        <f ca="1">INDIRECT($B86&amp;"!"&amp;L$3&amp;"7")</f>
        <v>1.1481229328125004E-2</v>
      </c>
      <c r="M86" s="77">
        <f ca="1">INDIRECT($B86&amp;"!"&amp;M$3&amp;"7")</f>
        <v>1.1478907015625001E-2</v>
      </c>
      <c r="N86" s="78">
        <f ca="1">M86-L86</f>
        <v>-2.322312500002352E-6</v>
      </c>
      <c r="O86" s="222"/>
      <c r="P86" s="4" t="s">
        <v>37</v>
      </c>
      <c r="Q86" s="222"/>
      <c r="R86" s="10"/>
      <c r="S86" s="10"/>
      <c r="T86" s="10"/>
      <c r="U86" s="10"/>
      <c r="V86" s="225"/>
      <c r="X86" s="7"/>
      <c r="Y86" s="7"/>
      <c r="Z86" s="66"/>
    </row>
    <row r="87" spans="2:28" x14ac:dyDescent="0.25">
      <c r="B87" s="94" t="str">
        <f>B86</f>
        <v>breakdance_semitrack</v>
      </c>
      <c r="C87" s="101" t="s">
        <v>38</v>
      </c>
      <c r="D87" s="223">
        <f ca="1">0.001*INDIRECT($B87&amp;"!E8")</f>
        <v>405.806104</v>
      </c>
      <c r="E87" s="222"/>
      <c r="F87" s="94" t="str">
        <f>F86</f>
        <v>breakdance_semitrack</v>
      </c>
      <c r="G87" s="101" t="s">
        <v>38</v>
      </c>
      <c r="H87" s="223">
        <f ca="1">0.001*INDIRECT($B87&amp;"!W8")</f>
        <v>405.81194399999998</v>
      </c>
      <c r="I87" s="10"/>
      <c r="J87" s="224">
        <f ca="1">H87/D87-1</f>
        <v>1.4391109306677308E-5</v>
      </c>
      <c r="L87" s="76">
        <f ca="1">INDIRECT($B87&amp;"!"&amp;L$3&amp;"8")</f>
        <v>5.1877156624999983E-3</v>
      </c>
      <c r="M87" s="77">
        <f ca="1">INDIRECT($B87&amp;"!"&amp;M$3&amp;"8")</f>
        <v>5.1712961156249997E-3</v>
      </c>
      <c r="N87" s="78">
        <f ca="1">M87-L87</f>
        <v>-1.6419546874998567E-5</v>
      </c>
      <c r="O87" s="222"/>
      <c r="P87" s="227">
        <f ca="1">bdrate(L84:L87,D84:D87,M84:M87,H84:H87)</f>
        <v>-1.1215796508263765E-3</v>
      </c>
      <c r="Q87" s="222"/>
      <c r="R87" s="10"/>
      <c r="S87" s="10"/>
      <c r="T87" s="10"/>
      <c r="U87" s="10"/>
      <c r="V87" s="225"/>
      <c r="X87" s="7"/>
      <c r="Y87" s="7"/>
      <c r="Z87" s="66"/>
    </row>
    <row r="88" spans="2:28" ht="16.5" customHeight="1" thickBot="1" x14ac:dyDescent="0.3">
      <c r="B88" s="72"/>
      <c r="C88" s="102"/>
      <c r="D88" s="228"/>
      <c r="E88" s="222"/>
      <c r="F88" s="72"/>
      <c r="G88" s="102"/>
      <c r="H88" s="223"/>
      <c r="I88" s="10"/>
      <c r="J88" s="224"/>
      <c r="L88" s="76"/>
      <c r="M88" s="77"/>
      <c r="N88" s="79"/>
      <c r="O88" s="222"/>
      <c r="P88" s="229"/>
      <c r="Q88" s="222"/>
      <c r="R88" s="10"/>
      <c r="S88" s="10"/>
      <c r="T88" s="10"/>
      <c r="U88" s="10"/>
      <c r="V88" s="225"/>
      <c r="X88" s="7"/>
      <c r="Y88" s="7"/>
      <c r="Z88" s="66"/>
      <c r="AB88" s="226"/>
    </row>
    <row r="89" spans="2:28" ht="16.5" customHeight="1" x14ac:dyDescent="0.25">
      <c r="B89" s="90"/>
      <c r="C89" s="91"/>
      <c r="D89" s="230"/>
      <c r="F89" s="90"/>
      <c r="G89" s="91"/>
      <c r="H89" s="230"/>
      <c r="J89" s="80">
        <f ca="1">MIN(D84:D88,H84:H88)</f>
        <v>148.74119999999999</v>
      </c>
      <c r="L89" s="81"/>
      <c r="M89" s="82"/>
      <c r="N89" s="83"/>
      <c r="O89" s="222"/>
      <c r="P89" s="204"/>
      <c r="Q89" s="222"/>
      <c r="R89" s="10"/>
      <c r="S89" s="10"/>
      <c r="T89" s="10"/>
      <c r="U89" s="10"/>
      <c r="V89" s="67"/>
      <c r="X89" s="7"/>
      <c r="Y89" s="7"/>
      <c r="Z89" s="66"/>
    </row>
    <row r="90" spans="2:28" ht="16.5" customHeight="1" thickBot="1" x14ac:dyDescent="0.3">
      <c r="B90" s="72"/>
      <c r="C90" s="74"/>
      <c r="D90" s="228"/>
      <c r="E90" s="222"/>
      <c r="F90" s="72"/>
      <c r="G90" s="74"/>
      <c r="H90" s="228"/>
      <c r="I90" s="10"/>
      <c r="J90" s="84">
        <f ca="1">MAX(D84:D88,H84:H88)</f>
        <v>405.81194399999998</v>
      </c>
      <c r="L90" s="85">
        <f>L89</f>
        <v>0</v>
      </c>
      <c r="M90" s="86">
        <f>M89</f>
        <v>0</v>
      </c>
      <c r="N90" s="79"/>
      <c r="O90" s="222"/>
      <c r="P90" s="6"/>
      <c r="Q90" s="222"/>
      <c r="R90" s="10"/>
      <c r="S90" s="10"/>
      <c r="T90" s="10"/>
      <c r="U90" s="10"/>
      <c r="V90" s="67"/>
      <c r="X90" s="68"/>
      <c r="Y90" s="68"/>
      <c r="Z90" s="66"/>
    </row>
    <row r="91" spans="2:28" ht="16.2" customHeight="1" thickBot="1" x14ac:dyDescent="0.3"/>
    <row r="92" spans="2:28" x14ac:dyDescent="0.25">
      <c r="B92" s="278" t="s">
        <v>19</v>
      </c>
      <c r="C92" s="279"/>
      <c r="D92" s="280"/>
      <c r="E92" s="3"/>
      <c r="F92" s="278" t="str">
        <f>B92</f>
        <v>bartender_track</v>
      </c>
      <c r="G92" s="279"/>
      <c r="H92" s="280"/>
      <c r="I92" s="3"/>
      <c r="J92" s="204"/>
      <c r="L92" s="282" t="str">
        <f>F92</f>
        <v>bartender_track</v>
      </c>
      <c r="M92" s="279"/>
      <c r="N92" s="280"/>
      <c r="O92" s="180"/>
      <c r="P92" s="204"/>
      <c r="U92" s="200"/>
      <c r="V92" s="200"/>
      <c r="X92" s="277"/>
      <c r="Y92" s="275"/>
      <c r="Z92" s="275"/>
    </row>
    <row r="93" spans="2:28" x14ac:dyDescent="0.25">
      <c r="B93" s="274" t="s">
        <v>27</v>
      </c>
      <c r="C93" s="275"/>
      <c r="D93" s="71" t="s">
        <v>28</v>
      </c>
      <c r="E93" s="222"/>
      <c r="F93" s="274" t="s">
        <v>27</v>
      </c>
      <c r="G93" s="275"/>
      <c r="H93" s="71" t="s">
        <v>28</v>
      </c>
      <c r="I93" s="10"/>
      <c r="J93" s="203" t="s">
        <v>29</v>
      </c>
      <c r="L93" s="283" t="s">
        <v>47</v>
      </c>
      <c r="M93" s="275"/>
      <c r="N93" s="284"/>
      <c r="O93" s="69"/>
      <c r="P93" s="4"/>
      <c r="R93" s="281"/>
      <c r="S93" s="275"/>
      <c r="T93" s="275"/>
      <c r="U93" s="205"/>
      <c r="V93" s="205"/>
      <c r="X93" s="281"/>
      <c r="Y93" s="275"/>
      <c r="Z93" s="275"/>
    </row>
    <row r="94" spans="2:28" x14ac:dyDescent="0.25">
      <c r="B94" s="177" t="s">
        <v>1</v>
      </c>
      <c r="C94" s="101" t="s">
        <v>31</v>
      </c>
      <c r="D94" s="70" t="s">
        <v>32</v>
      </c>
      <c r="E94" s="222"/>
      <c r="F94" s="177" t="s">
        <v>1</v>
      </c>
      <c r="G94" s="101" t="s">
        <v>31</v>
      </c>
      <c r="H94" s="70" t="s">
        <v>32</v>
      </c>
      <c r="I94" s="10"/>
      <c r="J94" s="75"/>
      <c r="L94" s="178" t="str">
        <f>CONCATENATE(B$2," ",L92)</f>
        <v>MPEG-151 bartender_track</v>
      </c>
      <c r="M94" s="195" t="str">
        <f>CONCATENATE(F$2," ",L92)</f>
        <v>my bartender_track</v>
      </c>
      <c r="N94" s="179" t="s">
        <v>33</v>
      </c>
      <c r="O94" s="3"/>
      <c r="P94" s="4" t="s">
        <v>24</v>
      </c>
      <c r="Q94" s="3"/>
      <c r="R94" s="3"/>
      <c r="S94" s="3"/>
      <c r="T94" s="3"/>
      <c r="U94" s="3"/>
      <c r="V94" s="3"/>
      <c r="X94" s="180"/>
      <c r="Y94" s="180"/>
      <c r="Z94" s="180"/>
    </row>
    <row r="95" spans="2:28" x14ac:dyDescent="0.25">
      <c r="B95" s="94" t="str">
        <f>B92</f>
        <v>bartender_track</v>
      </c>
      <c r="C95" s="101" t="s">
        <v>34</v>
      </c>
      <c r="D95" s="223">
        <f ca="1">0.001*INDIRECT($B95&amp;"!E5")</f>
        <v>43.155912000000001</v>
      </c>
      <c r="E95" s="222"/>
      <c r="F95" s="94" t="str">
        <f>F92</f>
        <v>bartender_track</v>
      </c>
      <c r="G95" s="101" t="s">
        <v>34</v>
      </c>
      <c r="H95" s="223">
        <f ca="1">0.001*INDIRECT($B95&amp;"!W5")</f>
        <v>43.156303999999999</v>
      </c>
      <c r="I95" s="10"/>
      <c r="J95" s="224">
        <f ca="1">H95/D95-1</f>
        <v>9.0833441312998531E-6</v>
      </c>
      <c r="L95" s="76">
        <f ca="1">INDIRECT($B95&amp;"!"&amp;L$3&amp;"5")</f>
        <v>5.750067752380951E-2</v>
      </c>
      <c r="M95" s="77">
        <f ca="1">INDIRECT($B95&amp;"!"&amp;M$3&amp;"5")</f>
        <v>5.6918220380952386E-2</v>
      </c>
      <c r="N95" s="78">
        <f ca="1">M95-L95</f>
        <v>-5.8245714285712347E-4</v>
      </c>
      <c r="O95" s="222"/>
      <c r="P95" s="224">
        <f ca="1">bdrate(D95:D98,L95:L98,H95:H98,M95:M98)</f>
        <v>0</v>
      </c>
      <c r="Q95" s="222"/>
      <c r="R95" s="10"/>
      <c r="S95" s="10"/>
      <c r="T95" s="10"/>
      <c r="U95" s="10"/>
      <c r="V95" s="225"/>
      <c r="X95" s="7"/>
      <c r="Y95" s="7"/>
      <c r="Z95" s="66"/>
      <c r="AB95" s="226"/>
    </row>
    <row r="96" spans="2:28" x14ac:dyDescent="0.25">
      <c r="B96" s="94" t="str">
        <f>B95</f>
        <v>bartender_track</v>
      </c>
      <c r="C96" s="101" t="s">
        <v>35</v>
      </c>
      <c r="D96" s="223">
        <f ca="1">0.001*INDIRECT($B96&amp;"!E6")</f>
        <v>64.133495999999994</v>
      </c>
      <c r="E96" s="222"/>
      <c r="F96" s="94" t="str">
        <f>F95</f>
        <v>bartender_track</v>
      </c>
      <c r="G96" s="101" t="s">
        <v>35</v>
      </c>
      <c r="H96" s="223">
        <f ca="1">0.001*INDIRECT($B96&amp;"!W6")</f>
        <v>64.133896000000007</v>
      </c>
      <c r="I96" s="10"/>
      <c r="J96" s="224">
        <f ca="1">H96/D96-1</f>
        <v>6.2369904179071511E-6</v>
      </c>
      <c r="L96" s="76">
        <f ca="1">INDIRECT($B96&amp;"!"&amp;L$3&amp;"6")</f>
        <v>3.3999164952380957E-2</v>
      </c>
      <c r="M96" s="77">
        <f ca="1">INDIRECT($B96&amp;"!"&amp;M$3&amp;"6")</f>
        <v>3.3904619761904758E-2</v>
      </c>
      <c r="N96" s="78">
        <f ca="1">M96-L96</f>
        <v>-9.4545190476198748E-5</v>
      </c>
      <c r="O96" s="222"/>
      <c r="P96" s="4"/>
      <c r="Q96" s="222"/>
      <c r="R96" s="10"/>
      <c r="S96" s="10"/>
      <c r="T96" s="10"/>
      <c r="U96" s="10"/>
      <c r="V96" s="225"/>
      <c r="X96" s="7"/>
      <c r="Y96" s="7"/>
      <c r="Z96" s="66"/>
    </row>
    <row r="97" spans="2:28" x14ac:dyDescent="0.25">
      <c r="B97" s="94" t="str">
        <f>B96</f>
        <v>bartender_track</v>
      </c>
      <c r="C97" s="101" t="s">
        <v>36</v>
      </c>
      <c r="D97" s="223">
        <f ca="1">0.001*INDIRECT($B97&amp;"!E7")</f>
        <v>94.915872000000007</v>
      </c>
      <c r="E97" s="222"/>
      <c r="F97" s="94" t="str">
        <f>F96</f>
        <v>bartender_track</v>
      </c>
      <c r="G97" s="101" t="s">
        <v>36</v>
      </c>
      <c r="H97" s="223">
        <f ca="1">0.001*INDIRECT($B97&amp;"!W7")</f>
        <v>94.916112000000012</v>
      </c>
      <c r="I97" s="10"/>
      <c r="J97" s="224">
        <f ca="1">H97/D97-1</f>
        <v>2.5285549714038069E-6</v>
      </c>
      <c r="L97" s="76">
        <f ca="1">INDIRECT($B97&amp;"!"&amp;L$3&amp;"7")</f>
        <v>1.6109171761904763E-2</v>
      </c>
      <c r="M97" s="77">
        <f ca="1">INDIRECT($B97&amp;"!"&amp;M$3&amp;"7")</f>
        <v>1.6196287285714286E-2</v>
      </c>
      <c r="N97" s="78">
        <f ca="1">M97-L97</f>
        <v>8.7115523809522255E-5</v>
      </c>
      <c r="O97" s="222"/>
      <c r="P97" s="4" t="s">
        <v>37</v>
      </c>
      <c r="Q97" s="222"/>
      <c r="R97" s="10"/>
      <c r="S97" s="10"/>
      <c r="T97" s="10"/>
      <c r="U97" s="10"/>
      <c r="V97" s="225"/>
      <c r="X97" s="7"/>
      <c r="Y97" s="7"/>
      <c r="Z97" s="66"/>
    </row>
    <row r="98" spans="2:28" x14ac:dyDescent="0.25">
      <c r="B98" s="94" t="str">
        <f>B97</f>
        <v>bartender_track</v>
      </c>
      <c r="C98" s="101" t="s">
        <v>38</v>
      </c>
      <c r="D98" s="223">
        <f ca="1">0.001*INDIRECT($B98&amp;"!E8")</f>
        <v>133.515456</v>
      </c>
      <c r="E98" s="222"/>
      <c r="F98" s="94" t="str">
        <f>F97</f>
        <v>bartender_track</v>
      </c>
      <c r="G98" s="101" t="s">
        <v>38</v>
      </c>
      <c r="H98" s="223">
        <f ca="1">0.001*INDIRECT($B98&amp;"!W8")</f>
        <v>133.51447200000001</v>
      </c>
      <c r="I98" s="10"/>
      <c r="J98" s="224">
        <f ca="1">H98/D98-1</f>
        <v>-7.3699332606702583E-6</v>
      </c>
      <c r="L98" s="76">
        <f ca="1">INDIRECT($B98&amp;"!"&amp;L$3&amp;"8")</f>
        <v>6.7792141761904767E-3</v>
      </c>
      <c r="M98" s="77">
        <f ca="1">INDIRECT($B98&amp;"!"&amp;M$3&amp;"8")</f>
        <v>6.7628823999999988E-3</v>
      </c>
      <c r="N98" s="78">
        <f ca="1">M98-L98</f>
        <v>-1.6331776190477848E-5</v>
      </c>
      <c r="O98" s="222"/>
      <c r="P98" s="227">
        <f ca="1">bdrate(L95:L98,D95:D98,M95:M98,H95:H98)</f>
        <v>5.2942617542606207E-4</v>
      </c>
      <c r="Q98" s="222"/>
      <c r="R98" s="10"/>
      <c r="S98" s="10"/>
      <c r="T98" s="10"/>
      <c r="U98" s="10"/>
      <c r="V98" s="225"/>
      <c r="X98" s="7"/>
      <c r="Y98" s="7"/>
      <c r="Z98" s="66"/>
    </row>
    <row r="99" spans="2:28" ht="16.5" customHeight="1" thickBot="1" x14ac:dyDescent="0.3">
      <c r="B99" s="72"/>
      <c r="C99" s="102"/>
      <c r="D99" s="228"/>
      <c r="E99" s="222"/>
      <c r="F99" s="72"/>
      <c r="G99" s="102"/>
      <c r="H99" s="223"/>
      <c r="I99" s="10"/>
      <c r="J99" s="224"/>
      <c r="L99" s="76"/>
      <c r="M99" s="77"/>
      <c r="N99" s="79"/>
      <c r="O99" s="222"/>
      <c r="P99" s="229"/>
      <c r="Q99" s="222"/>
      <c r="R99" s="10"/>
      <c r="S99" s="10"/>
      <c r="T99" s="10"/>
      <c r="U99" s="10"/>
      <c r="V99" s="225"/>
      <c r="X99" s="7"/>
      <c r="Y99" s="7"/>
      <c r="Z99" s="66"/>
      <c r="AB99" s="226"/>
    </row>
    <row r="100" spans="2:28" ht="16.5" customHeight="1" x14ac:dyDescent="0.25">
      <c r="B100" s="90"/>
      <c r="C100" s="91"/>
      <c r="D100" s="230"/>
      <c r="F100" s="90"/>
      <c r="G100" s="91"/>
      <c r="H100" s="230"/>
      <c r="J100" s="80">
        <f ca="1">MIN(D95:D99,H95:H99)</f>
        <v>43.155912000000001</v>
      </c>
      <c r="L100" s="81"/>
      <c r="M100" s="82"/>
      <c r="N100" s="83"/>
      <c r="O100" s="222"/>
      <c r="P100" s="204"/>
      <c r="Q100" s="222"/>
      <c r="R100" s="10"/>
      <c r="S100" s="10"/>
      <c r="T100" s="10"/>
      <c r="U100" s="10"/>
      <c r="V100" s="67"/>
      <c r="X100" s="7"/>
      <c r="Y100" s="7"/>
      <c r="Z100" s="66"/>
    </row>
    <row r="101" spans="2:28" ht="16.5" customHeight="1" thickBot="1" x14ac:dyDescent="0.3">
      <c r="B101" s="72"/>
      <c r="C101" s="74"/>
      <c r="D101" s="228"/>
      <c r="E101" s="222"/>
      <c r="F101" s="72"/>
      <c r="G101" s="74"/>
      <c r="H101" s="228"/>
      <c r="I101" s="10"/>
      <c r="J101" s="84">
        <f ca="1">MAX(D95:D99,H95:H99)</f>
        <v>133.515456</v>
      </c>
      <c r="L101" s="85">
        <f>L100</f>
        <v>0</v>
      </c>
      <c r="M101" s="86">
        <f>M100</f>
        <v>0</v>
      </c>
      <c r="N101" s="79"/>
      <c r="O101" s="222"/>
      <c r="P101" s="6"/>
      <c r="Q101" s="222"/>
      <c r="R101" s="10"/>
      <c r="S101" s="10"/>
      <c r="T101" s="10"/>
      <c r="U101" s="10"/>
      <c r="V101" s="67"/>
      <c r="X101" s="68"/>
      <c r="Y101" s="68"/>
      <c r="Z101" s="66"/>
    </row>
    <row r="102" spans="2:28" ht="16.2" customHeight="1" thickBot="1" x14ac:dyDescent="0.3"/>
    <row r="103" spans="2:28" x14ac:dyDescent="0.25">
      <c r="B103" s="278" t="s">
        <v>20</v>
      </c>
      <c r="C103" s="279"/>
      <c r="D103" s="280"/>
      <c r="E103" s="3"/>
      <c r="F103" s="278" t="str">
        <f>B103</f>
        <v>bartender_semitrack</v>
      </c>
      <c r="G103" s="279"/>
      <c r="H103" s="280"/>
      <c r="I103" s="3"/>
      <c r="J103" s="204"/>
      <c r="L103" s="282" t="str">
        <f>F103</f>
        <v>bartender_semitrack</v>
      </c>
      <c r="M103" s="279"/>
      <c r="N103" s="280"/>
      <c r="O103" s="180"/>
      <c r="P103" s="204"/>
      <c r="U103" s="200"/>
      <c r="V103" s="200"/>
      <c r="X103" s="277"/>
      <c r="Y103" s="275"/>
      <c r="Z103" s="275"/>
    </row>
    <row r="104" spans="2:28" x14ac:dyDescent="0.25">
      <c r="B104" s="274" t="s">
        <v>27</v>
      </c>
      <c r="C104" s="275"/>
      <c r="D104" s="71" t="s">
        <v>28</v>
      </c>
      <c r="E104" s="222"/>
      <c r="F104" s="274" t="s">
        <v>27</v>
      </c>
      <c r="G104" s="275"/>
      <c r="H104" s="71" t="s">
        <v>28</v>
      </c>
      <c r="I104" s="10"/>
      <c r="J104" s="203" t="s">
        <v>29</v>
      </c>
      <c r="L104" s="283" t="s">
        <v>47</v>
      </c>
      <c r="M104" s="275"/>
      <c r="N104" s="284"/>
      <c r="O104" s="69"/>
      <c r="P104" s="4"/>
      <c r="R104" s="281"/>
      <c r="S104" s="275"/>
      <c r="T104" s="275"/>
      <c r="U104" s="205"/>
      <c r="V104" s="205"/>
      <c r="X104" s="281"/>
      <c r="Y104" s="275"/>
      <c r="Z104" s="275"/>
    </row>
    <row r="105" spans="2:28" x14ac:dyDescent="0.25">
      <c r="B105" s="177" t="s">
        <v>1</v>
      </c>
      <c r="C105" s="101" t="s">
        <v>31</v>
      </c>
      <c r="D105" s="70" t="s">
        <v>32</v>
      </c>
      <c r="E105" s="222"/>
      <c r="F105" s="177" t="s">
        <v>1</v>
      </c>
      <c r="G105" s="101" t="s">
        <v>31</v>
      </c>
      <c r="H105" s="70" t="s">
        <v>32</v>
      </c>
      <c r="I105" s="10"/>
      <c r="J105" s="75"/>
      <c r="L105" s="178" t="str">
        <f>CONCATENATE(B$2," ",L103)</f>
        <v>MPEG-151 bartender_semitrack</v>
      </c>
      <c r="M105" s="195" t="str">
        <f>CONCATENATE(F$2," ",L103)</f>
        <v>my bartender_semitrack</v>
      </c>
      <c r="N105" s="179" t="s">
        <v>33</v>
      </c>
      <c r="O105" s="3"/>
      <c r="P105" s="4" t="s">
        <v>24</v>
      </c>
      <c r="Q105" s="3"/>
      <c r="R105" s="3"/>
      <c r="S105" s="3"/>
      <c r="T105" s="3"/>
      <c r="U105" s="3"/>
      <c r="V105" s="3"/>
      <c r="X105" s="180"/>
      <c r="Y105" s="180"/>
      <c r="Z105" s="180"/>
    </row>
    <row r="106" spans="2:28" x14ac:dyDescent="0.25">
      <c r="B106" s="94" t="str">
        <f>B103</f>
        <v>bartender_semitrack</v>
      </c>
      <c r="C106" s="101" t="s">
        <v>34</v>
      </c>
      <c r="D106" s="223">
        <f ca="1">0.001*INDIRECT($B106&amp;"!E5")</f>
        <v>44.56575200000001</v>
      </c>
      <c r="E106" s="222"/>
      <c r="F106" s="94" t="str">
        <f>F103</f>
        <v>bartender_semitrack</v>
      </c>
      <c r="G106" s="101" t="s">
        <v>34</v>
      </c>
      <c r="H106" s="223">
        <f ca="1">0.001*INDIRECT($B106&amp;"!W5")</f>
        <v>44.566159999999996</v>
      </c>
      <c r="I106" s="10"/>
      <c r="J106" s="224">
        <f ca="1">H106/D106-1</f>
        <v>9.1550121263939133E-6</v>
      </c>
      <c r="L106" s="76">
        <f ca="1">INDIRECT($B106&amp;"!"&amp;L$3&amp;"5")</f>
        <v>5.9806386428571424E-2</v>
      </c>
      <c r="M106" s="77">
        <f ca="1">INDIRECT($B106&amp;"!"&amp;M$3&amp;"5")</f>
        <v>5.9604069428571424E-2</v>
      </c>
      <c r="N106" s="78">
        <f ca="1">M106-L106</f>
        <v>-2.0231700000000047E-4</v>
      </c>
      <c r="O106" s="222"/>
      <c r="P106" s="224">
        <f ca="1">bdrate(D106:D109,L106:L109,H106:H109,M106:M109)</f>
        <v>0</v>
      </c>
      <c r="Q106" s="222"/>
      <c r="R106" s="10"/>
      <c r="S106" s="10"/>
      <c r="T106" s="10"/>
      <c r="U106" s="10"/>
      <c r="V106" s="225"/>
      <c r="X106" s="7"/>
      <c r="Y106" s="7"/>
      <c r="Z106" s="66"/>
      <c r="AB106" s="226"/>
    </row>
    <row r="107" spans="2:28" x14ac:dyDescent="0.25">
      <c r="B107" s="94" t="str">
        <f>B106</f>
        <v>bartender_semitrack</v>
      </c>
      <c r="C107" s="101" t="s">
        <v>35</v>
      </c>
      <c r="D107" s="223">
        <f ca="1">0.001*INDIRECT($B107&amp;"!E6")</f>
        <v>66.379448000000011</v>
      </c>
      <c r="E107" s="222"/>
      <c r="F107" s="94" t="str">
        <f>F106</f>
        <v>bartender_semitrack</v>
      </c>
      <c r="G107" s="101" t="s">
        <v>35</v>
      </c>
      <c r="H107" s="223">
        <f ca="1">0.001*INDIRECT($B107&amp;"!W6")</f>
        <v>66.37951200000002</v>
      </c>
      <c r="I107" s="10"/>
      <c r="J107" s="224">
        <f ca="1">H107/D107-1</f>
        <v>9.6415384476244981E-7</v>
      </c>
      <c r="L107" s="76">
        <f ca="1">INDIRECT($B107&amp;"!"&amp;L$3&amp;"6")</f>
        <v>3.6561598523809531E-2</v>
      </c>
      <c r="M107" s="77">
        <f ca="1">INDIRECT($B107&amp;"!"&amp;M$3&amp;"6")</f>
        <v>3.6489951571428571E-2</v>
      </c>
      <c r="N107" s="78">
        <f ca="1">M107-L107</f>
        <v>-7.1646952380960416E-5</v>
      </c>
      <c r="O107" s="222"/>
      <c r="P107" s="4"/>
      <c r="Q107" s="222"/>
      <c r="R107" s="10"/>
      <c r="S107" s="10"/>
      <c r="T107" s="10"/>
      <c r="U107" s="10"/>
      <c r="V107" s="225"/>
      <c r="X107" s="7"/>
      <c r="Y107" s="7"/>
      <c r="Z107" s="66"/>
    </row>
    <row r="108" spans="2:28" x14ac:dyDescent="0.25">
      <c r="B108" s="94" t="str">
        <f>B107</f>
        <v>bartender_semitrack</v>
      </c>
      <c r="C108" s="101" t="s">
        <v>36</v>
      </c>
      <c r="D108" s="223">
        <f ca="1">0.001*INDIRECT($B108&amp;"!E7")</f>
        <v>98.37782399999999</v>
      </c>
      <c r="E108" s="222"/>
      <c r="F108" s="94" t="str">
        <f>F107</f>
        <v>bartender_semitrack</v>
      </c>
      <c r="G108" s="101" t="s">
        <v>36</v>
      </c>
      <c r="H108" s="223">
        <f ca="1">0.001*INDIRECT($B108&amp;"!W7")</f>
        <v>98.37548000000001</v>
      </c>
      <c r="I108" s="10"/>
      <c r="J108" s="224">
        <f ca="1">H108/D108-1</f>
        <v>-2.3826507892454885E-5</v>
      </c>
      <c r="L108" s="76">
        <f ca="1">INDIRECT($B108&amp;"!"&amp;L$3&amp;"7")</f>
        <v>1.7155225904761904E-2</v>
      </c>
      <c r="M108" s="77">
        <f ca="1">INDIRECT($B108&amp;"!"&amp;M$3&amp;"7")</f>
        <v>1.7090769857142855E-2</v>
      </c>
      <c r="N108" s="78">
        <f ca="1">M108-L108</f>
        <v>-6.4456047619048523E-5</v>
      </c>
      <c r="O108" s="222"/>
      <c r="P108" s="4" t="s">
        <v>37</v>
      </c>
      <c r="Q108" s="222"/>
      <c r="R108" s="10"/>
      <c r="S108" s="10"/>
      <c r="T108" s="10"/>
      <c r="U108" s="10"/>
      <c r="V108" s="225"/>
      <c r="X108" s="7"/>
      <c r="Y108" s="7"/>
      <c r="Z108" s="66"/>
    </row>
    <row r="109" spans="2:28" x14ac:dyDescent="0.25">
      <c r="B109" s="94" t="str">
        <f>B108</f>
        <v>bartender_semitrack</v>
      </c>
      <c r="C109" s="101" t="s">
        <v>38</v>
      </c>
      <c r="D109" s="223">
        <f ca="1">0.001*INDIRECT($B109&amp;"!E8")</f>
        <v>138.21379200000001</v>
      </c>
      <c r="E109" s="222"/>
      <c r="F109" s="94" t="str">
        <f>F108</f>
        <v>bartender_semitrack</v>
      </c>
      <c r="G109" s="101" t="s">
        <v>38</v>
      </c>
      <c r="H109" s="223">
        <f ca="1">0.001*INDIRECT($B109&amp;"!W8")</f>
        <v>138.21109600000003</v>
      </c>
      <c r="I109" s="10"/>
      <c r="J109" s="224">
        <f ca="1">H109/D109-1</f>
        <v>-1.9506012829628716E-5</v>
      </c>
      <c r="L109" s="76">
        <f ca="1">INDIRECT($B109&amp;"!"&amp;L$3&amp;"8")</f>
        <v>7.4983172809523812E-3</v>
      </c>
      <c r="M109" s="77">
        <f ca="1">INDIRECT($B109&amp;"!"&amp;M$3&amp;"8")</f>
        <v>7.4416120619047611E-3</v>
      </c>
      <c r="N109" s="78">
        <f ca="1">M109-L109</f>
        <v>-5.6705219047620097E-5</v>
      </c>
      <c r="O109" s="222"/>
      <c r="P109" s="227">
        <f ca="1">bdrate(L106:L109,D106:D109,M106:M109,H106:H109)</f>
        <v>-3.8593893009707392E-3</v>
      </c>
      <c r="Q109" s="222"/>
      <c r="R109" s="10"/>
      <c r="S109" s="10"/>
      <c r="T109" s="10"/>
      <c r="U109" s="10"/>
      <c r="V109" s="225"/>
      <c r="X109" s="7"/>
      <c r="Y109" s="7"/>
      <c r="Z109" s="66"/>
    </row>
    <row r="110" spans="2:28" ht="16.5" customHeight="1" thickBot="1" x14ac:dyDescent="0.3">
      <c r="B110" s="72"/>
      <c r="C110" s="102"/>
      <c r="D110" s="228"/>
      <c r="E110" s="222"/>
      <c r="F110" s="72"/>
      <c r="G110" s="102"/>
      <c r="H110" s="223"/>
      <c r="I110" s="10"/>
      <c r="J110" s="224"/>
      <c r="L110" s="76"/>
      <c r="M110" s="77"/>
      <c r="N110" s="79"/>
      <c r="O110" s="222"/>
      <c r="P110" s="229"/>
      <c r="Q110" s="222"/>
      <c r="R110" s="10"/>
      <c r="S110" s="10"/>
      <c r="T110" s="10"/>
      <c r="U110" s="10"/>
      <c r="V110" s="225"/>
      <c r="X110" s="7"/>
      <c r="Y110" s="7"/>
      <c r="Z110" s="66"/>
      <c r="AB110" s="226"/>
    </row>
    <row r="111" spans="2:28" ht="16.5" customHeight="1" x14ac:dyDescent="0.25">
      <c r="B111" s="90"/>
      <c r="C111" s="91"/>
      <c r="D111" s="230"/>
      <c r="F111" s="90"/>
      <c r="G111" s="91"/>
      <c r="H111" s="230"/>
      <c r="J111" s="80">
        <f ca="1">MIN(D106:D110,H106:H110)</f>
        <v>44.56575200000001</v>
      </c>
      <c r="L111" s="81"/>
      <c r="M111" s="82"/>
      <c r="N111" s="83"/>
      <c r="O111" s="222"/>
      <c r="P111" s="204"/>
      <c r="Q111" s="222"/>
      <c r="R111" s="10"/>
      <c r="S111" s="10"/>
      <c r="T111" s="10"/>
      <c r="U111" s="10"/>
      <c r="V111" s="67"/>
      <c r="X111" s="7"/>
      <c r="Y111" s="7"/>
      <c r="Z111" s="66"/>
    </row>
    <row r="112" spans="2:28" ht="16.5" customHeight="1" thickBot="1" x14ac:dyDescent="0.3">
      <c r="B112" s="72"/>
      <c r="C112" s="74"/>
      <c r="D112" s="228"/>
      <c r="E112" s="222"/>
      <c r="F112" s="72"/>
      <c r="G112" s="74"/>
      <c r="H112" s="228"/>
      <c r="I112" s="10"/>
      <c r="J112" s="84">
        <f ca="1">MAX(D106:D110,H106:H110)</f>
        <v>138.21379200000001</v>
      </c>
      <c r="L112" s="85">
        <f>L111</f>
        <v>0</v>
      </c>
      <c r="M112" s="86">
        <f>M111</f>
        <v>0</v>
      </c>
      <c r="N112" s="79"/>
      <c r="O112" s="222"/>
      <c r="P112" s="6"/>
      <c r="Q112" s="222"/>
      <c r="R112" s="10"/>
      <c r="S112" s="10"/>
      <c r="T112" s="10"/>
      <c r="U112" s="10"/>
      <c r="V112" s="67"/>
      <c r="X112" s="68"/>
      <c r="Y112" s="68"/>
      <c r="Z112" s="66"/>
    </row>
    <row r="116" spans="28:28" x14ac:dyDescent="0.25">
      <c r="AB116" s="226"/>
    </row>
    <row r="119" spans="28:28" ht="16.5" customHeight="1" x14ac:dyDescent="0.25">
      <c r="AB119" s="226"/>
    </row>
    <row r="121" spans="28:28" ht="16.5" customHeight="1" x14ac:dyDescent="0.25"/>
    <row r="122" spans="28:28" ht="16.5" customHeight="1" x14ac:dyDescent="0.25"/>
    <row r="126" spans="28:28" x14ac:dyDescent="0.25">
      <c r="AB126" s="226"/>
    </row>
    <row r="129" spans="28:28" ht="16.5" customHeight="1" x14ac:dyDescent="0.25">
      <c r="AB129" s="226"/>
    </row>
    <row r="131" spans="28:28" ht="16.5" customHeight="1" x14ac:dyDescent="0.25"/>
    <row r="132" spans="28:28" ht="16.5" customHeight="1" x14ac:dyDescent="0.25"/>
    <row r="136" spans="28:28" x14ac:dyDescent="0.25">
      <c r="AB136" s="226"/>
    </row>
    <row r="139" spans="28:28" ht="16.5" customHeight="1" x14ac:dyDescent="0.25">
      <c r="AB139" s="226"/>
    </row>
    <row r="141" spans="28:28" ht="16.5" customHeight="1" x14ac:dyDescent="0.25"/>
    <row r="142" spans="28:28" ht="16.5" customHeight="1" x14ac:dyDescent="0.25"/>
    <row r="146" spans="28:28" x14ac:dyDescent="0.25">
      <c r="AB146" s="226"/>
    </row>
    <row r="149" spans="28:28" ht="16.5" customHeight="1" x14ac:dyDescent="0.25">
      <c r="AB149" s="226"/>
    </row>
    <row r="151" spans="28:28" ht="16.5" customHeight="1" x14ac:dyDescent="0.25"/>
    <row r="152" spans="28:28" ht="16.5" customHeight="1" x14ac:dyDescent="0.25"/>
    <row r="156" spans="28:28" x14ac:dyDescent="0.25">
      <c r="AB156" s="226"/>
    </row>
    <row r="159" spans="28:28" ht="16.5" customHeight="1" x14ac:dyDescent="0.25">
      <c r="AB159" s="226"/>
    </row>
    <row r="161" spans="28:28" ht="16.5" customHeight="1" x14ac:dyDescent="0.25"/>
    <row r="162" spans="28:28" ht="16.5" customHeight="1" x14ac:dyDescent="0.25"/>
    <row r="166" spans="28:28" x14ac:dyDescent="0.25">
      <c r="AB166" s="226"/>
    </row>
    <row r="169" spans="28:28" ht="16.5" customHeight="1" x14ac:dyDescent="0.25">
      <c r="AB169" s="226"/>
    </row>
    <row r="171" spans="28:28" ht="16.5" customHeight="1" x14ac:dyDescent="0.25"/>
    <row r="172" spans="28:28" ht="16.5" customHeight="1" x14ac:dyDescent="0.25"/>
    <row r="176" spans="28:28" x14ac:dyDescent="0.25">
      <c r="AB176" s="226"/>
    </row>
    <row r="179" spans="28:28" ht="16.5" customHeight="1" x14ac:dyDescent="0.25">
      <c r="AB179" s="226"/>
    </row>
    <row r="181" spans="28:28" ht="16.5" customHeight="1" x14ac:dyDescent="0.25"/>
    <row r="182" spans="28:28" ht="16.5" customHeight="1" x14ac:dyDescent="0.25"/>
    <row r="186" spans="28:28" x14ac:dyDescent="0.25">
      <c r="AB186" s="226"/>
    </row>
    <row r="189" spans="28:28" ht="16.5" customHeight="1" x14ac:dyDescent="0.25">
      <c r="AB189" s="226"/>
    </row>
    <row r="191" spans="28:28" ht="16.5" customHeight="1" x14ac:dyDescent="0.25"/>
    <row r="192" spans="28:28" ht="16.5" customHeight="1" x14ac:dyDescent="0.25"/>
    <row r="196" spans="28:28" x14ac:dyDescent="0.25">
      <c r="AB196" s="226"/>
    </row>
    <row r="199" spans="28:28" ht="16.5" customHeight="1" x14ac:dyDescent="0.25">
      <c r="AB199" s="226"/>
    </row>
    <row r="201" spans="28:28" ht="16.5" customHeight="1" x14ac:dyDescent="0.25"/>
    <row r="202" spans="28:28" ht="16.5" customHeight="1" x14ac:dyDescent="0.25"/>
    <row r="206" spans="28:28" x14ac:dyDescent="0.25">
      <c r="AB206" s="226"/>
    </row>
    <row r="209" spans="2:28" ht="16.5" customHeight="1" x14ac:dyDescent="0.25">
      <c r="AB209" s="226"/>
    </row>
    <row r="211" spans="2:28" ht="16.5" customHeight="1" x14ac:dyDescent="0.25"/>
    <row r="212" spans="2:28" ht="16.5" customHeight="1" x14ac:dyDescent="0.25"/>
    <row r="215" spans="2:28" x14ac:dyDescent="0.25">
      <c r="B215" s="180"/>
      <c r="C215" s="180"/>
      <c r="D215" s="3"/>
      <c r="E215" s="3"/>
      <c r="F215" s="3"/>
      <c r="G215" s="3"/>
      <c r="H215" s="3"/>
      <c r="I215" s="3"/>
      <c r="J215" s="3"/>
      <c r="L215" s="180"/>
      <c r="M215" s="180"/>
      <c r="N215" s="3"/>
      <c r="O215" s="3"/>
      <c r="P215" s="3"/>
      <c r="Q215" s="3"/>
      <c r="R215" s="3"/>
      <c r="S215" s="3"/>
      <c r="T215" s="3"/>
      <c r="U215" s="3"/>
      <c r="V215" s="3"/>
      <c r="X215" s="180"/>
      <c r="Y215" s="180"/>
      <c r="Z215" s="180"/>
    </row>
    <row r="216" spans="2:28" x14ac:dyDescent="0.25">
      <c r="B216" s="40"/>
      <c r="C216" s="180"/>
      <c r="D216" s="222"/>
      <c r="E216" s="222"/>
      <c r="F216" s="222"/>
      <c r="G216" s="222"/>
      <c r="H216" s="10"/>
      <c r="I216" s="10"/>
      <c r="J216" s="10"/>
      <c r="L216" s="40"/>
      <c r="M216" s="180"/>
      <c r="N216" s="222"/>
      <c r="O216" s="222"/>
      <c r="P216" s="222"/>
      <c r="Q216" s="222"/>
      <c r="R216" s="10"/>
      <c r="S216" s="10"/>
      <c r="T216" s="10"/>
      <c r="U216" s="10"/>
      <c r="V216" s="225"/>
      <c r="X216" s="7"/>
      <c r="Y216" s="7"/>
      <c r="Z216" s="66"/>
      <c r="AB216" s="226"/>
    </row>
    <row r="217" spans="2:28" x14ac:dyDescent="0.25">
      <c r="B217" s="40"/>
      <c r="C217" s="180"/>
      <c r="D217" s="222"/>
      <c r="E217" s="222"/>
      <c r="F217" s="222"/>
      <c r="G217" s="222"/>
      <c r="H217" s="10"/>
      <c r="I217" s="10"/>
      <c r="J217" s="10"/>
      <c r="L217" s="40"/>
      <c r="M217" s="180"/>
      <c r="N217" s="222"/>
      <c r="O217" s="222"/>
      <c r="P217" s="222"/>
      <c r="Q217" s="222"/>
      <c r="R217" s="10"/>
      <c r="S217" s="10"/>
      <c r="T217" s="10"/>
      <c r="U217" s="10"/>
      <c r="V217" s="225"/>
      <c r="X217" s="7"/>
      <c r="Y217" s="7"/>
      <c r="Z217" s="66"/>
    </row>
    <row r="218" spans="2:28" x14ac:dyDescent="0.25">
      <c r="B218" s="40"/>
      <c r="C218" s="180"/>
      <c r="D218" s="222"/>
      <c r="E218" s="222"/>
      <c r="F218" s="222"/>
      <c r="G218" s="222"/>
      <c r="H218" s="10"/>
      <c r="I218" s="10"/>
      <c r="J218" s="10"/>
      <c r="L218" s="40"/>
      <c r="M218" s="180"/>
      <c r="N218" s="222"/>
      <c r="O218" s="222"/>
      <c r="P218" s="222"/>
      <c r="Q218" s="222"/>
      <c r="R218" s="10"/>
      <c r="S218" s="10"/>
      <c r="T218" s="10"/>
      <c r="U218" s="10"/>
      <c r="V218" s="225"/>
      <c r="X218" s="7"/>
      <c r="Y218" s="7"/>
      <c r="Z218" s="66"/>
    </row>
    <row r="219" spans="2:28" ht="16.5" customHeight="1" x14ac:dyDescent="0.25">
      <c r="B219" s="40"/>
      <c r="C219" s="180"/>
      <c r="D219" s="222"/>
      <c r="E219" s="222"/>
      <c r="F219" s="222"/>
      <c r="G219" s="222"/>
      <c r="H219" s="10"/>
      <c r="I219" s="10"/>
      <c r="J219" s="10"/>
      <c r="L219" s="40"/>
      <c r="M219" s="180"/>
      <c r="N219" s="222"/>
      <c r="O219" s="222"/>
      <c r="P219" s="222"/>
      <c r="Q219" s="222"/>
      <c r="R219" s="10"/>
      <c r="S219" s="10"/>
      <c r="T219" s="10"/>
      <c r="U219" s="10"/>
      <c r="V219" s="225"/>
      <c r="X219" s="7"/>
      <c r="Y219" s="7"/>
      <c r="Z219" s="66"/>
      <c r="AB219" s="226"/>
    </row>
    <row r="220" spans="2:28" x14ac:dyDescent="0.25">
      <c r="B220" s="40"/>
      <c r="C220" s="180"/>
      <c r="D220" s="222"/>
      <c r="E220" s="222"/>
      <c r="F220" s="222"/>
      <c r="G220" s="222"/>
      <c r="H220" s="10"/>
      <c r="I220" s="10"/>
      <c r="J220" s="10"/>
      <c r="L220" s="40"/>
      <c r="M220" s="180"/>
      <c r="N220" s="222"/>
      <c r="O220" s="222"/>
      <c r="P220" s="222"/>
      <c r="Q220" s="222"/>
      <c r="R220" s="10"/>
      <c r="S220" s="10"/>
      <c r="T220" s="10"/>
      <c r="U220" s="10"/>
      <c r="V220" s="67"/>
      <c r="X220" s="7"/>
      <c r="Y220" s="7"/>
      <c r="Z220" s="66"/>
    </row>
    <row r="221" spans="2:28" ht="16.5" customHeight="1" x14ac:dyDescent="0.25">
      <c r="B221" s="40"/>
      <c r="D221" s="222"/>
      <c r="E221" s="222"/>
      <c r="F221" s="222"/>
      <c r="G221" s="222"/>
      <c r="H221" s="10"/>
      <c r="I221" s="10"/>
      <c r="J221" s="10"/>
      <c r="L221" s="40"/>
      <c r="M221" s="180"/>
      <c r="N221" s="222"/>
      <c r="O221" s="222"/>
      <c r="P221" s="222"/>
      <c r="Q221" s="222"/>
      <c r="R221" s="10"/>
      <c r="S221" s="10"/>
      <c r="T221" s="10"/>
      <c r="U221" s="10"/>
      <c r="V221" s="67"/>
      <c r="X221" s="68"/>
      <c r="Y221" s="68"/>
      <c r="Z221" s="66"/>
    </row>
  </sheetData>
  <mergeCells count="93">
    <mergeCell ref="L93:N93"/>
    <mergeCell ref="F16:G16"/>
    <mergeCell ref="R27:T27"/>
    <mergeCell ref="F2:H2"/>
    <mergeCell ref="B93:C93"/>
    <mergeCell ref="B37:D37"/>
    <mergeCell ref="B4:D4"/>
    <mergeCell ref="L37:N37"/>
    <mergeCell ref="F15:H15"/>
    <mergeCell ref="F59:H59"/>
    <mergeCell ref="B48:D48"/>
    <mergeCell ref="L2:N2"/>
    <mergeCell ref="R16:T16"/>
    <mergeCell ref="X5:Z5"/>
    <mergeCell ref="L60:N60"/>
    <mergeCell ref="B92:D92"/>
    <mergeCell ref="X60:Z60"/>
    <mergeCell ref="F92:H92"/>
    <mergeCell ref="L59:N59"/>
    <mergeCell ref="B38:C38"/>
    <mergeCell ref="X59:Z59"/>
    <mergeCell ref="R5:T5"/>
    <mergeCell ref="L48:N48"/>
    <mergeCell ref="F71:G71"/>
    <mergeCell ref="B49:C49"/>
    <mergeCell ref="R38:T38"/>
    <mergeCell ref="L15:N15"/>
    <mergeCell ref="F5:G5"/>
    <mergeCell ref="B59:D59"/>
    <mergeCell ref="L103:N103"/>
    <mergeCell ref="B104:C104"/>
    <mergeCell ref="B70:D70"/>
    <mergeCell ref="R49:T49"/>
    <mergeCell ref="X16:Z16"/>
    <mergeCell ref="L71:N71"/>
    <mergeCell ref="B16:C16"/>
    <mergeCell ref="R104:T104"/>
    <mergeCell ref="X49:Z49"/>
    <mergeCell ref="B27:C27"/>
    <mergeCell ref="L26:N26"/>
    <mergeCell ref="X104:Z104"/>
    <mergeCell ref="X93:Z93"/>
    <mergeCell ref="L49:N49"/>
    <mergeCell ref="X27:Z27"/>
    <mergeCell ref="F103:H103"/>
    <mergeCell ref="X103:Z103"/>
    <mergeCell ref="F26:H26"/>
    <mergeCell ref="L4:N4"/>
    <mergeCell ref="B71:C71"/>
    <mergeCell ref="X15:Z15"/>
    <mergeCell ref="B5:C5"/>
    <mergeCell ref="L5:N5"/>
    <mergeCell ref="L92:N92"/>
    <mergeCell ref="F70:H70"/>
    <mergeCell ref="X92:Z92"/>
    <mergeCell ref="B103:D103"/>
    <mergeCell ref="L38:N38"/>
    <mergeCell ref="L16:N16"/>
    <mergeCell ref="F82:G82"/>
    <mergeCell ref="F60:G60"/>
    <mergeCell ref="X82:Z82"/>
    <mergeCell ref="L104:N104"/>
    <mergeCell ref="F81:H81"/>
    <mergeCell ref="X38:Z38"/>
    <mergeCell ref="B60:C60"/>
    <mergeCell ref="X26:Z26"/>
    <mergeCell ref="L81:N81"/>
    <mergeCell ref="F37:H37"/>
    <mergeCell ref="B82:C82"/>
    <mergeCell ref="X81:Z81"/>
    <mergeCell ref="R93:T93"/>
    <mergeCell ref="L27:N27"/>
    <mergeCell ref="X71:Z71"/>
    <mergeCell ref="F93:G93"/>
    <mergeCell ref="L82:N82"/>
    <mergeCell ref="F49:G49"/>
    <mergeCell ref="X37:Z37"/>
    <mergeCell ref="F104:G104"/>
    <mergeCell ref="B2:D2"/>
    <mergeCell ref="X4:Z4"/>
    <mergeCell ref="B15:D15"/>
    <mergeCell ref="F48:H48"/>
    <mergeCell ref="F38:G38"/>
    <mergeCell ref="R71:T71"/>
    <mergeCell ref="B26:D26"/>
    <mergeCell ref="L70:N70"/>
    <mergeCell ref="F4:H4"/>
    <mergeCell ref="X70:Z70"/>
    <mergeCell ref="F27:G27"/>
    <mergeCell ref="X48:Z48"/>
    <mergeCell ref="B81:D81"/>
    <mergeCell ref="R82:T82"/>
    <mergeCell ref="R60:T60"/>
  </mergeCells>
  <phoneticPr fontId="27" type="noConversion"/>
  <conditionalFormatting sqref="U19:U22">
    <cfRule type="dataBar" priority="778">
      <dataBar>
        <cfvo type="min"/>
        <cfvo type="max"/>
        <color rgb="FF008AEF"/>
      </dataBar>
    </cfRule>
  </conditionalFormatting>
  <conditionalFormatting sqref="Z23:Z24">
    <cfRule type="cellIs" dxfId="391" priority="775" stopIfTrue="1" operator="lessThan">
      <formula>-0.01</formula>
    </cfRule>
    <cfRule type="cellIs" dxfId="390" priority="776" stopIfTrue="1" operator="greaterThan">
      <formula>0.01</formula>
    </cfRule>
  </conditionalFormatting>
  <conditionalFormatting sqref="I24">
    <cfRule type="dataBar" priority="774">
      <dataBar>
        <cfvo type="min"/>
        <cfvo type="max"/>
        <color rgb="FF008AEF"/>
      </dataBar>
    </cfRule>
  </conditionalFormatting>
  <conditionalFormatting sqref="R23:T24">
    <cfRule type="dataBar" priority="773">
      <dataBar>
        <cfvo type="min"/>
        <cfvo type="max"/>
        <color rgb="FF008AEF"/>
      </dataBar>
    </cfRule>
  </conditionalFormatting>
  <conditionalFormatting sqref="U23:U24">
    <cfRule type="dataBar" priority="777">
      <dataBar>
        <cfvo type="min"/>
        <cfvo type="max"/>
        <color rgb="FF008AEF"/>
      </dataBar>
    </cfRule>
  </conditionalFormatting>
  <conditionalFormatting sqref="AB18">
    <cfRule type="cellIs" dxfId="389" priority="770" operator="greaterThan">
      <formula>0.03</formula>
    </cfRule>
    <cfRule type="cellIs" dxfId="388" priority="771" stopIfTrue="1" operator="lessThan">
      <formula>-0.03</formula>
    </cfRule>
  </conditionalFormatting>
  <conditionalFormatting sqref="AB22">
    <cfRule type="cellIs" dxfId="387" priority="768" operator="lessThan">
      <formula>-0.03</formula>
    </cfRule>
    <cfRule type="cellIs" dxfId="386" priority="769" stopIfTrue="1" operator="greaterThan">
      <formula>0.03</formula>
    </cfRule>
  </conditionalFormatting>
  <conditionalFormatting sqref="Z18">
    <cfRule type="cellIs" dxfId="385" priority="766" stopIfTrue="1" operator="lessThan">
      <formula>-0.01</formula>
    </cfRule>
    <cfRule type="cellIs" dxfId="384" priority="767" stopIfTrue="1" operator="greaterThan">
      <formula>0.01</formula>
    </cfRule>
  </conditionalFormatting>
  <conditionalFormatting sqref="Z19">
    <cfRule type="cellIs" dxfId="383" priority="764" stopIfTrue="1" operator="lessThan">
      <formula>-0.01</formula>
    </cfRule>
    <cfRule type="cellIs" dxfId="382" priority="765" stopIfTrue="1" operator="greaterThan">
      <formula>0.01</formula>
    </cfRule>
  </conditionalFormatting>
  <conditionalFormatting sqref="Z20:Z21">
    <cfRule type="cellIs" dxfId="381" priority="762" stopIfTrue="1" operator="lessThan">
      <formula>-0.01</formula>
    </cfRule>
    <cfRule type="cellIs" dxfId="380" priority="763" stopIfTrue="1" operator="greaterThan">
      <formula>0.01</formula>
    </cfRule>
  </conditionalFormatting>
  <conditionalFormatting sqref="Z22">
    <cfRule type="cellIs" dxfId="379" priority="760" stopIfTrue="1" operator="lessThan">
      <formula>-0.01</formula>
    </cfRule>
    <cfRule type="cellIs" dxfId="378" priority="761" stopIfTrue="1" operator="greaterThan">
      <formula>0.01</formula>
    </cfRule>
  </conditionalFormatting>
  <conditionalFormatting sqref="V18:V22">
    <cfRule type="cellIs" dxfId="377" priority="758" operator="greaterThan">
      <formula>0.03</formula>
    </cfRule>
    <cfRule type="cellIs" dxfId="376" priority="759" stopIfTrue="1" operator="lessThan">
      <formula>-0.03</formula>
    </cfRule>
  </conditionalFormatting>
  <conditionalFormatting sqref="R19:T19">
    <cfRule type="dataBar" priority="757">
      <dataBar>
        <cfvo type="min"/>
        <cfvo type="max"/>
        <color rgb="FF008AEF"/>
      </dataBar>
    </cfRule>
  </conditionalFormatting>
  <conditionalFormatting sqref="R20:T21">
    <cfRule type="dataBar" priority="756">
      <dataBar>
        <cfvo type="min"/>
        <cfvo type="max"/>
        <color rgb="FF008AEF"/>
      </dataBar>
    </cfRule>
  </conditionalFormatting>
  <conditionalFormatting sqref="R22:T22">
    <cfRule type="dataBar" priority="755">
      <dataBar>
        <cfvo type="min"/>
        <cfvo type="max"/>
        <color rgb="FF008AEF"/>
      </dataBar>
    </cfRule>
  </conditionalFormatting>
  <conditionalFormatting sqref="R18:U18">
    <cfRule type="dataBar" priority="772">
      <dataBar>
        <cfvo type="min"/>
        <cfvo type="max"/>
        <color rgb="FF008AEF"/>
      </dataBar>
    </cfRule>
  </conditionalFormatting>
  <conditionalFormatting sqref="Z34:Z35">
    <cfRule type="cellIs" dxfId="375" priority="752" stopIfTrue="1" operator="lessThan">
      <formula>-0.01</formula>
    </cfRule>
    <cfRule type="cellIs" dxfId="374" priority="753" stopIfTrue="1" operator="greaterThan">
      <formula>0.01</formula>
    </cfRule>
  </conditionalFormatting>
  <conditionalFormatting sqref="R34:T35">
    <cfRule type="dataBar" priority="751">
      <dataBar>
        <cfvo type="min"/>
        <cfvo type="max"/>
        <color rgb="FF008AEF"/>
      </dataBar>
    </cfRule>
  </conditionalFormatting>
  <conditionalFormatting sqref="U34:U35">
    <cfRule type="dataBar" priority="754">
      <dataBar>
        <cfvo type="min"/>
        <cfvo type="max"/>
        <color rgb="FF008AEF"/>
      </dataBar>
    </cfRule>
  </conditionalFormatting>
  <conditionalFormatting sqref="AB29">
    <cfRule type="cellIs" dxfId="373" priority="748" operator="greaterThan">
      <formula>0.03</formula>
    </cfRule>
    <cfRule type="cellIs" dxfId="372" priority="749" stopIfTrue="1" operator="lessThan">
      <formula>-0.03</formula>
    </cfRule>
  </conditionalFormatting>
  <conditionalFormatting sqref="AB33">
    <cfRule type="cellIs" dxfId="371" priority="746" operator="lessThan">
      <formula>-0.03</formula>
    </cfRule>
    <cfRule type="cellIs" dxfId="370" priority="747" stopIfTrue="1" operator="greaterThan">
      <formula>0.03</formula>
    </cfRule>
  </conditionalFormatting>
  <conditionalFormatting sqref="Z29">
    <cfRule type="cellIs" dxfId="369" priority="744" stopIfTrue="1" operator="lessThan">
      <formula>-0.01</formula>
    </cfRule>
    <cfRule type="cellIs" dxfId="368" priority="745" stopIfTrue="1" operator="greaterThan">
      <formula>0.01</formula>
    </cfRule>
  </conditionalFormatting>
  <conditionalFormatting sqref="Z30">
    <cfRule type="cellIs" dxfId="367" priority="742" stopIfTrue="1" operator="lessThan">
      <formula>-0.01</formula>
    </cfRule>
    <cfRule type="cellIs" dxfId="366" priority="743" stopIfTrue="1" operator="greaterThan">
      <formula>0.01</formula>
    </cfRule>
  </conditionalFormatting>
  <conditionalFormatting sqref="Z31:Z32">
    <cfRule type="cellIs" dxfId="365" priority="740" stopIfTrue="1" operator="lessThan">
      <formula>-0.01</formula>
    </cfRule>
    <cfRule type="cellIs" dxfId="364" priority="741" stopIfTrue="1" operator="greaterThan">
      <formula>0.01</formula>
    </cfRule>
  </conditionalFormatting>
  <conditionalFormatting sqref="Z33">
    <cfRule type="cellIs" dxfId="363" priority="738" stopIfTrue="1" operator="lessThan">
      <formula>-0.01</formula>
    </cfRule>
    <cfRule type="cellIs" dxfId="362" priority="739" stopIfTrue="1" operator="greaterThan">
      <formula>0.01</formula>
    </cfRule>
  </conditionalFormatting>
  <conditionalFormatting sqref="V29:V33">
    <cfRule type="cellIs" dxfId="361" priority="736" operator="greaterThan">
      <formula>0.03</formula>
    </cfRule>
    <cfRule type="cellIs" dxfId="360" priority="737" stopIfTrue="1" operator="lessThan">
      <formula>-0.03</formula>
    </cfRule>
  </conditionalFormatting>
  <conditionalFormatting sqref="R30:T30">
    <cfRule type="dataBar" priority="735">
      <dataBar>
        <cfvo type="min"/>
        <cfvo type="max"/>
        <color rgb="FF008AEF"/>
      </dataBar>
    </cfRule>
  </conditionalFormatting>
  <conditionalFormatting sqref="R31:T32">
    <cfRule type="dataBar" priority="734">
      <dataBar>
        <cfvo type="min"/>
        <cfvo type="max"/>
        <color rgb="FF008AEF"/>
      </dataBar>
    </cfRule>
  </conditionalFormatting>
  <conditionalFormatting sqref="R33:T33">
    <cfRule type="dataBar" priority="733">
      <dataBar>
        <cfvo type="min"/>
        <cfvo type="max"/>
        <color rgb="FF008AEF"/>
      </dataBar>
    </cfRule>
  </conditionalFormatting>
  <conditionalFormatting sqref="R29:U29 U30:U33">
    <cfRule type="dataBar" priority="750">
      <dataBar>
        <cfvo type="min"/>
        <cfvo type="max"/>
        <color rgb="FF008AEF"/>
      </dataBar>
    </cfRule>
  </conditionalFormatting>
  <conditionalFormatting sqref="Z45:Z46">
    <cfRule type="cellIs" dxfId="359" priority="730" stopIfTrue="1" operator="lessThan">
      <formula>-0.01</formula>
    </cfRule>
    <cfRule type="cellIs" dxfId="358" priority="731" stopIfTrue="1" operator="greaterThan">
      <formula>0.01</formula>
    </cfRule>
  </conditionalFormatting>
  <conditionalFormatting sqref="R45:T46">
    <cfRule type="dataBar" priority="729">
      <dataBar>
        <cfvo type="min"/>
        <cfvo type="max"/>
        <color rgb="FF008AEF"/>
      </dataBar>
    </cfRule>
  </conditionalFormatting>
  <conditionalFormatting sqref="U45:U46">
    <cfRule type="dataBar" priority="732">
      <dataBar>
        <cfvo type="min"/>
        <cfvo type="max"/>
        <color rgb="FF008AEF"/>
      </dataBar>
    </cfRule>
  </conditionalFormatting>
  <conditionalFormatting sqref="AB40">
    <cfRule type="cellIs" dxfId="357" priority="726" operator="greaterThan">
      <formula>0.03</formula>
    </cfRule>
    <cfRule type="cellIs" dxfId="356" priority="727" stopIfTrue="1" operator="lessThan">
      <formula>-0.03</formula>
    </cfRule>
  </conditionalFormatting>
  <conditionalFormatting sqref="AB44">
    <cfRule type="cellIs" dxfId="355" priority="724" operator="lessThan">
      <formula>-0.03</formula>
    </cfRule>
    <cfRule type="cellIs" dxfId="354" priority="725" stopIfTrue="1" operator="greaterThan">
      <formula>0.03</formula>
    </cfRule>
  </conditionalFormatting>
  <conditionalFormatting sqref="Z40">
    <cfRule type="cellIs" dxfId="353" priority="722" stopIfTrue="1" operator="lessThan">
      <formula>-0.01</formula>
    </cfRule>
    <cfRule type="cellIs" dxfId="352" priority="723" stopIfTrue="1" operator="greaterThan">
      <formula>0.01</formula>
    </cfRule>
  </conditionalFormatting>
  <conditionalFormatting sqref="Z41">
    <cfRule type="cellIs" dxfId="351" priority="720" stopIfTrue="1" operator="lessThan">
      <formula>-0.01</formula>
    </cfRule>
    <cfRule type="cellIs" dxfId="350" priority="721" stopIfTrue="1" operator="greaterThan">
      <formula>0.01</formula>
    </cfRule>
  </conditionalFormatting>
  <conditionalFormatting sqref="Z42:Z43">
    <cfRule type="cellIs" dxfId="349" priority="718" stopIfTrue="1" operator="lessThan">
      <formula>-0.01</formula>
    </cfRule>
    <cfRule type="cellIs" dxfId="348" priority="719" stopIfTrue="1" operator="greaterThan">
      <formula>0.01</formula>
    </cfRule>
  </conditionalFormatting>
  <conditionalFormatting sqref="Z44">
    <cfRule type="cellIs" dxfId="347" priority="716" stopIfTrue="1" operator="lessThan">
      <formula>-0.01</formula>
    </cfRule>
    <cfRule type="cellIs" dxfId="346" priority="717" stopIfTrue="1" operator="greaterThan">
      <formula>0.01</formula>
    </cfRule>
  </conditionalFormatting>
  <conditionalFormatting sqref="V40:V44">
    <cfRule type="cellIs" dxfId="345" priority="714" operator="greaterThan">
      <formula>0.03</formula>
    </cfRule>
    <cfRule type="cellIs" dxfId="344" priority="715" stopIfTrue="1" operator="lessThan">
      <formula>-0.03</formula>
    </cfRule>
  </conditionalFormatting>
  <conditionalFormatting sqref="R41:T41">
    <cfRule type="dataBar" priority="713">
      <dataBar>
        <cfvo type="min"/>
        <cfvo type="max"/>
        <color rgb="FF008AEF"/>
      </dataBar>
    </cfRule>
  </conditionalFormatting>
  <conditionalFormatting sqref="R42:T43">
    <cfRule type="dataBar" priority="712">
      <dataBar>
        <cfvo type="min"/>
        <cfvo type="max"/>
        <color rgb="FF008AEF"/>
      </dataBar>
    </cfRule>
  </conditionalFormatting>
  <conditionalFormatting sqref="R44:T44">
    <cfRule type="dataBar" priority="711">
      <dataBar>
        <cfvo type="min"/>
        <cfvo type="max"/>
        <color rgb="FF008AEF"/>
      </dataBar>
    </cfRule>
  </conditionalFormatting>
  <conditionalFormatting sqref="R40:U40 U41:U44">
    <cfRule type="dataBar" priority="728">
      <dataBar>
        <cfvo type="min"/>
        <cfvo type="max"/>
        <color rgb="FF008AEF"/>
      </dataBar>
    </cfRule>
  </conditionalFormatting>
  <conditionalFormatting sqref="Z56:Z57">
    <cfRule type="cellIs" dxfId="343" priority="708" stopIfTrue="1" operator="lessThan">
      <formula>-0.01</formula>
    </cfRule>
    <cfRule type="cellIs" dxfId="342" priority="709" stopIfTrue="1" operator="greaterThan">
      <formula>0.01</formula>
    </cfRule>
  </conditionalFormatting>
  <conditionalFormatting sqref="R56:T57">
    <cfRule type="dataBar" priority="707">
      <dataBar>
        <cfvo type="min"/>
        <cfvo type="max"/>
        <color rgb="FF008AEF"/>
      </dataBar>
    </cfRule>
  </conditionalFormatting>
  <conditionalFormatting sqref="U56:U57">
    <cfRule type="dataBar" priority="710">
      <dataBar>
        <cfvo type="min"/>
        <cfvo type="max"/>
        <color rgb="FF008AEF"/>
      </dataBar>
    </cfRule>
  </conditionalFormatting>
  <conditionalFormatting sqref="AB51">
    <cfRule type="cellIs" dxfId="341" priority="704" operator="greaterThan">
      <formula>0.03</formula>
    </cfRule>
    <cfRule type="cellIs" dxfId="340" priority="705" stopIfTrue="1" operator="lessThan">
      <formula>-0.03</formula>
    </cfRule>
  </conditionalFormatting>
  <conditionalFormatting sqref="AB55">
    <cfRule type="cellIs" dxfId="339" priority="702" operator="lessThan">
      <formula>-0.03</formula>
    </cfRule>
    <cfRule type="cellIs" dxfId="338" priority="703" stopIfTrue="1" operator="greaterThan">
      <formula>0.03</formula>
    </cfRule>
  </conditionalFormatting>
  <conditionalFormatting sqref="Z51">
    <cfRule type="cellIs" dxfId="337" priority="700" stopIfTrue="1" operator="lessThan">
      <formula>-0.01</formula>
    </cfRule>
    <cfRule type="cellIs" dxfId="336" priority="701" stopIfTrue="1" operator="greaterThan">
      <formula>0.01</formula>
    </cfRule>
  </conditionalFormatting>
  <conditionalFormatting sqref="Z52">
    <cfRule type="cellIs" dxfId="335" priority="698" stopIfTrue="1" operator="lessThan">
      <formula>-0.01</formula>
    </cfRule>
    <cfRule type="cellIs" dxfId="334" priority="699" stopIfTrue="1" operator="greaterThan">
      <formula>0.01</formula>
    </cfRule>
  </conditionalFormatting>
  <conditionalFormatting sqref="Z53:Z54">
    <cfRule type="cellIs" dxfId="333" priority="696" stopIfTrue="1" operator="lessThan">
      <formula>-0.01</formula>
    </cfRule>
    <cfRule type="cellIs" dxfId="332" priority="697" stopIfTrue="1" operator="greaterThan">
      <formula>0.01</formula>
    </cfRule>
  </conditionalFormatting>
  <conditionalFormatting sqref="Z55">
    <cfRule type="cellIs" dxfId="331" priority="694" stopIfTrue="1" operator="lessThan">
      <formula>-0.01</formula>
    </cfRule>
    <cfRule type="cellIs" dxfId="330" priority="695" stopIfTrue="1" operator="greaterThan">
      <formula>0.01</formula>
    </cfRule>
  </conditionalFormatting>
  <conditionalFormatting sqref="V51:V55">
    <cfRule type="cellIs" dxfId="329" priority="692" operator="greaterThan">
      <formula>0.03</formula>
    </cfRule>
    <cfRule type="cellIs" dxfId="328" priority="693" stopIfTrue="1" operator="lessThan">
      <formula>-0.03</formula>
    </cfRule>
  </conditionalFormatting>
  <conditionalFormatting sqref="R52:T52">
    <cfRule type="dataBar" priority="691">
      <dataBar>
        <cfvo type="min"/>
        <cfvo type="max"/>
        <color rgb="FF008AEF"/>
      </dataBar>
    </cfRule>
  </conditionalFormatting>
  <conditionalFormatting sqref="R53:T54">
    <cfRule type="dataBar" priority="690">
      <dataBar>
        <cfvo type="min"/>
        <cfvo type="max"/>
        <color rgb="FF008AEF"/>
      </dataBar>
    </cfRule>
  </conditionalFormatting>
  <conditionalFormatting sqref="R55:T55">
    <cfRule type="dataBar" priority="689">
      <dataBar>
        <cfvo type="min"/>
        <cfvo type="max"/>
        <color rgb="FF008AEF"/>
      </dataBar>
    </cfRule>
  </conditionalFormatting>
  <conditionalFormatting sqref="R51:U51 U52:U55">
    <cfRule type="dataBar" priority="706">
      <dataBar>
        <cfvo type="min"/>
        <cfvo type="max"/>
        <color rgb="FF008AEF"/>
      </dataBar>
    </cfRule>
  </conditionalFormatting>
  <conditionalFormatting sqref="Z67:Z68">
    <cfRule type="cellIs" dxfId="327" priority="686" stopIfTrue="1" operator="lessThan">
      <formula>-0.01</formula>
    </cfRule>
    <cfRule type="cellIs" dxfId="326" priority="687" stopIfTrue="1" operator="greaterThan">
      <formula>0.01</formula>
    </cfRule>
  </conditionalFormatting>
  <conditionalFormatting sqref="R67:T68">
    <cfRule type="dataBar" priority="685">
      <dataBar>
        <cfvo type="min"/>
        <cfvo type="max"/>
        <color rgb="FF008AEF"/>
      </dataBar>
    </cfRule>
  </conditionalFormatting>
  <conditionalFormatting sqref="U67:U68">
    <cfRule type="dataBar" priority="688">
      <dataBar>
        <cfvo type="min"/>
        <cfvo type="max"/>
        <color rgb="FF008AEF"/>
      </dataBar>
    </cfRule>
  </conditionalFormatting>
  <conditionalFormatting sqref="AB62">
    <cfRule type="cellIs" dxfId="325" priority="682" operator="greaterThan">
      <formula>0.03</formula>
    </cfRule>
    <cfRule type="cellIs" dxfId="324" priority="683" stopIfTrue="1" operator="lessThan">
      <formula>-0.03</formula>
    </cfRule>
  </conditionalFormatting>
  <conditionalFormatting sqref="AB66">
    <cfRule type="cellIs" dxfId="323" priority="680" operator="lessThan">
      <formula>-0.03</formula>
    </cfRule>
    <cfRule type="cellIs" dxfId="322" priority="681" stopIfTrue="1" operator="greaterThan">
      <formula>0.03</formula>
    </cfRule>
  </conditionalFormatting>
  <conditionalFormatting sqref="Z62">
    <cfRule type="cellIs" dxfId="321" priority="678" stopIfTrue="1" operator="lessThan">
      <formula>-0.01</formula>
    </cfRule>
    <cfRule type="cellIs" dxfId="320" priority="679" stopIfTrue="1" operator="greaterThan">
      <formula>0.01</formula>
    </cfRule>
  </conditionalFormatting>
  <conditionalFormatting sqref="Z63">
    <cfRule type="cellIs" dxfId="319" priority="676" stopIfTrue="1" operator="lessThan">
      <formula>-0.01</formula>
    </cfRule>
    <cfRule type="cellIs" dxfId="318" priority="677" stopIfTrue="1" operator="greaterThan">
      <formula>0.01</formula>
    </cfRule>
  </conditionalFormatting>
  <conditionalFormatting sqref="Z64:Z65">
    <cfRule type="cellIs" dxfId="317" priority="674" stopIfTrue="1" operator="lessThan">
      <formula>-0.01</formula>
    </cfRule>
    <cfRule type="cellIs" dxfId="316" priority="675" stopIfTrue="1" operator="greaterThan">
      <formula>0.01</formula>
    </cfRule>
  </conditionalFormatting>
  <conditionalFormatting sqref="Z66">
    <cfRule type="cellIs" dxfId="315" priority="672" stopIfTrue="1" operator="lessThan">
      <formula>-0.01</formula>
    </cfRule>
    <cfRule type="cellIs" dxfId="314" priority="673" stopIfTrue="1" operator="greaterThan">
      <formula>0.01</formula>
    </cfRule>
  </conditionalFormatting>
  <conditionalFormatting sqref="V62:V66">
    <cfRule type="cellIs" dxfId="313" priority="670" operator="greaterThan">
      <formula>0.03</formula>
    </cfRule>
    <cfRule type="cellIs" dxfId="312" priority="671" stopIfTrue="1" operator="lessThan">
      <formula>-0.03</formula>
    </cfRule>
  </conditionalFormatting>
  <conditionalFormatting sqref="R63:T63">
    <cfRule type="dataBar" priority="669">
      <dataBar>
        <cfvo type="min"/>
        <cfvo type="max"/>
        <color rgb="FF008AEF"/>
      </dataBar>
    </cfRule>
  </conditionalFormatting>
  <conditionalFormatting sqref="R64:T65">
    <cfRule type="dataBar" priority="668">
      <dataBar>
        <cfvo type="min"/>
        <cfvo type="max"/>
        <color rgb="FF008AEF"/>
      </dataBar>
    </cfRule>
  </conditionalFormatting>
  <conditionalFormatting sqref="R66:T66">
    <cfRule type="dataBar" priority="667">
      <dataBar>
        <cfvo type="min"/>
        <cfvo type="max"/>
        <color rgb="FF008AEF"/>
      </dataBar>
    </cfRule>
  </conditionalFormatting>
  <conditionalFormatting sqref="R62:U62 U63:U66">
    <cfRule type="dataBar" priority="684">
      <dataBar>
        <cfvo type="min"/>
        <cfvo type="max"/>
        <color rgb="FF008AEF"/>
      </dataBar>
    </cfRule>
  </conditionalFormatting>
  <conditionalFormatting sqref="Z78:Z79">
    <cfRule type="cellIs" dxfId="311" priority="664" stopIfTrue="1" operator="lessThan">
      <formula>-0.01</formula>
    </cfRule>
    <cfRule type="cellIs" dxfId="310" priority="665" stopIfTrue="1" operator="greaterThan">
      <formula>0.01</formula>
    </cfRule>
  </conditionalFormatting>
  <conditionalFormatting sqref="R78:T79">
    <cfRule type="dataBar" priority="663">
      <dataBar>
        <cfvo type="min"/>
        <cfvo type="max"/>
        <color rgb="FF008AEF"/>
      </dataBar>
    </cfRule>
  </conditionalFormatting>
  <conditionalFormatting sqref="U78:U79">
    <cfRule type="dataBar" priority="666">
      <dataBar>
        <cfvo type="min"/>
        <cfvo type="max"/>
        <color rgb="FF008AEF"/>
      </dataBar>
    </cfRule>
  </conditionalFormatting>
  <conditionalFormatting sqref="AB73">
    <cfRule type="cellIs" dxfId="309" priority="660" operator="greaterThan">
      <formula>0.03</formula>
    </cfRule>
    <cfRule type="cellIs" dxfId="308" priority="661" stopIfTrue="1" operator="lessThan">
      <formula>-0.03</formula>
    </cfRule>
  </conditionalFormatting>
  <conditionalFormatting sqref="AB77">
    <cfRule type="cellIs" dxfId="307" priority="658" operator="lessThan">
      <formula>-0.03</formula>
    </cfRule>
    <cfRule type="cellIs" dxfId="306" priority="659" stopIfTrue="1" operator="greaterThan">
      <formula>0.03</formula>
    </cfRule>
  </conditionalFormatting>
  <conditionalFormatting sqref="Z73">
    <cfRule type="cellIs" dxfId="305" priority="656" stopIfTrue="1" operator="lessThan">
      <formula>-0.01</formula>
    </cfRule>
    <cfRule type="cellIs" dxfId="304" priority="657" stopIfTrue="1" operator="greaterThan">
      <formula>0.01</formula>
    </cfRule>
  </conditionalFormatting>
  <conditionalFormatting sqref="Z74">
    <cfRule type="cellIs" dxfId="303" priority="654" stopIfTrue="1" operator="lessThan">
      <formula>-0.01</formula>
    </cfRule>
    <cfRule type="cellIs" dxfId="302" priority="655" stopIfTrue="1" operator="greaterThan">
      <formula>0.01</formula>
    </cfRule>
  </conditionalFormatting>
  <conditionalFormatting sqref="Z75:Z76">
    <cfRule type="cellIs" dxfId="301" priority="652" stopIfTrue="1" operator="lessThan">
      <formula>-0.01</formula>
    </cfRule>
    <cfRule type="cellIs" dxfId="300" priority="653" stopIfTrue="1" operator="greaterThan">
      <formula>0.01</formula>
    </cfRule>
  </conditionalFormatting>
  <conditionalFormatting sqref="Z77">
    <cfRule type="cellIs" dxfId="299" priority="650" stopIfTrue="1" operator="lessThan">
      <formula>-0.01</formula>
    </cfRule>
    <cfRule type="cellIs" dxfId="298" priority="651" stopIfTrue="1" operator="greaterThan">
      <formula>0.01</formula>
    </cfRule>
  </conditionalFormatting>
  <conditionalFormatting sqref="V73:V77">
    <cfRule type="cellIs" dxfId="297" priority="648" operator="greaterThan">
      <formula>0.03</formula>
    </cfRule>
    <cfRule type="cellIs" dxfId="296" priority="649" stopIfTrue="1" operator="lessThan">
      <formula>-0.03</formula>
    </cfRule>
  </conditionalFormatting>
  <conditionalFormatting sqref="R74:T74">
    <cfRule type="dataBar" priority="647">
      <dataBar>
        <cfvo type="min"/>
        <cfvo type="max"/>
        <color rgb="FF008AEF"/>
      </dataBar>
    </cfRule>
  </conditionalFormatting>
  <conditionalFormatting sqref="R75:T76">
    <cfRule type="dataBar" priority="646">
      <dataBar>
        <cfvo type="min"/>
        <cfvo type="max"/>
        <color rgb="FF008AEF"/>
      </dataBar>
    </cfRule>
  </conditionalFormatting>
  <conditionalFormatting sqref="R77:T77">
    <cfRule type="dataBar" priority="645">
      <dataBar>
        <cfvo type="min"/>
        <cfvo type="max"/>
        <color rgb="FF008AEF"/>
      </dataBar>
    </cfRule>
  </conditionalFormatting>
  <conditionalFormatting sqref="R73:U73 U74:U77">
    <cfRule type="dataBar" priority="662">
      <dataBar>
        <cfvo type="min"/>
        <cfvo type="max"/>
        <color rgb="FF008AEF"/>
      </dataBar>
    </cfRule>
  </conditionalFormatting>
  <conditionalFormatting sqref="AB116">
    <cfRule type="cellIs" dxfId="295" priority="585" operator="greaterThan">
      <formula>0.03</formula>
    </cfRule>
    <cfRule type="cellIs" dxfId="294" priority="586" stopIfTrue="1" operator="lessThan">
      <formula>-0.03</formula>
    </cfRule>
  </conditionalFormatting>
  <conditionalFormatting sqref="AB119">
    <cfRule type="cellIs" dxfId="293" priority="583" operator="lessThan">
      <formula>-0.03</formula>
    </cfRule>
    <cfRule type="cellIs" dxfId="292" priority="584" stopIfTrue="1" operator="greaterThan">
      <formula>0.03</formula>
    </cfRule>
  </conditionalFormatting>
  <conditionalFormatting sqref="AB126">
    <cfRule type="cellIs" dxfId="291" priority="581" operator="greaterThan">
      <formula>0.03</formula>
    </cfRule>
    <cfRule type="cellIs" dxfId="290" priority="582" stopIfTrue="1" operator="lessThan">
      <formula>-0.03</formula>
    </cfRule>
  </conditionalFormatting>
  <conditionalFormatting sqref="AB129">
    <cfRule type="cellIs" dxfId="289" priority="579" operator="lessThan">
      <formula>-0.03</formula>
    </cfRule>
    <cfRule type="cellIs" dxfId="288" priority="580" stopIfTrue="1" operator="greaterThan">
      <formula>0.03</formula>
    </cfRule>
  </conditionalFormatting>
  <conditionalFormatting sqref="AB136">
    <cfRule type="cellIs" dxfId="287" priority="577" operator="greaterThan">
      <formula>0.03</formula>
    </cfRule>
    <cfRule type="cellIs" dxfId="286" priority="578" stopIfTrue="1" operator="lessThan">
      <formula>-0.03</formula>
    </cfRule>
  </conditionalFormatting>
  <conditionalFormatting sqref="AB139">
    <cfRule type="cellIs" dxfId="285" priority="575" operator="lessThan">
      <formula>-0.03</formula>
    </cfRule>
    <cfRule type="cellIs" dxfId="284" priority="576" stopIfTrue="1" operator="greaterThan">
      <formula>0.03</formula>
    </cfRule>
  </conditionalFormatting>
  <conditionalFormatting sqref="AB146">
    <cfRule type="cellIs" dxfId="283" priority="573" operator="greaterThan">
      <formula>0.03</formula>
    </cfRule>
    <cfRule type="cellIs" dxfId="282" priority="574" stopIfTrue="1" operator="lessThan">
      <formula>-0.03</formula>
    </cfRule>
  </conditionalFormatting>
  <conditionalFormatting sqref="AB149">
    <cfRule type="cellIs" dxfId="281" priority="571" operator="lessThan">
      <formula>-0.03</formula>
    </cfRule>
    <cfRule type="cellIs" dxfId="280" priority="572" stopIfTrue="1" operator="greaterThan">
      <formula>0.03</formula>
    </cfRule>
  </conditionalFormatting>
  <conditionalFormatting sqref="AB156">
    <cfRule type="cellIs" dxfId="279" priority="569" operator="greaterThan">
      <formula>0.03</formula>
    </cfRule>
    <cfRule type="cellIs" dxfId="278" priority="570" stopIfTrue="1" operator="lessThan">
      <formula>-0.03</formula>
    </cfRule>
  </conditionalFormatting>
  <conditionalFormatting sqref="AB159">
    <cfRule type="cellIs" dxfId="277" priority="567" operator="lessThan">
      <formula>-0.03</formula>
    </cfRule>
    <cfRule type="cellIs" dxfId="276" priority="568" stopIfTrue="1" operator="greaterThan">
      <formula>0.03</formula>
    </cfRule>
  </conditionalFormatting>
  <conditionalFormatting sqref="AB166">
    <cfRule type="cellIs" dxfId="275" priority="565" operator="greaterThan">
      <formula>0.03</formula>
    </cfRule>
    <cfRule type="cellIs" dxfId="274" priority="566" stopIfTrue="1" operator="lessThan">
      <formula>-0.03</formula>
    </cfRule>
  </conditionalFormatting>
  <conditionalFormatting sqref="AB169">
    <cfRule type="cellIs" dxfId="273" priority="563" operator="lessThan">
      <formula>-0.03</formula>
    </cfRule>
    <cfRule type="cellIs" dxfId="272" priority="564" stopIfTrue="1" operator="greaterThan">
      <formula>0.03</formula>
    </cfRule>
  </conditionalFormatting>
  <conditionalFormatting sqref="AB176">
    <cfRule type="cellIs" dxfId="271" priority="561" operator="greaterThan">
      <formula>0.03</formula>
    </cfRule>
    <cfRule type="cellIs" dxfId="270" priority="562" stopIfTrue="1" operator="lessThan">
      <formula>-0.03</formula>
    </cfRule>
  </conditionalFormatting>
  <conditionalFormatting sqref="AB179">
    <cfRule type="cellIs" dxfId="269" priority="559" operator="lessThan">
      <formula>-0.03</formula>
    </cfRule>
    <cfRule type="cellIs" dxfId="268" priority="560" stopIfTrue="1" operator="greaterThan">
      <formula>0.03</formula>
    </cfRule>
  </conditionalFormatting>
  <conditionalFormatting sqref="AB186">
    <cfRule type="cellIs" dxfId="267" priority="557" operator="greaterThan">
      <formula>0.03</formula>
    </cfRule>
    <cfRule type="cellIs" dxfId="266" priority="558" stopIfTrue="1" operator="lessThan">
      <formula>-0.03</formula>
    </cfRule>
  </conditionalFormatting>
  <conditionalFormatting sqref="AB189">
    <cfRule type="cellIs" dxfId="265" priority="555" operator="lessThan">
      <formula>-0.03</formula>
    </cfRule>
    <cfRule type="cellIs" dxfId="264" priority="556" stopIfTrue="1" operator="greaterThan">
      <formula>0.03</formula>
    </cfRule>
  </conditionalFormatting>
  <conditionalFormatting sqref="AB196">
    <cfRule type="cellIs" dxfId="263" priority="553" operator="greaterThan">
      <formula>0.03</formula>
    </cfRule>
    <cfRule type="cellIs" dxfId="262" priority="554" stopIfTrue="1" operator="lessThan">
      <formula>-0.03</formula>
    </cfRule>
  </conditionalFormatting>
  <conditionalFormatting sqref="AB199">
    <cfRule type="cellIs" dxfId="261" priority="551" operator="lessThan">
      <formula>-0.03</formula>
    </cfRule>
    <cfRule type="cellIs" dxfId="260" priority="552" stopIfTrue="1" operator="greaterThan">
      <formula>0.03</formula>
    </cfRule>
  </conditionalFormatting>
  <conditionalFormatting sqref="AB206">
    <cfRule type="cellIs" dxfId="259" priority="549" operator="greaterThan">
      <formula>0.03</formula>
    </cfRule>
    <cfRule type="cellIs" dxfId="258" priority="550" stopIfTrue="1" operator="lessThan">
      <formula>-0.03</formula>
    </cfRule>
  </conditionalFormatting>
  <conditionalFormatting sqref="AB209">
    <cfRule type="cellIs" dxfId="257" priority="547" operator="lessThan">
      <formula>-0.03</formula>
    </cfRule>
    <cfRule type="cellIs" dxfId="256" priority="548" stopIfTrue="1" operator="greaterThan">
      <formula>0.03</formula>
    </cfRule>
  </conditionalFormatting>
  <conditionalFormatting sqref="Z220:Z221">
    <cfRule type="cellIs" dxfId="255" priority="544" stopIfTrue="1" operator="lessThan">
      <formula>-0.01</formula>
    </cfRule>
    <cfRule type="cellIs" dxfId="254" priority="545" stopIfTrue="1" operator="greaterThan">
      <formula>0.01</formula>
    </cfRule>
  </conditionalFormatting>
  <conditionalFormatting sqref="H220:J221">
    <cfRule type="dataBar" priority="543">
      <dataBar>
        <cfvo type="min"/>
        <cfvo type="max"/>
        <color rgb="FF008AEF"/>
      </dataBar>
    </cfRule>
  </conditionalFormatting>
  <conditionalFormatting sqref="R220:T221">
    <cfRule type="dataBar" priority="542">
      <dataBar>
        <cfvo type="min"/>
        <cfvo type="max"/>
        <color rgb="FF008AEF"/>
      </dataBar>
    </cfRule>
  </conditionalFormatting>
  <conditionalFormatting sqref="U220:U221">
    <cfRule type="dataBar" priority="546">
      <dataBar>
        <cfvo type="min"/>
        <cfvo type="max"/>
        <color rgb="FF008AEF"/>
      </dataBar>
    </cfRule>
  </conditionalFormatting>
  <conditionalFormatting sqref="AB216">
    <cfRule type="cellIs" dxfId="253" priority="539" operator="greaterThan">
      <formula>0.03</formula>
    </cfRule>
    <cfRule type="cellIs" dxfId="252" priority="540" stopIfTrue="1" operator="lessThan">
      <formula>-0.03</formula>
    </cfRule>
  </conditionalFormatting>
  <conditionalFormatting sqref="AB219">
    <cfRule type="cellIs" dxfId="251" priority="537" operator="lessThan">
      <formula>-0.03</formula>
    </cfRule>
    <cfRule type="cellIs" dxfId="250" priority="538" stopIfTrue="1" operator="greaterThan">
      <formula>0.03</formula>
    </cfRule>
  </conditionalFormatting>
  <conditionalFormatting sqref="H216:J216">
    <cfRule type="dataBar" priority="536">
      <dataBar>
        <cfvo type="min"/>
        <cfvo type="max"/>
        <color rgb="FF008AEF"/>
      </dataBar>
    </cfRule>
  </conditionalFormatting>
  <conditionalFormatting sqref="Z216">
    <cfRule type="cellIs" dxfId="249" priority="534" stopIfTrue="1" operator="lessThan">
      <formula>-0.01</formula>
    </cfRule>
    <cfRule type="cellIs" dxfId="248" priority="535" stopIfTrue="1" operator="greaterThan">
      <formula>0.01</formula>
    </cfRule>
  </conditionalFormatting>
  <conditionalFormatting sqref="Z217">
    <cfRule type="cellIs" dxfId="247" priority="532" stopIfTrue="1" operator="lessThan">
      <formula>-0.01</formula>
    </cfRule>
    <cfRule type="cellIs" dxfId="246" priority="533" stopIfTrue="1" operator="greaterThan">
      <formula>0.01</formula>
    </cfRule>
  </conditionalFormatting>
  <conditionalFormatting sqref="Z218">
    <cfRule type="cellIs" dxfId="245" priority="530" stopIfTrue="1" operator="lessThan">
      <formula>-0.01</formula>
    </cfRule>
    <cfRule type="cellIs" dxfId="244" priority="531" stopIfTrue="1" operator="greaterThan">
      <formula>0.01</formula>
    </cfRule>
  </conditionalFormatting>
  <conditionalFormatting sqref="Z219">
    <cfRule type="cellIs" dxfId="243" priority="528" stopIfTrue="1" operator="lessThan">
      <formula>-0.01</formula>
    </cfRule>
    <cfRule type="cellIs" dxfId="242" priority="529" stopIfTrue="1" operator="greaterThan">
      <formula>0.01</formula>
    </cfRule>
  </conditionalFormatting>
  <conditionalFormatting sqref="V216:V219">
    <cfRule type="cellIs" dxfId="241" priority="526" operator="greaterThan">
      <formula>0.03</formula>
    </cfRule>
    <cfRule type="cellIs" dxfId="240" priority="527" stopIfTrue="1" operator="lessThan">
      <formula>-0.03</formula>
    </cfRule>
  </conditionalFormatting>
  <conditionalFormatting sqref="H217:J217">
    <cfRule type="dataBar" priority="525">
      <dataBar>
        <cfvo type="min"/>
        <cfvo type="max"/>
        <color rgb="FF008AEF"/>
      </dataBar>
    </cfRule>
  </conditionalFormatting>
  <conditionalFormatting sqref="H218:J218">
    <cfRule type="dataBar" priority="524">
      <dataBar>
        <cfvo type="min"/>
        <cfvo type="max"/>
        <color rgb="FF008AEF"/>
      </dataBar>
    </cfRule>
  </conditionalFormatting>
  <conditionalFormatting sqref="H219:J219">
    <cfRule type="dataBar" priority="523">
      <dataBar>
        <cfvo type="min"/>
        <cfvo type="max"/>
        <color rgb="FF008AEF"/>
      </dataBar>
    </cfRule>
  </conditionalFormatting>
  <conditionalFormatting sqref="R217:T217">
    <cfRule type="dataBar" priority="522">
      <dataBar>
        <cfvo type="min"/>
        <cfvo type="max"/>
        <color rgb="FF008AEF"/>
      </dataBar>
    </cfRule>
  </conditionalFormatting>
  <conditionalFormatting sqref="R218:T218">
    <cfRule type="dataBar" priority="521">
      <dataBar>
        <cfvo type="min"/>
        <cfvo type="max"/>
        <color rgb="FF008AEF"/>
      </dataBar>
    </cfRule>
  </conditionalFormatting>
  <conditionalFormatting sqref="R219:T219">
    <cfRule type="dataBar" priority="520">
      <dataBar>
        <cfvo type="min"/>
        <cfvo type="max"/>
        <color rgb="FF008AEF"/>
      </dataBar>
    </cfRule>
  </conditionalFormatting>
  <conditionalFormatting sqref="R216:U216 U217:U219">
    <cfRule type="dataBar" priority="541">
      <dataBar>
        <cfvo type="min"/>
        <cfvo type="max"/>
        <color rgb="FF008AEF"/>
      </dataBar>
    </cfRule>
  </conditionalFormatting>
  <conditionalFormatting sqref="I16">
    <cfRule type="dataBar" priority="519">
      <dataBar>
        <cfvo type="min"/>
        <cfvo type="max"/>
        <color rgb="FF008AEF"/>
      </dataBar>
    </cfRule>
  </conditionalFormatting>
  <conditionalFormatting sqref="I17">
    <cfRule type="dataBar" priority="518">
      <dataBar>
        <cfvo type="min"/>
        <cfvo type="max"/>
        <color rgb="FF008AEF"/>
      </dataBar>
    </cfRule>
  </conditionalFormatting>
  <conditionalFormatting sqref="N24">
    <cfRule type="cellIs" dxfId="239" priority="506" stopIfTrue="1" operator="lessThan">
      <formula>-0.01</formula>
    </cfRule>
    <cfRule type="cellIs" dxfId="238" priority="507" stopIfTrue="1" operator="greaterThan">
      <formula>0.01</formula>
    </cfRule>
  </conditionalFormatting>
  <conditionalFormatting sqref="I35">
    <cfRule type="dataBar" priority="505">
      <dataBar>
        <cfvo type="min"/>
        <cfvo type="max"/>
        <color rgb="FF008AEF"/>
      </dataBar>
    </cfRule>
  </conditionalFormatting>
  <conditionalFormatting sqref="I27">
    <cfRule type="dataBar" priority="504">
      <dataBar>
        <cfvo type="min"/>
        <cfvo type="max"/>
        <color rgb="FF008AEF"/>
      </dataBar>
    </cfRule>
  </conditionalFormatting>
  <conditionalFormatting sqref="I28">
    <cfRule type="dataBar" priority="503">
      <dataBar>
        <cfvo type="min"/>
        <cfvo type="max"/>
        <color rgb="FF008AEF"/>
      </dataBar>
    </cfRule>
  </conditionalFormatting>
  <conditionalFormatting sqref="N35">
    <cfRule type="cellIs" dxfId="237" priority="501" stopIfTrue="1" operator="lessThan">
      <formula>-0.01</formula>
    </cfRule>
    <cfRule type="cellIs" dxfId="236" priority="502" stopIfTrue="1" operator="greaterThan">
      <formula>0.01</formula>
    </cfRule>
  </conditionalFormatting>
  <conditionalFormatting sqref="I45:I46">
    <cfRule type="dataBar" priority="500">
      <dataBar>
        <cfvo type="min"/>
        <cfvo type="max"/>
        <color rgb="FF008AEF"/>
      </dataBar>
    </cfRule>
  </conditionalFormatting>
  <conditionalFormatting sqref="I40">
    <cfRule type="dataBar" priority="499">
      <dataBar>
        <cfvo type="min"/>
        <cfvo type="max"/>
        <color rgb="FF008AEF"/>
      </dataBar>
    </cfRule>
    <cfRule type="dataBar" priority="492">
      <dataBar>
        <cfvo type="min"/>
        <cfvo type="max"/>
        <color rgb="FF008AEF"/>
      </dataBar>
    </cfRule>
  </conditionalFormatting>
  <conditionalFormatting sqref="I41">
    <cfRule type="dataBar" priority="498">
      <dataBar>
        <cfvo type="min"/>
        <cfvo type="max"/>
        <color rgb="FF008AEF"/>
      </dataBar>
    </cfRule>
    <cfRule type="dataBar" priority="491">
      <dataBar>
        <cfvo type="min"/>
        <cfvo type="max"/>
        <color rgb="FF008AEF"/>
      </dataBar>
    </cfRule>
  </conditionalFormatting>
  <conditionalFormatting sqref="I42:I43">
    <cfRule type="dataBar" priority="497">
      <dataBar>
        <cfvo type="min"/>
        <cfvo type="max"/>
        <color rgb="FF008AEF"/>
      </dataBar>
    </cfRule>
  </conditionalFormatting>
  <conditionalFormatting sqref="I44">
    <cfRule type="dataBar" priority="496">
      <dataBar>
        <cfvo type="min"/>
        <cfvo type="max"/>
        <color rgb="FF008AEF"/>
      </dataBar>
    </cfRule>
  </conditionalFormatting>
  <conditionalFormatting sqref="I42:I44">
    <cfRule type="dataBar" priority="495">
      <dataBar>
        <cfvo type="min"/>
        <cfvo type="max"/>
        <color rgb="FF008AEF"/>
      </dataBar>
    </cfRule>
  </conditionalFormatting>
  <conditionalFormatting sqref="I38">
    <cfRule type="dataBar" priority="494">
      <dataBar>
        <cfvo type="min"/>
        <cfvo type="max"/>
        <color rgb="FF008AEF"/>
      </dataBar>
    </cfRule>
  </conditionalFormatting>
  <conditionalFormatting sqref="I39">
    <cfRule type="dataBar" priority="493">
      <dataBar>
        <cfvo type="min"/>
        <cfvo type="max"/>
        <color rgb="FF008AEF"/>
      </dataBar>
    </cfRule>
  </conditionalFormatting>
  <conditionalFormatting sqref="N45:N46">
    <cfRule type="cellIs" dxfId="235" priority="489" stopIfTrue="1" operator="lessThan">
      <formula>-0.01</formula>
    </cfRule>
    <cfRule type="cellIs" dxfId="234" priority="490" stopIfTrue="1" operator="greaterThan">
      <formula>0.01</formula>
    </cfRule>
  </conditionalFormatting>
  <conditionalFormatting sqref="I56:I57">
    <cfRule type="dataBar" priority="488">
      <dataBar>
        <cfvo type="min"/>
        <cfvo type="max"/>
        <color rgb="FF008AEF"/>
      </dataBar>
    </cfRule>
  </conditionalFormatting>
  <conditionalFormatting sqref="I51">
    <cfRule type="dataBar" priority="487">
      <dataBar>
        <cfvo type="min"/>
        <cfvo type="max"/>
        <color rgb="FF008AEF"/>
      </dataBar>
    </cfRule>
    <cfRule type="dataBar" priority="480">
      <dataBar>
        <cfvo type="min"/>
        <cfvo type="max"/>
        <color rgb="FF008AEF"/>
      </dataBar>
    </cfRule>
  </conditionalFormatting>
  <conditionalFormatting sqref="I52">
    <cfRule type="dataBar" priority="486">
      <dataBar>
        <cfvo type="min"/>
        <cfvo type="max"/>
        <color rgb="FF008AEF"/>
      </dataBar>
    </cfRule>
    <cfRule type="dataBar" priority="479">
      <dataBar>
        <cfvo type="min"/>
        <cfvo type="max"/>
        <color rgb="FF008AEF"/>
      </dataBar>
    </cfRule>
  </conditionalFormatting>
  <conditionalFormatting sqref="I53:I54">
    <cfRule type="dataBar" priority="485">
      <dataBar>
        <cfvo type="min"/>
        <cfvo type="max"/>
        <color rgb="FF008AEF"/>
      </dataBar>
    </cfRule>
  </conditionalFormatting>
  <conditionalFormatting sqref="I55">
    <cfRule type="dataBar" priority="484">
      <dataBar>
        <cfvo type="min"/>
        <cfvo type="max"/>
        <color rgb="FF008AEF"/>
      </dataBar>
    </cfRule>
  </conditionalFormatting>
  <conditionalFormatting sqref="I53:I55">
    <cfRule type="dataBar" priority="483">
      <dataBar>
        <cfvo type="min"/>
        <cfvo type="max"/>
        <color rgb="FF008AEF"/>
      </dataBar>
    </cfRule>
  </conditionalFormatting>
  <conditionalFormatting sqref="I49">
    <cfRule type="dataBar" priority="482">
      <dataBar>
        <cfvo type="min"/>
        <cfvo type="max"/>
        <color rgb="FF008AEF"/>
      </dataBar>
    </cfRule>
  </conditionalFormatting>
  <conditionalFormatting sqref="I50">
    <cfRule type="dataBar" priority="481">
      <dataBar>
        <cfvo type="min"/>
        <cfvo type="max"/>
        <color rgb="FF008AEF"/>
      </dataBar>
    </cfRule>
  </conditionalFormatting>
  <conditionalFormatting sqref="J51:J55">
    <cfRule type="cellIs" dxfId="233" priority="477" operator="greaterThan">
      <formula>0.03</formula>
    </cfRule>
    <cfRule type="cellIs" dxfId="232" priority="478" stopIfTrue="1" operator="lessThan">
      <formula>-0.03</formula>
    </cfRule>
  </conditionalFormatting>
  <conditionalFormatting sqref="N56:N57">
    <cfRule type="cellIs" dxfId="231" priority="475" stopIfTrue="1" operator="lessThan">
      <formula>-0.01</formula>
    </cfRule>
    <cfRule type="cellIs" dxfId="230" priority="476" stopIfTrue="1" operator="greaterThan">
      <formula>0.01</formula>
    </cfRule>
  </conditionalFormatting>
  <conditionalFormatting sqref="N51">
    <cfRule type="cellIs" dxfId="229" priority="473" stopIfTrue="1" operator="lessThan">
      <formula>-0.01</formula>
    </cfRule>
    <cfRule type="cellIs" dxfId="228" priority="474" stopIfTrue="1" operator="greaterThan">
      <formula>0.01</formula>
    </cfRule>
  </conditionalFormatting>
  <conditionalFormatting sqref="N52">
    <cfRule type="cellIs" dxfId="227" priority="471" stopIfTrue="1" operator="lessThan">
      <formula>-0.01</formula>
    </cfRule>
    <cfRule type="cellIs" dxfId="226" priority="472" stopIfTrue="1" operator="greaterThan">
      <formula>0.01</formula>
    </cfRule>
  </conditionalFormatting>
  <conditionalFormatting sqref="N53:N54">
    <cfRule type="cellIs" dxfId="225" priority="469" stopIfTrue="1" operator="lessThan">
      <formula>-0.01</formula>
    </cfRule>
    <cfRule type="cellIs" dxfId="224" priority="470" stopIfTrue="1" operator="greaterThan">
      <formula>0.01</formula>
    </cfRule>
  </conditionalFormatting>
  <conditionalFormatting sqref="N55">
    <cfRule type="cellIs" dxfId="223" priority="467" stopIfTrue="1" operator="lessThan">
      <formula>-0.01</formula>
    </cfRule>
    <cfRule type="cellIs" dxfId="222" priority="468" stopIfTrue="1" operator="greaterThan">
      <formula>0.01</formula>
    </cfRule>
  </conditionalFormatting>
  <conditionalFormatting sqref="P51">
    <cfRule type="cellIs" dxfId="221" priority="465" operator="greaterThan">
      <formula>0.03</formula>
    </cfRule>
    <cfRule type="cellIs" dxfId="220" priority="466" stopIfTrue="1" operator="lessThan">
      <formula>-0.03</formula>
    </cfRule>
  </conditionalFormatting>
  <conditionalFormatting sqref="P55">
    <cfRule type="cellIs" dxfId="219" priority="463" operator="lessThan">
      <formula>-0.03</formula>
    </cfRule>
    <cfRule type="cellIs" dxfId="218" priority="464" stopIfTrue="1" operator="greaterThan">
      <formula>0.03</formula>
    </cfRule>
  </conditionalFormatting>
  <conditionalFormatting sqref="I68">
    <cfRule type="dataBar" priority="462">
      <dataBar>
        <cfvo type="min"/>
        <cfvo type="max"/>
        <color rgb="FF008AEF"/>
      </dataBar>
    </cfRule>
  </conditionalFormatting>
  <conditionalFormatting sqref="I60">
    <cfRule type="dataBar" priority="461">
      <dataBar>
        <cfvo type="min"/>
        <cfvo type="max"/>
        <color rgb="FF008AEF"/>
      </dataBar>
    </cfRule>
  </conditionalFormatting>
  <conditionalFormatting sqref="I61">
    <cfRule type="dataBar" priority="460">
      <dataBar>
        <cfvo type="min"/>
        <cfvo type="max"/>
        <color rgb="FF008AEF"/>
      </dataBar>
    </cfRule>
  </conditionalFormatting>
  <conditionalFormatting sqref="N68">
    <cfRule type="cellIs" dxfId="217" priority="458" stopIfTrue="1" operator="lessThan">
      <formula>-0.01</formula>
    </cfRule>
    <cfRule type="cellIs" dxfId="216" priority="459" stopIfTrue="1" operator="greaterThan">
      <formula>0.01</formula>
    </cfRule>
  </conditionalFormatting>
  <conditionalFormatting sqref="I79">
    <cfRule type="dataBar" priority="457">
      <dataBar>
        <cfvo type="min"/>
        <cfvo type="max"/>
        <color rgb="FF008AEF"/>
      </dataBar>
    </cfRule>
  </conditionalFormatting>
  <conditionalFormatting sqref="I71">
    <cfRule type="dataBar" priority="456">
      <dataBar>
        <cfvo type="min"/>
        <cfvo type="max"/>
        <color rgb="FF008AEF"/>
      </dataBar>
    </cfRule>
  </conditionalFormatting>
  <conditionalFormatting sqref="I72">
    <cfRule type="dataBar" priority="455">
      <dataBar>
        <cfvo type="min"/>
        <cfvo type="max"/>
        <color rgb="FF008AEF"/>
      </dataBar>
    </cfRule>
  </conditionalFormatting>
  <conditionalFormatting sqref="N79">
    <cfRule type="cellIs" dxfId="215" priority="453" stopIfTrue="1" operator="lessThan">
      <formula>-0.01</formula>
    </cfRule>
    <cfRule type="cellIs" dxfId="214" priority="454" stopIfTrue="1" operator="greaterThan">
      <formula>0.01</formula>
    </cfRule>
  </conditionalFormatting>
  <conditionalFormatting sqref="J40:J44">
    <cfRule type="cellIs" dxfId="213" priority="431" operator="greaterThan">
      <formula>0.03</formula>
    </cfRule>
    <cfRule type="cellIs" dxfId="212" priority="432" stopIfTrue="1" operator="lessThan">
      <formula>-0.03</formula>
    </cfRule>
  </conditionalFormatting>
  <conditionalFormatting sqref="N40">
    <cfRule type="cellIs" dxfId="211" priority="429" stopIfTrue="1" operator="lessThan">
      <formula>-0.01</formula>
    </cfRule>
    <cfRule type="cellIs" dxfId="210" priority="430" stopIfTrue="1" operator="greaterThan">
      <formula>0.01</formula>
    </cfRule>
  </conditionalFormatting>
  <conditionalFormatting sqref="N41">
    <cfRule type="cellIs" dxfId="209" priority="427" stopIfTrue="1" operator="lessThan">
      <formula>-0.01</formula>
    </cfRule>
    <cfRule type="cellIs" dxfId="208" priority="428" stopIfTrue="1" operator="greaterThan">
      <formula>0.01</formula>
    </cfRule>
  </conditionalFormatting>
  <conditionalFormatting sqref="N42:N43">
    <cfRule type="cellIs" dxfId="207" priority="425" stopIfTrue="1" operator="lessThan">
      <formula>-0.01</formula>
    </cfRule>
    <cfRule type="cellIs" dxfId="206" priority="426" stopIfTrue="1" operator="greaterThan">
      <formula>0.01</formula>
    </cfRule>
  </conditionalFormatting>
  <conditionalFormatting sqref="N44">
    <cfRule type="cellIs" dxfId="205" priority="423" stopIfTrue="1" operator="lessThan">
      <formula>-0.01</formula>
    </cfRule>
    <cfRule type="cellIs" dxfId="204" priority="424" stopIfTrue="1" operator="greaterThan">
      <formula>0.01</formula>
    </cfRule>
  </conditionalFormatting>
  <conditionalFormatting sqref="P40">
    <cfRule type="cellIs" dxfId="203" priority="421" operator="greaterThan">
      <formula>0.03</formula>
    </cfRule>
    <cfRule type="cellIs" dxfId="202" priority="422" stopIfTrue="1" operator="lessThan">
      <formula>-0.03</formula>
    </cfRule>
  </conditionalFormatting>
  <conditionalFormatting sqref="P44">
    <cfRule type="cellIs" dxfId="201" priority="419" operator="lessThan">
      <formula>-0.03</formula>
    </cfRule>
    <cfRule type="cellIs" dxfId="200" priority="420" stopIfTrue="1" operator="greaterThan">
      <formula>0.03</formula>
    </cfRule>
  </conditionalFormatting>
  <conditionalFormatting sqref="I34">
    <cfRule type="dataBar" priority="418">
      <dataBar>
        <cfvo type="min"/>
        <cfvo type="max"/>
        <color rgb="FF008AEF"/>
      </dataBar>
    </cfRule>
  </conditionalFormatting>
  <conditionalFormatting sqref="I29">
    <cfRule type="dataBar" priority="417">
      <dataBar>
        <cfvo type="min"/>
        <cfvo type="max"/>
        <color rgb="FF008AEF"/>
      </dataBar>
    </cfRule>
    <cfRule type="dataBar" priority="412">
      <dataBar>
        <cfvo type="min"/>
        <cfvo type="max"/>
        <color rgb="FF008AEF"/>
      </dataBar>
    </cfRule>
  </conditionalFormatting>
  <conditionalFormatting sqref="I30">
    <cfRule type="dataBar" priority="416">
      <dataBar>
        <cfvo type="min"/>
        <cfvo type="max"/>
        <color rgb="FF008AEF"/>
      </dataBar>
    </cfRule>
    <cfRule type="dataBar" priority="411">
      <dataBar>
        <cfvo type="min"/>
        <cfvo type="max"/>
        <color rgb="FF008AEF"/>
      </dataBar>
    </cfRule>
  </conditionalFormatting>
  <conditionalFormatting sqref="I31:I32">
    <cfRule type="dataBar" priority="415">
      <dataBar>
        <cfvo type="min"/>
        <cfvo type="max"/>
        <color rgb="FF008AEF"/>
      </dataBar>
    </cfRule>
  </conditionalFormatting>
  <conditionalFormatting sqref="I33">
    <cfRule type="dataBar" priority="414">
      <dataBar>
        <cfvo type="min"/>
        <cfvo type="max"/>
        <color rgb="FF008AEF"/>
      </dataBar>
    </cfRule>
  </conditionalFormatting>
  <conditionalFormatting sqref="I31:I33">
    <cfRule type="dataBar" priority="413">
      <dataBar>
        <cfvo type="min"/>
        <cfvo type="max"/>
        <color rgb="FF008AEF"/>
      </dataBar>
    </cfRule>
  </conditionalFormatting>
  <conditionalFormatting sqref="N34">
    <cfRule type="cellIs" dxfId="199" priority="409" stopIfTrue="1" operator="lessThan">
      <formula>-0.01</formula>
    </cfRule>
    <cfRule type="cellIs" dxfId="198" priority="410" stopIfTrue="1" operator="greaterThan">
      <formula>0.01</formula>
    </cfRule>
  </conditionalFormatting>
  <conditionalFormatting sqref="J29:J33">
    <cfRule type="cellIs" dxfId="197" priority="407" operator="greaterThan">
      <formula>0.03</formula>
    </cfRule>
    <cfRule type="cellIs" dxfId="196" priority="408" stopIfTrue="1" operator="lessThan">
      <formula>-0.03</formula>
    </cfRule>
  </conditionalFormatting>
  <conditionalFormatting sqref="N29">
    <cfRule type="cellIs" dxfId="195" priority="405" stopIfTrue="1" operator="lessThan">
      <formula>-0.01</formula>
    </cfRule>
    <cfRule type="cellIs" dxfId="194" priority="406" stopIfTrue="1" operator="greaterThan">
      <formula>0.01</formula>
    </cfRule>
  </conditionalFormatting>
  <conditionalFormatting sqref="N30">
    <cfRule type="cellIs" dxfId="193" priority="403" stopIfTrue="1" operator="lessThan">
      <formula>-0.01</formula>
    </cfRule>
    <cfRule type="cellIs" dxfId="192" priority="404" stopIfTrue="1" operator="greaterThan">
      <formula>0.01</formula>
    </cfRule>
  </conditionalFormatting>
  <conditionalFormatting sqref="N31:N32">
    <cfRule type="cellIs" dxfId="191" priority="401" stopIfTrue="1" operator="lessThan">
      <formula>-0.01</formula>
    </cfRule>
    <cfRule type="cellIs" dxfId="190" priority="402" stopIfTrue="1" operator="greaterThan">
      <formula>0.01</formula>
    </cfRule>
  </conditionalFormatting>
  <conditionalFormatting sqref="N33">
    <cfRule type="cellIs" dxfId="189" priority="399" stopIfTrue="1" operator="lessThan">
      <formula>-0.01</formula>
    </cfRule>
    <cfRule type="cellIs" dxfId="188" priority="400" stopIfTrue="1" operator="greaterThan">
      <formula>0.01</formula>
    </cfRule>
  </conditionalFormatting>
  <conditionalFormatting sqref="P29">
    <cfRule type="cellIs" dxfId="187" priority="397" operator="greaterThan">
      <formula>0.03</formula>
    </cfRule>
    <cfRule type="cellIs" dxfId="186" priority="398" stopIfTrue="1" operator="lessThan">
      <formula>-0.03</formula>
    </cfRule>
  </conditionalFormatting>
  <conditionalFormatting sqref="P33">
    <cfRule type="cellIs" dxfId="185" priority="395" operator="lessThan">
      <formula>-0.03</formula>
    </cfRule>
    <cfRule type="cellIs" dxfId="184" priority="396" stopIfTrue="1" operator="greaterThan">
      <formula>0.03</formula>
    </cfRule>
  </conditionalFormatting>
  <conditionalFormatting sqref="I23">
    <cfRule type="dataBar" priority="394">
      <dataBar>
        <cfvo type="min"/>
        <cfvo type="max"/>
        <color rgb="FF008AEF"/>
      </dataBar>
    </cfRule>
  </conditionalFormatting>
  <conditionalFormatting sqref="I18">
    <cfRule type="dataBar" priority="393">
      <dataBar>
        <cfvo type="min"/>
        <cfvo type="max"/>
        <color rgb="FF008AEF"/>
      </dataBar>
    </cfRule>
    <cfRule type="dataBar" priority="388">
      <dataBar>
        <cfvo type="min"/>
        <cfvo type="max"/>
        <color rgb="FF008AEF"/>
      </dataBar>
    </cfRule>
  </conditionalFormatting>
  <conditionalFormatting sqref="I19">
    <cfRule type="dataBar" priority="392">
      <dataBar>
        <cfvo type="min"/>
        <cfvo type="max"/>
        <color rgb="FF008AEF"/>
      </dataBar>
    </cfRule>
    <cfRule type="dataBar" priority="387">
      <dataBar>
        <cfvo type="min"/>
        <cfvo type="max"/>
        <color rgb="FF008AEF"/>
      </dataBar>
    </cfRule>
  </conditionalFormatting>
  <conditionalFormatting sqref="I20:I21">
    <cfRule type="dataBar" priority="391">
      <dataBar>
        <cfvo type="min"/>
        <cfvo type="max"/>
        <color rgb="FF008AEF"/>
      </dataBar>
    </cfRule>
  </conditionalFormatting>
  <conditionalFormatting sqref="I22">
    <cfRule type="dataBar" priority="390">
      <dataBar>
        <cfvo type="min"/>
        <cfvo type="max"/>
        <color rgb="FF008AEF"/>
      </dataBar>
    </cfRule>
  </conditionalFormatting>
  <conditionalFormatting sqref="I20:I22">
    <cfRule type="dataBar" priority="389">
      <dataBar>
        <cfvo type="min"/>
        <cfvo type="max"/>
        <color rgb="FF008AEF"/>
      </dataBar>
    </cfRule>
  </conditionalFormatting>
  <conditionalFormatting sqref="N23">
    <cfRule type="cellIs" dxfId="183" priority="385" stopIfTrue="1" operator="lessThan">
      <formula>-0.01</formula>
    </cfRule>
    <cfRule type="cellIs" dxfId="182" priority="386" stopIfTrue="1" operator="greaterThan">
      <formula>0.01</formula>
    </cfRule>
  </conditionalFormatting>
  <conditionalFormatting sqref="J18:J22">
    <cfRule type="cellIs" dxfId="181" priority="383" operator="greaterThan">
      <formula>0.03</formula>
    </cfRule>
    <cfRule type="cellIs" dxfId="180" priority="384" stopIfTrue="1" operator="lessThan">
      <formula>-0.03</formula>
    </cfRule>
  </conditionalFormatting>
  <conditionalFormatting sqref="N18">
    <cfRule type="cellIs" dxfId="179" priority="381" stopIfTrue="1" operator="lessThan">
      <formula>-0.01</formula>
    </cfRule>
    <cfRule type="cellIs" dxfId="178" priority="382" stopIfTrue="1" operator="greaterThan">
      <formula>0.01</formula>
    </cfRule>
  </conditionalFormatting>
  <conditionalFormatting sqref="N19">
    <cfRule type="cellIs" dxfId="177" priority="379" stopIfTrue="1" operator="lessThan">
      <formula>-0.01</formula>
    </cfRule>
    <cfRule type="cellIs" dxfId="176" priority="380" stopIfTrue="1" operator="greaterThan">
      <formula>0.01</formula>
    </cfRule>
  </conditionalFormatting>
  <conditionalFormatting sqref="N20:N21">
    <cfRule type="cellIs" dxfId="175" priority="377" stopIfTrue="1" operator="lessThan">
      <formula>-0.01</formula>
    </cfRule>
    <cfRule type="cellIs" dxfId="174" priority="378" stopIfTrue="1" operator="greaterThan">
      <formula>0.01</formula>
    </cfRule>
  </conditionalFormatting>
  <conditionalFormatting sqref="N22">
    <cfRule type="cellIs" dxfId="173" priority="375" stopIfTrue="1" operator="lessThan">
      <formula>-0.01</formula>
    </cfRule>
    <cfRule type="cellIs" dxfId="172" priority="376" stopIfTrue="1" operator="greaterThan">
      <formula>0.01</formula>
    </cfRule>
  </conditionalFormatting>
  <conditionalFormatting sqref="P18">
    <cfRule type="cellIs" dxfId="171" priority="373" operator="greaterThan">
      <formula>0.03</formula>
    </cfRule>
    <cfRule type="cellIs" dxfId="170" priority="374" stopIfTrue="1" operator="lessThan">
      <formula>-0.03</formula>
    </cfRule>
  </conditionalFormatting>
  <conditionalFormatting sqref="P22">
    <cfRule type="cellIs" dxfId="169" priority="371" operator="lessThan">
      <formula>-0.03</formula>
    </cfRule>
    <cfRule type="cellIs" dxfId="168" priority="372" stopIfTrue="1" operator="greaterThan">
      <formula>0.03</formula>
    </cfRule>
  </conditionalFormatting>
  <conditionalFormatting sqref="I67">
    <cfRule type="dataBar" priority="370">
      <dataBar>
        <cfvo type="min"/>
        <cfvo type="max"/>
        <color rgb="FF008AEF"/>
      </dataBar>
    </cfRule>
  </conditionalFormatting>
  <conditionalFormatting sqref="I62">
    <cfRule type="dataBar" priority="369">
      <dataBar>
        <cfvo type="min"/>
        <cfvo type="max"/>
        <color rgb="FF008AEF"/>
      </dataBar>
    </cfRule>
    <cfRule type="dataBar" priority="364">
      <dataBar>
        <cfvo type="min"/>
        <cfvo type="max"/>
        <color rgb="FF008AEF"/>
      </dataBar>
    </cfRule>
  </conditionalFormatting>
  <conditionalFormatting sqref="I63">
    <cfRule type="dataBar" priority="368">
      <dataBar>
        <cfvo type="min"/>
        <cfvo type="max"/>
        <color rgb="FF008AEF"/>
      </dataBar>
    </cfRule>
    <cfRule type="dataBar" priority="363">
      <dataBar>
        <cfvo type="min"/>
        <cfvo type="max"/>
        <color rgb="FF008AEF"/>
      </dataBar>
    </cfRule>
  </conditionalFormatting>
  <conditionalFormatting sqref="I64:I65">
    <cfRule type="dataBar" priority="367">
      <dataBar>
        <cfvo type="min"/>
        <cfvo type="max"/>
        <color rgb="FF008AEF"/>
      </dataBar>
    </cfRule>
  </conditionalFormatting>
  <conditionalFormatting sqref="I66">
    <cfRule type="dataBar" priority="366">
      <dataBar>
        <cfvo type="min"/>
        <cfvo type="max"/>
        <color rgb="FF008AEF"/>
      </dataBar>
    </cfRule>
  </conditionalFormatting>
  <conditionalFormatting sqref="I64:I66">
    <cfRule type="dataBar" priority="365">
      <dataBar>
        <cfvo type="min"/>
        <cfvo type="max"/>
        <color rgb="FF008AEF"/>
      </dataBar>
    </cfRule>
  </conditionalFormatting>
  <conditionalFormatting sqref="J62:J66">
    <cfRule type="cellIs" dxfId="167" priority="361" operator="greaterThan">
      <formula>0.03</formula>
    </cfRule>
    <cfRule type="cellIs" dxfId="166" priority="362" stopIfTrue="1" operator="lessThan">
      <formula>-0.03</formula>
    </cfRule>
  </conditionalFormatting>
  <conditionalFormatting sqref="N67">
    <cfRule type="cellIs" dxfId="165" priority="359" stopIfTrue="1" operator="lessThan">
      <formula>-0.01</formula>
    </cfRule>
    <cfRule type="cellIs" dxfId="164" priority="360" stopIfTrue="1" operator="greaterThan">
      <formula>0.01</formula>
    </cfRule>
  </conditionalFormatting>
  <conditionalFormatting sqref="N62">
    <cfRule type="cellIs" dxfId="163" priority="357" stopIfTrue="1" operator="lessThan">
      <formula>-0.01</formula>
    </cfRule>
    <cfRule type="cellIs" dxfId="162" priority="358" stopIfTrue="1" operator="greaterThan">
      <formula>0.01</formula>
    </cfRule>
  </conditionalFormatting>
  <conditionalFormatting sqref="N63">
    <cfRule type="cellIs" dxfId="161" priority="355" stopIfTrue="1" operator="lessThan">
      <formula>-0.01</formula>
    </cfRule>
    <cfRule type="cellIs" dxfId="160" priority="356" stopIfTrue="1" operator="greaterThan">
      <formula>0.01</formula>
    </cfRule>
  </conditionalFormatting>
  <conditionalFormatting sqref="N64:N65">
    <cfRule type="cellIs" dxfId="159" priority="353" stopIfTrue="1" operator="lessThan">
      <formula>-0.01</formula>
    </cfRule>
    <cfRule type="cellIs" dxfId="158" priority="354" stopIfTrue="1" operator="greaterThan">
      <formula>0.01</formula>
    </cfRule>
  </conditionalFormatting>
  <conditionalFormatting sqref="N66">
    <cfRule type="cellIs" dxfId="157" priority="351" stopIfTrue="1" operator="lessThan">
      <formula>-0.01</formula>
    </cfRule>
    <cfRule type="cellIs" dxfId="156" priority="352" stopIfTrue="1" operator="greaterThan">
      <formula>0.01</formula>
    </cfRule>
  </conditionalFormatting>
  <conditionalFormatting sqref="P62">
    <cfRule type="cellIs" dxfId="155" priority="349" operator="greaterThan">
      <formula>0.03</formula>
    </cfRule>
    <cfRule type="cellIs" dxfId="154" priority="350" stopIfTrue="1" operator="lessThan">
      <formula>-0.03</formula>
    </cfRule>
  </conditionalFormatting>
  <conditionalFormatting sqref="P66">
    <cfRule type="cellIs" dxfId="153" priority="347" operator="lessThan">
      <formula>-0.03</formula>
    </cfRule>
    <cfRule type="cellIs" dxfId="152" priority="348" stopIfTrue="1" operator="greaterThan">
      <formula>0.03</formula>
    </cfRule>
  </conditionalFormatting>
  <conditionalFormatting sqref="I78">
    <cfRule type="dataBar" priority="346">
      <dataBar>
        <cfvo type="min"/>
        <cfvo type="max"/>
        <color rgb="FF008AEF"/>
      </dataBar>
    </cfRule>
  </conditionalFormatting>
  <conditionalFormatting sqref="I73">
    <cfRule type="dataBar" priority="345">
      <dataBar>
        <cfvo type="min"/>
        <cfvo type="max"/>
        <color rgb="FF008AEF"/>
      </dataBar>
    </cfRule>
    <cfRule type="dataBar" priority="340">
      <dataBar>
        <cfvo type="min"/>
        <cfvo type="max"/>
        <color rgb="FF008AEF"/>
      </dataBar>
    </cfRule>
  </conditionalFormatting>
  <conditionalFormatting sqref="I74">
    <cfRule type="dataBar" priority="344">
      <dataBar>
        <cfvo type="min"/>
        <cfvo type="max"/>
        <color rgb="FF008AEF"/>
      </dataBar>
    </cfRule>
    <cfRule type="dataBar" priority="339">
      <dataBar>
        <cfvo type="min"/>
        <cfvo type="max"/>
        <color rgb="FF008AEF"/>
      </dataBar>
    </cfRule>
  </conditionalFormatting>
  <conditionalFormatting sqref="I75:I76">
    <cfRule type="dataBar" priority="343">
      <dataBar>
        <cfvo type="min"/>
        <cfvo type="max"/>
        <color rgb="FF008AEF"/>
      </dataBar>
    </cfRule>
  </conditionalFormatting>
  <conditionalFormatting sqref="I77">
    <cfRule type="dataBar" priority="342">
      <dataBar>
        <cfvo type="min"/>
        <cfvo type="max"/>
        <color rgb="FF008AEF"/>
      </dataBar>
    </cfRule>
  </conditionalFormatting>
  <conditionalFormatting sqref="I75:I77">
    <cfRule type="dataBar" priority="341">
      <dataBar>
        <cfvo type="min"/>
        <cfvo type="max"/>
        <color rgb="FF008AEF"/>
      </dataBar>
    </cfRule>
  </conditionalFormatting>
  <conditionalFormatting sqref="J73:J77">
    <cfRule type="cellIs" dxfId="151" priority="337" operator="greaterThan">
      <formula>0.03</formula>
    </cfRule>
    <cfRule type="cellIs" dxfId="150" priority="338" stopIfTrue="1" operator="lessThan">
      <formula>-0.03</formula>
    </cfRule>
  </conditionalFormatting>
  <conditionalFormatting sqref="N78">
    <cfRule type="cellIs" dxfId="149" priority="335" stopIfTrue="1" operator="lessThan">
      <formula>-0.01</formula>
    </cfRule>
    <cfRule type="cellIs" dxfId="148" priority="336" stopIfTrue="1" operator="greaterThan">
      <formula>0.01</formula>
    </cfRule>
  </conditionalFormatting>
  <conditionalFormatting sqref="N73">
    <cfRule type="cellIs" dxfId="147" priority="333" stopIfTrue="1" operator="lessThan">
      <formula>-0.01</formula>
    </cfRule>
    <cfRule type="cellIs" dxfId="146" priority="334" stopIfTrue="1" operator="greaterThan">
      <formula>0.01</formula>
    </cfRule>
  </conditionalFormatting>
  <conditionalFormatting sqref="N74">
    <cfRule type="cellIs" dxfId="145" priority="331" stopIfTrue="1" operator="lessThan">
      <formula>-0.01</formula>
    </cfRule>
    <cfRule type="cellIs" dxfId="144" priority="332" stopIfTrue="1" operator="greaterThan">
      <formula>0.01</formula>
    </cfRule>
  </conditionalFormatting>
  <conditionalFormatting sqref="N75:N76">
    <cfRule type="cellIs" dxfId="143" priority="329" stopIfTrue="1" operator="lessThan">
      <formula>-0.01</formula>
    </cfRule>
    <cfRule type="cellIs" dxfId="142" priority="330" stopIfTrue="1" operator="greaterThan">
      <formula>0.01</formula>
    </cfRule>
  </conditionalFormatting>
  <conditionalFormatting sqref="N77">
    <cfRule type="cellIs" dxfId="141" priority="327" stopIfTrue="1" operator="lessThan">
      <formula>-0.01</formula>
    </cfRule>
    <cfRule type="cellIs" dxfId="140" priority="328" stopIfTrue="1" operator="greaterThan">
      <formula>0.01</formula>
    </cfRule>
  </conditionalFormatting>
  <conditionalFormatting sqref="P73">
    <cfRule type="cellIs" dxfId="139" priority="325" operator="greaterThan">
      <formula>0.03</formula>
    </cfRule>
    <cfRule type="cellIs" dxfId="138" priority="326" stopIfTrue="1" operator="lessThan">
      <formula>-0.03</formula>
    </cfRule>
  </conditionalFormatting>
  <conditionalFormatting sqref="P77">
    <cfRule type="cellIs" dxfId="137" priority="323" operator="lessThan">
      <formula>-0.03</formula>
    </cfRule>
    <cfRule type="cellIs" dxfId="136" priority="324" stopIfTrue="1" operator="greaterThan">
      <formula>0.03</formula>
    </cfRule>
  </conditionalFormatting>
  <conditionalFormatting sqref="Z89:Z90">
    <cfRule type="cellIs" dxfId="135" priority="270" stopIfTrue="1" operator="lessThan">
      <formula>-0.01</formula>
    </cfRule>
    <cfRule type="cellIs" dxfId="134" priority="271" stopIfTrue="1" operator="greaterThan">
      <formula>0.01</formula>
    </cfRule>
  </conditionalFormatting>
  <conditionalFormatting sqref="AB84">
    <cfRule type="cellIs" dxfId="133" priority="267" operator="greaterThan">
      <formula>0.03</formula>
    </cfRule>
    <cfRule type="cellIs" dxfId="132" priority="268" stopIfTrue="1" operator="lessThan">
      <formula>-0.03</formula>
    </cfRule>
  </conditionalFormatting>
  <conditionalFormatting sqref="AB88">
    <cfRule type="cellIs" dxfId="131" priority="265" operator="lessThan">
      <formula>-0.03</formula>
    </cfRule>
    <cfRule type="cellIs" dxfId="130" priority="266" stopIfTrue="1" operator="greaterThan">
      <formula>0.03</formula>
    </cfRule>
  </conditionalFormatting>
  <conditionalFormatting sqref="Z84">
    <cfRule type="cellIs" dxfId="129" priority="263" stopIfTrue="1" operator="lessThan">
      <formula>-0.01</formula>
    </cfRule>
    <cfRule type="cellIs" dxfId="128" priority="264" stopIfTrue="1" operator="greaterThan">
      <formula>0.01</formula>
    </cfRule>
  </conditionalFormatting>
  <conditionalFormatting sqref="Z85">
    <cfRule type="cellIs" dxfId="127" priority="261" stopIfTrue="1" operator="lessThan">
      <formula>-0.01</formula>
    </cfRule>
    <cfRule type="cellIs" dxfId="126" priority="262" stopIfTrue="1" operator="greaterThan">
      <formula>0.01</formula>
    </cfRule>
  </conditionalFormatting>
  <conditionalFormatting sqref="Z86:Z87">
    <cfRule type="cellIs" dxfId="125" priority="259" stopIfTrue="1" operator="lessThan">
      <formula>-0.01</formula>
    </cfRule>
    <cfRule type="cellIs" dxfId="124" priority="260" stopIfTrue="1" operator="greaterThan">
      <formula>0.01</formula>
    </cfRule>
  </conditionalFormatting>
  <conditionalFormatting sqref="Z88">
    <cfRule type="cellIs" dxfId="123" priority="257" stopIfTrue="1" operator="lessThan">
      <formula>-0.01</formula>
    </cfRule>
    <cfRule type="cellIs" dxfId="122" priority="258" stopIfTrue="1" operator="greaterThan">
      <formula>0.01</formula>
    </cfRule>
  </conditionalFormatting>
  <conditionalFormatting sqref="V84:V88">
    <cfRule type="cellIs" dxfId="121" priority="255" operator="greaterThan">
      <formula>0.03</formula>
    </cfRule>
    <cfRule type="cellIs" dxfId="120" priority="256" stopIfTrue="1" operator="lessThan">
      <formula>-0.03</formula>
    </cfRule>
  </conditionalFormatting>
  <conditionalFormatting sqref="R85:T85">
    <cfRule type="dataBar" priority="254">
      <dataBar>
        <cfvo type="min"/>
        <cfvo type="max"/>
        <color rgb="FF008AEF"/>
      </dataBar>
    </cfRule>
  </conditionalFormatting>
  <conditionalFormatting sqref="R86:T87">
    <cfRule type="dataBar" priority="253">
      <dataBar>
        <cfvo type="min"/>
        <cfvo type="max"/>
        <color rgb="FF008AEF"/>
      </dataBar>
    </cfRule>
  </conditionalFormatting>
  <conditionalFormatting sqref="R88:T88">
    <cfRule type="dataBar" priority="252">
      <dataBar>
        <cfvo type="min"/>
        <cfvo type="max"/>
        <color rgb="FF008AEF"/>
      </dataBar>
    </cfRule>
  </conditionalFormatting>
  <conditionalFormatting sqref="R84:U84 U85:U88">
    <cfRule type="dataBar" priority="269">
      <dataBar>
        <cfvo type="min"/>
        <cfvo type="max"/>
        <color rgb="FF008AEF"/>
      </dataBar>
    </cfRule>
  </conditionalFormatting>
  <conditionalFormatting sqref="N90">
    <cfRule type="cellIs" dxfId="119" priority="250" stopIfTrue="1" operator="lessThan">
      <formula>-0.01</formula>
    </cfRule>
    <cfRule type="cellIs" dxfId="118" priority="251" stopIfTrue="1" operator="greaterThan">
      <formula>0.01</formula>
    </cfRule>
  </conditionalFormatting>
  <conditionalFormatting sqref="I89">
    <cfRule type="dataBar" priority="249">
      <dataBar>
        <cfvo type="min"/>
        <cfvo type="max"/>
        <color rgb="FF008AEF"/>
      </dataBar>
    </cfRule>
  </conditionalFormatting>
  <conditionalFormatting sqref="N89">
    <cfRule type="cellIs" dxfId="117" priority="247" stopIfTrue="1" operator="lessThan">
      <formula>-0.01</formula>
    </cfRule>
    <cfRule type="cellIs" dxfId="116" priority="248" stopIfTrue="1" operator="greaterThan">
      <formula>0.01</formula>
    </cfRule>
  </conditionalFormatting>
  <conditionalFormatting sqref="R89:T90">
    <cfRule type="dataBar" priority="272">
      <dataBar>
        <cfvo type="min"/>
        <cfvo type="max"/>
        <color rgb="FF008AEF"/>
      </dataBar>
    </cfRule>
  </conditionalFormatting>
  <conditionalFormatting sqref="U89:U90">
    <cfRule type="dataBar" priority="273">
      <dataBar>
        <cfvo type="min"/>
        <cfvo type="max"/>
        <color rgb="FF008AEF"/>
      </dataBar>
    </cfRule>
  </conditionalFormatting>
  <conditionalFormatting sqref="I90">
    <cfRule type="dataBar" priority="274">
      <dataBar>
        <cfvo type="min"/>
        <cfvo type="max"/>
        <color rgb="FF008AEF"/>
      </dataBar>
    </cfRule>
  </conditionalFormatting>
  <conditionalFormatting sqref="Z100:Z101">
    <cfRule type="cellIs" dxfId="115" priority="242" stopIfTrue="1" operator="lessThan">
      <formula>-0.01</formula>
    </cfRule>
    <cfRule type="cellIs" dxfId="114" priority="243" stopIfTrue="1" operator="greaterThan">
      <formula>0.01</formula>
    </cfRule>
  </conditionalFormatting>
  <conditionalFormatting sqref="AB95">
    <cfRule type="cellIs" dxfId="113" priority="239" operator="greaterThan">
      <formula>0.03</formula>
    </cfRule>
    <cfRule type="cellIs" dxfId="112" priority="240" stopIfTrue="1" operator="lessThan">
      <formula>-0.03</formula>
    </cfRule>
  </conditionalFormatting>
  <conditionalFormatting sqref="AB99">
    <cfRule type="cellIs" dxfId="111" priority="237" operator="lessThan">
      <formula>-0.03</formula>
    </cfRule>
    <cfRule type="cellIs" dxfId="110" priority="238" stopIfTrue="1" operator="greaterThan">
      <formula>0.03</formula>
    </cfRule>
  </conditionalFormatting>
  <conditionalFormatting sqref="Z95">
    <cfRule type="cellIs" dxfId="109" priority="235" stopIfTrue="1" operator="lessThan">
      <formula>-0.01</formula>
    </cfRule>
    <cfRule type="cellIs" dxfId="108" priority="236" stopIfTrue="1" operator="greaterThan">
      <formula>0.01</formula>
    </cfRule>
  </conditionalFormatting>
  <conditionalFormatting sqref="Z96">
    <cfRule type="cellIs" dxfId="107" priority="233" stopIfTrue="1" operator="lessThan">
      <formula>-0.01</formula>
    </cfRule>
    <cfRule type="cellIs" dxfId="106" priority="234" stopIfTrue="1" operator="greaterThan">
      <formula>0.01</formula>
    </cfRule>
  </conditionalFormatting>
  <conditionalFormatting sqref="Z97:Z98">
    <cfRule type="cellIs" dxfId="105" priority="231" stopIfTrue="1" operator="lessThan">
      <formula>-0.01</formula>
    </cfRule>
    <cfRule type="cellIs" dxfId="104" priority="232" stopIfTrue="1" operator="greaterThan">
      <formula>0.01</formula>
    </cfRule>
  </conditionalFormatting>
  <conditionalFormatting sqref="Z99">
    <cfRule type="cellIs" dxfId="103" priority="229" stopIfTrue="1" operator="lessThan">
      <formula>-0.01</formula>
    </cfRule>
    <cfRule type="cellIs" dxfId="102" priority="230" stopIfTrue="1" operator="greaterThan">
      <formula>0.01</formula>
    </cfRule>
  </conditionalFormatting>
  <conditionalFormatting sqref="V95:V99">
    <cfRule type="cellIs" dxfId="101" priority="227" operator="greaterThan">
      <formula>0.03</formula>
    </cfRule>
    <cfRule type="cellIs" dxfId="100" priority="228" stopIfTrue="1" operator="lessThan">
      <formula>-0.03</formula>
    </cfRule>
  </conditionalFormatting>
  <conditionalFormatting sqref="R96:T96">
    <cfRule type="dataBar" priority="226">
      <dataBar>
        <cfvo type="min"/>
        <cfvo type="max"/>
        <color rgb="FF008AEF"/>
      </dataBar>
    </cfRule>
  </conditionalFormatting>
  <conditionalFormatting sqref="R97:T98">
    <cfRule type="dataBar" priority="225">
      <dataBar>
        <cfvo type="min"/>
        <cfvo type="max"/>
        <color rgb="FF008AEF"/>
      </dataBar>
    </cfRule>
  </conditionalFormatting>
  <conditionalFormatting sqref="R99:T99">
    <cfRule type="dataBar" priority="224">
      <dataBar>
        <cfvo type="min"/>
        <cfvo type="max"/>
        <color rgb="FF008AEF"/>
      </dataBar>
    </cfRule>
  </conditionalFormatting>
  <conditionalFormatting sqref="R95:U95 U96:U99">
    <cfRule type="dataBar" priority="241">
      <dataBar>
        <cfvo type="min"/>
        <cfvo type="max"/>
        <color rgb="FF008AEF"/>
      </dataBar>
    </cfRule>
  </conditionalFormatting>
  <conditionalFormatting sqref="N101">
    <cfRule type="cellIs" dxfId="99" priority="222" stopIfTrue="1" operator="lessThan">
      <formula>-0.01</formula>
    </cfRule>
    <cfRule type="cellIs" dxfId="98" priority="223" stopIfTrue="1" operator="greaterThan">
      <formula>0.01</formula>
    </cfRule>
  </conditionalFormatting>
  <conditionalFormatting sqref="I100">
    <cfRule type="dataBar" priority="221">
      <dataBar>
        <cfvo type="min"/>
        <cfvo type="max"/>
        <color rgb="FF008AEF"/>
      </dataBar>
    </cfRule>
  </conditionalFormatting>
  <conditionalFormatting sqref="N100">
    <cfRule type="cellIs" dxfId="97" priority="219" stopIfTrue="1" operator="lessThan">
      <formula>-0.01</formula>
    </cfRule>
    <cfRule type="cellIs" dxfId="96" priority="220" stopIfTrue="1" operator="greaterThan">
      <formula>0.01</formula>
    </cfRule>
  </conditionalFormatting>
  <conditionalFormatting sqref="R100:T101">
    <cfRule type="dataBar" priority="244">
      <dataBar>
        <cfvo type="min"/>
        <cfvo type="max"/>
        <color rgb="FF008AEF"/>
      </dataBar>
    </cfRule>
  </conditionalFormatting>
  <conditionalFormatting sqref="U100:U101">
    <cfRule type="dataBar" priority="245">
      <dataBar>
        <cfvo type="min"/>
        <cfvo type="max"/>
        <color rgb="FF008AEF"/>
      </dataBar>
    </cfRule>
  </conditionalFormatting>
  <conditionalFormatting sqref="I101">
    <cfRule type="dataBar" priority="246">
      <dataBar>
        <cfvo type="min"/>
        <cfvo type="max"/>
        <color rgb="FF008AEF"/>
      </dataBar>
    </cfRule>
  </conditionalFormatting>
  <conditionalFormatting sqref="Z111:Z112">
    <cfRule type="cellIs" dxfId="95" priority="214" stopIfTrue="1" operator="lessThan">
      <formula>-0.01</formula>
    </cfRule>
    <cfRule type="cellIs" dxfId="94" priority="215" stopIfTrue="1" operator="greaterThan">
      <formula>0.01</formula>
    </cfRule>
  </conditionalFormatting>
  <conditionalFormatting sqref="AB106">
    <cfRule type="cellIs" dxfId="93" priority="211" operator="greaterThan">
      <formula>0.03</formula>
    </cfRule>
    <cfRule type="cellIs" dxfId="92" priority="212" stopIfTrue="1" operator="lessThan">
      <formula>-0.03</formula>
    </cfRule>
  </conditionalFormatting>
  <conditionalFormatting sqref="AB110">
    <cfRule type="cellIs" dxfId="91" priority="209" operator="lessThan">
      <formula>-0.03</formula>
    </cfRule>
    <cfRule type="cellIs" dxfId="90" priority="210" stopIfTrue="1" operator="greaterThan">
      <formula>0.03</formula>
    </cfRule>
  </conditionalFormatting>
  <conditionalFormatting sqref="Z106">
    <cfRule type="cellIs" dxfId="89" priority="207" stopIfTrue="1" operator="lessThan">
      <formula>-0.01</formula>
    </cfRule>
    <cfRule type="cellIs" dxfId="88" priority="208" stopIfTrue="1" operator="greaterThan">
      <formula>0.01</formula>
    </cfRule>
  </conditionalFormatting>
  <conditionalFormatting sqref="Z107">
    <cfRule type="cellIs" dxfId="87" priority="205" stopIfTrue="1" operator="lessThan">
      <formula>-0.01</formula>
    </cfRule>
    <cfRule type="cellIs" dxfId="86" priority="206" stopIfTrue="1" operator="greaterThan">
      <formula>0.01</formula>
    </cfRule>
  </conditionalFormatting>
  <conditionalFormatting sqref="Z108:Z109">
    <cfRule type="cellIs" dxfId="85" priority="203" stopIfTrue="1" operator="lessThan">
      <formula>-0.01</formula>
    </cfRule>
    <cfRule type="cellIs" dxfId="84" priority="204" stopIfTrue="1" operator="greaterThan">
      <formula>0.01</formula>
    </cfRule>
  </conditionalFormatting>
  <conditionalFormatting sqref="Z110">
    <cfRule type="cellIs" dxfId="83" priority="201" stopIfTrue="1" operator="lessThan">
      <formula>-0.01</formula>
    </cfRule>
    <cfRule type="cellIs" dxfId="82" priority="202" stopIfTrue="1" operator="greaterThan">
      <formula>0.01</formula>
    </cfRule>
  </conditionalFormatting>
  <conditionalFormatting sqref="V106:V110">
    <cfRule type="cellIs" dxfId="81" priority="199" operator="greaterThan">
      <formula>0.03</formula>
    </cfRule>
    <cfRule type="cellIs" dxfId="80" priority="200" stopIfTrue="1" operator="lessThan">
      <formula>-0.03</formula>
    </cfRule>
  </conditionalFormatting>
  <conditionalFormatting sqref="R107:T107">
    <cfRule type="dataBar" priority="198">
      <dataBar>
        <cfvo type="min"/>
        <cfvo type="max"/>
        <color rgb="FF008AEF"/>
      </dataBar>
    </cfRule>
  </conditionalFormatting>
  <conditionalFormatting sqref="R108:T109">
    <cfRule type="dataBar" priority="197">
      <dataBar>
        <cfvo type="min"/>
        <cfvo type="max"/>
        <color rgb="FF008AEF"/>
      </dataBar>
    </cfRule>
  </conditionalFormatting>
  <conditionalFormatting sqref="R110:T110">
    <cfRule type="dataBar" priority="196">
      <dataBar>
        <cfvo type="min"/>
        <cfvo type="max"/>
        <color rgb="FF008AEF"/>
      </dataBar>
    </cfRule>
  </conditionalFormatting>
  <conditionalFormatting sqref="R106:U106 U107:U110">
    <cfRule type="dataBar" priority="213">
      <dataBar>
        <cfvo type="min"/>
        <cfvo type="max"/>
        <color rgb="FF008AEF"/>
      </dataBar>
    </cfRule>
  </conditionalFormatting>
  <conditionalFormatting sqref="N112">
    <cfRule type="cellIs" dxfId="79" priority="194" stopIfTrue="1" operator="lessThan">
      <formula>-0.01</formula>
    </cfRule>
    <cfRule type="cellIs" dxfId="78" priority="195" stopIfTrue="1" operator="greaterThan">
      <formula>0.01</formula>
    </cfRule>
  </conditionalFormatting>
  <conditionalFormatting sqref="I111">
    <cfRule type="dataBar" priority="193">
      <dataBar>
        <cfvo type="min"/>
        <cfvo type="max"/>
        <color rgb="FF008AEF"/>
      </dataBar>
    </cfRule>
  </conditionalFormatting>
  <conditionalFormatting sqref="N111">
    <cfRule type="cellIs" dxfId="77" priority="191" stopIfTrue="1" operator="lessThan">
      <formula>-0.01</formula>
    </cfRule>
    <cfRule type="cellIs" dxfId="76" priority="192" stopIfTrue="1" operator="greaterThan">
      <formula>0.01</formula>
    </cfRule>
  </conditionalFormatting>
  <conditionalFormatting sqref="R111:T112">
    <cfRule type="dataBar" priority="216">
      <dataBar>
        <cfvo type="min"/>
        <cfvo type="max"/>
        <color rgb="FF008AEF"/>
      </dataBar>
    </cfRule>
  </conditionalFormatting>
  <conditionalFormatting sqref="U111:U112">
    <cfRule type="dataBar" priority="217">
      <dataBar>
        <cfvo type="min"/>
        <cfvo type="max"/>
        <color rgb="FF008AEF"/>
      </dataBar>
    </cfRule>
  </conditionalFormatting>
  <conditionalFormatting sqref="I112">
    <cfRule type="dataBar" priority="218">
      <dataBar>
        <cfvo type="min"/>
        <cfvo type="max"/>
        <color rgb="FF008AEF"/>
      </dataBar>
    </cfRule>
  </conditionalFormatting>
  <conditionalFormatting sqref="I82">
    <cfRule type="dataBar" priority="121">
      <dataBar>
        <cfvo type="min"/>
        <cfvo type="max"/>
        <color rgb="FF008AEF"/>
      </dataBar>
    </cfRule>
  </conditionalFormatting>
  <conditionalFormatting sqref="I83">
    <cfRule type="dataBar" priority="120">
      <dataBar>
        <cfvo type="min"/>
        <cfvo type="max"/>
        <color rgb="FF008AEF"/>
      </dataBar>
    </cfRule>
  </conditionalFormatting>
  <conditionalFormatting sqref="I84">
    <cfRule type="dataBar" priority="119">
      <dataBar>
        <cfvo type="min"/>
        <cfvo type="max"/>
        <color rgb="FF008AEF"/>
      </dataBar>
    </cfRule>
    <cfRule type="dataBar" priority="114">
      <dataBar>
        <cfvo type="min"/>
        <cfvo type="max"/>
        <color rgb="FF008AEF"/>
      </dataBar>
    </cfRule>
  </conditionalFormatting>
  <conditionalFormatting sqref="I85">
    <cfRule type="dataBar" priority="118">
      <dataBar>
        <cfvo type="min"/>
        <cfvo type="max"/>
        <color rgb="FF008AEF"/>
      </dataBar>
    </cfRule>
    <cfRule type="dataBar" priority="113">
      <dataBar>
        <cfvo type="min"/>
        <cfvo type="max"/>
        <color rgb="FF008AEF"/>
      </dataBar>
    </cfRule>
  </conditionalFormatting>
  <conditionalFormatting sqref="I86:I87">
    <cfRule type="dataBar" priority="117">
      <dataBar>
        <cfvo type="min"/>
        <cfvo type="max"/>
        <color rgb="FF008AEF"/>
      </dataBar>
    </cfRule>
  </conditionalFormatting>
  <conditionalFormatting sqref="I88">
    <cfRule type="dataBar" priority="116">
      <dataBar>
        <cfvo type="min"/>
        <cfvo type="max"/>
        <color rgb="FF008AEF"/>
      </dataBar>
    </cfRule>
  </conditionalFormatting>
  <conditionalFormatting sqref="I86:I88">
    <cfRule type="dataBar" priority="115">
      <dataBar>
        <cfvo type="min"/>
        <cfvo type="max"/>
        <color rgb="FF008AEF"/>
      </dataBar>
    </cfRule>
  </conditionalFormatting>
  <conditionalFormatting sqref="J84:J88">
    <cfRule type="cellIs" dxfId="75" priority="111" operator="greaterThan">
      <formula>0.03</formula>
    </cfRule>
    <cfRule type="cellIs" dxfId="74" priority="112" stopIfTrue="1" operator="lessThan">
      <formula>-0.03</formula>
    </cfRule>
  </conditionalFormatting>
  <conditionalFormatting sqref="N84">
    <cfRule type="cellIs" dxfId="73" priority="109" stopIfTrue="1" operator="lessThan">
      <formula>-0.01</formula>
    </cfRule>
    <cfRule type="cellIs" dxfId="72" priority="110" stopIfTrue="1" operator="greaterThan">
      <formula>0.01</formula>
    </cfRule>
  </conditionalFormatting>
  <conditionalFormatting sqref="N85">
    <cfRule type="cellIs" dxfId="71" priority="107" stopIfTrue="1" operator="lessThan">
      <formula>-0.01</formula>
    </cfRule>
    <cfRule type="cellIs" dxfId="70" priority="108" stopIfTrue="1" operator="greaterThan">
      <formula>0.01</formula>
    </cfRule>
  </conditionalFormatting>
  <conditionalFormatting sqref="N86:N87">
    <cfRule type="cellIs" dxfId="69" priority="105" stopIfTrue="1" operator="lessThan">
      <formula>-0.01</formula>
    </cfRule>
    <cfRule type="cellIs" dxfId="68" priority="106" stopIfTrue="1" operator="greaterThan">
      <formula>0.01</formula>
    </cfRule>
  </conditionalFormatting>
  <conditionalFormatting sqref="N88">
    <cfRule type="cellIs" dxfId="67" priority="103" stopIfTrue="1" operator="lessThan">
      <formula>-0.01</formula>
    </cfRule>
    <cfRule type="cellIs" dxfId="66" priority="104" stopIfTrue="1" operator="greaterThan">
      <formula>0.01</formula>
    </cfRule>
  </conditionalFormatting>
  <conditionalFormatting sqref="P84">
    <cfRule type="cellIs" dxfId="65" priority="101" operator="greaterThan">
      <formula>0.03</formula>
    </cfRule>
    <cfRule type="cellIs" dxfId="64" priority="102" stopIfTrue="1" operator="lessThan">
      <formula>-0.03</formula>
    </cfRule>
  </conditionalFormatting>
  <conditionalFormatting sqref="P88">
    <cfRule type="cellIs" dxfId="63" priority="99" operator="lessThan">
      <formula>-0.03</formula>
    </cfRule>
    <cfRule type="cellIs" dxfId="62" priority="100" stopIfTrue="1" operator="greaterThan">
      <formula>0.03</formula>
    </cfRule>
  </conditionalFormatting>
  <conditionalFormatting sqref="I93">
    <cfRule type="dataBar" priority="98">
      <dataBar>
        <cfvo type="min"/>
        <cfvo type="max"/>
        <color rgb="FF008AEF"/>
      </dataBar>
    </cfRule>
  </conditionalFormatting>
  <conditionalFormatting sqref="I94">
    <cfRule type="dataBar" priority="97">
      <dataBar>
        <cfvo type="min"/>
        <cfvo type="max"/>
        <color rgb="FF008AEF"/>
      </dataBar>
    </cfRule>
  </conditionalFormatting>
  <conditionalFormatting sqref="I95">
    <cfRule type="dataBar" priority="96">
      <dataBar>
        <cfvo type="min"/>
        <cfvo type="max"/>
        <color rgb="FF008AEF"/>
      </dataBar>
    </cfRule>
    <cfRule type="dataBar" priority="91">
      <dataBar>
        <cfvo type="min"/>
        <cfvo type="max"/>
        <color rgb="FF008AEF"/>
      </dataBar>
    </cfRule>
  </conditionalFormatting>
  <conditionalFormatting sqref="I96">
    <cfRule type="dataBar" priority="95">
      <dataBar>
        <cfvo type="min"/>
        <cfvo type="max"/>
        <color rgb="FF008AEF"/>
      </dataBar>
    </cfRule>
    <cfRule type="dataBar" priority="90">
      <dataBar>
        <cfvo type="min"/>
        <cfvo type="max"/>
        <color rgb="FF008AEF"/>
      </dataBar>
    </cfRule>
  </conditionalFormatting>
  <conditionalFormatting sqref="I97:I98">
    <cfRule type="dataBar" priority="94">
      <dataBar>
        <cfvo type="min"/>
        <cfvo type="max"/>
        <color rgb="FF008AEF"/>
      </dataBar>
    </cfRule>
  </conditionalFormatting>
  <conditionalFormatting sqref="I99">
    <cfRule type="dataBar" priority="93">
      <dataBar>
        <cfvo type="min"/>
        <cfvo type="max"/>
        <color rgb="FF008AEF"/>
      </dataBar>
    </cfRule>
  </conditionalFormatting>
  <conditionalFormatting sqref="I97:I99">
    <cfRule type="dataBar" priority="92">
      <dataBar>
        <cfvo type="min"/>
        <cfvo type="max"/>
        <color rgb="FF008AEF"/>
      </dataBar>
    </cfRule>
  </conditionalFormatting>
  <conditionalFormatting sqref="J95:J99">
    <cfRule type="cellIs" dxfId="61" priority="88" operator="greaterThan">
      <formula>0.03</formula>
    </cfRule>
    <cfRule type="cellIs" dxfId="60" priority="89" stopIfTrue="1" operator="lessThan">
      <formula>-0.03</formula>
    </cfRule>
  </conditionalFormatting>
  <conditionalFormatting sqref="N95">
    <cfRule type="cellIs" dxfId="59" priority="86" stopIfTrue="1" operator="lessThan">
      <formula>-0.01</formula>
    </cfRule>
    <cfRule type="cellIs" dxfId="58" priority="87" stopIfTrue="1" operator="greaterThan">
      <formula>0.01</formula>
    </cfRule>
  </conditionalFormatting>
  <conditionalFormatting sqref="N96">
    <cfRule type="cellIs" dxfId="57" priority="84" stopIfTrue="1" operator="lessThan">
      <formula>-0.01</formula>
    </cfRule>
    <cfRule type="cellIs" dxfId="56" priority="85" stopIfTrue="1" operator="greaterThan">
      <formula>0.01</formula>
    </cfRule>
  </conditionalFormatting>
  <conditionalFormatting sqref="N97:N98">
    <cfRule type="cellIs" dxfId="55" priority="82" stopIfTrue="1" operator="lessThan">
      <formula>-0.01</formula>
    </cfRule>
    <cfRule type="cellIs" dxfId="54" priority="83" stopIfTrue="1" operator="greaterThan">
      <formula>0.01</formula>
    </cfRule>
  </conditionalFormatting>
  <conditionalFormatting sqref="N99">
    <cfRule type="cellIs" dxfId="53" priority="80" stopIfTrue="1" operator="lessThan">
      <formula>-0.01</formula>
    </cfRule>
    <cfRule type="cellIs" dxfId="52" priority="81" stopIfTrue="1" operator="greaterThan">
      <formula>0.01</formula>
    </cfRule>
  </conditionalFormatting>
  <conditionalFormatting sqref="P95">
    <cfRule type="cellIs" dxfId="51" priority="78" operator="greaterThan">
      <formula>0.03</formula>
    </cfRule>
    <cfRule type="cellIs" dxfId="50" priority="79" stopIfTrue="1" operator="lessThan">
      <formula>-0.03</formula>
    </cfRule>
  </conditionalFormatting>
  <conditionalFormatting sqref="P99">
    <cfRule type="cellIs" dxfId="49" priority="76" operator="lessThan">
      <formula>-0.03</formula>
    </cfRule>
    <cfRule type="cellIs" dxfId="48" priority="77" stopIfTrue="1" operator="greaterThan">
      <formula>0.03</formula>
    </cfRule>
  </conditionalFormatting>
  <conditionalFormatting sqref="I104">
    <cfRule type="dataBar" priority="75">
      <dataBar>
        <cfvo type="min"/>
        <cfvo type="max"/>
        <color rgb="FF008AEF"/>
      </dataBar>
    </cfRule>
  </conditionalFormatting>
  <conditionalFormatting sqref="I105">
    <cfRule type="dataBar" priority="74">
      <dataBar>
        <cfvo type="min"/>
        <cfvo type="max"/>
        <color rgb="FF008AEF"/>
      </dataBar>
    </cfRule>
  </conditionalFormatting>
  <conditionalFormatting sqref="I106">
    <cfRule type="dataBar" priority="73">
      <dataBar>
        <cfvo type="min"/>
        <cfvo type="max"/>
        <color rgb="FF008AEF"/>
      </dataBar>
    </cfRule>
    <cfRule type="dataBar" priority="68">
      <dataBar>
        <cfvo type="min"/>
        <cfvo type="max"/>
        <color rgb="FF008AEF"/>
      </dataBar>
    </cfRule>
  </conditionalFormatting>
  <conditionalFormatting sqref="I107">
    <cfRule type="dataBar" priority="72">
      <dataBar>
        <cfvo type="min"/>
        <cfvo type="max"/>
        <color rgb="FF008AEF"/>
      </dataBar>
    </cfRule>
    <cfRule type="dataBar" priority="67">
      <dataBar>
        <cfvo type="min"/>
        <cfvo type="max"/>
        <color rgb="FF008AEF"/>
      </dataBar>
    </cfRule>
  </conditionalFormatting>
  <conditionalFormatting sqref="I108:I109">
    <cfRule type="dataBar" priority="71">
      <dataBar>
        <cfvo type="min"/>
        <cfvo type="max"/>
        <color rgb="FF008AEF"/>
      </dataBar>
    </cfRule>
  </conditionalFormatting>
  <conditionalFormatting sqref="I110">
    <cfRule type="dataBar" priority="70">
      <dataBar>
        <cfvo type="min"/>
        <cfvo type="max"/>
        <color rgb="FF008AEF"/>
      </dataBar>
    </cfRule>
  </conditionalFormatting>
  <conditionalFormatting sqref="I108:I110">
    <cfRule type="dataBar" priority="69">
      <dataBar>
        <cfvo type="min"/>
        <cfvo type="max"/>
        <color rgb="FF008AEF"/>
      </dataBar>
    </cfRule>
  </conditionalFormatting>
  <conditionalFormatting sqref="J106:J110">
    <cfRule type="cellIs" dxfId="47" priority="65" operator="greaterThan">
      <formula>0.03</formula>
    </cfRule>
    <cfRule type="cellIs" dxfId="46" priority="66" stopIfTrue="1" operator="lessThan">
      <formula>-0.03</formula>
    </cfRule>
  </conditionalFormatting>
  <conditionalFormatting sqref="N106">
    <cfRule type="cellIs" dxfId="45" priority="63" stopIfTrue="1" operator="lessThan">
      <formula>-0.01</formula>
    </cfRule>
    <cfRule type="cellIs" dxfId="44" priority="64" stopIfTrue="1" operator="greaterThan">
      <formula>0.01</formula>
    </cfRule>
  </conditionalFormatting>
  <conditionalFormatting sqref="N107">
    <cfRule type="cellIs" dxfId="43" priority="61" stopIfTrue="1" operator="lessThan">
      <formula>-0.01</formula>
    </cfRule>
    <cfRule type="cellIs" dxfId="42" priority="62" stopIfTrue="1" operator="greaterThan">
      <formula>0.01</formula>
    </cfRule>
  </conditionalFormatting>
  <conditionalFormatting sqref="N108:N109">
    <cfRule type="cellIs" dxfId="41" priority="59" stopIfTrue="1" operator="lessThan">
      <formula>-0.01</formula>
    </cfRule>
    <cfRule type="cellIs" dxfId="40" priority="60" stopIfTrue="1" operator="greaterThan">
      <formula>0.01</formula>
    </cfRule>
  </conditionalFormatting>
  <conditionalFormatting sqref="N110">
    <cfRule type="cellIs" dxfId="39" priority="57" stopIfTrue="1" operator="lessThan">
      <formula>-0.01</formula>
    </cfRule>
    <cfRule type="cellIs" dxfId="38" priority="58" stopIfTrue="1" operator="greaterThan">
      <formula>0.01</formula>
    </cfRule>
  </conditionalFormatting>
  <conditionalFormatting sqref="P106">
    <cfRule type="cellIs" dxfId="37" priority="55" operator="greaterThan">
      <formula>0.03</formula>
    </cfRule>
    <cfRule type="cellIs" dxfId="36" priority="56" stopIfTrue="1" operator="lessThan">
      <formula>-0.03</formula>
    </cfRule>
  </conditionalFormatting>
  <conditionalFormatting sqref="P110">
    <cfRule type="cellIs" dxfId="35" priority="53" operator="lessThan">
      <formula>-0.03</formula>
    </cfRule>
    <cfRule type="cellIs" dxfId="34" priority="54" stopIfTrue="1" operator="greaterThan">
      <formula>0.03</formula>
    </cfRule>
  </conditionalFormatting>
  <conditionalFormatting sqref="U8:U11">
    <cfRule type="dataBar" priority="52">
      <dataBar>
        <cfvo type="min"/>
        <cfvo type="max"/>
        <color rgb="FF008AEF"/>
      </dataBar>
    </cfRule>
  </conditionalFormatting>
  <conditionalFormatting sqref="Z12:Z13">
    <cfRule type="cellIs" dxfId="33" priority="49" stopIfTrue="1" operator="lessThan">
      <formula>-0.01</formula>
    </cfRule>
    <cfRule type="cellIs" dxfId="32" priority="50" stopIfTrue="1" operator="greaterThan">
      <formula>0.01</formula>
    </cfRule>
  </conditionalFormatting>
  <conditionalFormatting sqref="I13">
    <cfRule type="dataBar" priority="48">
      <dataBar>
        <cfvo type="min"/>
        <cfvo type="max"/>
        <color rgb="FF008AEF"/>
      </dataBar>
    </cfRule>
  </conditionalFormatting>
  <conditionalFormatting sqref="R12:T13">
    <cfRule type="dataBar" priority="47">
      <dataBar>
        <cfvo type="min"/>
        <cfvo type="max"/>
        <color rgb="FF008AEF"/>
      </dataBar>
    </cfRule>
  </conditionalFormatting>
  <conditionalFormatting sqref="U12:U13">
    <cfRule type="dataBar" priority="51">
      <dataBar>
        <cfvo type="min"/>
        <cfvo type="max"/>
        <color rgb="FF008AEF"/>
      </dataBar>
    </cfRule>
  </conditionalFormatting>
  <conditionalFormatting sqref="AB7">
    <cfRule type="cellIs" dxfId="31" priority="44" operator="greaterThan">
      <formula>0.03</formula>
    </cfRule>
    <cfRule type="cellIs" dxfId="30" priority="45" stopIfTrue="1" operator="lessThan">
      <formula>-0.03</formula>
    </cfRule>
  </conditionalFormatting>
  <conditionalFormatting sqref="AB11">
    <cfRule type="cellIs" dxfId="29" priority="42" operator="lessThan">
      <formula>-0.03</formula>
    </cfRule>
    <cfRule type="cellIs" dxfId="28" priority="43" stopIfTrue="1" operator="greaterThan">
      <formula>0.03</formula>
    </cfRule>
  </conditionalFormatting>
  <conditionalFormatting sqref="Z7">
    <cfRule type="cellIs" dxfId="27" priority="40" stopIfTrue="1" operator="lessThan">
      <formula>-0.01</formula>
    </cfRule>
    <cfRule type="cellIs" dxfId="26" priority="41" stopIfTrue="1" operator="greaterThan">
      <formula>0.01</formula>
    </cfRule>
  </conditionalFormatting>
  <conditionalFormatting sqref="Z8">
    <cfRule type="cellIs" dxfId="25" priority="38" stopIfTrue="1" operator="lessThan">
      <formula>-0.01</formula>
    </cfRule>
    <cfRule type="cellIs" dxfId="24" priority="39" stopIfTrue="1" operator="greaterThan">
      <formula>0.01</formula>
    </cfRule>
  </conditionalFormatting>
  <conditionalFormatting sqref="Z9:Z10">
    <cfRule type="cellIs" dxfId="23" priority="36" stopIfTrue="1" operator="lessThan">
      <formula>-0.01</formula>
    </cfRule>
    <cfRule type="cellIs" dxfId="22" priority="37" stopIfTrue="1" operator="greaterThan">
      <formula>0.01</formula>
    </cfRule>
  </conditionalFormatting>
  <conditionalFormatting sqref="Z11">
    <cfRule type="cellIs" dxfId="21" priority="34" stopIfTrue="1" operator="lessThan">
      <formula>-0.01</formula>
    </cfRule>
    <cfRule type="cellIs" dxfId="20" priority="35" stopIfTrue="1" operator="greaterThan">
      <formula>0.01</formula>
    </cfRule>
  </conditionalFormatting>
  <conditionalFormatting sqref="V7:V11">
    <cfRule type="cellIs" dxfId="19" priority="32" operator="greaterThan">
      <formula>0.03</formula>
    </cfRule>
    <cfRule type="cellIs" dxfId="18" priority="33" stopIfTrue="1" operator="lessThan">
      <formula>-0.03</formula>
    </cfRule>
  </conditionalFormatting>
  <conditionalFormatting sqref="R8:T8">
    <cfRule type="dataBar" priority="31">
      <dataBar>
        <cfvo type="min"/>
        <cfvo type="max"/>
        <color rgb="FF008AEF"/>
      </dataBar>
    </cfRule>
  </conditionalFormatting>
  <conditionalFormatting sqref="R9:T10">
    <cfRule type="dataBar" priority="30">
      <dataBar>
        <cfvo type="min"/>
        <cfvo type="max"/>
        <color rgb="FF008AEF"/>
      </dataBar>
    </cfRule>
  </conditionalFormatting>
  <conditionalFormatting sqref="R11:T11">
    <cfRule type="dataBar" priority="29">
      <dataBar>
        <cfvo type="min"/>
        <cfvo type="max"/>
        <color rgb="FF008AEF"/>
      </dataBar>
    </cfRule>
  </conditionalFormatting>
  <conditionalFormatting sqref="R7:U7">
    <cfRule type="dataBar" priority="46">
      <dataBar>
        <cfvo type="min"/>
        <cfvo type="max"/>
        <color rgb="FF008AEF"/>
      </dataBar>
    </cfRule>
  </conditionalFormatting>
  <conditionalFormatting sqref="I5">
    <cfRule type="dataBar" priority="28">
      <dataBar>
        <cfvo type="min"/>
        <cfvo type="max"/>
        <color rgb="FF008AEF"/>
      </dataBar>
    </cfRule>
  </conditionalFormatting>
  <conditionalFormatting sqref="I6">
    <cfRule type="dataBar" priority="27">
      <dataBar>
        <cfvo type="min"/>
        <cfvo type="max"/>
        <color rgb="FF008AEF"/>
      </dataBar>
    </cfRule>
  </conditionalFormatting>
  <conditionalFormatting sqref="N13">
    <cfRule type="cellIs" dxfId="17" priority="25" stopIfTrue="1" operator="lessThan">
      <formula>-0.01</formula>
    </cfRule>
    <cfRule type="cellIs" dxfId="16" priority="26" stopIfTrue="1" operator="greaterThan">
      <formula>0.01</formula>
    </cfRule>
  </conditionalFormatting>
  <conditionalFormatting sqref="I12">
    <cfRule type="dataBar" priority="24">
      <dataBar>
        <cfvo type="min"/>
        <cfvo type="max"/>
        <color rgb="FF008AEF"/>
      </dataBar>
    </cfRule>
  </conditionalFormatting>
  <conditionalFormatting sqref="I7">
    <cfRule type="dataBar" priority="23">
      <dataBar>
        <cfvo type="min"/>
        <cfvo type="max"/>
        <color rgb="FF008AEF"/>
      </dataBar>
    </cfRule>
    <cfRule type="dataBar" priority="18">
      <dataBar>
        <cfvo type="min"/>
        <cfvo type="max"/>
        <color rgb="FF008AEF"/>
      </dataBar>
    </cfRule>
  </conditionalFormatting>
  <conditionalFormatting sqref="I8">
    <cfRule type="dataBar" priority="22">
      <dataBar>
        <cfvo type="min"/>
        <cfvo type="max"/>
        <color rgb="FF008AEF"/>
      </dataBar>
    </cfRule>
    <cfRule type="dataBar" priority="17">
      <dataBar>
        <cfvo type="min"/>
        <cfvo type="max"/>
        <color rgb="FF008AEF"/>
      </dataBar>
    </cfRule>
  </conditionalFormatting>
  <conditionalFormatting sqref="I9:I10">
    <cfRule type="dataBar" priority="21">
      <dataBar>
        <cfvo type="min"/>
        <cfvo type="max"/>
        <color rgb="FF008AEF"/>
      </dataBar>
    </cfRule>
  </conditionalFormatting>
  <conditionalFormatting sqref="I11">
    <cfRule type="dataBar" priority="20">
      <dataBar>
        <cfvo type="min"/>
        <cfvo type="max"/>
        <color rgb="FF008AEF"/>
      </dataBar>
    </cfRule>
  </conditionalFormatting>
  <conditionalFormatting sqref="I9:I11">
    <cfRule type="dataBar" priority="19">
      <dataBar>
        <cfvo type="min"/>
        <cfvo type="max"/>
        <color rgb="FF008AEF"/>
      </dataBar>
    </cfRule>
  </conditionalFormatting>
  <conditionalFormatting sqref="N12">
    <cfRule type="cellIs" dxfId="15" priority="15" stopIfTrue="1" operator="lessThan">
      <formula>-0.01</formula>
    </cfRule>
    <cfRule type="cellIs" dxfId="14" priority="16" stopIfTrue="1" operator="greaterThan">
      <formula>0.01</formula>
    </cfRule>
  </conditionalFormatting>
  <conditionalFormatting sqref="J7:J11">
    <cfRule type="cellIs" dxfId="13" priority="13" operator="greaterThan">
      <formula>0.03</formula>
    </cfRule>
    <cfRule type="cellIs" dxfId="12" priority="14" stopIfTrue="1" operator="lessThan">
      <formula>-0.03</formula>
    </cfRule>
  </conditionalFormatting>
  <conditionalFormatting sqref="N7">
    <cfRule type="cellIs" dxfId="11" priority="11" stopIfTrue="1" operator="lessThan">
      <formula>-0.01</formula>
    </cfRule>
    <cfRule type="cellIs" dxfId="10" priority="12" stopIfTrue="1" operator="greaterThan">
      <formula>0.01</formula>
    </cfRule>
  </conditionalFormatting>
  <conditionalFormatting sqref="N8">
    <cfRule type="cellIs" dxfId="9" priority="9" stopIfTrue="1" operator="lessThan">
      <formula>-0.01</formula>
    </cfRule>
    <cfRule type="cellIs" dxfId="8" priority="10" stopIfTrue="1" operator="greaterThan">
      <formula>0.01</formula>
    </cfRule>
  </conditionalFormatting>
  <conditionalFormatting sqref="N9:N10">
    <cfRule type="cellIs" dxfId="7" priority="7" stopIfTrue="1" operator="lessThan">
      <formula>-0.01</formula>
    </cfRule>
    <cfRule type="cellIs" dxfId="6" priority="8" stopIfTrue="1" operator="greaterThan">
      <formula>0.01</formula>
    </cfRule>
  </conditionalFormatting>
  <conditionalFormatting sqref="N11">
    <cfRule type="cellIs" dxfId="5" priority="5" stopIfTrue="1" operator="lessThan">
      <formula>-0.01</formula>
    </cfRule>
    <cfRule type="cellIs" dxfId="4" priority="6" stopIfTrue="1" operator="greaterThan">
      <formula>0.01</formula>
    </cfRule>
  </conditionalFormatting>
  <conditionalFormatting sqref="P7">
    <cfRule type="cellIs" dxfId="3" priority="3" operator="greaterThan">
      <formula>0.03</formula>
    </cfRule>
    <cfRule type="cellIs" dxfId="2" priority="4" stopIfTrue="1" operator="lessThan">
      <formula>-0.03</formula>
    </cfRule>
  </conditionalFormatting>
  <conditionalFormatting sqref="P11">
    <cfRule type="cellIs" dxfId="1" priority="1" operator="lessThan">
      <formula>-0.03</formula>
    </cfRule>
    <cfRule type="cellIs" dxfId="0" priority="2" stopIfTrue="1" operator="greaterThan">
      <formula>0.03</formula>
    </cfRule>
  </conditionalFormatting>
  <pageMargins left="0.7" right="0.7" top="0.75" bottom="0.75" header="0.3" footer="0.3"/>
  <pageSetup orientation="portrait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6"/>
  <dimension ref="A1:BF689"/>
  <sheetViews>
    <sheetView topLeftCell="H1" workbookViewId="0"/>
  </sheetViews>
  <sheetFormatPr defaultColWidth="9" defaultRowHeight="12" x14ac:dyDescent="0.15"/>
  <cols>
    <col min="1" max="1" width="2.3984375" style="17" bestFit="1" customWidth="1"/>
    <col min="2" max="2" width="9.8984375" style="17" customWidth="1"/>
    <col min="3" max="3" width="9.5" style="8" bestFit="1" customWidth="1"/>
    <col min="4" max="4" width="2.59765625" style="8" bestFit="1" customWidth="1"/>
    <col min="5" max="5" width="9.19921875" style="232" customWidth="1"/>
    <col min="6" max="8" width="9.19921875" style="12" customWidth="1"/>
    <col min="9" max="9" width="10.09765625" style="12" customWidth="1"/>
    <col min="10" max="10" width="9.19921875" style="12" customWidth="1"/>
    <col min="11" max="11" width="7.8984375" style="12" customWidth="1"/>
    <col min="12" max="12" width="8.59765625" style="12" customWidth="1"/>
    <col min="13" max="13" width="8.69921875" style="12" customWidth="1"/>
    <col min="14" max="14" width="3.69921875" style="12" customWidth="1"/>
    <col min="15" max="15" width="3.69921875" style="233" customWidth="1"/>
    <col min="16" max="16" width="9.3984375" style="12" customWidth="1"/>
    <col min="17" max="18" width="9.19921875" style="13" customWidth="1"/>
    <col min="19" max="19" width="4.19921875" style="17" customWidth="1"/>
    <col min="20" max="20" width="11" style="17" customWidth="1"/>
    <col min="21" max="23" width="9.19921875" style="17" customWidth="1"/>
    <col min="24" max="24" width="9.69921875" style="17" customWidth="1"/>
    <col min="25" max="25" width="9.8984375" style="17" customWidth="1"/>
    <col min="26" max="26" width="8.69921875" style="17" customWidth="1"/>
    <col min="27" max="27" width="10.09765625" style="17" bestFit="1" customWidth="1"/>
    <col min="28" max="28" width="10.09765625" style="17" customWidth="1"/>
    <col min="29" max="29" width="11.3984375" style="17" customWidth="1"/>
    <col min="30" max="30" width="9.09765625" style="17" customWidth="1"/>
    <col min="31" max="31" width="8.19921875" style="17" customWidth="1"/>
    <col min="32" max="32" width="3.69921875" style="17" customWidth="1"/>
    <col min="33" max="33" width="3.69921875" style="233" customWidth="1"/>
    <col min="34" max="34" width="7.09765625" style="17" customWidth="1"/>
    <col min="35" max="35" width="7.8984375" style="17" customWidth="1"/>
    <col min="36" max="36" width="9.09765625" style="17" customWidth="1"/>
    <col min="37" max="37" width="3.69921875" style="17" customWidth="1"/>
    <col min="38" max="38" width="8.3984375" style="17" bestFit="1" customWidth="1"/>
    <col min="39" max="39" width="10.69921875" style="17" customWidth="1"/>
    <col min="40" max="40" width="10.3984375" style="17" customWidth="1"/>
    <col min="41" max="41" width="9.8984375" style="17" customWidth="1"/>
    <col min="42" max="42" width="11.3984375" style="17" customWidth="1"/>
    <col min="43" max="43" width="10.5" style="17" customWidth="1"/>
    <col min="44" max="44" width="7" style="17" bestFit="1" customWidth="1"/>
    <col min="45" max="45" width="7.5" style="17" bestFit="1" customWidth="1"/>
    <col min="46" max="46" width="8.19921875" style="17" customWidth="1"/>
    <col min="47" max="47" width="16.19921875" style="17" customWidth="1"/>
    <col min="48" max="49" width="8.5" style="17" bestFit="1" customWidth="1"/>
    <col min="50" max="52" width="7.3984375" style="17" bestFit="1" customWidth="1"/>
    <col min="53" max="53" width="7.3984375" style="17" customWidth="1"/>
    <col min="54" max="54" width="7.3984375" style="17" bestFit="1" customWidth="1"/>
    <col min="55" max="55" width="2.3984375" style="17" customWidth="1"/>
    <col min="56" max="70" width="9" style="17" customWidth="1"/>
    <col min="71" max="16384" width="9" style="17"/>
  </cols>
  <sheetData>
    <row r="1" spans="1:58" ht="12.6" customHeight="1" thickBot="1" x14ac:dyDescent="0.2">
      <c r="A1" s="1" t="s">
        <v>0</v>
      </c>
      <c r="S1" s="1" t="s">
        <v>0</v>
      </c>
      <c r="AK1" s="1" t="s">
        <v>0</v>
      </c>
      <c r="AL1" s="1"/>
      <c r="AP1" s="1" t="s">
        <v>0</v>
      </c>
      <c r="AQ1" s="1"/>
      <c r="AU1" s="1" t="s">
        <v>0</v>
      </c>
    </row>
    <row r="2" spans="1:58" ht="13.5" customHeight="1" thickBot="1" x14ac:dyDescent="0.3">
      <c r="B2" s="143" t="s">
        <v>11</v>
      </c>
      <c r="C2" s="304" t="str">
        <f>CONCATENATE("Summary [ ",'Summary (auto)'!$C$3," ]")</f>
        <v>Summary [ MPEG-151 ]</v>
      </c>
      <c r="D2" s="279"/>
      <c r="E2" s="279"/>
      <c r="F2" s="279"/>
      <c r="G2" s="279"/>
      <c r="H2" s="279"/>
      <c r="I2" s="279"/>
      <c r="J2" s="279"/>
      <c r="K2" s="279"/>
      <c r="L2" s="279"/>
      <c r="M2" s="279"/>
      <c r="N2" s="279"/>
      <c r="O2" s="279"/>
      <c r="P2" s="279"/>
      <c r="Q2" s="279"/>
      <c r="R2" s="280"/>
      <c r="S2" s="206"/>
      <c r="T2" s="143" t="str">
        <f>$B$2</f>
        <v>fruit</v>
      </c>
      <c r="U2" s="293" t="str">
        <f>CONCATENATE("Summary [ ",'Summary (auto)'!$C$4," ]")</f>
        <v>Summary [ my ]</v>
      </c>
      <c r="V2" s="269"/>
      <c r="W2" s="269"/>
      <c r="X2" s="269"/>
      <c r="Y2" s="269"/>
      <c r="Z2" s="269"/>
      <c r="AA2" s="269"/>
      <c r="AB2" s="269"/>
      <c r="AC2" s="269"/>
      <c r="AD2" s="269"/>
      <c r="AE2" s="269"/>
      <c r="AF2" s="269"/>
      <c r="AG2" s="269"/>
      <c r="AH2" s="269"/>
      <c r="AI2" s="269"/>
      <c r="AJ2" s="294"/>
      <c r="AK2" s="208"/>
      <c r="AL2" s="163" t="str">
        <f>$B$2</f>
        <v>fruit</v>
      </c>
      <c r="AM2" s="298" t="s">
        <v>50</v>
      </c>
      <c r="AN2" s="269"/>
      <c r="AO2" s="269"/>
      <c r="AP2" s="269"/>
      <c r="AQ2" s="294"/>
      <c r="AR2" s="39"/>
      <c r="AS2" s="234"/>
      <c r="AT2" s="39"/>
    </row>
    <row r="3" spans="1:58" ht="13.5" customHeight="1" x14ac:dyDescent="0.3">
      <c r="B3" s="157"/>
      <c r="C3" s="211"/>
      <c r="D3" s="95"/>
      <c r="E3" s="235" t="s">
        <v>32</v>
      </c>
      <c r="F3" s="32" t="s">
        <v>51</v>
      </c>
      <c r="G3" s="212" t="s">
        <v>51</v>
      </c>
      <c r="H3" s="212" t="s">
        <v>51</v>
      </c>
      <c r="I3" s="212" t="s">
        <v>51</v>
      </c>
      <c r="J3" s="212" t="s">
        <v>51</v>
      </c>
      <c r="K3" s="212"/>
      <c r="L3" s="212"/>
      <c r="M3" s="212"/>
      <c r="N3" s="212"/>
      <c r="O3" s="236"/>
      <c r="P3" s="300" t="s">
        <v>52</v>
      </c>
      <c r="Q3" s="300" t="s">
        <v>53</v>
      </c>
      <c r="R3" s="306" t="s">
        <v>54</v>
      </c>
      <c r="S3" s="206"/>
      <c r="T3" s="141"/>
      <c r="U3" s="211"/>
      <c r="V3" s="95"/>
      <c r="W3" s="235" t="s">
        <v>32</v>
      </c>
      <c r="X3" s="32" t="s">
        <v>51</v>
      </c>
      <c r="Y3" s="212" t="s">
        <v>51</v>
      </c>
      <c r="Z3" s="212" t="s">
        <v>51</v>
      </c>
      <c r="AA3" s="212" t="s">
        <v>51</v>
      </c>
      <c r="AB3" s="212" t="s">
        <v>51</v>
      </c>
      <c r="AC3" s="212"/>
      <c r="AD3" s="212"/>
      <c r="AE3" s="212"/>
      <c r="AF3" s="212"/>
      <c r="AG3" s="236"/>
      <c r="AH3" s="300" t="s">
        <v>52</v>
      </c>
      <c r="AI3" s="300" t="s">
        <v>53</v>
      </c>
      <c r="AJ3" s="306" t="s">
        <v>54</v>
      </c>
      <c r="AK3" s="208"/>
      <c r="AL3" s="141"/>
      <c r="AM3" s="164"/>
      <c r="AN3" s="164"/>
      <c r="AO3" s="164"/>
      <c r="AP3" s="164"/>
      <c r="AQ3" s="165"/>
      <c r="AR3" s="44"/>
      <c r="AS3" s="52"/>
      <c r="AT3" s="21" t="s">
        <v>55</v>
      </c>
      <c r="AV3" s="295"/>
      <c r="AW3" s="286"/>
      <c r="AX3" s="286"/>
      <c r="AY3" s="286"/>
      <c r="AZ3" s="286"/>
      <c r="BA3" s="286"/>
      <c r="BB3" s="286"/>
      <c r="BD3" s="285"/>
      <c r="BE3" s="286"/>
      <c r="BF3" s="286"/>
    </row>
    <row r="4" spans="1:58" ht="13.5" customHeight="1" thickBot="1" x14ac:dyDescent="0.2">
      <c r="B4" s="142"/>
      <c r="C4" s="208"/>
      <c r="D4" s="34"/>
      <c r="E4" s="237" t="s">
        <v>56</v>
      </c>
      <c r="F4" s="35" t="s">
        <v>30</v>
      </c>
      <c r="G4" s="238" t="s">
        <v>41</v>
      </c>
      <c r="H4" s="238" t="s">
        <v>44</v>
      </c>
      <c r="I4" s="238" t="s">
        <v>47</v>
      </c>
      <c r="J4" s="238" t="s">
        <v>57</v>
      </c>
      <c r="K4" s="238"/>
      <c r="L4" s="120"/>
      <c r="M4" s="120"/>
      <c r="N4" s="93"/>
      <c r="O4" s="238"/>
      <c r="P4" s="273"/>
      <c r="Q4" s="273"/>
      <c r="R4" s="307"/>
      <c r="S4" s="206"/>
      <c r="T4" s="142"/>
      <c r="U4" s="208"/>
      <c r="V4" s="34"/>
      <c r="W4" s="237" t="s">
        <v>56</v>
      </c>
      <c r="X4" s="35" t="s">
        <v>30</v>
      </c>
      <c r="Y4" s="238" t="s">
        <v>41</v>
      </c>
      <c r="Z4" s="238" t="s">
        <v>44</v>
      </c>
      <c r="AA4" s="238" t="s">
        <v>47</v>
      </c>
      <c r="AB4" s="238" t="s">
        <v>57</v>
      </c>
      <c r="AC4" s="238"/>
      <c r="AD4" s="238"/>
      <c r="AE4" s="238"/>
      <c r="AF4" s="93"/>
      <c r="AG4" s="238"/>
      <c r="AH4" s="273"/>
      <c r="AI4" s="273"/>
      <c r="AJ4" s="307"/>
      <c r="AK4" s="206"/>
      <c r="AL4" s="210"/>
      <c r="AM4" s="92" t="s">
        <v>30</v>
      </c>
      <c r="AN4" s="92" t="s">
        <v>41</v>
      </c>
      <c r="AO4" s="92" t="s">
        <v>44</v>
      </c>
      <c r="AP4" s="92" t="s">
        <v>47</v>
      </c>
      <c r="AQ4" s="166" t="s">
        <v>57</v>
      </c>
      <c r="AR4" s="92"/>
      <c r="AS4" s="92"/>
      <c r="AT4" s="92"/>
      <c r="AV4" s="20"/>
      <c r="AW4" s="20"/>
      <c r="AX4" s="20"/>
      <c r="AY4" s="20"/>
      <c r="AZ4" s="20"/>
      <c r="BA4" s="20"/>
      <c r="BB4" s="20"/>
      <c r="BD4" s="8"/>
      <c r="BE4" s="8"/>
      <c r="BF4" s="8"/>
    </row>
    <row r="5" spans="1:58" ht="13.5" customHeight="1" x14ac:dyDescent="0.15">
      <c r="B5" s="301"/>
      <c r="C5" s="27" t="s">
        <v>34</v>
      </c>
      <c r="D5" s="28"/>
      <c r="E5" s="127">
        <f>E23</f>
        <v>4079.6559999999999</v>
      </c>
      <c r="F5" s="32">
        <f t="shared" ref="F5:J8" si="0">AVERAGE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46.291309208333331</v>
      </c>
      <c r="G5" s="32">
        <f t="shared" si="0"/>
        <v>49.588422708333319</v>
      </c>
      <c r="H5" s="32">
        <f t="shared" si="0"/>
        <v>0.99818493416666654</v>
      </c>
      <c r="I5" s="92">
        <f t="shared" si="0"/>
        <v>0.99844510249999996</v>
      </c>
      <c r="J5" s="92">
        <f t="shared" si="0"/>
        <v>5.591781091666667E-3</v>
      </c>
      <c r="K5" s="57"/>
      <c r="L5" s="57"/>
      <c r="M5" s="57"/>
      <c r="N5" s="28"/>
      <c r="O5" s="58"/>
      <c r="P5" s="132">
        <f t="shared" ref="P5:Q8" si="1">P16</f>
        <v>1.546</v>
      </c>
      <c r="Q5" s="153">
        <f t="shared" si="1"/>
        <v>0.218</v>
      </c>
      <c r="R5" s="135" t="e">
        <f>AVERAGE(R33,R38,R43,R48,R53,R58,R63,R68,R73,R78,R83,R88,R93,R98,R103,R108,R113,R118,R123,R128,R133,R138,R143,R148,R153,R158,R163,R168,R173,R178,R183,R188,R193,R198,R203,R208,R213,R218,R223,R228,R233,R238,R243,R248,R253,R258,R263,R268,R273,R278,R283,R288,R293,R298,R303,R308,R313,R318,R323,R328,R333,R338,R343,R348,R353,R358,R363,R368,R373,R378,R383,R388,R393,R398,R403,R408,R413,R418,R423,R428,R433,R438,R443,R448,R453,R458,R463,R468,R473,R478,R483,R488,R493,R498,R503,R508,R513,R518,R523,R528,R533,R538,R543,R548,R553,R558,R563,R568,R573,R578,R583,R588,R593,R598,R603,R608,R613,R618,R623,R628,R633)</f>
        <v>#DIV/0!</v>
      </c>
      <c r="S5" s="206"/>
      <c r="T5" s="302"/>
      <c r="U5" s="27" t="s">
        <v>34</v>
      </c>
      <c r="V5" s="28"/>
      <c r="W5" s="128">
        <f>W23</f>
        <v>4079.712</v>
      </c>
      <c r="X5" s="32">
        <f t="shared" ref="X5:AB8" si="2">AVERAGE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46.151101500000003</v>
      </c>
      <c r="Y5" s="32">
        <f t="shared" si="2"/>
        <v>49.482555499999997</v>
      </c>
      <c r="Z5" s="32">
        <f t="shared" si="2"/>
        <v>0.9981696200000002</v>
      </c>
      <c r="AA5" s="92">
        <f t="shared" si="2"/>
        <v>0.99842380750000004</v>
      </c>
      <c r="AB5" s="92">
        <f t="shared" si="2"/>
        <v>5.6365983666666654E-3</v>
      </c>
      <c r="AC5" s="57"/>
      <c r="AD5" s="57"/>
      <c r="AE5" s="57"/>
      <c r="AF5" s="28"/>
      <c r="AG5" s="239"/>
      <c r="AH5" s="132">
        <f t="shared" ref="AH5:AI8" si="3">AH16</f>
        <v>4.5620000000000003</v>
      </c>
      <c r="AI5" s="153">
        <f t="shared" si="3"/>
        <v>0.68700000000000006</v>
      </c>
      <c r="AJ5" s="135" t="e">
        <f>AVERAGE(AJ33,AJ38,AJ43,AJ48,AJ53,AJ58,AJ63,AJ68,AJ73,AJ78,AJ83,AJ88,AJ93,AJ98,AJ103,AJ108,AJ113,AJ118,AJ123,AJ128,AJ133,AJ138,AJ143,AJ148,AJ153,AJ158,AJ163,AJ168,AJ173,AJ178,AJ183,AJ188,AJ193,AJ198,AJ203,AJ208,AJ213,AJ218,AJ223,AJ228,AJ233,AJ238,AJ243,AJ248,AJ253,AJ258,AJ263,AJ268,AJ273,AJ278,AJ283,AJ288,AJ293,AJ298,AJ303,AJ308,AJ313,AJ318,AJ323,AJ328,AJ333,AJ338,AJ343,AJ348,AJ353,AJ358,AJ363,AJ368,AJ373,AJ378,AJ383,AJ388,AJ393,AJ398,AJ403,AJ408,AJ413,AJ418,AJ423,AJ428,AJ433,AJ438,AJ443,AJ448,AJ453,AJ458,AJ463,AJ468,AJ473,AJ478,AJ483,AJ488,AJ493,AJ498,AJ503,AJ508,AJ513,AJ518,AJ523,AJ528,AJ533,AJ538,AJ543,AJ548,AJ553,AJ558,AJ563,AJ568,AJ573,AJ578,AJ583,AJ588,AJ593,AJ598,AJ603,AJ608,AJ613,AJ618,AJ623,AJ628,AJ633)</f>
        <v>#DIV/0!</v>
      </c>
      <c r="AK5" s="208"/>
      <c r="AL5" s="160"/>
      <c r="AM5" s="240">
        <f>bdrate($E5:$E8,F5:F8,$W5:$W8,X5:X8)</f>
        <v>2.0075457740747149E-2</v>
      </c>
      <c r="AN5" s="241">
        <f>bdrate($E5:$E8,G5:G8,$W5:$W8,Y5:Y8)</f>
        <v>1.8141131962459145E-2</v>
      </c>
      <c r="AO5" s="241">
        <f>bdrate($E5:$E8,H5:H8,$W5:$W8,Z5:Z8)</f>
        <v>1.7926059894071367E-2</v>
      </c>
      <c r="AP5" s="241">
        <f>bdrate($E5:$E8,I5:I8,$W5:$W8,AA5:AA8)</f>
        <v>1.61315926861616E-3</v>
      </c>
      <c r="AQ5" s="242">
        <f>bdrateInverted($E5:$E8,J5:J8,$W5:$W8,AB5:AB8)</f>
        <v>3.1478023844124792E-3</v>
      </c>
      <c r="AR5" s="243"/>
      <c r="AS5" s="53"/>
      <c r="AT5" s="21" t="s">
        <v>58</v>
      </c>
      <c r="AV5" s="244"/>
      <c r="AW5" s="244"/>
      <c r="AX5" s="244"/>
      <c r="AY5" s="244"/>
      <c r="AZ5" s="244"/>
      <c r="BA5" s="244"/>
      <c r="BB5" s="244"/>
      <c r="BF5" s="12"/>
    </row>
    <row r="6" spans="1:58" ht="13.5" customHeight="1" x14ac:dyDescent="0.15">
      <c r="B6" s="290"/>
      <c r="C6" s="29" t="s">
        <v>35</v>
      </c>
      <c r="D6" s="30"/>
      <c r="E6" s="158">
        <f>E24</f>
        <v>5208.5279999999993</v>
      </c>
      <c r="F6" s="92">
        <f t="shared" si="0"/>
        <v>49.769142708333327</v>
      </c>
      <c r="G6" s="92">
        <f t="shared" si="0"/>
        <v>52.629299208333343</v>
      </c>
      <c r="H6" s="92">
        <f t="shared" si="0"/>
        <v>0.99881570666666686</v>
      </c>
      <c r="I6" s="92">
        <f t="shared" si="0"/>
        <v>0.99936953708333343</v>
      </c>
      <c r="J6" s="92">
        <f t="shared" si="0"/>
        <v>3.0389053916666671E-3</v>
      </c>
      <c r="K6" s="58"/>
      <c r="L6" s="58"/>
      <c r="M6" s="58"/>
      <c r="N6" s="30"/>
      <c r="O6" s="58"/>
      <c r="P6" s="132">
        <f t="shared" si="1"/>
        <v>1.5780000000000001</v>
      </c>
      <c r="Q6" s="132">
        <f t="shared" si="1"/>
        <v>0.23400000000000001</v>
      </c>
      <c r="R6" s="135" t="e">
        <f>AVERAGE(R34,R39,R44,R49,R54,R59,R64,R69,R74,R79,R84,R89,R94,R99,R104,R109,R114,R119,R124,R129,R134,R139,R144,R149,R154,R159,R164,R169,R174,R179,R184,R189,R194,R199,R204,R209,R214,R219,R224,R229,R234,R239,R244,R249,R254,R259,R264,R269,R274,R279,R284,R289,R294,R299,R304,R309,R314,R319,R324,R329,R334,R339,R344,R349,R354,R359,R364,R369,R374,R379,R384,R389,R394,R399,R404,R409,R414,R419,R424,R429,R434,R439,R444,R449,R454,R459,R464,R469,R474,R479,R484,R489,R494,R499,R504,R509,R514,R519,R524,R529,R534,R539,R544,R549,R554,R559,R564,R569,R574,R579,R584,R589,R594,R599,R604,R609,R614,R619,R624,R629,R634)</f>
        <v>#DIV/0!</v>
      </c>
      <c r="S6" s="206"/>
      <c r="T6" s="290"/>
      <c r="U6" s="29" t="s">
        <v>35</v>
      </c>
      <c r="V6" s="30"/>
      <c r="W6" s="129">
        <f>W24</f>
        <v>5208.4160000000002</v>
      </c>
      <c r="X6" s="92">
        <f t="shared" si="2"/>
        <v>49.435416541666648</v>
      </c>
      <c r="Y6" s="92">
        <f t="shared" si="2"/>
        <v>52.373243708333327</v>
      </c>
      <c r="Z6" s="92">
        <f t="shared" si="2"/>
        <v>0.99877083708333358</v>
      </c>
      <c r="AA6" s="92">
        <f t="shared" si="2"/>
        <v>0.9993663237499999</v>
      </c>
      <c r="AB6" s="92">
        <f t="shared" si="2"/>
        <v>3.0660277125000007E-3</v>
      </c>
      <c r="AC6" s="58"/>
      <c r="AD6" s="58"/>
      <c r="AE6" s="58"/>
      <c r="AF6" s="30"/>
      <c r="AG6" s="239"/>
      <c r="AH6" s="132">
        <f t="shared" si="3"/>
        <v>4.5780000000000003</v>
      </c>
      <c r="AI6" s="132">
        <f t="shared" si="3"/>
        <v>0.71799999999999997</v>
      </c>
      <c r="AJ6" s="135" t="e">
        <f>AVERAGE(AJ34,AJ39,AJ44,AJ49,AJ54,AJ59,AJ64,AJ69,AJ74,AJ79,AJ84,AJ89,AJ94,AJ99,AJ104,AJ109,AJ114,AJ119,AJ124,AJ129,AJ134,AJ139,AJ144,AJ149,AJ154,AJ159,AJ164,AJ169,AJ174,AJ179,AJ184,AJ189,AJ194,AJ199,AJ204,AJ209,AJ214,AJ219,AJ224,AJ229,AJ234,AJ239,AJ244,AJ249,AJ254,AJ259,AJ264,AJ269,AJ274,AJ279,AJ284,AJ289,AJ294,AJ299,AJ304,AJ309,AJ314,AJ319,AJ324,AJ329,AJ334,AJ339,AJ344,AJ349,AJ354,AJ359,AJ364,AJ369,AJ374,AJ379,AJ384,AJ389,AJ394,AJ399,AJ404,AJ409,AJ414,AJ419,AJ424,AJ429,AJ434,AJ439,AJ444,AJ449,AJ454,AJ459,AJ464,AJ469,AJ474,AJ479,AJ484,AJ489,AJ494,AJ499,AJ504,AJ509,AJ514,AJ519,AJ524,AJ529,AJ534,AJ539,AJ544,AJ549,AJ554,AJ559,AJ564,AJ569,AJ574,AJ579,AJ584,AJ589,AJ594,AJ599,AJ604,AJ609,AJ614,AJ619,AJ624,AJ629,AJ634)</f>
        <v>#DIV/0!</v>
      </c>
      <c r="AK6" s="208"/>
      <c r="AL6" s="160"/>
      <c r="AM6" s="245"/>
      <c r="AN6" s="246"/>
      <c r="AO6" s="161"/>
      <c r="AP6" s="161"/>
      <c r="AQ6" s="45"/>
      <c r="AR6" s="243"/>
      <c r="AS6" s="243"/>
      <c r="AT6" s="38"/>
      <c r="AV6" s="244"/>
      <c r="AW6" s="244"/>
      <c r="AX6" s="9"/>
      <c r="AY6" s="244"/>
      <c r="AZ6" s="244"/>
      <c r="BA6" s="244"/>
      <c r="BB6" s="9"/>
      <c r="BF6" s="12"/>
    </row>
    <row r="7" spans="1:58" ht="12.75" customHeight="1" x14ac:dyDescent="0.15">
      <c r="B7" s="290"/>
      <c r="C7" s="29" t="s">
        <v>36</v>
      </c>
      <c r="D7" s="30"/>
      <c r="E7" s="158">
        <f>E25</f>
        <v>6909.4400000000005</v>
      </c>
      <c r="F7" s="92">
        <f t="shared" si="0"/>
        <v>51.756760083333326</v>
      </c>
      <c r="G7" s="92">
        <f t="shared" si="0"/>
        <v>54.354051166666672</v>
      </c>
      <c r="H7" s="92">
        <f t="shared" si="0"/>
        <v>0.99902187333333325</v>
      </c>
      <c r="I7" s="92">
        <f t="shared" si="0"/>
        <v>0.99955770874999994</v>
      </c>
      <c r="J7" s="92">
        <f t="shared" si="0"/>
        <v>1.9927221249999997E-3</v>
      </c>
      <c r="K7" s="58"/>
      <c r="L7" s="58"/>
      <c r="M7" s="58"/>
      <c r="N7" s="30"/>
      <c r="O7" s="58"/>
      <c r="P7" s="132">
        <f t="shared" si="1"/>
        <v>1.5780000000000001</v>
      </c>
      <c r="Q7" s="132">
        <f t="shared" si="1"/>
        <v>0.218</v>
      </c>
      <c r="R7" s="135" t="e">
        <f>AVERAGE(R35,R40,R45,R50,R55,R60,R65,R70,R75,R80,R85,R90,R95,R100,R105,R110,R115,R120,R125,R130,R135,R140,R145,R150,R155,R160,R165,R170,R175,R180,R185,R190,R195,R200,R205,R210,R215,R220,R225,R230,R235,R240,R245,R250,R255,R260,R265,R270,R275,R280,R285,R290,R295,R300,R305,R310,R315,R320,R325,R330,R335,R340,R345,R350,R355,R360,R365,R370,R375,R380,R385,R390,R395,R400,R405,R410,R415,R420,R425,R430,R435,R440,R445,R450,R455,R460,R465,R470,R475,R480,R485,R490,R495,R500,R505,R510,R515,R520,R525,R530,R535,R540,R545,R550,R555,R560,R565,R570,R575,R580,R585,R590,R595,R600,R605,R610,R615,R620,R625,R630,R635)</f>
        <v>#DIV/0!</v>
      </c>
      <c r="S7" s="206"/>
      <c r="T7" s="290"/>
      <c r="U7" s="29" t="s">
        <v>36</v>
      </c>
      <c r="V7" s="30"/>
      <c r="W7" s="129">
        <f>W25</f>
        <v>6909.2719999999999</v>
      </c>
      <c r="X7" s="92">
        <f t="shared" si="2"/>
        <v>51.676891291666671</v>
      </c>
      <c r="Y7" s="92">
        <f t="shared" si="2"/>
        <v>54.286561208333325</v>
      </c>
      <c r="Z7" s="92">
        <f t="shared" si="2"/>
        <v>0.99901458958333345</v>
      </c>
      <c r="AA7" s="92">
        <f t="shared" si="2"/>
        <v>0.99955991374999986</v>
      </c>
      <c r="AB7" s="92">
        <f t="shared" si="2"/>
        <v>1.9971308166666668E-3</v>
      </c>
      <c r="AC7" s="58"/>
      <c r="AD7" s="58"/>
      <c r="AE7" s="58"/>
      <c r="AF7" s="30"/>
      <c r="AG7" s="239"/>
      <c r="AH7" s="132">
        <f t="shared" si="3"/>
        <v>4.468</v>
      </c>
      <c r="AI7" s="132">
        <f t="shared" si="3"/>
        <v>0.70299999999999996</v>
      </c>
      <c r="AJ7" s="135" t="e">
        <f>AVERAGE(AJ35,AJ40,AJ45,AJ50,AJ55,AJ60,AJ65,AJ70,AJ75,AJ80,AJ85,AJ90,AJ95,AJ100,AJ105,AJ110,AJ115,AJ120,AJ125,AJ130,AJ135,AJ140,AJ145,AJ150,AJ155,AJ160,AJ165,AJ170,AJ175,AJ180,AJ185,AJ190,AJ195,AJ200,AJ205,AJ210,AJ215,AJ220,AJ225,AJ230,AJ235,AJ240,AJ245,AJ250,AJ255,AJ260,AJ265,AJ270,AJ275,AJ280,AJ285,AJ290,AJ295,AJ300,AJ305,AJ310,AJ315,AJ320,AJ325,AJ330,AJ335,AJ340,AJ345,AJ350,AJ355,AJ360,AJ365,AJ370,AJ375,AJ380,AJ385,AJ390,AJ395,AJ400,AJ405,AJ410,AJ415,AJ420,AJ425,AJ430,AJ435,AJ440,AJ445,AJ450,AJ455,AJ460,AJ465,AJ470,AJ475,AJ480,AJ485,AJ490,AJ495,AJ500,AJ505,AJ510,AJ515,AJ520,AJ525,AJ530,AJ535,AJ540,AJ545,AJ550,AJ555,AJ560,AJ565,AJ570,AJ575,AJ580,AJ585,AJ590,AJ595,AJ600,AJ605,AJ610,AJ615,AJ620,AJ625,AJ630,AJ635)</f>
        <v>#DIV/0!</v>
      </c>
      <c r="AK7" s="208"/>
      <c r="AL7" s="160"/>
      <c r="AM7" s="245"/>
      <c r="AN7" s="246"/>
      <c r="AO7" s="161"/>
      <c r="AP7" s="161"/>
      <c r="AQ7" s="45"/>
      <c r="AR7" s="243"/>
      <c r="AS7" s="54"/>
      <c r="AT7" s="21" t="s">
        <v>59</v>
      </c>
      <c r="AV7" s="244"/>
      <c r="AW7" s="244"/>
      <c r="AX7" s="9"/>
      <c r="AY7" s="244"/>
      <c r="AZ7" s="244"/>
      <c r="BA7" s="244"/>
      <c r="BB7" s="9"/>
      <c r="BF7" s="12"/>
    </row>
    <row r="8" spans="1:58" ht="12.75" customHeight="1" x14ac:dyDescent="0.15">
      <c r="B8" s="290"/>
      <c r="C8" s="29" t="s">
        <v>38</v>
      </c>
      <c r="D8" s="30"/>
      <c r="E8" s="158">
        <f>E26</f>
        <v>9741.7759999999998</v>
      </c>
      <c r="F8" s="92">
        <f t="shared" si="0"/>
        <v>53.964881166666657</v>
      </c>
      <c r="G8" s="92">
        <f t="shared" si="0"/>
        <v>56.235405333333325</v>
      </c>
      <c r="H8" s="92">
        <f t="shared" si="0"/>
        <v>0.99918471041666646</v>
      </c>
      <c r="I8" s="92">
        <f t="shared" si="0"/>
        <v>0.99971341125000002</v>
      </c>
      <c r="J8" s="92">
        <f t="shared" si="0"/>
        <v>1.1483708604166666E-3</v>
      </c>
      <c r="K8" s="58"/>
      <c r="L8" s="58"/>
      <c r="M8" s="58"/>
      <c r="N8" s="30"/>
      <c r="O8" s="58"/>
      <c r="P8" s="132">
        <f t="shared" si="1"/>
        <v>1.5780000000000001</v>
      </c>
      <c r="Q8" s="132">
        <f t="shared" si="1"/>
        <v>0.28100000000000003</v>
      </c>
      <c r="R8" s="135" t="e">
        <f>AVERAGE(R36,R41,R46,R51,R56,R61,R66,R71,R76,R81,R86,R91,R96,R101,R106,R111,R116,R121,R126,R131,R136,R141,R146,R151,R156,R161,R166,R171,R176,R181,R186,R191,R196,R201,R206,R211,R216,R221,R226,R231,R236,R241,R246,R251,R256,R261,R266,R271,R276,R281,R286,R291,R296,R301,R306,R311,R316,R321,R326,R331,R336,R341,R346,R351,R356,R361,R366,R371,R376,R381,R386,R391,R396,R401,R406,R411,R416,R421,R426,R431,R436,R441,R446,R451,R456,R461,R466,R471,R476,R481,R486,R491,R496,R501,R506,R511,R516,R521,R526,R531,R536,R541,R546,R551,R556,R561,R566,R571,R576,R581,R586,R591,R596,R601,R606,R611,R616,R621,R626,R631,R636)</f>
        <v>#DIV/0!</v>
      </c>
      <c r="S8" s="206"/>
      <c r="T8" s="290"/>
      <c r="U8" s="29" t="s">
        <v>38</v>
      </c>
      <c r="V8" s="30"/>
      <c r="W8" s="129">
        <f>W26</f>
        <v>9741.4959999999992</v>
      </c>
      <c r="X8" s="92">
        <f t="shared" si="2"/>
        <v>53.95188550000001</v>
      </c>
      <c r="Y8" s="92">
        <f t="shared" si="2"/>
        <v>56.226420666666655</v>
      </c>
      <c r="Z8" s="92">
        <f t="shared" si="2"/>
        <v>0.99918345166666667</v>
      </c>
      <c r="AA8" s="92">
        <f t="shared" si="2"/>
        <v>0.99971177958333335</v>
      </c>
      <c r="AB8" s="92">
        <f t="shared" si="2"/>
        <v>1.1541570650000002E-3</v>
      </c>
      <c r="AC8" s="58"/>
      <c r="AD8" s="58"/>
      <c r="AE8" s="58"/>
      <c r="AF8" s="30"/>
      <c r="AG8" s="239"/>
      <c r="AH8" s="132">
        <f t="shared" si="3"/>
        <v>4.6710000000000003</v>
      </c>
      <c r="AI8" s="132">
        <f t="shared" si="3"/>
        <v>0.78100000000000003</v>
      </c>
      <c r="AJ8" s="135" t="e">
        <f>AVERAGE(AJ36,AJ41,AJ46,AJ51,AJ56,AJ61,AJ66,AJ71,AJ76,AJ81,AJ86,AJ91,AJ96,AJ101,AJ106,AJ111,AJ116,AJ121,AJ126,AJ131,AJ136,AJ141,AJ146,AJ151,AJ156,AJ161,AJ166,AJ171,AJ176,AJ181,AJ186,AJ191,AJ196,AJ201,AJ206,AJ211,AJ216,AJ221,AJ226,AJ231,AJ236,AJ241,AJ246,AJ251,AJ256,AJ261,AJ266,AJ271,AJ276,AJ281,AJ286,AJ291,AJ296,AJ301,AJ306,AJ311,AJ316,AJ321,AJ326,AJ331,AJ336,AJ341,AJ346,AJ351,AJ356,AJ361,AJ366,AJ371,AJ376,AJ381,AJ386,AJ391,AJ396,AJ401,AJ406,AJ411,AJ416,AJ421,AJ426,AJ431,AJ436,AJ441,AJ446,AJ451,AJ456,AJ461,AJ466,AJ471,AJ476,AJ481,AJ486,AJ491,AJ496,AJ501,AJ506,AJ511,AJ516,AJ521,AJ526,AJ531,AJ536,AJ541,AJ546,AJ551,AJ556,AJ561,AJ566,AJ571,AJ576,AJ581,AJ586,AJ591,AJ596,AJ601,AJ606,AJ611,AJ616,AJ621,AJ626,AJ631,AJ636)</f>
        <v>#DIV/0!</v>
      </c>
      <c r="AK8" s="208"/>
      <c r="AL8" s="160"/>
      <c r="AM8" s="46"/>
      <c r="AN8" s="161"/>
      <c r="AO8" s="161"/>
      <c r="AP8" s="161"/>
      <c r="AQ8" s="45"/>
      <c r="AR8" s="38"/>
      <c r="AV8" s="9"/>
      <c r="AW8" s="9"/>
      <c r="AX8" s="9"/>
      <c r="AY8" s="9"/>
      <c r="AZ8" s="9"/>
      <c r="BA8" s="9"/>
      <c r="BB8" s="9"/>
      <c r="BF8" s="12"/>
    </row>
    <row r="9" spans="1:58" ht="12.75" customHeight="1" thickBot="1" x14ac:dyDescent="0.2">
      <c r="B9" s="291"/>
      <c r="C9" s="31"/>
      <c r="D9" s="37"/>
      <c r="E9" s="181"/>
      <c r="F9" s="60"/>
      <c r="G9" s="60"/>
      <c r="H9" s="60"/>
      <c r="I9" s="60"/>
      <c r="J9" s="60"/>
      <c r="K9" s="60"/>
      <c r="L9" s="60"/>
      <c r="M9" s="60"/>
      <c r="N9" s="37"/>
      <c r="O9" s="60"/>
      <c r="P9" s="171"/>
      <c r="Q9" s="171"/>
      <c r="R9" s="182"/>
      <c r="S9" s="206"/>
      <c r="T9" s="290"/>
      <c r="U9" s="29"/>
      <c r="V9" s="30"/>
      <c r="W9" s="183"/>
      <c r="X9" s="60"/>
      <c r="Y9" s="60"/>
      <c r="Z9" s="60"/>
      <c r="AA9" s="60"/>
      <c r="AB9" s="60"/>
      <c r="AC9" s="58"/>
      <c r="AD9" s="58"/>
      <c r="AE9" s="58"/>
      <c r="AF9" s="30"/>
      <c r="AG9" s="239"/>
      <c r="AH9" s="171"/>
      <c r="AI9" s="171"/>
      <c r="AJ9" s="182"/>
      <c r="AK9" s="208"/>
      <c r="AL9" s="160"/>
      <c r="AM9" s="47"/>
      <c r="AN9" s="152"/>
      <c r="AO9" s="152"/>
      <c r="AP9" s="152"/>
      <c r="AQ9" s="48"/>
      <c r="AR9" s="208"/>
      <c r="AS9" s="208"/>
      <c r="AT9" s="208"/>
      <c r="BF9" s="12"/>
    </row>
    <row r="10" spans="1:58" ht="13.5" customHeight="1" thickBot="1" x14ac:dyDescent="0.2">
      <c r="B10" s="155" t="s">
        <v>60</v>
      </c>
      <c r="C10" s="138"/>
      <c r="D10" s="138"/>
      <c r="E10" s="247"/>
      <c r="F10" s="139"/>
      <c r="G10" s="139"/>
      <c r="H10" s="139"/>
      <c r="I10" s="139"/>
      <c r="J10" s="139"/>
      <c r="K10" s="139"/>
      <c r="L10" s="138"/>
      <c r="M10" s="140"/>
      <c r="N10" s="140"/>
      <c r="O10" s="248"/>
      <c r="P10" s="156">
        <f>GEOMEAN(P5:P8)</f>
        <v>1.5699384336553688</v>
      </c>
      <c r="Q10" s="156">
        <f>GEOMEAN(Q5:Q8)</f>
        <v>0.23643338015363397</v>
      </c>
      <c r="R10" s="136" t="e">
        <f>AVERAGE(R5:R8)</f>
        <v>#DIV/0!</v>
      </c>
      <c r="S10" s="206"/>
      <c r="T10" s="155" t="s">
        <v>60</v>
      </c>
      <c r="U10" s="138"/>
      <c r="V10" s="138"/>
      <c r="W10" s="247"/>
      <c r="X10" s="139"/>
      <c r="Y10" s="139"/>
      <c r="Z10" s="139"/>
      <c r="AA10" s="139"/>
      <c r="AB10" s="139"/>
      <c r="AC10" s="139"/>
      <c r="AD10" s="138"/>
      <c r="AE10" s="140"/>
      <c r="AF10" s="140"/>
      <c r="AG10" s="248"/>
      <c r="AH10" s="156">
        <f>GEOMEAN(AH5:AH8)</f>
        <v>4.5691827154446125</v>
      </c>
      <c r="AI10" s="156">
        <f>GEOMEAN(AI5:AI8)</f>
        <v>0.72139293555252593</v>
      </c>
      <c r="AJ10" s="136" t="e">
        <f>AVERAGE(AJ5:AJ8)</f>
        <v>#DIV/0!</v>
      </c>
      <c r="AK10" s="208"/>
      <c r="AL10" s="162"/>
      <c r="AM10" s="49"/>
      <c r="AN10" s="50"/>
      <c r="AO10" s="50"/>
      <c r="AP10" s="50"/>
      <c r="AQ10" s="51"/>
      <c r="AR10" s="208"/>
      <c r="AS10" s="208"/>
      <c r="AT10" s="208"/>
      <c r="BF10" s="12"/>
    </row>
    <row r="11" spans="1:58" ht="13.5" customHeight="1" x14ac:dyDescent="0.15">
      <c r="B11" s="206"/>
      <c r="C11" s="206"/>
      <c r="D11" s="206"/>
      <c r="E11" s="249"/>
      <c r="F11" s="92"/>
      <c r="G11" s="92"/>
      <c r="H11" s="92"/>
      <c r="I11" s="92"/>
      <c r="J11" s="92"/>
      <c r="K11" s="92"/>
      <c r="L11" s="206"/>
      <c r="M11" s="93"/>
      <c r="N11" s="93"/>
      <c r="O11" s="250"/>
      <c r="P11" s="92"/>
      <c r="Q11" s="92"/>
      <c r="R11" s="132"/>
      <c r="S11" s="206"/>
      <c r="T11" s="206"/>
      <c r="U11" s="206"/>
      <c r="V11" s="206"/>
      <c r="W11" s="249"/>
      <c r="X11" s="92"/>
      <c r="Y11" s="92"/>
      <c r="Z11" s="92"/>
      <c r="AA11" s="92"/>
      <c r="AB11" s="92"/>
      <c r="AC11" s="92"/>
      <c r="AD11" s="206"/>
      <c r="AE11" s="93"/>
      <c r="AF11" s="93"/>
      <c r="AG11" s="250"/>
      <c r="AH11" s="92"/>
      <c r="AI11" s="92"/>
      <c r="AJ11" s="132"/>
      <c r="AK11" s="208"/>
      <c r="AL11" s="208"/>
      <c r="AM11" s="208"/>
      <c r="AN11" s="208"/>
      <c r="AO11" s="208"/>
      <c r="AP11" s="208"/>
      <c r="AQ11" s="208"/>
      <c r="AR11" s="208"/>
      <c r="AS11" s="208"/>
      <c r="AT11" s="208"/>
      <c r="BF11" s="12"/>
    </row>
    <row r="12" spans="1:58" ht="13.5" customHeight="1" thickBot="1" x14ac:dyDescent="0.2">
      <c r="B12" s="206"/>
      <c r="C12" s="206"/>
      <c r="D12" s="206"/>
      <c r="E12" s="249"/>
      <c r="F12" s="92"/>
      <c r="G12" s="92"/>
      <c r="H12" s="92"/>
      <c r="I12" s="92"/>
      <c r="J12" s="92"/>
      <c r="K12" s="92"/>
      <c r="L12" s="206"/>
      <c r="M12" s="93"/>
      <c r="N12" s="93"/>
      <c r="O12" s="250"/>
      <c r="P12" s="92"/>
      <c r="Q12" s="92"/>
      <c r="R12" s="132"/>
      <c r="S12" s="206"/>
      <c r="T12" s="206"/>
      <c r="U12" s="206"/>
      <c r="V12" s="206"/>
      <c r="W12" s="249"/>
      <c r="X12" s="92"/>
      <c r="Y12" s="92"/>
      <c r="Z12" s="92"/>
      <c r="AA12" s="92"/>
      <c r="AB12" s="92"/>
      <c r="AC12" s="92"/>
      <c r="AD12" s="206"/>
      <c r="AE12" s="93"/>
      <c r="AF12" s="93"/>
      <c r="AG12" s="250"/>
      <c r="AH12" s="92"/>
      <c r="AI12" s="92"/>
      <c r="AJ12" s="132"/>
      <c r="AK12" s="208"/>
      <c r="AL12" s="208"/>
      <c r="AM12" s="208"/>
      <c r="AN12" s="208"/>
      <c r="AO12" s="208"/>
      <c r="AP12" s="208"/>
      <c r="AQ12" s="208"/>
      <c r="AR12" s="208"/>
      <c r="AS12" s="208"/>
      <c r="AT12" s="208"/>
      <c r="BF12" s="12"/>
    </row>
    <row r="13" spans="1:58" ht="16.2" customHeight="1" thickBot="1" x14ac:dyDescent="0.3">
      <c r="B13" s="151"/>
      <c r="C13" s="293" t="str">
        <f>CONCATENATE("Encoding/Decoding [ ",'Summary (auto)'!$C$3," ]")</f>
        <v>Encoding/Decoding [ MPEG-151 ]</v>
      </c>
      <c r="D13" s="269"/>
      <c r="E13" s="269"/>
      <c r="F13" s="269"/>
      <c r="G13" s="269"/>
      <c r="H13" s="269"/>
      <c r="I13" s="269"/>
      <c r="J13" s="269"/>
      <c r="K13" s="269"/>
      <c r="L13" s="269"/>
      <c r="M13" s="269"/>
      <c r="N13" s="269"/>
      <c r="O13" s="269"/>
      <c r="P13" s="269"/>
      <c r="Q13" s="269"/>
      <c r="R13" s="294"/>
      <c r="T13" s="23"/>
      <c r="U13" s="293" t="str">
        <f>CONCATENATE("Encoding [ ",'Summary (auto)'!$C$4," ]")</f>
        <v>Encoding [ my ]</v>
      </c>
      <c r="V13" s="269"/>
      <c r="W13" s="269"/>
      <c r="X13" s="269"/>
      <c r="Y13" s="269"/>
      <c r="Z13" s="269"/>
      <c r="AA13" s="269"/>
      <c r="AB13" s="269"/>
      <c r="AC13" s="269"/>
      <c r="AD13" s="269"/>
      <c r="AE13" s="269"/>
      <c r="AF13" s="269"/>
      <c r="AG13" s="269"/>
      <c r="AH13" s="269"/>
      <c r="AI13" s="269"/>
      <c r="AJ13" s="294"/>
    </row>
    <row r="14" spans="1:58" ht="15.6" customHeight="1" x14ac:dyDescent="0.25">
      <c r="B14" s="157"/>
      <c r="C14" s="103"/>
      <c r="D14" s="103"/>
      <c r="E14" s="251" t="s">
        <v>61</v>
      </c>
      <c r="F14" s="137" t="s">
        <v>62</v>
      </c>
      <c r="G14" s="137" t="s">
        <v>63</v>
      </c>
      <c r="H14" s="137" t="s">
        <v>64</v>
      </c>
      <c r="I14" s="137" t="s">
        <v>65</v>
      </c>
      <c r="J14" s="137" t="s">
        <v>66</v>
      </c>
      <c r="K14" s="137" t="s">
        <v>67</v>
      </c>
      <c r="L14" s="137" t="s">
        <v>68</v>
      </c>
      <c r="M14" s="104" t="s">
        <v>69</v>
      </c>
      <c r="N14" s="104"/>
      <c r="O14" s="252"/>
      <c r="P14" s="104"/>
      <c r="Q14" s="105"/>
      <c r="R14" s="106"/>
      <c r="S14" s="208"/>
      <c r="T14" s="157"/>
      <c r="U14" s="103"/>
      <c r="V14" s="103"/>
      <c r="W14" s="251" t="s">
        <v>61</v>
      </c>
      <c r="X14" s="137" t="s">
        <v>62</v>
      </c>
      <c r="Y14" s="137" t="s">
        <v>63</v>
      </c>
      <c r="Z14" s="137" t="s">
        <v>64</v>
      </c>
      <c r="AA14" s="137" t="s">
        <v>65</v>
      </c>
      <c r="AB14" s="137" t="s">
        <v>66</v>
      </c>
      <c r="AC14" s="137" t="s">
        <v>67</v>
      </c>
      <c r="AD14" s="137" t="s">
        <v>68</v>
      </c>
      <c r="AE14" s="104" t="s">
        <v>69</v>
      </c>
      <c r="AF14" s="104"/>
      <c r="AG14" s="252"/>
      <c r="AH14" s="104"/>
      <c r="AI14" s="105"/>
      <c r="AJ14" s="106"/>
      <c r="AK14" s="208"/>
      <c r="AL14" s="208"/>
      <c r="AM14" s="296"/>
      <c r="AN14" s="286"/>
      <c r="AO14" s="286"/>
      <c r="AP14" s="286"/>
      <c r="AQ14" s="286"/>
      <c r="AR14" s="286"/>
      <c r="AS14" s="286"/>
      <c r="AT14" s="286"/>
      <c r="AV14" s="285"/>
      <c r="AW14" s="286"/>
      <c r="AX14" s="286"/>
      <c r="BB14" s="209"/>
      <c r="BC14" s="209"/>
    </row>
    <row r="15" spans="1:58" s="8" customFormat="1" ht="16.2" customHeight="1" thickBot="1" x14ac:dyDescent="0.3">
      <c r="B15" s="150"/>
      <c r="C15" s="34"/>
      <c r="D15" s="34"/>
      <c r="E15" s="237" t="s">
        <v>56</v>
      </c>
      <c r="F15" s="237" t="s">
        <v>56</v>
      </c>
      <c r="G15" s="237" t="s">
        <v>56</v>
      </c>
      <c r="H15" s="237" t="s">
        <v>56</v>
      </c>
      <c r="I15" s="237" t="s">
        <v>56</v>
      </c>
      <c r="J15" s="237" t="s">
        <v>56</v>
      </c>
      <c r="K15" s="237" t="s">
        <v>56</v>
      </c>
      <c r="L15" s="237" t="s">
        <v>56</v>
      </c>
      <c r="M15" s="237" t="s">
        <v>56</v>
      </c>
      <c r="N15" s="35"/>
      <c r="O15" s="238"/>
      <c r="P15" s="213" t="s">
        <v>52</v>
      </c>
      <c r="Q15" s="213" t="s">
        <v>53</v>
      </c>
      <c r="R15" s="36"/>
      <c r="S15" s="206"/>
      <c r="T15" s="150"/>
      <c r="U15" s="34"/>
      <c r="V15" s="34"/>
      <c r="W15" s="237" t="s">
        <v>56</v>
      </c>
      <c r="X15" s="237" t="s">
        <v>56</v>
      </c>
      <c r="Y15" s="237" t="s">
        <v>56</v>
      </c>
      <c r="Z15" s="237" t="s">
        <v>56</v>
      </c>
      <c r="AA15" s="237" t="s">
        <v>56</v>
      </c>
      <c r="AB15" s="237" t="s">
        <v>56</v>
      </c>
      <c r="AC15" s="237" t="s">
        <v>56</v>
      </c>
      <c r="AD15" s="237" t="s">
        <v>56</v>
      </c>
      <c r="AE15" s="237" t="s">
        <v>56</v>
      </c>
      <c r="AF15" s="35"/>
      <c r="AG15" s="238"/>
      <c r="AH15" s="213" t="s">
        <v>52</v>
      </c>
      <c r="AI15" s="213" t="s">
        <v>53</v>
      </c>
      <c r="AJ15" s="36"/>
      <c r="AK15" s="206"/>
      <c r="AL15" s="206"/>
      <c r="AM15" s="92"/>
      <c r="AN15" s="92"/>
      <c r="AO15" s="92"/>
      <c r="AP15" s="206"/>
      <c r="AQ15" s="206"/>
      <c r="AR15" s="206"/>
      <c r="AS15" s="206"/>
      <c r="AT15" s="206"/>
      <c r="AZ15" s="17"/>
      <c r="BA15" s="17"/>
      <c r="BB15" s="209"/>
      <c r="BC15" s="209"/>
    </row>
    <row r="16" spans="1:58" ht="12.75" customHeight="1" x14ac:dyDescent="0.25">
      <c r="B16" s="303"/>
      <c r="C16" s="27" t="s">
        <v>34</v>
      </c>
      <c r="D16" s="28"/>
      <c r="E16" s="130">
        <v>900.88</v>
      </c>
      <c r="F16" s="168">
        <v>930.05600000000004</v>
      </c>
      <c r="G16" s="168">
        <v>14.896000000000001</v>
      </c>
      <c r="H16" s="168">
        <v>2.6480000000000001</v>
      </c>
      <c r="I16" s="168">
        <v>5.5279999999999996</v>
      </c>
      <c r="J16" s="168">
        <v>1216.3119999999999</v>
      </c>
      <c r="K16" s="62">
        <v>751.52800000000002</v>
      </c>
      <c r="L16" s="62">
        <v>257.80799999999999</v>
      </c>
      <c r="M16" s="62">
        <v>13.24</v>
      </c>
      <c r="N16" s="57"/>
      <c r="O16" s="253"/>
      <c r="P16" s="131">
        <v>1.546</v>
      </c>
      <c r="Q16" s="131">
        <v>0.218</v>
      </c>
      <c r="R16" s="144"/>
      <c r="S16" s="206"/>
      <c r="T16" s="303"/>
      <c r="U16" s="27" t="s">
        <v>34</v>
      </c>
      <c r="V16" s="28"/>
      <c r="W16" s="130">
        <v>900.88</v>
      </c>
      <c r="X16" s="168">
        <v>930.024</v>
      </c>
      <c r="Y16" s="168">
        <v>14.96</v>
      </c>
      <c r="Z16" s="168">
        <v>2.6560000000000001</v>
      </c>
      <c r="AA16" s="168">
        <v>5.5279999999999996</v>
      </c>
      <c r="AB16" s="168">
        <v>1216.32</v>
      </c>
      <c r="AC16" s="62">
        <v>751.57600000000002</v>
      </c>
      <c r="AD16" s="62">
        <v>257.76799999999997</v>
      </c>
      <c r="AE16" s="62">
        <v>13.24</v>
      </c>
      <c r="AF16" s="57"/>
      <c r="AG16" s="253"/>
      <c r="AH16" s="131">
        <v>4.5620000000000003</v>
      </c>
      <c r="AI16" s="131">
        <v>0.68700000000000006</v>
      </c>
      <c r="AJ16" s="144"/>
      <c r="AK16" s="208"/>
      <c r="AL16" s="208"/>
      <c r="AP16" s="22"/>
      <c r="AQ16" s="22"/>
      <c r="AR16" s="208"/>
      <c r="AS16" s="208"/>
      <c r="AT16" s="208"/>
      <c r="AX16" s="12"/>
      <c r="AZ16" s="209"/>
      <c r="BA16" s="56"/>
      <c r="BB16" s="209"/>
      <c r="BC16" s="209"/>
      <c r="BD16" s="9"/>
    </row>
    <row r="17" spans="2:56" ht="12.75" customHeight="1" x14ac:dyDescent="0.25">
      <c r="B17" s="290"/>
      <c r="C17" s="29" t="s">
        <v>35</v>
      </c>
      <c r="D17" s="30"/>
      <c r="E17" s="145">
        <v>900.88</v>
      </c>
      <c r="F17" s="169">
        <v>1201.04</v>
      </c>
      <c r="G17" s="169">
        <v>110.024</v>
      </c>
      <c r="H17" s="169">
        <v>17.367999999999999</v>
      </c>
      <c r="I17" s="169">
        <v>38.695999999999998</v>
      </c>
      <c r="J17" s="169">
        <v>1577.056</v>
      </c>
      <c r="K17" s="64">
        <v>1017.064</v>
      </c>
      <c r="L17" s="64">
        <v>346.4</v>
      </c>
      <c r="M17" s="64">
        <v>13.24</v>
      </c>
      <c r="N17" s="58"/>
      <c r="O17" s="239"/>
      <c r="P17" s="146">
        <v>1.5780000000000001</v>
      </c>
      <c r="Q17" s="146">
        <v>0.23400000000000001</v>
      </c>
      <c r="R17" s="147"/>
      <c r="S17" s="206"/>
      <c r="T17" s="290"/>
      <c r="U17" s="29" t="s">
        <v>35</v>
      </c>
      <c r="V17" s="30"/>
      <c r="W17" s="145">
        <v>900.88</v>
      </c>
      <c r="X17" s="169">
        <v>1201.04</v>
      </c>
      <c r="Y17" s="169">
        <v>110.048</v>
      </c>
      <c r="Z17" s="169">
        <v>17.408000000000001</v>
      </c>
      <c r="AA17" s="169">
        <v>38.792000000000002</v>
      </c>
      <c r="AB17" s="169">
        <v>1576.944</v>
      </c>
      <c r="AC17" s="64">
        <v>1016.928</v>
      </c>
      <c r="AD17" s="64">
        <v>346.37599999999998</v>
      </c>
      <c r="AE17" s="64">
        <v>13.24</v>
      </c>
      <c r="AF17" s="58"/>
      <c r="AG17" s="239"/>
      <c r="AH17" s="146">
        <v>4.5780000000000003</v>
      </c>
      <c r="AI17" s="146">
        <v>0.71799999999999997</v>
      </c>
      <c r="AJ17" s="147"/>
      <c r="AK17" s="208"/>
      <c r="AL17" s="208"/>
      <c r="AN17" s="22"/>
      <c r="AO17" s="22"/>
      <c r="AP17" s="22"/>
      <c r="AQ17" s="22"/>
      <c r="AR17" s="208"/>
      <c r="AS17" s="208"/>
      <c r="AT17" s="208"/>
      <c r="AX17" s="12"/>
      <c r="AZ17" s="209"/>
      <c r="BA17" s="209"/>
      <c r="BB17" s="209"/>
      <c r="BC17" s="209"/>
      <c r="BD17" s="9"/>
    </row>
    <row r="18" spans="2:56" ht="12.75" customHeight="1" x14ac:dyDescent="0.25">
      <c r="B18" s="290"/>
      <c r="C18" s="29" t="s">
        <v>36</v>
      </c>
      <c r="D18" s="30"/>
      <c r="E18" s="145">
        <v>900.88</v>
      </c>
      <c r="F18" s="169">
        <v>1483.896</v>
      </c>
      <c r="G18" s="169">
        <v>443.89600000000002</v>
      </c>
      <c r="H18" s="169">
        <v>161.072</v>
      </c>
      <c r="I18" s="169">
        <v>232.416</v>
      </c>
      <c r="J18" s="169">
        <v>1955.32</v>
      </c>
      <c r="K18" s="64">
        <v>1290.92</v>
      </c>
      <c r="L18" s="64">
        <v>441.04</v>
      </c>
      <c r="M18" s="64">
        <v>13.231999999999999</v>
      </c>
      <c r="N18" s="58"/>
      <c r="O18" s="239"/>
      <c r="P18" s="146">
        <v>1.5780000000000001</v>
      </c>
      <c r="Q18" s="146">
        <v>0.218</v>
      </c>
      <c r="R18" s="147"/>
      <c r="S18" s="206"/>
      <c r="T18" s="290"/>
      <c r="U18" s="29" t="s">
        <v>36</v>
      </c>
      <c r="V18" s="30"/>
      <c r="W18" s="145">
        <v>900.88</v>
      </c>
      <c r="X18" s="169">
        <v>1483.904</v>
      </c>
      <c r="Y18" s="169">
        <v>443.89600000000002</v>
      </c>
      <c r="Z18" s="169">
        <v>161.048</v>
      </c>
      <c r="AA18" s="169">
        <v>232.54400000000001</v>
      </c>
      <c r="AB18" s="169">
        <v>1955.136</v>
      </c>
      <c r="AC18" s="64">
        <v>1290.912</v>
      </c>
      <c r="AD18" s="64">
        <v>440.952</v>
      </c>
      <c r="AE18" s="64">
        <v>13.231999999999999</v>
      </c>
      <c r="AF18" s="58"/>
      <c r="AG18" s="239"/>
      <c r="AH18" s="146">
        <v>4.468</v>
      </c>
      <c r="AI18" s="146">
        <v>0.70299999999999996</v>
      </c>
      <c r="AJ18" s="147"/>
      <c r="AK18" s="208"/>
      <c r="AL18" s="208"/>
      <c r="AP18" s="22"/>
      <c r="AQ18" s="22"/>
      <c r="AR18" s="208"/>
      <c r="AS18" s="208"/>
      <c r="AT18" s="208"/>
      <c r="AX18" s="12"/>
      <c r="AZ18" s="209"/>
      <c r="BA18" s="55"/>
      <c r="BB18" s="209"/>
      <c r="BC18" s="209"/>
      <c r="BD18" s="9"/>
    </row>
    <row r="19" spans="2:56" ht="12.75" customHeight="1" x14ac:dyDescent="0.25">
      <c r="B19" s="290"/>
      <c r="C19" s="29" t="s">
        <v>38</v>
      </c>
      <c r="D19" s="30"/>
      <c r="E19" s="145">
        <v>900.88</v>
      </c>
      <c r="F19" s="169">
        <v>1677.36</v>
      </c>
      <c r="G19" s="169">
        <v>1069.1759999999999</v>
      </c>
      <c r="H19" s="169">
        <v>723.22400000000005</v>
      </c>
      <c r="I19" s="169">
        <v>897.8</v>
      </c>
      <c r="J19" s="169">
        <v>2350.152</v>
      </c>
      <c r="K19" s="64">
        <v>1582.2639999999999</v>
      </c>
      <c r="L19" s="64">
        <v>540.91999999999996</v>
      </c>
      <c r="M19" s="64">
        <v>13.215999999999999</v>
      </c>
      <c r="N19" s="58"/>
      <c r="O19" s="239"/>
      <c r="P19" s="146">
        <v>1.5780000000000001</v>
      </c>
      <c r="Q19" s="146">
        <v>0.28100000000000003</v>
      </c>
      <c r="R19" s="147"/>
      <c r="S19" s="206"/>
      <c r="T19" s="290"/>
      <c r="U19" s="29" t="s">
        <v>38</v>
      </c>
      <c r="V19" s="30"/>
      <c r="W19" s="145">
        <v>900.88</v>
      </c>
      <c r="X19" s="169">
        <v>1677.2080000000001</v>
      </c>
      <c r="Y19" s="169">
        <v>1069.104</v>
      </c>
      <c r="Z19" s="169">
        <v>723.24</v>
      </c>
      <c r="AA19" s="169">
        <v>897.93600000000004</v>
      </c>
      <c r="AB19" s="169">
        <v>2350.1280000000002</v>
      </c>
      <c r="AC19" s="64">
        <v>1582.0640000000001</v>
      </c>
      <c r="AD19" s="64">
        <v>540.93600000000004</v>
      </c>
      <c r="AE19" s="64">
        <v>13.215999999999999</v>
      </c>
      <c r="AF19" s="58"/>
      <c r="AG19" s="239"/>
      <c r="AH19" s="146">
        <v>4.6710000000000003</v>
      </c>
      <c r="AI19" s="146">
        <v>0.78100000000000003</v>
      </c>
      <c r="AJ19" s="147"/>
      <c r="AK19" s="208"/>
      <c r="AL19" s="208"/>
      <c r="AN19" s="22"/>
      <c r="AO19" s="21"/>
      <c r="AP19" s="22"/>
      <c r="AQ19" s="22"/>
      <c r="AR19" s="208"/>
      <c r="AS19" s="208"/>
      <c r="AT19" s="208"/>
      <c r="AX19" s="12"/>
      <c r="AZ19" s="209"/>
      <c r="BA19" s="55"/>
      <c r="BB19" s="209"/>
      <c r="BC19" s="209"/>
      <c r="BD19" s="9"/>
    </row>
    <row r="20" spans="2:56" ht="12.75" customHeight="1" thickBot="1" x14ac:dyDescent="0.3">
      <c r="B20" s="290"/>
      <c r="C20" s="31"/>
      <c r="D20" s="37"/>
      <c r="E20" s="214">
        <f>SUM(E16:E19)/SUM(E23:E26)</f>
        <v>0.13892071520544036</v>
      </c>
      <c r="F20" s="214">
        <f>SUM(F16:F19)/SUM(E23:E26)</f>
        <v>0.20402754111506047</v>
      </c>
      <c r="G20" s="214">
        <f>SUM(G16:G19)/SUM(E23:E26)</f>
        <v>6.3146873096524975E-2</v>
      </c>
      <c r="H20" s="214">
        <f>SUM(H16:H19)/SUM(E23:E26)</f>
        <v>3.4862487181661871E-2</v>
      </c>
      <c r="I20" s="214">
        <f>SUM(I16:I19)/SUM(E23:E26)</f>
        <v>4.5276297832640693E-2</v>
      </c>
      <c r="J20" s="214">
        <f>SUM(J16:J19)/SUM(E23:E26)</f>
        <v>0.27367016970323138</v>
      </c>
      <c r="K20" s="214">
        <f>SUM(K16:K19)/SUM(E23:E26)</f>
        <v>0.17894693015258639</v>
      </c>
      <c r="L20" s="214">
        <f>SUM(L16:L19)/SUM(E23:E26)</f>
        <v>6.1148985712853807E-2</v>
      </c>
      <c r="M20" s="60"/>
      <c r="N20" s="60"/>
      <c r="O20" s="254"/>
      <c r="P20" s="171"/>
      <c r="Q20" s="171"/>
      <c r="R20" s="148"/>
      <c r="S20" s="206"/>
      <c r="T20" s="290"/>
      <c r="U20" s="31"/>
      <c r="V20" s="37"/>
      <c r="W20" s="214">
        <f>SUM(W16:W19)/SUM(W23:W26)</f>
        <v>0.13892341447376944</v>
      </c>
      <c r="X20" s="214">
        <f>SUM(X16:X19)/SUM(W23:W26)</f>
        <v>0.2040247202502373</v>
      </c>
      <c r="Y20" s="214">
        <f>SUM(Y16:Y19)/SUM(W23:W26)</f>
        <v>6.314871689219155E-2</v>
      </c>
      <c r="Z20" s="214">
        <f>SUM(Z16:Z19)/SUM(W23:W26)</f>
        <v>3.486470665521E-2</v>
      </c>
      <c r="AA20" s="214">
        <f>SUM(AA16:AA19)/SUM(W23:W26)</f>
        <v>4.5291056334857124E-2</v>
      </c>
      <c r="AB20" s="214">
        <f>SUM(AB16:AB19)/SUM(W23:W26)</f>
        <v>0.27366345892284699</v>
      </c>
      <c r="AC20" s="214">
        <f>SUM(AC16:AC19)/SUM(W23:W26)</f>
        <v>0.17893899570745031</v>
      </c>
      <c r="AD20" s="214">
        <f>SUM(AD16:AD19)/SUM(W23:W26)</f>
        <v>6.1144930763437279E-2</v>
      </c>
      <c r="AE20" s="215"/>
      <c r="AF20" s="60"/>
      <c r="AG20" s="254"/>
      <c r="AH20" s="171"/>
      <c r="AI20" s="171"/>
      <c r="AJ20" s="148"/>
      <c r="AK20" s="208"/>
      <c r="AL20" s="208"/>
      <c r="AN20" s="22"/>
      <c r="AO20" s="22"/>
      <c r="AP20" s="22"/>
      <c r="AQ20" s="22"/>
      <c r="AR20" s="208"/>
      <c r="AS20" s="208"/>
      <c r="AT20" s="208"/>
      <c r="AX20" s="12"/>
      <c r="AZ20" s="209"/>
      <c r="BA20" s="209"/>
      <c r="BD20" s="9"/>
    </row>
    <row r="21" spans="2:56" ht="13.5" customHeight="1" x14ac:dyDescent="0.15">
      <c r="B21" s="287"/>
      <c r="C21" s="95"/>
      <c r="D21" s="95"/>
      <c r="E21" s="235" t="s">
        <v>32</v>
      </c>
      <c r="F21" s="32"/>
      <c r="G21" s="32"/>
      <c r="H21" s="32"/>
      <c r="I21" s="32"/>
      <c r="J21" s="32"/>
      <c r="K21" s="32"/>
      <c r="L21" s="32"/>
      <c r="M21" s="32"/>
      <c r="N21" s="32"/>
      <c r="O21" s="236"/>
      <c r="P21" s="32"/>
      <c r="Q21" s="212"/>
      <c r="R21" s="33"/>
      <c r="S21" s="206"/>
      <c r="T21" s="287"/>
      <c r="U21" s="95"/>
      <c r="V21" s="95"/>
      <c r="W21" s="255" t="s">
        <v>32</v>
      </c>
      <c r="X21" s="32"/>
      <c r="Y21" s="32"/>
      <c r="Z21" s="32"/>
      <c r="AA21" s="32"/>
      <c r="AB21" s="32"/>
      <c r="AC21" s="32"/>
      <c r="AD21" s="32"/>
      <c r="AE21" s="32"/>
      <c r="AF21" s="32"/>
      <c r="AG21" s="236"/>
      <c r="AH21" s="32"/>
      <c r="AI21" s="212"/>
      <c r="AJ21" s="33"/>
      <c r="AK21" s="208"/>
      <c r="AL21" s="208"/>
      <c r="AP21" s="22"/>
      <c r="AQ21" s="22"/>
      <c r="AR21" s="207"/>
      <c r="AS21" s="207"/>
      <c r="AT21" s="207"/>
      <c r="AV21" s="285"/>
      <c r="AW21" s="286"/>
      <c r="AX21" s="286"/>
    </row>
    <row r="22" spans="2:56" s="8" customFormat="1" ht="13.5" customHeight="1" thickBot="1" x14ac:dyDescent="0.3">
      <c r="B22" s="288"/>
      <c r="C22" s="34"/>
      <c r="D22" s="34"/>
      <c r="E22" s="237" t="s">
        <v>56</v>
      </c>
      <c r="F22" s="35"/>
      <c r="G22" s="35"/>
      <c r="H22" s="35"/>
      <c r="I22" s="35"/>
      <c r="J22" s="35"/>
      <c r="K22" s="35"/>
      <c r="L22" s="35"/>
      <c r="M22" s="35"/>
      <c r="N22" s="35"/>
      <c r="O22" s="238"/>
      <c r="P22" s="35"/>
      <c r="Q22" s="213"/>
      <c r="R22" s="36"/>
      <c r="S22" s="206"/>
      <c r="T22" s="288"/>
      <c r="U22" s="34"/>
      <c r="V22" s="34"/>
      <c r="W22" s="256" t="s">
        <v>56</v>
      </c>
      <c r="X22" s="35"/>
      <c r="Y22" s="35"/>
      <c r="Z22" s="35"/>
      <c r="AA22" s="35"/>
      <c r="AB22" s="35"/>
      <c r="AC22" s="35"/>
      <c r="AD22" s="35"/>
      <c r="AE22" s="35"/>
      <c r="AF22" s="35"/>
      <c r="AG22" s="238"/>
      <c r="AH22" s="35"/>
      <c r="AI22" s="213"/>
      <c r="AJ22" s="36"/>
      <c r="AK22" s="206"/>
      <c r="AL22" s="206"/>
      <c r="AM22" s="92"/>
      <c r="AN22" s="92"/>
      <c r="AO22" s="92"/>
      <c r="AP22" s="206"/>
      <c r="AQ22" s="206"/>
      <c r="AR22" s="206"/>
      <c r="AS22" s="206"/>
      <c r="AT22" s="206"/>
      <c r="AZ22" s="209"/>
      <c r="BA22" s="56"/>
    </row>
    <row r="23" spans="2:56" ht="13.5" customHeight="1" x14ac:dyDescent="0.15">
      <c r="B23" s="301"/>
      <c r="C23" s="27" t="s">
        <v>34</v>
      </c>
      <c r="D23" s="28"/>
      <c r="E23" s="129">
        <f>SUM(E16:L16)</f>
        <v>4079.6559999999999</v>
      </c>
      <c r="F23" s="58"/>
      <c r="G23" s="58"/>
      <c r="H23" s="58"/>
      <c r="I23" s="58"/>
      <c r="J23" s="58"/>
      <c r="K23" s="58"/>
      <c r="L23" s="58"/>
      <c r="M23" s="58"/>
      <c r="N23" s="58"/>
      <c r="O23" s="239"/>
      <c r="P23" s="58"/>
      <c r="Q23" s="170"/>
      <c r="R23" s="59"/>
      <c r="S23" s="206"/>
      <c r="T23" s="301"/>
      <c r="U23" s="27" t="s">
        <v>34</v>
      </c>
      <c r="V23" s="28"/>
      <c r="W23" s="129">
        <f>SUM(W16:AD16)</f>
        <v>4079.712</v>
      </c>
      <c r="X23" s="58"/>
      <c r="Y23" s="58"/>
      <c r="Z23" s="58"/>
      <c r="AA23" s="58"/>
      <c r="AB23" s="58"/>
      <c r="AC23" s="58"/>
      <c r="AD23" s="58"/>
      <c r="AE23" s="58"/>
      <c r="AF23" s="58"/>
      <c r="AG23" s="239"/>
      <c r="AH23" s="58"/>
      <c r="AI23" s="170"/>
      <c r="AJ23" s="59"/>
      <c r="AK23" s="208"/>
      <c r="AL23" s="208"/>
      <c r="AM23" s="38"/>
      <c r="AN23" s="38"/>
      <c r="AO23" s="38"/>
      <c r="AP23" s="208"/>
      <c r="AQ23" s="208"/>
      <c r="AR23" s="208"/>
      <c r="AS23" s="208"/>
      <c r="AT23" s="208"/>
      <c r="AX23" s="12"/>
    </row>
    <row r="24" spans="2:56" x14ac:dyDescent="0.15">
      <c r="B24" s="290"/>
      <c r="C24" s="29" t="s">
        <v>35</v>
      </c>
      <c r="D24" s="30"/>
      <c r="E24" s="129">
        <f>SUM(E17:L17)</f>
        <v>5208.5279999999993</v>
      </c>
      <c r="F24" s="58"/>
      <c r="G24" s="58"/>
      <c r="H24" s="58"/>
      <c r="I24" s="58"/>
      <c r="J24" s="58"/>
      <c r="K24" s="58"/>
      <c r="L24" s="58"/>
      <c r="M24" s="58"/>
      <c r="N24" s="58"/>
      <c r="O24" s="239"/>
      <c r="P24" s="58"/>
      <c r="Q24" s="170"/>
      <c r="R24" s="59"/>
      <c r="S24" s="206"/>
      <c r="T24" s="290"/>
      <c r="U24" s="29" t="s">
        <v>35</v>
      </c>
      <c r="V24" s="30"/>
      <c r="W24" s="129">
        <f>SUM(W17:AD17)</f>
        <v>5208.4160000000002</v>
      </c>
      <c r="X24" s="58"/>
      <c r="Y24" s="58"/>
      <c r="Z24" s="58"/>
      <c r="AA24" s="58"/>
      <c r="AB24" s="58"/>
      <c r="AC24" s="58"/>
      <c r="AD24" s="58"/>
      <c r="AE24" s="58"/>
      <c r="AF24" s="58"/>
      <c r="AG24" s="239"/>
      <c r="AH24" s="58"/>
      <c r="AI24" s="170"/>
      <c r="AJ24" s="59"/>
      <c r="AK24" s="208"/>
      <c r="AL24" s="208"/>
      <c r="AM24" s="38"/>
      <c r="AN24" s="38"/>
      <c r="AO24" s="38"/>
      <c r="AP24" s="208"/>
      <c r="AQ24" s="208"/>
      <c r="AR24" s="208"/>
      <c r="AS24" s="208"/>
      <c r="AT24" s="208"/>
      <c r="AX24" s="12"/>
      <c r="AZ24" s="8"/>
      <c r="BA24" s="8"/>
    </row>
    <row r="25" spans="2:56" x14ac:dyDescent="0.15">
      <c r="B25" s="290"/>
      <c r="C25" s="29" t="s">
        <v>36</v>
      </c>
      <c r="D25" s="30"/>
      <c r="E25" s="129">
        <f>SUM(E18:L18)</f>
        <v>6909.4400000000005</v>
      </c>
      <c r="F25" s="58"/>
      <c r="G25" s="58"/>
      <c r="H25" s="58"/>
      <c r="I25" s="58"/>
      <c r="J25" s="58"/>
      <c r="K25" s="58"/>
      <c r="L25" s="58"/>
      <c r="M25" s="58"/>
      <c r="N25" s="58"/>
      <c r="O25" s="239"/>
      <c r="P25" s="58"/>
      <c r="Q25" s="170"/>
      <c r="R25" s="59"/>
      <c r="S25" s="206"/>
      <c r="T25" s="290"/>
      <c r="U25" s="29" t="s">
        <v>36</v>
      </c>
      <c r="V25" s="30"/>
      <c r="W25" s="129">
        <f>SUM(W18:AD18)</f>
        <v>6909.2719999999999</v>
      </c>
      <c r="X25" s="58"/>
      <c r="Y25" s="58"/>
      <c r="Z25" s="58"/>
      <c r="AA25" s="58"/>
      <c r="AB25" s="58"/>
      <c r="AC25" s="58"/>
      <c r="AD25" s="58"/>
      <c r="AE25" s="58"/>
      <c r="AF25" s="58"/>
      <c r="AG25" s="239"/>
      <c r="AH25" s="58"/>
      <c r="AI25" s="170"/>
      <c r="AJ25" s="59"/>
      <c r="AK25" s="208"/>
      <c r="AL25" s="208"/>
      <c r="AM25" s="208"/>
      <c r="AN25" s="208"/>
      <c r="AO25" s="208"/>
      <c r="AP25" s="208"/>
      <c r="AQ25" s="208"/>
      <c r="AR25" s="208"/>
      <c r="AS25" s="208"/>
      <c r="AT25" s="208"/>
      <c r="AX25" s="12"/>
    </row>
    <row r="26" spans="2:56" x14ac:dyDescent="0.15">
      <c r="B26" s="290"/>
      <c r="C26" s="29" t="s">
        <v>38</v>
      </c>
      <c r="D26" s="30"/>
      <c r="E26" s="129">
        <f>SUM(E19:L19)</f>
        <v>9741.7759999999998</v>
      </c>
      <c r="F26" s="58"/>
      <c r="G26" s="58"/>
      <c r="H26" s="58"/>
      <c r="I26" s="58"/>
      <c r="J26" s="58"/>
      <c r="K26" s="58"/>
      <c r="L26" s="58"/>
      <c r="M26" s="58"/>
      <c r="N26" s="58"/>
      <c r="O26" s="239"/>
      <c r="P26" s="58"/>
      <c r="Q26" s="170"/>
      <c r="R26" s="59"/>
      <c r="S26" s="206"/>
      <c r="T26" s="290"/>
      <c r="U26" s="29" t="s">
        <v>38</v>
      </c>
      <c r="V26" s="30"/>
      <c r="W26" s="129">
        <f>SUM(W19:AD19)</f>
        <v>9741.4959999999992</v>
      </c>
      <c r="X26" s="58"/>
      <c r="Y26" s="58"/>
      <c r="Z26" s="58"/>
      <c r="AA26" s="58"/>
      <c r="AB26" s="58"/>
      <c r="AC26" s="58"/>
      <c r="AD26" s="58"/>
      <c r="AE26" s="58"/>
      <c r="AF26" s="58"/>
      <c r="AG26" s="239"/>
      <c r="AH26" s="58"/>
      <c r="AI26" s="170"/>
      <c r="AJ26" s="59"/>
      <c r="AK26" s="208"/>
      <c r="AL26" s="208"/>
      <c r="AM26" s="208"/>
      <c r="AN26" s="208"/>
      <c r="AO26" s="208"/>
      <c r="AP26" s="208"/>
      <c r="AQ26" s="208"/>
      <c r="AR26" s="208"/>
      <c r="AS26" s="208"/>
      <c r="AT26" s="208"/>
      <c r="AX26" s="12"/>
    </row>
    <row r="27" spans="2:56" ht="13.5" customHeight="1" thickBot="1" x14ac:dyDescent="0.2">
      <c r="B27" s="291"/>
      <c r="C27" s="31"/>
      <c r="D27" s="37"/>
      <c r="E27" s="184"/>
      <c r="F27" s="60"/>
      <c r="G27" s="60"/>
      <c r="H27" s="60"/>
      <c r="I27" s="60"/>
      <c r="J27" s="60"/>
      <c r="K27" s="60"/>
      <c r="L27" s="60"/>
      <c r="M27" s="60"/>
      <c r="N27" s="60"/>
      <c r="O27" s="254"/>
      <c r="P27" s="60"/>
      <c r="Q27" s="171"/>
      <c r="R27" s="61"/>
      <c r="S27" s="206"/>
      <c r="T27" s="291"/>
      <c r="U27" s="31"/>
      <c r="V27" s="37"/>
      <c r="W27" s="184"/>
      <c r="X27" s="60"/>
      <c r="Y27" s="60"/>
      <c r="Z27" s="60"/>
      <c r="AA27" s="60"/>
      <c r="AB27" s="60"/>
      <c r="AC27" s="60"/>
      <c r="AD27" s="60"/>
      <c r="AE27" s="60"/>
      <c r="AF27" s="60"/>
      <c r="AG27" s="254"/>
      <c r="AH27" s="60"/>
      <c r="AI27" s="171"/>
      <c r="AJ27" s="61"/>
      <c r="AK27" s="208"/>
      <c r="AL27" s="208"/>
      <c r="AM27" s="208"/>
      <c r="AN27" s="208"/>
      <c r="AO27" s="208"/>
      <c r="AP27" s="208"/>
      <c r="AQ27" s="208"/>
      <c r="AR27" s="208"/>
      <c r="AS27" s="208"/>
      <c r="AT27" s="208"/>
      <c r="AX27" s="12"/>
    </row>
    <row r="28" spans="2:56" x14ac:dyDescent="0.15">
      <c r="B28" s="206"/>
      <c r="C28" s="206"/>
      <c r="D28" s="93"/>
      <c r="E28" s="249"/>
      <c r="F28" s="92"/>
      <c r="G28" s="92"/>
      <c r="H28" s="92"/>
      <c r="I28" s="92"/>
      <c r="J28" s="92"/>
      <c r="K28" s="92"/>
      <c r="L28" s="92"/>
      <c r="M28" s="92"/>
      <c r="N28" s="92"/>
      <c r="O28" s="250"/>
      <c r="P28" s="92"/>
      <c r="Q28" s="93"/>
      <c r="R28" s="93"/>
      <c r="S28" s="206"/>
      <c r="T28" s="206"/>
      <c r="U28" s="206"/>
      <c r="V28" s="93"/>
      <c r="W28" s="249"/>
      <c r="X28" s="92"/>
      <c r="Y28" s="92"/>
      <c r="Z28" s="92"/>
      <c r="AA28" s="92"/>
      <c r="AB28" s="92"/>
      <c r="AC28" s="92"/>
      <c r="AD28" s="92"/>
      <c r="AE28" s="92"/>
      <c r="AF28" s="92"/>
      <c r="AG28" s="250"/>
      <c r="AH28" s="92"/>
      <c r="AI28" s="93"/>
      <c r="AJ28" s="93"/>
      <c r="AK28" s="208"/>
      <c r="AL28" s="208"/>
      <c r="AM28" s="208"/>
      <c r="AN28" s="208"/>
      <c r="AO28" s="208"/>
      <c r="AP28" s="208"/>
      <c r="AQ28" s="208"/>
      <c r="AR28" s="208"/>
      <c r="AS28" s="208"/>
      <c r="AT28" s="208"/>
      <c r="AX28" s="12"/>
    </row>
    <row r="29" spans="2:56" ht="13.5" customHeight="1" x14ac:dyDescent="0.15">
      <c r="B29" s="206"/>
      <c r="C29" s="206"/>
      <c r="D29" s="206"/>
      <c r="E29" s="206"/>
      <c r="F29" s="206"/>
      <c r="G29" s="206"/>
      <c r="H29" s="206"/>
      <c r="I29" s="206"/>
      <c r="J29" s="206"/>
      <c r="K29" s="206"/>
      <c r="L29" s="206"/>
      <c r="M29" s="206"/>
      <c r="N29" s="206"/>
      <c r="O29" s="250"/>
      <c r="P29" s="206"/>
      <c r="Q29" s="206"/>
      <c r="R29" s="206"/>
      <c r="S29" s="206"/>
      <c r="T29" s="206"/>
      <c r="U29" s="206"/>
      <c r="V29" s="206"/>
      <c r="W29" s="206"/>
      <c r="X29" s="206"/>
      <c r="Y29" s="206"/>
      <c r="Z29" s="206"/>
      <c r="AA29" s="206"/>
      <c r="AB29" s="206"/>
      <c r="AC29" s="206"/>
      <c r="AD29" s="206"/>
      <c r="AE29" s="206"/>
      <c r="AF29" s="206"/>
      <c r="AG29" s="250"/>
      <c r="AH29" s="206"/>
      <c r="AI29" s="206"/>
      <c r="AJ29" s="206"/>
      <c r="AK29" s="208"/>
      <c r="AL29" s="208"/>
      <c r="AM29" s="208"/>
      <c r="AN29" s="208"/>
      <c r="AO29" s="208"/>
      <c r="AP29" s="208"/>
      <c r="AQ29" s="208"/>
      <c r="AR29" s="208"/>
      <c r="AS29" s="208"/>
      <c r="AT29" s="208"/>
    </row>
    <row r="30" spans="2:56" ht="13.5" customHeight="1" thickBot="1" x14ac:dyDescent="0.2">
      <c r="B30" s="206"/>
      <c r="C30" s="206"/>
      <c r="D30" s="206"/>
      <c r="E30" s="249"/>
      <c r="F30" s="206"/>
      <c r="G30" s="206"/>
      <c r="H30" s="206"/>
      <c r="I30" s="206"/>
      <c r="J30" s="206"/>
      <c r="K30" s="206"/>
      <c r="L30" s="206"/>
      <c r="M30" s="206"/>
      <c r="N30" s="206"/>
      <c r="O30" s="250"/>
      <c r="P30" s="206"/>
      <c r="Q30" s="206"/>
      <c r="R30" s="206"/>
      <c r="S30" s="206"/>
      <c r="T30" s="206"/>
      <c r="U30" s="206"/>
      <c r="V30" s="206"/>
      <c r="W30" s="249"/>
      <c r="X30" s="206"/>
      <c r="Y30" s="206"/>
      <c r="Z30" s="206"/>
      <c r="AA30" s="206"/>
      <c r="AB30" s="206"/>
      <c r="AC30" s="206"/>
      <c r="AD30" s="206"/>
      <c r="AE30" s="206"/>
      <c r="AF30" s="206"/>
      <c r="AG30" s="250"/>
      <c r="AH30" s="206"/>
      <c r="AI30" s="206"/>
      <c r="AJ30" s="206"/>
      <c r="AK30" s="208"/>
      <c r="AL30" s="208"/>
      <c r="AM30" s="208"/>
      <c r="AN30" s="208"/>
      <c r="AO30" s="208"/>
      <c r="AP30" s="208"/>
      <c r="AQ30" s="208"/>
      <c r="AR30" s="208"/>
      <c r="AS30" s="208"/>
      <c r="AT30" s="208"/>
    </row>
    <row r="31" spans="2:56" ht="13.5" customHeight="1" thickBot="1" x14ac:dyDescent="0.3">
      <c r="B31" s="23"/>
      <c r="C31" s="293" t="str">
        <f>CONCATENATE("View Synthesis [ ",'Summary (auto)'!$C$3," ]")</f>
        <v>View Synthesis [ MPEG-151 ]</v>
      </c>
      <c r="D31" s="269"/>
      <c r="E31" s="269"/>
      <c r="F31" s="269"/>
      <c r="G31" s="269"/>
      <c r="H31" s="269"/>
      <c r="I31" s="269"/>
      <c r="J31" s="269"/>
      <c r="K31" s="269"/>
      <c r="L31" s="269"/>
      <c r="M31" s="269"/>
      <c r="N31" s="269"/>
      <c r="O31" s="269"/>
      <c r="P31" s="269"/>
      <c r="Q31" s="269"/>
      <c r="R31" s="294"/>
      <c r="S31" s="206"/>
      <c r="T31" s="23"/>
      <c r="U31" s="293" t="str">
        <f>CONCATENATE("View Synthesis [ ",'Summary (auto)'!$C$4," ]")</f>
        <v>View Synthesis [ my ]</v>
      </c>
      <c r="V31" s="269"/>
      <c r="W31" s="269"/>
      <c r="X31" s="269"/>
      <c r="Y31" s="269"/>
      <c r="Z31" s="269"/>
      <c r="AA31" s="269"/>
      <c r="AB31" s="269"/>
      <c r="AC31" s="269"/>
      <c r="AD31" s="269"/>
      <c r="AE31" s="269"/>
      <c r="AF31" s="269"/>
      <c r="AG31" s="269"/>
      <c r="AH31" s="269"/>
      <c r="AI31" s="269"/>
      <c r="AJ31" s="294"/>
      <c r="AK31" s="208"/>
      <c r="AL31" s="208"/>
      <c r="AM31" s="305" t="s">
        <v>70</v>
      </c>
      <c r="AN31" s="279"/>
      <c r="AO31" s="279"/>
      <c r="AP31" s="279"/>
      <c r="AQ31" s="154"/>
      <c r="AR31" s="208"/>
      <c r="AS31" s="208"/>
      <c r="AT31" s="208"/>
    </row>
    <row r="32" spans="2:56" ht="13.5" customHeight="1" thickBot="1" x14ac:dyDescent="0.2">
      <c r="B32" s="26" t="s">
        <v>71</v>
      </c>
      <c r="C32" s="96"/>
      <c r="D32" s="96"/>
      <c r="E32" s="206"/>
      <c r="F32" s="24" t="s">
        <v>30</v>
      </c>
      <c r="G32" s="24" t="s">
        <v>41</v>
      </c>
      <c r="H32" s="24" t="s">
        <v>44</v>
      </c>
      <c r="I32" s="24" t="s">
        <v>47</v>
      </c>
      <c r="J32" s="24" t="s">
        <v>57</v>
      </c>
      <c r="K32" s="24"/>
      <c r="L32" s="120"/>
      <c r="M32" s="120"/>
      <c r="N32" s="24"/>
      <c r="O32" s="257"/>
      <c r="P32" s="24"/>
      <c r="Q32" s="24"/>
      <c r="R32" s="25" t="s">
        <v>54</v>
      </c>
      <c r="S32" s="206"/>
      <c r="T32" s="26" t="s">
        <v>71</v>
      </c>
      <c r="U32" s="96"/>
      <c r="V32" s="96"/>
      <c r="W32" s="206"/>
      <c r="X32" s="24" t="s">
        <v>30</v>
      </c>
      <c r="Y32" s="24" t="s">
        <v>41</v>
      </c>
      <c r="Z32" s="24" t="s">
        <v>44</v>
      </c>
      <c r="AA32" s="24" t="s">
        <v>47</v>
      </c>
      <c r="AB32" s="24" t="s">
        <v>57</v>
      </c>
      <c r="AC32" s="24"/>
      <c r="AD32" s="206"/>
      <c r="AE32" s="206"/>
      <c r="AF32" s="24"/>
      <c r="AG32" s="257"/>
      <c r="AH32" s="24"/>
      <c r="AI32" s="24"/>
      <c r="AJ32" s="25" t="s">
        <v>54</v>
      </c>
      <c r="AK32" s="208"/>
      <c r="AL32" s="26" t="s">
        <v>71</v>
      </c>
      <c r="AM32" s="100" t="s">
        <v>30</v>
      </c>
      <c r="AN32" s="32" t="s">
        <v>41</v>
      </c>
      <c r="AO32" s="32" t="s">
        <v>44</v>
      </c>
      <c r="AP32" s="32" t="s">
        <v>47</v>
      </c>
      <c r="AQ32" s="99" t="s">
        <v>57</v>
      </c>
      <c r="AR32" s="92"/>
      <c r="AS32" s="250"/>
      <c r="AT32" s="92"/>
    </row>
    <row r="33" spans="2:52" x14ac:dyDescent="0.15">
      <c r="B33" s="292" t="s">
        <v>72</v>
      </c>
      <c r="C33" s="27" t="s">
        <v>34</v>
      </c>
      <c r="D33" s="41"/>
      <c r="E33" s="57"/>
      <c r="F33" s="98">
        <v>45.292876</v>
      </c>
      <c r="G33" s="98">
        <v>48.751956999999997</v>
      </c>
      <c r="H33" s="98">
        <v>0.99779382000000005</v>
      </c>
      <c r="I33" s="62">
        <v>0.99854211999999998</v>
      </c>
      <c r="J33" s="62">
        <v>7.4485126000000002E-3</v>
      </c>
      <c r="K33" s="63"/>
      <c r="L33" s="258"/>
      <c r="M33" s="258"/>
      <c r="N33" s="57"/>
      <c r="O33" s="28"/>
      <c r="P33" s="57"/>
      <c r="Q33" s="28"/>
      <c r="R33" s="133"/>
      <c r="S33" s="206"/>
      <c r="T33" s="292" t="s">
        <v>72</v>
      </c>
      <c r="U33" s="27" t="s">
        <v>34</v>
      </c>
      <c r="V33" s="41"/>
      <c r="W33" s="57"/>
      <c r="X33" s="98">
        <v>45.110714999999999</v>
      </c>
      <c r="Y33" s="98">
        <v>48.59216</v>
      </c>
      <c r="Z33" s="98">
        <v>0.99775312999999999</v>
      </c>
      <c r="AA33" s="62">
        <v>0.99856345999999996</v>
      </c>
      <c r="AB33" s="62">
        <v>7.500914E-3</v>
      </c>
      <c r="AC33" s="63"/>
      <c r="AD33" s="258"/>
      <c r="AE33" s="258"/>
      <c r="AF33" s="57"/>
      <c r="AG33" s="28"/>
      <c r="AH33" s="57"/>
      <c r="AI33" s="28"/>
      <c r="AJ33" s="133"/>
      <c r="AK33" s="208"/>
      <c r="AL33" s="292" t="s">
        <v>72</v>
      </c>
      <c r="AM33" s="121">
        <f t="shared" ref="AM33:AM96" si="4">IF(OR(X33="",F33=""),"",X33-F33)</f>
        <v>-0.18216100000000068</v>
      </c>
      <c r="AN33" s="97">
        <f t="shared" ref="AN33:AN96" si="5">IF(OR(Y33="",G33=""),"",Y33-G33)</f>
        <v>-0.15979699999999752</v>
      </c>
      <c r="AO33" s="97">
        <f t="shared" ref="AO33:AO96" si="6">IF(OR(Z33="",H33=""),"",Z33-H33)</f>
        <v>-4.0690000000065396E-5</v>
      </c>
      <c r="AP33" s="97">
        <f t="shared" ref="AP33:AP96" si="7">IF(OR(AA33="",I33=""),"",AA33-I33)</f>
        <v>2.1339999999980819E-5</v>
      </c>
      <c r="AQ33" s="122">
        <f t="shared" ref="AQ33:AQ96" si="8">IF(OR(AB33="",J33=""),"",AB33-J33)</f>
        <v>5.24013999999998E-5</v>
      </c>
      <c r="AR33" s="42"/>
      <c r="AS33" s="42" t="str">
        <f t="shared" ref="AS33:AS64" si="9">IF(OR(AD33="",L33=""),"",AD33-L33)</f>
        <v/>
      </c>
      <c r="AT33" s="42" t="str">
        <f t="shared" ref="AT33:AT64" si="10">IF(OR(AE33="",M33=""),"",AE33-M33)</f>
        <v/>
      </c>
      <c r="AX33" s="12"/>
      <c r="AZ33" s="12"/>
    </row>
    <row r="34" spans="2:52" ht="13.5" customHeight="1" x14ac:dyDescent="0.15">
      <c r="B34" s="290"/>
      <c r="C34" s="29" t="s">
        <v>35</v>
      </c>
      <c r="D34" s="187"/>
      <c r="E34" s="58"/>
      <c r="F34" s="188">
        <v>48.681724000000003</v>
      </c>
      <c r="G34" s="188">
        <v>51.770938999999998</v>
      </c>
      <c r="H34" s="188">
        <v>0.99858141</v>
      </c>
      <c r="I34" s="64">
        <v>0.99926099000000002</v>
      </c>
      <c r="J34" s="64">
        <v>4.5140349999999996E-3</v>
      </c>
      <c r="K34" s="189"/>
      <c r="L34" s="259"/>
      <c r="M34" s="259"/>
      <c r="N34" s="58"/>
      <c r="O34" s="30"/>
      <c r="P34" s="58"/>
      <c r="Q34" s="30"/>
      <c r="R34" s="134"/>
      <c r="S34" s="206"/>
      <c r="T34" s="290"/>
      <c r="U34" s="29" t="s">
        <v>35</v>
      </c>
      <c r="V34" s="187"/>
      <c r="W34" s="58"/>
      <c r="X34" s="188">
        <v>48.697211000000003</v>
      </c>
      <c r="Y34" s="188">
        <v>51.781123000000001</v>
      </c>
      <c r="Z34" s="188">
        <v>0.99857328000000001</v>
      </c>
      <c r="AA34" s="64">
        <v>0.99925715000000004</v>
      </c>
      <c r="AB34" s="64">
        <v>4.5158626E-3</v>
      </c>
      <c r="AC34" s="189"/>
      <c r="AD34" s="259"/>
      <c r="AE34" s="259"/>
      <c r="AF34" s="58"/>
      <c r="AG34" s="30"/>
      <c r="AH34" s="58"/>
      <c r="AI34" s="30"/>
      <c r="AJ34" s="134"/>
      <c r="AK34" s="208"/>
      <c r="AL34" s="290"/>
      <c r="AM34" s="88">
        <f t="shared" si="4"/>
        <v>1.5487000000000251E-2</v>
      </c>
      <c r="AN34" s="123">
        <f t="shared" si="5"/>
        <v>1.0184000000002413E-2</v>
      </c>
      <c r="AO34" s="123">
        <f t="shared" si="6"/>
        <v>-8.1299999999950856E-6</v>
      </c>
      <c r="AP34" s="123">
        <f t="shared" si="7"/>
        <v>-3.839999999977195E-6</v>
      </c>
      <c r="AQ34" s="89">
        <f t="shared" si="8"/>
        <v>1.8276000000004566E-6</v>
      </c>
      <c r="AR34" s="42"/>
      <c r="AS34" s="42" t="str">
        <f t="shared" si="9"/>
        <v/>
      </c>
      <c r="AT34" s="42" t="str">
        <f t="shared" si="10"/>
        <v/>
      </c>
      <c r="AX34" s="12"/>
      <c r="AZ34" s="12"/>
    </row>
    <row r="35" spans="2:52" ht="13.5" customHeight="1" x14ac:dyDescent="0.15">
      <c r="B35" s="290"/>
      <c r="C35" s="29" t="s">
        <v>36</v>
      </c>
      <c r="D35" s="187"/>
      <c r="E35" s="58"/>
      <c r="F35" s="188">
        <v>50.792574000000002</v>
      </c>
      <c r="G35" s="188">
        <v>53.594186999999998</v>
      </c>
      <c r="H35" s="188">
        <v>0.99890272999999996</v>
      </c>
      <c r="I35" s="64">
        <v>0.99948263000000004</v>
      </c>
      <c r="J35" s="64">
        <v>2.7265105999999999E-3</v>
      </c>
      <c r="K35" s="189"/>
      <c r="L35" s="259"/>
      <c r="M35" s="259"/>
      <c r="N35" s="58"/>
      <c r="O35" s="30"/>
      <c r="P35" s="58"/>
      <c r="Q35" s="30"/>
      <c r="R35" s="134"/>
      <c r="S35" s="206"/>
      <c r="T35" s="290"/>
      <c r="U35" s="29" t="s">
        <v>36</v>
      </c>
      <c r="V35" s="187"/>
      <c r="W35" s="58"/>
      <c r="X35" s="188">
        <v>50.723131000000002</v>
      </c>
      <c r="Y35" s="188">
        <v>53.545051999999998</v>
      </c>
      <c r="Z35" s="188">
        <v>0.99890257999999998</v>
      </c>
      <c r="AA35" s="64">
        <v>0.99948579000000004</v>
      </c>
      <c r="AB35" s="64">
        <v>2.7414188000000001E-3</v>
      </c>
      <c r="AC35" s="189"/>
      <c r="AD35" s="259"/>
      <c r="AE35" s="259"/>
      <c r="AF35" s="58"/>
      <c r="AG35" s="30"/>
      <c r="AH35" s="58"/>
      <c r="AI35" s="30"/>
      <c r="AJ35" s="134"/>
      <c r="AK35" s="208"/>
      <c r="AL35" s="290"/>
      <c r="AM35" s="88">
        <f t="shared" si="4"/>
        <v>-6.9442999999999699E-2</v>
      </c>
      <c r="AN35" s="123">
        <f t="shared" si="5"/>
        <v>-4.9134999999999707E-2</v>
      </c>
      <c r="AO35" s="123">
        <f t="shared" si="6"/>
        <v>-1.4999999997655777E-7</v>
      </c>
      <c r="AP35" s="123">
        <f t="shared" si="7"/>
        <v>3.1600000000020501E-6</v>
      </c>
      <c r="AQ35" s="89">
        <f t="shared" si="8"/>
        <v>1.4908200000000177E-5</v>
      </c>
      <c r="AR35" s="42"/>
      <c r="AS35" s="42" t="str">
        <f t="shared" si="9"/>
        <v/>
      </c>
      <c r="AT35" s="42" t="str">
        <f t="shared" si="10"/>
        <v/>
      </c>
      <c r="AX35" s="12"/>
      <c r="AZ35" s="12"/>
    </row>
    <row r="36" spans="2:52" ht="13.5" customHeight="1" x14ac:dyDescent="0.15">
      <c r="B36" s="290"/>
      <c r="C36" s="29" t="s">
        <v>38</v>
      </c>
      <c r="D36" s="187"/>
      <c r="E36" s="58"/>
      <c r="F36" s="188">
        <v>52.409976999999998</v>
      </c>
      <c r="G36" s="188">
        <v>55.094462</v>
      </c>
      <c r="H36" s="188">
        <v>0.99910958999999999</v>
      </c>
      <c r="I36" s="64">
        <v>0.99965336999999999</v>
      </c>
      <c r="J36" s="64">
        <v>1.617411E-3</v>
      </c>
      <c r="K36" s="189"/>
      <c r="L36" s="259"/>
      <c r="M36" s="259"/>
      <c r="N36" s="58"/>
      <c r="O36" s="30"/>
      <c r="P36" s="58"/>
      <c r="Q36" s="30"/>
      <c r="R36" s="134"/>
      <c r="S36" s="206"/>
      <c r="T36" s="290"/>
      <c r="U36" s="29" t="s">
        <v>38</v>
      </c>
      <c r="V36" s="187"/>
      <c r="W36" s="58"/>
      <c r="X36" s="188">
        <v>52.429549999999999</v>
      </c>
      <c r="Y36" s="188">
        <v>55.104982</v>
      </c>
      <c r="Z36" s="188">
        <v>0.99910823000000004</v>
      </c>
      <c r="AA36" s="64">
        <v>0.99965567</v>
      </c>
      <c r="AB36" s="64">
        <v>1.619428E-3</v>
      </c>
      <c r="AC36" s="189"/>
      <c r="AD36" s="259"/>
      <c r="AE36" s="259"/>
      <c r="AF36" s="58"/>
      <c r="AG36" s="30"/>
      <c r="AH36" s="58"/>
      <c r="AI36" s="30"/>
      <c r="AJ36" s="134"/>
      <c r="AK36" s="208"/>
      <c r="AL36" s="290"/>
      <c r="AM36" s="88">
        <f t="shared" si="4"/>
        <v>1.9573000000001173E-2</v>
      </c>
      <c r="AN36" s="123">
        <f t="shared" si="5"/>
        <v>1.0519999999999641E-2</v>
      </c>
      <c r="AO36" s="123">
        <f t="shared" si="6"/>
        <v>-1.3599999999502899E-6</v>
      </c>
      <c r="AP36" s="123">
        <f t="shared" si="7"/>
        <v>2.3000000000106269E-6</v>
      </c>
      <c r="AQ36" s="89">
        <f t="shared" si="8"/>
        <v>2.016999999999991E-6</v>
      </c>
      <c r="AR36" s="42"/>
      <c r="AS36" s="42" t="str">
        <f t="shared" si="9"/>
        <v/>
      </c>
      <c r="AT36" s="42" t="str">
        <f t="shared" si="10"/>
        <v/>
      </c>
      <c r="AX36" s="12"/>
      <c r="AZ36" s="12"/>
    </row>
    <row r="37" spans="2:52" ht="13.5" customHeight="1" thickBot="1" x14ac:dyDescent="0.2">
      <c r="B37" s="290"/>
      <c r="C37" s="29"/>
      <c r="D37" s="187"/>
      <c r="E37" s="58"/>
      <c r="F37" s="190"/>
      <c r="G37" s="190"/>
      <c r="H37" s="190"/>
      <c r="I37" s="58"/>
      <c r="J37" s="58"/>
      <c r="K37" s="189"/>
      <c r="L37" s="259"/>
      <c r="M37" s="259"/>
      <c r="N37" s="58"/>
      <c r="O37" s="30"/>
      <c r="P37" s="58"/>
      <c r="Q37" s="30"/>
      <c r="R37" s="185"/>
      <c r="S37" s="206"/>
      <c r="T37" s="290"/>
      <c r="U37" s="29"/>
      <c r="V37" s="187"/>
      <c r="W37" s="58"/>
      <c r="X37" s="190"/>
      <c r="Y37" s="190"/>
      <c r="Z37" s="190"/>
      <c r="AA37" s="58"/>
      <c r="AB37" s="58"/>
      <c r="AC37" s="189"/>
      <c r="AD37" s="259"/>
      <c r="AE37" s="259"/>
      <c r="AF37" s="58"/>
      <c r="AG37" s="30"/>
      <c r="AH37" s="58"/>
      <c r="AI37" s="30"/>
      <c r="AJ37" s="185"/>
      <c r="AK37" s="208"/>
      <c r="AL37" s="290"/>
      <c r="AM37" s="124" t="str">
        <f t="shared" si="4"/>
        <v/>
      </c>
      <c r="AN37" s="125" t="str">
        <f t="shared" si="5"/>
        <v/>
      </c>
      <c r="AO37" s="125" t="str">
        <f t="shared" si="6"/>
        <v/>
      </c>
      <c r="AP37" s="125" t="str">
        <f t="shared" si="7"/>
        <v/>
      </c>
      <c r="AQ37" s="126" t="str">
        <f t="shared" si="8"/>
        <v/>
      </c>
      <c r="AR37" s="42"/>
      <c r="AS37" s="42" t="str">
        <f t="shared" si="9"/>
        <v/>
      </c>
      <c r="AT37" s="42" t="str">
        <f t="shared" si="10"/>
        <v/>
      </c>
      <c r="AX37" s="12"/>
      <c r="AZ37" s="12"/>
    </row>
    <row r="38" spans="2:52" x14ac:dyDescent="0.15">
      <c r="B38" s="292" t="s">
        <v>73</v>
      </c>
      <c r="C38" s="27" t="s">
        <v>34</v>
      </c>
      <c r="D38" s="41"/>
      <c r="E38" s="57"/>
      <c r="F38" s="98">
        <v>45.884531000000003</v>
      </c>
      <c r="G38" s="98">
        <v>49.160711999999997</v>
      </c>
      <c r="H38" s="98">
        <v>0.99796467</v>
      </c>
      <c r="I38" s="62">
        <v>0.99879001999999995</v>
      </c>
      <c r="J38" s="62">
        <v>6.8726940000000004E-3</v>
      </c>
      <c r="K38" s="63"/>
      <c r="L38" s="258"/>
      <c r="M38" s="258"/>
      <c r="N38" s="57"/>
      <c r="O38" s="28"/>
      <c r="P38" s="57"/>
      <c r="Q38" s="28"/>
      <c r="R38" s="133"/>
      <c r="S38" s="206"/>
      <c r="T38" s="292" t="s">
        <v>73</v>
      </c>
      <c r="U38" s="27" t="s">
        <v>34</v>
      </c>
      <c r="V38" s="41"/>
      <c r="W38" s="57"/>
      <c r="X38" s="98">
        <v>45.758144999999999</v>
      </c>
      <c r="Y38" s="98">
        <v>49.069668</v>
      </c>
      <c r="Z38" s="98">
        <v>0.99793997999999995</v>
      </c>
      <c r="AA38" s="62">
        <v>0.99877196000000001</v>
      </c>
      <c r="AB38" s="62">
        <v>6.9063147999999996E-3</v>
      </c>
      <c r="AC38" s="63"/>
      <c r="AD38" s="258"/>
      <c r="AE38" s="258"/>
      <c r="AF38" s="57"/>
      <c r="AG38" s="28"/>
      <c r="AH38" s="57"/>
      <c r="AI38" s="28"/>
      <c r="AJ38" s="133"/>
      <c r="AK38" s="208"/>
      <c r="AL38" s="292" t="s">
        <v>73</v>
      </c>
      <c r="AM38" s="121">
        <f t="shared" si="4"/>
        <v>-0.12638600000000366</v>
      </c>
      <c r="AN38" s="97">
        <f t="shared" si="5"/>
        <v>-9.1043999999996572E-2</v>
      </c>
      <c r="AO38" s="97">
        <f t="shared" si="6"/>
        <v>-2.4690000000049395E-5</v>
      </c>
      <c r="AP38" s="97">
        <f t="shared" si="7"/>
        <v>-1.8059999999930909E-5</v>
      </c>
      <c r="AQ38" s="122">
        <f t="shared" si="8"/>
        <v>3.3620799999999236E-5</v>
      </c>
      <c r="AR38" s="42"/>
      <c r="AS38" s="42" t="str">
        <f t="shared" si="9"/>
        <v/>
      </c>
      <c r="AT38" s="42" t="str">
        <f t="shared" si="10"/>
        <v/>
      </c>
      <c r="AX38" s="12"/>
      <c r="AZ38" s="12"/>
    </row>
    <row r="39" spans="2:52" ht="13.5" customHeight="1" x14ac:dyDescent="0.15">
      <c r="B39" s="290"/>
      <c r="C39" s="29" t="s">
        <v>35</v>
      </c>
      <c r="D39" s="187"/>
      <c r="E39" s="58"/>
      <c r="F39" s="188">
        <v>49.210104999999999</v>
      </c>
      <c r="G39" s="188">
        <v>52.262293</v>
      </c>
      <c r="H39" s="188">
        <v>0.99869145999999998</v>
      </c>
      <c r="I39" s="64">
        <v>0.99929986999999998</v>
      </c>
      <c r="J39" s="64">
        <v>4.0876925999999997E-3</v>
      </c>
      <c r="K39" s="189"/>
      <c r="L39" s="259"/>
      <c r="M39" s="259"/>
      <c r="N39" s="58"/>
      <c r="O39" s="30"/>
      <c r="P39" s="58"/>
      <c r="Q39" s="30"/>
      <c r="R39" s="134"/>
      <c r="S39" s="206"/>
      <c r="T39" s="290"/>
      <c r="U39" s="29" t="s">
        <v>35</v>
      </c>
      <c r="V39" s="187"/>
      <c r="W39" s="58"/>
      <c r="X39" s="188">
        <v>49.189300000000003</v>
      </c>
      <c r="Y39" s="188">
        <v>52.248707000000003</v>
      </c>
      <c r="Z39" s="188">
        <v>0.99867404999999998</v>
      </c>
      <c r="AA39" s="64">
        <v>0.99930043999999996</v>
      </c>
      <c r="AB39" s="64">
        <v>4.0858695000000004E-3</v>
      </c>
      <c r="AC39" s="189"/>
      <c r="AD39" s="259"/>
      <c r="AE39" s="259"/>
      <c r="AF39" s="58"/>
      <c r="AG39" s="30"/>
      <c r="AH39" s="58"/>
      <c r="AI39" s="30"/>
      <c r="AJ39" s="134"/>
      <c r="AK39" s="208"/>
      <c r="AL39" s="290"/>
      <c r="AM39" s="88">
        <f t="shared" si="4"/>
        <v>-2.0804999999995744E-2</v>
      </c>
      <c r="AN39" s="123">
        <f t="shared" si="5"/>
        <v>-1.3585999999996545E-2</v>
      </c>
      <c r="AO39" s="123">
        <f t="shared" si="6"/>
        <v>-1.7409999999995485E-5</v>
      </c>
      <c r="AP39" s="123">
        <f t="shared" si="7"/>
        <v>5.6999999997753292E-7</v>
      </c>
      <c r="AQ39" s="89">
        <f t="shared" si="8"/>
        <v>-1.8230999999993558E-6</v>
      </c>
      <c r="AR39" s="42"/>
      <c r="AS39" s="42" t="str">
        <f t="shared" si="9"/>
        <v/>
      </c>
      <c r="AT39" s="42" t="str">
        <f t="shared" si="10"/>
        <v/>
      </c>
      <c r="AX39" s="12"/>
      <c r="AZ39" s="12"/>
    </row>
    <row r="40" spans="2:52" ht="13.5" customHeight="1" x14ac:dyDescent="0.15">
      <c r="B40" s="290"/>
      <c r="C40" s="29" t="s">
        <v>36</v>
      </c>
      <c r="D40" s="187"/>
      <c r="E40" s="58"/>
      <c r="F40" s="188">
        <v>51.124316999999998</v>
      </c>
      <c r="G40" s="188">
        <v>53.894153000000003</v>
      </c>
      <c r="H40" s="188">
        <v>0.99895151000000004</v>
      </c>
      <c r="I40" s="64">
        <v>0.99950057000000003</v>
      </c>
      <c r="J40" s="64">
        <v>2.6974361000000001E-3</v>
      </c>
      <c r="K40" s="189"/>
      <c r="L40" s="259"/>
      <c r="M40" s="259"/>
      <c r="N40" s="58"/>
      <c r="O40" s="30"/>
      <c r="P40" s="58"/>
      <c r="Q40" s="30"/>
      <c r="R40" s="134"/>
      <c r="S40" s="206"/>
      <c r="T40" s="290"/>
      <c r="U40" s="29" t="s">
        <v>36</v>
      </c>
      <c r="V40" s="187"/>
      <c r="W40" s="58"/>
      <c r="X40" s="188">
        <v>51.085780999999997</v>
      </c>
      <c r="Y40" s="188">
        <v>53.872126999999999</v>
      </c>
      <c r="Z40" s="188">
        <v>0.99894570999999999</v>
      </c>
      <c r="AA40" s="64">
        <v>0.99950050999999995</v>
      </c>
      <c r="AB40" s="64">
        <v>2.7058596999999999E-3</v>
      </c>
      <c r="AC40" s="189"/>
      <c r="AD40" s="259"/>
      <c r="AE40" s="259"/>
      <c r="AF40" s="58"/>
      <c r="AG40" s="30"/>
      <c r="AH40" s="58"/>
      <c r="AI40" s="30"/>
      <c r="AJ40" s="134"/>
      <c r="AK40" s="208"/>
      <c r="AL40" s="290"/>
      <c r="AM40" s="88">
        <f t="shared" si="4"/>
        <v>-3.853600000000057E-2</v>
      </c>
      <c r="AN40" s="123">
        <f t="shared" si="5"/>
        <v>-2.2026000000003876E-2</v>
      </c>
      <c r="AO40" s="123">
        <f t="shared" si="6"/>
        <v>-5.8000000000557606E-6</v>
      </c>
      <c r="AP40" s="123">
        <f t="shared" si="7"/>
        <v>-6.0000000079440952E-8</v>
      </c>
      <c r="AQ40" s="89">
        <f t="shared" si="8"/>
        <v>8.4235999999997951E-6</v>
      </c>
      <c r="AR40" s="42"/>
      <c r="AS40" s="42" t="str">
        <f t="shared" si="9"/>
        <v/>
      </c>
      <c r="AT40" s="42" t="str">
        <f t="shared" si="10"/>
        <v/>
      </c>
      <c r="AX40" s="12"/>
      <c r="AZ40" s="12"/>
    </row>
    <row r="41" spans="2:52" ht="13.5" customHeight="1" x14ac:dyDescent="0.15">
      <c r="B41" s="290"/>
      <c r="C41" s="29" t="s">
        <v>38</v>
      </c>
      <c r="D41" s="187"/>
      <c r="E41" s="58"/>
      <c r="F41" s="188">
        <v>52.989635999999997</v>
      </c>
      <c r="G41" s="188">
        <v>55.605873000000003</v>
      </c>
      <c r="H41" s="188">
        <v>0.99913730000000001</v>
      </c>
      <c r="I41" s="64">
        <v>0.99967992000000006</v>
      </c>
      <c r="J41" s="64">
        <v>1.6627032E-3</v>
      </c>
      <c r="K41" s="189"/>
      <c r="L41" s="259"/>
      <c r="M41" s="259"/>
      <c r="N41" s="58"/>
      <c r="O41" s="30"/>
      <c r="P41" s="58"/>
      <c r="Q41" s="30"/>
      <c r="R41" s="134"/>
      <c r="S41" s="206"/>
      <c r="T41" s="290"/>
      <c r="U41" s="29" t="s">
        <v>38</v>
      </c>
      <c r="V41" s="187"/>
      <c r="W41" s="58"/>
      <c r="X41" s="188">
        <v>53.013451000000003</v>
      </c>
      <c r="Y41" s="188">
        <v>55.637509999999999</v>
      </c>
      <c r="Z41" s="188">
        <v>0.99913580999999996</v>
      </c>
      <c r="AA41" s="64">
        <v>0.99968186000000003</v>
      </c>
      <c r="AB41" s="64">
        <v>1.6682373E-3</v>
      </c>
      <c r="AC41" s="189"/>
      <c r="AD41" s="259"/>
      <c r="AE41" s="259"/>
      <c r="AF41" s="58"/>
      <c r="AG41" s="30"/>
      <c r="AH41" s="58"/>
      <c r="AI41" s="30"/>
      <c r="AJ41" s="134"/>
      <c r="AK41" s="208"/>
      <c r="AL41" s="290"/>
      <c r="AM41" s="88">
        <f t="shared" si="4"/>
        <v>2.3815000000006137E-2</v>
      </c>
      <c r="AN41" s="123">
        <f t="shared" si="5"/>
        <v>3.1636999999996362E-2</v>
      </c>
      <c r="AO41" s="123">
        <f t="shared" si="6"/>
        <v>-1.4900000000483971E-6</v>
      </c>
      <c r="AP41" s="123">
        <f t="shared" si="7"/>
        <v>1.9399999999780704E-6</v>
      </c>
      <c r="AQ41" s="89">
        <f t="shared" si="8"/>
        <v>5.5340999999999984E-6</v>
      </c>
      <c r="AR41" s="42"/>
      <c r="AS41" s="42" t="str">
        <f t="shared" si="9"/>
        <v/>
      </c>
      <c r="AT41" s="42" t="str">
        <f t="shared" si="10"/>
        <v/>
      </c>
      <c r="AX41" s="12"/>
      <c r="AZ41" s="12"/>
    </row>
    <row r="42" spans="2:52" ht="13.5" customHeight="1" thickBot="1" x14ac:dyDescent="0.2">
      <c r="B42" s="290"/>
      <c r="C42" s="29"/>
      <c r="D42" s="187"/>
      <c r="E42" s="58"/>
      <c r="F42" s="190"/>
      <c r="G42" s="190"/>
      <c r="H42" s="190"/>
      <c r="I42" s="58"/>
      <c r="J42" s="58"/>
      <c r="K42" s="189"/>
      <c r="L42" s="259"/>
      <c r="M42" s="259"/>
      <c r="N42" s="58"/>
      <c r="O42" s="30"/>
      <c r="P42" s="58"/>
      <c r="Q42" s="30"/>
      <c r="R42" s="185"/>
      <c r="S42" s="206"/>
      <c r="T42" s="290"/>
      <c r="U42" s="29"/>
      <c r="V42" s="187"/>
      <c r="W42" s="58"/>
      <c r="X42" s="190"/>
      <c r="Y42" s="190"/>
      <c r="Z42" s="190"/>
      <c r="AA42" s="58"/>
      <c r="AB42" s="58"/>
      <c r="AC42" s="189"/>
      <c r="AD42" s="259"/>
      <c r="AE42" s="259"/>
      <c r="AF42" s="58"/>
      <c r="AG42" s="30"/>
      <c r="AH42" s="58"/>
      <c r="AI42" s="30"/>
      <c r="AJ42" s="185"/>
      <c r="AK42" s="208"/>
      <c r="AL42" s="290"/>
      <c r="AM42" s="124" t="str">
        <f t="shared" si="4"/>
        <v/>
      </c>
      <c r="AN42" s="125" t="str">
        <f t="shared" si="5"/>
        <v/>
      </c>
      <c r="AO42" s="125" t="str">
        <f t="shared" si="6"/>
        <v/>
      </c>
      <c r="AP42" s="125" t="str">
        <f t="shared" si="7"/>
        <v/>
      </c>
      <c r="AQ42" s="126" t="str">
        <f t="shared" si="8"/>
        <v/>
      </c>
      <c r="AR42" s="42"/>
      <c r="AS42" s="42" t="str">
        <f t="shared" si="9"/>
        <v/>
      </c>
      <c r="AT42" s="42" t="str">
        <f t="shared" si="10"/>
        <v/>
      </c>
      <c r="AX42" s="12"/>
      <c r="AZ42" s="12"/>
    </row>
    <row r="43" spans="2:52" x14ac:dyDescent="0.15">
      <c r="B43" s="292" t="s">
        <v>74</v>
      </c>
      <c r="C43" s="27" t="s">
        <v>34</v>
      </c>
      <c r="D43" s="41"/>
      <c r="E43" s="57"/>
      <c r="F43" s="98">
        <v>46.893490999999997</v>
      </c>
      <c r="G43" s="98">
        <v>50.081169000000003</v>
      </c>
      <c r="H43" s="98">
        <v>0.99839412999999999</v>
      </c>
      <c r="I43" s="62">
        <v>0.99828861999999996</v>
      </c>
      <c r="J43" s="62">
        <v>5.3597580000000001E-3</v>
      </c>
      <c r="K43" s="63"/>
      <c r="L43" s="258"/>
      <c r="M43" s="258"/>
      <c r="N43" s="57"/>
      <c r="O43" s="28"/>
      <c r="P43" s="57"/>
      <c r="Q43" s="28"/>
      <c r="R43" s="133"/>
      <c r="S43" s="206"/>
      <c r="T43" s="292" t="s">
        <v>74</v>
      </c>
      <c r="U43" s="27" t="s">
        <v>34</v>
      </c>
      <c r="V43" s="41"/>
      <c r="W43" s="57"/>
      <c r="X43" s="98">
        <v>46.863473999999997</v>
      </c>
      <c r="Y43" s="98">
        <v>50.075944999999997</v>
      </c>
      <c r="Z43" s="98">
        <v>0.99839405000000003</v>
      </c>
      <c r="AA43" s="62">
        <v>0.99844414000000004</v>
      </c>
      <c r="AB43" s="62">
        <v>5.427543E-3</v>
      </c>
      <c r="AC43" s="63"/>
      <c r="AD43" s="258"/>
      <c r="AE43" s="258"/>
      <c r="AF43" s="57"/>
      <c r="AG43" s="28"/>
      <c r="AH43" s="57"/>
      <c r="AI43" s="28"/>
      <c r="AJ43" s="133"/>
      <c r="AK43" s="208"/>
      <c r="AL43" s="292" t="s">
        <v>74</v>
      </c>
      <c r="AM43" s="121">
        <f t="shared" si="4"/>
        <v>-3.0017000000000849E-2</v>
      </c>
      <c r="AN43" s="97">
        <f t="shared" si="5"/>
        <v>-5.2240000000054465E-3</v>
      </c>
      <c r="AO43" s="97">
        <f t="shared" si="6"/>
        <v>-7.9999999957891532E-8</v>
      </c>
      <c r="AP43" s="97">
        <f t="shared" si="7"/>
        <v>1.555200000000756E-4</v>
      </c>
      <c r="AQ43" s="122">
        <f t="shared" si="8"/>
        <v>6.7784999999999894E-5</v>
      </c>
      <c r="AR43" s="42"/>
      <c r="AS43" s="42" t="str">
        <f t="shared" si="9"/>
        <v/>
      </c>
      <c r="AT43" s="42" t="str">
        <f t="shared" si="10"/>
        <v/>
      </c>
      <c r="AX43" s="12"/>
      <c r="AZ43" s="12"/>
    </row>
    <row r="44" spans="2:52" ht="13.5" customHeight="1" x14ac:dyDescent="0.15">
      <c r="B44" s="290"/>
      <c r="C44" s="29" t="s">
        <v>35</v>
      </c>
      <c r="D44" s="187"/>
      <c r="E44" s="58"/>
      <c r="F44" s="188">
        <v>50.268788999999998</v>
      </c>
      <c r="G44" s="188">
        <v>53.018518</v>
      </c>
      <c r="H44" s="188">
        <v>0.99890668000000005</v>
      </c>
      <c r="I44" s="64">
        <v>0.99944303999999995</v>
      </c>
      <c r="J44" s="64">
        <v>2.9509499999999999E-3</v>
      </c>
      <c r="K44" s="189"/>
      <c r="L44" s="259"/>
      <c r="M44" s="259"/>
      <c r="N44" s="58"/>
      <c r="O44" s="30"/>
      <c r="P44" s="58"/>
      <c r="Q44" s="30"/>
      <c r="R44" s="134"/>
      <c r="S44" s="206"/>
      <c r="T44" s="290"/>
      <c r="U44" s="29" t="s">
        <v>35</v>
      </c>
      <c r="V44" s="187"/>
      <c r="W44" s="58"/>
      <c r="X44" s="188">
        <v>50.235874000000003</v>
      </c>
      <c r="Y44" s="188">
        <v>52.979680999999999</v>
      </c>
      <c r="Z44" s="188">
        <v>0.99890224999999999</v>
      </c>
      <c r="AA44" s="64">
        <v>0.99943578</v>
      </c>
      <c r="AB44" s="64">
        <v>2.9156490000000002E-3</v>
      </c>
      <c r="AC44" s="189"/>
      <c r="AD44" s="259"/>
      <c r="AE44" s="259"/>
      <c r="AF44" s="58"/>
      <c r="AG44" s="30"/>
      <c r="AH44" s="58"/>
      <c r="AI44" s="30"/>
      <c r="AJ44" s="134"/>
      <c r="AK44" s="208"/>
      <c r="AL44" s="290"/>
      <c r="AM44" s="88">
        <f t="shared" si="4"/>
        <v>-3.2914999999995587E-2</v>
      </c>
      <c r="AN44" s="123">
        <f t="shared" si="5"/>
        <v>-3.8837000000000899E-2</v>
      </c>
      <c r="AO44" s="123">
        <f t="shared" si="6"/>
        <v>-4.4300000000552231E-6</v>
      </c>
      <c r="AP44" s="123">
        <f t="shared" si="7"/>
        <v>-7.2599999999534148E-6</v>
      </c>
      <c r="AQ44" s="89">
        <f t="shared" si="8"/>
        <v>-3.5300999999999735E-5</v>
      </c>
      <c r="AR44" s="42"/>
      <c r="AS44" s="42" t="str">
        <f t="shared" si="9"/>
        <v/>
      </c>
      <c r="AT44" s="42" t="str">
        <f t="shared" si="10"/>
        <v/>
      </c>
      <c r="AX44" s="12"/>
      <c r="AZ44" s="12"/>
    </row>
    <row r="45" spans="2:52" ht="13.5" customHeight="1" x14ac:dyDescent="0.15">
      <c r="B45" s="290"/>
      <c r="C45" s="29" t="s">
        <v>36</v>
      </c>
      <c r="D45" s="187"/>
      <c r="E45" s="58"/>
      <c r="F45" s="188">
        <v>52.124687999999999</v>
      </c>
      <c r="G45" s="188">
        <v>54.746876999999998</v>
      </c>
      <c r="H45" s="188">
        <v>0.99909607</v>
      </c>
      <c r="I45" s="64">
        <v>0.99961127000000005</v>
      </c>
      <c r="J45" s="64">
        <v>1.7909355E-3</v>
      </c>
      <c r="K45" s="189"/>
      <c r="L45" s="259"/>
      <c r="M45" s="259"/>
      <c r="N45" s="58"/>
      <c r="O45" s="30"/>
      <c r="P45" s="58"/>
      <c r="Q45" s="30"/>
      <c r="R45" s="134"/>
      <c r="S45" s="206"/>
      <c r="T45" s="290"/>
      <c r="U45" s="29" t="s">
        <v>36</v>
      </c>
      <c r="V45" s="187"/>
      <c r="W45" s="58"/>
      <c r="X45" s="188">
        <v>52.169992999999998</v>
      </c>
      <c r="Y45" s="188">
        <v>54.789503000000003</v>
      </c>
      <c r="Z45" s="188">
        <v>0.99909433999999997</v>
      </c>
      <c r="AA45" s="64">
        <v>0.99960892000000001</v>
      </c>
      <c r="AB45" s="64">
        <v>1.7991404E-3</v>
      </c>
      <c r="AC45" s="189"/>
      <c r="AD45" s="259"/>
      <c r="AE45" s="259"/>
      <c r="AF45" s="58"/>
      <c r="AG45" s="30"/>
      <c r="AH45" s="58"/>
      <c r="AI45" s="30"/>
      <c r="AJ45" s="134"/>
      <c r="AK45" s="208"/>
      <c r="AL45" s="290"/>
      <c r="AM45" s="88">
        <f t="shared" si="4"/>
        <v>4.530499999999904E-2</v>
      </c>
      <c r="AN45" s="123">
        <f t="shared" si="5"/>
        <v>4.2626000000005604E-2</v>
      </c>
      <c r="AO45" s="123">
        <f t="shared" si="6"/>
        <v>-1.730000000033094E-6</v>
      </c>
      <c r="AP45" s="123">
        <f t="shared" si="7"/>
        <v>-2.3500000000398202E-6</v>
      </c>
      <c r="AQ45" s="89">
        <f t="shared" si="8"/>
        <v>8.2049000000000271E-6</v>
      </c>
      <c r="AR45" s="42"/>
      <c r="AS45" s="42" t="str">
        <f t="shared" si="9"/>
        <v/>
      </c>
      <c r="AT45" s="42" t="str">
        <f t="shared" si="10"/>
        <v/>
      </c>
      <c r="AX45" s="12"/>
      <c r="AZ45" s="12"/>
    </row>
    <row r="46" spans="2:52" ht="13.5" customHeight="1" x14ac:dyDescent="0.15">
      <c r="B46" s="290"/>
      <c r="C46" s="29" t="s">
        <v>38</v>
      </c>
      <c r="D46" s="187"/>
      <c r="E46" s="58"/>
      <c r="F46" s="188">
        <v>54.329645999999997</v>
      </c>
      <c r="G46" s="188">
        <v>56.59422</v>
      </c>
      <c r="H46" s="188">
        <v>0.99923695999999995</v>
      </c>
      <c r="I46" s="64">
        <v>0.99973573000000004</v>
      </c>
      <c r="J46" s="64">
        <v>9.9535250000000008E-4</v>
      </c>
      <c r="K46" s="189"/>
      <c r="L46" s="259"/>
      <c r="M46" s="259"/>
      <c r="N46" s="58"/>
      <c r="O46" s="30"/>
      <c r="P46" s="58"/>
      <c r="Q46" s="30"/>
      <c r="R46" s="134"/>
      <c r="S46" s="206"/>
      <c r="T46" s="290"/>
      <c r="U46" s="29" t="s">
        <v>38</v>
      </c>
      <c r="V46" s="187"/>
      <c r="W46" s="58"/>
      <c r="X46" s="188">
        <v>54.325420999999999</v>
      </c>
      <c r="Y46" s="188">
        <v>56.591835000000003</v>
      </c>
      <c r="Z46" s="188">
        <v>0.99923941000000005</v>
      </c>
      <c r="AA46" s="64">
        <v>0.99973626000000004</v>
      </c>
      <c r="AB46" s="64">
        <v>1.0006227999999999E-3</v>
      </c>
      <c r="AC46" s="189"/>
      <c r="AD46" s="259"/>
      <c r="AE46" s="259"/>
      <c r="AF46" s="58"/>
      <c r="AG46" s="30"/>
      <c r="AH46" s="58"/>
      <c r="AI46" s="30"/>
      <c r="AJ46" s="134"/>
      <c r="AK46" s="208"/>
      <c r="AL46" s="290"/>
      <c r="AM46" s="88">
        <f t="shared" si="4"/>
        <v>-4.2249999999981469E-3</v>
      </c>
      <c r="AN46" s="123">
        <f t="shared" si="5"/>
        <v>-2.3849999999967508E-3</v>
      </c>
      <c r="AO46" s="123">
        <f t="shared" si="6"/>
        <v>2.450000000098207E-6</v>
      </c>
      <c r="AP46" s="123">
        <f t="shared" si="7"/>
        <v>5.2999999999858716E-7</v>
      </c>
      <c r="AQ46" s="89">
        <f t="shared" si="8"/>
        <v>5.270299999999813E-6</v>
      </c>
      <c r="AR46" s="42"/>
      <c r="AS46" s="42" t="str">
        <f t="shared" si="9"/>
        <v/>
      </c>
      <c r="AT46" s="42" t="str">
        <f t="shared" si="10"/>
        <v/>
      </c>
      <c r="AX46" s="12"/>
      <c r="AZ46" s="12"/>
    </row>
    <row r="47" spans="2:52" ht="13.5" customHeight="1" thickBot="1" x14ac:dyDescent="0.2">
      <c r="B47" s="290"/>
      <c r="C47" s="29"/>
      <c r="D47" s="187"/>
      <c r="E47" s="58"/>
      <c r="F47" s="190"/>
      <c r="G47" s="190"/>
      <c r="H47" s="190"/>
      <c r="I47" s="58"/>
      <c r="J47" s="58"/>
      <c r="K47" s="189"/>
      <c r="L47" s="259"/>
      <c r="M47" s="259"/>
      <c r="N47" s="58"/>
      <c r="O47" s="30"/>
      <c r="P47" s="58"/>
      <c r="Q47" s="30"/>
      <c r="R47" s="185"/>
      <c r="S47" s="206"/>
      <c r="T47" s="290"/>
      <c r="U47" s="29"/>
      <c r="V47" s="187"/>
      <c r="W47" s="58"/>
      <c r="X47" s="190"/>
      <c r="Y47" s="190"/>
      <c r="Z47" s="190"/>
      <c r="AA47" s="58"/>
      <c r="AB47" s="58"/>
      <c r="AC47" s="189"/>
      <c r="AD47" s="259"/>
      <c r="AE47" s="259"/>
      <c r="AF47" s="58"/>
      <c r="AG47" s="30"/>
      <c r="AH47" s="58"/>
      <c r="AI47" s="30"/>
      <c r="AJ47" s="185"/>
      <c r="AK47" s="208"/>
      <c r="AL47" s="290"/>
      <c r="AM47" s="124" t="str">
        <f t="shared" si="4"/>
        <v/>
      </c>
      <c r="AN47" s="125" t="str">
        <f t="shared" si="5"/>
        <v/>
      </c>
      <c r="AO47" s="125" t="str">
        <f t="shared" si="6"/>
        <v/>
      </c>
      <c r="AP47" s="125" t="str">
        <f t="shared" si="7"/>
        <v/>
      </c>
      <c r="AQ47" s="126" t="str">
        <f t="shared" si="8"/>
        <v/>
      </c>
      <c r="AR47" s="42"/>
      <c r="AS47" s="42" t="str">
        <f t="shared" si="9"/>
        <v/>
      </c>
      <c r="AT47" s="42" t="str">
        <f t="shared" si="10"/>
        <v/>
      </c>
      <c r="AX47" s="12"/>
      <c r="AZ47" s="12"/>
    </row>
    <row r="48" spans="2:52" x14ac:dyDescent="0.15">
      <c r="B48" s="292" t="s">
        <v>75</v>
      </c>
      <c r="C48" s="27" t="s">
        <v>34</v>
      </c>
      <c r="D48" s="41"/>
      <c r="E48" s="57"/>
      <c r="F48" s="98">
        <v>46.573255000000003</v>
      </c>
      <c r="G48" s="98">
        <v>49.924582000000001</v>
      </c>
      <c r="H48" s="98">
        <v>0.99830512000000005</v>
      </c>
      <c r="I48" s="62">
        <v>0.99811777000000002</v>
      </c>
      <c r="J48" s="62">
        <v>5.1445420000000002E-3</v>
      </c>
      <c r="K48" s="63"/>
      <c r="L48" s="258"/>
      <c r="M48" s="258"/>
      <c r="N48" s="57"/>
      <c r="O48" s="28"/>
      <c r="P48" s="57"/>
      <c r="Q48" s="28"/>
      <c r="R48" s="133"/>
      <c r="S48" s="206"/>
      <c r="T48" s="292" t="s">
        <v>75</v>
      </c>
      <c r="U48" s="27" t="s">
        <v>34</v>
      </c>
      <c r="V48" s="41"/>
      <c r="W48" s="57"/>
      <c r="X48" s="98">
        <v>46.429859999999998</v>
      </c>
      <c r="Y48" s="98">
        <v>49.782255999999997</v>
      </c>
      <c r="Z48" s="98">
        <v>0.99829813999999995</v>
      </c>
      <c r="AA48" s="62">
        <v>0.99831212999999996</v>
      </c>
      <c r="AB48" s="62">
        <v>5.2037910000000001E-3</v>
      </c>
      <c r="AC48" s="63"/>
      <c r="AD48" s="258"/>
      <c r="AE48" s="258"/>
      <c r="AF48" s="57"/>
      <c r="AG48" s="28"/>
      <c r="AH48" s="57"/>
      <c r="AI48" s="28"/>
      <c r="AJ48" s="133"/>
      <c r="AK48" s="208"/>
      <c r="AL48" s="292" t="s">
        <v>75</v>
      </c>
      <c r="AM48" s="121">
        <f t="shared" si="4"/>
        <v>-0.14339500000000527</v>
      </c>
      <c r="AN48" s="97">
        <f t="shared" si="5"/>
        <v>-0.14232600000000417</v>
      </c>
      <c r="AO48" s="97">
        <f t="shared" si="6"/>
        <v>-6.9800000001007945E-6</v>
      </c>
      <c r="AP48" s="97">
        <f t="shared" si="7"/>
        <v>1.9435999999994902E-4</v>
      </c>
      <c r="AQ48" s="122">
        <f t="shared" si="8"/>
        <v>5.9248999999999934E-5</v>
      </c>
      <c r="AR48" s="42" t="str">
        <f t="shared" ref="AR48:AR87" si="11">IF(OR(AC48="",K48=""),"",AC48-K48)</f>
        <v/>
      </c>
      <c r="AS48" s="42" t="str">
        <f t="shared" si="9"/>
        <v/>
      </c>
      <c r="AT48" s="42" t="str">
        <f t="shared" si="10"/>
        <v/>
      </c>
      <c r="AX48" s="12"/>
      <c r="AZ48" s="12"/>
    </row>
    <row r="49" spans="2:52" ht="13.5" customHeight="1" x14ac:dyDescent="0.15">
      <c r="B49" s="290"/>
      <c r="C49" s="29" t="s">
        <v>35</v>
      </c>
      <c r="D49" s="187"/>
      <c r="E49" s="58"/>
      <c r="F49" s="188">
        <v>49.869332</v>
      </c>
      <c r="G49" s="188">
        <v>52.640407000000003</v>
      </c>
      <c r="H49" s="188">
        <v>0.99883138000000005</v>
      </c>
      <c r="I49" s="64">
        <v>0.99940963999999999</v>
      </c>
      <c r="J49" s="64">
        <v>2.9416491999999998E-3</v>
      </c>
      <c r="K49" s="189"/>
      <c r="L49" s="259"/>
      <c r="M49" s="259"/>
      <c r="N49" s="58"/>
      <c r="O49" s="30"/>
      <c r="P49" s="58"/>
      <c r="Q49" s="30"/>
      <c r="R49" s="134"/>
      <c r="S49" s="206"/>
      <c r="T49" s="290"/>
      <c r="U49" s="29" t="s">
        <v>35</v>
      </c>
      <c r="V49" s="187"/>
      <c r="W49" s="58"/>
      <c r="X49" s="188">
        <v>49.853166000000002</v>
      </c>
      <c r="Y49" s="188">
        <v>52.641731999999998</v>
      </c>
      <c r="Z49" s="188">
        <v>0.99882316999999998</v>
      </c>
      <c r="AA49" s="64">
        <v>0.99939716000000001</v>
      </c>
      <c r="AB49" s="64">
        <v>2.931814E-3</v>
      </c>
      <c r="AC49" s="189"/>
      <c r="AD49" s="259"/>
      <c r="AE49" s="259"/>
      <c r="AF49" s="58"/>
      <c r="AG49" s="30"/>
      <c r="AH49" s="58"/>
      <c r="AI49" s="30"/>
      <c r="AJ49" s="134"/>
      <c r="AK49" s="208"/>
      <c r="AL49" s="290"/>
      <c r="AM49" s="88">
        <f t="shared" si="4"/>
        <v>-1.6165999999998348E-2</v>
      </c>
      <c r="AN49" s="123">
        <f t="shared" si="5"/>
        <v>1.3249999999942474E-3</v>
      </c>
      <c r="AO49" s="123">
        <f t="shared" si="6"/>
        <v>-8.2100000000639994E-6</v>
      </c>
      <c r="AP49" s="123">
        <f t="shared" si="7"/>
        <v>-1.2479999999981395E-5</v>
      </c>
      <c r="AQ49" s="89">
        <f t="shared" si="8"/>
        <v>-9.8351999999997733E-6</v>
      </c>
      <c r="AR49" s="42" t="str">
        <f t="shared" si="11"/>
        <v/>
      </c>
      <c r="AS49" s="42" t="str">
        <f t="shared" si="9"/>
        <v/>
      </c>
      <c r="AT49" s="42" t="str">
        <f t="shared" si="10"/>
        <v/>
      </c>
      <c r="AX49" s="12"/>
      <c r="AZ49" s="12"/>
    </row>
    <row r="50" spans="2:52" ht="13.5" customHeight="1" x14ac:dyDescent="0.15">
      <c r="B50" s="290"/>
      <c r="C50" s="29" t="s">
        <v>36</v>
      </c>
      <c r="D50" s="187"/>
      <c r="E50" s="58"/>
      <c r="F50" s="188">
        <v>51.670724999999997</v>
      </c>
      <c r="G50" s="188">
        <v>54.293593999999999</v>
      </c>
      <c r="H50" s="188">
        <v>0.99902829999999998</v>
      </c>
      <c r="I50" s="64">
        <v>0.99958016999999999</v>
      </c>
      <c r="J50" s="64">
        <v>1.7988492E-3</v>
      </c>
      <c r="K50" s="189"/>
      <c r="L50" s="259"/>
      <c r="M50" s="259"/>
      <c r="N50" s="58"/>
      <c r="O50" s="30"/>
      <c r="P50" s="58"/>
      <c r="Q50" s="30"/>
      <c r="R50" s="134"/>
      <c r="S50" s="206"/>
      <c r="T50" s="290"/>
      <c r="U50" s="29" t="s">
        <v>36</v>
      </c>
      <c r="V50" s="187"/>
      <c r="W50" s="58"/>
      <c r="X50" s="188">
        <v>51.718668000000001</v>
      </c>
      <c r="Y50" s="188">
        <v>54.339694999999999</v>
      </c>
      <c r="Z50" s="188">
        <v>0.99902374999999999</v>
      </c>
      <c r="AA50" s="64">
        <v>0.99957965999999998</v>
      </c>
      <c r="AB50" s="64">
        <v>1.8078727999999999E-3</v>
      </c>
      <c r="AC50" s="189"/>
      <c r="AD50" s="259"/>
      <c r="AE50" s="259"/>
      <c r="AF50" s="58"/>
      <c r="AG50" s="30"/>
      <c r="AH50" s="58"/>
      <c r="AI50" s="30"/>
      <c r="AJ50" s="134"/>
      <c r="AK50" s="208"/>
      <c r="AL50" s="290"/>
      <c r="AM50" s="88">
        <f t="shared" si="4"/>
        <v>4.7943000000003622E-2</v>
      </c>
      <c r="AN50" s="123">
        <f t="shared" si="5"/>
        <v>4.610100000000017E-2</v>
      </c>
      <c r="AO50" s="123">
        <f t="shared" si="6"/>
        <v>-4.5499999999920604E-6</v>
      </c>
      <c r="AP50" s="123">
        <f t="shared" si="7"/>
        <v>-5.1000000000911427E-7</v>
      </c>
      <c r="AQ50" s="89">
        <f t="shared" si="8"/>
        <v>9.0235999999999181E-6</v>
      </c>
      <c r="AR50" s="42" t="str">
        <f t="shared" si="11"/>
        <v/>
      </c>
      <c r="AS50" s="42" t="str">
        <f t="shared" si="9"/>
        <v/>
      </c>
      <c r="AT50" s="42" t="str">
        <f t="shared" si="10"/>
        <v/>
      </c>
      <c r="AX50" s="12"/>
      <c r="AZ50" s="12"/>
    </row>
    <row r="51" spans="2:52" ht="13.5" customHeight="1" x14ac:dyDescent="0.15">
      <c r="B51" s="290"/>
      <c r="C51" s="29" t="s">
        <v>38</v>
      </c>
      <c r="D51" s="187"/>
      <c r="E51" s="58"/>
      <c r="F51" s="188">
        <v>53.830117999999999</v>
      </c>
      <c r="G51" s="188">
        <v>56.119185999999999</v>
      </c>
      <c r="H51" s="188">
        <v>0.99917955999999997</v>
      </c>
      <c r="I51" s="64">
        <v>0.99971734999999995</v>
      </c>
      <c r="J51" s="64">
        <v>1.0311921E-3</v>
      </c>
      <c r="K51" s="189"/>
      <c r="L51" s="259"/>
      <c r="M51" s="259"/>
      <c r="N51" s="58"/>
      <c r="O51" s="30"/>
      <c r="P51" s="58"/>
      <c r="Q51" s="30"/>
      <c r="R51" s="134"/>
      <c r="S51" s="206"/>
      <c r="T51" s="290"/>
      <c r="U51" s="29" t="s">
        <v>38</v>
      </c>
      <c r="V51" s="187"/>
      <c r="W51" s="58"/>
      <c r="X51" s="188">
        <v>53.799047000000002</v>
      </c>
      <c r="Y51" s="188">
        <v>56.105372000000003</v>
      </c>
      <c r="Z51" s="188">
        <v>0.99917988000000002</v>
      </c>
      <c r="AA51" s="64">
        <v>0.99971816000000002</v>
      </c>
      <c r="AB51" s="64">
        <v>1.0482001E-3</v>
      </c>
      <c r="AC51" s="189"/>
      <c r="AD51" s="259"/>
      <c r="AE51" s="259"/>
      <c r="AF51" s="58"/>
      <c r="AG51" s="30"/>
      <c r="AH51" s="58"/>
      <c r="AI51" s="30"/>
      <c r="AJ51" s="134"/>
      <c r="AK51" s="208"/>
      <c r="AL51" s="290"/>
      <c r="AM51" s="88">
        <f t="shared" si="4"/>
        <v>-3.1070999999997184E-2</v>
      </c>
      <c r="AN51" s="123">
        <f t="shared" si="5"/>
        <v>-1.381399999999644E-2</v>
      </c>
      <c r="AO51" s="123">
        <f t="shared" si="6"/>
        <v>3.2000000005361073E-7</v>
      </c>
      <c r="AP51" s="123">
        <f t="shared" si="7"/>
        <v>8.1000000007325212E-7</v>
      </c>
      <c r="AQ51" s="89">
        <f t="shared" si="8"/>
        <v>1.7007999999999997E-5</v>
      </c>
      <c r="AR51" s="42" t="str">
        <f t="shared" si="11"/>
        <v/>
      </c>
      <c r="AS51" s="42" t="str">
        <f t="shared" si="9"/>
        <v/>
      </c>
      <c r="AT51" s="42" t="str">
        <f t="shared" si="10"/>
        <v/>
      </c>
      <c r="AX51" s="12"/>
      <c r="AZ51" s="12"/>
    </row>
    <row r="52" spans="2:52" ht="13.5" customHeight="1" thickBot="1" x14ac:dyDescent="0.2">
      <c r="B52" s="290"/>
      <c r="C52" s="29"/>
      <c r="D52" s="187"/>
      <c r="E52" s="58"/>
      <c r="F52" s="190"/>
      <c r="G52" s="190"/>
      <c r="H52" s="190"/>
      <c r="I52" s="58"/>
      <c r="J52" s="58"/>
      <c r="K52" s="189"/>
      <c r="L52" s="259"/>
      <c r="M52" s="259"/>
      <c r="N52" s="58"/>
      <c r="O52" s="30"/>
      <c r="P52" s="58"/>
      <c r="Q52" s="30"/>
      <c r="R52" s="185"/>
      <c r="S52" s="206"/>
      <c r="T52" s="290"/>
      <c r="U52" s="29"/>
      <c r="V52" s="187"/>
      <c r="W52" s="58"/>
      <c r="X52" s="190"/>
      <c r="Y52" s="190"/>
      <c r="Z52" s="190"/>
      <c r="AA52" s="58"/>
      <c r="AB52" s="58"/>
      <c r="AC52" s="189"/>
      <c r="AD52" s="259"/>
      <c r="AE52" s="259"/>
      <c r="AF52" s="58"/>
      <c r="AG52" s="30"/>
      <c r="AH52" s="58"/>
      <c r="AI52" s="30"/>
      <c r="AJ52" s="185"/>
      <c r="AK52" s="208"/>
      <c r="AL52" s="290"/>
      <c r="AM52" s="124" t="str">
        <f t="shared" si="4"/>
        <v/>
      </c>
      <c r="AN52" s="125" t="str">
        <f t="shared" si="5"/>
        <v/>
      </c>
      <c r="AO52" s="125" t="str">
        <f t="shared" si="6"/>
        <v/>
      </c>
      <c r="AP52" s="125" t="str">
        <f t="shared" si="7"/>
        <v/>
      </c>
      <c r="AQ52" s="126" t="str">
        <f t="shared" si="8"/>
        <v/>
      </c>
      <c r="AR52" s="42" t="str">
        <f t="shared" si="11"/>
        <v/>
      </c>
      <c r="AS52" s="42" t="str">
        <f t="shared" si="9"/>
        <v/>
      </c>
      <c r="AT52" s="42" t="str">
        <f t="shared" si="10"/>
        <v/>
      </c>
      <c r="AX52" s="12"/>
      <c r="AZ52" s="12"/>
    </row>
    <row r="53" spans="2:52" x14ac:dyDescent="0.15">
      <c r="B53" s="292" t="s">
        <v>76</v>
      </c>
      <c r="C53" s="27" t="s">
        <v>34</v>
      </c>
      <c r="D53" s="41"/>
      <c r="E53" s="57"/>
      <c r="F53" s="98">
        <v>47.168536000000003</v>
      </c>
      <c r="G53" s="98">
        <v>50.156239999999997</v>
      </c>
      <c r="H53" s="98">
        <v>0.99824561000000001</v>
      </c>
      <c r="I53" s="62">
        <v>0.99886061000000004</v>
      </c>
      <c r="J53" s="62">
        <v>5.7923979999999998E-3</v>
      </c>
      <c r="K53" s="63"/>
      <c r="L53" s="258"/>
      <c r="M53" s="258"/>
      <c r="N53" s="57"/>
      <c r="O53" s="28"/>
      <c r="P53" s="57"/>
      <c r="Q53" s="28"/>
      <c r="R53" s="133"/>
      <c r="S53" s="206"/>
      <c r="T53" s="292" t="s">
        <v>76</v>
      </c>
      <c r="U53" s="27" t="s">
        <v>34</v>
      </c>
      <c r="V53" s="41"/>
      <c r="W53" s="57"/>
      <c r="X53" s="98">
        <v>47.256655000000002</v>
      </c>
      <c r="Y53" s="98">
        <v>50.256234999999997</v>
      </c>
      <c r="Z53" s="98">
        <v>0.99825282999999998</v>
      </c>
      <c r="AA53" s="62">
        <v>0.99890462999999996</v>
      </c>
      <c r="AB53" s="62">
        <v>5.7373963999999998E-3</v>
      </c>
      <c r="AC53" s="63"/>
      <c r="AD53" s="258"/>
      <c r="AE53" s="258"/>
      <c r="AF53" s="57"/>
      <c r="AG53" s="28"/>
      <c r="AH53" s="57"/>
      <c r="AI53" s="28"/>
      <c r="AJ53" s="133"/>
      <c r="AK53" s="208"/>
      <c r="AL53" s="292" t="s">
        <v>76</v>
      </c>
      <c r="AM53" s="121">
        <f t="shared" si="4"/>
        <v>8.8118999999998948E-2</v>
      </c>
      <c r="AN53" s="97">
        <f t="shared" si="5"/>
        <v>9.9994999999999834E-2</v>
      </c>
      <c r="AO53" s="97">
        <f t="shared" si="6"/>
        <v>7.2199999999744691E-6</v>
      </c>
      <c r="AP53" s="97">
        <f t="shared" si="7"/>
        <v>4.4019999999922454E-5</v>
      </c>
      <c r="AQ53" s="122">
        <f t="shared" si="8"/>
        <v>-5.5001600000000039E-5</v>
      </c>
      <c r="AR53" s="42" t="str">
        <f t="shared" si="11"/>
        <v/>
      </c>
      <c r="AS53" s="42" t="str">
        <f t="shared" si="9"/>
        <v/>
      </c>
      <c r="AT53" s="42" t="str">
        <f t="shared" si="10"/>
        <v/>
      </c>
      <c r="AX53" s="12"/>
      <c r="AZ53" s="12"/>
    </row>
    <row r="54" spans="2:52" ht="13.5" customHeight="1" x14ac:dyDescent="0.15">
      <c r="B54" s="290"/>
      <c r="C54" s="29" t="s">
        <v>35</v>
      </c>
      <c r="D54" s="187"/>
      <c r="E54" s="58"/>
      <c r="F54" s="188">
        <v>50.210369999999998</v>
      </c>
      <c r="G54" s="188">
        <v>52.982031999999997</v>
      </c>
      <c r="H54" s="188">
        <v>0.99882333000000001</v>
      </c>
      <c r="I54" s="64">
        <v>0.99939160999999999</v>
      </c>
      <c r="J54" s="64">
        <v>3.2758228000000001E-3</v>
      </c>
      <c r="K54" s="189"/>
      <c r="L54" s="259"/>
      <c r="M54" s="259"/>
      <c r="N54" s="58"/>
      <c r="O54" s="30"/>
      <c r="P54" s="58"/>
      <c r="Q54" s="30"/>
      <c r="R54" s="134"/>
      <c r="S54" s="206"/>
      <c r="T54" s="290"/>
      <c r="U54" s="29" t="s">
        <v>35</v>
      </c>
      <c r="V54" s="187"/>
      <c r="W54" s="58"/>
      <c r="X54" s="188">
        <v>50.201653</v>
      </c>
      <c r="Y54" s="188">
        <v>52.970528999999999</v>
      </c>
      <c r="Z54" s="188">
        <v>0.99881187000000005</v>
      </c>
      <c r="AA54" s="64">
        <v>0.99939129999999998</v>
      </c>
      <c r="AB54" s="64">
        <v>3.2799316E-3</v>
      </c>
      <c r="AC54" s="189"/>
      <c r="AD54" s="259"/>
      <c r="AE54" s="259"/>
      <c r="AF54" s="58"/>
      <c r="AG54" s="30"/>
      <c r="AH54" s="58"/>
      <c r="AI54" s="30"/>
      <c r="AJ54" s="134"/>
      <c r="AK54" s="208"/>
      <c r="AL54" s="290"/>
      <c r="AM54" s="88">
        <f t="shared" si="4"/>
        <v>-8.7169999999971992E-3</v>
      </c>
      <c r="AN54" s="123">
        <f t="shared" si="5"/>
        <v>-1.1502999999997598E-2</v>
      </c>
      <c r="AO54" s="123">
        <f t="shared" si="6"/>
        <v>-1.1459999999963166E-5</v>
      </c>
      <c r="AP54" s="123">
        <f t="shared" si="7"/>
        <v>-3.1000000000336314E-7</v>
      </c>
      <c r="AQ54" s="89">
        <f t="shared" si="8"/>
        <v>4.1087999999999021E-6</v>
      </c>
      <c r="AR54" s="42" t="str">
        <f t="shared" si="11"/>
        <v/>
      </c>
      <c r="AS54" s="42" t="str">
        <f t="shared" si="9"/>
        <v/>
      </c>
      <c r="AT54" s="42" t="str">
        <f t="shared" si="10"/>
        <v/>
      </c>
      <c r="AX54" s="12"/>
      <c r="AZ54" s="12"/>
    </row>
    <row r="55" spans="2:52" ht="13.5" customHeight="1" x14ac:dyDescent="0.15">
      <c r="B55" s="290"/>
      <c r="C55" s="29" t="s">
        <v>36</v>
      </c>
      <c r="D55" s="187"/>
      <c r="E55" s="58"/>
      <c r="F55" s="188">
        <v>52.027382000000003</v>
      </c>
      <c r="G55" s="188">
        <v>54.629708999999998</v>
      </c>
      <c r="H55" s="188">
        <v>0.99904497000000003</v>
      </c>
      <c r="I55" s="64">
        <v>0.99955258000000002</v>
      </c>
      <c r="J55" s="64">
        <v>2.1699641E-3</v>
      </c>
      <c r="K55" s="189"/>
      <c r="L55" s="259"/>
      <c r="M55" s="259"/>
      <c r="N55" s="58"/>
      <c r="O55" s="30"/>
      <c r="P55" s="58"/>
      <c r="Q55" s="30"/>
      <c r="R55" s="134"/>
      <c r="S55" s="206"/>
      <c r="T55" s="290"/>
      <c r="U55" s="29" t="s">
        <v>36</v>
      </c>
      <c r="V55" s="187"/>
      <c r="W55" s="58"/>
      <c r="X55" s="188">
        <v>52.012385000000002</v>
      </c>
      <c r="Y55" s="188">
        <v>54.617027</v>
      </c>
      <c r="Z55" s="188">
        <v>0.99903766999999999</v>
      </c>
      <c r="AA55" s="64">
        <v>0.99954785999999995</v>
      </c>
      <c r="AB55" s="64">
        <v>2.2197699000000002E-3</v>
      </c>
      <c r="AC55" s="189"/>
      <c r="AD55" s="259"/>
      <c r="AE55" s="259"/>
      <c r="AF55" s="58"/>
      <c r="AG55" s="30"/>
      <c r="AH55" s="58"/>
      <c r="AI55" s="30"/>
      <c r="AJ55" s="134"/>
      <c r="AK55" s="208"/>
      <c r="AL55" s="290"/>
      <c r="AM55" s="88">
        <f t="shared" si="4"/>
        <v>-1.4997000000001037E-2</v>
      </c>
      <c r="AN55" s="123">
        <f t="shared" si="5"/>
        <v>-1.2681999999998084E-2</v>
      </c>
      <c r="AO55" s="123">
        <f t="shared" si="6"/>
        <v>-7.3000000000433829E-6</v>
      </c>
      <c r="AP55" s="123">
        <f t="shared" si="7"/>
        <v>-4.7200000000691134E-6</v>
      </c>
      <c r="AQ55" s="89">
        <f t="shared" si="8"/>
        <v>4.9805800000000261E-5</v>
      </c>
      <c r="AR55" s="42" t="str">
        <f t="shared" si="11"/>
        <v/>
      </c>
      <c r="AS55" s="42" t="str">
        <f t="shared" si="9"/>
        <v/>
      </c>
      <c r="AT55" s="42" t="str">
        <f t="shared" si="10"/>
        <v/>
      </c>
      <c r="AX55" s="12"/>
      <c r="AZ55" s="12"/>
    </row>
    <row r="56" spans="2:52" ht="13.5" customHeight="1" x14ac:dyDescent="0.15">
      <c r="B56" s="290"/>
      <c r="C56" s="29" t="s">
        <v>38</v>
      </c>
      <c r="D56" s="187"/>
      <c r="E56" s="58"/>
      <c r="F56" s="188">
        <v>54.249786</v>
      </c>
      <c r="G56" s="188">
        <v>56.523798999999997</v>
      </c>
      <c r="H56" s="188">
        <v>0.99920319000000002</v>
      </c>
      <c r="I56" s="64">
        <v>0.99971454000000004</v>
      </c>
      <c r="J56" s="64">
        <v>1.2193815E-3</v>
      </c>
      <c r="K56" s="189"/>
      <c r="L56" s="259"/>
      <c r="M56" s="259"/>
      <c r="N56" s="58"/>
      <c r="O56" s="30"/>
      <c r="P56" s="58"/>
      <c r="Q56" s="30"/>
      <c r="R56" s="134"/>
      <c r="S56" s="206"/>
      <c r="T56" s="290"/>
      <c r="U56" s="29" t="s">
        <v>38</v>
      </c>
      <c r="V56" s="187"/>
      <c r="W56" s="58"/>
      <c r="X56" s="188">
        <v>54.247248999999996</v>
      </c>
      <c r="Y56" s="188">
        <v>56.528222999999997</v>
      </c>
      <c r="Z56" s="188">
        <v>0.99920144</v>
      </c>
      <c r="AA56" s="64">
        <v>0.99971341999999996</v>
      </c>
      <c r="AB56" s="64">
        <v>1.2328714000000001E-3</v>
      </c>
      <c r="AC56" s="189"/>
      <c r="AD56" s="259"/>
      <c r="AE56" s="259"/>
      <c r="AF56" s="58"/>
      <c r="AG56" s="30"/>
      <c r="AH56" s="58"/>
      <c r="AI56" s="30"/>
      <c r="AJ56" s="134"/>
      <c r="AK56" s="208"/>
      <c r="AL56" s="290"/>
      <c r="AM56" s="88">
        <f t="shared" si="4"/>
        <v>-2.5370000000037862E-3</v>
      </c>
      <c r="AN56" s="123">
        <f t="shared" si="5"/>
        <v>4.4240000000002055E-3</v>
      </c>
      <c r="AO56" s="123">
        <f t="shared" si="6"/>
        <v>-1.7500000000225668E-6</v>
      </c>
      <c r="AP56" s="123">
        <f t="shared" si="7"/>
        <v>-1.1200000000766153E-6</v>
      </c>
      <c r="AQ56" s="89">
        <f t="shared" si="8"/>
        <v>1.3489900000000082E-5</v>
      </c>
      <c r="AR56" s="42" t="str">
        <f t="shared" si="11"/>
        <v/>
      </c>
      <c r="AS56" s="42" t="str">
        <f t="shared" si="9"/>
        <v/>
      </c>
      <c r="AT56" s="42" t="str">
        <f t="shared" si="10"/>
        <v/>
      </c>
      <c r="AX56" s="12"/>
      <c r="AZ56" s="12"/>
    </row>
    <row r="57" spans="2:52" ht="13.5" customHeight="1" thickBot="1" x14ac:dyDescent="0.2">
      <c r="B57" s="290"/>
      <c r="C57" s="29"/>
      <c r="D57" s="187"/>
      <c r="E57" s="58"/>
      <c r="F57" s="190"/>
      <c r="G57" s="190"/>
      <c r="H57" s="190"/>
      <c r="I57" s="58"/>
      <c r="J57" s="58"/>
      <c r="K57" s="189"/>
      <c r="L57" s="259"/>
      <c r="M57" s="259"/>
      <c r="N57" s="58"/>
      <c r="O57" s="30"/>
      <c r="P57" s="58"/>
      <c r="Q57" s="30"/>
      <c r="R57" s="185"/>
      <c r="S57" s="206"/>
      <c r="T57" s="290"/>
      <c r="U57" s="29"/>
      <c r="V57" s="187"/>
      <c r="W57" s="58"/>
      <c r="X57" s="190"/>
      <c r="Y57" s="190"/>
      <c r="Z57" s="190"/>
      <c r="AA57" s="58"/>
      <c r="AB57" s="58"/>
      <c r="AC57" s="189"/>
      <c r="AD57" s="259"/>
      <c r="AE57" s="259"/>
      <c r="AF57" s="58"/>
      <c r="AG57" s="30"/>
      <c r="AH57" s="58"/>
      <c r="AI57" s="30"/>
      <c r="AJ57" s="185"/>
      <c r="AK57" s="208"/>
      <c r="AL57" s="290"/>
      <c r="AM57" s="124" t="str">
        <f t="shared" si="4"/>
        <v/>
      </c>
      <c r="AN57" s="125" t="str">
        <f t="shared" si="5"/>
        <v/>
      </c>
      <c r="AO57" s="125" t="str">
        <f t="shared" si="6"/>
        <v/>
      </c>
      <c r="AP57" s="125" t="str">
        <f t="shared" si="7"/>
        <v/>
      </c>
      <c r="AQ57" s="126" t="str">
        <f t="shared" si="8"/>
        <v/>
      </c>
      <c r="AR57" s="42" t="str">
        <f t="shared" si="11"/>
        <v/>
      </c>
      <c r="AS57" s="42" t="str">
        <f t="shared" si="9"/>
        <v/>
      </c>
      <c r="AT57" s="42" t="str">
        <f t="shared" si="10"/>
        <v/>
      </c>
      <c r="AX57" s="12"/>
      <c r="AZ57" s="12"/>
    </row>
    <row r="58" spans="2:52" x14ac:dyDescent="0.15">
      <c r="B58" s="292" t="s">
        <v>77</v>
      </c>
      <c r="C58" s="27" t="s">
        <v>34</v>
      </c>
      <c r="D58" s="41"/>
      <c r="E58" s="57"/>
      <c r="F58" s="98">
        <v>47.043385999999998</v>
      </c>
      <c r="G58" s="98">
        <v>50.074955000000003</v>
      </c>
      <c r="H58" s="98">
        <v>0.99822343999999996</v>
      </c>
      <c r="I58" s="62">
        <v>0.99873831999999996</v>
      </c>
      <c r="J58" s="62">
        <v>5.9540000000000001E-3</v>
      </c>
      <c r="K58" s="63"/>
      <c r="L58" s="258"/>
      <c r="M58" s="258"/>
      <c r="N58" s="57"/>
      <c r="O58" s="28"/>
      <c r="P58" s="57"/>
      <c r="Q58" s="28"/>
      <c r="R58" s="133"/>
      <c r="S58" s="206"/>
      <c r="T58" s="292" t="s">
        <v>77</v>
      </c>
      <c r="U58" s="27" t="s">
        <v>34</v>
      </c>
      <c r="V58" s="41"/>
      <c r="W58" s="57"/>
      <c r="X58" s="98">
        <v>47.131157000000002</v>
      </c>
      <c r="Y58" s="98">
        <v>50.174090999999997</v>
      </c>
      <c r="Z58" s="98">
        <v>0.99822462999999995</v>
      </c>
      <c r="AA58" s="62">
        <v>0.99878301000000003</v>
      </c>
      <c r="AB58" s="62">
        <v>5.8960879999999998E-3</v>
      </c>
      <c r="AC58" s="63"/>
      <c r="AD58" s="258"/>
      <c r="AE58" s="258"/>
      <c r="AF58" s="57"/>
      <c r="AG58" s="28"/>
      <c r="AH58" s="57"/>
      <c r="AI58" s="28"/>
      <c r="AJ58" s="133"/>
      <c r="AK58" s="208"/>
      <c r="AL58" s="292" t="s">
        <v>77</v>
      </c>
      <c r="AM58" s="121">
        <f t="shared" si="4"/>
        <v>8.7771000000003596E-2</v>
      </c>
      <c r="AN58" s="97">
        <f t="shared" si="5"/>
        <v>9.913599999999434E-2</v>
      </c>
      <c r="AO58" s="97">
        <f t="shared" si="6"/>
        <v>1.1899999999842592E-6</v>
      </c>
      <c r="AP58" s="97">
        <f t="shared" si="7"/>
        <v>4.4690000000069396E-5</v>
      </c>
      <c r="AQ58" s="122">
        <f t="shared" si="8"/>
        <v>-5.7912000000000241E-5</v>
      </c>
      <c r="AR58" s="42" t="str">
        <f t="shared" si="11"/>
        <v/>
      </c>
      <c r="AS58" s="42" t="str">
        <f t="shared" si="9"/>
        <v/>
      </c>
      <c r="AT58" s="42" t="str">
        <f t="shared" si="10"/>
        <v/>
      </c>
      <c r="AX58" s="12"/>
      <c r="AZ58" s="12"/>
    </row>
    <row r="59" spans="2:52" ht="12.75" customHeight="1" x14ac:dyDescent="0.15">
      <c r="B59" s="290"/>
      <c r="C59" s="29" t="s">
        <v>35</v>
      </c>
      <c r="D59" s="187"/>
      <c r="E59" s="58"/>
      <c r="F59" s="188">
        <v>50.055929999999996</v>
      </c>
      <c r="G59" s="188">
        <v>52.815539000000001</v>
      </c>
      <c r="H59" s="188">
        <v>0.99878131999999997</v>
      </c>
      <c r="I59" s="64">
        <v>0.99936113999999998</v>
      </c>
      <c r="J59" s="64">
        <v>3.2948179000000001E-3</v>
      </c>
      <c r="K59" s="189"/>
      <c r="L59" s="259"/>
      <c r="M59" s="259"/>
      <c r="N59" s="58"/>
      <c r="O59" s="30"/>
      <c r="P59" s="58"/>
      <c r="Q59" s="30"/>
      <c r="R59" s="134"/>
      <c r="S59" s="206"/>
      <c r="T59" s="290"/>
      <c r="U59" s="29" t="s">
        <v>35</v>
      </c>
      <c r="V59" s="187"/>
      <c r="W59" s="58"/>
      <c r="X59" s="188">
        <v>50.031216999999998</v>
      </c>
      <c r="Y59" s="188">
        <v>52.789906999999999</v>
      </c>
      <c r="Z59" s="188">
        <v>0.99877925999999995</v>
      </c>
      <c r="AA59" s="64">
        <v>0.99936219999999998</v>
      </c>
      <c r="AB59" s="64">
        <v>3.3394555E-3</v>
      </c>
      <c r="AC59" s="189"/>
      <c r="AD59" s="259"/>
      <c r="AE59" s="259"/>
      <c r="AF59" s="58"/>
      <c r="AG59" s="30"/>
      <c r="AH59" s="58"/>
      <c r="AI59" s="30"/>
      <c r="AJ59" s="134"/>
      <c r="AK59" s="208"/>
      <c r="AL59" s="290"/>
      <c r="AM59" s="88">
        <f t="shared" si="4"/>
        <v>-2.4712999999998431E-2</v>
      </c>
      <c r="AN59" s="123">
        <f t="shared" si="5"/>
        <v>-2.5632000000001653E-2</v>
      </c>
      <c r="AO59" s="123">
        <f t="shared" si="6"/>
        <v>-2.06000000002593E-6</v>
      </c>
      <c r="AP59" s="123">
        <f t="shared" si="7"/>
        <v>1.0599999999971743E-6</v>
      </c>
      <c r="AQ59" s="89">
        <f t="shared" si="8"/>
        <v>4.463759999999992E-5</v>
      </c>
      <c r="AR59" s="42" t="str">
        <f t="shared" si="11"/>
        <v/>
      </c>
      <c r="AS59" s="42" t="str">
        <f t="shared" si="9"/>
        <v/>
      </c>
      <c r="AT59" s="42" t="str">
        <f t="shared" si="10"/>
        <v/>
      </c>
      <c r="AX59" s="12"/>
      <c r="AZ59" s="12"/>
    </row>
    <row r="60" spans="2:52" ht="12.75" customHeight="1" x14ac:dyDescent="0.15">
      <c r="B60" s="290"/>
      <c r="C60" s="29" t="s">
        <v>36</v>
      </c>
      <c r="D60" s="187"/>
      <c r="E60" s="58"/>
      <c r="F60" s="188">
        <v>51.745331999999998</v>
      </c>
      <c r="G60" s="188">
        <v>54.349850000000004</v>
      </c>
      <c r="H60" s="188">
        <v>0.99898401999999997</v>
      </c>
      <c r="I60" s="64">
        <v>0.99952816</v>
      </c>
      <c r="J60" s="64">
        <v>2.151862E-3</v>
      </c>
      <c r="K60" s="189"/>
      <c r="L60" s="259"/>
      <c r="M60" s="259"/>
      <c r="N60" s="58"/>
      <c r="O60" s="30"/>
      <c r="P60" s="58"/>
      <c r="Q60" s="30"/>
      <c r="R60" s="134"/>
      <c r="S60" s="206"/>
      <c r="T60" s="290"/>
      <c r="U60" s="29" t="s">
        <v>36</v>
      </c>
      <c r="V60" s="187"/>
      <c r="W60" s="58"/>
      <c r="X60" s="188">
        <v>51.772264999999997</v>
      </c>
      <c r="Y60" s="188">
        <v>54.374273000000002</v>
      </c>
      <c r="Z60" s="188">
        <v>0.99898138999999997</v>
      </c>
      <c r="AA60" s="64">
        <v>0.99952823000000002</v>
      </c>
      <c r="AB60" s="64">
        <v>2.1900743999999999E-3</v>
      </c>
      <c r="AC60" s="189"/>
      <c r="AD60" s="259"/>
      <c r="AE60" s="259"/>
      <c r="AF60" s="58"/>
      <c r="AG60" s="30"/>
      <c r="AH60" s="58"/>
      <c r="AI60" s="30"/>
      <c r="AJ60" s="134"/>
      <c r="AK60" s="208"/>
      <c r="AL60" s="290"/>
      <c r="AM60" s="88">
        <f t="shared" si="4"/>
        <v>2.6932999999999652E-2</v>
      </c>
      <c r="AN60" s="123">
        <f t="shared" si="5"/>
        <v>2.4422999999998751E-2</v>
      </c>
      <c r="AO60" s="123">
        <f t="shared" si="6"/>
        <v>-2.6300000000034629E-6</v>
      </c>
      <c r="AP60" s="123">
        <f t="shared" si="7"/>
        <v>7.0000000018666242E-8</v>
      </c>
      <c r="AQ60" s="89">
        <f t="shared" si="8"/>
        <v>3.8212399999999844E-5</v>
      </c>
      <c r="AR60" s="42" t="str">
        <f t="shared" si="11"/>
        <v/>
      </c>
      <c r="AS60" s="42" t="str">
        <f t="shared" si="9"/>
        <v/>
      </c>
      <c r="AT60" s="42" t="str">
        <f t="shared" si="10"/>
        <v/>
      </c>
      <c r="AX60" s="12"/>
      <c r="AZ60" s="12"/>
    </row>
    <row r="61" spans="2:52" ht="12.75" customHeight="1" x14ac:dyDescent="0.15">
      <c r="B61" s="290"/>
      <c r="C61" s="29" t="s">
        <v>38</v>
      </c>
      <c r="D61" s="187"/>
      <c r="E61" s="58"/>
      <c r="F61" s="188">
        <v>54.052171999999999</v>
      </c>
      <c r="G61" s="188">
        <v>56.285037000000003</v>
      </c>
      <c r="H61" s="188">
        <v>0.99914674999999997</v>
      </c>
      <c r="I61" s="64">
        <v>0.99969869</v>
      </c>
      <c r="J61" s="64">
        <v>1.1899299E-3</v>
      </c>
      <c r="K61" s="189"/>
      <c r="L61" s="259"/>
      <c r="M61" s="259"/>
      <c r="N61" s="58"/>
      <c r="O61" s="30"/>
      <c r="P61" s="58"/>
      <c r="Q61" s="30"/>
      <c r="R61" s="134"/>
      <c r="S61" s="206"/>
      <c r="T61" s="290"/>
      <c r="U61" s="29" t="s">
        <v>38</v>
      </c>
      <c r="V61" s="187"/>
      <c r="W61" s="58"/>
      <c r="X61" s="188">
        <v>54.043177</v>
      </c>
      <c r="Y61" s="188">
        <v>56.270738999999999</v>
      </c>
      <c r="Z61" s="188">
        <v>0.99914429000000005</v>
      </c>
      <c r="AA61" s="64">
        <v>0.99969580000000002</v>
      </c>
      <c r="AB61" s="64">
        <v>1.2091618000000001E-3</v>
      </c>
      <c r="AC61" s="189"/>
      <c r="AD61" s="259"/>
      <c r="AE61" s="259"/>
      <c r="AF61" s="58"/>
      <c r="AG61" s="30"/>
      <c r="AH61" s="58"/>
      <c r="AI61" s="30"/>
      <c r="AJ61" s="134"/>
      <c r="AK61" s="208"/>
      <c r="AL61" s="290"/>
      <c r="AM61" s="88">
        <f t="shared" si="4"/>
        <v>-8.994999999998754E-3</v>
      </c>
      <c r="AN61" s="123">
        <f t="shared" si="5"/>
        <v>-1.4298000000003697E-2</v>
      </c>
      <c r="AO61" s="123">
        <f t="shared" si="6"/>
        <v>-2.4599999999264099E-6</v>
      </c>
      <c r="AP61" s="123">
        <f t="shared" si="7"/>
        <v>-2.8899999999776327E-6</v>
      </c>
      <c r="AQ61" s="89">
        <f t="shared" si="8"/>
        <v>1.9231900000000069E-5</v>
      </c>
      <c r="AR61" s="42" t="str">
        <f t="shared" si="11"/>
        <v/>
      </c>
      <c r="AS61" s="42" t="str">
        <f t="shared" si="9"/>
        <v/>
      </c>
      <c r="AT61" s="42" t="str">
        <f t="shared" si="10"/>
        <v/>
      </c>
      <c r="AX61" s="12"/>
      <c r="AZ61" s="12"/>
    </row>
    <row r="62" spans="2:52" ht="13.5" customHeight="1" thickBot="1" x14ac:dyDescent="0.2">
      <c r="B62" s="290"/>
      <c r="C62" s="29"/>
      <c r="D62" s="187"/>
      <c r="E62" s="58"/>
      <c r="F62" s="190"/>
      <c r="G62" s="190"/>
      <c r="H62" s="190"/>
      <c r="I62" s="58"/>
      <c r="J62" s="58"/>
      <c r="K62" s="189"/>
      <c r="L62" s="259"/>
      <c r="M62" s="259"/>
      <c r="N62" s="58"/>
      <c r="O62" s="30"/>
      <c r="P62" s="58"/>
      <c r="Q62" s="30"/>
      <c r="R62" s="185"/>
      <c r="S62" s="206"/>
      <c r="T62" s="290"/>
      <c r="U62" s="29"/>
      <c r="V62" s="187"/>
      <c r="W62" s="58"/>
      <c r="X62" s="190"/>
      <c r="Y62" s="190"/>
      <c r="Z62" s="190"/>
      <c r="AA62" s="58"/>
      <c r="AB62" s="58"/>
      <c r="AC62" s="189"/>
      <c r="AD62" s="259"/>
      <c r="AE62" s="259"/>
      <c r="AF62" s="58"/>
      <c r="AG62" s="30"/>
      <c r="AH62" s="58"/>
      <c r="AI62" s="30"/>
      <c r="AJ62" s="185"/>
      <c r="AK62" s="208"/>
      <c r="AL62" s="290"/>
      <c r="AM62" s="124" t="str">
        <f t="shared" si="4"/>
        <v/>
      </c>
      <c r="AN62" s="125" t="str">
        <f t="shared" si="5"/>
        <v/>
      </c>
      <c r="AO62" s="125" t="str">
        <f t="shared" si="6"/>
        <v/>
      </c>
      <c r="AP62" s="125" t="str">
        <f t="shared" si="7"/>
        <v/>
      </c>
      <c r="AQ62" s="126" t="str">
        <f t="shared" si="8"/>
        <v/>
      </c>
      <c r="AR62" s="42" t="str">
        <f t="shared" si="11"/>
        <v/>
      </c>
      <c r="AS62" s="42" t="str">
        <f t="shared" si="9"/>
        <v/>
      </c>
      <c r="AT62" s="42" t="str">
        <f t="shared" si="10"/>
        <v/>
      </c>
      <c r="AX62" s="12"/>
      <c r="AZ62" s="12"/>
    </row>
    <row r="63" spans="2:52" x14ac:dyDescent="0.15">
      <c r="B63" s="292" t="s">
        <v>78</v>
      </c>
      <c r="C63" s="27" t="s">
        <v>34</v>
      </c>
      <c r="D63" s="41"/>
      <c r="E63" s="57"/>
      <c r="F63" s="98">
        <v>47.475166000000002</v>
      </c>
      <c r="G63" s="98">
        <v>50.596288999999999</v>
      </c>
      <c r="H63" s="98">
        <v>0.99836974000000001</v>
      </c>
      <c r="I63" s="62">
        <v>0.99858707999999996</v>
      </c>
      <c r="J63" s="62">
        <v>5.2466025000000001E-3</v>
      </c>
      <c r="K63" s="63"/>
      <c r="L63" s="258"/>
      <c r="M63" s="258"/>
      <c r="N63" s="57"/>
      <c r="O63" s="28"/>
      <c r="P63" s="57"/>
      <c r="Q63" s="28"/>
      <c r="R63" s="133"/>
      <c r="S63" s="206"/>
      <c r="T63" s="292" t="s">
        <v>78</v>
      </c>
      <c r="U63" s="27" t="s">
        <v>34</v>
      </c>
      <c r="V63" s="41"/>
      <c r="W63" s="57"/>
      <c r="X63" s="98">
        <v>47.537000999999997</v>
      </c>
      <c r="Y63" s="98">
        <v>50.686101999999998</v>
      </c>
      <c r="Z63" s="98">
        <v>0.99836605</v>
      </c>
      <c r="AA63" s="62">
        <v>0.99871430000000005</v>
      </c>
      <c r="AB63" s="62">
        <v>5.2244924E-3</v>
      </c>
      <c r="AC63" s="63"/>
      <c r="AD63" s="258"/>
      <c r="AE63" s="258"/>
      <c r="AF63" s="57"/>
      <c r="AG63" s="28"/>
      <c r="AH63" s="57"/>
      <c r="AI63" s="28"/>
      <c r="AJ63" s="133"/>
      <c r="AK63" s="208"/>
      <c r="AL63" s="292" t="s">
        <v>78</v>
      </c>
      <c r="AM63" s="121">
        <f t="shared" si="4"/>
        <v>6.1834999999994977E-2</v>
      </c>
      <c r="AN63" s="97">
        <f t="shared" si="5"/>
        <v>8.9812999999999477E-2</v>
      </c>
      <c r="AO63" s="97">
        <f t="shared" si="6"/>
        <v>-3.6900000000006372E-6</v>
      </c>
      <c r="AP63" s="97">
        <f t="shared" si="7"/>
        <v>1.2722000000009448E-4</v>
      </c>
      <c r="AQ63" s="122">
        <f t="shared" si="8"/>
        <v>-2.2110100000000132E-5</v>
      </c>
      <c r="AR63" s="42" t="str">
        <f t="shared" si="11"/>
        <v/>
      </c>
      <c r="AS63" s="42" t="str">
        <f t="shared" si="9"/>
        <v/>
      </c>
      <c r="AT63" s="42" t="str">
        <f t="shared" si="10"/>
        <v/>
      </c>
      <c r="AX63" s="12"/>
      <c r="AZ63" s="12"/>
    </row>
    <row r="64" spans="2:52" ht="12.75" customHeight="1" x14ac:dyDescent="0.15">
      <c r="B64" s="290"/>
      <c r="C64" s="29" t="s">
        <v>35</v>
      </c>
      <c r="D64" s="187"/>
      <c r="E64" s="58"/>
      <c r="F64" s="188">
        <v>50.501367999999999</v>
      </c>
      <c r="G64" s="188">
        <v>53.219822000000001</v>
      </c>
      <c r="H64" s="188">
        <v>0.99887278000000002</v>
      </c>
      <c r="I64" s="64">
        <v>0.99941959999999996</v>
      </c>
      <c r="J64" s="64">
        <v>2.9093436999999998E-3</v>
      </c>
      <c r="K64" s="189"/>
      <c r="L64" s="259"/>
      <c r="M64" s="259"/>
      <c r="N64" s="58"/>
      <c r="O64" s="30"/>
      <c r="P64" s="58"/>
      <c r="Q64" s="30"/>
      <c r="R64" s="134"/>
      <c r="S64" s="206"/>
      <c r="T64" s="290"/>
      <c r="U64" s="29" t="s">
        <v>35</v>
      </c>
      <c r="V64" s="187"/>
      <c r="W64" s="58"/>
      <c r="X64" s="188">
        <v>50.415197999999997</v>
      </c>
      <c r="Y64" s="188">
        <v>53.131306000000002</v>
      </c>
      <c r="Z64" s="188">
        <v>0.99887084999999998</v>
      </c>
      <c r="AA64" s="64">
        <v>0.99941820000000003</v>
      </c>
      <c r="AB64" s="64">
        <v>2.9495760000000002E-3</v>
      </c>
      <c r="AC64" s="189"/>
      <c r="AD64" s="259"/>
      <c r="AE64" s="259"/>
      <c r="AF64" s="58"/>
      <c r="AG64" s="30"/>
      <c r="AH64" s="58"/>
      <c r="AI64" s="30"/>
      <c r="AJ64" s="134"/>
      <c r="AK64" s="208"/>
      <c r="AL64" s="290"/>
      <c r="AM64" s="88">
        <f t="shared" si="4"/>
        <v>-8.6170000000002744E-2</v>
      </c>
      <c r="AN64" s="123">
        <f t="shared" si="5"/>
        <v>-8.8515999999998485E-2</v>
      </c>
      <c r="AO64" s="123">
        <f t="shared" si="6"/>
        <v>-1.9300000000388451E-6</v>
      </c>
      <c r="AP64" s="123">
        <f t="shared" si="7"/>
        <v>-1.3999999999292356E-6</v>
      </c>
      <c r="AQ64" s="89">
        <f t="shared" si="8"/>
        <v>4.0232300000000391E-5</v>
      </c>
      <c r="AR64" s="42" t="str">
        <f t="shared" si="11"/>
        <v/>
      </c>
      <c r="AS64" s="42" t="str">
        <f t="shared" si="9"/>
        <v/>
      </c>
      <c r="AT64" s="42" t="str">
        <f t="shared" si="10"/>
        <v/>
      </c>
      <c r="AX64" s="12"/>
      <c r="AZ64" s="12"/>
    </row>
    <row r="65" spans="2:52" ht="12.75" customHeight="1" x14ac:dyDescent="0.15">
      <c r="B65" s="290"/>
      <c r="C65" s="29" t="s">
        <v>36</v>
      </c>
      <c r="D65" s="187"/>
      <c r="E65" s="58"/>
      <c r="F65" s="188">
        <v>52.070766999999996</v>
      </c>
      <c r="G65" s="188">
        <v>54.663575000000002</v>
      </c>
      <c r="H65" s="188">
        <v>0.99906090999999997</v>
      </c>
      <c r="I65" s="64">
        <v>0.99957218999999997</v>
      </c>
      <c r="J65" s="64">
        <v>1.8169823000000001E-3</v>
      </c>
      <c r="K65" s="189"/>
      <c r="L65" s="259"/>
      <c r="M65" s="259"/>
      <c r="N65" s="58"/>
      <c r="O65" s="30"/>
      <c r="P65" s="58"/>
      <c r="Q65" s="30"/>
      <c r="R65" s="134"/>
      <c r="S65" s="206"/>
      <c r="T65" s="290"/>
      <c r="U65" s="29" t="s">
        <v>36</v>
      </c>
      <c r="V65" s="187"/>
      <c r="W65" s="58"/>
      <c r="X65" s="188">
        <v>52.120908999999997</v>
      </c>
      <c r="Y65" s="188">
        <v>54.709864000000003</v>
      </c>
      <c r="Z65" s="188">
        <v>0.99906276000000005</v>
      </c>
      <c r="AA65" s="64">
        <v>0.99957203999999999</v>
      </c>
      <c r="AB65" s="64">
        <v>1.8267750000000001E-3</v>
      </c>
      <c r="AC65" s="189"/>
      <c r="AD65" s="259"/>
      <c r="AE65" s="259"/>
      <c r="AF65" s="58"/>
      <c r="AG65" s="30"/>
      <c r="AH65" s="58"/>
      <c r="AI65" s="30"/>
      <c r="AJ65" s="134"/>
      <c r="AK65" s="208"/>
      <c r="AL65" s="290"/>
      <c r="AM65" s="88">
        <f t="shared" si="4"/>
        <v>5.0142000000001019E-2</v>
      </c>
      <c r="AN65" s="123">
        <f t="shared" si="5"/>
        <v>4.6289000000001579E-2</v>
      </c>
      <c r="AO65" s="123">
        <f t="shared" si="6"/>
        <v>1.8500000000809536E-6</v>
      </c>
      <c r="AP65" s="123">
        <f t="shared" si="7"/>
        <v>-1.4999999997655777E-7</v>
      </c>
      <c r="AQ65" s="89">
        <f t="shared" si="8"/>
        <v>9.7927000000000257E-6</v>
      </c>
      <c r="AR65" s="42" t="str">
        <f t="shared" si="11"/>
        <v/>
      </c>
      <c r="AS65" s="42" t="str">
        <f t="shared" ref="AS65:AS87" si="12">IF(OR(AD65="",L65=""),"",AD65-L65)</f>
        <v/>
      </c>
      <c r="AT65" s="42" t="str">
        <f t="shared" ref="AT65:AT87" si="13">IF(OR(AE65="",M65=""),"",AE65-M65)</f>
        <v/>
      </c>
      <c r="AX65" s="12"/>
      <c r="AZ65" s="12"/>
    </row>
    <row r="66" spans="2:52" ht="12.75" customHeight="1" x14ac:dyDescent="0.15">
      <c r="B66" s="290"/>
      <c r="C66" s="29" t="s">
        <v>38</v>
      </c>
      <c r="D66" s="187"/>
      <c r="E66" s="58"/>
      <c r="F66" s="188">
        <v>54.333328999999999</v>
      </c>
      <c r="G66" s="188">
        <v>56.549905000000003</v>
      </c>
      <c r="H66" s="188">
        <v>0.99920880000000001</v>
      </c>
      <c r="I66" s="64">
        <v>0.99971518999999998</v>
      </c>
      <c r="J66" s="64">
        <v>1.0097594E-3</v>
      </c>
      <c r="K66" s="189"/>
      <c r="L66" s="259"/>
      <c r="M66" s="259"/>
      <c r="N66" s="58"/>
      <c r="O66" s="30"/>
      <c r="P66" s="58"/>
      <c r="Q66" s="30"/>
      <c r="R66" s="134"/>
      <c r="S66" s="206"/>
      <c r="T66" s="290"/>
      <c r="U66" s="29" t="s">
        <v>38</v>
      </c>
      <c r="V66" s="187"/>
      <c r="W66" s="58"/>
      <c r="X66" s="188">
        <v>54.305318999999997</v>
      </c>
      <c r="Y66" s="188">
        <v>56.509068999999997</v>
      </c>
      <c r="Z66" s="188">
        <v>0.99920531000000001</v>
      </c>
      <c r="AA66" s="64">
        <v>0.99971173999999996</v>
      </c>
      <c r="AB66" s="64">
        <v>1.0217703000000001E-3</v>
      </c>
      <c r="AC66" s="189"/>
      <c r="AD66" s="259"/>
      <c r="AE66" s="259"/>
      <c r="AF66" s="58"/>
      <c r="AG66" s="30"/>
      <c r="AH66" s="58"/>
      <c r="AI66" s="30"/>
      <c r="AJ66" s="134"/>
      <c r="AK66" s="208"/>
      <c r="AL66" s="290"/>
      <c r="AM66" s="88">
        <f t="shared" si="4"/>
        <v>-2.8010000000001867E-2</v>
      </c>
      <c r="AN66" s="123">
        <f t="shared" si="5"/>
        <v>-4.0836000000005868E-2</v>
      </c>
      <c r="AO66" s="123">
        <f t="shared" si="6"/>
        <v>-3.4899999999948861E-6</v>
      </c>
      <c r="AP66" s="123">
        <f t="shared" si="7"/>
        <v>-3.4500000000159403E-6</v>
      </c>
      <c r="AQ66" s="89">
        <f t="shared" si="8"/>
        <v>1.2010900000000106E-5</v>
      </c>
      <c r="AR66" s="42" t="str">
        <f t="shared" si="11"/>
        <v/>
      </c>
      <c r="AS66" s="42" t="str">
        <f t="shared" si="12"/>
        <v/>
      </c>
      <c r="AT66" s="42" t="str">
        <f t="shared" si="13"/>
        <v/>
      </c>
      <c r="AX66" s="12"/>
      <c r="AZ66" s="12"/>
    </row>
    <row r="67" spans="2:52" ht="13.5" customHeight="1" thickBot="1" x14ac:dyDescent="0.2">
      <c r="B67" s="290"/>
      <c r="C67" s="29"/>
      <c r="D67" s="187"/>
      <c r="E67" s="58"/>
      <c r="F67" s="190"/>
      <c r="G67" s="190"/>
      <c r="H67" s="190"/>
      <c r="I67" s="58"/>
      <c r="J67" s="58"/>
      <c r="K67" s="189"/>
      <c r="L67" s="259"/>
      <c r="M67" s="259"/>
      <c r="N67" s="58"/>
      <c r="O67" s="30"/>
      <c r="P67" s="58"/>
      <c r="Q67" s="30"/>
      <c r="R67" s="185"/>
      <c r="S67" s="206"/>
      <c r="T67" s="290"/>
      <c r="U67" s="29"/>
      <c r="V67" s="187"/>
      <c r="W67" s="58"/>
      <c r="X67" s="190"/>
      <c r="Y67" s="190"/>
      <c r="Z67" s="190"/>
      <c r="AA67" s="58"/>
      <c r="AB67" s="58"/>
      <c r="AC67" s="189"/>
      <c r="AD67" s="259"/>
      <c r="AE67" s="259"/>
      <c r="AF67" s="58"/>
      <c r="AG67" s="30"/>
      <c r="AH67" s="58"/>
      <c r="AI67" s="30"/>
      <c r="AJ67" s="185"/>
      <c r="AK67" s="208"/>
      <c r="AL67" s="290"/>
      <c r="AM67" s="124" t="str">
        <f t="shared" si="4"/>
        <v/>
      </c>
      <c r="AN67" s="125" t="str">
        <f t="shared" si="5"/>
        <v/>
      </c>
      <c r="AO67" s="125" t="str">
        <f t="shared" si="6"/>
        <v/>
      </c>
      <c r="AP67" s="125" t="str">
        <f t="shared" si="7"/>
        <v/>
      </c>
      <c r="AQ67" s="126" t="str">
        <f t="shared" si="8"/>
        <v/>
      </c>
      <c r="AR67" s="42" t="str">
        <f t="shared" si="11"/>
        <v/>
      </c>
      <c r="AS67" s="42" t="str">
        <f t="shared" si="12"/>
        <v/>
      </c>
      <c r="AT67" s="42" t="str">
        <f t="shared" si="13"/>
        <v/>
      </c>
      <c r="AX67" s="12"/>
      <c r="AZ67" s="12"/>
    </row>
    <row r="68" spans="2:52" x14ac:dyDescent="0.15">
      <c r="B68" s="292" t="s">
        <v>79</v>
      </c>
      <c r="C68" s="27" t="s">
        <v>34</v>
      </c>
      <c r="D68" s="41"/>
      <c r="E68" s="57"/>
      <c r="F68" s="98">
        <v>47.546008</v>
      </c>
      <c r="G68" s="98">
        <v>50.757807</v>
      </c>
      <c r="H68" s="98">
        <v>0.99839946999999996</v>
      </c>
      <c r="I68" s="62">
        <v>0.99850970999999999</v>
      </c>
      <c r="J68" s="62">
        <v>5.0207109999999998E-3</v>
      </c>
      <c r="K68" s="63"/>
      <c r="L68" s="258"/>
      <c r="M68" s="258"/>
      <c r="N68" s="57"/>
      <c r="O68" s="28"/>
      <c r="P68" s="57"/>
      <c r="Q68" s="28"/>
      <c r="R68" s="133"/>
      <c r="S68" s="206"/>
      <c r="T68" s="292" t="s">
        <v>79</v>
      </c>
      <c r="U68" s="27" t="s">
        <v>34</v>
      </c>
      <c r="V68" s="41"/>
      <c r="W68" s="57"/>
      <c r="X68" s="98">
        <v>47.579250999999999</v>
      </c>
      <c r="Y68" s="98">
        <v>50.815007000000001</v>
      </c>
      <c r="Z68" s="98">
        <v>0.99839792999999999</v>
      </c>
      <c r="AA68" s="62">
        <v>0.99866054000000004</v>
      </c>
      <c r="AB68" s="62">
        <v>4.9765360000000002E-3</v>
      </c>
      <c r="AC68" s="63"/>
      <c r="AD68" s="258"/>
      <c r="AE68" s="258"/>
      <c r="AF68" s="57"/>
      <c r="AG68" s="28"/>
      <c r="AH68" s="57"/>
      <c r="AI68" s="28"/>
      <c r="AJ68" s="133"/>
      <c r="AK68" s="208"/>
      <c r="AL68" s="292" t="s">
        <v>79</v>
      </c>
      <c r="AM68" s="121">
        <f t="shared" si="4"/>
        <v>3.3242999999998801E-2</v>
      </c>
      <c r="AN68" s="97">
        <f t="shared" si="5"/>
        <v>5.7200000000001694E-2</v>
      </c>
      <c r="AO68" s="97">
        <f t="shared" si="6"/>
        <v>-1.5399999999665681E-6</v>
      </c>
      <c r="AP68" s="97">
        <f t="shared" si="7"/>
        <v>1.508300000000462E-4</v>
      </c>
      <c r="AQ68" s="122">
        <f t="shared" si="8"/>
        <v>-4.4174999999999597E-5</v>
      </c>
      <c r="AR68" s="42" t="str">
        <f t="shared" si="11"/>
        <v/>
      </c>
      <c r="AS68" s="42" t="str">
        <f t="shared" si="12"/>
        <v/>
      </c>
      <c r="AT68" s="42" t="str">
        <f t="shared" si="13"/>
        <v/>
      </c>
      <c r="AX68" s="12"/>
      <c r="AZ68" s="12"/>
    </row>
    <row r="69" spans="2:52" ht="12.75" customHeight="1" x14ac:dyDescent="0.15">
      <c r="B69" s="290"/>
      <c r="C69" s="29" t="s">
        <v>35</v>
      </c>
      <c r="D69" s="187"/>
      <c r="E69" s="58"/>
      <c r="F69" s="188">
        <v>50.596254000000002</v>
      </c>
      <c r="G69" s="188">
        <v>53.315232999999999</v>
      </c>
      <c r="H69" s="188">
        <v>0.99889359</v>
      </c>
      <c r="I69" s="64">
        <v>0.99943249000000001</v>
      </c>
      <c r="J69" s="64">
        <v>2.7400733000000001E-3</v>
      </c>
      <c r="K69" s="189"/>
      <c r="L69" s="259"/>
      <c r="M69" s="259"/>
      <c r="N69" s="58"/>
      <c r="O69" s="30"/>
      <c r="P69" s="58"/>
      <c r="Q69" s="30"/>
      <c r="R69" s="134"/>
      <c r="S69" s="206"/>
      <c r="T69" s="290"/>
      <c r="U69" s="29" t="s">
        <v>35</v>
      </c>
      <c r="V69" s="187"/>
      <c r="W69" s="58"/>
      <c r="X69" s="188">
        <v>50.560595999999997</v>
      </c>
      <c r="Y69" s="188">
        <v>53.271568000000002</v>
      </c>
      <c r="Z69" s="188">
        <v>0.99889236000000003</v>
      </c>
      <c r="AA69" s="64">
        <v>0.99943040999999999</v>
      </c>
      <c r="AB69" s="64">
        <v>2.7735364000000002E-3</v>
      </c>
      <c r="AC69" s="189"/>
      <c r="AD69" s="259"/>
      <c r="AE69" s="259"/>
      <c r="AF69" s="58"/>
      <c r="AG69" s="30"/>
      <c r="AH69" s="58"/>
      <c r="AI69" s="30"/>
      <c r="AJ69" s="134"/>
      <c r="AK69" s="208"/>
      <c r="AL69" s="290"/>
      <c r="AM69" s="88">
        <f t="shared" si="4"/>
        <v>-3.5658000000005075E-2</v>
      </c>
      <c r="AN69" s="123">
        <f t="shared" si="5"/>
        <v>-4.3664999999997178E-2</v>
      </c>
      <c r="AO69" s="123">
        <f t="shared" si="6"/>
        <v>-1.229999999963205E-6</v>
      </c>
      <c r="AP69" s="123">
        <f t="shared" si="7"/>
        <v>-2.0800000000154029E-6</v>
      </c>
      <c r="AQ69" s="89">
        <f t="shared" si="8"/>
        <v>3.3463100000000103E-5</v>
      </c>
      <c r="AR69" s="42" t="str">
        <f t="shared" si="11"/>
        <v/>
      </c>
      <c r="AS69" s="42" t="str">
        <f t="shared" si="12"/>
        <v/>
      </c>
      <c r="AT69" s="42" t="str">
        <f t="shared" si="13"/>
        <v/>
      </c>
      <c r="AX69" s="12"/>
      <c r="AZ69" s="12"/>
    </row>
    <row r="70" spans="2:52" ht="12.75" customHeight="1" x14ac:dyDescent="0.15">
      <c r="B70" s="290"/>
      <c r="C70" s="29" t="s">
        <v>36</v>
      </c>
      <c r="D70" s="187"/>
      <c r="E70" s="58"/>
      <c r="F70" s="188">
        <v>52.162492</v>
      </c>
      <c r="G70" s="188">
        <v>54.775086999999999</v>
      </c>
      <c r="H70" s="188">
        <v>0.99907835</v>
      </c>
      <c r="I70" s="64">
        <v>0.99957826000000005</v>
      </c>
      <c r="J70" s="64">
        <v>1.7792874E-3</v>
      </c>
      <c r="K70" s="189"/>
      <c r="L70" s="259"/>
      <c r="M70" s="259"/>
      <c r="N70" s="58"/>
      <c r="O70" s="30"/>
      <c r="P70" s="58"/>
      <c r="Q70" s="30"/>
      <c r="R70" s="134"/>
      <c r="S70" s="206"/>
      <c r="T70" s="290"/>
      <c r="U70" s="29" t="s">
        <v>36</v>
      </c>
      <c r="V70" s="187"/>
      <c r="W70" s="58"/>
      <c r="X70" s="188">
        <v>52.180278999999999</v>
      </c>
      <c r="Y70" s="188">
        <v>54.800952000000002</v>
      </c>
      <c r="Z70" s="188">
        <v>0.99907637999999999</v>
      </c>
      <c r="AA70" s="64">
        <v>0.99957799999999997</v>
      </c>
      <c r="AB70" s="64">
        <v>1.7884960000000001E-3</v>
      </c>
      <c r="AC70" s="189"/>
      <c r="AD70" s="259"/>
      <c r="AE70" s="259"/>
      <c r="AF70" s="58"/>
      <c r="AG70" s="30"/>
      <c r="AH70" s="58"/>
      <c r="AI70" s="30"/>
      <c r="AJ70" s="134"/>
      <c r="AK70" s="208"/>
      <c r="AL70" s="290"/>
      <c r="AM70" s="88">
        <f t="shared" si="4"/>
        <v>1.7786999999998443E-2</v>
      </c>
      <c r="AN70" s="123">
        <f t="shared" si="5"/>
        <v>2.5865000000003135E-2</v>
      </c>
      <c r="AO70" s="123">
        <f t="shared" si="6"/>
        <v>-1.9700000000177909E-6</v>
      </c>
      <c r="AP70" s="123">
        <f t="shared" si="7"/>
        <v>-2.6000000008519208E-7</v>
      </c>
      <c r="AQ70" s="89">
        <f t="shared" si="8"/>
        <v>9.2086000000001205E-6</v>
      </c>
      <c r="AR70" s="42" t="str">
        <f t="shared" si="11"/>
        <v/>
      </c>
      <c r="AS70" s="42" t="str">
        <f t="shared" si="12"/>
        <v/>
      </c>
      <c r="AT70" s="42" t="str">
        <f t="shared" si="13"/>
        <v/>
      </c>
      <c r="AX70" s="12"/>
      <c r="AZ70" s="12"/>
    </row>
    <row r="71" spans="2:52" ht="12.75" customHeight="1" x14ac:dyDescent="0.15">
      <c r="B71" s="290"/>
      <c r="C71" s="29" t="s">
        <v>38</v>
      </c>
      <c r="D71" s="187"/>
      <c r="E71" s="58"/>
      <c r="F71" s="188">
        <v>54.411512000000002</v>
      </c>
      <c r="G71" s="188">
        <v>56.615966</v>
      </c>
      <c r="H71" s="188">
        <v>0.99921853999999999</v>
      </c>
      <c r="I71" s="64">
        <v>0.99971681000000001</v>
      </c>
      <c r="J71" s="64">
        <v>9.7016590000000003E-4</v>
      </c>
      <c r="K71" s="189"/>
      <c r="L71" s="259"/>
      <c r="M71" s="259"/>
      <c r="N71" s="58"/>
      <c r="O71" s="30"/>
      <c r="P71" s="58"/>
      <c r="Q71" s="30"/>
      <c r="R71" s="134"/>
      <c r="S71" s="206"/>
      <c r="T71" s="290"/>
      <c r="U71" s="29" t="s">
        <v>38</v>
      </c>
      <c r="V71" s="187"/>
      <c r="W71" s="58"/>
      <c r="X71" s="188">
        <v>54.376930000000002</v>
      </c>
      <c r="Y71" s="188">
        <v>56.572156999999997</v>
      </c>
      <c r="Z71" s="188">
        <v>0.99921590999999998</v>
      </c>
      <c r="AA71" s="64">
        <v>0.99971378</v>
      </c>
      <c r="AB71" s="64">
        <v>9.7952179999999996E-4</v>
      </c>
      <c r="AC71" s="189"/>
      <c r="AD71" s="259"/>
      <c r="AE71" s="259"/>
      <c r="AF71" s="58"/>
      <c r="AG71" s="30"/>
      <c r="AH71" s="58"/>
      <c r="AI71" s="30"/>
      <c r="AJ71" s="134"/>
      <c r="AK71" s="208"/>
      <c r="AL71" s="290"/>
      <c r="AM71" s="88">
        <f t="shared" si="4"/>
        <v>-3.4582000000000335E-2</v>
      </c>
      <c r="AN71" s="123">
        <f t="shared" si="5"/>
        <v>-4.3809000000003095E-2</v>
      </c>
      <c r="AO71" s="123">
        <f t="shared" si="6"/>
        <v>-2.6300000000034629E-6</v>
      </c>
      <c r="AP71" s="123">
        <f t="shared" si="7"/>
        <v>-3.0300000000149652E-6</v>
      </c>
      <c r="AQ71" s="89">
        <f t="shared" si="8"/>
        <v>9.3558999999999353E-6</v>
      </c>
      <c r="AR71" s="42" t="str">
        <f t="shared" si="11"/>
        <v/>
      </c>
      <c r="AS71" s="42" t="str">
        <f t="shared" si="12"/>
        <v/>
      </c>
      <c r="AT71" s="42" t="str">
        <f t="shared" si="13"/>
        <v/>
      </c>
      <c r="AX71" s="12"/>
      <c r="AZ71" s="12"/>
    </row>
    <row r="72" spans="2:52" ht="13.5" customHeight="1" thickBot="1" x14ac:dyDescent="0.2">
      <c r="B72" s="290"/>
      <c r="C72" s="29"/>
      <c r="D72" s="187"/>
      <c r="E72" s="58"/>
      <c r="F72" s="190"/>
      <c r="G72" s="190"/>
      <c r="H72" s="190"/>
      <c r="I72" s="58"/>
      <c r="J72" s="58"/>
      <c r="K72" s="189"/>
      <c r="L72" s="259"/>
      <c r="M72" s="259"/>
      <c r="N72" s="58"/>
      <c r="O72" s="30"/>
      <c r="P72" s="58"/>
      <c r="Q72" s="30"/>
      <c r="R72" s="185"/>
      <c r="S72" s="206"/>
      <c r="T72" s="290"/>
      <c r="U72" s="29"/>
      <c r="V72" s="187"/>
      <c r="W72" s="58"/>
      <c r="X72" s="190"/>
      <c r="Y72" s="190"/>
      <c r="Z72" s="190"/>
      <c r="AA72" s="58"/>
      <c r="AB72" s="58"/>
      <c r="AC72" s="189"/>
      <c r="AD72" s="259"/>
      <c r="AE72" s="259"/>
      <c r="AF72" s="58"/>
      <c r="AG72" s="30"/>
      <c r="AH72" s="58"/>
      <c r="AI72" s="30"/>
      <c r="AJ72" s="185"/>
      <c r="AK72" s="208"/>
      <c r="AL72" s="290"/>
      <c r="AM72" s="124" t="str">
        <f t="shared" si="4"/>
        <v/>
      </c>
      <c r="AN72" s="125" t="str">
        <f t="shared" si="5"/>
        <v/>
      </c>
      <c r="AO72" s="125" t="str">
        <f t="shared" si="6"/>
        <v/>
      </c>
      <c r="AP72" s="125" t="str">
        <f t="shared" si="7"/>
        <v/>
      </c>
      <c r="AQ72" s="126" t="str">
        <f t="shared" si="8"/>
        <v/>
      </c>
      <c r="AR72" s="42" t="str">
        <f t="shared" si="11"/>
        <v/>
      </c>
      <c r="AS72" s="42" t="str">
        <f t="shared" si="12"/>
        <v/>
      </c>
      <c r="AT72" s="42" t="str">
        <f t="shared" si="13"/>
        <v/>
      </c>
      <c r="AX72" s="12"/>
      <c r="AZ72" s="12"/>
    </row>
    <row r="73" spans="2:52" x14ac:dyDescent="0.15">
      <c r="B73" s="292" t="s">
        <v>80</v>
      </c>
      <c r="C73" s="27" t="s">
        <v>34</v>
      </c>
      <c r="D73" s="41"/>
      <c r="E73" s="57"/>
      <c r="F73" s="98">
        <v>45.015695999999998</v>
      </c>
      <c r="G73" s="98">
        <v>48.825899999999997</v>
      </c>
      <c r="H73" s="98">
        <v>0.99805012999999998</v>
      </c>
      <c r="I73" s="62">
        <v>0.99760643000000004</v>
      </c>
      <c r="J73" s="62">
        <v>6.0684867000000003E-3</v>
      </c>
      <c r="K73" s="63"/>
      <c r="L73" s="258"/>
      <c r="M73" s="258"/>
      <c r="N73" s="57"/>
      <c r="O73" s="28"/>
      <c r="P73" s="57"/>
      <c r="Q73" s="28"/>
      <c r="R73" s="133"/>
      <c r="S73" s="206"/>
      <c r="T73" s="292" t="s">
        <v>80</v>
      </c>
      <c r="U73" s="27" t="s">
        <v>34</v>
      </c>
      <c r="V73" s="41"/>
      <c r="W73" s="57"/>
      <c r="X73" s="98">
        <v>45.277330999999997</v>
      </c>
      <c r="Y73" s="98">
        <v>49.037213000000001</v>
      </c>
      <c r="Z73" s="98">
        <v>0.99808894999999997</v>
      </c>
      <c r="AA73" s="62">
        <v>0.99768827000000004</v>
      </c>
      <c r="AB73" s="62">
        <v>6.0840950000000003E-3</v>
      </c>
      <c r="AC73" s="63"/>
      <c r="AD73" s="258"/>
      <c r="AE73" s="258"/>
      <c r="AF73" s="57"/>
      <c r="AG73" s="28"/>
      <c r="AH73" s="57"/>
      <c r="AI73" s="28"/>
      <c r="AJ73" s="133"/>
      <c r="AK73" s="208"/>
      <c r="AL73" s="292" t="s">
        <v>80</v>
      </c>
      <c r="AM73" s="121">
        <f t="shared" si="4"/>
        <v>0.26163499999999829</v>
      </c>
      <c r="AN73" s="97">
        <f t="shared" si="5"/>
        <v>0.21131300000000408</v>
      </c>
      <c r="AO73" s="97">
        <f t="shared" si="6"/>
        <v>3.881999999999497E-5</v>
      </c>
      <c r="AP73" s="97">
        <f t="shared" si="7"/>
        <v>8.1839999999999691E-5</v>
      </c>
      <c r="AQ73" s="122">
        <f t="shared" si="8"/>
        <v>1.5608299999999957E-5</v>
      </c>
      <c r="AR73" s="42" t="str">
        <f t="shared" si="11"/>
        <v/>
      </c>
      <c r="AS73" s="42" t="str">
        <f t="shared" si="12"/>
        <v/>
      </c>
      <c r="AT73" s="42" t="str">
        <f t="shared" si="13"/>
        <v/>
      </c>
      <c r="AX73" s="12"/>
      <c r="AZ73" s="12"/>
    </row>
    <row r="74" spans="2:52" ht="12.75" customHeight="1" x14ac:dyDescent="0.15">
      <c r="B74" s="290"/>
      <c r="C74" s="29" t="s">
        <v>35</v>
      </c>
      <c r="D74" s="187"/>
      <c r="E74" s="58"/>
      <c r="F74" s="188">
        <v>49.963467999999999</v>
      </c>
      <c r="G74" s="188">
        <v>52.742134999999998</v>
      </c>
      <c r="H74" s="188">
        <v>0.99884041999999995</v>
      </c>
      <c r="I74" s="64">
        <v>0.99935205000000005</v>
      </c>
      <c r="J74" s="64">
        <v>2.9088276999999999E-3</v>
      </c>
      <c r="K74" s="189"/>
      <c r="L74" s="259"/>
      <c r="M74" s="259"/>
      <c r="N74" s="58"/>
      <c r="O74" s="30"/>
      <c r="P74" s="58"/>
      <c r="Q74" s="30"/>
      <c r="R74" s="134"/>
      <c r="S74" s="206"/>
      <c r="T74" s="290"/>
      <c r="U74" s="29" t="s">
        <v>35</v>
      </c>
      <c r="V74" s="187"/>
      <c r="W74" s="58"/>
      <c r="X74" s="188">
        <v>47.607284</v>
      </c>
      <c r="Y74" s="188">
        <v>50.883729000000002</v>
      </c>
      <c r="Z74" s="188">
        <v>0.99858798000000004</v>
      </c>
      <c r="AA74" s="64">
        <v>0.99916486000000004</v>
      </c>
      <c r="AB74" s="64">
        <v>3.0849060000000001E-3</v>
      </c>
      <c r="AC74" s="189"/>
      <c r="AD74" s="259"/>
      <c r="AE74" s="259"/>
      <c r="AF74" s="58"/>
      <c r="AG74" s="30"/>
      <c r="AH74" s="58"/>
      <c r="AI74" s="30"/>
      <c r="AJ74" s="134"/>
      <c r="AK74" s="208"/>
      <c r="AL74" s="290"/>
      <c r="AM74" s="88">
        <f t="shared" si="4"/>
        <v>-2.3561839999999989</v>
      </c>
      <c r="AN74" s="123">
        <f t="shared" si="5"/>
        <v>-1.8584059999999951</v>
      </c>
      <c r="AO74" s="123">
        <f t="shared" si="6"/>
        <v>-2.524399999999094E-4</v>
      </c>
      <c r="AP74" s="123">
        <f t="shared" si="7"/>
        <v>-1.8719000000000374E-4</v>
      </c>
      <c r="AQ74" s="89">
        <f t="shared" si="8"/>
        <v>1.7607830000000019E-4</v>
      </c>
      <c r="AR74" s="42" t="str">
        <f t="shared" si="11"/>
        <v/>
      </c>
      <c r="AS74" s="42" t="str">
        <f t="shared" si="12"/>
        <v/>
      </c>
      <c r="AT74" s="42" t="str">
        <f t="shared" si="13"/>
        <v/>
      </c>
      <c r="AX74" s="12"/>
      <c r="AZ74" s="12"/>
    </row>
    <row r="75" spans="2:52" ht="12.75" customHeight="1" x14ac:dyDescent="0.15">
      <c r="B75" s="290"/>
      <c r="C75" s="29" t="s">
        <v>36</v>
      </c>
      <c r="D75" s="187"/>
      <c r="E75" s="58"/>
      <c r="F75" s="188">
        <v>51.588799000000002</v>
      </c>
      <c r="G75" s="188">
        <v>54.173755999999997</v>
      </c>
      <c r="H75" s="188">
        <v>0.99901236000000004</v>
      </c>
      <c r="I75" s="64">
        <v>0.99954032000000004</v>
      </c>
      <c r="J75" s="64">
        <v>1.8628422E-3</v>
      </c>
      <c r="K75" s="189"/>
      <c r="L75" s="259"/>
      <c r="M75" s="259"/>
      <c r="N75" s="58"/>
      <c r="O75" s="30"/>
      <c r="P75" s="58"/>
      <c r="Q75" s="30"/>
      <c r="R75" s="134"/>
      <c r="S75" s="206"/>
      <c r="T75" s="290"/>
      <c r="U75" s="29" t="s">
        <v>36</v>
      </c>
      <c r="V75" s="187"/>
      <c r="W75" s="58"/>
      <c r="X75" s="188">
        <v>51.221809</v>
      </c>
      <c r="Y75" s="188">
        <v>53.850745000000003</v>
      </c>
      <c r="Z75" s="188">
        <v>0.99898008000000005</v>
      </c>
      <c r="AA75" s="64">
        <v>0.99954138999999997</v>
      </c>
      <c r="AB75" s="64">
        <v>1.8601103E-3</v>
      </c>
      <c r="AC75" s="189"/>
      <c r="AD75" s="259"/>
      <c r="AE75" s="259"/>
      <c r="AF75" s="58"/>
      <c r="AG75" s="30"/>
      <c r="AH75" s="58"/>
      <c r="AI75" s="30"/>
      <c r="AJ75" s="134"/>
      <c r="AK75" s="208"/>
      <c r="AL75" s="290"/>
      <c r="AM75" s="88">
        <f t="shared" si="4"/>
        <v>-0.36699000000000126</v>
      </c>
      <c r="AN75" s="123">
        <f t="shared" si="5"/>
        <v>-0.32301099999999394</v>
      </c>
      <c r="AO75" s="123">
        <f t="shared" si="6"/>
        <v>-3.2279999999995646E-5</v>
      </c>
      <c r="AP75" s="123">
        <f t="shared" si="7"/>
        <v>1.0699999999363996E-6</v>
      </c>
      <c r="AQ75" s="89">
        <f t="shared" si="8"/>
        <v>-2.7319000000000475E-6</v>
      </c>
      <c r="AR75" s="42" t="str">
        <f t="shared" si="11"/>
        <v/>
      </c>
      <c r="AS75" s="42" t="str">
        <f t="shared" si="12"/>
        <v/>
      </c>
      <c r="AT75" s="42" t="str">
        <f t="shared" si="13"/>
        <v/>
      </c>
      <c r="AX75" s="12"/>
      <c r="AZ75" s="12"/>
    </row>
    <row r="76" spans="2:52" ht="12.75" customHeight="1" x14ac:dyDescent="0.15">
      <c r="B76" s="290"/>
      <c r="C76" s="29" t="s">
        <v>38</v>
      </c>
      <c r="D76" s="187"/>
      <c r="E76" s="58"/>
      <c r="F76" s="188">
        <v>54.116194</v>
      </c>
      <c r="G76" s="188">
        <v>56.247709999999998</v>
      </c>
      <c r="H76" s="188">
        <v>0.99918116000000001</v>
      </c>
      <c r="I76" s="64">
        <v>0.99969914999999998</v>
      </c>
      <c r="J76" s="64">
        <v>1.0087492E-3</v>
      </c>
      <c r="K76" s="189"/>
      <c r="L76" s="259"/>
      <c r="M76" s="259"/>
      <c r="N76" s="58"/>
      <c r="O76" s="30"/>
      <c r="P76" s="58"/>
      <c r="Q76" s="30"/>
      <c r="R76" s="134"/>
      <c r="S76" s="206"/>
      <c r="T76" s="290"/>
      <c r="U76" s="29" t="s">
        <v>38</v>
      </c>
      <c r="V76" s="187"/>
      <c r="W76" s="58"/>
      <c r="X76" s="188">
        <v>54.087147999999999</v>
      </c>
      <c r="Y76" s="188">
        <v>56.208173000000002</v>
      </c>
      <c r="Z76" s="188">
        <v>0.99917617999999997</v>
      </c>
      <c r="AA76" s="64">
        <v>0.99969827</v>
      </c>
      <c r="AB76" s="64">
        <v>1.0189535999999999E-3</v>
      </c>
      <c r="AC76" s="189"/>
      <c r="AD76" s="259"/>
      <c r="AE76" s="259"/>
      <c r="AF76" s="58"/>
      <c r="AG76" s="30"/>
      <c r="AH76" s="58"/>
      <c r="AI76" s="30"/>
      <c r="AJ76" s="134"/>
      <c r="AK76" s="208"/>
      <c r="AL76" s="290"/>
      <c r="AM76" s="88">
        <f t="shared" si="4"/>
        <v>-2.9046000000001015E-2</v>
      </c>
      <c r="AN76" s="123">
        <f t="shared" si="5"/>
        <v>-3.9536999999995714E-2</v>
      </c>
      <c r="AO76" s="123">
        <f t="shared" si="6"/>
        <v>-4.9800000000432831E-6</v>
      </c>
      <c r="AP76" s="123">
        <f t="shared" si="7"/>
        <v>-8.7999999998089606E-7</v>
      </c>
      <c r="AQ76" s="89">
        <f t="shared" si="8"/>
        <v>1.0204399999999905E-5</v>
      </c>
      <c r="AR76" s="42" t="str">
        <f t="shared" si="11"/>
        <v/>
      </c>
      <c r="AS76" s="42" t="str">
        <f t="shared" si="12"/>
        <v/>
      </c>
      <c r="AT76" s="42" t="str">
        <f t="shared" si="13"/>
        <v/>
      </c>
      <c r="AX76" s="12"/>
      <c r="AZ76" s="12"/>
    </row>
    <row r="77" spans="2:52" ht="13.5" customHeight="1" thickBot="1" x14ac:dyDescent="0.2">
      <c r="B77" s="290"/>
      <c r="C77" s="29"/>
      <c r="D77" s="187"/>
      <c r="E77" s="58"/>
      <c r="F77" s="190"/>
      <c r="G77" s="190"/>
      <c r="H77" s="190"/>
      <c r="I77" s="58"/>
      <c r="J77" s="58"/>
      <c r="K77" s="189"/>
      <c r="L77" s="259"/>
      <c r="M77" s="259"/>
      <c r="N77" s="58"/>
      <c r="O77" s="30"/>
      <c r="P77" s="58"/>
      <c r="Q77" s="30"/>
      <c r="R77" s="185"/>
      <c r="S77" s="206"/>
      <c r="T77" s="290"/>
      <c r="U77" s="29"/>
      <c r="V77" s="187"/>
      <c r="W77" s="58"/>
      <c r="X77" s="190"/>
      <c r="Y77" s="190"/>
      <c r="Z77" s="190"/>
      <c r="AA77" s="58"/>
      <c r="AB77" s="58"/>
      <c r="AC77" s="189"/>
      <c r="AD77" s="259"/>
      <c r="AE77" s="259"/>
      <c r="AF77" s="58"/>
      <c r="AG77" s="30"/>
      <c r="AH77" s="58"/>
      <c r="AI77" s="30"/>
      <c r="AJ77" s="185"/>
      <c r="AK77" s="208"/>
      <c r="AL77" s="290"/>
      <c r="AM77" s="124" t="str">
        <f t="shared" si="4"/>
        <v/>
      </c>
      <c r="AN77" s="125" t="str">
        <f t="shared" si="5"/>
        <v/>
      </c>
      <c r="AO77" s="125" t="str">
        <f t="shared" si="6"/>
        <v/>
      </c>
      <c r="AP77" s="125" t="str">
        <f t="shared" si="7"/>
        <v/>
      </c>
      <c r="AQ77" s="126" t="str">
        <f t="shared" si="8"/>
        <v/>
      </c>
      <c r="AR77" s="42" t="str">
        <f t="shared" si="11"/>
        <v/>
      </c>
      <c r="AS77" s="42" t="str">
        <f t="shared" si="12"/>
        <v/>
      </c>
      <c r="AT77" s="42" t="str">
        <f t="shared" si="13"/>
        <v/>
      </c>
      <c r="AX77" s="12"/>
      <c r="AZ77" s="12"/>
    </row>
    <row r="78" spans="2:52" x14ac:dyDescent="0.15">
      <c r="B78" s="292" t="s">
        <v>81</v>
      </c>
      <c r="C78" s="27" t="s">
        <v>34</v>
      </c>
      <c r="D78" s="41"/>
      <c r="E78" s="57"/>
      <c r="F78" s="98">
        <v>45.971947999999998</v>
      </c>
      <c r="G78" s="98">
        <v>49.606682999999997</v>
      </c>
      <c r="H78" s="98">
        <v>0.99815803000000003</v>
      </c>
      <c r="I78" s="62">
        <v>0.99779074999999995</v>
      </c>
      <c r="J78" s="62">
        <v>5.5026957E-3</v>
      </c>
      <c r="K78" s="63"/>
      <c r="L78" s="258"/>
      <c r="M78" s="258"/>
      <c r="N78" s="57"/>
      <c r="O78" s="28"/>
      <c r="P78" s="57"/>
      <c r="Q78" s="28"/>
      <c r="R78" s="133"/>
      <c r="S78" s="206"/>
      <c r="T78" s="292" t="s">
        <v>81</v>
      </c>
      <c r="U78" s="27" t="s">
        <v>34</v>
      </c>
      <c r="V78" s="41"/>
      <c r="W78" s="57"/>
      <c r="X78" s="98">
        <v>45.670696999999997</v>
      </c>
      <c r="Y78" s="98">
        <v>49.335645999999997</v>
      </c>
      <c r="Z78" s="98">
        <v>0.99807329</v>
      </c>
      <c r="AA78" s="62">
        <v>0.99778277000000004</v>
      </c>
      <c r="AB78" s="62">
        <v>5.6150239999999997E-3</v>
      </c>
      <c r="AC78" s="63"/>
      <c r="AD78" s="258"/>
      <c r="AE78" s="258"/>
      <c r="AF78" s="57"/>
      <c r="AG78" s="28"/>
      <c r="AH78" s="57"/>
      <c r="AI78" s="28"/>
      <c r="AJ78" s="133"/>
      <c r="AK78" s="208"/>
      <c r="AL78" s="292" t="s">
        <v>81</v>
      </c>
      <c r="AM78" s="121">
        <f t="shared" si="4"/>
        <v>-0.3012510000000006</v>
      </c>
      <c r="AN78" s="97">
        <f t="shared" si="5"/>
        <v>-0.27103699999999975</v>
      </c>
      <c r="AO78" s="97">
        <f t="shared" si="6"/>
        <v>-8.4740000000027571E-5</v>
      </c>
      <c r="AP78" s="97">
        <f t="shared" si="7"/>
        <v>-7.9799999999075055E-6</v>
      </c>
      <c r="AQ78" s="122">
        <f t="shared" si="8"/>
        <v>1.1232829999999975E-4</v>
      </c>
      <c r="AR78" s="42" t="str">
        <f t="shared" si="11"/>
        <v/>
      </c>
      <c r="AS78" s="42" t="str">
        <f t="shared" si="12"/>
        <v/>
      </c>
      <c r="AT78" s="42" t="str">
        <f t="shared" si="13"/>
        <v/>
      </c>
      <c r="AX78" s="12"/>
      <c r="AZ78" s="12"/>
    </row>
    <row r="79" spans="2:52" ht="12.75" customHeight="1" x14ac:dyDescent="0.15">
      <c r="B79" s="290"/>
      <c r="C79" s="29" t="s">
        <v>35</v>
      </c>
      <c r="D79" s="187"/>
      <c r="E79" s="58"/>
      <c r="F79" s="188">
        <v>50.193382999999997</v>
      </c>
      <c r="G79" s="188">
        <v>52.974262000000003</v>
      </c>
      <c r="H79" s="188">
        <v>0.99885838000000005</v>
      </c>
      <c r="I79" s="64">
        <v>0.99937257000000002</v>
      </c>
      <c r="J79" s="64">
        <v>2.7790194999999999E-3</v>
      </c>
      <c r="K79" s="189"/>
      <c r="L79" s="259"/>
      <c r="M79" s="259"/>
      <c r="N79" s="58"/>
      <c r="O79" s="30"/>
      <c r="P79" s="58"/>
      <c r="Q79" s="30"/>
      <c r="R79" s="134"/>
      <c r="S79" s="206"/>
      <c r="T79" s="290"/>
      <c r="U79" s="29" t="s">
        <v>35</v>
      </c>
      <c r="V79" s="187"/>
      <c r="W79" s="58"/>
      <c r="X79" s="188">
        <v>47.249653000000002</v>
      </c>
      <c r="Y79" s="188">
        <v>50.638969000000003</v>
      </c>
      <c r="Z79" s="188">
        <v>0.99852945999999998</v>
      </c>
      <c r="AA79" s="64">
        <v>0.99918430999999996</v>
      </c>
      <c r="AB79" s="64">
        <v>2.9810783E-3</v>
      </c>
      <c r="AC79" s="189"/>
      <c r="AD79" s="259"/>
      <c r="AE79" s="259"/>
      <c r="AF79" s="58"/>
      <c r="AG79" s="30"/>
      <c r="AH79" s="58"/>
      <c r="AI79" s="30"/>
      <c r="AJ79" s="134"/>
      <c r="AK79" s="208"/>
      <c r="AL79" s="290"/>
      <c r="AM79" s="88">
        <f t="shared" si="4"/>
        <v>-2.9437299999999951</v>
      </c>
      <c r="AN79" s="123">
        <f t="shared" si="5"/>
        <v>-2.3352930000000001</v>
      </c>
      <c r="AO79" s="123">
        <f t="shared" si="6"/>
        <v>-3.2892000000006583E-4</v>
      </c>
      <c r="AP79" s="123">
        <f t="shared" si="7"/>
        <v>-1.8826000000005116E-4</v>
      </c>
      <c r="AQ79" s="89">
        <f t="shared" si="8"/>
        <v>2.0205880000000002E-4</v>
      </c>
      <c r="AR79" s="42" t="str">
        <f t="shared" si="11"/>
        <v/>
      </c>
      <c r="AS79" s="42" t="str">
        <f t="shared" si="12"/>
        <v/>
      </c>
      <c r="AT79" s="42" t="str">
        <f t="shared" si="13"/>
        <v/>
      </c>
      <c r="AX79" s="12"/>
      <c r="AZ79" s="12"/>
    </row>
    <row r="80" spans="2:52" ht="12.75" customHeight="1" x14ac:dyDescent="0.15">
      <c r="B80" s="290"/>
      <c r="C80" s="29" t="s">
        <v>36</v>
      </c>
      <c r="D80" s="187"/>
      <c r="E80" s="58"/>
      <c r="F80" s="188">
        <v>51.797525</v>
      </c>
      <c r="G80" s="188">
        <v>54.375036000000001</v>
      </c>
      <c r="H80" s="188">
        <v>0.99902318000000001</v>
      </c>
      <c r="I80" s="64">
        <v>0.99955274000000005</v>
      </c>
      <c r="J80" s="64">
        <v>1.7246150999999999E-3</v>
      </c>
      <c r="K80" s="189"/>
      <c r="L80" s="259"/>
      <c r="M80" s="259"/>
      <c r="N80" s="58"/>
      <c r="O80" s="30"/>
      <c r="P80" s="58"/>
      <c r="Q80" s="30"/>
      <c r="R80" s="134"/>
      <c r="S80" s="206"/>
      <c r="T80" s="290"/>
      <c r="U80" s="29" t="s">
        <v>36</v>
      </c>
      <c r="V80" s="187"/>
      <c r="W80" s="58"/>
      <c r="X80" s="188">
        <v>51.029093000000003</v>
      </c>
      <c r="Y80" s="188">
        <v>53.710040999999997</v>
      </c>
      <c r="Z80" s="188">
        <v>0.99896819000000003</v>
      </c>
      <c r="AA80" s="64">
        <v>0.99954761000000003</v>
      </c>
      <c r="AB80" s="64">
        <v>1.7289063E-3</v>
      </c>
      <c r="AC80" s="189"/>
      <c r="AD80" s="259"/>
      <c r="AE80" s="259"/>
      <c r="AF80" s="58"/>
      <c r="AG80" s="30"/>
      <c r="AH80" s="58"/>
      <c r="AI80" s="30"/>
      <c r="AJ80" s="134"/>
      <c r="AK80" s="208"/>
      <c r="AL80" s="290"/>
      <c r="AM80" s="88">
        <f t="shared" si="4"/>
        <v>-0.76843199999999712</v>
      </c>
      <c r="AN80" s="123">
        <f t="shared" si="5"/>
        <v>-0.66499500000000467</v>
      </c>
      <c r="AO80" s="123">
        <f t="shared" si="6"/>
        <v>-5.4989999999977002E-5</v>
      </c>
      <c r="AP80" s="123">
        <f t="shared" si="7"/>
        <v>-5.1300000000198409E-6</v>
      </c>
      <c r="AQ80" s="89">
        <f t="shared" si="8"/>
        <v>4.2912000000000852E-6</v>
      </c>
      <c r="AR80" s="42" t="str">
        <f t="shared" si="11"/>
        <v/>
      </c>
      <c r="AS80" s="42" t="str">
        <f t="shared" si="12"/>
        <v/>
      </c>
      <c r="AT80" s="42" t="str">
        <f t="shared" si="13"/>
        <v/>
      </c>
      <c r="AX80" s="12"/>
      <c r="AZ80" s="12"/>
    </row>
    <row r="81" spans="2:52" ht="12.75" customHeight="1" x14ac:dyDescent="0.15">
      <c r="B81" s="290"/>
      <c r="C81" s="29" t="s">
        <v>38</v>
      </c>
      <c r="D81" s="187"/>
      <c r="E81" s="58"/>
      <c r="F81" s="188">
        <v>54.231692000000002</v>
      </c>
      <c r="G81" s="188">
        <v>56.359583000000001</v>
      </c>
      <c r="H81" s="188">
        <v>0.99918865999999995</v>
      </c>
      <c r="I81" s="64">
        <v>0.99970842000000004</v>
      </c>
      <c r="J81" s="64">
        <v>9.5568129999999999E-4</v>
      </c>
      <c r="K81" s="189"/>
      <c r="L81" s="259"/>
      <c r="M81" s="259"/>
      <c r="N81" s="58"/>
      <c r="O81" s="30"/>
      <c r="P81" s="58"/>
      <c r="Q81" s="30"/>
      <c r="R81" s="134"/>
      <c r="S81" s="206"/>
      <c r="T81" s="290"/>
      <c r="U81" s="29" t="s">
        <v>38</v>
      </c>
      <c r="V81" s="187"/>
      <c r="W81" s="58"/>
      <c r="X81" s="188">
        <v>54.187553000000001</v>
      </c>
      <c r="Y81" s="188">
        <v>56.313330999999998</v>
      </c>
      <c r="Z81" s="188">
        <v>0.99918474999999995</v>
      </c>
      <c r="AA81" s="64">
        <v>0.99969812999999996</v>
      </c>
      <c r="AB81" s="64">
        <v>9.6313184E-4</v>
      </c>
      <c r="AC81" s="189"/>
      <c r="AD81" s="259"/>
      <c r="AE81" s="259"/>
      <c r="AF81" s="58"/>
      <c r="AG81" s="30"/>
      <c r="AH81" s="58"/>
      <c r="AI81" s="30"/>
      <c r="AJ81" s="134"/>
      <c r="AK81" s="208"/>
      <c r="AL81" s="290"/>
      <c r="AM81" s="88">
        <f t="shared" si="4"/>
        <v>-4.4139000000001261E-2</v>
      </c>
      <c r="AN81" s="123">
        <f t="shared" si="5"/>
        <v>-4.6252000000002624E-2</v>
      </c>
      <c r="AO81" s="123">
        <f t="shared" si="6"/>
        <v>-3.9099999999958612E-6</v>
      </c>
      <c r="AP81" s="123">
        <f t="shared" si="7"/>
        <v>-1.0290000000079402E-5</v>
      </c>
      <c r="AQ81" s="89">
        <f t="shared" si="8"/>
        <v>7.450540000000002E-6</v>
      </c>
      <c r="AR81" s="42" t="str">
        <f t="shared" si="11"/>
        <v/>
      </c>
      <c r="AS81" s="42" t="str">
        <f t="shared" si="12"/>
        <v/>
      </c>
      <c r="AT81" s="42" t="str">
        <f t="shared" si="13"/>
        <v/>
      </c>
      <c r="AX81" s="12"/>
      <c r="AZ81" s="12"/>
    </row>
    <row r="82" spans="2:52" ht="13.5" customHeight="1" thickBot="1" x14ac:dyDescent="0.2">
      <c r="B82" s="290"/>
      <c r="C82" s="29"/>
      <c r="D82" s="187"/>
      <c r="E82" s="58"/>
      <c r="F82" s="190"/>
      <c r="G82" s="190"/>
      <c r="H82" s="190"/>
      <c r="I82" s="58"/>
      <c r="J82" s="58"/>
      <c r="K82" s="189"/>
      <c r="L82" s="259"/>
      <c r="M82" s="259"/>
      <c r="N82" s="58"/>
      <c r="O82" s="30"/>
      <c r="P82" s="58"/>
      <c r="Q82" s="30"/>
      <c r="R82" s="185"/>
      <c r="S82" s="206"/>
      <c r="T82" s="290"/>
      <c r="U82" s="29"/>
      <c r="V82" s="187"/>
      <c r="W82" s="58"/>
      <c r="X82" s="190"/>
      <c r="Y82" s="190"/>
      <c r="Z82" s="190"/>
      <c r="AA82" s="58"/>
      <c r="AB82" s="58"/>
      <c r="AC82" s="189"/>
      <c r="AD82" s="259"/>
      <c r="AE82" s="259"/>
      <c r="AF82" s="58"/>
      <c r="AG82" s="30"/>
      <c r="AH82" s="58"/>
      <c r="AI82" s="30"/>
      <c r="AJ82" s="185"/>
      <c r="AK82" s="208"/>
      <c r="AL82" s="290"/>
      <c r="AM82" s="124" t="str">
        <f t="shared" si="4"/>
        <v/>
      </c>
      <c r="AN82" s="125" t="str">
        <f t="shared" si="5"/>
        <v/>
      </c>
      <c r="AO82" s="125" t="str">
        <f t="shared" si="6"/>
        <v/>
      </c>
      <c r="AP82" s="125" t="str">
        <f t="shared" si="7"/>
        <v/>
      </c>
      <c r="AQ82" s="126" t="str">
        <f t="shared" si="8"/>
        <v/>
      </c>
      <c r="AR82" s="42" t="str">
        <f t="shared" si="11"/>
        <v/>
      </c>
      <c r="AS82" s="42" t="str">
        <f t="shared" si="12"/>
        <v/>
      </c>
      <c r="AT82" s="42" t="str">
        <f t="shared" si="13"/>
        <v/>
      </c>
      <c r="AX82" s="12"/>
      <c r="AZ82" s="12"/>
    </row>
    <row r="83" spans="2:52" x14ac:dyDescent="0.15">
      <c r="B83" s="289" t="s">
        <v>82</v>
      </c>
      <c r="C83" s="27" t="s">
        <v>34</v>
      </c>
      <c r="D83" s="41"/>
      <c r="E83" s="57"/>
      <c r="F83" s="98">
        <v>47.742586000000003</v>
      </c>
      <c r="G83" s="98">
        <v>50.580649000000001</v>
      </c>
      <c r="H83" s="98">
        <v>0.99851544000000003</v>
      </c>
      <c r="I83" s="62">
        <v>0.99826448000000001</v>
      </c>
      <c r="J83" s="62">
        <v>4.2688869999999999E-3</v>
      </c>
      <c r="K83" s="63"/>
      <c r="L83" s="258"/>
      <c r="M83" s="258"/>
      <c r="N83" s="57"/>
      <c r="O83" s="28"/>
      <c r="P83" s="57"/>
      <c r="Q83" s="28"/>
      <c r="R83" s="133"/>
      <c r="S83" s="206"/>
      <c r="T83" s="289" t="s">
        <v>82</v>
      </c>
      <c r="U83" s="27" t="s">
        <v>34</v>
      </c>
      <c r="V83" s="41"/>
      <c r="W83" s="57"/>
      <c r="X83" s="98">
        <v>47.799014999999997</v>
      </c>
      <c r="Y83" s="98">
        <v>50.581328999999997</v>
      </c>
      <c r="Z83" s="98">
        <v>0.99850236000000003</v>
      </c>
      <c r="AA83" s="62">
        <v>0.99834082000000002</v>
      </c>
      <c r="AB83" s="62">
        <v>4.3677882999999997E-3</v>
      </c>
      <c r="AC83" s="63"/>
      <c r="AD83" s="258"/>
      <c r="AE83" s="258"/>
      <c r="AF83" s="57"/>
      <c r="AG83" s="28"/>
      <c r="AH83" s="57"/>
      <c r="AI83" s="28"/>
      <c r="AJ83" s="133"/>
      <c r="AK83" s="208"/>
      <c r="AL83" s="289" t="s">
        <v>82</v>
      </c>
      <c r="AM83" s="121">
        <f t="shared" si="4"/>
        <v>5.6428999999994289E-2</v>
      </c>
      <c r="AN83" s="97">
        <f t="shared" si="5"/>
        <v>6.7999999999557303E-4</v>
      </c>
      <c r="AO83" s="97">
        <f t="shared" si="6"/>
        <v>-1.3079999999998648E-5</v>
      </c>
      <c r="AP83" s="97">
        <f t="shared" si="7"/>
        <v>7.6340000000008068E-5</v>
      </c>
      <c r="AQ83" s="122">
        <f t="shared" si="8"/>
        <v>9.8901299999999866E-5</v>
      </c>
      <c r="AR83" s="42" t="str">
        <f t="shared" si="11"/>
        <v/>
      </c>
      <c r="AS83" s="42" t="str">
        <f t="shared" si="12"/>
        <v/>
      </c>
      <c r="AT83" s="42" t="str">
        <f t="shared" si="13"/>
        <v/>
      </c>
      <c r="AX83" s="12"/>
      <c r="AZ83" s="12"/>
    </row>
    <row r="84" spans="2:52" ht="12.75" customHeight="1" x14ac:dyDescent="0.15">
      <c r="B84" s="290"/>
      <c r="C84" s="29" t="s">
        <v>35</v>
      </c>
      <c r="D84" s="187"/>
      <c r="E84" s="58"/>
      <c r="F84" s="188">
        <v>50.592740999999997</v>
      </c>
      <c r="G84" s="188">
        <v>53.361159000000001</v>
      </c>
      <c r="H84" s="188">
        <v>0.99893728999999998</v>
      </c>
      <c r="I84" s="64">
        <v>0.99943110999999996</v>
      </c>
      <c r="J84" s="64">
        <v>2.2787845E-3</v>
      </c>
      <c r="K84" s="189"/>
      <c r="L84" s="259"/>
      <c r="M84" s="259"/>
      <c r="N84" s="58"/>
      <c r="O84" s="30"/>
      <c r="P84" s="58"/>
      <c r="Q84" s="30"/>
      <c r="R84" s="134"/>
      <c r="S84" s="206"/>
      <c r="T84" s="290"/>
      <c r="U84" s="29" t="s">
        <v>35</v>
      </c>
      <c r="V84" s="187"/>
      <c r="W84" s="58"/>
      <c r="X84" s="188">
        <v>50.588427000000003</v>
      </c>
      <c r="Y84" s="188">
        <v>53.363807999999999</v>
      </c>
      <c r="Z84" s="188">
        <v>0.99893220000000005</v>
      </c>
      <c r="AA84" s="64">
        <v>0.99940878</v>
      </c>
      <c r="AB84" s="64">
        <v>2.2825864000000002E-3</v>
      </c>
      <c r="AC84" s="189"/>
      <c r="AD84" s="259"/>
      <c r="AE84" s="259"/>
      <c r="AF84" s="58"/>
      <c r="AG84" s="30"/>
      <c r="AH84" s="58"/>
      <c r="AI84" s="30"/>
      <c r="AJ84" s="134"/>
      <c r="AK84" s="208"/>
      <c r="AL84" s="290"/>
      <c r="AM84" s="88">
        <f t="shared" si="4"/>
        <v>-4.3139999999937118E-3</v>
      </c>
      <c r="AN84" s="123">
        <f t="shared" si="5"/>
        <v>2.6489999999981251E-3</v>
      </c>
      <c r="AO84" s="123">
        <f t="shared" si="6"/>
        <v>-5.0899999999298728E-6</v>
      </c>
      <c r="AP84" s="123">
        <f t="shared" si="7"/>
        <v>-2.2329999999959327E-5</v>
      </c>
      <c r="AQ84" s="89">
        <f t="shared" si="8"/>
        <v>3.8019000000001982E-6</v>
      </c>
      <c r="AR84" s="42" t="str">
        <f t="shared" si="11"/>
        <v/>
      </c>
      <c r="AS84" s="42" t="str">
        <f t="shared" si="12"/>
        <v/>
      </c>
      <c r="AT84" s="42" t="str">
        <f t="shared" si="13"/>
        <v/>
      </c>
      <c r="AX84" s="12"/>
      <c r="AZ84" s="12"/>
    </row>
    <row r="85" spans="2:52" ht="12.75" customHeight="1" x14ac:dyDescent="0.15">
      <c r="B85" s="290"/>
      <c r="C85" s="29" t="s">
        <v>36</v>
      </c>
      <c r="D85" s="187"/>
      <c r="E85" s="58"/>
      <c r="F85" s="188">
        <v>52.222546999999999</v>
      </c>
      <c r="G85" s="188">
        <v>54.810361999999998</v>
      </c>
      <c r="H85" s="188">
        <v>0.99908357999999997</v>
      </c>
      <c r="I85" s="64">
        <v>0.99956548000000001</v>
      </c>
      <c r="J85" s="64">
        <v>1.7258726E-3</v>
      </c>
      <c r="K85" s="189"/>
      <c r="L85" s="259"/>
      <c r="M85" s="259"/>
      <c r="N85" s="58"/>
      <c r="O85" s="30"/>
      <c r="P85" s="58"/>
      <c r="Q85" s="30"/>
      <c r="R85" s="134"/>
      <c r="S85" s="206"/>
      <c r="T85" s="290"/>
      <c r="U85" s="29" t="s">
        <v>36</v>
      </c>
      <c r="V85" s="187"/>
      <c r="W85" s="58"/>
      <c r="X85" s="188">
        <v>52.245964000000001</v>
      </c>
      <c r="Y85" s="188">
        <v>54.833553000000002</v>
      </c>
      <c r="Z85" s="188">
        <v>0.99908315999999997</v>
      </c>
      <c r="AA85" s="64">
        <v>0.99956937999999995</v>
      </c>
      <c r="AB85" s="64">
        <v>1.6937944999999999E-3</v>
      </c>
      <c r="AC85" s="189"/>
      <c r="AD85" s="259"/>
      <c r="AE85" s="259"/>
      <c r="AF85" s="58"/>
      <c r="AG85" s="30"/>
      <c r="AH85" s="58"/>
      <c r="AI85" s="30"/>
      <c r="AJ85" s="134"/>
      <c r="AK85" s="208"/>
      <c r="AL85" s="290"/>
      <c r="AM85" s="88">
        <f t="shared" si="4"/>
        <v>2.341700000000202E-2</v>
      </c>
      <c r="AN85" s="123">
        <f t="shared" si="5"/>
        <v>2.319100000000418E-2</v>
      </c>
      <c r="AO85" s="123">
        <f t="shared" si="6"/>
        <v>-4.2000000000097515E-7</v>
      </c>
      <c r="AP85" s="123">
        <f t="shared" si="7"/>
        <v>3.8999999999456136E-6</v>
      </c>
      <c r="AQ85" s="89">
        <f t="shared" si="8"/>
        <v>-3.2078100000000088E-5</v>
      </c>
      <c r="AR85" s="42" t="str">
        <f t="shared" si="11"/>
        <v/>
      </c>
      <c r="AS85" s="42" t="str">
        <f t="shared" si="12"/>
        <v/>
      </c>
      <c r="AT85" s="42" t="str">
        <f t="shared" si="13"/>
        <v/>
      </c>
      <c r="AX85" s="12"/>
      <c r="AZ85" s="12"/>
    </row>
    <row r="86" spans="2:52" ht="12.75" customHeight="1" x14ac:dyDescent="0.15">
      <c r="B86" s="290"/>
      <c r="C86" s="29" t="s">
        <v>38</v>
      </c>
      <c r="D86" s="187"/>
      <c r="E86" s="58"/>
      <c r="F86" s="188">
        <v>54.445526999999998</v>
      </c>
      <c r="G86" s="188">
        <v>56.675479000000003</v>
      </c>
      <c r="H86" s="188">
        <v>0.99921329000000003</v>
      </c>
      <c r="I86" s="64">
        <v>0.99971209000000005</v>
      </c>
      <c r="J86" s="64">
        <v>9.8130630000000003E-4</v>
      </c>
      <c r="K86" s="189"/>
      <c r="L86" s="259"/>
      <c r="M86" s="259"/>
      <c r="N86" s="58"/>
      <c r="O86" s="30"/>
      <c r="P86" s="58"/>
      <c r="Q86" s="30"/>
      <c r="R86" s="134"/>
      <c r="S86" s="206"/>
      <c r="T86" s="290"/>
      <c r="U86" s="29" t="s">
        <v>38</v>
      </c>
      <c r="V86" s="187"/>
      <c r="W86" s="58"/>
      <c r="X86" s="188">
        <v>54.428421</v>
      </c>
      <c r="Y86" s="188">
        <v>56.656238000000002</v>
      </c>
      <c r="Z86" s="188">
        <v>0.99921234999999997</v>
      </c>
      <c r="AA86" s="64">
        <v>0.99970840000000005</v>
      </c>
      <c r="AB86" s="64">
        <v>9.7175885000000005E-4</v>
      </c>
      <c r="AC86" s="189"/>
      <c r="AD86" s="259"/>
      <c r="AE86" s="259"/>
      <c r="AF86" s="58"/>
      <c r="AG86" s="30"/>
      <c r="AH86" s="58"/>
      <c r="AI86" s="30"/>
      <c r="AJ86" s="134"/>
      <c r="AK86" s="208"/>
      <c r="AL86" s="290"/>
      <c r="AM86" s="88">
        <f t="shared" si="4"/>
        <v>-1.7105999999998289E-2</v>
      </c>
      <c r="AN86" s="123">
        <f t="shared" si="5"/>
        <v>-1.9241000000000952E-2</v>
      </c>
      <c r="AO86" s="123">
        <f t="shared" si="6"/>
        <v>-9.4000000006033702E-7</v>
      </c>
      <c r="AP86" s="123">
        <f t="shared" si="7"/>
        <v>-3.6900000000006372E-6</v>
      </c>
      <c r="AQ86" s="89">
        <f t="shared" si="8"/>
        <v>-9.547449999999986E-6</v>
      </c>
      <c r="AR86" s="42" t="str">
        <f t="shared" si="11"/>
        <v/>
      </c>
      <c r="AS86" s="42" t="str">
        <f t="shared" si="12"/>
        <v/>
      </c>
      <c r="AT86" s="42" t="str">
        <f t="shared" si="13"/>
        <v/>
      </c>
      <c r="AX86" s="12"/>
      <c r="AZ86" s="12"/>
    </row>
    <row r="87" spans="2:52" ht="13.5" customHeight="1" thickBot="1" x14ac:dyDescent="0.2">
      <c r="B87" s="291"/>
      <c r="C87" s="29"/>
      <c r="D87" s="187"/>
      <c r="E87" s="58"/>
      <c r="F87" s="190"/>
      <c r="G87" s="190"/>
      <c r="H87" s="190"/>
      <c r="I87" s="58"/>
      <c r="J87" s="58"/>
      <c r="K87" s="189"/>
      <c r="L87" s="259"/>
      <c r="M87" s="259"/>
      <c r="N87" s="58"/>
      <c r="O87" s="30"/>
      <c r="P87" s="58"/>
      <c r="Q87" s="30"/>
      <c r="R87" s="185"/>
      <c r="S87" s="206"/>
      <c r="T87" s="291"/>
      <c r="U87" s="29"/>
      <c r="V87" s="187"/>
      <c r="W87" s="58"/>
      <c r="X87" s="190"/>
      <c r="Y87" s="190"/>
      <c r="Z87" s="190"/>
      <c r="AA87" s="58"/>
      <c r="AB87" s="58"/>
      <c r="AC87" s="189"/>
      <c r="AD87" s="259"/>
      <c r="AE87" s="259"/>
      <c r="AF87" s="58"/>
      <c r="AG87" s="30"/>
      <c r="AH87" s="58"/>
      <c r="AI87" s="30"/>
      <c r="AJ87" s="185"/>
      <c r="AK87" s="208"/>
      <c r="AL87" s="291"/>
      <c r="AM87" s="124" t="str">
        <f t="shared" si="4"/>
        <v/>
      </c>
      <c r="AN87" s="125" t="str">
        <f t="shared" si="5"/>
        <v/>
      </c>
      <c r="AO87" s="125" t="str">
        <f t="shared" si="6"/>
        <v/>
      </c>
      <c r="AP87" s="125" t="str">
        <f t="shared" si="7"/>
        <v/>
      </c>
      <c r="AQ87" s="126" t="str">
        <f t="shared" si="8"/>
        <v/>
      </c>
      <c r="AR87" s="42" t="str">
        <f t="shared" si="11"/>
        <v/>
      </c>
      <c r="AS87" s="42" t="str">
        <f t="shared" si="12"/>
        <v/>
      </c>
      <c r="AT87" s="42" t="str">
        <f t="shared" si="13"/>
        <v/>
      </c>
      <c r="AX87" s="12"/>
      <c r="AZ87" s="12"/>
    </row>
    <row r="88" spans="2:52" ht="13.5" customHeight="1" x14ac:dyDescent="0.15">
      <c r="B88" s="289" t="s">
        <v>83</v>
      </c>
      <c r="C88" s="27" t="s">
        <v>34</v>
      </c>
      <c r="D88" s="41"/>
      <c r="E88" s="57"/>
      <c r="F88" s="98">
        <v>47.467326</v>
      </c>
      <c r="G88" s="98">
        <v>50.301780000000001</v>
      </c>
      <c r="H88" s="98">
        <v>0.99845991999999995</v>
      </c>
      <c r="I88" s="62">
        <v>0.99839149999999999</v>
      </c>
      <c r="J88" s="62">
        <v>4.3473009999999996E-3</v>
      </c>
      <c r="K88" s="63"/>
      <c r="L88" s="258"/>
      <c r="M88" s="258"/>
      <c r="N88" s="57"/>
      <c r="O88" s="28"/>
      <c r="P88" s="57"/>
      <c r="Q88" s="28"/>
      <c r="R88" s="133"/>
      <c r="S88" s="206"/>
      <c r="T88" s="289" t="s">
        <v>83</v>
      </c>
      <c r="U88" s="27" t="s">
        <v>34</v>
      </c>
      <c r="V88" s="41"/>
      <c r="W88" s="57"/>
      <c r="X88" s="98">
        <v>47.543387000000003</v>
      </c>
      <c r="Y88" s="98">
        <v>50.303876000000002</v>
      </c>
      <c r="Z88" s="98">
        <v>0.99844683000000001</v>
      </c>
      <c r="AA88" s="62">
        <v>0.99847299</v>
      </c>
      <c r="AB88" s="62">
        <v>4.4468509999999999E-3</v>
      </c>
      <c r="AC88" s="63"/>
      <c r="AD88" s="258"/>
      <c r="AE88" s="258"/>
      <c r="AF88" s="57"/>
      <c r="AG88" s="28"/>
      <c r="AH88" s="57"/>
      <c r="AI88" s="28"/>
      <c r="AJ88" s="133"/>
      <c r="AK88" s="208"/>
      <c r="AL88" s="289" t="s">
        <v>83</v>
      </c>
      <c r="AM88" s="121">
        <f t="shared" si="4"/>
        <v>7.6061000000002821E-2</v>
      </c>
      <c r="AN88" s="97">
        <f t="shared" si="5"/>
        <v>2.0960000000016521E-3</v>
      </c>
      <c r="AO88" s="97">
        <f t="shared" si="6"/>
        <v>-1.3089999999937874E-5</v>
      </c>
      <c r="AP88" s="97">
        <f t="shared" si="7"/>
        <v>8.1490000000017382E-5</v>
      </c>
      <c r="AQ88" s="122">
        <f t="shared" si="8"/>
        <v>9.9550000000000333E-5</v>
      </c>
      <c r="AR88" s="39"/>
      <c r="AS88" s="234"/>
      <c r="AT88" s="39"/>
    </row>
    <row r="89" spans="2:52" ht="13.5" customHeight="1" x14ac:dyDescent="0.15">
      <c r="B89" s="290"/>
      <c r="C89" s="29" t="s">
        <v>35</v>
      </c>
      <c r="D89" s="187"/>
      <c r="E89" s="58"/>
      <c r="F89" s="188">
        <v>50.360537000000001</v>
      </c>
      <c r="G89" s="188">
        <v>53.162649000000002</v>
      </c>
      <c r="H89" s="188">
        <v>0.99888604999999997</v>
      </c>
      <c r="I89" s="64">
        <v>0.99937670000000001</v>
      </c>
      <c r="J89" s="64">
        <v>2.3635316000000001E-3</v>
      </c>
      <c r="K89" s="189"/>
      <c r="L89" s="259"/>
      <c r="M89" s="259"/>
      <c r="N89" s="58"/>
      <c r="O89" s="30"/>
      <c r="P89" s="58"/>
      <c r="Q89" s="30"/>
      <c r="R89" s="134"/>
      <c r="S89" s="206"/>
      <c r="T89" s="290"/>
      <c r="U89" s="29" t="s">
        <v>35</v>
      </c>
      <c r="V89" s="187"/>
      <c r="W89" s="58"/>
      <c r="X89" s="188">
        <v>50.346935000000002</v>
      </c>
      <c r="Y89" s="188">
        <v>53.156182000000001</v>
      </c>
      <c r="Z89" s="188">
        <v>0.99888166</v>
      </c>
      <c r="AA89" s="64">
        <v>0.99938486000000004</v>
      </c>
      <c r="AB89" s="64">
        <v>2.3940125999999998E-3</v>
      </c>
      <c r="AC89" s="189"/>
      <c r="AD89" s="259"/>
      <c r="AE89" s="259"/>
      <c r="AF89" s="58"/>
      <c r="AG89" s="30"/>
      <c r="AH89" s="58"/>
      <c r="AI89" s="30"/>
      <c r="AJ89" s="134"/>
      <c r="AK89" s="208"/>
      <c r="AL89" s="290"/>
      <c r="AM89" s="88">
        <f t="shared" si="4"/>
        <v>-1.3601999999998782E-2</v>
      </c>
      <c r="AN89" s="123">
        <f t="shared" si="5"/>
        <v>-6.4670000000006667E-3</v>
      </c>
      <c r="AO89" s="123">
        <f t="shared" si="6"/>
        <v>-4.389999999965255E-6</v>
      </c>
      <c r="AP89" s="123">
        <f t="shared" si="7"/>
        <v>8.1600000000348061E-6</v>
      </c>
      <c r="AQ89" s="89">
        <f t="shared" si="8"/>
        <v>3.0480999999999737E-5</v>
      </c>
      <c r="AR89" s="39"/>
      <c r="AS89" s="234"/>
      <c r="AT89" s="39"/>
    </row>
    <row r="90" spans="2:52" ht="13.5" customHeight="1" x14ac:dyDescent="0.15">
      <c r="B90" s="290"/>
      <c r="C90" s="29" t="s">
        <v>36</v>
      </c>
      <c r="D90" s="187"/>
      <c r="E90" s="58"/>
      <c r="F90" s="188">
        <v>52.073469000000003</v>
      </c>
      <c r="G90" s="188">
        <v>54.605910999999999</v>
      </c>
      <c r="H90" s="188">
        <v>0.99903509999999995</v>
      </c>
      <c r="I90" s="64">
        <v>0.99952704999999997</v>
      </c>
      <c r="J90" s="64">
        <v>1.7066767000000001E-3</v>
      </c>
      <c r="K90" s="189"/>
      <c r="L90" s="259"/>
      <c r="M90" s="259"/>
      <c r="N90" s="58"/>
      <c r="O90" s="30"/>
      <c r="P90" s="58"/>
      <c r="Q90" s="30"/>
      <c r="R90" s="134"/>
      <c r="S90" s="206"/>
      <c r="T90" s="290"/>
      <c r="U90" s="29" t="s">
        <v>36</v>
      </c>
      <c r="V90" s="187"/>
      <c r="W90" s="58"/>
      <c r="X90" s="188">
        <v>52.110011999999998</v>
      </c>
      <c r="Y90" s="188">
        <v>54.636538999999999</v>
      </c>
      <c r="Z90" s="188">
        <v>0.99903467000000001</v>
      </c>
      <c r="AA90" s="64">
        <v>0.99953758000000004</v>
      </c>
      <c r="AB90" s="64">
        <v>1.6956864E-3</v>
      </c>
      <c r="AC90" s="189"/>
      <c r="AD90" s="259"/>
      <c r="AE90" s="259"/>
      <c r="AF90" s="58"/>
      <c r="AG90" s="30"/>
      <c r="AH90" s="58"/>
      <c r="AI90" s="30"/>
      <c r="AJ90" s="134"/>
      <c r="AK90" s="208"/>
      <c r="AL90" s="290"/>
      <c r="AM90" s="88">
        <f t="shared" si="4"/>
        <v>3.6542999999994663E-2</v>
      </c>
      <c r="AN90" s="123">
        <f t="shared" si="5"/>
        <v>3.06280000000001E-2</v>
      </c>
      <c r="AO90" s="123">
        <f t="shared" si="6"/>
        <v>-4.2999999994020044E-7</v>
      </c>
      <c r="AP90" s="123">
        <f t="shared" si="7"/>
        <v>1.0530000000064099E-5</v>
      </c>
      <c r="AQ90" s="89">
        <f t="shared" si="8"/>
        <v>-1.0990300000000104E-5</v>
      </c>
      <c r="AR90" s="39"/>
      <c r="AS90" s="234"/>
      <c r="AT90" s="39"/>
    </row>
    <row r="91" spans="2:52" ht="13.5" customHeight="1" x14ac:dyDescent="0.15">
      <c r="B91" s="290"/>
      <c r="C91" s="29" t="s">
        <v>38</v>
      </c>
      <c r="D91" s="187"/>
      <c r="E91" s="58"/>
      <c r="F91" s="188">
        <v>54.243679999999998</v>
      </c>
      <c r="G91" s="188">
        <v>56.458208999999997</v>
      </c>
      <c r="H91" s="188">
        <v>0.99917237000000003</v>
      </c>
      <c r="I91" s="64">
        <v>0.99969558000000003</v>
      </c>
      <c r="J91" s="64">
        <v>9.8842089999999993E-4</v>
      </c>
      <c r="K91" s="189"/>
      <c r="L91" s="259"/>
      <c r="M91" s="259"/>
      <c r="N91" s="58"/>
      <c r="O91" s="30"/>
      <c r="P91" s="58"/>
      <c r="Q91" s="30"/>
      <c r="R91" s="134"/>
      <c r="S91" s="206"/>
      <c r="T91" s="290"/>
      <c r="U91" s="29" t="s">
        <v>38</v>
      </c>
      <c r="V91" s="187"/>
      <c r="W91" s="58"/>
      <c r="X91" s="188">
        <v>54.225216000000003</v>
      </c>
      <c r="Y91" s="188">
        <v>56.436743</v>
      </c>
      <c r="Z91" s="188">
        <v>0.99917111000000003</v>
      </c>
      <c r="AA91" s="64">
        <v>0.99969324999999998</v>
      </c>
      <c r="AB91" s="64">
        <v>9.9264329999999997E-4</v>
      </c>
      <c r="AC91" s="189"/>
      <c r="AD91" s="259"/>
      <c r="AE91" s="259"/>
      <c r="AF91" s="58"/>
      <c r="AG91" s="30"/>
      <c r="AH91" s="58"/>
      <c r="AI91" s="30"/>
      <c r="AJ91" s="134"/>
      <c r="AK91" s="208"/>
      <c r="AL91" s="290"/>
      <c r="AM91" s="88">
        <f t="shared" si="4"/>
        <v>-1.8463999999994485E-2</v>
      </c>
      <c r="AN91" s="123">
        <f t="shared" si="5"/>
        <v>-2.1465999999996654E-2</v>
      </c>
      <c r="AO91" s="123">
        <f t="shared" si="6"/>
        <v>-1.2600000000029254E-6</v>
      </c>
      <c r="AP91" s="123">
        <f t="shared" si="7"/>
        <v>-2.3300000000503474E-6</v>
      </c>
      <c r="AQ91" s="89">
        <f t="shared" si="8"/>
        <v>4.2224000000000428E-6</v>
      </c>
      <c r="AR91" s="39"/>
      <c r="AS91" s="234"/>
      <c r="AT91" s="39"/>
    </row>
    <row r="92" spans="2:52" ht="13.5" customHeight="1" thickBot="1" x14ac:dyDescent="0.2">
      <c r="B92" s="291"/>
      <c r="C92" s="29"/>
      <c r="D92" s="187"/>
      <c r="E92" s="58"/>
      <c r="F92" s="190"/>
      <c r="G92" s="190"/>
      <c r="H92" s="190"/>
      <c r="I92" s="58"/>
      <c r="J92" s="58"/>
      <c r="K92" s="189"/>
      <c r="L92" s="259"/>
      <c r="M92" s="259"/>
      <c r="N92" s="58"/>
      <c r="O92" s="30"/>
      <c r="P92" s="58"/>
      <c r="Q92" s="30"/>
      <c r="R92" s="185"/>
      <c r="S92" s="206"/>
      <c r="T92" s="291"/>
      <c r="U92" s="29"/>
      <c r="V92" s="187"/>
      <c r="W92" s="58"/>
      <c r="X92" s="190"/>
      <c r="Y92" s="190"/>
      <c r="Z92" s="190"/>
      <c r="AA92" s="58"/>
      <c r="AB92" s="58"/>
      <c r="AC92" s="189"/>
      <c r="AD92" s="259"/>
      <c r="AE92" s="259"/>
      <c r="AF92" s="58"/>
      <c r="AG92" s="30"/>
      <c r="AH92" s="58"/>
      <c r="AI92" s="30"/>
      <c r="AJ92" s="185"/>
      <c r="AK92" s="208"/>
      <c r="AL92" s="291"/>
      <c r="AM92" s="124" t="str">
        <f t="shared" si="4"/>
        <v/>
      </c>
      <c r="AN92" s="125" t="str">
        <f t="shared" si="5"/>
        <v/>
      </c>
      <c r="AO92" s="125" t="str">
        <f t="shared" si="6"/>
        <v/>
      </c>
      <c r="AP92" s="125" t="str">
        <f t="shared" si="7"/>
        <v/>
      </c>
      <c r="AQ92" s="126" t="str">
        <f t="shared" si="8"/>
        <v/>
      </c>
      <c r="AR92" s="39"/>
      <c r="AS92" s="234"/>
      <c r="AT92" s="39"/>
    </row>
    <row r="93" spans="2:52" ht="13.5" customHeight="1" x14ac:dyDescent="0.15">
      <c r="B93" s="289" t="s">
        <v>84</v>
      </c>
      <c r="C93" s="27" t="s">
        <v>34</v>
      </c>
      <c r="D93" s="41"/>
      <c r="E93" s="57"/>
      <c r="F93" s="98">
        <v>46.587878000000003</v>
      </c>
      <c r="G93" s="98">
        <v>49.803131999999998</v>
      </c>
      <c r="H93" s="98">
        <v>0.99806192999999999</v>
      </c>
      <c r="I93" s="62">
        <v>0.99798629000000005</v>
      </c>
      <c r="J93" s="62">
        <v>4.8511797000000004E-3</v>
      </c>
      <c r="K93" s="63"/>
      <c r="L93" s="258"/>
      <c r="M93" s="258"/>
      <c r="N93" s="57"/>
      <c r="O93" s="28"/>
      <c r="P93" s="57"/>
      <c r="Q93" s="28"/>
      <c r="R93" s="133"/>
      <c r="S93" s="206"/>
      <c r="T93" s="289" t="s">
        <v>84</v>
      </c>
      <c r="U93" s="27" t="s">
        <v>34</v>
      </c>
      <c r="V93" s="41"/>
      <c r="W93" s="57"/>
      <c r="X93" s="98">
        <v>45.124954000000002</v>
      </c>
      <c r="Y93" s="98">
        <v>48.634380999999998</v>
      </c>
      <c r="Z93" s="98">
        <v>0.99791163000000005</v>
      </c>
      <c r="AA93" s="62">
        <v>0.99798363000000001</v>
      </c>
      <c r="AB93" s="62">
        <v>4.9856910000000004E-3</v>
      </c>
      <c r="AC93" s="63"/>
      <c r="AD93" s="258"/>
      <c r="AE93" s="258"/>
      <c r="AF93" s="57"/>
      <c r="AG93" s="28"/>
      <c r="AH93" s="57"/>
      <c r="AI93" s="28"/>
      <c r="AJ93" s="133"/>
      <c r="AK93" s="208"/>
      <c r="AL93" s="289" t="s">
        <v>84</v>
      </c>
      <c r="AM93" s="121">
        <f t="shared" si="4"/>
        <v>-1.462924000000001</v>
      </c>
      <c r="AN93" s="97">
        <f t="shared" si="5"/>
        <v>-1.1687510000000003</v>
      </c>
      <c r="AO93" s="97">
        <f t="shared" si="6"/>
        <v>-1.502999999999366E-4</v>
      </c>
      <c r="AP93" s="97">
        <f t="shared" si="7"/>
        <v>-2.6600000000431834E-6</v>
      </c>
      <c r="AQ93" s="122">
        <f t="shared" si="8"/>
        <v>1.3451130000000002E-4</v>
      </c>
      <c r="AR93" s="39"/>
      <c r="AS93" s="234"/>
      <c r="AT93" s="39"/>
    </row>
    <row r="94" spans="2:52" ht="13.5" customHeight="1" x14ac:dyDescent="0.15">
      <c r="B94" s="290"/>
      <c r="C94" s="29" t="s">
        <v>35</v>
      </c>
      <c r="D94" s="187"/>
      <c r="E94" s="58"/>
      <c r="F94" s="188">
        <v>50.282080999999998</v>
      </c>
      <c r="G94" s="188">
        <v>53.038988000000003</v>
      </c>
      <c r="H94" s="188">
        <v>0.99884667000000005</v>
      </c>
      <c r="I94" s="64">
        <v>0.99938298999999997</v>
      </c>
      <c r="J94" s="64">
        <v>2.1991508999999998E-3</v>
      </c>
      <c r="K94" s="189"/>
      <c r="L94" s="259"/>
      <c r="M94" s="259"/>
      <c r="N94" s="58"/>
      <c r="O94" s="30"/>
      <c r="P94" s="58"/>
      <c r="Q94" s="30"/>
      <c r="R94" s="134"/>
      <c r="S94" s="206"/>
      <c r="T94" s="290"/>
      <c r="U94" s="29" t="s">
        <v>35</v>
      </c>
      <c r="V94" s="187"/>
      <c r="W94" s="58"/>
      <c r="X94" s="188">
        <v>47.237851999999997</v>
      </c>
      <c r="Y94" s="188">
        <v>50.610480000000003</v>
      </c>
      <c r="Z94" s="188">
        <v>0.99857878</v>
      </c>
      <c r="AA94" s="64">
        <v>0.99935375999999998</v>
      </c>
      <c r="AB94" s="64">
        <v>2.3922976E-3</v>
      </c>
      <c r="AC94" s="189"/>
      <c r="AD94" s="259"/>
      <c r="AE94" s="259"/>
      <c r="AF94" s="58"/>
      <c r="AG94" s="30"/>
      <c r="AH94" s="58"/>
      <c r="AI94" s="30"/>
      <c r="AJ94" s="134"/>
      <c r="AK94" s="208"/>
      <c r="AL94" s="290"/>
      <c r="AM94" s="88">
        <f t="shared" si="4"/>
        <v>-3.0442290000000014</v>
      </c>
      <c r="AN94" s="123">
        <f t="shared" si="5"/>
        <v>-2.4285080000000008</v>
      </c>
      <c r="AO94" s="123">
        <f t="shared" si="6"/>
        <v>-2.6789000000004837E-4</v>
      </c>
      <c r="AP94" s="123">
        <f t="shared" si="7"/>
        <v>-2.9229999999991207E-5</v>
      </c>
      <c r="AQ94" s="89">
        <f t="shared" si="8"/>
        <v>1.9314670000000018E-4</v>
      </c>
      <c r="AR94" s="39"/>
      <c r="AS94" s="234"/>
      <c r="AT94" s="39"/>
    </row>
    <row r="95" spans="2:52" ht="13.5" customHeight="1" x14ac:dyDescent="0.15">
      <c r="B95" s="290"/>
      <c r="C95" s="29" t="s">
        <v>36</v>
      </c>
      <c r="D95" s="187"/>
      <c r="E95" s="58"/>
      <c r="F95" s="188">
        <v>51.998646000000001</v>
      </c>
      <c r="G95" s="188">
        <v>54.550058</v>
      </c>
      <c r="H95" s="188">
        <v>0.99902122000000004</v>
      </c>
      <c r="I95" s="64">
        <v>0.99955864000000005</v>
      </c>
      <c r="J95" s="64">
        <v>1.526711E-3</v>
      </c>
      <c r="K95" s="189"/>
      <c r="L95" s="259"/>
      <c r="M95" s="259"/>
      <c r="N95" s="58"/>
      <c r="O95" s="30"/>
      <c r="P95" s="58"/>
      <c r="Q95" s="30"/>
      <c r="R95" s="134"/>
      <c r="S95" s="206"/>
      <c r="T95" s="290"/>
      <c r="U95" s="29" t="s">
        <v>36</v>
      </c>
      <c r="V95" s="187"/>
      <c r="W95" s="58"/>
      <c r="X95" s="188">
        <v>50.648708999999997</v>
      </c>
      <c r="Y95" s="188">
        <v>53.407488999999998</v>
      </c>
      <c r="Z95" s="188">
        <v>0.99897080000000005</v>
      </c>
      <c r="AA95" s="64">
        <v>0.99956285</v>
      </c>
      <c r="AB95" s="64">
        <v>1.5356864E-3</v>
      </c>
      <c r="AC95" s="189"/>
      <c r="AD95" s="259"/>
      <c r="AE95" s="259"/>
      <c r="AF95" s="58"/>
      <c r="AG95" s="30"/>
      <c r="AH95" s="58"/>
      <c r="AI95" s="30"/>
      <c r="AJ95" s="134"/>
      <c r="AK95" s="208"/>
      <c r="AL95" s="290"/>
      <c r="AM95" s="88">
        <f t="shared" si="4"/>
        <v>-1.3499370000000042</v>
      </c>
      <c r="AN95" s="123">
        <f t="shared" si="5"/>
        <v>-1.1425690000000017</v>
      </c>
      <c r="AO95" s="123">
        <f t="shared" si="6"/>
        <v>-5.0419999999995468E-5</v>
      </c>
      <c r="AP95" s="123">
        <f t="shared" si="7"/>
        <v>4.2099999999489768E-6</v>
      </c>
      <c r="AQ95" s="89">
        <f t="shared" si="8"/>
        <v>8.9753999999999615E-6</v>
      </c>
      <c r="AR95" s="39"/>
      <c r="AS95" s="234"/>
      <c r="AT95" s="39"/>
    </row>
    <row r="96" spans="2:52" ht="13.5" customHeight="1" x14ac:dyDescent="0.15">
      <c r="B96" s="290"/>
      <c r="C96" s="29" t="s">
        <v>38</v>
      </c>
      <c r="D96" s="187"/>
      <c r="E96" s="58"/>
      <c r="F96" s="188">
        <v>54.026874999999997</v>
      </c>
      <c r="G96" s="188">
        <v>56.190305000000002</v>
      </c>
      <c r="H96" s="188">
        <v>0.99917034999999998</v>
      </c>
      <c r="I96" s="64">
        <v>0.99971045999999997</v>
      </c>
      <c r="J96" s="64">
        <v>9.2734220000000001E-4</v>
      </c>
      <c r="K96" s="189"/>
      <c r="L96" s="259"/>
      <c r="M96" s="259"/>
      <c r="N96" s="58"/>
      <c r="O96" s="30"/>
      <c r="P96" s="58"/>
      <c r="Q96" s="30"/>
      <c r="R96" s="134"/>
      <c r="S96" s="206"/>
      <c r="T96" s="290"/>
      <c r="U96" s="29" t="s">
        <v>38</v>
      </c>
      <c r="V96" s="187"/>
      <c r="W96" s="58"/>
      <c r="X96" s="188">
        <v>53.993402000000003</v>
      </c>
      <c r="Y96" s="188">
        <v>56.158884</v>
      </c>
      <c r="Z96" s="188">
        <v>0.99917027999999997</v>
      </c>
      <c r="AA96" s="64">
        <v>0.99970632000000004</v>
      </c>
      <c r="AB96" s="64">
        <v>9.1839299999999999E-4</v>
      </c>
      <c r="AC96" s="189"/>
      <c r="AD96" s="259"/>
      <c r="AE96" s="259"/>
      <c r="AF96" s="58"/>
      <c r="AG96" s="30"/>
      <c r="AH96" s="58"/>
      <c r="AI96" s="30"/>
      <c r="AJ96" s="134"/>
      <c r="AK96" s="208"/>
      <c r="AL96" s="290"/>
      <c r="AM96" s="88">
        <f t="shared" si="4"/>
        <v>-3.3472999999993647E-2</v>
      </c>
      <c r="AN96" s="123">
        <f t="shared" si="5"/>
        <v>-3.1421000000001698E-2</v>
      </c>
      <c r="AO96" s="123">
        <f t="shared" si="6"/>
        <v>-7.0000000018666242E-8</v>
      </c>
      <c r="AP96" s="123">
        <f t="shared" si="7"/>
        <v>-4.1399999999303105E-6</v>
      </c>
      <c r="AQ96" s="89">
        <f t="shared" si="8"/>
        <v>-8.9492000000000261E-6</v>
      </c>
      <c r="AR96" s="39"/>
      <c r="AS96" s="234"/>
      <c r="AT96" s="39"/>
    </row>
    <row r="97" spans="2:46" ht="13.5" customHeight="1" thickBot="1" x14ac:dyDescent="0.2">
      <c r="B97" s="291"/>
      <c r="C97" s="29"/>
      <c r="D97" s="187"/>
      <c r="E97" s="58"/>
      <c r="F97" s="190"/>
      <c r="G97" s="190"/>
      <c r="H97" s="190"/>
      <c r="I97" s="58"/>
      <c r="J97" s="58"/>
      <c r="K97" s="189"/>
      <c r="L97" s="259"/>
      <c r="M97" s="259"/>
      <c r="N97" s="58"/>
      <c r="O97" s="30"/>
      <c r="P97" s="58"/>
      <c r="Q97" s="30"/>
      <c r="R97" s="185"/>
      <c r="S97" s="206"/>
      <c r="T97" s="291"/>
      <c r="U97" s="29"/>
      <c r="V97" s="187"/>
      <c r="W97" s="58"/>
      <c r="X97" s="190"/>
      <c r="Y97" s="190"/>
      <c r="Z97" s="190"/>
      <c r="AA97" s="58"/>
      <c r="AB97" s="58"/>
      <c r="AC97" s="189"/>
      <c r="AD97" s="259"/>
      <c r="AE97" s="259"/>
      <c r="AF97" s="58"/>
      <c r="AG97" s="30"/>
      <c r="AH97" s="58"/>
      <c r="AI97" s="30"/>
      <c r="AJ97" s="185"/>
      <c r="AK97" s="208"/>
      <c r="AL97" s="291"/>
      <c r="AM97" s="124" t="str">
        <f t="shared" ref="AM97:AM160" si="14">IF(OR(X97="",F97=""),"",X97-F97)</f>
        <v/>
      </c>
      <c r="AN97" s="125" t="str">
        <f t="shared" ref="AN97:AN160" si="15">IF(OR(Y97="",G97=""),"",Y97-G97)</f>
        <v/>
      </c>
      <c r="AO97" s="125" t="str">
        <f t="shared" ref="AO97:AO160" si="16">IF(OR(Z97="",H97=""),"",Z97-H97)</f>
        <v/>
      </c>
      <c r="AP97" s="125" t="str">
        <f t="shared" ref="AP97:AP160" si="17">IF(OR(AA97="",I97=""),"",AA97-I97)</f>
        <v/>
      </c>
      <c r="AQ97" s="126" t="str">
        <f t="shared" ref="AQ97:AQ160" si="18">IF(OR(AB97="",J97=""),"",AB97-J97)</f>
        <v/>
      </c>
      <c r="AR97" s="39"/>
      <c r="AS97" s="234"/>
      <c r="AT97" s="39"/>
    </row>
    <row r="98" spans="2:46" ht="13.5" customHeight="1" x14ac:dyDescent="0.15">
      <c r="B98" s="289" t="s">
        <v>85</v>
      </c>
      <c r="C98" s="27" t="s">
        <v>34</v>
      </c>
      <c r="D98" s="41"/>
      <c r="E98" s="57"/>
      <c r="F98" s="98">
        <v>45.699669999999998</v>
      </c>
      <c r="G98" s="98">
        <v>48.876817000000003</v>
      </c>
      <c r="H98" s="98">
        <v>0.99788621</v>
      </c>
      <c r="I98" s="62">
        <v>0.99794035999999997</v>
      </c>
      <c r="J98" s="62">
        <v>5.2363356000000002E-3</v>
      </c>
      <c r="K98" s="63"/>
      <c r="L98" s="258"/>
      <c r="M98" s="258"/>
      <c r="N98" s="57"/>
      <c r="O98" s="28"/>
      <c r="P98" s="57"/>
      <c r="Q98" s="28"/>
      <c r="R98" s="133"/>
      <c r="S98" s="206"/>
      <c r="T98" s="289" t="s">
        <v>85</v>
      </c>
      <c r="U98" s="27" t="s">
        <v>34</v>
      </c>
      <c r="V98" s="41"/>
      <c r="W98" s="57"/>
      <c r="X98" s="98">
        <v>44.568666999999998</v>
      </c>
      <c r="Y98" s="98">
        <v>48.002813000000003</v>
      </c>
      <c r="Z98" s="98">
        <v>0.99782548000000004</v>
      </c>
      <c r="AA98" s="62">
        <v>0.99789923000000003</v>
      </c>
      <c r="AB98" s="62">
        <v>5.4241649999999999E-3</v>
      </c>
      <c r="AC98" s="63"/>
      <c r="AD98" s="258"/>
      <c r="AE98" s="258"/>
      <c r="AF98" s="57"/>
      <c r="AG98" s="28"/>
      <c r="AH98" s="57"/>
      <c r="AI98" s="28"/>
      <c r="AJ98" s="133"/>
      <c r="AK98" s="208"/>
      <c r="AL98" s="289" t="s">
        <v>85</v>
      </c>
      <c r="AM98" s="121">
        <f t="shared" si="14"/>
        <v>-1.1310029999999998</v>
      </c>
      <c r="AN98" s="97">
        <f t="shared" si="15"/>
        <v>-0.87400399999999934</v>
      </c>
      <c r="AO98" s="97">
        <f t="shared" si="16"/>
        <v>-6.0729999999953321E-5</v>
      </c>
      <c r="AP98" s="97">
        <f t="shared" si="17"/>
        <v>-4.1129999999944822E-5</v>
      </c>
      <c r="AQ98" s="122">
        <f t="shared" si="18"/>
        <v>1.8782939999999974E-4</v>
      </c>
      <c r="AR98" s="39"/>
      <c r="AS98" s="234"/>
      <c r="AT98" s="39"/>
    </row>
    <row r="99" spans="2:46" ht="13.5" customHeight="1" x14ac:dyDescent="0.15">
      <c r="B99" s="290"/>
      <c r="C99" s="29" t="s">
        <v>35</v>
      </c>
      <c r="D99" s="187"/>
      <c r="E99" s="58"/>
      <c r="F99" s="188">
        <v>49.865425000000002</v>
      </c>
      <c r="G99" s="188">
        <v>52.642209000000001</v>
      </c>
      <c r="H99" s="188">
        <v>0.99881087999999996</v>
      </c>
      <c r="I99" s="64">
        <v>0.99932834000000004</v>
      </c>
      <c r="J99" s="64">
        <v>2.3467608000000001E-3</v>
      </c>
      <c r="K99" s="189"/>
      <c r="L99" s="259"/>
      <c r="M99" s="259"/>
      <c r="N99" s="58"/>
      <c r="O99" s="30"/>
      <c r="P99" s="58"/>
      <c r="Q99" s="30"/>
      <c r="R99" s="134"/>
      <c r="S99" s="206"/>
      <c r="T99" s="290"/>
      <c r="U99" s="29" t="s">
        <v>35</v>
      </c>
      <c r="V99" s="187"/>
      <c r="W99" s="58"/>
      <c r="X99" s="188">
        <v>48.109223999999998</v>
      </c>
      <c r="Y99" s="188">
        <v>51.240780000000001</v>
      </c>
      <c r="Z99" s="188">
        <v>0.99864467000000001</v>
      </c>
      <c r="AA99" s="64">
        <v>0.99935059000000004</v>
      </c>
      <c r="AB99" s="64">
        <v>2.4341862000000001E-3</v>
      </c>
      <c r="AC99" s="189"/>
      <c r="AD99" s="259"/>
      <c r="AE99" s="259"/>
      <c r="AF99" s="58"/>
      <c r="AG99" s="30"/>
      <c r="AH99" s="58"/>
      <c r="AI99" s="30"/>
      <c r="AJ99" s="134"/>
      <c r="AK99" s="208"/>
      <c r="AL99" s="290"/>
      <c r="AM99" s="88">
        <f t="shared" si="14"/>
        <v>-1.7562010000000043</v>
      </c>
      <c r="AN99" s="123">
        <f t="shared" si="15"/>
        <v>-1.4014290000000003</v>
      </c>
      <c r="AO99" s="123">
        <f t="shared" si="16"/>
        <v>-1.6620999999994446E-4</v>
      </c>
      <c r="AP99" s="123">
        <f t="shared" si="17"/>
        <v>2.2250000000001435E-5</v>
      </c>
      <c r="AQ99" s="89">
        <f t="shared" si="18"/>
        <v>8.7425400000000052E-5</v>
      </c>
      <c r="AR99" s="39"/>
      <c r="AS99" s="234"/>
      <c r="AT99" s="39"/>
    </row>
    <row r="100" spans="2:46" ht="13.5" customHeight="1" x14ac:dyDescent="0.15">
      <c r="B100" s="290"/>
      <c r="C100" s="29" t="s">
        <v>36</v>
      </c>
      <c r="D100" s="187"/>
      <c r="E100" s="58"/>
      <c r="F100" s="188">
        <v>51.874564999999997</v>
      </c>
      <c r="G100" s="188">
        <v>54.395541000000001</v>
      </c>
      <c r="H100" s="188">
        <v>0.99901094000000001</v>
      </c>
      <c r="I100" s="64">
        <v>0.99955083</v>
      </c>
      <c r="J100" s="64">
        <v>1.5664399000000001E-3</v>
      </c>
      <c r="K100" s="189"/>
      <c r="L100" s="259"/>
      <c r="M100" s="259"/>
      <c r="N100" s="58"/>
      <c r="O100" s="30"/>
      <c r="P100" s="58"/>
      <c r="Q100" s="30"/>
      <c r="R100" s="134"/>
      <c r="S100" s="206"/>
      <c r="T100" s="290"/>
      <c r="U100" s="29" t="s">
        <v>36</v>
      </c>
      <c r="V100" s="187"/>
      <c r="W100" s="58"/>
      <c r="X100" s="188">
        <v>50.950322</v>
      </c>
      <c r="Y100" s="188">
        <v>53.60763</v>
      </c>
      <c r="Z100" s="188">
        <v>0.99897290999999999</v>
      </c>
      <c r="AA100" s="64">
        <v>0.99955563000000003</v>
      </c>
      <c r="AB100" s="64">
        <v>1.5972212000000001E-3</v>
      </c>
      <c r="AC100" s="189"/>
      <c r="AD100" s="259"/>
      <c r="AE100" s="259"/>
      <c r="AF100" s="58"/>
      <c r="AG100" s="30"/>
      <c r="AH100" s="58"/>
      <c r="AI100" s="30"/>
      <c r="AJ100" s="134"/>
      <c r="AK100" s="208"/>
      <c r="AL100" s="290"/>
      <c r="AM100" s="88">
        <f t="shared" si="14"/>
        <v>-0.92424299999999704</v>
      </c>
      <c r="AN100" s="123">
        <f t="shared" si="15"/>
        <v>-0.78791100000000114</v>
      </c>
      <c r="AO100" s="123">
        <f t="shared" si="16"/>
        <v>-3.8030000000022213E-5</v>
      </c>
      <c r="AP100" s="123">
        <f t="shared" si="17"/>
        <v>4.8000000000270049E-6</v>
      </c>
      <c r="AQ100" s="89">
        <f t="shared" si="18"/>
        <v>3.078130000000001E-5</v>
      </c>
      <c r="AR100" s="39"/>
      <c r="AS100" s="234"/>
      <c r="AT100" s="39"/>
    </row>
    <row r="101" spans="2:46" ht="13.5" customHeight="1" x14ac:dyDescent="0.15">
      <c r="B101" s="290"/>
      <c r="C101" s="29" t="s">
        <v>38</v>
      </c>
      <c r="D101" s="187"/>
      <c r="E101" s="58"/>
      <c r="F101" s="188">
        <v>53.963895999999998</v>
      </c>
      <c r="G101" s="188">
        <v>56.151485000000001</v>
      </c>
      <c r="H101" s="188">
        <v>0.99916925000000001</v>
      </c>
      <c r="I101" s="64">
        <v>0.99971131999999996</v>
      </c>
      <c r="J101" s="64">
        <v>9.2386759999999997E-4</v>
      </c>
      <c r="K101" s="189"/>
      <c r="L101" s="259"/>
      <c r="M101" s="259"/>
      <c r="N101" s="58"/>
      <c r="O101" s="30"/>
      <c r="P101" s="58"/>
      <c r="Q101" s="30"/>
      <c r="R101" s="134"/>
      <c r="S101" s="206"/>
      <c r="T101" s="290"/>
      <c r="U101" s="29" t="s">
        <v>38</v>
      </c>
      <c r="V101" s="187"/>
      <c r="W101" s="58"/>
      <c r="X101" s="188">
        <v>53.963450000000002</v>
      </c>
      <c r="Y101" s="188">
        <v>56.148978</v>
      </c>
      <c r="Z101" s="188">
        <v>0.99916704000000001</v>
      </c>
      <c r="AA101" s="64">
        <v>0.99971043999999998</v>
      </c>
      <c r="AB101" s="64">
        <v>9.2184973999999995E-4</v>
      </c>
      <c r="AC101" s="189"/>
      <c r="AD101" s="259"/>
      <c r="AE101" s="259"/>
      <c r="AF101" s="58"/>
      <c r="AG101" s="30"/>
      <c r="AH101" s="58"/>
      <c r="AI101" s="30"/>
      <c r="AJ101" s="134"/>
      <c r="AK101" s="208"/>
      <c r="AL101" s="290"/>
      <c r="AM101" s="88">
        <f t="shared" si="14"/>
        <v>-4.4599999999661577E-4</v>
      </c>
      <c r="AN101" s="123">
        <f t="shared" si="15"/>
        <v>-2.5070000000013692E-3</v>
      </c>
      <c r="AO101" s="123">
        <f t="shared" si="16"/>
        <v>-2.2100000000024878E-6</v>
      </c>
      <c r="AP101" s="123">
        <f t="shared" si="17"/>
        <v>-8.7999999998089606E-7</v>
      </c>
      <c r="AQ101" s="89">
        <f t="shared" si="18"/>
        <v>-2.0178600000000241E-6</v>
      </c>
      <c r="AR101" s="39"/>
      <c r="AS101" s="234"/>
      <c r="AT101" s="39"/>
    </row>
    <row r="102" spans="2:46" ht="13.5" customHeight="1" thickBot="1" x14ac:dyDescent="0.2">
      <c r="B102" s="291"/>
      <c r="C102" s="29"/>
      <c r="D102" s="187"/>
      <c r="E102" s="58"/>
      <c r="F102" s="190"/>
      <c r="G102" s="190"/>
      <c r="H102" s="190"/>
      <c r="I102" s="58"/>
      <c r="J102" s="58"/>
      <c r="K102" s="189"/>
      <c r="L102" s="259"/>
      <c r="M102" s="259"/>
      <c r="N102" s="58"/>
      <c r="O102" s="30"/>
      <c r="P102" s="58"/>
      <c r="Q102" s="30"/>
      <c r="R102" s="185"/>
      <c r="S102" s="206"/>
      <c r="T102" s="291"/>
      <c r="U102" s="29"/>
      <c r="V102" s="187"/>
      <c r="W102" s="58"/>
      <c r="X102" s="190"/>
      <c r="Y102" s="190"/>
      <c r="Z102" s="190"/>
      <c r="AA102" s="58"/>
      <c r="AB102" s="58"/>
      <c r="AC102" s="189"/>
      <c r="AD102" s="259"/>
      <c r="AE102" s="259"/>
      <c r="AF102" s="58"/>
      <c r="AG102" s="30"/>
      <c r="AH102" s="58"/>
      <c r="AI102" s="30"/>
      <c r="AJ102" s="185"/>
      <c r="AK102" s="208"/>
      <c r="AL102" s="291"/>
      <c r="AM102" s="124" t="str">
        <f t="shared" si="14"/>
        <v/>
      </c>
      <c r="AN102" s="125" t="str">
        <f t="shared" si="15"/>
        <v/>
      </c>
      <c r="AO102" s="125" t="str">
        <f t="shared" si="16"/>
        <v/>
      </c>
      <c r="AP102" s="125" t="str">
        <f t="shared" si="17"/>
        <v/>
      </c>
      <c r="AQ102" s="126" t="str">
        <f t="shared" si="18"/>
        <v/>
      </c>
      <c r="AR102" s="39"/>
      <c r="AS102" s="234"/>
      <c r="AT102" s="39"/>
    </row>
    <row r="103" spans="2:46" ht="13.5" customHeight="1" x14ac:dyDescent="0.15">
      <c r="B103" s="289" t="s">
        <v>86</v>
      </c>
      <c r="C103" s="27" t="s">
        <v>34</v>
      </c>
      <c r="D103" s="41"/>
      <c r="E103" s="57"/>
      <c r="F103" s="98">
        <v>45.390771999999998</v>
      </c>
      <c r="G103" s="98">
        <v>48.477032000000001</v>
      </c>
      <c r="H103" s="98">
        <v>0.99780621999999997</v>
      </c>
      <c r="I103" s="62">
        <v>0.99805014000000003</v>
      </c>
      <c r="J103" s="62">
        <v>5.7323959999999998E-3</v>
      </c>
      <c r="K103" s="63"/>
      <c r="L103" s="258"/>
      <c r="M103" s="258"/>
      <c r="N103" s="57"/>
      <c r="O103" s="28"/>
      <c r="P103" s="57"/>
      <c r="Q103" s="28"/>
      <c r="R103" s="133"/>
      <c r="S103" s="206"/>
      <c r="T103" s="289" t="s">
        <v>86</v>
      </c>
      <c r="U103" s="27" t="s">
        <v>34</v>
      </c>
      <c r="V103" s="41"/>
      <c r="W103" s="57"/>
      <c r="X103" s="98">
        <v>45.408701999999998</v>
      </c>
      <c r="Y103" s="98">
        <v>48.52073</v>
      </c>
      <c r="Z103" s="98">
        <v>0.99789125000000001</v>
      </c>
      <c r="AA103" s="62">
        <v>0.99812385000000003</v>
      </c>
      <c r="AB103" s="62">
        <v>5.6893200000000003E-3</v>
      </c>
      <c r="AC103" s="63"/>
      <c r="AD103" s="258"/>
      <c r="AE103" s="258"/>
      <c r="AF103" s="57"/>
      <c r="AG103" s="28"/>
      <c r="AH103" s="57"/>
      <c r="AI103" s="28"/>
      <c r="AJ103" s="133"/>
      <c r="AK103" s="208"/>
      <c r="AL103" s="289" t="s">
        <v>86</v>
      </c>
      <c r="AM103" s="121">
        <f t="shared" si="14"/>
        <v>1.7929999999999779E-2</v>
      </c>
      <c r="AN103" s="97">
        <f t="shared" si="15"/>
        <v>4.3697999999999126E-2</v>
      </c>
      <c r="AO103" s="97">
        <f t="shared" si="16"/>
        <v>8.5030000000041461E-5</v>
      </c>
      <c r="AP103" s="97">
        <f t="shared" si="17"/>
        <v>7.3710000000004605E-5</v>
      </c>
      <c r="AQ103" s="122">
        <f t="shared" si="18"/>
        <v>-4.3075999999999531E-5</v>
      </c>
      <c r="AR103" s="39"/>
      <c r="AS103" s="234"/>
      <c r="AT103" s="39"/>
    </row>
    <row r="104" spans="2:46" ht="13.5" customHeight="1" x14ac:dyDescent="0.15">
      <c r="B104" s="290"/>
      <c r="C104" s="29" t="s">
        <v>35</v>
      </c>
      <c r="D104" s="187"/>
      <c r="E104" s="58"/>
      <c r="F104" s="188">
        <v>47.577706999999997</v>
      </c>
      <c r="G104" s="188">
        <v>50.748390000000001</v>
      </c>
      <c r="H104" s="188">
        <v>0.99867835000000005</v>
      </c>
      <c r="I104" s="64">
        <v>0.99916296000000004</v>
      </c>
      <c r="J104" s="64">
        <v>2.8294823E-3</v>
      </c>
      <c r="K104" s="189"/>
      <c r="L104" s="259"/>
      <c r="M104" s="259"/>
      <c r="N104" s="58"/>
      <c r="O104" s="30"/>
      <c r="P104" s="58"/>
      <c r="Q104" s="30"/>
      <c r="R104" s="134"/>
      <c r="S104" s="206"/>
      <c r="T104" s="290"/>
      <c r="U104" s="29" t="s">
        <v>35</v>
      </c>
      <c r="V104" s="187"/>
      <c r="W104" s="58"/>
      <c r="X104" s="188">
        <v>48.251479000000003</v>
      </c>
      <c r="Y104" s="188">
        <v>51.312637000000002</v>
      </c>
      <c r="Z104" s="188">
        <v>0.99866884</v>
      </c>
      <c r="AA104" s="64">
        <v>0.99924049000000004</v>
      </c>
      <c r="AB104" s="64">
        <v>2.7682618E-3</v>
      </c>
      <c r="AC104" s="189"/>
      <c r="AD104" s="259"/>
      <c r="AE104" s="259"/>
      <c r="AF104" s="58"/>
      <c r="AG104" s="30"/>
      <c r="AH104" s="58"/>
      <c r="AI104" s="30"/>
      <c r="AJ104" s="134"/>
      <c r="AK104" s="208"/>
      <c r="AL104" s="290"/>
      <c r="AM104" s="88">
        <f t="shared" si="14"/>
        <v>0.6737720000000067</v>
      </c>
      <c r="AN104" s="123">
        <f t="shared" si="15"/>
        <v>0.56424700000000172</v>
      </c>
      <c r="AO104" s="123">
        <f t="shared" si="16"/>
        <v>-9.5100000000458706E-6</v>
      </c>
      <c r="AP104" s="123">
        <f t="shared" si="17"/>
        <v>7.7529999999992327E-5</v>
      </c>
      <c r="AQ104" s="89">
        <f t="shared" si="18"/>
        <v>-6.1220500000000021E-5</v>
      </c>
      <c r="AR104" s="39"/>
      <c r="AS104" s="234"/>
      <c r="AT104" s="39"/>
    </row>
    <row r="105" spans="2:46" ht="13.5" customHeight="1" x14ac:dyDescent="0.15">
      <c r="B105" s="290"/>
      <c r="C105" s="29" t="s">
        <v>36</v>
      </c>
      <c r="D105" s="187"/>
      <c r="E105" s="58"/>
      <c r="F105" s="188">
        <v>51.125894000000002</v>
      </c>
      <c r="G105" s="188">
        <v>53.721094999999998</v>
      </c>
      <c r="H105" s="188">
        <v>0.99892694999999998</v>
      </c>
      <c r="I105" s="64">
        <v>0.99951619000000003</v>
      </c>
      <c r="J105" s="64">
        <v>1.7890715999999999E-3</v>
      </c>
      <c r="K105" s="189"/>
      <c r="L105" s="259"/>
      <c r="M105" s="259"/>
      <c r="N105" s="58"/>
      <c r="O105" s="30"/>
      <c r="P105" s="58"/>
      <c r="Q105" s="30"/>
      <c r="R105" s="134"/>
      <c r="S105" s="206"/>
      <c r="T105" s="290"/>
      <c r="U105" s="29" t="s">
        <v>36</v>
      </c>
      <c r="V105" s="187"/>
      <c r="W105" s="58"/>
      <c r="X105" s="188">
        <v>51.527819999999998</v>
      </c>
      <c r="Y105" s="188">
        <v>54.091259000000001</v>
      </c>
      <c r="Z105" s="188">
        <v>0.99892937000000004</v>
      </c>
      <c r="AA105" s="64">
        <v>0.99952291000000004</v>
      </c>
      <c r="AB105" s="64">
        <v>1.7962607000000001E-3</v>
      </c>
      <c r="AC105" s="189"/>
      <c r="AD105" s="259"/>
      <c r="AE105" s="259"/>
      <c r="AF105" s="58"/>
      <c r="AG105" s="30"/>
      <c r="AH105" s="58"/>
      <c r="AI105" s="30"/>
      <c r="AJ105" s="134"/>
      <c r="AK105" s="208"/>
      <c r="AL105" s="290"/>
      <c r="AM105" s="88">
        <f t="shared" si="14"/>
        <v>0.40192599999999601</v>
      </c>
      <c r="AN105" s="123">
        <f t="shared" si="15"/>
        <v>0.3701640000000026</v>
      </c>
      <c r="AO105" s="123">
        <f t="shared" si="16"/>
        <v>2.4200000000584865E-6</v>
      </c>
      <c r="AP105" s="123">
        <f t="shared" si="17"/>
        <v>6.7200000000156024E-6</v>
      </c>
      <c r="AQ105" s="89">
        <f t="shared" si="18"/>
        <v>7.1891000000001443E-6</v>
      </c>
      <c r="AR105" s="39"/>
      <c r="AS105" s="234"/>
      <c r="AT105" s="39"/>
    </row>
    <row r="106" spans="2:46" ht="13.5" customHeight="1" x14ac:dyDescent="0.15">
      <c r="B106" s="290"/>
      <c r="C106" s="29" t="s">
        <v>38</v>
      </c>
      <c r="D106" s="187"/>
      <c r="E106" s="58"/>
      <c r="F106" s="188">
        <v>53.887664999999998</v>
      </c>
      <c r="G106" s="188">
        <v>56.204042000000001</v>
      </c>
      <c r="H106" s="188">
        <v>0.99910381999999998</v>
      </c>
      <c r="I106" s="64">
        <v>0.99969766999999998</v>
      </c>
      <c r="J106" s="64">
        <v>1.0321213999999999E-3</v>
      </c>
      <c r="K106" s="189"/>
      <c r="L106" s="259"/>
      <c r="M106" s="259"/>
      <c r="N106" s="58"/>
      <c r="O106" s="30"/>
      <c r="P106" s="58"/>
      <c r="Q106" s="30"/>
      <c r="R106" s="134"/>
      <c r="S106" s="206"/>
      <c r="T106" s="290"/>
      <c r="U106" s="29" t="s">
        <v>38</v>
      </c>
      <c r="V106" s="187"/>
      <c r="W106" s="58"/>
      <c r="X106" s="188">
        <v>53.812983000000003</v>
      </c>
      <c r="Y106" s="188">
        <v>56.149149000000001</v>
      </c>
      <c r="Z106" s="188">
        <v>0.99910231000000005</v>
      </c>
      <c r="AA106" s="64">
        <v>0.99969494000000003</v>
      </c>
      <c r="AB106" s="64">
        <v>1.0414585000000001E-3</v>
      </c>
      <c r="AC106" s="189"/>
      <c r="AD106" s="259"/>
      <c r="AE106" s="259"/>
      <c r="AF106" s="58"/>
      <c r="AG106" s="30"/>
      <c r="AH106" s="58"/>
      <c r="AI106" s="30"/>
      <c r="AJ106" s="134"/>
      <c r="AK106" s="208"/>
      <c r="AL106" s="290"/>
      <c r="AM106" s="88">
        <f t="shared" si="14"/>
        <v>-7.4681999999995696E-2</v>
      </c>
      <c r="AN106" s="123">
        <f t="shared" si="15"/>
        <v>-5.4892999999999859E-2</v>
      </c>
      <c r="AO106" s="123">
        <f t="shared" si="16"/>
        <v>-1.5099999999268476E-6</v>
      </c>
      <c r="AP106" s="123">
        <f t="shared" si="17"/>
        <v>-2.7299999999508273E-6</v>
      </c>
      <c r="AQ106" s="89">
        <f t="shared" si="18"/>
        <v>9.337100000000138E-6</v>
      </c>
      <c r="AR106" s="39"/>
      <c r="AS106" s="234"/>
      <c r="AT106" s="39"/>
    </row>
    <row r="107" spans="2:46" ht="13.5" customHeight="1" thickBot="1" x14ac:dyDescent="0.2">
      <c r="B107" s="291"/>
      <c r="C107" s="29"/>
      <c r="D107" s="187"/>
      <c r="E107" s="58"/>
      <c r="F107" s="190"/>
      <c r="G107" s="190"/>
      <c r="H107" s="190"/>
      <c r="I107" s="58"/>
      <c r="J107" s="58"/>
      <c r="K107" s="189"/>
      <c r="L107" s="259"/>
      <c r="M107" s="259"/>
      <c r="N107" s="58"/>
      <c r="O107" s="30"/>
      <c r="P107" s="58"/>
      <c r="Q107" s="30"/>
      <c r="R107" s="185"/>
      <c r="S107" s="206"/>
      <c r="T107" s="291"/>
      <c r="U107" s="29"/>
      <c r="V107" s="187"/>
      <c r="W107" s="58"/>
      <c r="X107" s="190"/>
      <c r="Y107" s="190"/>
      <c r="Z107" s="190"/>
      <c r="AA107" s="58"/>
      <c r="AB107" s="58"/>
      <c r="AC107" s="189"/>
      <c r="AD107" s="259"/>
      <c r="AE107" s="259"/>
      <c r="AF107" s="58"/>
      <c r="AG107" s="30"/>
      <c r="AH107" s="58"/>
      <c r="AI107" s="30"/>
      <c r="AJ107" s="185"/>
      <c r="AK107" s="208"/>
      <c r="AL107" s="291"/>
      <c r="AM107" s="124" t="str">
        <f t="shared" si="14"/>
        <v/>
      </c>
      <c r="AN107" s="125" t="str">
        <f t="shared" si="15"/>
        <v/>
      </c>
      <c r="AO107" s="125" t="str">
        <f t="shared" si="16"/>
        <v/>
      </c>
      <c r="AP107" s="125" t="str">
        <f t="shared" si="17"/>
        <v/>
      </c>
      <c r="AQ107" s="126" t="str">
        <f t="shared" si="18"/>
        <v/>
      </c>
      <c r="AR107" s="39"/>
      <c r="AS107" s="234"/>
      <c r="AT107" s="39"/>
    </row>
    <row r="108" spans="2:46" ht="13.5" customHeight="1" x14ac:dyDescent="0.15">
      <c r="B108" s="289" t="s">
        <v>87</v>
      </c>
      <c r="C108" s="27" t="s">
        <v>34</v>
      </c>
      <c r="D108" s="41"/>
      <c r="E108" s="57"/>
      <c r="F108" s="98">
        <v>45.501486999999997</v>
      </c>
      <c r="G108" s="98">
        <v>48.638592000000003</v>
      </c>
      <c r="H108" s="98">
        <v>0.99792678999999995</v>
      </c>
      <c r="I108" s="62">
        <v>0.99829809000000003</v>
      </c>
      <c r="J108" s="62">
        <v>5.8523029999999997E-3</v>
      </c>
      <c r="K108" s="63"/>
      <c r="L108" s="258"/>
      <c r="M108" s="258"/>
      <c r="N108" s="57"/>
      <c r="O108" s="28"/>
      <c r="P108" s="57"/>
      <c r="Q108" s="28"/>
      <c r="R108" s="133"/>
      <c r="S108" s="206"/>
      <c r="T108" s="289" t="s">
        <v>87</v>
      </c>
      <c r="U108" s="27" t="s">
        <v>34</v>
      </c>
      <c r="V108" s="41"/>
      <c r="W108" s="57"/>
      <c r="X108" s="98">
        <v>45.558030000000002</v>
      </c>
      <c r="Y108" s="98">
        <v>48.733465000000002</v>
      </c>
      <c r="Z108" s="98">
        <v>0.99801888000000005</v>
      </c>
      <c r="AA108" s="62">
        <v>0.99836630000000004</v>
      </c>
      <c r="AB108" s="62">
        <v>5.7799260000000003E-3</v>
      </c>
      <c r="AC108" s="63"/>
      <c r="AD108" s="258"/>
      <c r="AE108" s="258"/>
      <c r="AF108" s="57"/>
      <c r="AG108" s="28"/>
      <c r="AH108" s="57"/>
      <c r="AI108" s="28"/>
      <c r="AJ108" s="133"/>
      <c r="AK108" s="208"/>
      <c r="AL108" s="289" t="s">
        <v>87</v>
      </c>
      <c r="AM108" s="121">
        <f t="shared" si="14"/>
        <v>5.6543000000004895E-2</v>
      </c>
      <c r="AN108" s="97">
        <f t="shared" si="15"/>
        <v>9.4872999999999763E-2</v>
      </c>
      <c r="AO108" s="97">
        <f t="shared" si="16"/>
        <v>9.2090000000100147E-5</v>
      </c>
      <c r="AP108" s="97">
        <f t="shared" si="17"/>
        <v>6.8210000000012982E-5</v>
      </c>
      <c r="AQ108" s="122">
        <f t="shared" si="18"/>
        <v>-7.2376999999999338E-5</v>
      </c>
      <c r="AR108" s="39"/>
      <c r="AS108" s="234"/>
      <c r="AT108" s="39"/>
    </row>
    <row r="109" spans="2:46" ht="13.5" customHeight="1" x14ac:dyDescent="0.15">
      <c r="B109" s="290"/>
      <c r="C109" s="29" t="s">
        <v>35</v>
      </c>
      <c r="D109" s="187"/>
      <c r="E109" s="58"/>
      <c r="F109" s="188">
        <v>47.994224000000003</v>
      </c>
      <c r="G109" s="188">
        <v>51.111946000000003</v>
      </c>
      <c r="H109" s="188">
        <v>0.99873599000000002</v>
      </c>
      <c r="I109" s="64">
        <v>0.99917813</v>
      </c>
      <c r="J109" s="64">
        <v>2.8783315999999998E-3</v>
      </c>
      <c r="K109" s="189"/>
      <c r="L109" s="259"/>
      <c r="M109" s="259"/>
      <c r="N109" s="58"/>
      <c r="O109" s="30"/>
      <c r="P109" s="58"/>
      <c r="Q109" s="30"/>
      <c r="R109" s="134"/>
      <c r="S109" s="206"/>
      <c r="T109" s="290"/>
      <c r="U109" s="29" t="s">
        <v>35</v>
      </c>
      <c r="V109" s="187"/>
      <c r="W109" s="58"/>
      <c r="X109" s="188">
        <v>48.686884999999997</v>
      </c>
      <c r="Y109" s="188">
        <v>51.68627</v>
      </c>
      <c r="Z109" s="188">
        <v>0.99872711999999997</v>
      </c>
      <c r="AA109" s="64">
        <v>0.99928125999999995</v>
      </c>
      <c r="AB109" s="64">
        <v>2.8296943999999999E-3</v>
      </c>
      <c r="AC109" s="189"/>
      <c r="AD109" s="259"/>
      <c r="AE109" s="259"/>
      <c r="AF109" s="58"/>
      <c r="AG109" s="30"/>
      <c r="AH109" s="58"/>
      <c r="AI109" s="30"/>
      <c r="AJ109" s="134"/>
      <c r="AK109" s="208"/>
      <c r="AL109" s="290"/>
      <c r="AM109" s="88">
        <f t="shared" si="14"/>
        <v>0.69266099999999398</v>
      </c>
      <c r="AN109" s="123">
        <f t="shared" si="15"/>
        <v>0.57432399999999717</v>
      </c>
      <c r="AO109" s="123">
        <f t="shared" si="16"/>
        <v>-8.8700000000496715E-6</v>
      </c>
      <c r="AP109" s="123">
        <f t="shared" si="17"/>
        <v>1.0312999999995132E-4</v>
      </c>
      <c r="AQ109" s="89">
        <f t="shared" si="18"/>
        <v>-4.8637199999999881E-5</v>
      </c>
      <c r="AR109" s="39"/>
      <c r="AS109" s="234"/>
      <c r="AT109" s="39"/>
    </row>
    <row r="110" spans="2:46" ht="13.5" customHeight="1" x14ac:dyDescent="0.15">
      <c r="B110" s="290"/>
      <c r="C110" s="29" t="s">
        <v>36</v>
      </c>
      <c r="D110" s="187"/>
      <c r="E110" s="58"/>
      <c r="F110" s="188">
        <v>51.301270000000002</v>
      </c>
      <c r="G110" s="188">
        <v>53.915385000000001</v>
      </c>
      <c r="H110" s="188">
        <v>0.99895551999999999</v>
      </c>
      <c r="I110" s="64">
        <v>0.99953435999999996</v>
      </c>
      <c r="J110" s="64">
        <v>1.7833975000000001E-3</v>
      </c>
      <c r="K110" s="189"/>
      <c r="L110" s="259"/>
      <c r="M110" s="259"/>
      <c r="N110" s="58"/>
      <c r="O110" s="30"/>
      <c r="P110" s="58"/>
      <c r="Q110" s="30"/>
      <c r="R110" s="134"/>
      <c r="S110" s="206"/>
      <c r="T110" s="290"/>
      <c r="U110" s="29" t="s">
        <v>36</v>
      </c>
      <c r="V110" s="187"/>
      <c r="W110" s="58"/>
      <c r="X110" s="188">
        <v>51.699989000000002</v>
      </c>
      <c r="Y110" s="188">
        <v>54.251894</v>
      </c>
      <c r="Z110" s="188">
        <v>0.99896134999999997</v>
      </c>
      <c r="AA110" s="64">
        <v>0.99954136999999998</v>
      </c>
      <c r="AB110" s="64">
        <v>1.7760675000000001E-3</v>
      </c>
      <c r="AC110" s="189"/>
      <c r="AD110" s="259"/>
      <c r="AE110" s="259"/>
      <c r="AF110" s="58"/>
      <c r="AG110" s="30"/>
      <c r="AH110" s="58"/>
      <c r="AI110" s="30"/>
      <c r="AJ110" s="134"/>
      <c r="AK110" s="208"/>
      <c r="AL110" s="290"/>
      <c r="AM110" s="88">
        <f t="shared" si="14"/>
        <v>0.39871899999999982</v>
      </c>
      <c r="AN110" s="123">
        <f t="shared" si="15"/>
        <v>0.3365089999999995</v>
      </c>
      <c r="AO110" s="123">
        <f t="shared" si="16"/>
        <v>5.8299999999844587E-6</v>
      </c>
      <c r="AP110" s="123">
        <f t="shared" si="17"/>
        <v>7.0100000000294926E-6</v>
      </c>
      <c r="AQ110" s="89">
        <f t="shared" si="18"/>
        <v>-7.3300000000000535E-6</v>
      </c>
      <c r="AR110" s="39"/>
      <c r="AS110" s="234"/>
      <c r="AT110" s="39"/>
    </row>
    <row r="111" spans="2:46" ht="13.5" customHeight="1" x14ac:dyDescent="0.15">
      <c r="B111" s="290"/>
      <c r="C111" s="29" t="s">
        <v>38</v>
      </c>
      <c r="D111" s="187"/>
      <c r="E111" s="58"/>
      <c r="F111" s="188">
        <v>53.934600000000003</v>
      </c>
      <c r="G111" s="188">
        <v>56.197730999999997</v>
      </c>
      <c r="H111" s="188">
        <v>0.99913668</v>
      </c>
      <c r="I111" s="64">
        <v>0.99970881</v>
      </c>
      <c r="J111" s="64">
        <v>1.0442875E-3</v>
      </c>
      <c r="K111" s="189"/>
      <c r="L111" s="259"/>
      <c r="M111" s="259"/>
      <c r="N111" s="58"/>
      <c r="O111" s="30"/>
      <c r="P111" s="58"/>
      <c r="Q111" s="30"/>
      <c r="R111" s="134"/>
      <c r="S111" s="206"/>
      <c r="T111" s="290"/>
      <c r="U111" s="29" t="s">
        <v>38</v>
      </c>
      <c r="V111" s="187"/>
      <c r="W111" s="58"/>
      <c r="X111" s="188">
        <v>53.874440999999997</v>
      </c>
      <c r="Y111" s="188">
        <v>56.162314000000002</v>
      </c>
      <c r="Z111" s="188">
        <v>0.99913386999999998</v>
      </c>
      <c r="AA111" s="64">
        <v>0.99970698000000002</v>
      </c>
      <c r="AB111" s="64">
        <v>1.0561234000000001E-3</v>
      </c>
      <c r="AC111" s="189"/>
      <c r="AD111" s="259"/>
      <c r="AE111" s="259"/>
      <c r="AF111" s="58"/>
      <c r="AG111" s="30"/>
      <c r="AH111" s="58"/>
      <c r="AI111" s="30"/>
      <c r="AJ111" s="134"/>
      <c r="AK111" s="208"/>
      <c r="AL111" s="290"/>
      <c r="AM111" s="88">
        <f t="shared" si="14"/>
        <v>-6.0159000000005847E-2</v>
      </c>
      <c r="AN111" s="123">
        <f t="shared" si="15"/>
        <v>-3.5416999999995369E-2</v>
      </c>
      <c r="AO111" s="123">
        <f t="shared" si="16"/>
        <v>-2.8100000000197412E-6</v>
      </c>
      <c r="AP111" s="123">
        <f t="shared" si="17"/>
        <v>-1.8299999999804584E-6</v>
      </c>
      <c r="AQ111" s="89">
        <f t="shared" si="18"/>
        <v>1.1835900000000061E-5</v>
      </c>
      <c r="AR111" s="39"/>
      <c r="AS111" s="234"/>
      <c r="AT111" s="39"/>
    </row>
    <row r="112" spans="2:46" ht="13.5" customHeight="1" thickBot="1" x14ac:dyDescent="0.2">
      <c r="B112" s="291"/>
      <c r="C112" s="29"/>
      <c r="D112" s="187"/>
      <c r="E112" s="58"/>
      <c r="F112" s="190"/>
      <c r="G112" s="190"/>
      <c r="H112" s="190"/>
      <c r="I112" s="58"/>
      <c r="J112" s="58"/>
      <c r="K112" s="189"/>
      <c r="L112" s="259"/>
      <c r="M112" s="259"/>
      <c r="N112" s="58"/>
      <c r="O112" s="30"/>
      <c r="P112" s="58"/>
      <c r="Q112" s="30"/>
      <c r="R112" s="185"/>
      <c r="S112" s="206"/>
      <c r="T112" s="291"/>
      <c r="U112" s="29"/>
      <c r="V112" s="187"/>
      <c r="W112" s="58"/>
      <c r="X112" s="190"/>
      <c r="Y112" s="190"/>
      <c r="Z112" s="190"/>
      <c r="AA112" s="58"/>
      <c r="AB112" s="58"/>
      <c r="AC112" s="189"/>
      <c r="AD112" s="259"/>
      <c r="AE112" s="259"/>
      <c r="AF112" s="58"/>
      <c r="AG112" s="30"/>
      <c r="AH112" s="58"/>
      <c r="AI112" s="30"/>
      <c r="AJ112" s="185"/>
      <c r="AK112" s="208"/>
      <c r="AL112" s="291"/>
      <c r="AM112" s="124" t="str">
        <f t="shared" si="14"/>
        <v/>
      </c>
      <c r="AN112" s="125" t="str">
        <f t="shared" si="15"/>
        <v/>
      </c>
      <c r="AO112" s="125" t="str">
        <f t="shared" si="16"/>
        <v/>
      </c>
      <c r="AP112" s="125" t="str">
        <f t="shared" si="17"/>
        <v/>
      </c>
      <c r="AQ112" s="126" t="str">
        <f t="shared" si="18"/>
        <v/>
      </c>
      <c r="AR112" s="39"/>
      <c r="AS112" s="234"/>
      <c r="AT112" s="39"/>
    </row>
    <row r="113" spans="2:46" ht="13.5" customHeight="1" x14ac:dyDescent="0.15">
      <c r="B113" s="289" t="s">
        <v>88</v>
      </c>
      <c r="C113" s="27" t="s">
        <v>34</v>
      </c>
      <c r="D113" s="41"/>
      <c r="E113" s="57"/>
      <c r="F113" s="98">
        <v>47.139404999999996</v>
      </c>
      <c r="G113" s="98">
        <v>50.158143000000003</v>
      </c>
      <c r="H113" s="98">
        <v>0.99845061000000002</v>
      </c>
      <c r="I113" s="62">
        <v>0.99899318000000004</v>
      </c>
      <c r="J113" s="62">
        <v>4.9548224000000004E-3</v>
      </c>
      <c r="K113" s="63"/>
      <c r="L113" s="258"/>
      <c r="M113" s="258"/>
      <c r="N113" s="57"/>
      <c r="O113" s="28"/>
      <c r="P113" s="57"/>
      <c r="Q113" s="28"/>
      <c r="R113" s="133"/>
      <c r="S113" s="206"/>
      <c r="T113" s="289" t="s">
        <v>88</v>
      </c>
      <c r="U113" s="27" t="s">
        <v>34</v>
      </c>
      <c r="V113" s="41"/>
      <c r="W113" s="57"/>
      <c r="X113" s="98">
        <v>47.286720000000003</v>
      </c>
      <c r="Y113" s="98">
        <v>50.225481000000002</v>
      </c>
      <c r="Z113" s="98">
        <v>0.99844443999999999</v>
      </c>
      <c r="AA113" s="62">
        <v>0.99902345000000004</v>
      </c>
      <c r="AB113" s="62">
        <v>4.8498200000000003E-3</v>
      </c>
      <c r="AC113" s="63"/>
      <c r="AD113" s="258"/>
      <c r="AE113" s="258"/>
      <c r="AF113" s="57"/>
      <c r="AG113" s="28"/>
      <c r="AH113" s="57"/>
      <c r="AI113" s="28"/>
      <c r="AJ113" s="133"/>
      <c r="AK113" s="208"/>
      <c r="AL113" s="289" t="s">
        <v>88</v>
      </c>
      <c r="AM113" s="121">
        <f t="shared" si="14"/>
        <v>0.14731500000000608</v>
      </c>
      <c r="AN113" s="97">
        <f t="shared" si="15"/>
        <v>6.7337999999999454E-2</v>
      </c>
      <c r="AO113" s="97">
        <f t="shared" si="16"/>
        <v>-6.1700000000275423E-6</v>
      </c>
      <c r="AP113" s="97">
        <f t="shared" si="17"/>
        <v>3.0269999999998909E-5</v>
      </c>
      <c r="AQ113" s="122">
        <f t="shared" si="18"/>
        <v>-1.0500240000000001E-4</v>
      </c>
      <c r="AR113" s="39"/>
      <c r="AS113" s="234"/>
      <c r="AT113" s="39"/>
    </row>
    <row r="114" spans="2:46" ht="13.5" customHeight="1" x14ac:dyDescent="0.15">
      <c r="B114" s="290"/>
      <c r="C114" s="29" t="s">
        <v>35</v>
      </c>
      <c r="D114" s="187"/>
      <c r="E114" s="58"/>
      <c r="F114" s="188">
        <v>50.525492</v>
      </c>
      <c r="G114" s="188">
        <v>53.417867999999999</v>
      </c>
      <c r="H114" s="188">
        <v>0.99892429999999999</v>
      </c>
      <c r="I114" s="64">
        <v>0.99948009999999998</v>
      </c>
      <c r="J114" s="64">
        <v>2.5397270999999999E-3</v>
      </c>
      <c r="K114" s="189"/>
      <c r="L114" s="259"/>
      <c r="M114" s="259"/>
      <c r="N114" s="58"/>
      <c r="O114" s="30"/>
      <c r="P114" s="58"/>
      <c r="Q114" s="30"/>
      <c r="R114" s="134"/>
      <c r="S114" s="206"/>
      <c r="T114" s="290"/>
      <c r="U114" s="29" t="s">
        <v>35</v>
      </c>
      <c r="V114" s="187"/>
      <c r="W114" s="58"/>
      <c r="X114" s="188">
        <v>50.438144000000001</v>
      </c>
      <c r="Y114" s="188">
        <v>53.351255999999999</v>
      </c>
      <c r="Z114" s="188">
        <v>0.99892439</v>
      </c>
      <c r="AA114" s="64">
        <v>0.99947812999999996</v>
      </c>
      <c r="AB114" s="64">
        <v>2.5705239000000002E-3</v>
      </c>
      <c r="AC114" s="189"/>
      <c r="AD114" s="259"/>
      <c r="AE114" s="259"/>
      <c r="AF114" s="58"/>
      <c r="AG114" s="30"/>
      <c r="AH114" s="58"/>
      <c r="AI114" s="30"/>
      <c r="AJ114" s="134"/>
      <c r="AK114" s="208"/>
      <c r="AL114" s="290"/>
      <c r="AM114" s="88">
        <f t="shared" si="14"/>
        <v>-8.7347999999998649E-2</v>
      </c>
      <c r="AN114" s="123">
        <f t="shared" si="15"/>
        <v>-6.6611999999999227E-2</v>
      </c>
      <c r="AO114" s="123">
        <f t="shared" si="16"/>
        <v>9.0000000008139125E-8</v>
      </c>
      <c r="AP114" s="123">
        <f t="shared" si="17"/>
        <v>-1.9700000000177909E-6</v>
      </c>
      <c r="AQ114" s="89">
        <f t="shared" si="18"/>
        <v>3.0796800000000308E-5</v>
      </c>
      <c r="AR114" s="39"/>
      <c r="AS114" s="234"/>
      <c r="AT114" s="39"/>
    </row>
    <row r="115" spans="2:46" ht="13.5" customHeight="1" x14ac:dyDescent="0.15">
      <c r="B115" s="290"/>
      <c r="C115" s="29" t="s">
        <v>36</v>
      </c>
      <c r="D115" s="187"/>
      <c r="E115" s="58"/>
      <c r="F115" s="188">
        <v>52.245452999999998</v>
      </c>
      <c r="G115" s="188">
        <v>54.860221000000003</v>
      </c>
      <c r="H115" s="188">
        <v>0.99908361999999995</v>
      </c>
      <c r="I115" s="64">
        <v>0.99960293</v>
      </c>
      <c r="J115" s="64">
        <v>1.7084187E-3</v>
      </c>
      <c r="K115" s="189"/>
      <c r="L115" s="259"/>
      <c r="M115" s="259"/>
      <c r="N115" s="58"/>
      <c r="O115" s="30"/>
      <c r="P115" s="58"/>
      <c r="Q115" s="30"/>
      <c r="R115" s="134"/>
      <c r="S115" s="206"/>
      <c r="T115" s="290"/>
      <c r="U115" s="29" t="s">
        <v>36</v>
      </c>
      <c r="V115" s="187"/>
      <c r="W115" s="58"/>
      <c r="X115" s="188">
        <v>52.271487999999998</v>
      </c>
      <c r="Y115" s="188">
        <v>54.884596000000002</v>
      </c>
      <c r="Z115" s="188">
        <v>0.99908770000000002</v>
      </c>
      <c r="AA115" s="64">
        <v>0.99960362000000003</v>
      </c>
      <c r="AB115" s="64">
        <v>1.6924590000000001E-3</v>
      </c>
      <c r="AC115" s="189"/>
      <c r="AD115" s="259"/>
      <c r="AE115" s="259"/>
      <c r="AF115" s="58"/>
      <c r="AG115" s="30"/>
      <c r="AH115" s="58"/>
      <c r="AI115" s="30"/>
      <c r="AJ115" s="134"/>
      <c r="AK115" s="208"/>
      <c r="AL115" s="290"/>
      <c r="AM115" s="88">
        <f t="shared" si="14"/>
        <v>2.6035000000000252E-2</v>
      </c>
      <c r="AN115" s="123">
        <f t="shared" si="15"/>
        <v>2.4374999999999147E-2</v>
      </c>
      <c r="AO115" s="123">
        <f t="shared" si="16"/>
        <v>4.0800000000729142E-6</v>
      </c>
      <c r="AP115" s="123">
        <f t="shared" si="17"/>
        <v>6.9000000002539252E-7</v>
      </c>
      <c r="AQ115" s="89">
        <f t="shared" si="18"/>
        <v>-1.5959699999999874E-5</v>
      </c>
      <c r="AR115" s="39"/>
      <c r="AS115" s="234"/>
      <c r="AT115" s="39"/>
    </row>
    <row r="116" spans="2:46" ht="13.5" customHeight="1" x14ac:dyDescent="0.15">
      <c r="B116" s="290"/>
      <c r="C116" s="29" t="s">
        <v>38</v>
      </c>
      <c r="D116" s="187"/>
      <c r="E116" s="58"/>
      <c r="F116" s="188">
        <v>54.650682000000003</v>
      </c>
      <c r="G116" s="188">
        <v>56.846907999999999</v>
      </c>
      <c r="H116" s="188">
        <v>0.99923033000000006</v>
      </c>
      <c r="I116" s="64">
        <v>0.99974741</v>
      </c>
      <c r="J116" s="64">
        <v>9.788695E-4</v>
      </c>
      <c r="K116" s="189"/>
      <c r="L116" s="259"/>
      <c r="M116" s="259"/>
      <c r="N116" s="58"/>
      <c r="O116" s="30"/>
      <c r="P116" s="58"/>
      <c r="Q116" s="30"/>
      <c r="R116" s="134"/>
      <c r="S116" s="206"/>
      <c r="T116" s="290"/>
      <c r="U116" s="29" t="s">
        <v>38</v>
      </c>
      <c r="V116" s="187"/>
      <c r="W116" s="58"/>
      <c r="X116" s="188">
        <v>54.597968000000002</v>
      </c>
      <c r="Y116" s="188">
        <v>56.805267999999998</v>
      </c>
      <c r="Z116" s="188">
        <v>0.99923035000000004</v>
      </c>
      <c r="AA116" s="64">
        <v>0.99974479000000005</v>
      </c>
      <c r="AB116" s="64">
        <v>9.8904729999999995E-4</v>
      </c>
      <c r="AC116" s="189"/>
      <c r="AD116" s="259"/>
      <c r="AE116" s="259"/>
      <c r="AF116" s="58"/>
      <c r="AG116" s="30"/>
      <c r="AH116" s="58"/>
      <c r="AI116" s="30"/>
      <c r="AJ116" s="134"/>
      <c r="AK116" s="208"/>
      <c r="AL116" s="290"/>
      <c r="AM116" s="88">
        <f t="shared" si="14"/>
        <v>-5.2714000000001704E-2</v>
      </c>
      <c r="AN116" s="123">
        <f t="shared" si="15"/>
        <v>-4.164000000000101E-2</v>
      </c>
      <c r="AO116" s="123">
        <f t="shared" si="16"/>
        <v>1.9999999989472883E-8</v>
      </c>
      <c r="AP116" s="123">
        <f t="shared" si="17"/>
        <v>-2.6199999999532153E-6</v>
      </c>
      <c r="AQ116" s="89">
        <f t="shared" si="18"/>
        <v>1.0177799999999942E-5</v>
      </c>
      <c r="AR116" s="39"/>
      <c r="AS116" s="234"/>
      <c r="AT116" s="39"/>
    </row>
    <row r="117" spans="2:46" ht="13.5" customHeight="1" thickBot="1" x14ac:dyDescent="0.2">
      <c r="B117" s="291"/>
      <c r="C117" s="29"/>
      <c r="D117" s="187"/>
      <c r="E117" s="58"/>
      <c r="F117" s="190"/>
      <c r="G117" s="190"/>
      <c r="H117" s="190"/>
      <c r="I117" s="58"/>
      <c r="J117" s="58"/>
      <c r="K117" s="189"/>
      <c r="L117" s="259"/>
      <c r="M117" s="259"/>
      <c r="N117" s="58"/>
      <c r="O117" s="30"/>
      <c r="P117" s="58"/>
      <c r="Q117" s="30"/>
      <c r="R117" s="185"/>
      <c r="S117" s="206"/>
      <c r="T117" s="291"/>
      <c r="U117" s="29"/>
      <c r="V117" s="187"/>
      <c r="W117" s="58"/>
      <c r="X117" s="190"/>
      <c r="Y117" s="190"/>
      <c r="Z117" s="190"/>
      <c r="AA117" s="58"/>
      <c r="AB117" s="58"/>
      <c r="AC117" s="189"/>
      <c r="AD117" s="259"/>
      <c r="AE117" s="259"/>
      <c r="AF117" s="58"/>
      <c r="AG117" s="30"/>
      <c r="AH117" s="58"/>
      <c r="AI117" s="30"/>
      <c r="AJ117" s="185"/>
      <c r="AK117" s="208"/>
      <c r="AL117" s="291"/>
      <c r="AM117" s="124" t="str">
        <f t="shared" si="14"/>
        <v/>
      </c>
      <c r="AN117" s="125" t="str">
        <f t="shared" si="15"/>
        <v/>
      </c>
      <c r="AO117" s="125" t="str">
        <f t="shared" si="16"/>
        <v/>
      </c>
      <c r="AP117" s="125" t="str">
        <f t="shared" si="17"/>
        <v/>
      </c>
      <c r="AQ117" s="126" t="str">
        <f t="shared" si="18"/>
        <v/>
      </c>
      <c r="AR117" s="39"/>
      <c r="AS117" s="234"/>
      <c r="AT117" s="39"/>
    </row>
    <row r="118" spans="2:46" ht="13.5" customHeight="1" x14ac:dyDescent="0.15">
      <c r="B118" s="289" t="s">
        <v>89</v>
      </c>
      <c r="C118" s="27" t="s">
        <v>34</v>
      </c>
      <c r="D118" s="41"/>
      <c r="E118" s="57"/>
      <c r="F118" s="98">
        <v>47.217761000000003</v>
      </c>
      <c r="G118" s="98">
        <v>50.329718</v>
      </c>
      <c r="H118" s="98">
        <v>0.99841226000000005</v>
      </c>
      <c r="I118" s="62">
        <v>0.99909597999999999</v>
      </c>
      <c r="J118" s="62">
        <v>5.2879765000000004E-3</v>
      </c>
      <c r="K118" s="63"/>
      <c r="L118" s="258"/>
      <c r="M118" s="258"/>
      <c r="N118" s="57"/>
      <c r="O118" s="28"/>
      <c r="P118" s="57"/>
      <c r="Q118" s="28"/>
      <c r="R118" s="133"/>
      <c r="S118" s="206"/>
      <c r="T118" s="289" t="s">
        <v>89</v>
      </c>
      <c r="U118" s="27" t="s">
        <v>34</v>
      </c>
      <c r="V118" s="41"/>
      <c r="W118" s="57"/>
      <c r="X118" s="98">
        <v>47.306730999999999</v>
      </c>
      <c r="Y118" s="98">
        <v>50.373094000000002</v>
      </c>
      <c r="Z118" s="98">
        <v>0.99839871999999996</v>
      </c>
      <c r="AA118" s="62">
        <v>0.99899959999999999</v>
      </c>
      <c r="AB118" s="62">
        <v>5.2453554000000003E-3</v>
      </c>
      <c r="AC118" s="63"/>
      <c r="AD118" s="258"/>
      <c r="AE118" s="258"/>
      <c r="AF118" s="57"/>
      <c r="AG118" s="28"/>
      <c r="AH118" s="57"/>
      <c r="AI118" s="28"/>
      <c r="AJ118" s="133"/>
      <c r="AK118" s="208"/>
      <c r="AL118" s="289" t="s">
        <v>89</v>
      </c>
      <c r="AM118" s="121">
        <f t="shared" si="14"/>
        <v>8.8969999999996219E-2</v>
      </c>
      <c r="AN118" s="97">
        <f t="shared" si="15"/>
        <v>4.337600000000208E-2</v>
      </c>
      <c r="AO118" s="97">
        <f t="shared" si="16"/>
        <v>-1.3540000000089591E-5</v>
      </c>
      <c r="AP118" s="97">
        <f t="shared" si="17"/>
        <v>-9.6380000000007016E-5</v>
      </c>
      <c r="AQ118" s="122">
        <f t="shared" si="18"/>
        <v>-4.2621100000000099E-5</v>
      </c>
      <c r="AR118" s="39"/>
      <c r="AS118" s="234"/>
      <c r="AT118" s="39"/>
    </row>
    <row r="119" spans="2:46" ht="13.5" customHeight="1" x14ac:dyDescent="0.15">
      <c r="B119" s="290"/>
      <c r="C119" s="29" t="s">
        <v>35</v>
      </c>
      <c r="D119" s="187"/>
      <c r="E119" s="58"/>
      <c r="F119" s="188">
        <v>50.442041000000003</v>
      </c>
      <c r="G119" s="188">
        <v>53.340493000000002</v>
      </c>
      <c r="H119" s="188">
        <v>0.99890696000000001</v>
      </c>
      <c r="I119" s="64">
        <v>0.99946098999999999</v>
      </c>
      <c r="J119" s="64">
        <v>2.8059967000000001E-3</v>
      </c>
      <c r="K119" s="189"/>
      <c r="L119" s="259"/>
      <c r="M119" s="259"/>
      <c r="N119" s="58"/>
      <c r="O119" s="30"/>
      <c r="P119" s="58"/>
      <c r="Q119" s="30"/>
      <c r="R119" s="134"/>
      <c r="S119" s="206"/>
      <c r="T119" s="290"/>
      <c r="U119" s="29" t="s">
        <v>35</v>
      </c>
      <c r="V119" s="187"/>
      <c r="W119" s="58"/>
      <c r="X119" s="188">
        <v>50.383183000000002</v>
      </c>
      <c r="Y119" s="188">
        <v>53.283323000000003</v>
      </c>
      <c r="Z119" s="188">
        <v>0.99890730000000005</v>
      </c>
      <c r="AA119" s="64">
        <v>0.99945910000000004</v>
      </c>
      <c r="AB119" s="64">
        <v>2.8039133E-3</v>
      </c>
      <c r="AC119" s="189"/>
      <c r="AD119" s="259"/>
      <c r="AE119" s="259"/>
      <c r="AF119" s="58"/>
      <c r="AG119" s="30"/>
      <c r="AH119" s="58"/>
      <c r="AI119" s="30"/>
      <c r="AJ119" s="134"/>
      <c r="AK119" s="208"/>
      <c r="AL119" s="290"/>
      <c r="AM119" s="88">
        <f t="shared" si="14"/>
        <v>-5.8858000000000743E-2</v>
      </c>
      <c r="AN119" s="123">
        <f t="shared" si="15"/>
        <v>-5.7169999999999277E-2</v>
      </c>
      <c r="AO119" s="123">
        <f t="shared" si="16"/>
        <v>3.4000000004308362E-7</v>
      </c>
      <c r="AP119" s="123">
        <f t="shared" si="17"/>
        <v>-1.889999999948877E-6</v>
      </c>
      <c r="AQ119" s="89">
        <f t="shared" si="18"/>
        <v>-2.0834000000000824E-6</v>
      </c>
      <c r="AR119" s="39"/>
      <c r="AS119" s="234"/>
      <c r="AT119" s="39"/>
    </row>
    <row r="120" spans="2:46" ht="13.5" customHeight="1" x14ac:dyDescent="0.15">
      <c r="B120" s="290"/>
      <c r="C120" s="29" t="s">
        <v>36</v>
      </c>
      <c r="D120" s="187"/>
      <c r="E120" s="58"/>
      <c r="F120" s="188">
        <v>52.229826000000003</v>
      </c>
      <c r="G120" s="188">
        <v>54.848151000000001</v>
      </c>
      <c r="H120" s="188">
        <v>0.99908041999999997</v>
      </c>
      <c r="I120" s="64">
        <v>0.99959849000000001</v>
      </c>
      <c r="J120" s="64">
        <v>1.8538932E-3</v>
      </c>
      <c r="K120" s="189"/>
      <c r="L120" s="259"/>
      <c r="M120" s="259"/>
      <c r="N120" s="58"/>
      <c r="O120" s="30"/>
      <c r="P120" s="58"/>
      <c r="Q120" s="30"/>
      <c r="R120" s="134"/>
      <c r="S120" s="206"/>
      <c r="T120" s="290"/>
      <c r="U120" s="29" t="s">
        <v>36</v>
      </c>
      <c r="V120" s="187"/>
      <c r="W120" s="58"/>
      <c r="X120" s="188">
        <v>52.246623999999997</v>
      </c>
      <c r="Y120" s="188">
        <v>54.855046000000002</v>
      </c>
      <c r="Z120" s="188">
        <v>0.99908090999999999</v>
      </c>
      <c r="AA120" s="64">
        <v>0.99959564999999995</v>
      </c>
      <c r="AB120" s="64">
        <v>1.8379024999999999E-3</v>
      </c>
      <c r="AC120" s="189"/>
      <c r="AD120" s="259"/>
      <c r="AE120" s="259"/>
      <c r="AF120" s="58"/>
      <c r="AG120" s="30"/>
      <c r="AH120" s="58"/>
      <c r="AI120" s="30"/>
      <c r="AJ120" s="134"/>
      <c r="AK120" s="208"/>
      <c r="AL120" s="290"/>
      <c r="AM120" s="88">
        <f t="shared" si="14"/>
        <v>1.6797999999994317E-2</v>
      </c>
      <c r="AN120" s="123">
        <f t="shared" si="15"/>
        <v>6.8950000000000955E-3</v>
      </c>
      <c r="AO120" s="123">
        <f t="shared" si="16"/>
        <v>4.9000000001964139E-7</v>
      </c>
      <c r="AP120" s="123">
        <f t="shared" si="17"/>
        <v>-2.8400000000594616E-6</v>
      </c>
      <c r="AQ120" s="89">
        <f t="shared" si="18"/>
        <v>-1.5990700000000036E-5</v>
      </c>
      <c r="AR120" s="39"/>
      <c r="AS120" s="234"/>
      <c r="AT120" s="39"/>
    </row>
    <row r="121" spans="2:46" ht="13.5" customHeight="1" x14ac:dyDescent="0.15">
      <c r="B121" s="290"/>
      <c r="C121" s="29" t="s">
        <v>38</v>
      </c>
      <c r="D121" s="187"/>
      <c r="E121" s="58"/>
      <c r="F121" s="188">
        <v>54.478209</v>
      </c>
      <c r="G121" s="188">
        <v>56.697778</v>
      </c>
      <c r="H121" s="188">
        <v>0.99923079000000004</v>
      </c>
      <c r="I121" s="64">
        <v>0.99974063000000002</v>
      </c>
      <c r="J121" s="64">
        <v>1.0875021E-3</v>
      </c>
      <c r="K121" s="189"/>
      <c r="L121" s="259"/>
      <c r="M121" s="259"/>
      <c r="N121" s="58"/>
      <c r="O121" s="30"/>
      <c r="P121" s="58"/>
      <c r="Q121" s="30"/>
      <c r="R121" s="134"/>
      <c r="S121" s="206"/>
      <c r="T121" s="290"/>
      <c r="U121" s="29" t="s">
        <v>38</v>
      </c>
      <c r="V121" s="187"/>
      <c r="W121" s="58"/>
      <c r="X121" s="188">
        <v>54.435682</v>
      </c>
      <c r="Y121" s="188">
        <v>56.660226999999999</v>
      </c>
      <c r="Z121" s="188">
        <v>0.99922918999999999</v>
      </c>
      <c r="AA121" s="64">
        <v>0.99973765999999997</v>
      </c>
      <c r="AB121" s="64">
        <v>1.0885075E-3</v>
      </c>
      <c r="AC121" s="189"/>
      <c r="AD121" s="259"/>
      <c r="AE121" s="259"/>
      <c r="AF121" s="58"/>
      <c r="AG121" s="30"/>
      <c r="AH121" s="58"/>
      <c r="AI121" s="30"/>
      <c r="AJ121" s="134"/>
      <c r="AK121" s="208"/>
      <c r="AL121" s="290"/>
      <c r="AM121" s="88">
        <f t="shared" si="14"/>
        <v>-4.2526999999999759E-2</v>
      </c>
      <c r="AN121" s="123">
        <f t="shared" si="15"/>
        <v>-3.7551000000000556E-2</v>
      </c>
      <c r="AO121" s="123">
        <f t="shared" si="16"/>
        <v>-1.6000000000460091E-6</v>
      </c>
      <c r="AP121" s="123">
        <f t="shared" si="17"/>
        <v>-2.9700000000465465E-6</v>
      </c>
      <c r="AQ121" s="89">
        <f t="shared" si="18"/>
        <v>1.0054000000000226E-6</v>
      </c>
      <c r="AR121" s="39"/>
      <c r="AS121" s="234"/>
      <c r="AT121" s="39"/>
    </row>
    <row r="122" spans="2:46" ht="13.5" customHeight="1" thickBot="1" x14ac:dyDescent="0.2">
      <c r="B122" s="291"/>
      <c r="C122" s="29"/>
      <c r="D122" s="187"/>
      <c r="E122" s="58"/>
      <c r="F122" s="190"/>
      <c r="G122" s="190"/>
      <c r="H122" s="190"/>
      <c r="I122" s="58"/>
      <c r="J122" s="58"/>
      <c r="K122" s="189"/>
      <c r="L122" s="259"/>
      <c r="M122" s="259"/>
      <c r="N122" s="58"/>
      <c r="O122" s="30"/>
      <c r="P122" s="58"/>
      <c r="Q122" s="30"/>
      <c r="R122" s="185"/>
      <c r="S122" s="206"/>
      <c r="T122" s="291"/>
      <c r="U122" s="29"/>
      <c r="V122" s="187"/>
      <c r="W122" s="58"/>
      <c r="X122" s="190"/>
      <c r="Y122" s="190"/>
      <c r="Z122" s="190"/>
      <c r="AA122" s="58"/>
      <c r="AB122" s="58"/>
      <c r="AC122" s="189"/>
      <c r="AD122" s="259"/>
      <c r="AE122" s="259"/>
      <c r="AF122" s="58"/>
      <c r="AG122" s="30"/>
      <c r="AH122" s="58"/>
      <c r="AI122" s="30"/>
      <c r="AJ122" s="185"/>
      <c r="AK122" s="208"/>
      <c r="AL122" s="291"/>
      <c r="AM122" s="124" t="str">
        <f t="shared" si="14"/>
        <v/>
      </c>
      <c r="AN122" s="125" t="str">
        <f t="shared" si="15"/>
        <v/>
      </c>
      <c r="AO122" s="125" t="str">
        <f t="shared" si="16"/>
        <v/>
      </c>
      <c r="AP122" s="125" t="str">
        <f t="shared" si="17"/>
        <v/>
      </c>
      <c r="AQ122" s="126" t="str">
        <f t="shared" si="18"/>
        <v/>
      </c>
      <c r="AR122" s="39"/>
      <c r="AS122" s="234"/>
      <c r="AT122" s="39"/>
    </row>
    <row r="123" spans="2:46" ht="13.5" customHeight="1" x14ac:dyDescent="0.15">
      <c r="B123" s="289" t="s">
        <v>90</v>
      </c>
      <c r="C123" s="27" t="s">
        <v>34</v>
      </c>
      <c r="D123" s="41"/>
      <c r="E123" s="57"/>
      <c r="F123" s="98">
        <v>46.907296000000002</v>
      </c>
      <c r="G123" s="98">
        <v>50.113442999999997</v>
      </c>
      <c r="H123" s="98">
        <v>0.99842067999999995</v>
      </c>
      <c r="I123" s="62">
        <v>0.99917031000000001</v>
      </c>
      <c r="J123" s="62">
        <v>4.2648629999999998E-3</v>
      </c>
      <c r="K123" s="63"/>
      <c r="L123" s="258"/>
      <c r="M123" s="258"/>
      <c r="N123" s="57"/>
      <c r="O123" s="28"/>
      <c r="P123" s="57"/>
      <c r="Q123" s="28"/>
      <c r="R123" s="133"/>
      <c r="S123" s="206"/>
      <c r="T123" s="289" t="s">
        <v>90</v>
      </c>
      <c r="U123" s="27" t="s">
        <v>34</v>
      </c>
      <c r="V123" s="41"/>
      <c r="W123" s="57"/>
      <c r="X123" s="98">
        <v>46.990488999999997</v>
      </c>
      <c r="Y123" s="98">
        <v>50.233826000000001</v>
      </c>
      <c r="Z123" s="98">
        <v>0.99840456</v>
      </c>
      <c r="AA123" s="62">
        <v>0.99895564000000003</v>
      </c>
      <c r="AB123" s="62">
        <v>4.2365399999999996E-3</v>
      </c>
      <c r="AC123" s="63"/>
      <c r="AD123" s="258"/>
      <c r="AE123" s="258"/>
      <c r="AF123" s="57"/>
      <c r="AG123" s="28"/>
      <c r="AH123" s="57"/>
      <c r="AI123" s="28"/>
      <c r="AJ123" s="133"/>
      <c r="AK123" s="208"/>
      <c r="AL123" s="289" t="s">
        <v>90</v>
      </c>
      <c r="AM123" s="121">
        <f t="shared" si="14"/>
        <v>8.3192999999994299E-2</v>
      </c>
      <c r="AN123" s="97">
        <f t="shared" si="15"/>
        <v>0.1203830000000039</v>
      </c>
      <c r="AO123" s="97">
        <f t="shared" si="16"/>
        <v>-1.6119999999952839E-5</v>
      </c>
      <c r="AP123" s="97">
        <f t="shared" si="17"/>
        <v>-2.1466999999997238E-4</v>
      </c>
      <c r="AQ123" s="122">
        <f t="shared" si="18"/>
        <v>-2.8323000000000237E-5</v>
      </c>
      <c r="AR123" s="39"/>
      <c r="AS123" s="234"/>
      <c r="AT123" s="39"/>
    </row>
    <row r="124" spans="2:46" ht="13.5" customHeight="1" x14ac:dyDescent="0.15">
      <c r="B124" s="290"/>
      <c r="C124" s="29" t="s">
        <v>35</v>
      </c>
      <c r="D124" s="187"/>
      <c r="E124" s="58"/>
      <c r="F124" s="188">
        <v>49.948675000000001</v>
      </c>
      <c r="G124" s="188">
        <v>52.868741999999997</v>
      </c>
      <c r="H124" s="188">
        <v>0.99891346000000003</v>
      </c>
      <c r="I124" s="64">
        <v>0.99949843999999999</v>
      </c>
      <c r="J124" s="64">
        <v>2.2979179999999999E-3</v>
      </c>
      <c r="K124" s="189"/>
      <c r="L124" s="259"/>
      <c r="M124" s="259"/>
      <c r="N124" s="58"/>
      <c r="O124" s="30"/>
      <c r="P124" s="58"/>
      <c r="Q124" s="30"/>
      <c r="R124" s="134"/>
      <c r="S124" s="206"/>
      <c r="T124" s="290"/>
      <c r="U124" s="29" t="s">
        <v>35</v>
      </c>
      <c r="V124" s="187"/>
      <c r="W124" s="58"/>
      <c r="X124" s="188">
        <v>49.881003</v>
      </c>
      <c r="Y124" s="188">
        <v>52.788020000000003</v>
      </c>
      <c r="Z124" s="188">
        <v>0.99890915999999996</v>
      </c>
      <c r="AA124" s="64">
        <v>0.99949531000000003</v>
      </c>
      <c r="AB124" s="64">
        <v>2.3262547000000001E-3</v>
      </c>
      <c r="AC124" s="189"/>
      <c r="AD124" s="259"/>
      <c r="AE124" s="259"/>
      <c r="AF124" s="58"/>
      <c r="AG124" s="30"/>
      <c r="AH124" s="58"/>
      <c r="AI124" s="30"/>
      <c r="AJ124" s="134"/>
      <c r="AK124" s="208"/>
      <c r="AL124" s="290"/>
      <c r="AM124" s="88">
        <f t="shared" si="14"/>
        <v>-6.7672000000001731E-2</v>
      </c>
      <c r="AN124" s="123">
        <f t="shared" si="15"/>
        <v>-8.0721999999994409E-2</v>
      </c>
      <c r="AO124" s="123">
        <f t="shared" si="16"/>
        <v>-4.3000000000681382E-6</v>
      </c>
      <c r="AP124" s="123">
        <f t="shared" si="17"/>
        <v>-3.1299999999623296E-6</v>
      </c>
      <c r="AQ124" s="89">
        <f t="shared" si="18"/>
        <v>2.8336700000000138E-5</v>
      </c>
      <c r="AR124" s="39"/>
      <c r="AS124" s="234"/>
      <c r="AT124" s="39"/>
    </row>
    <row r="125" spans="2:46" ht="13.5" customHeight="1" x14ac:dyDescent="0.15">
      <c r="B125" s="290"/>
      <c r="C125" s="29" t="s">
        <v>36</v>
      </c>
      <c r="D125" s="187"/>
      <c r="E125" s="58"/>
      <c r="F125" s="188">
        <v>51.900587000000002</v>
      </c>
      <c r="G125" s="188">
        <v>54.474058999999997</v>
      </c>
      <c r="H125" s="188">
        <v>0.99909795999999995</v>
      </c>
      <c r="I125" s="64">
        <v>0.99962320000000005</v>
      </c>
      <c r="J125" s="64">
        <v>1.6009208999999999E-3</v>
      </c>
      <c r="K125" s="189"/>
      <c r="L125" s="259"/>
      <c r="M125" s="259"/>
      <c r="N125" s="58"/>
      <c r="O125" s="30"/>
      <c r="P125" s="58"/>
      <c r="Q125" s="30"/>
      <c r="R125" s="134"/>
      <c r="S125" s="206"/>
      <c r="T125" s="290"/>
      <c r="U125" s="29" t="s">
        <v>36</v>
      </c>
      <c r="V125" s="187"/>
      <c r="W125" s="58"/>
      <c r="X125" s="188">
        <v>51.874920000000003</v>
      </c>
      <c r="Y125" s="188">
        <v>54.451526000000001</v>
      </c>
      <c r="Z125" s="188">
        <v>0.99909795999999995</v>
      </c>
      <c r="AA125" s="64">
        <v>0.99962004999999998</v>
      </c>
      <c r="AB125" s="64">
        <v>1.5984E-3</v>
      </c>
      <c r="AC125" s="189"/>
      <c r="AD125" s="259"/>
      <c r="AE125" s="259"/>
      <c r="AF125" s="58"/>
      <c r="AG125" s="30"/>
      <c r="AH125" s="58"/>
      <c r="AI125" s="30"/>
      <c r="AJ125" s="134"/>
      <c r="AK125" s="208"/>
      <c r="AL125" s="290"/>
      <c r="AM125" s="88">
        <f t="shared" si="14"/>
        <v>-2.5666999999998552E-2</v>
      </c>
      <c r="AN125" s="123">
        <f t="shared" si="15"/>
        <v>-2.2532999999995695E-2</v>
      </c>
      <c r="AO125" s="123">
        <f t="shared" si="16"/>
        <v>0</v>
      </c>
      <c r="AP125" s="123">
        <f t="shared" si="17"/>
        <v>-3.1500000000628248E-6</v>
      </c>
      <c r="AQ125" s="89">
        <f t="shared" si="18"/>
        <v>-2.5208999999998694E-6</v>
      </c>
      <c r="AR125" s="39"/>
      <c r="AS125" s="234"/>
      <c r="AT125" s="39"/>
    </row>
    <row r="126" spans="2:46" ht="13.5" customHeight="1" x14ac:dyDescent="0.15">
      <c r="B126" s="290"/>
      <c r="C126" s="29" t="s">
        <v>38</v>
      </c>
      <c r="D126" s="187"/>
      <c r="E126" s="58"/>
      <c r="F126" s="188">
        <v>53.899642999999998</v>
      </c>
      <c r="G126" s="188">
        <v>56.161098000000003</v>
      </c>
      <c r="H126" s="188">
        <v>0.99923896999999995</v>
      </c>
      <c r="I126" s="64">
        <v>0.99974837999999999</v>
      </c>
      <c r="J126" s="64">
        <v>1.0026051E-3</v>
      </c>
      <c r="K126" s="189"/>
      <c r="L126" s="259"/>
      <c r="M126" s="259"/>
      <c r="N126" s="58"/>
      <c r="O126" s="30"/>
      <c r="P126" s="58"/>
      <c r="Q126" s="30"/>
      <c r="R126" s="134"/>
      <c r="S126" s="206"/>
      <c r="T126" s="290"/>
      <c r="U126" s="29" t="s">
        <v>38</v>
      </c>
      <c r="V126" s="187"/>
      <c r="W126" s="58"/>
      <c r="X126" s="188">
        <v>53.911991999999998</v>
      </c>
      <c r="Y126" s="188">
        <v>56.176419000000003</v>
      </c>
      <c r="Z126" s="188">
        <v>0.99924088</v>
      </c>
      <c r="AA126" s="64">
        <v>0.99974783</v>
      </c>
      <c r="AB126" s="64">
        <v>9.9733960000000007E-4</v>
      </c>
      <c r="AC126" s="189"/>
      <c r="AD126" s="259"/>
      <c r="AE126" s="259"/>
      <c r="AF126" s="58"/>
      <c r="AG126" s="30"/>
      <c r="AH126" s="58"/>
      <c r="AI126" s="30"/>
      <c r="AJ126" s="134"/>
      <c r="AK126" s="208"/>
      <c r="AL126" s="290"/>
      <c r="AM126" s="88">
        <f t="shared" si="14"/>
        <v>1.2349000000000387E-2</v>
      </c>
      <c r="AN126" s="123">
        <f t="shared" si="15"/>
        <v>1.532100000000014E-2</v>
      </c>
      <c r="AO126" s="123">
        <f t="shared" si="16"/>
        <v>1.9100000000493722E-6</v>
      </c>
      <c r="AP126" s="123">
        <f t="shared" si="17"/>
        <v>-5.4999999998806004E-7</v>
      </c>
      <c r="AQ126" s="89">
        <f t="shared" si="18"/>
        <v>-5.2654999999999109E-6</v>
      </c>
      <c r="AR126" s="39"/>
      <c r="AS126" s="234"/>
      <c r="AT126" s="39"/>
    </row>
    <row r="127" spans="2:46" ht="13.5" customHeight="1" thickBot="1" x14ac:dyDescent="0.2">
      <c r="B127" s="291"/>
      <c r="C127" s="29"/>
      <c r="D127" s="187"/>
      <c r="E127" s="58"/>
      <c r="F127" s="190"/>
      <c r="G127" s="190"/>
      <c r="H127" s="190"/>
      <c r="I127" s="58"/>
      <c r="J127" s="58"/>
      <c r="K127" s="189"/>
      <c r="L127" s="259"/>
      <c r="M127" s="259"/>
      <c r="N127" s="58"/>
      <c r="O127" s="30"/>
      <c r="P127" s="58"/>
      <c r="Q127" s="30"/>
      <c r="R127" s="185"/>
      <c r="S127" s="206"/>
      <c r="T127" s="291"/>
      <c r="U127" s="29"/>
      <c r="V127" s="187"/>
      <c r="W127" s="58"/>
      <c r="X127" s="190"/>
      <c r="Y127" s="190"/>
      <c r="Z127" s="190"/>
      <c r="AA127" s="58"/>
      <c r="AB127" s="58"/>
      <c r="AC127" s="189"/>
      <c r="AD127" s="259"/>
      <c r="AE127" s="259"/>
      <c r="AF127" s="58"/>
      <c r="AG127" s="30"/>
      <c r="AH127" s="58"/>
      <c r="AI127" s="30"/>
      <c r="AJ127" s="185"/>
      <c r="AK127" s="208"/>
      <c r="AL127" s="291"/>
      <c r="AM127" s="124" t="str">
        <f t="shared" si="14"/>
        <v/>
      </c>
      <c r="AN127" s="125" t="str">
        <f t="shared" si="15"/>
        <v/>
      </c>
      <c r="AO127" s="125" t="str">
        <f t="shared" si="16"/>
        <v/>
      </c>
      <c r="AP127" s="125" t="str">
        <f t="shared" si="17"/>
        <v/>
      </c>
      <c r="AQ127" s="126" t="str">
        <f t="shared" si="18"/>
        <v/>
      </c>
      <c r="AR127" s="39"/>
      <c r="AS127" s="234"/>
      <c r="AT127" s="39"/>
    </row>
    <row r="128" spans="2:46" ht="13.5" customHeight="1" x14ac:dyDescent="0.15">
      <c r="B128" s="289" t="s">
        <v>91</v>
      </c>
      <c r="C128" s="27" t="s">
        <v>34</v>
      </c>
      <c r="D128" s="41"/>
      <c r="E128" s="57"/>
      <c r="F128" s="98">
        <v>47.080660999999999</v>
      </c>
      <c r="G128" s="98">
        <v>50.388418000000001</v>
      </c>
      <c r="H128" s="98">
        <v>0.99849226000000002</v>
      </c>
      <c r="I128" s="62">
        <v>0.99919922000000005</v>
      </c>
      <c r="J128" s="62">
        <v>4.3410206999999999E-3</v>
      </c>
      <c r="K128" s="63"/>
      <c r="L128" s="258"/>
      <c r="M128" s="258"/>
      <c r="N128" s="57"/>
      <c r="O128" s="28"/>
      <c r="P128" s="57"/>
      <c r="Q128" s="28"/>
      <c r="R128" s="133"/>
      <c r="S128" s="206"/>
      <c r="T128" s="289" t="s">
        <v>91</v>
      </c>
      <c r="U128" s="27" t="s">
        <v>34</v>
      </c>
      <c r="V128" s="41"/>
      <c r="W128" s="57"/>
      <c r="X128" s="98">
        <v>47.075369000000002</v>
      </c>
      <c r="Y128" s="98">
        <v>50.427866000000002</v>
      </c>
      <c r="Z128" s="98">
        <v>0.99848252999999998</v>
      </c>
      <c r="AA128" s="62">
        <v>0.99898315999999998</v>
      </c>
      <c r="AB128" s="62">
        <v>4.3133017999999997E-3</v>
      </c>
      <c r="AC128" s="63"/>
      <c r="AD128" s="258"/>
      <c r="AE128" s="258"/>
      <c r="AF128" s="57"/>
      <c r="AG128" s="28"/>
      <c r="AH128" s="57"/>
      <c r="AI128" s="28"/>
      <c r="AJ128" s="133"/>
      <c r="AK128" s="208"/>
      <c r="AL128" s="289" t="s">
        <v>91</v>
      </c>
      <c r="AM128" s="121">
        <f t="shared" si="14"/>
        <v>-5.2919999999971878E-3</v>
      </c>
      <c r="AN128" s="97">
        <f t="shared" si="15"/>
        <v>3.944800000000015E-2</v>
      </c>
      <c r="AO128" s="97">
        <f t="shared" si="16"/>
        <v>-9.7300000000410947E-6</v>
      </c>
      <c r="AP128" s="97">
        <f t="shared" si="17"/>
        <v>-2.1606000000007342E-4</v>
      </c>
      <c r="AQ128" s="122">
        <f t="shared" si="18"/>
        <v>-2.7718900000000234E-5</v>
      </c>
      <c r="AR128" s="39"/>
      <c r="AS128" s="234"/>
      <c r="AT128" s="39"/>
    </row>
    <row r="129" spans="2:46" ht="13.5" customHeight="1" x14ac:dyDescent="0.15">
      <c r="B129" s="290"/>
      <c r="C129" s="29" t="s">
        <v>35</v>
      </c>
      <c r="D129" s="187"/>
      <c r="E129" s="58"/>
      <c r="F129" s="188">
        <v>50.119352999999997</v>
      </c>
      <c r="G129" s="188">
        <v>53.052154999999999</v>
      </c>
      <c r="H129" s="188">
        <v>0.99897460999999999</v>
      </c>
      <c r="I129" s="64">
        <v>0.99951606000000004</v>
      </c>
      <c r="J129" s="64">
        <v>2.3916927000000002E-3</v>
      </c>
      <c r="K129" s="189"/>
      <c r="L129" s="259"/>
      <c r="M129" s="259"/>
      <c r="N129" s="58"/>
      <c r="O129" s="30"/>
      <c r="P129" s="58"/>
      <c r="Q129" s="30"/>
      <c r="R129" s="134"/>
      <c r="S129" s="206"/>
      <c r="T129" s="290"/>
      <c r="U129" s="29" t="s">
        <v>35</v>
      </c>
      <c r="V129" s="187"/>
      <c r="W129" s="58"/>
      <c r="X129" s="188">
        <v>50.036752</v>
      </c>
      <c r="Y129" s="188">
        <v>52.971780000000003</v>
      </c>
      <c r="Z129" s="188">
        <v>0.99897190999999996</v>
      </c>
      <c r="AA129" s="64">
        <v>0.99951453000000001</v>
      </c>
      <c r="AB129" s="64">
        <v>2.4133179999999998E-3</v>
      </c>
      <c r="AC129" s="189"/>
      <c r="AD129" s="259"/>
      <c r="AE129" s="259"/>
      <c r="AF129" s="58"/>
      <c r="AG129" s="30"/>
      <c r="AH129" s="58"/>
      <c r="AI129" s="30"/>
      <c r="AJ129" s="134"/>
      <c r="AK129" s="208"/>
      <c r="AL129" s="290"/>
      <c r="AM129" s="88">
        <f t="shared" si="14"/>
        <v>-8.2600999999996816E-2</v>
      </c>
      <c r="AN129" s="123">
        <f t="shared" si="15"/>
        <v>-8.0374999999996533E-2</v>
      </c>
      <c r="AO129" s="123">
        <f t="shared" si="16"/>
        <v>-2.7000000000221291E-6</v>
      </c>
      <c r="AP129" s="123">
        <f t="shared" si="17"/>
        <v>-1.5300000000273428E-6</v>
      </c>
      <c r="AQ129" s="89">
        <f t="shared" si="18"/>
        <v>2.1625299999999611E-5</v>
      </c>
      <c r="AR129" s="39"/>
      <c r="AS129" s="234"/>
      <c r="AT129" s="39"/>
    </row>
    <row r="130" spans="2:46" ht="13.5" customHeight="1" x14ac:dyDescent="0.15">
      <c r="B130" s="290"/>
      <c r="C130" s="29" t="s">
        <v>36</v>
      </c>
      <c r="D130" s="187"/>
      <c r="E130" s="58"/>
      <c r="F130" s="188">
        <v>52.156925000000001</v>
      </c>
      <c r="G130" s="188">
        <v>54.737304000000002</v>
      </c>
      <c r="H130" s="188">
        <v>0.99915480000000001</v>
      </c>
      <c r="I130" s="64">
        <v>0.99964154999999999</v>
      </c>
      <c r="J130" s="64">
        <v>1.6297321999999999E-3</v>
      </c>
      <c r="K130" s="189"/>
      <c r="L130" s="259"/>
      <c r="M130" s="259"/>
      <c r="N130" s="58"/>
      <c r="O130" s="30"/>
      <c r="P130" s="58"/>
      <c r="Q130" s="30"/>
      <c r="R130" s="134"/>
      <c r="S130" s="206"/>
      <c r="T130" s="290"/>
      <c r="U130" s="29" t="s">
        <v>36</v>
      </c>
      <c r="V130" s="187"/>
      <c r="W130" s="58"/>
      <c r="X130" s="188">
        <v>52.143386999999997</v>
      </c>
      <c r="Y130" s="188">
        <v>54.724637000000001</v>
      </c>
      <c r="Z130" s="188">
        <v>0.99915321000000001</v>
      </c>
      <c r="AA130" s="64">
        <v>0.99963959000000002</v>
      </c>
      <c r="AB130" s="64">
        <v>1.6401600999999999E-3</v>
      </c>
      <c r="AC130" s="189"/>
      <c r="AD130" s="259"/>
      <c r="AE130" s="259"/>
      <c r="AF130" s="58"/>
      <c r="AG130" s="30"/>
      <c r="AH130" s="58"/>
      <c r="AI130" s="30"/>
      <c r="AJ130" s="134"/>
      <c r="AK130" s="208"/>
      <c r="AL130" s="290"/>
      <c r="AM130" s="88">
        <f t="shared" si="14"/>
        <v>-1.3538000000004047E-2</v>
      </c>
      <c r="AN130" s="123">
        <f t="shared" si="15"/>
        <v>-1.2667000000000428E-2</v>
      </c>
      <c r="AO130" s="123">
        <f t="shared" si="16"/>
        <v>-1.5899999999957615E-6</v>
      </c>
      <c r="AP130" s="123">
        <f t="shared" si="17"/>
        <v>-1.9599999999675433E-6</v>
      </c>
      <c r="AQ130" s="89">
        <f t="shared" si="18"/>
        <v>1.0427900000000009E-5</v>
      </c>
      <c r="AR130" s="39"/>
      <c r="AS130" s="234"/>
      <c r="AT130" s="39"/>
    </row>
    <row r="131" spans="2:46" ht="13.5" customHeight="1" x14ac:dyDescent="0.15">
      <c r="B131" s="290"/>
      <c r="C131" s="29" t="s">
        <v>38</v>
      </c>
      <c r="D131" s="187"/>
      <c r="E131" s="58"/>
      <c r="F131" s="188">
        <v>54.194597000000002</v>
      </c>
      <c r="G131" s="188">
        <v>56.470067</v>
      </c>
      <c r="H131" s="188">
        <v>0.99928486000000005</v>
      </c>
      <c r="I131" s="64">
        <v>0.99976228</v>
      </c>
      <c r="J131" s="64">
        <v>9.7654475000000002E-4</v>
      </c>
      <c r="K131" s="189"/>
      <c r="L131" s="259"/>
      <c r="M131" s="259"/>
      <c r="N131" s="58"/>
      <c r="O131" s="30"/>
      <c r="P131" s="58"/>
      <c r="Q131" s="30"/>
      <c r="R131" s="134"/>
      <c r="S131" s="206"/>
      <c r="T131" s="290"/>
      <c r="U131" s="29" t="s">
        <v>38</v>
      </c>
      <c r="V131" s="187"/>
      <c r="W131" s="58"/>
      <c r="X131" s="188">
        <v>54.183053999999998</v>
      </c>
      <c r="Y131" s="188">
        <v>56.458157999999997</v>
      </c>
      <c r="Z131" s="188">
        <v>0.99928651000000002</v>
      </c>
      <c r="AA131" s="64">
        <v>0.99976151000000002</v>
      </c>
      <c r="AB131" s="64">
        <v>9.6745393000000003E-4</v>
      </c>
      <c r="AC131" s="189"/>
      <c r="AD131" s="259"/>
      <c r="AE131" s="259"/>
      <c r="AF131" s="58"/>
      <c r="AG131" s="30"/>
      <c r="AH131" s="58"/>
      <c r="AI131" s="30"/>
      <c r="AJ131" s="134"/>
      <c r="AK131" s="208"/>
      <c r="AL131" s="290"/>
      <c r="AM131" s="88">
        <f t="shared" si="14"/>
        <v>-1.154300000000319E-2</v>
      </c>
      <c r="AN131" s="123">
        <f t="shared" si="15"/>
        <v>-1.1909000000002834E-2</v>
      </c>
      <c r="AO131" s="123">
        <f t="shared" si="16"/>
        <v>1.6499999999641801E-6</v>
      </c>
      <c r="AP131" s="123">
        <f t="shared" si="17"/>
        <v>-7.6999999998328406E-7</v>
      </c>
      <c r="AQ131" s="89">
        <f t="shared" si="18"/>
        <v>-9.0908199999999856E-6</v>
      </c>
      <c r="AR131" s="39"/>
      <c r="AS131" s="234"/>
      <c r="AT131" s="39"/>
    </row>
    <row r="132" spans="2:46" ht="13.5" customHeight="1" thickBot="1" x14ac:dyDescent="0.2">
      <c r="B132" s="291"/>
      <c r="C132" s="29"/>
      <c r="D132" s="187"/>
      <c r="E132" s="58"/>
      <c r="F132" s="190"/>
      <c r="G132" s="190"/>
      <c r="H132" s="190"/>
      <c r="I132" s="58"/>
      <c r="J132" s="58"/>
      <c r="K132" s="189"/>
      <c r="L132" s="259"/>
      <c r="M132" s="259"/>
      <c r="N132" s="58"/>
      <c r="O132" s="30"/>
      <c r="P132" s="58"/>
      <c r="Q132" s="30"/>
      <c r="R132" s="185"/>
      <c r="S132" s="206"/>
      <c r="T132" s="291"/>
      <c r="U132" s="29"/>
      <c r="V132" s="187"/>
      <c r="W132" s="58"/>
      <c r="X132" s="190"/>
      <c r="Y132" s="190"/>
      <c r="Z132" s="190"/>
      <c r="AA132" s="58"/>
      <c r="AB132" s="58"/>
      <c r="AC132" s="189"/>
      <c r="AD132" s="259"/>
      <c r="AE132" s="259"/>
      <c r="AF132" s="58"/>
      <c r="AG132" s="30"/>
      <c r="AH132" s="58"/>
      <c r="AI132" s="30"/>
      <c r="AJ132" s="185"/>
      <c r="AK132" s="208"/>
      <c r="AL132" s="291"/>
      <c r="AM132" s="124" t="str">
        <f t="shared" si="14"/>
        <v/>
      </c>
      <c r="AN132" s="125" t="str">
        <f t="shared" si="15"/>
        <v/>
      </c>
      <c r="AO132" s="125" t="str">
        <f t="shared" si="16"/>
        <v/>
      </c>
      <c r="AP132" s="125" t="str">
        <f t="shared" si="17"/>
        <v/>
      </c>
      <c r="AQ132" s="126" t="str">
        <f t="shared" si="18"/>
        <v/>
      </c>
      <c r="AR132" s="39"/>
      <c r="AS132" s="234"/>
      <c r="AT132" s="39"/>
    </row>
    <row r="133" spans="2:46" ht="13.5" customHeight="1" x14ac:dyDescent="0.15">
      <c r="B133" s="289" t="s">
        <v>92</v>
      </c>
      <c r="C133" s="27" t="s">
        <v>34</v>
      </c>
      <c r="D133" s="41"/>
      <c r="E133" s="57"/>
      <c r="F133" s="98">
        <v>46.562708000000001</v>
      </c>
      <c r="G133" s="98">
        <v>49.870431000000004</v>
      </c>
      <c r="H133" s="98">
        <v>0.99815043999999997</v>
      </c>
      <c r="I133" s="62">
        <v>0.99890361000000005</v>
      </c>
      <c r="J133" s="62">
        <v>5.9294943000000001E-3</v>
      </c>
      <c r="K133" s="63"/>
      <c r="L133" s="258"/>
      <c r="M133" s="258"/>
      <c r="N133" s="57"/>
      <c r="O133" s="28"/>
      <c r="P133" s="57"/>
      <c r="Q133" s="28"/>
      <c r="R133" s="133"/>
      <c r="S133" s="206"/>
      <c r="T133" s="289" t="s">
        <v>92</v>
      </c>
      <c r="U133" s="27" t="s">
        <v>34</v>
      </c>
      <c r="V133" s="41"/>
      <c r="W133" s="57"/>
      <c r="X133" s="98">
        <v>46.633456000000002</v>
      </c>
      <c r="Y133" s="98">
        <v>49.959705</v>
      </c>
      <c r="Z133" s="98">
        <v>0.99813585000000005</v>
      </c>
      <c r="AA133" s="62">
        <v>0.99870504999999998</v>
      </c>
      <c r="AB133" s="62">
        <v>5.9138806999999996E-3</v>
      </c>
      <c r="AC133" s="63"/>
      <c r="AD133" s="258"/>
      <c r="AE133" s="258"/>
      <c r="AF133" s="57"/>
      <c r="AG133" s="28"/>
      <c r="AH133" s="57"/>
      <c r="AI133" s="28"/>
      <c r="AJ133" s="133"/>
      <c r="AK133" s="208"/>
      <c r="AL133" s="289" t="s">
        <v>92</v>
      </c>
      <c r="AM133" s="121">
        <f t="shared" si="14"/>
        <v>7.0748000000001809E-2</v>
      </c>
      <c r="AN133" s="97">
        <f t="shared" si="15"/>
        <v>8.9273999999996079E-2</v>
      </c>
      <c r="AO133" s="97">
        <f t="shared" si="16"/>
        <v>-1.4589999999925496E-5</v>
      </c>
      <c r="AP133" s="97">
        <f t="shared" si="17"/>
        <v>-1.9856000000006979E-4</v>
      </c>
      <c r="AQ133" s="122">
        <f t="shared" si="18"/>
        <v>-1.5613600000000463E-5</v>
      </c>
      <c r="AR133" s="39"/>
      <c r="AS133" s="234"/>
      <c r="AT133" s="39"/>
    </row>
    <row r="134" spans="2:46" ht="13.5" customHeight="1" x14ac:dyDescent="0.15">
      <c r="B134" s="290"/>
      <c r="C134" s="29" t="s">
        <v>35</v>
      </c>
      <c r="D134" s="187"/>
      <c r="E134" s="58"/>
      <c r="F134" s="188">
        <v>50.140343000000001</v>
      </c>
      <c r="G134" s="188">
        <v>52.974283999999997</v>
      </c>
      <c r="H134" s="188">
        <v>0.99876445999999997</v>
      </c>
      <c r="I134" s="64">
        <v>0.99940487</v>
      </c>
      <c r="J134" s="64">
        <v>3.2693779999999999E-3</v>
      </c>
      <c r="K134" s="189"/>
      <c r="L134" s="259"/>
      <c r="M134" s="259"/>
      <c r="N134" s="58"/>
      <c r="O134" s="30"/>
      <c r="P134" s="58"/>
      <c r="Q134" s="30"/>
      <c r="R134" s="134"/>
      <c r="S134" s="206"/>
      <c r="T134" s="290"/>
      <c r="U134" s="29" t="s">
        <v>35</v>
      </c>
      <c r="V134" s="187"/>
      <c r="W134" s="58"/>
      <c r="X134" s="188">
        <v>50.096088999999999</v>
      </c>
      <c r="Y134" s="188">
        <v>52.934969000000002</v>
      </c>
      <c r="Z134" s="188">
        <v>0.99875890000000001</v>
      </c>
      <c r="AA134" s="64">
        <v>0.99939979000000001</v>
      </c>
      <c r="AB134" s="64">
        <v>3.3025632000000002E-3</v>
      </c>
      <c r="AC134" s="189"/>
      <c r="AD134" s="259"/>
      <c r="AE134" s="259"/>
      <c r="AF134" s="58"/>
      <c r="AG134" s="30"/>
      <c r="AH134" s="58"/>
      <c r="AI134" s="30"/>
      <c r="AJ134" s="134"/>
      <c r="AK134" s="208"/>
      <c r="AL134" s="290"/>
      <c r="AM134" s="88">
        <f t="shared" si="14"/>
        <v>-4.4254000000002236E-2</v>
      </c>
      <c r="AN134" s="123">
        <f t="shared" si="15"/>
        <v>-3.9314999999994882E-2</v>
      </c>
      <c r="AO134" s="123">
        <f t="shared" si="16"/>
        <v>-5.5599999999600414E-6</v>
      </c>
      <c r="AP134" s="123">
        <f t="shared" si="17"/>
        <v>-5.0799999999906476E-6</v>
      </c>
      <c r="AQ134" s="89">
        <f t="shared" si="18"/>
        <v>3.3185200000000314E-5</v>
      </c>
      <c r="AR134" s="39"/>
      <c r="AS134" s="234"/>
      <c r="AT134" s="39"/>
    </row>
    <row r="135" spans="2:46" ht="13.5" customHeight="1" x14ac:dyDescent="0.15">
      <c r="B135" s="290"/>
      <c r="C135" s="29" t="s">
        <v>36</v>
      </c>
      <c r="D135" s="187"/>
      <c r="E135" s="58"/>
      <c r="F135" s="188">
        <v>52.131031</v>
      </c>
      <c r="G135" s="188">
        <v>54.655166000000001</v>
      </c>
      <c r="H135" s="188">
        <v>0.99898922000000001</v>
      </c>
      <c r="I135" s="64">
        <v>0.99957116999999995</v>
      </c>
      <c r="J135" s="64">
        <v>2.1506670000000002E-3</v>
      </c>
      <c r="K135" s="189"/>
      <c r="L135" s="259"/>
      <c r="M135" s="259"/>
      <c r="N135" s="58"/>
      <c r="O135" s="30"/>
      <c r="P135" s="58"/>
      <c r="Q135" s="30"/>
      <c r="R135" s="134"/>
      <c r="S135" s="206"/>
      <c r="T135" s="290"/>
      <c r="U135" s="29" t="s">
        <v>36</v>
      </c>
      <c r="V135" s="187"/>
      <c r="W135" s="58"/>
      <c r="X135" s="188">
        <v>52.179003999999999</v>
      </c>
      <c r="Y135" s="188">
        <v>54.676104000000002</v>
      </c>
      <c r="Z135" s="188">
        <v>0.99899115999999999</v>
      </c>
      <c r="AA135" s="64">
        <v>0.99957233999999995</v>
      </c>
      <c r="AB135" s="64">
        <v>2.1307496000000001E-3</v>
      </c>
      <c r="AC135" s="189"/>
      <c r="AD135" s="259"/>
      <c r="AE135" s="259"/>
      <c r="AF135" s="58"/>
      <c r="AG135" s="30"/>
      <c r="AH135" s="58"/>
      <c r="AI135" s="30"/>
      <c r="AJ135" s="134"/>
      <c r="AK135" s="208"/>
      <c r="AL135" s="290"/>
      <c r="AM135" s="88">
        <f t="shared" si="14"/>
        <v>4.7972999999998933E-2</v>
      </c>
      <c r="AN135" s="123">
        <f t="shared" si="15"/>
        <v>2.0938000000001011E-2</v>
      </c>
      <c r="AO135" s="123">
        <f t="shared" si="16"/>
        <v>1.9399999999780704E-6</v>
      </c>
      <c r="AP135" s="123">
        <f t="shared" si="17"/>
        <v>1.1699999999947863E-6</v>
      </c>
      <c r="AQ135" s="89">
        <f t="shared" si="18"/>
        <v>-1.9917400000000075E-5</v>
      </c>
      <c r="AR135" s="39"/>
      <c r="AS135" s="234"/>
      <c r="AT135" s="39"/>
    </row>
    <row r="136" spans="2:46" ht="13.5" customHeight="1" x14ac:dyDescent="0.15">
      <c r="B136" s="290"/>
      <c r="C136" s="29" t="s">
        <v>38</v>
      </c>
      <c r="D136" s="187"/>
      <c r="E136" s="58"/>
      <c r="F136" s="188">
        <v>54.071092999999998</v>
      </c>
      <c r="G136" s="188">
        <v>56.293284999999997</v>
      </c>
      <c r="H136" s="188">
        <v>0.99916501000000002</v>
      </c>
      <c r="I136" s="64">
        <v>0.99971597000000001</v>
      </c>
      <c r="J136" s="64">
        <v>1.2962382E-3</v>
      </c>
      <c r="K136" s="189"/>
      <c r="L136" s="259"/>
      <c r="M136" s="259"/>
      <c r="N136" s="58"/>
      <c r="O136" s="30"/>
      <c r="P136" s="58"/>
      <c r="Q136" s="30"/>
      <c r="R136" s="134"/>
      <c r="S136" s="206"/>
      <c r="T136" s="290"/>
      <c r="U136" s="29" t="s">
        <v>38</v>
      </c>
      <c r="V136" s="187"/>
      <c r="W136" s="58"/>
      <c r="X136" s="188">
        <v>54.069752000000001</v>
      </c>
      <c r="Y136" s="188">
        <v>56.285986000000001</v>
      </c>
      <c r="Z136" s="188">
        <v>0.99916514000000001</v>
      </c>
      <c r="AA136" s="64">
        <v>0.99971383999999996</v>
      </c>
      <c r="AB136" s="64">
        <v>1.3036821000000001E-3</v>
      </c>
      <c r="AC136" s="189"/>
      <c r="AD136" s="259"/>
      <c r="AE136" s="259"/>
      <c r="AF136" s="58"/>
      <c r="AG136" s="30"/>
      <c r="AH136" s="58"/>
      <c r="AI136" s="30"/>
      <c r="AJ136" s="134"/>
      <c r="AK136" s="208"/>
      <c r="AL136" s="290"/>
      <c r="AM136" s="88">
        <f t="shared" si="14"/>
        <v>-1.3409999999964839E-3</v>
      </c>
      <c r="AN136" s="123">
        <f t="shared" si="15"/>
        <v>-7.2989999999961697E-3</v>
      </c>
      <c r="AO136" s="123">
        <f t="shared" si="16"/>
        <v>1.2999999998708489E-7</v>
      </c>
      <c r="AP136" s="123">
        <f t="shared" si="17"/>
        <v>-2.1300000000445962E-6</v>
      </c>
      <c r="AQ136" s="89">
        <f t="shared" si="18"/>
        <v>7.4439000000000796E-6</v>
      </c>
      <c r="AR136" s="39"/>
      <c r="AS136" s="234"/>
      <c r="AT136" s="39"/>
    </row>
    <row r="137" spans="2:46" ht="13.5" customHeight="1" thickBot="1" x14ac:dyDescent="0.2">
      <c r="B137" s="291"/>
      <c r="C137" s="29"/>
      <c r="D137" s="187"/>
      <c r="E137" s="58"/>
      <c r="F137" s="190"/>
      <c r="G137" s="190"/>
      <c r="H137" s="190"/>
      <c r="I137" s="58"/>
      <c r="J137" s="58"/>
      <c r="K137" s="189"/>
      <c r="L137" s="259"/>
      <c r="M137" s="259"/>
      <c r="N137" s="58"/>
      <c r="O137" s="30"/>
      <c r="P137" s="58"/>
      <c r="Q137" s="30"/>
      <c r="R137" s="185"/>
      <c r="S137" s="206"/>
      <c r="T137" s="291"/>
      <c r="U137" s="29"/>
      <c r="V137" s="187"/>
      <c r="W137" s="58"/>
      <c r="X137" s="190"/>
      <c r="Y137" s="190"/>
      <c r="Z137" s="190"/>
      <c r="AA137" s="58"/>
      <c r="AB137" s="58"/>
      <c r="AC137" s="189"/>
      <c r="AD137" s="259"/>
      <c r="AE137" s="259"/>
      <c r="AF137" s="58"/>
      <c r="AG137" s="30"/>
      <c r="AH137" s="58"/>
      <c r="AI137" s="30"/>
      <c r="AJ137" s="185"/>
      <c r="AK137" s="208"/>
      <c r="AL137" s="291"/>
      <c r="AM137" s="124" t="str">
        <f t="shared" si="14"/>
        <v/>
      </c>
      <c r="AN137" s="125" t="str">
        <f t="shared" si="15"/>
        <v/>
      </c>
      <c r="AO137" s="125" t="str">
        <f t="shared" si="16"/>
        <v/>
      </c>
      <c r="AP137" s="125" t="str">
        <f t="shared" si="17"/>
        <v/>
      </c>
      <c r="AQ137" s="126" t="str">
        <f t="shared" si="18"/>
        <v/>
      </c>
      <c r="AR137" s="39"/>
      <c r="AS137" s="234"/>
      <c r="AT137" s="39"/>
    </row>
    <row r="138" spans="2:46" ht="13.5" customHeight="1" x14ac:dyDescent="0.15">
      <c r="B138" s="289" t="s">
        <v>93</v>
      </c>
      <c r="C138" s="27" t="s">
        <v>34</v>
      </c>
      <c r="D138" s="41"/>
      <c r="E138" s="57"/>
      <c r="F138" s="98">
        <v>46.722233000000003</v>
      </c>
      <c r="G138" s="98">
        <v>50.092618000000002</v>
      </c>
      <c r="H138" s="98">
        <v>0.99817233000000005</v>
      </c>
      <c r="I138" s="62">
        <v>0.99891847</v>
      </c>
      <c r="J138" s="62">
        <v>6.2127529999999997E-3</v>
      </c>
      <c r="K138" s="63"/>
      <c r="L138" s="258"/>
      <c r="M138" s="258"/>
      <c r="N138" s="57"/>
      <c r="O138" s="28"/>
      <c r="P138" s="57"/>
      <c r="Q138" s="28"/>
      <c r="R138" s="133"/>
      <c r="S138" s="206"/>
      <c r="T138" s="289" t="s">
        <v>93</v>
      </c>
      <c r="U138" s="27" t="s">
        <v>34</v>
      </c>
      <c r="V138" s="41"/>
      <c r="W138" s="57"/>
      <c r="X138" s="98">
        <v>46.702691000000002</v>
      </c>
      <c r="Y138" s="98">
        <v>50.089118999999997</v>
      </c>
      <c r="Z138" s="98">
        <v>0.99814888999999996</v>
      </c>
      <c r="AA138" s="62">
        <v>0.99868162999999999</v>
      </c>
      <c r="AB138" s="62">
        <v>6.2344920000000003E-3</v>
      </c>
      <c r="AC138" s="63"/>
      <c r="AD138" s="258"/>
      <c r="AE138" s="258"/>
      <c r="AF138" s="57"/>
      <c r="AG138" s="28"/>
      <c r="AH138" s="57"/>
      <c r="AI138" s="28"/>
      <c r="AJ138" s="133"/>
      <c r="AK138" s="208"/>
      <c r="AL138" s="289" t="s">
        <v>93</v>
      </c>
      <c r="AM138" s="121">
        <f t="shared" si="14"/>
        <v>-1.9542000000001281E-2</v>
      </c>
      <c r="AN138" s="97">
        <f t="shared" si="15"/>
        <v>-3.4990000000050259E-3</v>
      </c>
      <c r="AO138" s="97">
        <f t="shared" si="16"/>
        <v>-2.3440000000096717E-5</v>
      </c>
      <c r="AP138" s="97">
        <f t="shared" si="17"/>
        <v>-2.3684000000001593E-4</v>
      </c>
      <c r="AQ138" s="122">
        <f t="shared" si="18"/>
        <v>2.1739000000000654E-5</v>
      </c>
      <c r="AR138" s="39"/>
      <c r="AS138" s="234"/>
      <c r="AT138" s="39"/>
    </row>
    <row r="139" spans="2:46" ht="13.5" customHeight="1" x14ac:dyDescent="0.15">
      <c r="B139" s="290"/>
      <c r="C139" s="29" t="s">
        <v>35</v>
      </c>
      <c r="D139" s="187"/>
      <c r="E139" s="58"/>
      <c r="F139" s="188">
        <v>50.109487000000001</v>
      </c>
      <c r="G139" s="188">
        <v>52.902020999999998</v>
      </c>
      <c r="H139" s="188">
        <v>0.99877110999999996</v>
      </c>
      <c r="I139" s="64">
        <v>0.99939701999999997</v>
      </c>
      <c r="J139" s="64">
        <v>3.5831050000000001E-3</v>
      </c>
      <c r="K139" s="189"/>
      <c r="L139" s="259"/>
      <c r="M139" s="259"/>
      <c r="N139" s="58"/>
      <c r="O139" s="30"/>
      <c r="P139" s="58"/>
      <c r="Q139" s="30"/>
      <c r="R139" s="134"/>
      <c r="S139" s="206"/>
      <c r="T139" s="290"/>
      <c r="U139" s="29" t="s">
        <v>35</v>
      </c>
      <c r="V139" s="187"/>
      <c r="W139" s="58"/>
      <c r="X139" s="188">
        <v>50.088704999999997</v>
      </c>
      <c r="Y139" s="188">
        <v>52.887554000000002</v>
      </c>
      <c r="Z139" s="188">
        <v>0.99877263000000005</v>
      </c>
      <c r="AA139" s="64">
        <v>0.99939069000000003</v>
      </c>
      <c r="AB139" s="64">
        <v>3.6029220000000002E-3</v>
      </c>
      <c r="AC139" s="189"/>
      <c r="AD139" s="259"/>
      <c r="AE139" s="259"/>
      <c r="AF139" s="58"/>
      <c r="AG139" s="30"/>
      <c r="AH139" s="58"/>
      <c r="AI139" s="30"/>
      <c r="AJ139" s="134"/>
      <c r="AK139" s="208"/>
      <c r="AL139" s="290"/>
      <c r="AM139" s="88">
        <f t="shared" si="14"/>
        <v>-2.0782000000004075E-2</v>
      </c>
      <c r="AN139" s="123">
        <f t="shared" si="15"/>
        <v>-1.4466999999996233E-2</v>
      </c>
      <c r="AO139" s="123">
        <f t="shared" si="16"/>
        <v>1.5200000000881175E-6</v>
      </c>
      <c r="AP139" s="123">
        <f t="shared" si="17"/>
        <v>-6.3299999999433254E-6</v>
      </c>
      <c r="AQ139" s="89">
        <f t="shared" si="18"/>
        <v>1.9817000000000098E-5</v>
      </c>
      <c r="AR139" s="39"/>
      <c r="AS139" s="234"/>
      <c r="AT139" s="39"/>
    </row>
    <row r="140" spans="2:46" ht="13.5" customHeight="1" x14ac:dyDescent="0.15">
      <c r="B140" s="290"/>
      <c r="C140" s="29" t="s">
        <v>36</v>
      </c>
      <c r="D140" s="187"/>
      <c r="E140" s="58"/>
      <c r="F140" s="188">
        <v>52.179873999999998</v>
      </c>
      <c r="G140" s="188">
        <v>54.655825</v>
      </c>
      <c r="H140" s="188">
        <v>0.99900067999999997</v>
      </c>
      <c r="I140" s="64">
        <v>0.99957428999999998</v>
      </c>
      <c r="J140" s="64">
        <v>2.3663427999999999E-3</v>
      </c>
      <c r="K140" s="189"/>
      <c r="L140" s="259"/>
      <c r="M140" s="259"/>
      <c r="N140" s="58"/>
      <c r="O140" s="30"/>
      <c r="P140" s="58"/>
      <c r="Q140" s="30"/>
      <c r="R140" s="134"/>
      <c r="S140" s="206"/>
      <c r="T140" s="290"/>
      <c r="U140" s="29" t="s">
        <v>36</v>
      </c>
      <c r="V140" s="187"/>
      <c r="W140" s="58"/>
      <c r="X140" s="188">
        <v>52.250335999999997</v>
      </c>
      <c r="Y140" s="188">
        <v>54.688065999999999</v>
      </c>
      <c r="Z140" s="188">
        <v>0.99900305</v>
      </c>
      <c r="AA140" s="64">
        <v>0.99957368000000002</v>
      </c>
      <c r="AB140" s="64">
        <v>2.3673653999999999E-3</v>
      </c>
      <c r="AC140" s="189"/>
      <c r="AD140" s="259"/>
      <c r="AE140" s="259"/>
      <c r="AF140" s="58"/>
      <c r="AG140" s="30"/>
      <c r="AH140" s="58"/>
      <c r="AI140" s="30"/>
      <c r="AJ140" s="134"/>
      <c r="AK140" s="208"/>
      <c r="AL140" s="290"/>
      <c r="AM140" s="88">
        <f t="shared" si="14"/>
        <v>7.0461999999999136E-2</v>
      </c>
      <c r="AN140" s="123">
        <f t="shared" si="15"/>
        <v>3.2240999999999076E-2</v>
      </c>
      <c r="AO140" s="123">
        <f t="shared" si="16"/>
        <v>2.3700000000292931E-6</v>
      </c>
      <c r="AP140" s="123">
        <f t="shared" si="17"/>
        <v>-6.0999999995647869E-7</v>
      </c>
      <c r="AQ140" s="89">
        <f t="shared" si="18"/>
        <v>1.0226000000000332E-6</v>
      </c>
      <c r="AR140" s="39"/>
      <c r="AS140" s="234"/>
      <c r="AT140" s="39"/>
    </row>
    <row r="141" spans="2:46" ht="13.5" customHeight="1" x14ac:dyDescent="0.15">
      <c r="B141" s="290"/>
      <c r="C141" s="29" t="s">
        <v>38</v>
      </c>
      <c r="D141" s="187"/>
      <c r="E141" s="58"/>
      <c r="F141" s="188">
        <v>54.126524000000003</v>
      </c>
      <c r="G141" s="188">
        <v>56.336919000000002</v>
      </c>
      <c r="H141" s="188">
        <v>0.99918377000000003</v>
      </c>
      <c r="I141" s="64">
        <v>0.99972411000000005</v>
      </c>
      <c r="J141" s="64">
        <v>1.4288265E-3</v>
      </c>
      <c r="K141" s="189"/>
      <c r="L141" s="259"/>
      <c r="M141" s="259"/>
      <c r="N141" s="58"/>
      <c r="O141" s="30"/>
      <c r="P141" s="58"/>
      <c r="Q141" s="30"/>
      <c r="R141" s="134"/>
      <c r="S141" s="206"/>
      <c r="T141" s="290"/>
      <c r="U141" s="29" t="s">
        <v>38</v>
      </c>
      <c r="V141" s="187"/>
      <c r="W141" s="58"/>
      <c r="X141" s="188">
        <v>54.140143000000002</v>
      </c>
      <c r="Y141" s="188">
        <v>56.346483999999997</v>
      </c>
      <c r="Z141" s="188">
        <v>0.99918289000000005</v>
      </c>
      <c r="AA141" s="64">
        <v>0.99972393000000004</v>
      </c>
      <c r="AB141" s="64">
        <v>1.4430386E-3</v>
      </c>
      <c r="AC141" s="189"/>
      <c r="AD141" s="259"/>
      <c r="AE141" s="259"/>
      <c r="AF141" s="58"/>
      <c r="AG141" s="30"/>
      <c r="AH141" s="58"/>
      <c r="AI141" s="30"/>
      <c r="AJ141" s="134"/>
      <c r="AK141" s="208"/>
      <c r="AL141" s="290"/>
      <c r="AM141" s="88">
        <f t="shared" si="14"/>
        <v>1.3618999999998493E-2</v>
      </c>
      <c r="AN141" s="123">
        <f t="shared" si="15"/>
        <v>9.5649999999949387E-3</v>
      </c>
      <c r="AO141" s="123">
        <f t="shared" si="16"/>
        <v>-8.7999999998089606E-7</v>
      </c>
      <c r="AP141" s="123">
        <f t="shared" si="17"/>
        <v>-1.8000000001627825E-7</v>
      </c>
      <c r="AQ141" s="89">
        <f t="shared" si="18"/>
        <v>1.4212100000000026E-5</v>
      </c>
      <c r="AR141" s="39"/>
      <c r="AS141" s="234"/>
      <c r="AT141" s="39"/>
    </row>
    <row r="142" spans="2:46" ht="13.5" customHeight="1" thickBot="1" x14ac:dyDescent="0.2">
      <c r="B142" s="291"/>
      <c r="C142" s="29"/>
      <c r="D142" s="187"/>
      <c r="E142" s="58"/>
      <c r="F142" s="190"/>
      <c r="G142" s="190"/>
      <c r="H142" s="190"/>
      <c r="I142" s="58"/>
      <c r="J142" s="58"/>
      <c r="K142" s="189"/>
      <c r="L142" s="259"/>
      <c r="M142" s="259"/>
      <c r="N142" s="58"/>
      <c r="O142" s="30"/>
      <c r="P142" s="58"/>
      <c r="Q142" s="30"/>
      <c r="R142" s="185"/>
      <c r="S142" s="206"/>
      <c r="T142" s="291"/>
      <c r="U142" s="29"/>
      <c r="V142" s="187"/>
      <c r="W142" s="58"/>
      <c r="X142" s="190"/>
      <c r="Y142" s="190"/>
      <c r="Z142" s="190"/>
      <c r="AA142" s="58"/>
      <c r="AB142" s="58"/>
      <c r="AC142" s="189"/>
      <c r="AD142" s="259"/>
      <c r="AE142" s="259"/>
      <c r="AF142" s="58"/>
      <c r="AG142" s="30"/>
      <c r="AH142" s="58"/>
      <c r="AI142" s="30"/>
      <c r="AJ142" s="185"/>
      <c r="AK142" s="208"/>
      <c r="AL142" s="291"/>
      <c r="AM142" s="124" t="str">
        <f t="shared" si="14"/>
        <v/>
      </c>
      <c r="AN142" s="125" t="str">
        <f t="shared" si="15"/>
        <v/>
      </c>
      <c r="AO142" s="125" t="str">
        <f t="shared" si="16"/>
        <v/>
      </c>
      <c r="AP142" s="125" t="str">
        <f t="shared" si="17"/>
        <v/>
      </c>
      <c r="AQ142" s="126" t="str">
        <f t="shared" si="18"/>
        <v/>
      </c>
      <c r="AR142" s="39"/>
      <c r="AS142" s="234"/>
      <c r="AT142" s="39"/>
    </row>
    <row r="143" spans="2:46" ht="13.5" customHeight="1" x14ac:dyDescent="0.15">
      <c r="B143" s="289" t="s">
        <v>94</v>
      </c>
      <c r="C143" s="27" t="s">
        <v>34</v>
      </c>
      <c r="D143" s="41"/>
      <c r="E143" s="57"/>
      <c r="F143" s="98">
        <v>43.179613000000003</v>
      </c>
      <c r="G143" s="98">
        <v>47.393134000000003</v>
      </c>
      <c r="H143" s="98">
        <v>0.99791489</v>
      </c>
      <c r="I143" s="62">
        <v>0.9978399</v>
      </c>
      <c r="J143" s="62">
        <v>7.5021209999999996E-3</v>
      </c>
      <c r="K143" s="63"/>
      <c r="L143" s="258"/>
      <c r="M143" s="258"/>
      <c r="N143" s="57"/>
      <c r="O143" s="28"/>
      <c r="P143" s="57"/>
      <c r="Q143" s="28"/>
      <c r="R143" s="133"/>
      <c r="S143" s="206"/>
      <c r="T143" s="289" t="s">
        <v>94</v>
      </c>
      <c r="U143" s="27" t="s">
        <v>34</v>
      </c>
      <c r="V143" s="41"/>
      <c r="W143" s="57"/>
      <c r="X143" s="98">
        <v>42.598367000000003</v>
      </c>
      <c r="Y143" s="98">
        <v>46.934131000000001</v>
      </c>
      <c r="Z143" s="98">
        <v>0.99784687999999999</v>
      </c>
      <c r="AA143" s="62">
        <v>0.99745589999999995</v>
      </c>
      <c r="AB143" s="62">
        <v>7.8966690000000003E-3</v>
      </c>
      <c r="AC143" s="63"/>
      <c r="AD143" s="258"/>
      <c r="AE143" s="258"/>
      <c r="AF143" s="57"/>
      <c r="AG143" s="28"/>
      <c r="AH143" s="57"/>
      <c r="AI143" s="28"/>
      <c r="AJ143" s="133"/>
      <c r="AK143" s="208"/>
      <c r="AL143" s="289" t="s">
        <v>94</v>
      </c>
      <c r="AM143" s="121">
        <f t="shared" si="14"/>
        <v>-0.58124600000000015</v>
      </c>
      <c r="AN143" s="97">
        <f t="shared" si="15"/>
        <v>-0.45900300000000271</v>
      </c>
      <c r="AO143" s="97">
        <f t="shared" si="16"/>
        <v>-6.8010000000007231E-5</v>
      </c>
      <c r="AP143" s="97">
        <f t="shared" si="17"/>
        <v>-3.8400000000005097E-4</v>
      </c>
      <c r="AQ143" s="122">
        <f t="shared" si="18"/>
        <v>3.9454800000000064E-4</v>
      </c>
      <c r="AR143" s="39"/>
      <c r="AS143" s="234"/>
      <c r="AT143" s="39"/>
    </row>
    <row r="144" spans="2:46" ht="13.5" customHeight="1" x14ac:dyDescent="0.15">
      <c r="B144" s="290"/>
      <c r="C144" s="29" t="s">
        <v>35</v>
      </c>
      <c r="D144" s="187"/>
      <c r="E144" s="58"/>
      <c r="F144" s="188">
        <v>48.635787000000001</v>
      </c>
      <c r="G144" s="188">
        <v>51.474057999999999</v>
      </c>
      <c r="H144" s="188">
        <v>0.99867293000000001</v>
      </c>
      <c r="I144" s="64">
        <v>0.99924321000000005</v>
      </c>
      <c r="J144" s="64">
        <v>4.4872200000000001E-3</v>
      </c>
      <c r="K144" s="189"/>
      <c r="L144" s="259"/>
      <c r="M144" s="259"/>
      <c r="N144" s="58"/>
      <c r="O144" s="30"/>
      <c r="P144" s="58"/>
      <c r="Q144" s="30"/>
      <c r="R144" s="134"/>
      <c r="S144" s="206"/>
      <c r="T144" s="290"/>
      <c r="U144" s="29" t="s">
        <v>35</v>
      </c>
      <c r="V144" s="187"/>
      <c r="W144" s="58"/>
      <c r="X144" s="188">
        <v>49.295062000000001</v>
      </c>
      <c r="Y144" s="188">
        <v>52.120396999999997</v>
      </c>
      <c r="Z144" s="188">
        <v>0.99868634999999994</v>
      </c>
      <c r="AA144" s="64">
        <v>0.99933249999999996</v>
      </c>
      <c r="AB144" s="64">
        <v>4.4250903000000001E-3</v>
      </c>
      <c r="AC144" s="189"/>
      <c r="AD144" s="259"/>
      <c r="AE144" s="259"/>
      <c r="AF144" s="58"/>
      <c r="AG144" s="30"/>
      <c r="AH144" s="58"/>
      <c r="AI144" s="30"/>
      <c r="AJ144" s="134"/>
      <c r="AK144" s="208"/>
      <c r="AL144" s="290"/>
      <c r="AM144" s="88">
        <f t="shared" si="14"/>
        <v>0.65927500000000094</v>
      </c>
      <c r="AN144" s="123">
        <f t="shared" si="15"/>
        <v>0.64633899999999755</v>
      </c>
      <c r="AO144" s="123">
        <f t="shared" si="16"/>
        <v>1.341999999993071E-5</v>
      </c>
      <c r="AP144" s="123">
        <f t="shared" si="17"/>
        <v>8.9289999999908609E-5</v>
      </c>
      <c r="AQ144" s="89">
        <f t="shared" si="18"/>
        <v>-6.2129699999999982E-5</v>
      </c>
      <c r="AR144" s="39"/>
      <c r="AS144" s="234"/>
      <c r="AT144" s="39"/>
    </row>
    <row r="145" spans="2:46" ht="13.5" customHeight="1" x14ac:dyDescent="0.15">
      <c r="B145" s="290"/>
      <c r="C145" s="29" t="s">
        <v>36</v>
      </c>
      <c r="D145" s="187"/>
      <c r="E145" s="58"/>
      <c r="F145" s="188">
        <v>51.049266000000003</v>
      </c>
      <c r="G145" s="188">
        <v>53.569499</v>
      </c>
      <c r="H145" s="188">
        <v>0.99894923000000002</v>
      </c>
      <c r="I145" s="64">
        <v>0.99950749000000005</v>
      </c>
      <c r="J145" s="64">
        <v>3.0183606000000001E-3</v>
      </c>
      <c r="K145" s="189"/>
      <c r="L145" s="259"/>
      <c r="M145" s="259"/>
      <c r="N145" s="58"/>
      <c r="O145" s="30"/>
      <c r="P145" s="58"/>
      <c r="Q145" s="30"/>
      <c r="R145" s="134"/>
      <c r="S145" s="206"/>
      <c r="T145" s="290"/>
      <c r="U145" s="29" t="s">
        <v>36</v>
      </c>
      <c r="V145" s="187"/>
      <c r="W145" s="58"/>
      <c r="X145" s="188">
        <v>51.27881</v>
      </c>
      <c r="Y145" s="188">
        <v>53.763582999999997</v>
      </c>
      <c r="Z145" s="188">
        <v>0.99895193999999998</v>
      </c>
      <c r="AA145" s="64">
        <v>0.99952123000000004</v>
      </c>
      <c r="AB145" s="64">
        <v>3.0107172000000001E-3</v>
      </c>
      <c r="AC145" s="189"/>
      <c r="AD145" s="259"/>
      <c r="AE145" s="259"/>
      <c r="AF145" s="58"/>
      <c r="AG145" s="30"/>
      <c r="AH145" s="58"/>
      <c r="AI145" s="30"/>
      <c r="AJ145" s="134"/>
      <c r="AK145" s="208"/>
      <c r="AL145" s="290"/>
      <c r="AM145" s="88">
        <f t="shared" si="14"/>
        <v>0.22954399999999708</v>
      </c>
      <c r="AN145" s="123">
        <f t="shared" si="15"/>
        <v>0.19408399999999659</v>
      </c>
      <c r="AO145" s="123">
        <f t="shared" si="16"/>
        <v>2.7099999999613544E-6</v>
      </c>
      <c r="AP145" s="123">
        <f t="shared" si="17"/>
        <v>1.373999999998432E-5</v>
      </c>
      <c r="AQ145" s="89">
        <f t="shared" si="18"/>
        <v>-7.6434000000000224E-6</v>
      </c>
      <c r="AR145" s="39"/>
      <c r="AS145" s="234"/>
      <c r="AT145" s="39"/>
    </row>
    <row r="146" spans="2:46" ht="13.5" customHeight="1" x14ac:dyDescent="0.15">
      <c r="B146" s="290"/>
      <c r="C146" s="29" t="s">
        <v>38</v>
      </c>
      <c r="D146" s="187"/>
      <c r="E146" s="58"/>
      <c r="F146" s="188">
        <v>53.528584000000002</v>
      </c>
      <c r="G146" s="188">
        <v>55.779687000000003</v>
      </c>
      <c r="H146" s="188">
        <v>0.99916435999999997</v>
      </c>
      <c r="I146" s="64">
        <v>0.99970117000000003</v>
      </c>
      <c r="J146" s="64">
        <v>1.6432552E-3</v>
      </c>
      <c r="K146" s="189"/>
      <c r="L146" s="259"/>
      <c r="M146" s="259"/>
      <c r="N146" s="58"/>
      <c r="O146" s="30"/>
      <c r="P146" s="58"/>
      <c r="Q146" s="30"/>
      <c r="R146" s="134"/>
      <c r="S146" s="206"/>
      <c r="T146" s="290"/>
      <c r="U146" s="29" t="s">
        <v>38</v>
      </c>
      <c r="V146" s="187"/>
      <c r="W146" s="58"/>
      <c r="X146" s="188">
        <v>53.590442000000003</v>
      </c>
      <c r="Y146" s="188">
        <v>55.871388000000003</v>
      </c>
      <c r="Z146" s="188">
        <v>0.99916183999999997</v>
      </c>
      <c r="AA146" s="64">
        <v>0.99970170999999997</v>
      </c>
      <c r="AB146" s="64">
        <v>1.6643644999999999E-3</v>
      </c>
      <c r="AC146" s="189"/>
      <c r="AD146" s="259"/>
      <c r="AE146" s="259"/>
      <c r="AF146" s="58"/>
      <c r="AG146" s="30"/>
      <c r="AH146" s="58"/>
      <c r="AI146" s="30"/>
      <c r="AJ146" s="134"/>
      <c r="AK146" s="208"/>
      <c r="AL146" s="290"/>
      <c r="AM146" s="88">
        <f t="shared" si="14"/>
        <v>6.1858000000000857E-2</v>
      </c>
      <c r="AN146" s="123">
        <f t="shared" si="15"/>
        <v>9.1701000000000477E-2</v>
      </c>
      <c r="AO146" s="123">
        <f t="shared" si="16"/>
        <v>-2.5200000000058509E-6</v>
      </c>
      <c r="AP146" s="123">
        <f t="shared" si="17"/>
        <v>5.3999999993781245E-7</v>
      </c>
      <c r="AQ146" s="89">
        <f t="shared" si="18"/>
        <v>2.1109299999999944E-5</v>
      </c>
      <c r="AR146" s="39"/>
      <c r="AS146" s="234"/>
      <c r="AT146" s="39"/>
    </row>
    <row r="147" spans="2:46" ht="13.5" customHeight="1" thickBot="1" x14ac:dyDescent="0.2">
      <c r="B147" s="291"/>
      <c r="C147" s="29"/>
      <c r="D147" s="187"/>
      <c r="E147" s="58"/>
      <c r="F147" s="190"/>
      <c r="G147" s="190"/>
      <c r="H147" s="190"/>
      <c r="I147" s="58"/>
      <c r="J147" s="58"/>
      <c r="K147" s="189"/>
      <c r="L147" s="259"/>
      <c r="M147" s="259"/>
      <c r="N147" s="58"/>
      <c r="O147" s="30"/>
      <c r="P147" s="58"/>
      <c r="Q147" s="30"/>
      <c r="R147" s="185"/>
      <c r="S147" s="206"/>
      <c r="T147" s="291"/>
      <c r="U147" s="29"/>
      <c r="V147" s="187"/>
      <c r="W147" s="58"/>
      <c r="X147" s="190"/>
      <c r="Y147" s="190"/>
      <c r="Z147" s="190"/>
      <c r="AA147" s="58"/>
      <c r="AB147" s="58"/>
      <c r="AC147" s="189"/>
      <c r="AD147" s="259"/>
      <c r="AE147" s="259"/>
      <c r="AF147" s="58"/>
      <c r="AG147" s="30"/>
      <c r="AH147" s="58"/>
      <c r="AI147" s="30"/>
      <c r="AJ147" s="185"/>
      <c r="AK147" s="208"/>
      <c r="AL147" s="291"/>
      <c r="AM147" s="124" t="str">
        <f t="shared" si="14"/>
        <v/>
      </c>
      <c r="AN147" s="125" t="str">
        <f t="shared" si="15"/>
        <v/>
      </c>
      <c r="AO147" s="125" t="str">
        <f t="shared" si="16"/>
        <v/>
      </c>
      <c r="AP147" s="125" t="str">
        <f t="shared" si="17"/>
        <v/>
      </c>
      <c r="AQ147" s="126" t="str">
        <f t="shared" si="18"/>
        <v/>
      </c>
      <c r="AR147" s="39"/>
      <c r="AS147" s="234"/>
      <c r="AT147" s="39"/>
    </row>
    <row r="148" spans="2:46" ht="13.5" customHeight="1" x14ac:dyDescent="0.15">
      <c r="B148" s="289" t="s">
        <v>95</v>
      </c>
      <c r="C148" s="27" t="s">
        <v>34</v>
      </c>
      <c r="D148" s="41"/>
      <c r="E148" s="57"/>
      <c r="F148" s="98">
        <v>42.927132</v>
      </c>
      <c r="G148" s="98">
        <v>47.161943999999998</v>
      </c>
      <c r="H148" s="98">
        <v>0.99786428000000005</v>
      </c>
      <c r="I148" s="62">
        <v>0.99779949999999995</v>
      </c>
      <c r="J148" s="62">
        <v>7.0108925000000001E-3</v>
      </c>
      <c r="K148" s="63"/>
      <c r="L148" s="258"/>
      <c r="M148" s="258"/>
      <c r="N148" s="57"/>
      <c r="O148" s="28"/>
      <c r="P148" s="57"/>
      <c r="Q148" s="28"/>
      <c r="R148" s="133"/>
      <c r="S148" s="206"/>
      <c r="T148" s="289" t="s">
        <v>95</v>
      </c>
      <c r="U148" s="27" t="s">
        <v>34</v>
      </c>
      <c r="V148" s="41"/>
      <c r="W148" s="57"/>
      <c r="X148" s="98">
        <v>42.415571999999997</v>
      </c>
      <c r="Y148" s="98">
        <v>46.737192999999998</v>
      </c>
      <c r="Z148" s="98">
        <v>0.99782360000000003</v>
      </c>
      <c r="AA148" s="62">
        <v>0.99755492000000001</v>
      </c>
      <c r="AB148" s="62">
        <v>7.3223660000000003E-3</v>
      </c>
      <c r="AC148" s="63"/>
      <c r="AD148" s="258"/>
      <c r="AE148" s="258"/>
      <c r="AF148" s="57"/>
      <c r="AG148" s="28"/>
      <c r="AH148" s="57"/>
      <c r="AI148" s="28"/>
      <c r="AJ148" s="133"/>
      <c r="AK148" s="208"/>
      <c r="AL148" s="289" t="s">
        <v>95</v>
      </c>
      <c r="AM148" s="121">
        <f t="shared" si="14"/>
        <v>-0.5115600000000029</v>
      </c>
      <c r="AN148" s="97">
        <f t="shared" si="15"/>
        <v>-0.42475100000000054</v>
      </c>
      <c r="AO148" s="97">
        <f t="shared" si="16"/>
        <v>-4.0680000000015148E-5</v>
      </c>
      <c r="AP148" s="97">
        <f t="shared" si="17"/>
        <v>-2.4457999999993874E-4</v>
      </c>
      <c r="AQ148" s="122">
        <f t="shared" si="18"/>
        <v>3.1147350000000022E-4</v>
      </c>
      <c r="AR148" s="39"/>
      <c r="AS148" s="234"/>
      <c r="AT148" s="39"/>
    </row>
    <row r="149" spans="2:46" ht="13.5" customHeight="1" x14ac:dyDescent="0.15">
      <c r="B149" s="290"/>
      <c r="C149" s="29" t="s">
        <v>35</v>
      </c>
      <c r="D149" s="187"/>
      <c r="E149" s="58"/>
      <c r="F149" s="188">
        <v>48.314808999999997</v>
      </c>
      <c r="G149" s="188">
        <v>51.267038999999997</v>
      </c>
      <c r="H149" s="188">
        <v>0.99867315000000001</v>
      </c>
      <c r="I149" s="64">
        <v>0.99926497000000003</v>
      </c>
      <c r="J149" s="64">
        <v>4.2604184999999999E-3</v>
      </c>
      <c r="K149" s="189"/>
      <c r="L149" s="259"/>
      <c r="M149" s="259"/>
      <c r="N149" s="58"/>
      <c r="O149" s="30"/>
      <c r="P149" s="58"/>
      <c r="Q149" s="30"/>
      <c r="R149" s="134"/>
      <c r="S149" s="206"/>
      <c r="T149" s="290"/>
      <c r="U149" s="29" t="s">
        <v>35</v>
      </c>
      <c r="V149" s="187"/>
      <c r="W149" s="58"/>
      <c r="X149" s="188">
        <v>48.969104999999999</v>
      </c>
      <c r="Y149" s="188">
        <v>51.913142000000001</v>
      </c>
      <c r="Z149" s="188">
        <v>0.99869165000000004</v>
      </c>
      <c r="AA149" s="64">
        <v>0.99936016999999999</v>
      </c>
      <c r="AB149" s="64">
        <v>4.1813618E-3</v>
      </c>
      <c r="AC149" s="189"/>
      <c r="AD149" s="259"/>
      <c r="AE149" s="259"/>
      <c r="AF149" s="58"/>
      <c r="AG149" s="30"/>
      <c r="AH149" s="58"/>
      <c r="AI149" s="30"/>
      <c r="AJ149" s="134"/>
      <c r="AK149" s="208"/>
      <c r="AL149" s="290"/>
      <c r="AM149" s="88">
        <f t="shared" si="14"/>
        <v>0.65429600000000221</v>
      </c>
      <c r="AN149" s="123">
        <f t="shared" si="15"/>
        <v>0.64610300000000365</v>
      </c>
      <c r="AO149" s="123">
        <f t="shared" si="16"/>
        <v>1.8500000000032379E-5</v>
      </c>
      <c r="AP149" s="123">
        <f t="shared" si="17"/>
        <v>9.5199999999961982E-5</v>
      </c>
      <c r="AQ149" s="89">
        <f t="shared" si="18"/>
        <v>-7.9056699999999896E-5</v>
      </c>
      <c r="AR149" s="39"/>
      <c r="AS149" s="234"/>
      <c r="AT149" s="39"/>
    </row>
    <row r="150" spans="2:46" ht="13.5" customHeight="1" x14ac:dyDescent="0.15">
      <c r="B150" s="290"/>
      <c r="C150" s="29" t="s">
        <v>36</v>
      </c>
      <c r="D150" s="187"/>
      <c r="E150" s="58"/>
      <c r="F150" s="188">
        <v>50.568288000000003</v>
      </c>
      <c r="G150" s="188">
        <v>53.202826999999999</v>
      </c>
      <c r="H150" s="188">
        <v>0.99895332000000003</v>
      </c>
      <c r="I150" s="64">
        <v>0.99951445000000005</v>
      </c>
      <c r="J150" s="64">
        <v>2.8795418000000001E-3</v>
      </c>
      <c r="K150" s="189"/>
      <c r="L150" s="259"/>
      <c r="M150" s="259"/>
      <c r="N150" s="58"/>
      <c r="O150" s="30"/>
      <c r="P150" s="58"/>
      <c r="Q150" s="30"/>
      <c r="R150" s="134"/>
      <c r="S150" s="206"/>
      <c r="T150" s="290"/>
      <c r="U150" s="29" t="s">
        <v>36</v>
      </c>
      <c r="V150" s="187"/>
      <c r="W150" s="58"/>
      <c r="X150" s="188">
        <v>50.783693</v>
      </c>
      <c r="Y150" s="188">
        <v>53.396267999999999</v>
      </c>
      <c r="Z150" s="188">
        <v>0.99895911000000004</v>
      </c>
      <c r="AA150" s="64">
        <v>0.99953203999999995</v>
      </c>
      <c r="AB150" s="64">
        <v>2.8902454999999998E-3</v>
      </c>
      <c r="AC150" s="189"/>
      <c r="AD150" s="259"/>
      <c r="AE150" s="259"/>
      <c r="AF150" s="58"/>
      <c r="AG150" s="30"/>
      <c r="AH150" s="58"/>
      <c r="AI150" s="30"/>
      <c r="AJ150" s="134"/>
      <c r="AK150" s="208"/>
      <c r="AL150" s="290"/>
      <c r="AM150" s="88">
        <f t="shared" si="14"/>
        <v>0.21540499999999696</v>
      </c>
      <c r="AN150" s="123">
        <f t="shared" si="15"/>
        <v>0.19344099999999997</v>
      </c>
      <c r="AO150" s="123">
        <f t="shared" si="16"/>
        <v>5.790000000005513E-6</v>
      </c>
      <c r="AP150" s="123">
        <f t="shared" si="17"/>
        <v>1.7589999999900741E-5</v>
      </c>
      <c r="AQ150" s="89">
        <f t="shared" si="18"/>
        <v>1.0703699999999733E-5</v>
      </c>
      <c r="AR150" s="39"/>
      <c r="AS150" s="234"/>
      <c r="AT150" s="39"/>
    </row>
    <row r="151" spans="2:46" ht="13.5" customHeight="1" x14ac:dyDescent="0.15">
      <c r="B151" s="290"/>
      <c r="C151" s="29" t="s">
        <v>38</v>
      </c>
      <c r="D151" s="187"/>
      <c r="E151" s="58"/>
      <c r="F151" s="188">
        <v>52.751511000000001</v>
      </c>
      <c r="G151" s="188">
        <v>55.190994000000003</v>
      </c>
      <c r="H151" s="188">
        <v>0.99915869000000002</v>
      </c>
      <c r="I151" s="64">
        <v>0.99970682</v>
      </c>
      <c r="J151" s="64">
        <v>1.5893874E-3</v>
      </c>
      <c r="K151" s="189"/>
      <c r="L151" s="259"/>
      <c r="M151" s="259"/>
      <c r="N151" s="58"/>
      <c r="O151" s="30"/>
      <c r="P151" s="58"/>
      <c r="Q151" s="30"/>
      <c r="R151" s="134"/>
      <c r="S151" s="206"/>
      <c r="T151" s="290"/>
      <c r="U151" s="29" t="s">
        <v>38</v>
      </c>
      <c r="V151" s="187"/>
      <c r="W151" s="58"/>
      <c r="X151" s="188">
        <v>52.803460999999999</v>
      </c>
      <c r="Y151" s="188">
        <v>55.276468999999999</v>
      </c>
      <c r="Z151" s="188">
        <v>0.99915787</v>
      </c>
      <c r="AA151" s="64">
        <v>0.99970802000000003</v>
      </c>
      <c r="AB151" s="64">
        <v>1.5822103E-3</v>
      </c>
      <c r="AC151" s="189"/>
      <c r="AD151" s="259"/>
      <c r="AE151" s="259"/>
      <c r="AF151" s="58"/>
      <c r="AG151" s="30"/>
      <c r="AH151" s="58"/>
      <c r="AI151" s="30"/>
      <c r="AJ151" s="134"/>
      <c r="AK151" s="208"/>
      <c r="AL151" s="290"/>
      <c r="AM151" s="88">
        <f t="shared" si="14"/>
        <v>5.1949999999997942E-2</v>
      </c>
      <c r="AN151" s="123">
        <f t="shared" si="15"/>
        <v>8.5474999999995305E-2</v>
      </c>
      <c r="AO151" s="123">
        <f t="shared" si="16"/>
        <v>-8.2000000001247741E-7</v>
      </c>
      <c r="AP151" s="123">
        <f t="shared" si="17"/>
        <v>1.2000000000345068E-6</v>
      </c>
      <c r="AQ151" s="89">
        <f t="shared" si="18"/>
        <v>-7.1770999999999554E-6</v>
      </c>
      <c r="AR151" s="39"/>
      <c r="AS151" s="234"/>
      <c r="AT151" s="39"/>
    </row>
    <row r="152" spans="2:46" ht="13.5" customHeight="1" thickBot="1" x14ac:dyDescent="0.2">
      <c r="B152" s="291"/>
      <c r="C152" s="29"/>
      <c r="D152" s="187"/>
      <c r="E152" s="58"/>
      <c r="F152" s="190"/>
      <c r="G152" s="190"/>
      <c r="H152" s="190"/>
      <c r="I152" s="58"/>
      <c r="J152" s="58"/>
      <c r="K152" s="189"/>
      <c r="L152" s="259"/>
      <c r="M152" s="259"/>
      <c r="N152" s="58"/>
      <c r="O152" s="30"/>
      <c r="P152" s="58"/>
      <c r="Q152" s="30"/>
      <c r="R152" s="185"/>
      <c r="S152" s="206"/>
      <c r="T152" s="291"/>
      <c r="U152" s="29"/>
      <c r="V152" s="187"/>
      <c r="W152" s="58"/>
      <c r="X152" s="190"/>
      <c r="Y152" s="190"/>
      <c r="Z152" s="190"/>
      <c r="AA152" s="58"/>
      <c r="AB152" s="58"/>
      <c r="AC152" s="189"/>
      <c r="AD152" s="259"/>
      <c r="AE152" s="259"/>
      <c r="AF152" s="58"/>
      <c r="AG152" s="30"/>
      <c r="AH152" s="58"/>
      <c r="AI152" s="30"/>
      <c r="AJ152" s="185"/>
      <c r="AK152" s="208"/>
      <c r="AL152" s="291"/>
      <c r="AM152" s="124" t="str">
        <f t="shared" si="14"/>
        <v/>
      </c>
      <c r="AN152" s="125" t="str">
        <f t="shared" si="15"/>
        <v/>
      </c>
      <c r="AO152" s="125" t="str">
        <f t="shared" si="16"/>
        <v/>
      </c>
      <c r="AP152" s="125" t="str">
        <f t="shared" si="17"/>
        <v/>
      </c>
      <c r="AQ152" s="126" t="str">
        <f t="shared" si="18"/>
        <v/>
      </c>
      <c r="AR152" s="39"/>
      <c r="AS152" s="234"/>
      <c r="AT152" s="39"/>
    </row>
    <row r="153" spans="2:46" ht="13.5" customHeight="1" x14ac:dyDescent="0.15">
      <c r="B153" s="289" t="s">
        <v>96</v>
      </c>
      <c r="C153" s="27" t="s">
        <v>34</v>
      </c>
      <c r="D153" s="41"/>
      <c r="E153" s="57"/>
      <c r="F153" s="98"/>
      <c r="G153" s="98"/>
      <c r="H153" s="98"/>
      <c r="I153" s="62"/>
      <c r="J153" s="62"/>
      <c r="K153" s="63"/>
      <c r="L153" s="258"/>
      <c r="M153" s="258"/>
      <c r="N153" s="57"/>
      <c r="O153" s="28"/>
      <c r="P153" s="57"/>
      <c r="Q153" s="28"/>
      <c r="R153" s="133"/>
      <c r="S153" s="206"/>
      <c r="T153" s="289" t="s">
        <v>96</v>
      </c>
      <c r="U153" s="27" t="s">
        <v>34</v>
      </c>
      <c r="V153" s="41"/>
      <c r="W153" s="57"/>
      <c r="X153" s="98"/>
      <c r="Y153" s="98"/>
      <c r="Z153" s="98"/>
      <c r="AA153" s="62"/>
      <c r="AB153" s="62"/>
      <c r="AC153" s="63"/>
      <c r="AD153" s="258"/>
      <c r="AE153" s="258"/>
      <c r="AF153" s="57"/>
      <c r="AG153" s="28"/>
      <c r="AH153" s="57"/>
      <c r="AI153" s="28"/>
      <c r="AJ153" s="133"/>
      <c r="AK153" s="208"/>
      <c r="AL153" s="289" t="s">
        <v>96</v>
      </c>
      <c r="AM153" s="121" t="str">
        <f t="shared" si="14"/>
        <v/>
      </c>
      <c r="AN153" s="97" t="str">
        <f t="shared" si="15"/>
        <v/>
      </c>
      <c r="AO153" s="97" t="str">
        <f t="shared" si="16"/>
        <v/>
      </c>
      <c r="AP153" s="97" t="str">
        <f t="shared" si="17"/>
        <v/>
      </c>
      <c r="AQ153" s="122" t="str">
        <f t="shared" si="18"/>
        <v/>
      </c>
      <c r="AR153" s="39"/>
      <c r="AS153" s="234"/>
      <c r="AT153" s="39"/>
    </row>
    <row r="154" spans="2:46" ht="13.5" customHeight="1" x14ac:dyDescent="0.15">
      <c r="B154" s="290"/>
      <c r="C154" s="29" t="s">
        <v>35</v>
      </c>
      <c r="D154" s="187"/>
      <c r="E154" s="58"/>
      <c r="F154" s="188"/>
      <c r="G154" s="188"/>
      <c r="H154" s="188"/>
      <c r="I154" s="64"/>
      <c r="J154" s="64"/>
      <c r="K154" s="189"/>
      <c r="L154" s="259"/>
      <c r="M154" s="259"/>
      <c r="N154" s="58"/>
      <c r="O154" s="30"/>
      <c r="P154" s="58"/>
      <c r="Q154" s="30"/>
      <c r="R154" s="134"/>
      <c r="S154" s="206"/>
      <c r="T154" s="290"/>
      <c r="U154" s="29" t="s">
        <v>35</v>
      </c>
      <c r="V154" s="187"/>
      <c r="W154" s="58"/>
      <c r="X154" s="188"/>
      <c r="Y154" s="188"/>
      <c r="Z154" s="188"/>
      <c r="AA154" s="64"/>
      <c r="AB154" s="64"/>
      <c r="AC154" s="189"/>
      <c r="AD154" s="259"/>
      <c r="AE154" s="259"/>
      <c r="AF154" s="58"/>
      <c r="AG154" s="30"/>
      <c r="AH154" s="58"/>
      <c r="AI154" s="30"/>
      <c r="AJ154" s="134"/>
      <c r="AK154" s="208"/>
      <c r="AL154" s="290"/>
      <c r="AM154" s="88" t="str">
        <f t="shared" si="14"/>
        <v/>
      </c>
      <c r="AN154" s="123" t="str">
        <f t="shared" si="15"/>
        <v/>
      </c>
      <c r="AO154" s="123" t="str">
        <f t="shared" si="16"/>
        <v/>
      </c>
      <c r="AP154" s="123" t="str">
        <f t="shared" si="17"/>
        <v/>
      </c>
      <c r="AQ154" s="89" t="str">
        <f t="shared" si="18"/>
        <v/>
      </c>
      <c r="AR154" s="39"/>
      <c r="AS154" s="234"/>
      <c r="AT154" s="39"/>
    </row>
    <row r="155" spans="2:46" ht="13.5" customHeight="1" x14ac:dyDescent="0.15">
      <c r="B155" s="290"/>
      <c r="C155" s="29" t="s">
        <v>36</v>
      </c>
      <c r="D155" s="187"/>
      <c r="E155" s="58"/>
      <c r="F155" s="188"/>
      <c r="G155" s="188"/>
      <c r="H155" s="188"/>
      <c r="I155" s="64"/>
      <c r="J155" s="64"/>
      <c r="K155" s="189"/>
      <c r="L155" s="259"/>
      <c r="M155" s="259"/>
      <c r="N155" s="58"/>
      <c r="O155" s="30"/>
      <c r="P155" s="58"/>
      <c r="Q155" s="30"/>
      <c r="R155" s="134"/>
      <c r="S155" s="206"/>
      <c r="T155" s="290"/>
      <c r="U155" s="29" t="s">
        <v>36</v>
      </c>
      <c r="V155" s="187"/>
      <c r="W155" s="58"/>
      <c r="X155" s="188"/>
      <c r="Y155" s="188"/>
      <c r="Z155" s="188"/>
      <c r="AA155" s="64"/>
      <c r="AB155" s="64"/>
      <c r="AC155" s="189"/>
      <c r="AD155" s="259"/>
      <c r="AE155" s="259"/>
      <c r="AF155" s="58"/>
      <c r="AG155" s="30"/>
      <c r="AH155" s="58"/>
      <c r="AI155" s="30"/>
      <c r="AJ155" s="134"/>
      <c r="AK155" s="208"/>
      <c r="AL155" s="290"/>
      <c r="AM155" s="88" t="str">
        <f t="shared" si="14"/>
        <v/>
      </c>
      <c r="AN155" s="123" t="str">
        <f t="shared" si="15"/>
        <v/>
      </c>
      <c r="AO155" s="123" t="str">
        <f t="shared" si="16"/>
        <v/>
      </c>
      <c r="AP155" s="123" t="str">
        <f t="shared" si="17"/>
        <v/>
      </c>
      <c r="AQ155" s="89" t="str">
        <f t="shared" si="18"/>
        <v/>
      </c>
      <c r="AR155" s="39"/>
      <c r="AS155" s="234"/>
      <c r="AT155" s="39"/>
    </row>
    <row r="156" spans="2:46" ht="13.5" customHeight="1" x14ac:dyDescent="0.15">
      <c r="B156" s="290"/>
      <c r="C156" s="29" t="s">
        <v>38</v>
      </c>
      <c r="D156" s="187"/>
      <c r="E156" s="58"/>
      <c r="F156" s="188"/>
      <c r="G156" s="188"/>
      <c r="H156" s="188"/>
      <c r="I156" s="64"/>
      <c r="J156" s="64"/>
      <c r="K156" s="189"/>
      <c r="L156" s="259"/>
      <c r="M156" s="259"/>
      <c r="N156" s="58"/>
      <c r="O156" s="30"/>
      <c r="P156" s="58"/>
      <c r="Q156" s="30"/>
      <c r="R156" s="134"/>
      <c r="S156" s="206"/>
      <c r="T156" s="290"/>
      <c r="U156" s="29" t="s">
        <v>38</v>
      </c>
      <c r="V156" s="187"/>
      <c r="W156" s="58"/>
      <c r="X156" s="188"/>
      <c r="Y156" s="188"/>
      <c r="Z156" s="188"/>
      <c r="AA156" s="64"/>
      <c r="AB156" s="64"/>
      <c r="AC156" s="189"/>
      <c r="AD156" s="259"/>
      <c r="AE156" s="259"/>
      <c r="AF156" s="58"/>
      <c r="AG156" s="30"/>
      <c r="AH156" s="58"/>
      <c r="AI156" s="30"/>
      <c r="AJ156" s="134"/>
      <c r="AK156" s="208"/>
      <c r="AL156" s="290"/>
      <c r="AM156" s="88" t="str">
        <f t="shared" si="14"/>
        <v/>
      </c>
      <c r="AN156" s="123" t="str">
        <f t="shared" si="15"/>
        <v/>
      </c>
      <c r="AO156" s="123" t="str">
        <f t="shared" si="16"/>
        <v/>
      </c>
      <c r="AP156" s="123" t="str">
        <f t="shared" si="17"/>
        <v/>
      </c>
      <c r="AQ156" s="89" t="str">
        <f t="shared" si="18"/>
        <v/>
      </c>
      <c r="AR156" s="39"/>
      <c r="AS156" s="234"/>
      <c r="AT156" s="39"/>
    </row>
    <row r="157" spans="2:46" ht="13.5" customHeight="1" thickBot="1" x14ac:dyDescent="0.2">
      <c r="B157" s="291"/>
      <c r="C157" s="29"/>
      <c r="D157" s="187"/>
      <c r="E157" s="58"/>
      <c r="F157" s="190"/>
      <c r="G157" s="190"/>
      <c r="H157" s="190"/>
      <c r="I157" s="58"/>
      <c r="J157" s="58"/>
      <c r="K157" s="189"/>
      <c r="L157" s="259"/>
      <c r="M157" s="259"/>
      <c r="N157" s="58"/>
      <c r="O157" s="30"/>
      <c r="P157" s="58"/>
      <c r="Q157" s="30"/>
      <c r="R157" s="185"/>
      <c r="S157" s="206"/>
      <c r="T157" s="291"/>
      <c r="U157" s="29"/>
      <c r="V157" s="187"/>
      <c r="W157" s="58"/>
      <c r="X157" s="190"/>
      <c r="Y157" s="190"/>
      <c r="Z157" s="190"/>
      <c r="AA157" s="58"/>
      <c r="AB157" s="58"/>
      <c r="AC157" s="189"/>
      <c r="AD157" s="259"/>
      <c r="AE157" s="259"/>
      <c r="AF157" s="58"/>
      <c r="AG157" s="30"/>
      <c r="AH157" s="58"/>
      <c r="AI157" s="30"/>
      <c r="AJ157" s="185"/>
      <c r="AK157" s="208"/>
      <c r="AL157" s="291"/>
      <c r="AM157" s="124" t="str">
        <f t="shared" si="14"/>
        <v/>
      </c>
      <c r="AN157" s="125" t="str">
        <f t="shared" si="15"/>
        <v/>
      </c>
      <c r="AO157" s="125" t="str">
        <f t="shared" si="16"/>
        <v/>
      </c>
      <c r="AP157" s="125" t="str">
        <f t="shared" si="17"/>
        <v/>
      </c>
      <c r="AQ157" s="126" t="str">
        <f t="shared" si="18"/>
        <v/>
      </c>
      <c r="AR157" s="39"/>
      <c r="AS157" s="234"/>
      <c r="AT157" s="39"/>
    </row>
    <row r="158" spans="2:46" ht="13.5" customHeight="1" x14ac:dyDescent="0.15">
      <c r="B158" s="289" t="s">
        <v>97</v>
      </c>
      <c r="C158" s="27" t="s">
        <v>34</v>
      </c>
      <c r="D158" s="41"/>
      <c r="E158" s="57"/>
      <c r="F158" s="98"/>
      <c r="G158" s="98"/>
      <c r="H158" s="98"/>
      <c r="I158" s="62"/>
      <c r="J158" s="62"/>
      <c r="K158" s="63"/>
      <c r="L158" s="258"/>
      <c r="M158" s="258"/>
      <c r="N158" s="57"/>
      <c r="O158" s="28"/>
      <c r="P158" s="57"/>
      <c r="Q158" s="28"/>
      <c r="R158" s="133"/>
      <c r="S158" s="206"/>
      <c r="T158" s="289" t="s">
        <v>97</v>
      </c>
      <c r="U158" s="27" t="s">
        <v>34</v>
      </c>
      <c r="V158" s="41"/>
      <c r="W158" s="57"/>
      <c r="X158" s="98"/>
      <c r="Y158" s="98"/>
      <c r="Z158" s="98"/>
      <c r="AA158" s="62"/>
      <c r="AB158" s="62"/>
      <c r="AC158" s="63"/>
      <c r="AD158" s="258"/>
      <c r="AE158" s="258"/>
      <c r="AF158" s="57"/>
      <c r="AG158" s="28"/>
      <c r="AH158" s="57"/>
      <c r="AI158" s="28"/>
      <c r="AJ158" s="133"/>
      <c r="AK158" s="208"/>
      <c r="AL158" s="289" t="s">
        <v>97</v>
      </c>
      <c r="AM158" s="121" t="str">
        <f t="shared" si="14"/>
        <v/>
      </c>
      <c r="AN158" s="97" t="str">
        <f t="shared" si="15"/>
        <v/>
      </c>
      <c r="AO158" s="97" t="str">
        <f t="shared" si="16"/>
        <v/>
      </c>
      <c r="AP158" s="97" t="str">
        <f t="shared" si="17"/>
        <v/>
      </c>
      <c r="AQ158" s="122" t="str">
        <f t="shared" si="18"/>
        <v/>
      </c>
      <c r="AR158" s="39"/>
      <c r="AS158" s="234"/>
      <c r="AT158" s="39"/>
    </row>
    <row r="159" spans="2:46" ht="13.5" customHeight="1" x14ac:dyDescent="0.15">
      <c r="B159" s="290"/>
      <c r="C159" s="29" t="s">
        <v>35</v>
      </c>
      <c r="D159" s="187"/>
      <c r="E159" s="58"/>
      <c r="F159" s="188"/>
      <c r="G159" s="188"/>
      <c r="H159" s="188"/>
      <c r="I159" s="64"/>
      <c r="J159" s="64"/>
      <c r="K159" s="189"/>
      <c r="L159" s="259"/>
      <c r="M159" s="259"/>
      <c r="N159" s="58"/>
      <c r="O159" s="30"/>
      <c r="P159" s="58"/>
      <c r="Q159" s="30"/>
      <c r="R159" s="134"/>
      <c r="S159" s="206"/>
      <c r="T159" s="290"/>
      <c r="U159" s="29" t="s">
        <v>35</v>
      </c>
      <c r="V159" s="187"/>
      <c r="W159" s="58"/>
      <c r="X159" s="188"/>
      <c r="Y159" s="188"/>
      <c r="Z159" s="188"/>
      <c r="AA159" s="64"/>
      <c r="AB159" s="64"/>
      <c r="AC159" s="189"/>
      <c r="AD159" s="259"/>
      <c r="AE159" s="259"/>
      <c r="AF159" s="58"/>
      <c r="AG159" s="30"/>
      <c r="AH159" s="58"/>
      <c r="AI159" s="30"/>
      <c r="AJ159" s="134"/>
      <c r="AK159" s="208"/>
      <c r="AL159" s="290"/>
      <c r="AM159" s="88" t="str">
        <f t="shared" si="14"/>
        <v/>
      </c>
      <c r="AN159" s="123" t="str">
        <f t="shared" si="15"/>
        <v/>
      </c>
      <c r="AO159" s="123" t="str">
        <f t="shared" si="16"/>
        <v/>
      </c>
      <c r="AP159" s="123" t="str">
        <f t="shared" si="17"/>
        <v/>
      </c>
      <c r="AQ159" s="89" t="str">
        <f t="shared" si="18"/>
        <v/>
      </c>
      <c r="AR159" s="39"/>
      <c r="AS159" s="234"/>
      <c r="AT159" s="39"/>
    </row>
    <row r="160" spans="2:46" ht="13.5" customHeight="1" x14ac:dyDescent="0.15">
      <c r="B160" s="290"/>
      <c r="C160" s="29" t="s">
        <v>36</v>
      </c>
      <c r="D160" s="187"/>
      <c r="E160" s="58"/>
      <c r="F160" s="188"/>
      <c r="G160" s="188"/>
      <c r="H160" s="188"/>
      <c r="I160" s="64"/>
      <c r="J160" s="64"/>
      <c r="K160" s="189"/>
      <c r="L160" s="259"/>
      <c r="M160" s="259"/>
      <c r="N160" s="58"/>
      <c r="O160" s="30"/>
      <c r="P160" s="58"/>
      <c r="Q160" s="30"/>
      <c r="R160" s="134"/>
      <c r="S160" s="206"/>
      <c r="T160" s="290"/>
      <c r="U160" s="29" t="s">
        <v>36</v>
      </c>
      <c r="V160" s="187"/>
      <c r="W160" s="58"/>
      <c r="X160" s="188"/>
      <c r="Y160" s="188"/>
      <c r="Z160" s="188"/>
      <c r="AA160" s="64"/>
      <c r="AB160" s="64"/>
      <c r="AC160" s="189"/>
      <c r="AD160" s="259"/>
      <c r="AE160" s="259"/>
      <c r="AF160" s="58"/>
      <c r="AG160" s="30"/>
      <c r="AH160" s="58"/>
      <c r="AI160" s="30"/>
      <c r="AJ160" s="134"/>
      <c r="AK160" s="208"/>
      <c r="AL160" s="290"/>
      <c r="AM160" s="88" t="str">
        <f t="shared" si="14"/>
        <v/>
      </c>
      <c r="AN160" s="123" t="str">
        <f t="shared" si="15"/>
        <v/>
      </c>
      <c r="AO160" s="123" t="str">
        <f t="shared" si="16"/>
        <v/>
      </c>
      <c r="AP160" s="123" t="str">
        <f t="shared" si="17"/>
        <v/>
      </c>
      <c r="AQ160" s="89" t="str">
        <f t="shared" si="18"/>
        <v/>
      </c>
      <c r="AR160" s="39"/>
      <c r="AS160" s="234"/>
      <c r="AT160" s="39"/>
    </row>
    <row r="161" spans="2:46" ht="13.5" customHeight="1" x14ac:dyDescent="0.15">
      <c r="B161" s="290"/>
      <c r="C161" s="29" t="s">
        <v>38</v>
      </c>
      <c r="D161" s="187"/>
      <c r="E161" s="58"/>
      <c r="F161" s="188"/>
      <c r="G161" s="188"/>
      <c r="H161" s="188"/>
      <c r="I161" s="64"/>
      <c r="J161" s="64"/>
      <c r="K161" s="189"/>
      <c r="L161" s="259"/>
      <c r="M161" s="259"/>
      <c r="N161" s="58"/>
      <c r="O161" s="30"/>
      <c r="P161" s="58"/>
      <c r="Q161" s="30"/>
      <c r="R161" s="134"/>
      <c r="S161" s="206"/>
      <c r="T161" s="290"/>
      <c r="U161" s="29" t="s">
        <v>38</v>
      </c>
      <c r="V161" s="187"/>
      <c r="W161" s="58"/>
      <c r="X161" s="188"/>
      <c r="Y161" s="188"/>
      <c r="Z161" s="188"/>
      <c r="AA161" s="64"/>
      <c r="AB161" s="64"/>
      <c r="AC161" s="189"/>
      <c r="AD161" s="259"/>
      <c r="AE161" s="259"/>
      <c r="AF161" s="58"/>
      <c r="AG161" s="30"/>
      <c r="AH161" s="58"/>
      <c r="AI161" s="30"/>
      <c r="AJ161" s="134"/>
      <c r="AK161" s="208"/>
      <c r="AL161" s="290"/>
      <c r="AM161" s="88" t="str">
        <f t="shared" ref="AM161:AM224" si="19">IF(OR(X161="",F161=""),"",X161-F161)</f>
        <v/>
      </c>
      <c r="AN161" s="123" t="str">
        <f t="shared" ref="AN161:AN224" si="20">IF(OR(Y161="",G161=""),"",Y161-G161)</f>
        <v/>
      </c>
      <c r="AO161" s="123" t="str">
        <f t="shared" ref="AO161:AO224" si="21">IF(OR(Z161="",H161=""),"",Z161-H161)</f>
        <v/>
      </c>
      <c r="AP161" s="123" t="str">
        <f t="shared" ref="AP161:AP224" si="22">IF(OR(AA161="",I161=""),"",AA161-I161)</f>
        <v/>
      </c>
      <c r="AQ161" s="89" t="str">
        <f t="shared" ref="AQ161:AQ224" si="23">IF(OR(AB161="",J161=""),"",AB161-J161)</f>
        <v/>
      </c>
      <c r="AR161" s="39"/>
      <c r="AS161" s="234"/>
      <c r="AT161" s="39"/>
    </row>
    <row r="162" spans="2:46" ht="13.5" customHeight="1" thickBot="1" x14ac:dyDescent="0.2">
      <c r="B162" s="291"/>
      <c r="C162" s="29"/>
      <c r="D162" s="187"/>
      <c r="E162" s="58"/>
      <c r="F162" s="190"/>
      <c r="G162" s="190"/>
      <c r="H162" s="190"/>
      <c r="I162" s="58"/>
      <c r="J162" s="58"/>
      <c r="K162" s="189"/>
      <c r="L162" s="259"/>
      <c r="M162" s="259"/>
      <c r="N162" s="58"/>
      <c r="O162" s="30"/>
      <c r="P162" s="58"/>
      <c r="Q162" s="30"/>
      <c r="R162" s="185"/>
      <c r="S162" s="206"/>
      <c r="T162" s="291"/>
      <c r="U162" s="29"/>
      <c r="V162" s="187"/>
      <c r="W162" s="58"/>
      <c r="X162" s="190"/>
      <c r="Y162" s="190"/>
      <c r="Z162" s="190"/>
      <c r="AA162" s="58"/>
      <c r="AB162" s="58"/>
      <c r="AC162" s="189"/>
      <c r="AD162" s="259"/>
      <c r="AE162" s="259"/>
      <c r="AF162" s="58"/>
      <c r="AG162" s="30"/>
      <c r="AH162" s="58"/>
      <c r="AI162" s="30"/>
      <c r="AJ162" s="185"/>
      <c r="AK162" s="208"/>
      <c r="AL162" s="291"/>
      <c r="AM162" s="124" t="str">
        <f t="shared" si="19"/>
        <v/>
      </c>
      <c r="AN162" s="125" t="str">
        <f t="shared" si="20"/>
        <v/>
      </c>
      <c r="AO162" s="125" t="str">
        <f t="shared" si="21"/>
        <v/>
      </c>
      <c r="AP162" s="125" t="str">
        <f t="shared" si="22"/>
        <v/>
      </c>
      <c r="AQ162" s="126" t="str">
        <f t="shared" si="23"/>
        <v/>
      </c>
      <c r="AR162" s="39"/>
      <c r="AS162" s="234"/>
      <c r="AT162" s="39"/>
    </row>
    <row r="163" spans="2:46" ht="13.5" customHeight="1" x14ac:dyDescent="0.15">
      <c r="B163" s="289" t="s">
        <v>98</v>
      </c>
      <c r="C163" s="27" t="s">
        <v>34</v>
      </c>
      <c r="D163" s="41"/>
      <c r="E163" s="57"/>
      <c r="F163" s="98"/>
      <c r="G163" s="98"/>
      <c r="H163" s="98"/>
      <c r="I163" s="62"/>
      <c r="J163" s="62"/>
      <c r="K163" s="63"/>
      <c r="L163" s="258"/>
      <c r="M163" s="258"/>
      <c r="N163" s="57"/>
      <c r="O163" s="28"/>
      <c r="P163" s="57"/>
      <c r="Q163" s="28"/>
      <c r="R163" s="133"/>
      <c r="S163" s="206"/>
      <c r="T163" s="289" t="s">
        <v>98</v>
      </c>
      <c r="U163" s="27" t="s">
        <v>34</v>
      </c>
      <c r="V163" s="41"/>
      <c r="W163" s="57"/>
      <c r="X163" s="98"/>
      <c r="Y163" s="98"/>
      <c r="Z163" s="98"/>
      <c r="AA163" s="62"/>
      <c r="AB163" s="62"/>
      <c r="AC163" s="63"/>
      <c r="AD163" s="258"/>
      <c r="AE163" s="258"/>
      <c r="AF163" s="57"/>
      <c r="AG163" s="28"/>
      <c r="AH163" s="57"/>
      <c r="AI163" s="28"/>
      <c r="AJ163" s="133"/>
      <c r="AK163" s="208"/>
      <c r="AL163" s="289" t="s">
        <v>98</v>
      </c>
      <c r="AM163" s="121" t="str">
        <f t="shared" si="19"/>
        <v/>
      </c>
      <c r="AN163" s="97" t="str">
        <f t="shared" si="20"/>
        <v/>
      </c>
      <c r="AO163" s="97" t="str">
        <f t="shared" si="21"/>
        <v/>
      </c>
      <c r="AP163" s="97" t="str">
        <f t="shared" si="22"/>
        <v/>
      </c>
      <c r="AQ163" s="122" t="str">
        <f t="shared" si="23"/>
        <v/>
      </c>
      <c r="AR163" s="39"/>
      <c r="AS163" s="234"/>
      <c r="AT163" s="39"/>
    </row>
    <row r="164" spans="2:46" ht="13.5" customHeight="1" x14ac:dyDescent="0.15">
      <c r="B164" s="290"/>
      <c r="C164" s="29" t="s">
        <v>35</v>
      </c>
      <c r="D164" s="187"/>
      <c r="E164" s="58"/>
      <c r="F164" s="188"/>
      <c r="G164" s="188"/>
      <c r="H164" s="188"/>
      <c r="I164" s="64"/>
      <c r="J164" s="64"/>
      <c r="K164" s="189"/>
      <c r="L164" s="259"/>
      <c r="M164" s="259"/>
      <c r="N164" s="58"/>
      <c r="O164" s="30"/>
      <c r="P164" s="58"/>
      <c r="Q164" s="30"/>
      <c r="R164" s="134"/>
      <c r="S164" s="206"/>
      <c r="T164" s="290"/>
      <c r="U164" s="29" t="s">
        <v>35</v>
      </c>
      <c r="V164" s="187"/>
      <c r="W164" s="58"/>
      <c r="X164" s="188"/>
      <c r="Y164" s="188"/>
      <c r="Z164" s="188"/>
      <c r="AA164" s="64"/>
      <c r="AB164" s="64"/>
      <c r="AC164" s="189"/>
      <c r="AD164" s="259"/>
      <c r="AE164" s="259"/>
      <c r="AF164" s="58"/>
      <c r="AG164" s="30"/>
      <c r="AH164" s="58"/>
      <c r="AI164" s="30"/>
      <c r="AJ164" s="134"/>
      <c r="AK164" s="208"/>
      <c r="AL164" s="290"/>
      <c r="AM164" s="88" t="str">
        <f t="shared" si="19"/>
        <v/>
      </c>
      <c r="AN164" s="123" t="str">
        <f t="shared" si="20"/>
        <v/>
      </c>
      <c r="AO164" s="123" t="str">
        <f t="shared" si="21"/>
        <v/>
      </c>
      <c r="AP164" s="123" t="str">
        <f t="shared" si="22"/>
        <v/>
      </c>
      <c r="AQ164" s="89" t="str">
        <f t="shared" si="23"/>
        <v/>
      </c>
      <c r="AR164" s="39"/>
      <c r="AS164" s="234"/>
      <c r="AT164" s="39"/>
    </row>
    <row r="165" spans="2:46" ht="13.5" customHeight="1" x14ac:dyDescent="0.15">
      <c r="B165" s="290"/>
      <c r="C165" s="29" t="s">
        <v>36</v>
      </c>
      <c r="D165" s="187"/>
      <c r="E165" s="58"/>
      <c r="F165" s="188"/>
      <c r="G165" s="188"/>
      <c r="H165" s="188"/>
      <c r="I165" s="64"/>
      <c r="J165" s="64"/>
      <c r="K165" s="189"/>
      <c r="L165" s="259"/>
      <c r="M165" s="259"/>
      <c r="N165" s="58"/>
      <c r="O165" s="30"/>
      <c r="P165" s="58"/>
      <c r="Q165" s="30"/>
      <c r="R165" s="134"/>
      <c r="S165" s="206"/>
      <c r="T165" s="290"/>
      <c r="U165" s="29" t="s">
        <v>36</v>
      </c>
      <c r="V165" s="187"/>
      <c r="W165" s="58"/>
      <c r="X165" s="188"/>
      <c r="Y165" s="188"/>
      <c r="Z165" s="188"/>
      <c r="AA165" s="64"/>
      <c r="AB165" s="64"/>
      <c r="AC165" s="189"/>
      <c r="AD165" s="259"/>
      <c r="AE165" s="259"/>
      <c r="AF165" s="58"/>
      <c r="AG165" s="30"/>
      <c r="AH165" s="58"/>
      <c r="AI165" s="30"/>
      <c r="AJ165" s="134"/>
      <c r="AK165" s="208"/>
      <c r="AL165" s="290"/>
      <c r="AM165" s="88" t="str">
        <f t="shared" si="19"/>
        <v/>
      </c>
      <c r="AN165" s="123" t="str">
        <f t="shared" si="20"/>
        <v/>
      </c>
      <c r="AO165" s="123" t="str">
        <f t="shared" si="21"/>
        <v/>
      </c>
      <c r="AP165" s="123" t="str">
        <f t="shared" si="22"/>
        <v/>
      </c>
      <c r="AQ165" s="89" t="str">
        <f t="shared" si="23"/>
        <v/>
      </c>
      <c r="AR165" s="39"/>
      <c r="AS165" s="234"/>
      <c r="AT165" s="39"/>
    </row>
    <row r="166" spans="2:46" ht="13.5" customHeight="1" x14ac:dyDescent="0.15">
      <c r="B166" s="290"/>
      <c r="C166" s="29" t="s">
        <v>38</v>
      </c>
      <c r="D166" s="187"/>
      <c r="E166" s="58"/>
      <c r="F166" s="188"/>
      <c r="G166" s="188"/>
      <c r="H166" s="188"/>
      <c r="I166" s="64"/>
      <c r="J166" s="64"/>
      <c r="K166" s="189"/>
      <c r="L166" s="259"/>
      <c r="M166" s="259"/>
      <c r="N166" s="58"/>
      <c r="O166" s="30"/>
      <c r="P166" s="58"/>
      <c r="Q166" s="30"/>
      <c r="R166" s="134"/>
      <c r="S166" s="206"/>
      <c r="T166" s="290"/>
      <c r="U166" s="29" t="s">
        <v>38</v>
      </c>
      <c r="V166" s="187"/>
      <c r="W166" s="58"/>
      <c r="X166" s="188"/>
      <c r="Y166" s="188"/>
      <c r="Z166" s="188"/>
      <c r="AA166" s="64"/>
      <c r="AB166" s="64"/>
      <c r="AC166" s="189"/>
      <c r="AD166" s="259"/>
      <c r="AE166" s="259"/>
      <c r="AF166" s="58"/>
      <c r="AG166" s="30"/>
      <c r="AH166" s="58"/>
      <c r="AI166" s="30"/>
      <c r="AJ166" s="134"/>
      <c r="AK166" s="208"/>
      <c r="AL166" s="290"/>
      <c r="AM166" s="88" t="str">
        <f t="shared" si="19"/>
        <v/>
      </c>
      <c r="AN166" s="123" t="str">
        <f t="shared" si="20"/>
        <v/>
      </c>
      <c r="AO166" s="123" t="str">
        <f t="shared" si="21"/>
        <v/>
      </c>
      <c r="AP166" s="123" t="str">
        <f t="shared" si="22"/>
        <v/>
      </c>
      <c r="AQ166" s="89" t="str">
        <f t="shared" si="23"/>
        <v/>
      </c>
      <c r="AR166" s="39"/>
      <c r="AS166" s="234"/>
      <c r="AT166" s="39"/>
    </row>
    <row r="167" spans="2:46" ht="13.5" customHeight="1" thickBot="1" x14ac:dyDescent="0.2">
      <c r="B167" s="291"/>
      <c r="C167" s="29"/>
      <c r="D167" s="187"/>
      <c r="E167" s="58"/>
      <c r="F167" s="190"/>
      <c r="G167" s="190"/>
      <c r="H167" s="190"/>
      <c r="I167" s="58"/>
      <c r="J167" s="58"/>
      <c r="K167" s="189"/>
      <c r="L167" s="259"/>
      <c r="M167" s="259"/>
      <c r="N167" s="58"/>
      <c r="O167" s="30"/>
      <c r="P167" s="58"/>
      <c r="Q167" s="30"/>
      <c r="R167" s="185"/>
      <c r="S167" s="206"/>
      <c r="T167" s="291"/>
      <c r="U167" s="29"/>
      <c r="V167" s="187"/>
      <c r="W167" s="58"/>
      <c r="X167" s="190"/>
      <c r="Y167" s="190"/>
      <c r="Z167" s="190"/>
      <c r="AA167" s="58"/>
      <c r="AB167" s="58"/>
      <c r="AC167" s="189"/>
      <c r="AD167" s="259"/>
      <c r="AE167" s="259"/>
      <c r="AF167" s="58"/>
      <c r="AG167" s="30"/>
      <c r="AH167" s="58"/>
      <c r="AI167" s="30"/>
      <c r="AJ167" s="185"/>
      <c r="AK167" s="208"/>
      <c r="AL167" s="291"/>
      <c r="AM167" s="124" t="str">
        <f t="shared" si="19"/>
        <v/>
      </c>
      <c r="AN167" s="125" t="str">
        <f t="shared" si="20"/>
        <v/>
      </c>
      <c r="AO167" s="125" t="str">
        <f t="shared" si="21"/>
        <v/>
      </c>
      <c r="AP167" s="125" t="str">
        <f t="shared" si="22"/>
        <v/>
      </c>
      <c r="AQ167" s="126" t="str">
        <f t="shared" si="23"/>
        <v/>
      </c>
      <c r="AR167" s="39"/>
      <c r="AS167" s="234"/>
      <c r="AT167" s="39"/>
    </row>
    <row r="168" spans="2:46" ht="13.5" customHeight="1" x14ac:dyDescent="0.15">
      <c r="B168" s="289" t="s">
        <v>99</v>
      </c>
      <c r="C168" s="27" t="s">
        <v>34</v>
      </c>
      <c r="D168" s="41"/>
      <c r="E168" s="57"/>
      <c r="F168" s="98"/>
      <c r="G168" s="98"/>
      <c r="H168" s="98"/>
      <c r="I168" s="62"/>
      <c r="J168" s="62"/>
      <c r="K168" s="63"/>
      <c r="L168" s="258"/>
      <c r="M168" s="258"/>
      <c r="N168" s="57"/>
      <c r="O168" s="28"/>
      <c r="P168" s="57"/>
      <c r="Q168" s="28"/>
      <c r="R168" s="133"/>
      <c r="S168" s="206"/>
      <c r="T168" s="289" t="s">
        <v>99</v>
      </c>
      <c r="U168" s="27" t="s">
        <v>34</v>
      </c>
      <c r="V168" s="41"/>
      <c r="W168" s="57"/>
      <c r="X168" s="98"/>
      <c r="Y168" s="98"/>
      <c r="Z168" s="98"/>
      <c r="AA168" s="62"/>
      <c r="AB168" s="62"/>
      <c r="AC168" s="63"/>
      <c r="AD168" s="258"/>
      <c r="AE168" s="258"/>
      <c r="AF168" s="57"/>
      <c r="AG168" s="28"/>
      <c r="AH168" s="57"/>
      <c r="AI168" s="28"/>
      <c r="AJ168" s="133"/>
      <c r="AK168" s="208"/>
      <c r="AL168" s="289" t="s">
        <v>99</v>
      </c>
      <c r="AM168" s="121" t="str">
        <f t="shared" si="19"/>
        <v/>
      </c>
      <c r="AN168" s="97" t="str">
        <f t="shared" si="20"/>
        <v/>
      </c>
      <c r="AO168" s="97" t="str">
        <f t="shared" si="21"/>
        <v/>
      </c>
      <c r="AP168" s="97" t="str">
        <f t="shared" si="22"/>
        <v/>
      </c>
      <c r="AQ168" s="122" t="str">
        <f t="shared" si="23"/>
        <v/>
      </c>
      <c r="AR168" s="39"/>
      <c r="AS168" s="234"/>
      <c r="AT168" s="39"/>
    </row>
    <row r="169" spans="2:46" ht="13.5" customHeight="1" x14ac:dyDescent="0.15">
      <c r="B169" s="290"/>
      <c r="C169" s="29" t="s">
        <v>35</v>
      </c>
      <c r="D169" s="187"/>
      <c r="E169" s="58"/>
      <c r="F169" s="188"/>
      <c r="G169" s="188"/>
      <c r="H169" s="188"/>
      <c r="I169" s="64"/>
      <c r="J169" s="64"/>
      <c r="K169" s="189"/>
      <c r="L169" s="259"/>
      <c r="M169" s="259"/>
      <c r="N169" s="58"/>
      <c r="O169" s="30"/>
      <c r="P169" s="58"/>
      <c r="Q169" s="30"/>
      <c r="R169" s="134"/>
      <c r="S169" s="206"/>
      <c r="T169" s="290"/>
      <c r="U169" s="29" t="s">
        <v>35</v>
      </c>
      <c r="V169" s="187"/>
      <c r="W169" s="58"/>
      <c r="X169" s="188"/>
      <c r="Y169" s="188"/>
      <c r="Z169" s="188"/>
      <c r="AA169" s="64"/>
      <c r="AB169" s="64"/>
      <c r="AC169" s="189"/>
      <c r="AD169" s="259"/>
      <c r="AE169" s="259"/>
      <c r="AF169" s="58"/>
      <c r="AG169" s="30"/>
      <c r="AH169" s="58"/>
      <c r="AI169" s="30"/>
      <c r="AJ169" s="134"/>
      <c r="AK169" s="208"/>
      <c r="AL169" s="290"/>
      <c r="AM169" s="88" t="str">
        <f t="shared" si="19"/>
        <v/>
      </c>
      <c r="AN169" s="123" t="str">
        <f t="shared" si="20"/>
        <v/>
      </c>
      <c r="AO169" s="123" t="str">
        <f t="shared" si="21"/>
        <v/>
      </c>
      <c r="AP169" s="123" t="str">
        <f t="shared" si="22"/>
        <v/>
      </c>
      <c r="AQ169" s="89" t="str">
        <f t="shared" si="23"/>
        <v/>
      </c>
      <c r="AR169" s="39"/>
      <c r="AS169" s="234"/>
      <c r="AT169" s="39"/>
    </row>
    <row r="170" spans="2:46" ht="13.5" customHeight="1" x14ac:dyDescent="0.15">
      <c r="B170" s="290"/>
      <c r="C170" s="29" t="s">
        <v>36</v>
      </c>
      <c r="D170" s="187"/>
      <c r="E170" s="58"/>
      <c r="F170" s="188"/>
      <c r="G170" s="188"/>
      <c r="H170" s="188"/>
      <c r="I170" s="64"/>
      <c r="J170" s="64"/>
      <c r="K170" s="189"/>
      <c r="L170" s="259"/>
      <c r="M170" s="259"/>
      <c r="N170" s="58"/>
      <c r="O170" s="30"/>
      <c r="P170" s="58"/>
      <c r="Q170" s="30"/>
      <c r="R170" s="134"/>
      <c r="S170" s="206"/>
      <c r="T170" s="290"/>
      <c r="U170" s="29" t="s">
        <v>36</v>
      </c>
      <c r="V170" s="187"/>
      <c r="W170" s="58"/>
      <c r="X170" s="188"/>
      <c r="Y170" s="188"/>
      <c r="Z170" s="188"/>
      <c r="AA170" s="64"/>
      <c r="AB170" s="64"/>
      <c r="AC170" s="189"/>
      <c r="AD170" s="259"/>
      <c r="AE170" s="259"/>
      <c r="AF170" s="58"/>
      <c r="AG170" s="30"/>
      <c r="AH170" s="58"/>
      <c r="AI170" s="30"/>
      <c r="AJ170" s="134"/>
      <c r="AK170" s="208"/>
      <c r="AL170" s="290"/>
      <c r="AM170" s="88" t="str">
        <f t="shared" si="19"/>
        <v/>
      </c>
      <c r="AN170" s="123" t="str">
        <f t="shared" si="20"/>
        <v/>
      </c>
      <c r="AO170" s="123" t="str">
        <f t="shared" si="21"/>
        <v/>
      </c>
      <c r="AP170" s="123" t="str">
        <f t="shared" si="22"/>
        <v/>
      </c>
      <c r="AQ170" s="89" t="str">
        <f t="shared" si="23"/>
        <v/>
      </c>
      <c r="AR170" s="39"/>
      <c r="AS170" s="234"/>
      <c r="AT170" s="39"/>
    </row>
    <row r="171" spans="2:46" ht="13.5" customHeight="1" x14ac:dyDescent="0.15">
      <c r="B171" s="290"/>
      <c r="C171" s="29" t="s">
        <v>38</v>
      </c>
      <c r="D171" s="187"/>
      <c r="E171" s="58"/>
      <c r="F171" s="188"/>
      <c r="G171" s="188"/>
      <c r="H171" s="188"/>
      <c r="I171" s="64"/>
      <c r="J171" s="64"/>
      <c r="K171" s="189"/>
      <c r="L171" s="259"/>
      <c r="M171" s="259"/>
      <c r="N171" s="58"/>
      <c r="O171" s="30"/>
      <c r="P171" s="58"/>
      <c r="Q171" s="30"/>
      <c r="R171" s="134"/>
      <c r="S171" s="206"/>
      <c r="T171" s="290"/>
      <c r="U171" s="29" t="s">
        <v>38</v>
      </c>
      <c r="V171" s="187"/>
      <c r="W171" s="58"/>
      <c r="X171" s="188"/>
      <c r="Y171" s="188"/>
      <c r="Z171" s="188"/>
      <c r="AA171" s="64"/>
      <c r="AB171" s="64"/>
      <c r="AC171" s="189"/>
      <c r="AD171" s="259"/>
      <c r="AE171" s="259"/>
      <c r="AF171" s="58"/>
      <c r="AG171" s="30"/>
      <c r="AH171" s="58"/>
      <c r="AI171" s="30"/>
      <c r="AJ171" s="134"/>
      <c r="AK171" s="208"/>
      <c r="AL171" s="290"/>
      <c r="AM171" s="88" t="str">
        <f t="shared" si="19"/>
        <v/>
      </c>
      <c r="AN171" s="123" t="str">
        <f t="shared" si="20"/>
        <v/>
      </c>
      <c r="AO171" s="123" t="str">
        <f t="shared" si="21"/>
        <v/>
      </c>
      <c r="AP171" s="123" t="str">
        <f t="shared" si="22"/>
        <v/>
      </c>
      <c r="AQ171" s="89" t="str">
        <f t="shared" si="23"/>
        <v/>
      </c>
      <c r="AR171" s="39"/>
      <c r="AS171" s="234"/>
      <c r="AT171" s="39"/>
    </row>
    <row r="172" spans="2:46" ht="13.5" customHeight="1" thickBot="1" x14ac:dyDescent="0.2">
      <c r="B172" s="291"/>
      <c r="C172" s="29"/>
      <c r="D172" s="187"/>
      <c r="E172" s="58"/>
      <c r="F172" s="190"/>
      <c r="G172" s="190"/>
      <c r="H172" s="190"/>
      <c r="I172" s="58"/>
      <c r="J172" s="58"/>
      <c r="K172" s="189"/>
      <c r="L172" s="259"/>
      <c r="M172" s="259"/>
      <c r="N172" s="58"/>
      <c r="O172" s="30"/>
      <c r="P172" s="58"/>
      <c r="Q172" s="30"/>
      <c r="R172" s="185"/>
      <c r="S172" s="206"/>
      <c r="T172" s="291"/>
      <c r="U172" s="29"/>
      <c r="V172" s="187"/>
      <c r="W172" s="58"/>
      <c r="X172" s="190"/>
      <c r="Y172" s="190"/>
      <c r="Z172" s="190"/>
      <c r="AA172" s="58"/>
      <c r="AB172" s="58"/>
      <c r="AC172" s="189"/>
      <c r="AD172" s="259"/>
      <c r="AE172" s="259"/>
      <c r="AF172" s="58"/>
      <c r="AG172" s="30"/>
      <c r="AH172" s="58"/>
      <c r="AI172" s="30"/>
      <c r="AJ172" s="185"/>
      <c r="AK172" s="208"/>
      <c r="AL172" s="291"/>
      <c r="AM172" s="124" t="str">
        <f t="shared" si="19"/>
        <v/>
      </c>
      <c r="AN172" s="125" t="str">
        <f t="shared" si="20"/>
        <v/>
      </c>
      <c r="AO172" s="125" t="str">
        <f t="shared" si="21"/>
        <v/>
      </c>
      <c r="AP172" s="125" t="str">
        <f t="shared" si="22"/>
        <v/>
      </c>
      <c r="AQ172" s="126" t="str">
        <f t="shared" si="23"/>
        <v/>
      </c>
      <c r="AR172" s="39"/>
      <c r="AS172" s="234"/>
      <c r="AT172" s="39"/>
    </row>
    <row r="173" spans="2:46" ht="13.5" customHeight="1" x14ac:dyDescent="0.15">
      <c r="B173" s="289" t="s">
        <v>100</v>
      </c>
      <c r="C173" s="27" t="s">
        <v>34</v>
      </c>
      <c r="D173" s="41"/>
      <c r="E173" s="57"/>
      <c r="F173" s="98"/>
      <c r="G173" s="98"/>
      <c r="H173" s="98"/>
      <c r="I173" s="62"/>
      <c r="J173" s="62"/>
      <c r="K173" s="63"/>
      <c r="L173" s="258"/>
      <c r="M173" s="258"/>
      <c r="N173" s="57"/>
      <c r="O173" s="28"/>
      <c r="P173" s="57"/>
      <c r="Q173" s="28"/>
      <c r="R173" s="133"/>
      <c r="S173" s="206"/>
      <c r="T173" s="289" t="s">
        <v>100</v>
      </c>
      <c r="U173" s="27" t="s">
        <v>34</v>
      </c>
      <c r="V173" s="41"/>
      <c r="W173" s="57"/>
      <c r="X173" s="98"/>
      <c r="Y173" s="98"/>
      <c r="Z173" s="98"/>
      <c r="AA173" s="62"/>
      <c r="AB173" s="62"/>
      <c r="AC173" s="63"/>
      <c r="AD173" s="258"/>
      <c r="AE173" s="258"/>
      <c r="AF173" s="57"/>
      <c r="AG173" s="28"/>
      <c r="AH173" s="57"/>
      <c r="AI173" s="28"/>
      <c r="AJ173" s="133"/>
      <c r="AK173" s="208"/>
      <c r="AL173" s="289" t="s">
        <v>100</v>
      </c>
      <c r="AM173" s="121" t="str">
        <f t="shared" si="19"/>
        <v/>
      </c>
      <c r="AN173" s="97" t="str">
        <f t="shared" si="20"/>
        <v/>
      </c>
      <c r="AO173" s="97" t="str">
        <f t="shared" si="21"/>
        <v/>
      </c>
      <c r="AP173" s="97" t="str">
        <f t="shared" si="22"/>
        <v/>
      </c>
      <c r="AQ173" s="122" t="str">
        <f t="shared" si="23"/>
        <v/>
      </c>
      <c r="AR173" s="39"/>
      <c r="AS173" s="234"/>
      <c r="AT173" s="39"/>
    </row>
    <row r="174" spans="2:46" ht="13.5" customHeight="1" x14ac:dyDescent="0.15">
      <c r="B174" s="290"/>
      <c r="C174" s="29" t="s">
        <v>35</v>
      </c>
      <c r="D174" s="187"/>
      <c r="E174" s="58"/>
      <c r="F174" s="188"/>
      <c r="G174" s="188"/>
      <c r="H174" s="188"/>
      <c r="I174" s="64"/>
      <c r="J174" s="64"/>
      <c r="K174" s="189"/>
      <c r="L174" s="259"/>
      <c r="M174" s="259"/>
      <c r="N174" s="58"/>
      <c r="O174" s="30"/>
      <c r="P174" s="58"/>
      <c r="Q174" s="30"/>
      <c r="R174" s="134"/>
      <c r="S174" s="206"/>
      <c r="T174" s="290"/>
      <c r="U174" s="29" t="s">
        <v>35</v>
      </c>
      <c r="V174" s="187"/>
      <c r="W174" s="58"/>
      <c r="X174" s="188"/>
      <c r="Y174" s="188"/>
      <c r="Z174" s="188"/>
      <c r="AA174" s="64"/>
      <c r="AB174" s="64"/>
      <c r="AC174" s="189"/>
      <c r="AD174" s="259"/>
      <c r="AE174" s="259"/>
      <c r="AF174" s="58"/>
      <c r="AG174" s="30"/>
      <c r="AH174" s="58"/>
      <c r="AI174" s="30"/>
      <c r="AJ174" s="134"/>
      <c r="AK174" s="208"/>
      <c r="AL174" s="290"/>
      <c r="AM174" s="88" t="str">
        <f t="shared" si="19"/>
        <v/>
      </c>
      <c r="AN174" s="123" t="str">
        <f t="shared" si="20"/>
        <v/>
      </c>
      <c r="AO174" s="123" t="str">
        <f t="shared" si="21"/>
        <v/>
      </c>
      <c r="AP174" s="123" t="str">
        <f t="shared" si="22"/>
        <v/>
      </c>
      <c r="AQ174" s="89" t="str">
        <f t="shared" si="23"/>
        <v/>
      </c>
      <c r="AR174" s="39"/>
      <c r="AS174" s="234"/>
      <c r="AT174" s="39"/>
    </row>
    <row r="175" spans="2:46" ht="13.5" customHeight="1" x14ac:dyDescent="0.15">
      <c r="B175" s="290"/>
      <c r="C175" s="29" t="s">
        <v>36</v>
      </c>
      <c r="D175" s="187"/>
      <c r="E175" s="58"/>
      <c r="F175" s="188"/>
      <c r="G175" s="188"/>
      <c r="H175" s="188"/>
      <c r="I175" s="64"/>
      <c r="J175" s="64"/>
      <c r="K175" s="189"/>
      <c r="L175" s="259"/>
      <c r="M175" s="259"/>
      <c r="N175" s="58"/>
      <c r="O175" s="30"/>
      <c r="P175" s="58"/>
      <c r="Q175" s="30"/>
      <c r="R175" s="134"/>
      <c r="S175" s="206"/>
      <c r="T175" s="290"/>
      <c r="U175" s="29" t="s">
        <v>36</v>
      </c>
      <c r="V175" s="187"/>
      <c r="W175" s="58"/>
      <c r="X175" s="188"/>
      <c r="Y175" s="188"/>
      <c r="Z175" s="188"/>
      <c r="AA175" s="64"/>
      <c r="AB175" s="64"/>
      <c r="AC175" s="189"/>
      <c r="AD175" s="259"/>
      <c r="AE175" s="259"/>
      <c r="AF175" s="58"/>
      <c r="AG175" s="30"/>
      <c r="AH175" s="58"/>
      <c r="AI175" s="30"/>
      <c r="AJ175" s="134"/>
      <c r="AK175" s="208"/>
      <c r="AL175" s="290"/>
      <c r="AM175" s="88" t="str">
        <f t="shared" si="19"/>
        <v/>
      </c>
      <c r="AN175" s="123" t="str">
        <f t="shared" si="20"/>
        <v/>
      </c>
      <c r="AO175" s="123" t="str">
        <f t="shared" si="21"/>
        <v/>
      </c>
      <c r="AP175" s="123" t="str">
        <f t="shared" si="22"/>
        <v/>
      </c>
      <c r="AQ175" s="89" t="str">
        <f t="shared" si="23"/>
        <v/>
      </c>
      <c r="AR175" s="39"/>
      <c r="AS175" s="234"/>
      <c r="AT175" s="39"/>
    </row>
    <row r="176" spans="2:46" ht="13.5" customHeight="1" x14ac:dyDescent="0.15">
      <c r="B176" s="290"/>
      <c r="C176" s="29" t="s">
        <v>38</v>
      </c>
      <c r="D176" s="187"/>
      <c r="E176" s="58"/>
      <c r="F176" s="188"/>
      <c r="G176" s="188"/>
      <c r="H176" s="188"/>
      <c r="I176" s="64"/>
      <c r="J176" s="64"/>
      <c r="K176" s="189"/>
      <c r="L176" s="259"/>
      <c r="M176" s="259"/>
      <c r="N176" s="58"/>
      <c r="O176" s="30"/>
      <c r="P176" s="58"/>
      <c r="Q176" s="30"/>
      <c r="R176" s="134"/>
      <c r="S176" s="206"/>
      <c r="T176" s="290"/>
      <c r="U176" s="29" t="s">
        <v>38</v>
      </c>
      <c r="V176" s="187"/>
      <c r="W176" s="58"/>
      <c r="X176" s="188"/>
      <c r="Y176" s="188"/>
      <c r="Z176" s="188"/>
      <c r="AA176" s="64"/>
      <c r="AB176" s="64"/>
      <c r="AC176" s="189"/>
      <c r="AD176" s="259"/>
      <c r="AE176" s="259"/>
      <c r="AF176" s="58"/>
      <c r="AG176" s="30"/>
      <c r="AH176" s="58"/>
      <c r="AI176" s="30"/>
      <c r="AJ176" s="134"/>
      <c r="AK176" s="208"/>
      <c r="AL176" s="290"/>
      <c r="AM176" s="88" t="str">
        <f t="shared" si="19"/>
        <v/>
      </c>
      <c r="AN176" s="123" t="str">
        <f t="shared" si="20"/>
        <v/>
      </c>
      <c r="AO176" s="123" t="str">
        <f t="shared" si="21"/>
        <v/>
      </c>
      <c r="AP176" s="123" t="str">
        <f t="shared" si="22"/>
        <v/>
      </c>
      <c r="AQ176" s="89" t="str">
        <f t="shared" si="23"/>
        <v/>
      </c>
      <c r="AR176" s="39"/>
      <c r="AS176" s="234"/>
      <c r="AT176" s="39"/>
    </row>
    <row r="177" spans="2:46" ht="13.5" customHeight="1" thickBot="1" x14ac:dyDescent="0.2">
      <c r="B177" s="291"/>
      <c r="C177" s="29"/>
      <c r="D177" s="187"/>
      <c r="E177" s="58"/>
      <c r="F177" s="190"/>
      <c r="G177" s="190"/>
      <c r="H177" s="190"/>
      <c r="I177" s="58"/>
      <c r="J177" s="58"/>
      <c r="K177" s="189"/>
      <c r="L177" s="259"/>
      <c r="M177" s="259"/>
      <c r="N177" s="58"/>
      <c r="O177" s="30"/>
      <c r="P177" s="58"/>
      <c r="Q177" s="30"/>
      <c r="R177" s="185"/>
      <c r="S177" s="206"/>
      <c r="T177" s="291"/>
      <c r="U177" s="29"/>
      <c r="V177" s="187"/>
      <c r="W177" s="58"/>
      <c r="X177" s="190"/>
      <c r="Y177" s="190"/>
      <c r="Z177" s="190"/>
      <c r="AA177" s="58"/>
      <c r="AB177" s="58"/>
      <c r="AC177" s="189"/>
      <c r="AD177" s="259"/>
      <c r="AE177" s="259"/>
      <c r="AF177" s="58"/>
      <c r="AG177" s="30"/>
      <c r="AH177" s="58"/>
      <c r="AI177" s="30"/>
      <c r="AJ177" s="185"/>
      <c r="AK177" s="208"/>
      <c r="AL177" s="291"/>
      <c r="AM177" s="124" t="str">
        <f t="shared" si="19"/>
        <v/>
      </c>
      <c r="AN177" s="125" t="str">
        <f t="shared" si="20"/>
        <v/>
      </c>
      <c r="AO177" s="125" t="str">
        <f t="shared" si="21"/>
        <v/>
      </c>
      <c r="AP177" s="125" t="str">
        <f t="shared" si="22"/>
        <v/>
      </c>
      <c r="AQ177" s="126" t="str">
        <f t="shared" si="23"/>
        <v/>
      </c>
      <c r="AR177" s="39"/>
      <c r="AS177" s="234"/>
      <c r="AT177" s="39"/>
    </row>
    <row r="178" spans="2:46" ht="13.5" customHeight="1" x14ac:dyDescent="0.15">
      <c r="B178" s="289" t="s">
        <v>101</v>
      </c>
      <c r="C178" s="27" t="s">
        <v>34</v>
      </c>
      <c r="D178" s="41"/>
      <c r="E178" s="57"/>
      <c r="F178" s="98"/>
      <c r="G178" s="98"/>
      <c r="H178" s="98"/>
      <c r="I178" s="62"/>
      <c r="J178" s="62"/>
      <c r="K178" s="63"/>
      <c r="L178" s="258"/>
      <c r="M178" s="258"/>
      <c r="N178" s="57"/>
      <c r="O178" s="28"/>
      <c r="P178" s="57"/>
      <c r="Q178" s="28"/>
      <c r="R178" s="133"/>
      <c r="S178" s="206"/>
      <c r="T178" s="289" t="s">
        <v>101</v>
      </c>
      <c r="U178" s="27" t="s">
        <v>34</v>
      </c>
      <c r="V178" s="41"/>
      <c r="W178" s="57"/>
      <c r="X178" s="98"/>
      <c r="Y178" s="98"/>
      <c r="Z178" s="98"/>
      <c r="AA178" s="62"/>
      <c r="AB178" s="62"/>
      <c r="AC178" s="63"/>
      <c r="AD178" s="258"/>
      <c r="AE178" s="258"/>
      <c r="AF178" s="57"/>
      <c r="AG178" s="28"/>
      <c r="AH178" s="57"/>
      <c r="AI178" s="28"/>
      <c r="AJ178" s="133"/>
      <c r="AK178" s="208"/>
      <c r="AL178" s="289" t="s">
        <v>101</v>
      </c>
      <c r="AM178" s="121" t="str">
        <f t="shared" si="19"/>
        <v/>
      </c>
      <c r="AN178" s="97" t="str">
        <f t="shared" si="20"/>
        <v/>
      </c>
      <c r="AO178" s="97" t="str">
        <f t="shared" si="21"/>
        <v/>
      </c>
      <c r="AP178" s="97" t="str">
        <f t="shared" si="22"/>
        <v/>
      </c>
      <c r="AQ178" s="122" t="str">
        <f t="shared" si="23"/>
        <v/>
      </c>
      <c r="AR178" s="39"/>
      <c r="AS178" s="234"/>
      <c r="AT178" s="39"/>
    </row>
    <row r="179" spans="2:46" ht="13.5" customHeight="1" x14ac:dyDescent="0.15">
      <c r="B179" s="290"/>
      <c r="C179" s="29" t="s">
        <v>35</v>
      </c>
      <c r="D179" s="187"/>
      <c r="E179" s="58"/>
      <c r="F179" s="188"/>
      <c r="G179" s="188"/>
      <c r="H179" s="188"/>
      <c r="I179" s="64"/>
      <c r="J179" s="64"/>
      <c r="K179" s="189"/>
      <c r="L179" s="259"/>
      <c r="M179" s="259"/>
      <c r="N179" s="58"/>
      <c r="O179" s="30"/>
      <c r="P179" s="58"/>
      <c r="Q179" s="30"/>
      <c r="R179" s="134"/>
      <c r="S179" s="206"/>
      <c r="T179" s="290"/>
      <c r="U179" s="29" t="s">
        <v>35</v>
      </c>
      <c r="V179" s="187"/>
      <c r="W179" s="58"/>
      <c r="X179" s="188"/>
      <c r="Y179" s="188"/>
      <c r="Z179" s="188"/>
      <c r="AA179" s="64"/>
      <c r="AB179" s="64"/>
      <c r="AC179" s="189"/>
      <c r="AD179" s="259"/>
      <c r="AE179" s="259"/>
      <c r="AF179" s="58"/>
      <c r="AG179" s="30"/>
      <c r="AH179" s="58"/>
      <c r="AI179" s="30"/>
      <c r="AJ179" s="134"/>
      <c r="AK179" s="208"/>
      <c r="AL179" s="290"/>
      <c r="AM179" s="88" t="str">
        <f t="shared" si="19"/>
        <v/>
      </c>
      <c r="AN179" s="123" t="str">
        <f t="shared" si="20"/>
        <v/>
      </c>
      <c r="AO179" s="123" t="str">
        <f t="shared" si="21"/>
        <v/>
      </c>
      <c r="AP179" s="123" t="str">
        <f t="shared" si="22"/>
        <v/>
      </c>
      <c r="AQ179" s="89" t="str">
        <f t="shared" si="23"/>
        <v/>
      </c>
      <c r="AR179" s="39"/>
      <c r="AS179" s="234"/>
      <c r="AT179" s="39"/>
    </row>
    <row r="180" spans="2:46" ht="13.5" customHeight="1" x14ac:dyDescent="0.15">
      <c r="B180" s="290"/>
      <c r="C180" s="29" t="s">
        <v>36</v>
      </c>
      <c r="D180" s="187"/>
      <c r="E180" s="58"/>
      <c r="F180" s="188"/>
      <c r="G180" s="188"/>
      <c r="H180" s="188"/>
      <c r="I180" s="64"/>
      <c r="J180" s="64"/>
      <c r="K180" s="189"/>
      <c r="L180" s="259"/>
      <c r="M180" s="259"/>
      <c r="N180" s="58"/>
      <c r="O180" s="30"/>
      <c r="P180" s="58"/>
      <c r="Q180" s="30"/>
      <c r="R180" s="134"/>
      <c r="S180" s="206"/>
      <c r="T180" s="290"/>
      <c r="U180" s="29" t="s">
        <v>36</v>
      </c>
      <c r="V180" s="187"/>
      <c r="W180" s="58"/>
      <c r="X180" s="188"/>
      <c r="Y180" s="188"/>
      <c r="Z180" s="188"/>
      <c r="AA180" s="64"/>
      <c r="AB180" s="64"/>
      <c r="AC180" s="189"/>
      <c r="AD180" s="259"/>
      <c r="AE180" s="259"/>
      <c r="AF180" s="58"/>
      <c r="AG180" s="30"/>
      <c r="AH180" s="58"/>
      <c r="AI180" s="30"/>
      <c r="AJ180" s="134"/>
      <c r="AK180" s="208"/>
      <c r="AL180" s="290"/>
      <c r="AM180" s="88" t="str">
        <f t="shared" si="19"/>
        <v/>
      </c>
      <c r="AN180" s="123" t="str">
        <f t="shared" si="20"/>
        <v/>
      </c>
      <c r="AO180" s="123" t="str">
        <f t="shared" si="21"/>
        <v/>
      </c>
      <c r="AP180" s="123" t="str">
        <f t="shared" si="22"/>
        <v/>
      </c>
      <c r="AQ180" s="89" t="str">
        <f t="shared" si="23"/>
        <v/>
      </c>
      <c r="AR180" s="39"/>
      <c r="AS180" s="234"/>
      <c r="AT180" s="39"/>
    </row>
    <row r="181" spans="2:46" ht="13.5" customHeight="1" x14ac:dyDescent="0.15">
      <c r="B181" s="290"/>
      <c r="C181" s="29" t="s">
        <v>38</v>
      </c>
      <c r="D181" s="187"/>
      <c r="E181" s="58"/>
      <c r="F181" s="188"/>
      <c r="G181" s="188"/>
      <c r="H181" s="188"/>
      <c r="I181" s="64"/>
      <c r="J181" s="64"/>
      <c r="K181" s="189"/>
      <c r="L181" s="259"/>
      <c r="M181" s="259"/>
      <c r="N181" s="58"/>
      <c r="O181" s="30"/>
      <c r="P181" s="58"/>
      <c r="Q181" s="30"/>
      <c r="R181" s="134"/>
      <c r="S181" s="206"/>
      <c r="T181" s="290"/>
      <c r="U181" s="29" t="s">
        <v>38</v>
      </c>
      <c r="V181" s="187"/>
      <c r="W181" s="58"/>
      <c r="X181" s="188"/>
      <c r="Y181" s="188"/>
      <c r="Z181" s="188"/>
      <c r="AA181" s="64"/>
      <c r="AB181" s="64"/>
      <c r="AC181" s="189"/>
      <c r="AD181" s="259"/>
      <c r="AE181" s="259"/>
      <c r="AF181" s="58"/>
      <c r="AG181" s="30"/>
      <c r="AH181" s="58"/>
      <c r="AI181" s="30"/>
      <c r="AJ181" s="134"/>
      <c r="AK181" s="208"/>
      <c r="AL181" s="290"/>
      <c r="AM181" s="88" t="str">
        <f t="shared" si="19"/>
        <v/>
      </c>
      <c r="AN181" s="123" t="str">
        <f t="shared" si="20"/>
        <v/>
      </c>
      <c r="AO181" s="123" t="str">
        <f t="shared" si="21"/>
        <v/>
      </c>
      <c r="AP181" s="123" t="str">
        <f t="shared" si="22"/>
        <v/>
      </c>
      <c r="AQ181" s="89" t="str">
        <f t="shared" si="23"/>
        <v/>
      </c>
      <c r="AR181" s="39"/>
      <c r="AS181" s="234"/>
      <c r="AT181" s="39"/>
    </row>
    <row r="182" spans="2:46" ht="13.5" customHeight="1" thickBot="1" x14ac:dyDescent="0.2">
      <c r="B182" s="291"/>
      <c r="C182" s="29"/>
      <c r="D182" s="187"/>
      <c r="E182" s="58"/>
      <c r="F182" s="190"/>
      <c r="G182" s="190"/>
      <c r="H182" s="190"/>
      <c r="I182" s="58"/>
      <c r="J182" s="58"/>
      <c r="K182" s="189"/>
      <c r="L182" s="259"/>
      <c r="M182" s="259"/>
      <c r="N182" s="58"/>
      <c r="O182" s="30"/>
      <c r="P182" s="58"/>
      <c r="Q182" s="30"/>
      <c r="R182" s="185"/>
      <c r="S182" s="206"/>
      <c r="T182" s="291"/>
      <c r="U182" s="29"/>
      <c r="V182" s="187"/>
      <c r="W182" s="58"/>
      <c r="X182" s="190"/>
      <c r="Y182" s="190"/>
      <c r="Z182" s="190"/>
      <c r="AA182" s="58"/>
      <c r="AB182" s="58"/>
      <c r="AC182" s="189"/>
      <c r="AD182" s="259"/>
      <c r="AE182" s="259"/>
      <c r="AF182" s="58"/>
      <c r="AG182" s="30"/>
      <c r="AH182" s="58"/>
      <c r="AI182" s="30"/>
      <c r="AJ182" s="185"/>
      <c r="AK182" s="208"/>
      <c r="AL182" s="291"/>
      <c r="AM182" s="124" t="str">
        <f t="shared" si="19"/>
        <v/>
      </c>
      <c r="AN182" s="125" t="str">
        <f t="shared" si="20"/>
        <v/>
      </c>
      <c r="AO182" s="125" t="str">
        <f t="shared" si="21"/>
        <v/>
      </c>
      <c r="AP182" s="125" t="str">
        <f t="shared" si="22"/>
        <v/>
      </c>
      <c r="AQ182" s="126" t="str">
        <f t="shared" si="23"/>
        <v/>
      </c>
      <c r="AR182" s="39"/>
      <c r="AS182" s="234"/>
      <c r="AT182" s="39"/>
    </row>
    <row r="183" spans="2:46" ht="13.5" customHeight="1" x14ac:dyDescent="0.15">
      <c r="B183" s="289" t="s">
        <v>102</v>
      </c>
      <c r="C183" s="27" t="s">
        <v>34</v>
      </c>
      <c r="D183" s="41"/>
      <c r="E183" s="57"/>
      <c r="F183" s="98"/>
      <c r="G183" s="98"/>
      <c r="H183" s="98"/>
      <c r="I183" s="62"/>
      <c r="J183" s="62"/>
      <c r="K183" s="63"/>
      <c r="L183" s="258"/>
      <c r="M183" s="258"/>
      <c r="N183" s="57"/>
      <c r="O183" s="28"/>
      <c r="P183" s="57"/>
      <c r="Q183" s="28"/>
      <c r="R183" s="133"/>
      <c r="S183" s="206"/>
      <c r="T183" s="289" t="s">
        <v>102</v>
      </c>
      <c r="U183" s="27" t="s">
        <v>34</v>
      </c>
      <c r="V183" s="41"/>
      <c r="W183" s="57"/>
      <c r="X183" s="98"/>
      <c r="Y183" s="98"/>
      <c r="Z183" s="98"/>
      <c r="AA183" s="62"/>
      <c r="AB183" s="62"/>
      <c r="AC183" s="63"/>
      <c r="AD183" s="258"/>
      <c r="AE183" s="258"/>
      <c r="AF183" s="57"/>
      <c r="AG183" s="28"/>
      <c r="AH183" s="57"/>
      <c r="AI183" s="28"/>
      <c r="AJ183" s="133"/>
      <c r="AK183" s="208"/>
      <c r="AL183" s="289" t="s">
        <v>102</v>
      </c>
      <c r="AM183" s="121" t="str">
        <f t="shared" si="19"/>
        <v/>
      </c>
      <c r="AN183" s="97" t="str">
        <f t="shared" si="20"/>
        <v/>
      </c>
      <c r="AO183" s="97" t="str">
        <f t="shared" si="21"/>
        <v/>
      </c>
      <c r="AP183" s="97" t="str">
        <f t="shared" si="22"/>
        <v/>
      </c>
      <c r="AQ183" s="122" t="str">
        <f t="shared" si="23"/>
        <v/>
      </c>
      <c r="AR183" s="39"/>
      <c r="AS183" s="234"/>
      <c r="AT183" s="39"/>
    </row>
    <row r="184" spans="2:46" ht="13.5" customHeight="1" x14ac:dyDescent="0.15">
      <c r="B184" s="290"/>
      <c r="C184" s="29" t="s">
        <v>35</v>
      </c>
      <c r="D184" s="187"/>
      <c r="E184" s="58"/>
      <c r="F184" s="188"/>
      <c r="G184" s="188"/>
      <c r="H184" s="188"/>
      <c r="I184" s="64"/>
      <c r="J184" s="64"/>
      <c r="K184" s="189"/>
      <c r="L184" s="259"/>
      <c r="M184" s="259"/>
      <c r="N184" s="58"/>
      <c r="O184" s="30"/>
      <c r="P184" s="58"/>
      <c r="Q184" s="30"/>
      <c r="R184" s="134"/>
      <c r="S184" s="206"/>
      <c r="T184" s="290"/>
      <c r="U184" s="29" t="s">
        <v>35</v>
      </c>
      <c r="V184" s="187"/>
      <c r="W184" s="58"/>
      <c r="X184" s="188"/>
      <c r="Y184" s="188"/>
      <c r="Z184" s="188"/>
      <c r="AA184" s="64"/>
      <c r="AB184" s="64"/>
      <c r="AC184" s="189"/>
      <c r="AD184" s="259"/>
      <c r="AE184" s="259"/>
      <c r="AF184" s="58"/>
      <c r="AG184" s="30"/>
      <c r="AH184" s="58"/>
      <c r="AI184" s="30"/>
      <c r="AJ184" s="134"/>
      <c r="AK184" s="208"/>
      <c r="AL184" s="290"/>
      <c r="AM184" s="88" t="str">
        <f t="shared" si="19"/>
        <v/>
      </c>
      <c r="AN184" s="123" t="str">
        <f t="shared" si="20"/>
        <v/>
      </c>
      <c r="AO184" s="123" t="str">
        <f t="shared" si="21"/>
        <v/>
      </c>
      <c r="AP184" s="123" t="str">
        <f t="shared" si="22"/>
        <v/>
      </c>
      <c r="AQ184" s="89" t="str">
        <f t="shared" si="23"/>
        <v/>
      </c>
      <c r="AR184" s="39"/>
      <c r="AS184" s="234"/>
      <c r="AT184" s="39"/>
    </row>
    <row r="185" spans="2:46" ht="13.5" customHeight="1" x14ac:dyDescent="0.15">
      <c r="B185" s="290"/>
      <c r="C185" s="29" t="s">
        <v>36</v>
      </c>
      <c r="D185" s="187"/>
      <c r="E185" s="58"/>
      <c r="F185" s="188"/>
      <c r="G185" s="188"/>
      <c r="H185" s="188"/>
      <c r="I185" s="64"/>
      <c r="J185" s="64"/>
      <c r="K185" s="189"/>
      <c r="L185" s="259"/>
      <c r="M185" s="259"/>
      <c r="N185" s="58"/>
      <c r="O185" s="30"/>
      <c r="P185" s="58"/>
      <c r="Q185" s="30"/>
      <c r="R185" s="134"/>
      <c r="S185" s="206"/>
      <c r="T185" s="290"/>
      <c r="U185" s="29" t="s">
        <v>36</v>
      </c>
      <c r="V185" s="187"/>
      <c r="W185" s="58"/>
      <c r="X185" s="188"/>
      <c r="Y185" s="188"/>
      <c r="Z185" s="188"/>
      <c r="AA185" s="64"/>
      <c r="AB185" s="64"/>
      <c r="AC185" s="189"/>
      <c r="AD185" s="259"/>
      <c r="AE185" s="259"/>
      <c r="AF185" s="58"/>
      <c r="AG185" s="30"/>
      <c r="AH185" s="58"/>
      <c r="AI185" s="30"/>
      <c r="AJ185" s="134"/>
      <c r="AK185" s="208"/>
      <c r="AL185" s="290"/>
      <c r="AM185" s="88" t="str">
        <f t="shared" si="19"/>
        <v/>
      </c>
      <c r="AN185" s="123" t="str">
        <f t="shared" si="20"/>
        <v/>
      </c>
      <c r="AO185" s="123" t="str">
        <f t="shared" si="21"/>
        <v/>
      </c>
      <c r="AP185" s="123" t="str">
        <f t="shared" si="22"/>
        <v/>
      </c>
      <c r="AQ185" s="89" t="str">
        <f t="shared" si="23"/>
        <v/>
      </c>
      <c r="AR185" s="39"/>
      <c r="AS185" s="234"/>
      <c r="AT185" s="39"/>
    </row>
    <row r="186" spans="2:46" ht="13.5" customHeight="1" x14ac:dyDescent="0.15">
      <c r="B186" s="290"/>
      <c r="C186" s="29" t="s">
        <v>38</v>
      </c>
      <c r="D186" s="187"/>
      <c r="E186" s="58"/>
      <c r="F186" s="188"/>
      <c r="G186" s="188"/>
      <c r="H186" s="188"/>
      <c r="I186" s="64"/>
      <c r="J186" s="64"/>
      <c r="K186" s="189"/>
      <c r="L186" s="259"/>
      <c r="M186" s="259"/>
      <c r="N186" s="58"/>
      <c r="O186" s="30"/>
      <c r="P186" s="58"/>
      <c r="Q186" s="30"/>
      <c r="R186" s="134"/>
      <c r="S186" s="206"/>
      <c r="T186" s="290"/>
      <c r="U186" s="29" t="s">
        <v>38</v>
      </c>
      <c r="V186" s="187"/>
      <c r="W186" s="58"/>
      <c r="X186" s="188"/>
      <c r="Y186" s="188"/>
      <c r="Z186" s="188"/>
      <c r="AA186" s="64"/>
      <c r="AB186" s="64"/>
      <c r="AC186" s="189"/>
      <c r="AD186" s="259"/>
      <c r="AE186" s="259"/>
      <c r="AF186" s="58"/>
      <c r="AG186" s="30"/>
      <c r="AH186" s="58"/>
      <c r="AI186" s="30"/>
      <c r="AJ186" s="134"/>
      <c r="AK186" s="208"/>
      <c r="AL186" s="290"/>
      <c r="AM186" s="88" t="str">
        <f t="shared" si="19"/>
        <v/>
      </c>
      <c r="AN186" s="123" t="str">
        <f t="shared" si="20"/>
        <v/>
      </c>
      <c r="AO186" s="123" t="str">
        <f t="shared" si="21"/>
        <v/>
      </c>
      <c r="AP186" s="123" t="str">
        <f t="shared" si="22"/>
        <v/>
      </c>
      <c r="AQ186" s="89" t="str">
        <f t="shared" si="23"/>
        <v/>
      </c>
      <c r="AR186" s="39"/>
      <c r="AS186" s="234"/>
      <c r="AT186" s="39"/>
    </row>
    <row r="187" spans="2:46" ht="13.5" customHeight="1" thickBot="1" x14ac:dyDescent="0.2">
      <c r="B187" s="291"/>
      <c r="C187" s="29"/>
      <c r="D187" s="187"/>
      <c r="E187" s="58"/>
      <c r="F187" s="190"/>
      <c r="G187" s="190"/>
      <c r="H187" s="190"/>
      <c r="I187" s="58"/>
      <c r="J187" s="58"/>
      <c r="K187" s="189"/>
      <c r="L187" s="259"/>
      <c r="M187" s="259"/>
      <c r="N187" s="58"/>
      <c r="O187" s="30"/>
      <c r="P187" s="58"/>
      <c r="Q187" s="30"/>
      <c r="R187" s="185"/>
      <c r="S187" s="206"/>
      <c r="T187" s="291"/>
      <c r="U187" s="29"/>
      <c r="V187" s="187"/>
      <c r="W187" s="58"/>
      <c r="X187" s="190"/>
      <c r="Y187" s="190"/>
      <c r="Z187" s="190"/>
      <c r="AA187" s="58"/>
      <c r="AB187" s="58"/>
      <c r="AC187" s="189"/>
      <c r="AD187" s="259"/>
      <c r="AE187" s="259"/>
      <c r="AF187" s="58"/>
      <c r="AG187" s="30"/>
      <c r="AH187" s="58"/>
      <c r="AI187" s="30"/>
      <c r="AJ187" s="185"/>
      <c r="AK187" s="208"/>
      <c r="AL187" s="291"/>
      <c r="AM187" s="124" t="str">
        <f t="shared" si="19"/>
        <v/>
      </c>
      <c r="AN187" s="125" t="str">
        <f t="shared" si="20"/>
        <v/>
      </c>
      <c r="AO187" s="125" t="str">
        <f t="shared" si="21"/>
        <v/>
      </c>
      <c r="AP187" s="125" t="str">
        <f t="shared" si="22"/>
        <v/>
      </c>
      <c r="AQ187" s="126" t="str">
        <f t="shared" si="23"/>
        <v/>
      </c>
      <c r="AR187" s="39"/>
      <c r="AS187" s="234"/>
      <c r="AT187" s="39"/>
    </row>
    <row r="188" spans="2:46" ht="13.5" customHeight="1" x14ac:dyDescent="0.15">
      <c r="B188" s="289" t="s">
        <v>103</v>
      </c>
      <c r="C188" s="27" t="s">
        <v>34</v>
      </c>
      <c r="D188" s="41"/>
      <c r="E188" s="57"/>
      <c r="F188" s="98"/>
      <c r="G188" s="98"/>
      <c r="H188" s="98"/>
      <c r="I188" s="62"/>
      <c r="J188" s="62"/>
      <c r="K188" s="63"/>
      <c r="L188" s="258"/>
      <c r="M188" s="258"/>
      <c r="N188" s="57"/>
      <c r="O188" s="28"/>
      <c r="P188" s="57"/>
      <c r="Q188" s="28"/>
      <c r="R188" s="133"/>
      <c r="S188" s="206"/>
      <c r="T188" s="289" t="s">
        <v>103</v>
      </c>
      <c r="U188" s="27" t="s">
        <v>34</v>
      </c>
      <c r="V188" s="41"/>
      <c r="W188" s="57"/>
      <c r="X188" s="98"/>
      <c r="Y188" s="98"/>
      <c r="Z188" s="98"/>
      <c r="AA188" s="62"/>
      <c r="AB188" s="62"/>
      <c r="AC188" s="63"/>
      <c r="AD188" s="258"/>
      <c r="AE188" s="258"/>
      <c r="AF188" s="57"/>
      <c r="AG188" s="28"/>
      <c r="AH188" s="57"/>
      <c r="AI188" s="28"/>
      <c r="AJ188" s="133"/>
      <c r="AK188" s="208"/>
      <c r="AL188" s="289" t="s">
        <v>103</v>
      </c>
      <c r="AM188" s="121" t="str">
        <f t="shared" si="19"/>
        <v/>
      </c>
      <c r="AN188" s="97" t="str">
        <f t="shared" si="20"/>
        <v/>
      </c>
      <c r="AO188" s="97" t="str">
        <f t="shared" si="21"/>
        <v/>
      </c>
      <c r="AP188" s="97" t="str">
        <f t="shared" si="22"/>
        <v/>
      </c>
      <c r="AQ188" s="122" t="str">
        <f t="shared" si="23"/>
        <v/>
      </c>
      <c r="AR188" s="39"/>
      <c r="AS188" s="234"/>
      <c r="AT188" s="39"/>
    </row>
    <row r="189" spans="2:46" ht="13.5" customHeight="1" x14ac:dyDescent="0.15">
      <c r="B189" s="290"/>
      <c r="C189" s="29" t="s">
        <v>35</v>
      </c>
      <c r="D189" s="187"/>
      <c r="E189" s="58"/>
      <c r="F189" s="188"/>
      <c r="G189" s="188"/>
      <c r="H189" s="188"/>
      <c r="I189" s="64"/>
      <c r="J189" s="64"/>
      <c r="K189" s="189"/>
      <c r="L189" s="259"/>
      <c r="M189" s="259"/>
      <c r="N189" s="58"/>
      <c r="O189" s="30"/>
      <c r="P189" s="58"/>
      <c r="Q189" s="30"/>
      <c r="R189" s="134"/>
      <c r="S189" s="206"/>
      <c r="T189" s="290"/>
      <c r="U189" s="29" t="s">
        <v>35</v>
      </c>
      <c r="V189" s="187"/>
      <c r="W189" s="58"/>
      <c r="X189" s="188"/>
      <c r="Y189" s="188"/>
      <c r="Z189" s="188"/>
      <c r="AA189" s="64"/>
      <c r="AB189" s="64"/>
      <c r="AC189" s="189"/>
      <c r="AD189" s="259"/>
      <c r="AE189" s="259"/>
      <c r="AF189" s="58"/>
      <c r="AG189" s="30"/>
      <c r="AH189" s="58"/>
      <c r="AI189" s="30"/>
      <c r="AJ189" s="134"/>
      <c r="AK189" s="208"/>
      <c r="AL189" s="290"/>
      <c r="AM189" s="88" t="str">
        <f t="shared" si="19"/>
        <v/>
      </c>
      <c r="AN189" s="123" t="str">
        <f t="shared" si="20"/>
        <v/>
      </c>
      <c r="AO189" s="123" t="str">
        <f t="shared" si="21"/>
        <v/>
      </c>
      <c r="AP189" s="123" t="str">
        <f t="shared" si="22"/>
        <v/>
      </c>
      <c r="AQ189" s="89" t="str">
        <f t="shared" si="23"/>
        <v/>
      </c>
      <c r="AR189" s="39"/>
      <c r="AS189" s="234"/>
      <c r="AT189" s="39"/>
    </row>
    <row r="190" spans="2:46" ht="13.5" customHeight="1" x14ac:dyDescent="0.15">
      <c r="B190" s="290"/>
      <c r="C190" s="29" t="s">
        <v>36</v>
      </c>
      <c r="D190" s="187"/>
      <c r="E190" s="58"/>
      <c r="F190" s="188"/>
      <c r="G190" s="188"/>
      <c r="H190" s="188"/>
      <c r="I190" s="64"/>
      <c r="J190" s="64"/>
      <c r="K190" s="189"/>
      <c r="L190" s="259"/>
      <c r="M190" s="259"/>
      <c r="N190" s="58"/>
      <c r="O190" s="30"/>
      <c r="P190" s="58"/>
      <c r="Q190" s="30"/>
      <c r="R190" s="134"/>
      <c r="S190" s="206"/>
      <c r="T190" s="290"/>
      <c r="U190" s="29" t="s">
        <v>36</v>
      </c>
      <c r="V190" s="187"/>
      <c r="W190" s="58"/>
      <c r="X190" s="188"/>
      <c r="Y190" s="188"/>
      <c r="Z190" s="188"/>
      <c r="AA190" s="64"/>
      <c r="AB190" s="64"/>
      <c r="AC190" s="189"/>
      <c r="AD190" s="259"/>
      <c r="AE190" s="259"/>
      <c r="AF190" s="58"/>
      <c r="AG190" s="30"/>
      <c r="AH190" s="58"/>
      <c r="AI190" s="30"/>
      <c r="AJ190" s="134"/>
      <c r="AK190" s="208"/>
      <c r="AL190" s="290"/>
      <c r="AM190" s="88" t="str">
        <f t="shared" si="19"/>
        <v/>
      </c>
      <c r="AN190" s="123" t="str">
        <f t="shared" si="20"/>
        <v/>
      </c>
      <c r="AO190" s="123" t="str">
        <f t="shared" si="21"/>
        <v/>
      </c>
      <c r="AP190" s="123" t="str">
        <f t="shared" si="22"/>
        <v/>
      </c>
      <c r="AQ190" s="89" t="str">
        <f t="shared" si="23"/>
        <v/>
      </c>
      <c r="AR190" s="39"/>
      <c r="AS190" s="234"/>
      <c r="AT190" s="39"/>
    </row>
    <row r="191" spans="2:46" ht="13.5" customHeight="1" x14ac:dyDescent="0.15">
      <c r="B191" s="290"/>
      <c r="C191" s="29" t="s">
        <v>38</v>
      </c>
      <c r="D191" s="187"/>
      <c r="E191" s="58"/>
      <c r="F191" s="188"/>
      <c r="G191" s="188"/>
      <c r="H191" s="188"/>
      <c r="I191" s="64"/>
      <c r="J191" s="64"/>
      <c r="K191" s="189"/>
      <c r="L191" s="259"/>
      <c r="M191" s="259"/>
      <c r="N191" s="58"/>
      <c r="O191" s="30"/>
      <c r="P191" s="58"/>
      <c r="Q191" s="30"/>
      <c r="R191" s="134"/>
      <c r="S191" s="206"/>
      <c r="T191" s="290"/>
      <c r="U191" s="29" t="s">
        <v>38</v>
      </c>
      <c r="V191" s="187"/>
      <c r="W191" s="58"/>
      <c r="X191" s="188"/>
      <c r="Y191" s="188"/>
      <c r="Z191" s="188"/>
      <c r="AA191" s="64"/>
      <c r="AB191" s="64"/>
      <c r="AC191" s="189"/>
      <c r="AD191" s="259"/>
      <c r="AE191" s="259"/>
      <c r="AF191" s="58"/>
      <c r="AG191" s="30"/>
      <c r="AH191" s="58"/>
      <c r="AI191" s="30"/>
      <c r="AJ191" s="134"/>
      <c r="AK191" s="208"/>
      <c r="AL191" s="290"/>
      <c r="AM191" s="88" t="str">
        <f t="shared" si="19"/>
        <v/>
      </c>
      <c r="AN191" s="123" t="str">
        <f t="shared" si="20"/>
        <v/>
      </c>
      <c r="AO191" s="123" t="str">
        <f t="shared" si="21"/>
        <v/>
      </c>
      <c r="AP191" s="123" t="str">
        <f t="shared" si="22"/>
        <v/>
      </c>
      <c r="AQ191" s="89" t="str">
        <f t="shared" si="23"/>
        <v/>
      </c>
      <c r="AR191" s="39"/>
      <c r="AS191" s="234"/>
      <c r="AT191" s="39"/>
    </row>
    <row r="192" spans="2:46" ht="13.5" customHeight="1" thickBot="1" x14ac:dyDescent="0.2">
      <c r="B192" s="291"/>
      <c r="C192" s="29"/>
      <c r="D192" s="187"/>
      <c r="E192" s="58"/>
      <c r="F192" s="190"/>
      <c r="G192" s="190"/>
      <c r="H192" s="190"/>
      <c r="I192" s="58"/>
      <c r="J192" s="58"/>
      <c r="K192" s="189"/>
      <c r="L192" s="259"/>
      <c r="M192" s="259"/>
      <c r="N192" s="58"/>
      <c r="O192" s="30"/>
      <c r="P192" s="58"/>
      <c r="Q192" s="30"/>
      <c r="R192" s="185"/>
      <c r="S192" s="206"/>
      <c r="T192" s="291"/>
      <c r="U192" s="29"/>
      <c r="V192" s="187"/>
      <c r="W192" s="58"/>
      <c r="X192" s="190"/>
      <c r="Y192" s="190"/>
      <c r="Z192" s="190"/>
      <c r="AA192" s="58"/>
      <c r="AB192" s="58"/>
      <c r="AC192" s="189"/>
      <c r="AD192" s="259"/>
      <c r="AE192" s="259"/>
      <c r="AF192" s="58"/>
      <c r="AG192" s="30"/>
      <c r="AH192" s="58"/>
      <c r="AI192" s="30"/>
      <c r="AJ192" s="185"/>
      <c r="AK192" s="208"/>
      <c r="AL192" s="291"/>
      <c r="AM192" s="124" t="str">
        <f t="shared" si="19"/>
        <v/>
      </c>
      <c r="AN192" s="125" t="str">
        <f t="shared" si="20"/>
        <v/>
      </c>
      <c r="AO192" s="125" t="str">
        <f t="shared" si="21"/>
        <v/>
      </c>
      <c r="AP192" s="125" t="str">
        <f t="shared" si="22"/>
        <v/>
      </c>
      <c r="AQ192" s="126" t="str">
        <f t="shared" si="23"/>
        <v/>
      </c>
      <c r="AR192" s="39"/>
      <c r="AS192" s="234"/>
      <c r="AT192" s="39"/>
    </row>
    <row r="193" spans="2:46" ht="13.5" customHeight="1" x14ac:dyDescent="0.15">
      <c r="B193" s="289" t="s">
        <v>104</v>
      </c>
      <c r="C193" s="27" t="s">
        <v>34</v>
      </c>
      <c r="D193" s="41"/>
      <c r="E193" s="57"/>
      <c r="F193" s="98"/>
      <c r="G193" s="98"/>
      <c r="H193" s="98"/>
      <c r="I193" s="62"/>
      <c r="J193" s="62"/>
      <c r="K193" s="63"/>
      <c r="L193" s="258"/>
      <c r="M193" s="258"/>
      <c r="N193" s="57"/>
      <c r="O193" s="28"/>
      <c r="P193" s="57"/>
      <c r="Q193" s="28"/>
      <c r="R193" s="133"/>
      <c r="S193" s="206"/>
      <c r="T193" s="289" t="s">
        <v>104</v>
      </c>
      <c r="U193" s="27" t="s">
        <v>34</v>
      </c>
      <c r="V193" s="41"/>
      <c r="W193" s="57"/>
      <c r="X193" s="98"/>
      <c r="Y193" s="98"/>
      <c r="Z193" s="98"/>
      <c r="AA193" s="62"/>
      <c r="AB193" s="62"/>
      <c r="AC193" s="63"/>
      <c r="AD193" s="258"/>
      <c r="AE193" s="258"/>
      <c r="AF193" s="57"/>
      <c r="AG193" s="28"/>
      <c r="AH193" s="57"/>
      <c r="AI193" s="28"/>
      <c r="AJ193" s="133"/>
      <c r="AK193" s="208"/>
      <c r="AL193" s="289" t="s">
        <v>104</v>
      </c>
      <c r="AM193" s="121" t="str">
        <f t="shared" si="19"/>
        <v/>
      </c>
      <c r="AN193" s="97" t="str">
        <f t="shared" si="20"/>
        <v/>
      </c>
      <c r="AO193" s="97" t="str">
        <f t="shared" si="21"/>
        <v/>
      </c>
      <c r="AP193" s="97" t="str">
        <f t="shared" si="22"/>
        <v/>
      </c>
      <c r="AQ193" s="122" t="str">
        <f t="shared" si="23"/>
        <v/>
      </c>
      <c r="AR193" s="39"/>
      <c r="AS193" s="234"/>
      <c r="AT193" s="39"/>
    </row>
    <row r="194" spans="2:46" ht="13.5" customHeight="1" x14ac:dyDescent="0.15">
      <c r="B194" s="290"/>
      <c r="C194" s="29" t="s">
        <v>35</v>
      </c>
      <c r="D194" s="187"/>
      <c r="E194" s="58"/>
      <c r="F194" s="188"/>
      <c r="G194" s="188"/>
      <c r="H194" s="188"/>
      <c r="I194" s="64"/>
      <c r="J194" s="64"/>
      <c r="K194" s="189"/>
      <c r="L194" s="259"/>
      <c r="M194" s="259"/>
      <c r="N194" s="58"/>
      <c r="O194" s="30"/>
      <c r="P194" s="58"/>
      <c r="Q194" s="30"/>
      <c r="R194" s="134"/>
      <c r="S194" s="206"/>
      <c r="T194" s="290"/>
      <c r="U194" s="29" t="s">
        <v>35</v>
      </c>
      <c r="V194" s="187"/>
      <c r="W194" s="58"/>
      <c r="X194" s="188"/>
      <c r="Y194" s="188"/>
      <c r="Z194" s="188"/>
      <c r="AA194" s="64"/>
      <c r="AB194" s="64"/>
      <c r="AC194" s="189"/>
      <c r="AD194" s="259"/>
      <c r="AE194" s="259"/>
      <c r="AF194" s="58"/>
      <c r="AG194" s="30"/>
      <c r="AH194" s="58"/>
      <c r="AI194" s="30"/>
      <c r="AJ194" s="134"/>
      <c r="AK194" s="208"/>
      <c r="AL194" s="290"/>
      <c r="AM194" s="88" t="str">
        <f t="shared" si="19"/>
        <v/>
      </c>
      <c r="AN194" s="123" t="str">
        <f t="shared" si="20"/>
        <v/>
      </c>
      <c r="AO194" s="123" t="str">
        <f t="shared" si="21"/>
        <v/>
      </c>
      <c r="AP194" s="123" t="str">
        <f t="shared" si="22"/>
        <v/>
      </c>
      <c r="AQ194" s="89" t="str">
        <f t="shared" si="23"/>
        <v/>
      </c>
      <c r="AR194" s="39"/>
      <c r="AS194" s="234"/>
      <c r="AT194" s="39"/>
    </row>
    <row r="195" spans="2:46" ht="13.5" customHeight="1" x14ac:dyDescent="0.15">
      <c r="B195" s="290"/>
      <c r="C195" s="29" t="s">
        <v>36</v>
      </c>
      <c r="D195" s="187"/>
      <c r="E195" s="58"/>
      <c r="F195" s="188"/>
      <c r="G195" s="188"/>
      <c r="H195" s="188"/>
      <c r="I195" s="64"/>
      <c r="J195" s="64"/>
      <c r="K195" s="189"/>
      <c r="L195" s="259"/>
      <c r="M195" s="259"/>
      <c r="N195" s="58"/>
      <c r="O195" s="30"/>
      <c r="P195" s="58"/>
      <c r="Q195" s="30"/>
      <c r="R195" s="134"/>
      <c r="S195" s="206"/>
      <c r="T195" s="290"/>
      <c r="U195" s="29" t="s">
        <v>36</v>
      </c>
      <c r="V195" s="187"/>
      <c r="W195" s="58"/>
      <c r="X195" s="188"/>
      <c r="Y195" s="188"/>
      <c r="Z195" s="188"/>
      <c r="AA195" s="64"/>
      <c r="AB195" s="64"/>
      <c r="AC195" s="189"/>
      <c r="AD195" s="259"/>
      <c r="AE195" s="259"/>
      <c r="AF195" s="58"/>
      <c r="AG195" s="30"/>
      <c r="AH195" s="58"/>
      <c r="AI195" s="30"/>
      <c r="AJ195" s="134"/>
      <c r="AK195" s="208"/>
      <c r="AL195" s="290"/>
      <c r="AM195" s="88" t="str">
        <f t="shared" si="19"/>
        <v/>
      </c>
      <c r="AN195" s="123" t="str">
        <f t="shared" si="20"/>
        <v/>
      </c>
      <c r="AO195" s="123" t="str">
        <f t="shared" si="21"/>
        <v/>
      </c>
      <c r="AP195" s="123" t="str">
        <f t="shared" si="22"/>
        <v/>
      </c>
      <c r="AQ195" s="89" t="str">
        <f t="shared" si="23"/>
        <v/>
      </c>
      <c r="AR195" s="39"/>
      <c r="AS195" s="234"/>
      <c r="AT195" s="39"/>
    </row>
    <row r="196" spans="2:46" ht="13.5" customHeight="1" x14ac:dyDescent="0.15">
      <c r="B196" s="290"/>
      <c r="C196" s="29" t="s">
        <v>38</v>
      </c>
      <c r="D196" s="187"/>
      <c r="E196" s="58"/>
      <c r="F196" s="188"/>
      <c r="G196" s="188"/>
      <c r="H196" s="188"/>
      <c r="I196" s="64"/>
      <c r="J196" s="64"/>
      <c r="K196" s="189"/>
      <c r="L196" s="259"/>
      <c r="M196" s="259"/>
      <c r="N196" s="58"/>
      <c r="O196" s="30"/>
      <c r="P196" s="58"/>
      <c r="Q196" s="30"/>
      <c r="R196" s="134"/>
      <c r="S196" s="206"/>
      <c r="T196" s="290"/>
      <c r="U196" s="29" t="s">
        <v>38</v>
      </c>
      <c r="V196" s="187"/>
      <c r="W196" s="58"/>
      <c r="X196" s="188"/>
      <c r="Y196" s="188"/>
      <c r="Z196" s="188"/>
      <c r="AA196" s="64"/>
      <c r="AB196" s="64"/>
      <c r="AC196" s="189"/>
      <c r="AD196" s="259"/>
      <c r="AE196" s="259"/>
      <c r="AF196" s="58"/>
      <c r="AG196" s="30"/>
      <c r="AH196" s="58"/>
      <c r="AI196" s="30"/>
      <c r="AJ196" s="134"/>
      <c r="AK196" s="208"/>
      <c r="AL196" s="290"/>
      <c r="AM196" s="88" t="str">
        <f t="shared" si="19"/>
        <v/>
      </c>
      <c r="AN196" s="123" t="str">
        <f t="shared" si="20"/>
        <v/>
      </c>
      <c r="AO196" s="123" t="str">
        <f t="shared" si="21"/>
        <v/>
      </c>
      <c r="AP196" s="123" t="str">
        <f t="shared" si="22"/>
        <v/>
      </c>
      <c r="AQ196" s="89" t="str">
        <f t="shared" si="23"/>
        <v/>
      </c>
      <c r="AR196" s="39"/>
      <c r="AS196" s="234"/>
      <c r="AT196" s="39"/>
    </row>
    <row r="197" spans="2:46" ht="13.5" customHeight="1" thickBot="1" x14ac:dyDescent="0.2">
      <c r="B197" s="291"/>
      <c r="C197" s="29"/>
      <c r="D197" s="187"/>
      <c r="E197" s="58"/>
      <c r="F197" s="190"/>
      <c r="G197" s="190"/>
      <c r="H197" s="190"/>
      <c r="I197" s="58"/>
      <c r="J197" s="58"/>
      <c r="K197" s="189"/>
      <c r="L197" s="259"/>
      <c r="M197" s="259"/>
      <c r="N197" s="58"/>
      <c r="O197" s="30"/>
      <c r="P197" s="58"/>
      <c r="Q197" s="30"/>
      <c r="R197" s="185"/>
      <c r="S197" s="206"/>
      <c r="T197" s="291"/>
      <c r="U197" s="29"/>
      <c r="V197" s="187"/>
      <c r="W197" s="58"/>
      <c r="X197" s="190"/>
      <c r="Y197" s="190"/>
      <c r="Z197" s="190"/>
      <c r="AA197" s="58"/>
      <c r="AB197" s="58"/>
      <c r="AC197" s="189"/>
      <c r="AD197" s="259"/>
      <c r="AE197" s="259"/>
      <c r="AF197" s="58"/>
      <c r="AG197" s="30"/>
      <c r="AH197" s="58"/>
      <c r="AI197" s="30"/>
      <c r="AJ197" s="185"/>
      <c r="AK197" s="208"/>
      <c r="AL197" s="291"/>
      <c r="AM197" s="124" t="str">
        <f t="shared" si="19"/>
        <v/>
      </c>
      <c r="AN197" s="125" t="str">
        <f t="shared" si="20"/>
        <v/>
      </c>
      <c r="AO197" s="125" t="str">
        <f t="shared" si="21"/>
        <v/>
      </c>
      <c r="AP197" s="125" t="str">
        <f t="shared" si="22"/>
        <v/>
      </c>
      <c r="AQ197" s="126" t="str">
        <f t="shared" si="23"/>
        <v/>
      </c>
      <c r="AR197" s="39"/>
      <c r="AS197" s="234"/>
      <c r="AT197" s="39"/>
    </row>
    <row r="198" spans="2:46" ht="13.5" customHeight="1" x14ac:dyDescent="0.15">
      <c r="B198" s="289" t="s">
        <v>105</v>
      </c>
      <c r="C198" s="27" t="s">
        <v>34</v>
      </c>
      <c r="D198" s="41"/>
      <c r="E198" s="57"/>
      <c r="F198" s="98"/>
      <c r="G198" s="98"/>
      <c r="H198" s="98"/>
      <c r="I198" s="62"/>
      <c r="J198" s="62"/>
      <c r="K198" s="63"/>
      <c r="L198" s="258"/>
      <c r="M198" s="258"/>
      <c r="N198" s="57"/>
      <c r="O198" s="28"/>
      <c r="P198" s="57"/>
      <c r="Q198" s="28"/>
      <c r="R198" s="133"/>
      <c r="S198" s="206"/>
      <c r="T198" s="289" t="s">
        <v>105</v>
      </c>
      <c r="U198" s="27" t="s">
        <v>34</v>
      </c>
      <c r="V198" s="41"/>
      <c r="W198" s="57"/>
      <c r="X198" s="98"/>
      <c r="Y198" s="98"/>
      <c r="Z198" s="98"/>
      <c r="AA198" s="62"/>
      <c r="AB198" s="62"/>
      <c r="AC198" s="63"/>
      <c r="AD198" s="258"/>
      <c r="AE198" s="258"/>
      <c r="AF198" s="57"/>
      <c r="AG198" s="28"/>
      <c r="AH198" s="57"/>
      <c r="AI198" s="28"/>
      <c r="AJ198" s="133"/>
      <c r="AK198" s="208"/>
      <c r="AL198" s="289" t="s">
        <v>105</v>
      </c>
      <c r="AM198" s="121" t="str">
        <f t="shared" si="19"/>
        <v/>
      </c>
      <c r="AN198" s="97" t="str">
        <f t="shared" si="20"/>
        <v/>
      </c>
      <c r="AO198" s="97" t="str">
        <f t="shared" si="21"/>
        <v/>
      </c>
      <c r="AP198" s="97" t="str">
        <f t="shared" si="22"/>
        <v/>
      </c>
      <c r="AQ198" s="122" t="str">
        <f t="shared" si="23"/>
        <v/>
      </c>
      <c r="AR198" s="39"/>
      <c r="AS198" s="234"/>
      <c r="AT198" s="39"/>
    </row>
    <row r="199" spans="2:46" ht="13.5" customHeight="1" x14ac:dyDescent="0.15">
      <c r="B199" s="290"/>
      <c r="C199" s="29" t="s">
        <v>35</v>
      </c>
      <c r="D199" s="187"/>
      <c r="E199" s="58"/>
      <c r="F199" s="188"/>
      <c r="G199" s="188"/>
      <c r="H199" s="188"/>
      <c r="I199" s="64"/>
      <c r="J199" s="64"/>
      <c r="K199" s="189"/>
      <c r="L199" s="259"/>
      <c r="M199" s="259"/>
      <c r="N199" s="58"/>
      <c r="O199" s="30"/>
      <c r="P199" s="58"/>
      <c r="Q199" s="30"/>
      <c r="R199" s="134"/>
      <c r="S199" s="206"/>
      <c r="T199" s="290"/>
      <c r="U199" s="29" t="s">
        <v>35</v>
      </c>
      <c r="V199" s="187"/>
      <c r="W199" s="58"/>
      <c r="X199" s="188"/>
      <c r="Y199" s="188"/>
      <c r="Z199" s="188"/>
      <c r="AA199" s="64"/>
      <c r="AB199" s="64"/>
      <c r="AC199" s="189"/>
      <c r="AD199" s="259"/>
      <c r="AE199" s="259"/>
      <c r="AF199" s="58"/>
      <c r="AG199" s="30"/>
      <c r="AH199" s="58"/>
      <c r="AI199" s="30"/>
      <c r="AJ199" s="134"/>
      <c r="AK199" s="208"/>
      <c r="AL199" s="290"/>
      <c r="AM199" s="88" t="str">
        <f t="shared" si="19"/>
        <v/>
      </c>
      <c r="AN199" s="123" t="str">
        <f t="shared" si="20"/>
        <v/>
      </c>
      <c r="AO199" s="123" t="str">
        <f t="shared" si="21"/>
        <v/>
      </c>
      <c r="AP199" s="123" t="str">
        <f t="shared" si="22"/>
        <v/>
      </c>
      <c r="AQ199" s="89" t="str">
        <f t="shared" si="23"/>
        <v/>
      </c>
      <c r="AR199" s="39"/>
      <c r="AS199" s="234"/>
      <c r="AT199" s="39"/>
    </row>
    <row r="200" spans="2:46" ht="13.5" customHeight="1" x14ac:dyDescent="0.15">
      <c r="B200" s="290"/>
      <c r="C200" s="29" t="s">
        <v>36</v>
      </c>
      <c r="D200" s="187"/>
      <c r="E200" s="58"/>
      <c r="F200" s="188"/>
      <c r="G200" s="188"/>
      <c r="H200" s="188"/>
      <c r="I200" s="64"/>
      <c r="J200" s="64"/>
      <c r="K200" s="189"/>
      <c r="L200" s="259"/>
      <c r="M200" s="259"/>
      <c r="N200" s="58"/>
      <c r="O200" s="30"/>
      <c r="P200" s="58"/>
      <c r="Q200" s="30"/>
      <c r="R200" s="134"/>
      <c r="S200" s="206"/>
      <c r="T200" s="290"/>
      <c r="U200" s="29" t="s">
        <v>36</v>
      </c>
      <c r="V200" s="187"/>
      <c r="W200" s="58"/>
      <c r="X200" s="188"/>
      <c r="Y200" s="188"/>
      <c r="Z200" s="188"/>
      <c r="AA200" s="64"/>
      <c r="AB200" s="64"/>
      <c r="AC200" s="189"/>
      <c r="AD200" s="259"/>
      <c r="AE200" s="259"/>
      <c r="AF200" s="58"/>
      <c r="AG200" s="30"/>
      <c r="AH200" s="58"/>
      <c r="AI200" s="30"/>
      <c r="AJ200" s="134"/>
      <c r="AK200" s="208"/>
      <c r="AL200" s="290"/>
      <c r="AM200" s="88" t="str">
        <f t="shared" si="19"/>
        <v/>
      </c>
      <c r="AN200" s="123" t="str">
        <f t="shared" si="20"/>
        <v/>
      </c>
      <c r="AO200" s="123" t="str">
        <f t="shared" si="21"/>
        <v/>
      </c>
      <c r="AP200" s="123" t="str">
        <f t="shared" si="22"/>
        <v/>
      </c>
      <c r="AQ200" s="89" t="str">
        <f t="shared" si="23"/>
        <v/>
      </c>
      <c r="AR200" s="39"/>
      <c r="AS200" s="234"/>
      <c r="AT200" s="39"/>
    </row>
    <row r="201" spans="2:46" ht="13.5" customHeight="1" x14ac:dyDescent="0.15">
      <c r="B201" s="290"/>
      <c r="C201" s="29" t="s">
        <v>38</v>
      </c>
      <c r="D201" s="187"/>
      <c r="E201" s="58"/>
      <c r="F201" s="188"/>
      <c r="G201" s="188"/>
      <c r="H201" s="188"/>
      <c r="I201" s="64"/>
      <c r="J201" s="64"/>
      <c r="K201" s="189"/>
      <c r="L201" s="259"/>
      <c r="M201" s="259"/>
      <c r="N201" s="58"/>
      <c r="O201" s="30"/>
      <c r="P201" s="58"/>
      <c r="Q201" s="30"/>
      <c r="R201" s="134"/>
      <c r="S201" s="206"/>
      <c r="T201" s="290"/>
      <c r="U201" s="29" t="s">
        <v>38</v>
      </c>
      <c r="V201" s="187"/>
      <c r="W201" s="58"/>
      <c r="X201" s="188"/>
      <c r="Y201" s="188"/>
      <c r="Z201" s="188"/>
      <c r="AA201" s="64"/>
      <c r="AB201" s="64"/>
      <c r="AC201" s="189"/>
      <c r="AD201" s="259"/>
      <c r="AE201" s="259"/>
      <c r="AF201" s="58"/>
      <c r="AG201" s="30"/>
      <c r="AH201" s="58"/>
      <c r="AI201" s="30"/>
      <c r="AJ201" s="134"/>
      <c r="AK201" s="208"/>
      <c r="AL201" s="290"/>
      <c r="AM201" s="88" t="str">
        <f t="shared" si="19"/>
        <v/>
      </c>
      <c r="AN201" s="123" t="str">
        <f t="shared" si="20"/>
        <v/>
      </c>
      <c r="AO201" s="123" t="str">
        <f t="shared" si="21"/>
        <v/>
      </c>
      <c r="AP201" s="123" t="str">
        <f t="shared" si="22"/>
        <v/>
      </c>
      <c r="AQ201" s="89" t="str">
        <f t="shared" si="23"/>
        <v/>
      </c>
      <c r="AR201" s="39"/>
      <c r="AS201" s="234"/>
      <c r="AT201" s="39"/>
    </row>
    <row r="202" spans="2:46" ht="13.5" customHeight="1" thickBot="1" x14ac:dyDescent="0.2">
      <c r="B202" s="291"/>
      <c r="C202" s="29"/>
      <c r="D202" s="187"/>
      <c r="E202" s="58"/>
      <c r="F202" s="190"/>
      <c r="G202" s="190"/>
      <c r="H202" s="190"/>
      <c r="I202" s="58"/>
      <c r="J202" s="58"/>
      <c r="K202" s="189"/>
      <c r="L202" s="259"/>
      <c r="M202" s="259"/>
      <c r="N202" s="58"/>
      <c r="O202" s="30"/>
      <c r="P202" s="58"/>
      <c r="Q202" s="30"/>
      <c r="R202" s="185"/>
      <c r="S202" s="206"/>
      <c r="T202" s="291"/>
      <c r="U202" s="29"/>
      <c r="V202" s="187"/>
      <c r="W202" s="58"/>
      <c r="X202" s="190"/>
      <c r="Y202" s="190"/>
      <c r="Z202" s="190"/>
      <c r="AA202" s="58"/>
      <c r="AB202" s="58"/>
      <c r="AC202" s="189"/>
      <c r="AD202" s="259"/>
      <c r="AE202" s="259"/>
      <c r="AF202" s="58"/>
      <c r="AG202" s="30"/>
      <c r="AH202" s="58"/>
      <c r="AI202" s="30"/>
      <c r="AJ202" s="185"/>
      <c r="AK202" s="208"/>
      <c r="AL202" s="291"/>
      <c r="AM202" s="124" t="str">
        <f t="shared" si="19"/>
        <v/>
      </c>
      <c r="AN202" s="125" t="str">
        <f t="shared" si="20"/>
        <v/>
      </c>
      <c r="AO202" s="125" t="str">
        <f t="shared" si="21"/>
        <v/>
      </c>
      <c r="AP202" s="125" t="str">
        <f t="shared" si="22"/>
        <v/>
      </c>
      <c r="AQ202" s="126" t="str">
        <f t="shared" si="23"/>
        <v/>
      </c>
      <c r="AR202" s="39"/>
      <c r="AS202" s="234"/>
      <c r="AT202" s="39"/>
    </row>
    <row r="203" spans="2:46" ht="13.5" customHeight="1" x14ac:dyDescent="0.15">
      <c r="B203" s="289" t="s">
        <v>106</v>
      </c>
      <c r="C203" s="27" t="s">
        <v>34</v>
      </c>
      <c r="D203" s="41"/>
      <c r="E203" s="57"/>
      <c r="F203" s="98"/>
      <c r="G203" s="98"/>
      <c r="H203" s="98"/>
      <c r="I203" s="62"/>
      <c r="J203" s="62"/>
      <c r="K203" s="63"/>
      <c r="L203" s="258"/>
      <c r="M203" s="258"/>
      <c r="N203" s="57"/>
      <c r="O203" s="28"/>
      <c r="P203" s="57"/>
      <c r="Q203" s="28"/>
      <c r="R203" s="133"/>
      <c r="S203" s="206"/>
      <c r="T203" s="289" t="s">
        <v>106</v>
      </c>
      <c r="U203" s="27" t="s">
        <v>34</v>
      </c>
      <c r="V203" s="41"/>
      <c r="W203" s="57"/>
      <c r="X203" s="98"/>
      <c r="Y203" s="98"/>
      <c r="Z203" s="98"/>
      <c r="AA203" s="62"/>
      <c r="AB203" s="62"/>
      <c r="AC203" s="63"/>
      <c r="AD203" s="258"/>
      <c r="AE203" s="258"/>
      <c r="AF203" s="57"/>
      <c r="AG203" s="28"/>
      <c r="AH203" s="57"/>
      <c r="AI203" s="28"/>
      <c r="AJ203" s="133"/>
      <c r="AK203" s="208"/>
      <c r="AL203" s="289" t="s">
        <v>106</v>
      </c>
      <c r="AM203" s="121" t="str">
        <f t="shared" si="19"/>
        <v/>
      </c>
      <c r="AN203" s="97" t="str">
        <f t="shared" si="20"/>
        <v/>
      </c>
      <c r="AO203" s="97" t="str">
        <f t="shared" si="21"/>
        <v/>
      </c>
      <c r="AP203" s="97" t="str">
        <f t="shared" si="22"/>
        <v/>
      </c>
      <c r="AQ203" s="122" t="str">
        <f t="shared" si="23"/>
        <v/>
      </c>
      <c r="AR203" s="39"/>
      <c r="AS203" s="234"/>
      <c r="AT203" s="39"/>
    </row>
    <row r="204" spans="2:46" ht="13.5" customHeight="1" x14ac:dyDescent="0.15">
      <c r="B204" s="290"/>
      <c r="C204" s="29" t="s">
        <v>35</v>
      </c>
      <c r="D204" s="187"/>
      <c r="E204" s="58"/>
      <c r="F204" s="188"/>
      <c r="G204" s="188"/>
      <c r="H204" s="188"/>
      <c r="I204" s="64"/>
      <c r="J204" s="64"/>
      <c r="K204" s="189"/>
      <c r="L204" s="259"/>
      <c r="M204" s="259"/>
      <c r="N204" s="58"/>
      <c r="O204" s="30"/>
      <c r="P204" s="58"/>
      <c r="Q204" s="30"/>
      <c r="R204" s="134"/>
      <c r="S204" s="206"/>
      <c r="T204" s="290"/>
      <c r="U204" s="29" t="s">
        <v>35</v>
      </c>
      <c r="V204" s="187"/>
      <c r="W204" s="58"/>
      <c r="X204" s="188"/>
      <c r="Y204" s="188"/>
      <c r="Z204" s="188"/>
      <c r="AA204" s="64"/>
      <c r="AB204" s="64"/>
      <c r="AC204" s="189"/>
      <c r="AD204" s="259"/>
      <c r="AE204" s="259"/>
      <c r="AF204" s="58"/>
      <c r="AG204" s="30"/>
      <c r="AH204" s="58"/>
      <c r="AI204" s="30"/>
      <c r="AJ204" s="134"/>
      <c r="AK204" s="208"/>
      <c r="AL204" s="290"/>
      <c r="AM204" s="88" t="str">
        <f t="shared" si="19"/>
        <v/>
      </c>
      <c r="AN204" s="123" t="str">
        <f t="shared" si="20"/>
        <v/>
      </c>
      <c r="AO204" s="123" t="str">
        <f t="shared" si="21"/>
        <v/>
      </c>
      <c r="AP204" s="123" t="str">
        <f t="shared" si="22"/>
        <v/>
      </c>
      <c r="AQ204" s="89" t="str">
        <f t="shared" si="23"/>
        <v/>
      </c>
      <c r="AR204" s="39"/>
      <c r="AS204" s="234"/>
      <c r="AT204" s="39"/>
    </row>
    <row r="205" spans="2:46" ht="13.5" customHeight="1" x14ac:dyDescent="0.15">
      <c r="B205" s="290"/>
      <c r="C205" s="29" t="s">
        <v>36</v>
      </c>
      <c r="D205" s="187"/>
      <c r="E205" s="58"/>
      <c r="F205" s="188"/>
      <c r="G205" s="188"/>
      <c r="H205" s="188"/>
      <c r="I205" s="64"/>
      <c r="J205" s="64"/>
      <c r="K205" s="189"/>
      <c r="L205" s="259"/>
      <c r="M205" s="259"/>
      <c r="N205" s="58"/>
      <c r="O205" s="30"/>
      <c r="P205" s="58"/>
      <c r="Q205" s="30"/>
      <c r="R205" s="134"/>
      <c r="S205" s="206"/>
      <c r="T205" s="290"/>
      <c r="U205" s="29" t="s">
        <v>36</v>
      </c>
      <c r="V205" s="187"/>
      <c r="W205" s="58"/>
      <c r="X205" s="188"/>
      <c r="Y205" s="188"/>
      <c r="Z205" s="188"/>
      <c r="AA205" s="64"/>
      <c r="AB205" s="64"/>
      <c r="AC205" s="189"/>
      <c r="AD205" s="259"/>
      <c r="AE205" s="259"/>
      <c r="AF205" s="58"/>
      <c r="AG205" s="30"/>
      <c r="AH205" s="58"/>
      <c r="AI205" s="30"/>
      <c r="AJ205" s="134"/>
      <c r="AK205" s="208"/>
      <c r="AL205" s="290"/>
      <c r="AM205" s="88" t="str">
        <f t="shared" si="19"/>
        <v/>
      </c>
      <c r="AN205" s="123" t="str">
        <f t="shared" si="20"/>
        <v/>
      </c>
      <c r="AO205" s="123" t="str">
        <f t="shared" si="21"/>
        <v/>
      </c>
      <c r="AP205" s="123" t="str">
        <f t="shared" si="22"/>
        <v/>
      </c>
      <c r="AQ205" s="89" t="str">
        <f t="shared" si="23"/>
        <v/>
      </c>
      <c r="AR205" s="39"/>
      <c r="AS205" s="234"/>
      <c r="AT205" s="39"/>
    </row>
    <row r="206" spans="2:46" ht="13.5" customHeight="1" x14ac:dyDescent="0.15">
      <c r="B206" s="290"/>
      <c r="C206" s="29" t="s">
        <v>38</v>
      </c>
      <c r="D206" s="187"/>
      <c r="E206" s="58"/>
      <c r="F206" s="188"/>
      <c r="G206" s="188"/>
      <c r="H206" s="188"/>
      <c r="I206" s="64"/>
      <c r="J206" s="64"/>
      <c r="K206" s="189"/>
      <c r="L206" s="259"/>
      <c r="M206" s="259"/>
      <c r="N206" s="58"/>
      <c r="O206" s="30"/>
      <c r="P206" s="58"/>
      <c r="Q206" s="30"/>
      <c r="R206" s="134"/>
      <c r="S206" s="206"/>
      <c r="T206" s="290"/>
      <c r="U206" s="29" t="s">
        <v>38</v>
      </c>
      <c r="V206" s="187"/>
      <c r="W206" s="58"/>
      <c r="X206" s="188"/>
      <c r="Y206" s="188"/>
      <c r="Z206" s="188"/>
      <c r="AA206" s="64"/>
      <c r="AB206" s="64"/>
      <c r="AC206" s="189"/>
      <c r="AD206" s="259"/>
      <c r="AE206" s="259"/>
      <c r="AF206" s="58"/>
      <c r="AG206" s="30"/>
      <c r="AH206" s="58"/>
      <c r="AI206" s="30"/>
      <c r="AJ206" s="134"/>
      <c r="AK206" s="208"/>
      <c r="AL206" s="290"/>
      <c r="AM206" s="88" t="str">
        <f t="shared" si="19"/>
        <v/>
      </c>
      <c r="AN206" s="123" t="str">
        <f t="shared" si="20"/>
        <v/>
      </c>
      <c r="AO206" s="123" t="str">
        <f t="shared" si="21"/>
        <v/>
      </c>
      <c r="AP206" s="123" t="str">
        <f t="shared" si="22"/>
        <v/>
      </c>
      <c r="AQ206" s="89" t="str">
        <f t="shared" si="23"/>
        <v/>
      </c>
      <c r="AR206" s="39"/>
      <c r="AS206" s="234"/>
      <c r="AT206" s="39"/>
    </row>
    <row r="207" spans="2:46" ht="13.5" customHeight="1" thickBot="1" x14ac:dyDescent="0.2">
      <c r="B207" s="291"/>
      <c r="C207" s="29"/>
      <c r="D207" s="187"/>
      <c r="E207" s="58"/>
      <c r="F207" s="190"/>
      <c r="G207" s="190"/>
      <c r="H207" s="190"/>
      <c r="I207" s="58"/>
      <c r="J207" s="58"/>
      <c r="K207" s="189"/>
      <c r="L207" s="259"/>
      <c r="M207" s="259"/>
      <c r="N207" s="58"/>
      <c r="O207" s="30"/>
      <c r="P207" s="58"/>
      <c r="Q207" s="30"/>
      <c r="R207" s="185"/>
      <c r="S207" s="206"/>
      <c r="T207" s="291"/>
      <c r="U207" s="29"/>
      <c r="V207" s="187"/>
      <c r="W207" s="58"/>
      <c r="X207" s="190"/>
      <c r="Y207" s="190"/>
      <c r="Z207" s="190"/>
      <c r="AA207" s="58"/>
      <c r="AB207" s="58"/>
      <c r="AC207" s="189"/>
      <c r="AD207" s="259"/>
      <c r="AE207" s="259"/>
      <c r="AF207" s="58"/>
      <c r="AG207" s="30"/>
      <c r="AH207" s="58"/>
      <c r="AI207" s="30"/>
      <c r="AJ207" s="185"/>
      <c r="AK207" s="208"/>
      <c r="AL207" s="291"/>
      <c r="AM207" s="124" t="str">
        <f t="shared" si="19"/>
        <v/>
      </c>
      <c r="AN207" s="125" t="str">
        <f t="shared" si="20"/>
        <v/>
      </c>
      <c r="AO207" s="125" t="str">
        <f t="shared" si="21"/>
        <v/>
      </c>
      <c r="AP207" s="125" t="str">
        <f t="shared" si="22"/>
        <v/>
      </c>
      <c r="AQ207" s="126" t="str">
        <f t="shared" si="23"/>
        <v/>
      </c>
      <c r="AR207" s="39"/>
      <c r="AS207" s="234"/>
      <c r="AT207" s="39"/>
    </row>
    <row r="208" spans="2:46" ht="13.5" customHeight="1" x14ac:dyDescent="0.15">
      <c r="B208" s="289" t="s">
        <v>107</v>
      </c>
      <c r="C208" s="27" t="s">
        <v>34</v>
      </c>
      <c r="D208" s="41"/>
      <c r="E208" s="57"/>
      <c r="F208" s="98"/>
      <c r="G208" s="98"/>
      <c r="H208" s="98"/>
      <c r="I208" s="62"/>
      <c r="J208" s="62"/>
      <c r="K208" s="63"/>
      <c r="L208" s="258"/>
      <c r="M208" s="258"/>
      <c r="N208" s="57"/>
      <c r="O208" s="28"/>
      <c r="P208" s="57"/>
      <c r="Q208" s="28"/>
      <c r="R208" s="133"/>
      <c r="S208" s="206"/>
      <c r="T208" s="289" t="s">
        <v>107</v>
      </c>
      <c r="U208" s="27" t="s">
        <v>34</v>
      </c>
      <c r="V208" s="41"/>
      <c r="W208" s="57"/>
      <c r="X208" s="98"/>
      <c r="Y208" s="98"/>
      <c r="Z208" s="98"/>
      <c r="AA208" s="62"/>
      <c r="AB208" s="62"/>
      <c r="AC208" s="63"/>
      <c r="AD208" s="258"/>
      <c r="AE208" s="258"/>
      <c r="AF208" s="57"/>
      <c r="AG208" s="28"/>
      <c r="AH208" s="57"/>
      <c r="AI208" s="28"/>
      <c r="AJ208" s="133"/>
      <c r="AK208" s="208"/>
      <c r="AL208" s="289" t="s">
        <v>107</v>
      </c>
      <c r="AM208" s="121" t="str">
        <f t="shared" si="19"/>
        <v/>
      </c>
      <c r="AN208" s="97" t="str">
        <f t="shared" si="20"/>
        <v/>
      </c>
      <c r="AO208" s="97" t="str">
        <f t="shared" si="21"/>
        <v/>
      </c>
      <c r="AP208" s="97" t="str">
        <f t="shared" si="22"/>
        <v/>
      </c>
      <c r="AQ208" s="122" t="str">
        <f t="shared" si="23"/>
        <v/>
      </c>
      <c r="AR208" s="39"/>
      <c r="AS208" s="234"/>
      <c r="AT208" s="39"/>
    </row>
    <row r="209" spans="2:46" ht="13.5" customHeight="1" x14ac:dyDescent="0.15">
      <c r="B209" s="290"/>
      <c r="C209" s="29" t="s">
        <v>35</v>
      </c>
      <c r="D209" s="187"/>
      <c r="E209" s="58"/>
      <c r="F209" s="188"/>
      <c r="G209" s="188"/>
      <c r="H209" s="188"/>
      <c r="I209" s="64"/>
      <c r="J209" s="64"/>
      <c r="K209" s="189"/>
      <c r="L209" s="259"/>
      <c r="M209" s="259"/>
      <c r="N209" s="58"/>
      <c r="O209" s="30"/>
      <c r="P209" s="58"/>
      <c r="Q209" s="30"/>
      <c r="R209" s="134"/>
      <c r="S209" s="206"/>
      <c r="T209" s="290"/>
      <c r="U209" s="29" t="s">
        <v>35</v>
      </c>
      <c r="V209" s="187"/>
      <c r="W209" s="58"/>
      <c r="X209" s="188"/>
      <c r="Y209" s="188"/>
      <c r="Z209" s="188"/>
      <c r="AA209" s="64"/>
      <c r="AB209" s="64"/>
      <c r="AC209" s="189"/>
      <c r="AD209" s="259"/>
      <c r="AE209" s="259"/>
      <c r="AF209" s="58"/>
      <c r="AG209" s="30"/>
      <c r="AH209" s="58"/>
      <c r="AI209" s="30"/>
      <c r="AJ209" s="134"/>
      <c r="AK209" s="208"/>
      <c r="AL209" s="290"/>
      <c r="AM209" s="88" t="str">
        <f t="shared" si="19"/>
        <v/>
      </c>
      <c r="AN209" s="123" t="str">
        <f t="shared" si="20"/>
        <v/>
      </c>
      <c r="AO209" s="123" t="str">
        <f t="shared" si="21"/>
        <v/>
      </c>
      <c r="AP209" s="123" t="str">
        <f t="shared" si="22"/>
        <v/>
      </c>
      <c r="AQ209" s="89" t="str">
        <f t="shared" si="23"/>
        <v/>
      </c>
      <c r="AR209" s="39"/>
      <c r="AS209" s="234"/>
      <c r="AT209" s="39"/>
    </row>
    <row r="210" spans="2:46" ht="13.5" customHeight="1" x14ac:dyDescent="0.15">
      <c r="B210" s="290"/>
      <c r="C210" s="29" t="s">
        <v>36</v>
      </c>
      <c r="D210" s="187"/>
      <c r="E210" s="58"/>
      <c r="F210" s="188"/>
      <c r="G210" s="188"/>
      <c r="H210" s="188"/>
      <c r="I210" s="64"/>
      <c r="J210" s="64"/>
      <c r="K210" s="189"/>
      <c r="L210" s="259"/>
      <c r="M210" s="259"/>
      <c r="N210" s="58"/>
      <c r="O210" s="30"/>
      <c r="P210" s="58"/>
      <c r="Q210" s="30"/>
      <c r="R210" s="134"/>
      <c r="S210" s="206"/>
      <c r="T210" s="290"/>
      <c r="U210" s="29" t="s">
        <v>36</v>
      </c>
      <c r="V210" s="187"/>
      <c r="W210" s="58"/>
      <c r="X210" s="188"/>
      <c r="Y210" s="188"/>
      <c r="Z210" s="188"/>
      <c r="AA210" s="64"/>
      <c r="AB210" s="64"/>
      <c r="AC210" s="189"/>
      <c r="AD210" s="259"/>
      <c r="AE210" s="259"/>
      <c r="AF210" s="58"/>
      <c r="AG210" s="30"/>
      <c r="AH210" s="58"/>
      <c r="AI210" s="30"/>
      <c r="AJ210" s="134"/>
      <c r="AK210" s="208"/>
      <c r="AL210" s="290"/>
      <c r="AM210" s="88" t="str">
        <f t="shared" si="19"/>
        <v/>
      </c>
      <c r="AN210" s="123" t="str">
        <f t="shared" si="20"/>
        <v/>
      </c>
      <c r="AO210" s="123" t="str">
        <f t="shared" si="21"/>
        <v/>
      </c>
      <c r="AP210" s="123" t="str">
        <f t="shared" si="22"/>
        <v/>
      </c>
      <c r="AQ210" s="89" t="str">
        <f t="shared" si="23"/>
        <v/>
      </c>
      <c r="AR210" s="39"/>
      <c r="AS210" s="234"/>
      <c r="AT210" s="39"/>
    </row>
    <row r="211" spans="2:46" ht="13.5" customHeight="1" x14ac:dyDescent="0.15">
      <c r="B211" s="290"/>
      <c r="C211" s="29" t="s">
        <v>38</v>
      </c>
      <c r="D211" s="187"/>
      <c r="E211" s="58"/>
      <c r="F211" s="188"/>
      <c r="G211" s="188"/>
      <c r="H211" s="188"/>
      <c r="I211" s="64"/>
      <c r="J211" s="64"/>
      <c r="K211" s="189"/>
      <c r="L211" s="259"/>
      <c r="M211" s="259"/>
      <c r="N211" s="58"/>
      <c r="O211" s="30"/>
      <c r="P211" s="58"/>
      <c r="Q211" s="30"/>
      <c r="R211" s="134"/>
      <c r="S211" s="206"/>
      <c r="T211" s="290"/>
      <c r="U211" s="29" t="s">
        <v>38</v>
      </c>
      <c r="V211" s="187"/>
      <c r="W211" s="58"/>
      <c r="X211" s="188"/>
      <c r="Y211" s="188"/>
      <c r="Z211" s="188"/>
      <c r="AA211" s="64"/>
      <c r="AB211" s="64"/>
      <c r="AC211" s="189"/>
      <c r="AD211" s="259"/>
      <c r="AE211" s="259"/>
      <c r="AF211" s="58"/>
      <c r="AG211" s="30"/>
      <c r="AH211" s="58"/>
      <c r="AI211" s="30"/>
      <c r="AJ211" s="134"/>
      <c r="AK211" s="208"/>
      <c r="AL211" s="290"/>
      <c r="AM211" s="88" t="str">
        <f t="shared" si="19"/>
        <v/>
      </c>
      <c r="AN211" s="123" t="str">
        <f t="shared" si="20"/>
        <v/>
      </c>
      <c r="AO211" s="123" t="str">
        <f t="shared" si="21"/>
        <v/>
      </c>
      <c r="AP211" s="123" t="str">
        <f t="shared" si="22"/>
        <v/>
      </c>
      <c r="AQ211" s="89" t="str">
        <f t="shared" si="23"/>
        <v/>
      </c>
      <c r="AR211" s="39"/>
      <c r="AS211" s="234"/>
      <c r="AT211" s="39"/>
    </row>
    <row r="212" spans="2:46" ht="13.5" customHeight="1" thickBot="1" x14ac:dyDescent="0.2">
      <c r="B212" s="291"/>
      <c r="C212" s="29"/>
      <c r="D212" s="187"/>
      <c r="E212" s="58"/>
      <c r="F212" s="190"/>
      <c r="G212" s="190"/>
      <c r="H212" s="190"/>
      <c r="I212" s="58"/>
      <c r="J212" s="58"/>
      <c r="K212" s="189"/>
      <c r="L212" s="259"/>
      <c r="M212" s="259"/>
      <c r="N212" s="58"/>
      <c r="O212" s="30"/>
      <c r="P212" s="58"/>
      <c r="Q212" s="30"/>
      <c r="R212" s="185"/>
      <c r="S212" s="206"/>
      <c r="T212" s="291"/>
      <c r="U212" s="29"/>
      <c r="V212" s="187"/>
      <c r="W212" s="58"/>
      <c r="X212" s="190"/>
      <c r="Y212" s="190"/>
      <c r="Z212" s="190"/>
      <c r="AA212" s="58"/>
      <c r="AB212" s="58"/>
      <c r="AC212" s="189"/>
      <c r="AD212" s="259"/>
      <c r="AE212" s="259"/>
      <c r="AF212" s="58"/>
      <c r="AG212" s="30"/>
      <c r="AH212" s="58"/>
      <c r="AI212" s="30"/>
      <c r="AJ212" s="185"/>
      <c r="AK212" s="208"/>
      <c r="AL212" s="291"/>
      <c r="AM212" s="124" t="str">
        <f t="shared" si="19"/>
        <v/>
      </c>
      <c r="AN212" s="125" t="str">
        <f t="shared" si="20"/>
        <v/>
      </c>
      <c r="AO212" s="125" t="str">
        <f t="shared" si="21"/>
        <v/>
      </c>
      <c r="AP212" s="125" t="str">
        <f t="shared" si="22"/>
        <v/>
      </c>
      <c r="AQ212" s="126" t="str">
        <f t="shared" si="23"/>
        <v/>
      </c>
      <c r="AR212" s="39"/>
      <c r="AS212" s="234"/>
      <c r="AT212" s="39"/>
    </row>
    <row r="213" spans="2:46" ht="13.5" customHeight="1" x14ac:dyDescent="0.15">
      <c r="B213" s="289" t="s">
        <v>108</v>
      </c>
      <c r="C213" s="27" t="s">
        <v>34</v>
      </c>
      <c r="D213" s="41"/>
      <c r="E213" s="57"/>
      <c r="F213" s="98"/>
      <c r="G213" s="98"/>
      <c r="H213" s="98"/>
      <c r="I213" s="62"/>
      <c r="J213" s="62"/>
      <c r="K213" s="63"/>
      <c r="L213" s="258"/>
      <c r="M213" s="258"/>
      <c r="N213" s="57"/>
      <c r="O213" s="28"/>
      <c r="P213" s="57"/>
      <c r="Q213" s="28"/>
      <c r="R213" s="133"/>
      <c r="S213" s="206"/>
      <c r="T213" s="289" t="s">
        <v>108</v>
      </c>
      <c r="U213" s="27" t="s">
        <v>34</v>
      </c>
      <c r="V213" s="41"/>
      <c r="W213" s="57"/>
      <c r="X213" s="98"/>
      <c r="Y213" s="98"/>
      <c r="Z213" s="98"/>
      <c r="AA213" s="62"/>
      <c r="AB213" s="62"/>
      <c r="AC213" s="63"/>
      <c r="AD213" s="258"/>
      <c r="AE213" s="258"/>
      <c r="AF213" s="57"/>
      <c r="AG213" s="28"/>
      <c r="AH213" s="57"/>
      <c r="AI213" s="28"/>
      <c r="AJ213" s="133"/>
      <c r="AK213" s="208"/>
      <c r="AL213" s="289" t="s">
        <v>108</v>
      </c>
      <c r="AM213" s="121" t="str">
        <f t="shared" si="19"/>
        <v/>
      </c>
      <c r="AN213" s="97" t="str">
        <f t="shared" si="20"/>
        <v/>
      </c>
      <c r="AO213" s="97" t="str">
        <f t="shared" si="21"/>
        <v/>
      </c>
      <c r="AP213" s="97" t="str">
        <f t="shared" si="22"/>
        <v/>
      </c>
      <c r="AQ213" s="122" t="str">
        <f t="shared" si="23"/>
        <v/>
      </c>
      <c r="AR213" s="39"/>
      <c r="AS213" s="234"/>
      <c r="AT213" s="39"/>
    </row>
    <row r="214" spans="2:46" ht="13.5" customHeight="1" x14ac:dyDescent="0.15">
      <c r="B214" s="290"/>
      <c r="C214" s="29" t="s">
        <v>35</v>
      </c>
      <c r="D214" s="187"/>
      <c r="E214" s="58"/>
      <c r="F214" s="188"/>
      <c r="G214" s="188"/>
      <c r="H214" s="188"/>
      <c r="I214" s="64"/>
      <c r="J214" s="64"/>
      <c r="K214" s="189"/>
      <c r="L214" s="259"/>
      <c r="M214" s="259"/>
      <c r="N214" s="58"/>
      <c r="O214" s="30"/>
      <c r="P214" s="58"/>
      <c r="Q214" s="30"/>
      <c r="R214" s="134"/>
      <c r="S214" s="206"/>
      <c r="T214" s="290"/>
      <c r="U214" s="29" t="s">
        <v>35</v>
      </c>
      <c r="V214" s="187"/>
      <c r="W214" s="58"/>
      <c r="X214" s="188"/>
      <c r="Y214" s="188"/>
      <c r="Z214" s="188"/>
      <c r="AA214" s="64"/>
      <c r="AB214" s="64"/>
      <c r="AC214" s="189"/>
      <c r="AD214" s="259"/>
      <c r="AE214" s="259"/>
      <c r="AF214" s="58"/>
      <c r="AG214" s="30"/>
      <c r="AH214" s="58"/>
      <c r="AI214" s="30"/>
      <c r="AJ214" s="134"/>
      <c r="AK214" s="208"/>
      <c r="AL214" s="290"/>
      <c r="AM214" s="88" t="str">
        <f t="shared" si="19"/>
        <v/>
      </c>
      <c r="AN214" s="123" t="str">
        <f t="shared" si="20"/>
        <v/>
      </c>
      <c r="AO214" s="123" t="str">
        <f t="shared" si="21"/>
        <v/>
      </c>
      <c r="AP214" s="123" t="str">
        <f t="shared" si="22"/>
        <v/>
      </c>
      <c r="AQ214" s="89" t="str">
        <f t="shared" si="23"/>
        <v/>
      </c>
      <c r="AR214" s="39"/>
      <c r="AS214" s="234"/>
      <c r="AT214" s="39"/>
    </row>
    <row r="215" spans="2:46" ht="13.5" customHeight="1" x14ac:dyDescent="0.15">
      <c r="B215" s="290"/>
      <c r="C215" s="29" t="s">
        <v>36</v>
      </c>
      <c r="D215" s="187"/>
      <c r="E215" s="58"/>
      <c r="F215" s="188"/>
      <c r="G215" s="188"/>
      <c r="H215" s="188"/>
      <c r="I215" s="64"/>
      <c r="J215" s="64"/>
      <c r="K215" s="189"/>
      <c r="L215" s="259"/>
      <c r="M215" s="259"/>
      <c r="N215" s="58"/>
      <c r="O215" s="30"/>
      <c r="P215" s="58"/>
      <c r="Q215" s="30"/>
      <c r="R215" s="134"/>
      <c r="S215" s="206"/>
      <c r="T215" s="290"/>
      <c r="U215" s="29" t="s">
        <v>36</v>
      </c>
      <c r="V215" s="187"/>
      <c r="W215" s="58"/>
      <c r="X215" s="188"/>
      <c r="Y215" s="188"/>
      <c r="Z215" s="188"/>
      <c r="AA215" s="64"/>
      <c r="AB215" s="64"/>
      <c r="AC215" s="189"/>
      <c r="AD215" s="259"/>
      <c r="AE215" s="259"/>
      <c r="AF215" s="58"/>
      <c r="AG215" s="30"/>
      <c r="AH215" s="58"/>
      <c r="AI215" s="30"/>
      <c r="AJ215" s="134"/>
      <c r="AK215" s="208"/>
      <c r="AL215" s="290"/>
      <c r="AM215" s="88" t="str">
        <f t="shared" si="19"/>
        <v/>
      </c>
      <c r="AN215" s="123" t="str">
        <f t="shared" si="20"/>
        <v/>
      </c>
      <c r="AO215" s="123" t="str">
        <f t="shared" si="21"/>
        <v/>
      </c>
      <c r="AP215" s="123" t="str">
        <f t="shared" si="22"/>
        <v/>
      </c>
      <c r="AQ215" s="89" t="str">
        <f t="shared" si="23"/>
        <v/>
      </c>
      <c r="AR215" s="39"/>
      <c r="AS215" s="234"/>
      <c r="AT215" s="39"/>
    </row>
    <row r="216" spans="2:46" ht="13.5" customHeight="1" x14ac:dyDescent="0.15">
      <c r="B216" s="290"/>
      <c r="C216" s="29" t="s">
        <v>38</v>
      </c>
      <c r="D216" s="187"/>
      <c r="E216" s="58"/>
      <c r="F216" s="188"/>
      <c r="G216" s="188"/>
      <c r="H216" s="188"/>
      <c r="I216" s="64"/>
      <c r="J216" s="64"/>
      <c r="K216" s="189"/>
      <c r="L216" s="259"/>
      <c r="M216" s="259"/>
      <c r="N216" s="58"/>
      <c r="O216" s="30"/>
      <c r="P216" s="58"/>
      <c r="Q216" s="30"/>
      <c r="R216" s="134"/>
      <c r="S216" s="206"/>
      <c r="T216" s="290"/>
      <c r="U216" s="29" t="s">
        <v>38</v>
      </c>
      <c r="V216" s="187"/>
      <c r="W216" s="58"/>
      <c r="X216" s="188"/>
      <c r="Y216" s="188"/>
      <c r="Z216" s="188"/>
      <c r="AA216" s="64"/>
      <c r="AB216" s="64"/>
      <c r="AC216" s="189"/>
      <c r="AD216" s="259"/>
      <c r="AE216" s="259"/>
      <c r="AF216" s="58"/>
      <c r="AG216" s="30"/>
      <c r="AH216" s="58"/>
      <c r="AI216" s="30"/>
      <c r="AJ216" s="134"/>
      <c r="AK216" s="208"/>
      <c r="AL216" s="290"/>
      <c r="AM216" s="88" t="str">
        <f t="shared" si="19"/>
        <v/>
      </c>
      <c r="AN216" s="123" t="str">
        <f t="shared" si="20"/>
        <v/>
      </c>
      <c r="AO216" s="123" t="str">
        <f t="shared" si="21"/>
        <v/>
      </c>
      <c r="AP216" s="123" t="str">
        <f t="shared" si="22"/>
        <v/>
      </c>
      <c r="AQ216" s="89" t="str">
        <f t="shared" si="23"/>
        <v/>
      </c>
      <c r="AR216" s="39"/>
      <c r="AS216" s="234"/>
      <c r="AT216" s="39"/>
    </row>
    <row r="217" spans="2:46" ht="13.5" customHeight="1" thickBot="1" x14ac:dyDescent="0.2">
      <c r="B217" s="291"/>
      <c r="C217" s="29"/>
      <c r="D217" s="187"/>
      <c r="E217" s="58"/>
      <c r="F217" s="190"/>
      <c r="G217" s="190"/>
      <c r="H217" s="190"/>
      <c r="I217" s="58"/>
      <c r="J217" s="58"/>
      <c r="K217" s="189"/>
      <c r="L217" s="259"/>
      <c r="M217" s="259"/>
      <c r="N217" s="58"/>
      <c r="O217" s="30"/>
      <c r="P217" s="58"/>
      <c r="Q217" s="30"/>
      <c r="R217" s="185"/>
      <c r="S217" s="206"/>
      <c r="T217" s="291"/>
      <c r="U217" s="29"/>
      <c r="V217" s="187"/>
      <c r="W217" s="58"/>
      <c r="X217" s="190"/>
      <c r="Y217" s="190"/>
      <c r="Z217" s="190"/>
      <c r="AA217" s="58"/>
      <c r="AB217" s="58"/>
      <c r="AC217" s="189"/>
      <c r="AD217" s="259"/>
      <c r="AE217" s="259"/>
      <c r="AF217" s="58"/>
      <c r="AG217" s="30"/>
      <c r="AH217" s="58"/>
      <c r="AI217" s="30"/>
      <c r="AJ217" s="185"/>
      <c r="AK217" s="208"/>
      <c r="AL217" s="291"/>
      <c r="AM217" s="124" t="str">
        <f t="shared" si="19"/>
        <v/>
      </c>
      <c r="AN217" s="125" t="str">
        <f t="shared" si="20"/>
        <v/>
      </c>
      <c r="AO217" s="125" t="str">
        <f t="shared" si="21"/>
        <v/>
      </c>
      <c r="AP217" s="125" t="str">
        <f t="shared" si="22"/>
        <v/>
      </c>
      <c r="AQ217" s="126" t="str">
        <f t="shared" si="23"/>
        <v/>
      </c>
      <c r="AR217" s="39"/>
      <c r="AS217" s="234"/>
      <c r="AT217" s="39"/>
    </row>
    <row r="218" spans="2:46" ht="13.5" customHeight="1" x14ac:dyDescent="0.15">
      <c r="B218" s="289" t="s">
        <v>109</v>
      </c>
      <c r="C218" s="27" t="s">
        <v>34</v>
      </c>
      <c r="D218" s="41"/>
      <c r="E218" s="57"/>
      <c r="F218" s="98"/>
      <c r="G218" s="98"/>
      <c r="H218" s="98"/>
      <c r="I218" s="62"/>
      <c r="J218" s="62"/>
      <c r="K218" s="63"/>
      <c r="L218" s="258"/>
      <c r="M218" s="258"/>
      <c r="N218" s="57"/>
      <c r="O218" s="28"/>
      <c r="P218" s="57"/>
      <c r="Q218" s="28"/>
      <c r="R218" s="133"/>
      <c r="S218" s="206"/>
      <c r="T218" s="289" t="s">
        <v>109</v>
      </c>
      <c r="U218" s="27" t="s">
        <v>34</v>
      </c>
      <c r="V218" s="41"/>
      <c r="W218" s="57"/>
      <c r="X218" s="98"/>
      <c r="Y218" s="98"/>
      <c r="Z218" s="98"/>
      <c r="AA218" s="62"/>
      <c r="AB218" s="62"/>
      <c r="AC218" s="63"/>
      <c r="AD218" s="258"/>
      <c r="AE218" s="258"/>
      <c r="AF218" s="57"/>
      <c r="AG218" s="28"/>
      <c r="AH218" s="57"/>
      <c r="AI218" s="28"/>
      <c r="AJ218" s="133"/>
      <c r="AK218" s="208"/>
      <c r="AL218" s="289" t="s">
        <v>109</v>
      </c>
      <c r="AM218" s="121" t="str">
        <f t="shared" si="19"/>
        <v/>
      </c>
      <c r="AN218" s="97" t="str">
        <f t="shared" si="20"/>
        <v/>
      </c>
      <c r="AO218" s="97" t="str">
        <f t="shared" si="21"/>
        <v/>
      </c>
      <c r="AP218" s="97" t="str">
        <f t="shared" si="22"/>
        <v/>
      </c>
      <c r="AQ218" s="122" t="str">
        <f t="shared" si="23"/>
        <v/>
      </c>
      <c r="AR218" s="39"/>
      <c r="AS218" s="234"/>
      <c r="AT218" s="39"/>
    </row>
    <row r="219" spans="2:46" ht="13.5" customHeight="1" x14ac:dyDescent="0.15">
      <c r="B219" s="290"/>
      <c r="C219" s="29" t="s">
        <v>35</v>
      </c>
      <c r="D219" s="187"/>
      <c r="E219" s="58"/>
      <c r="F219" s="188"/>
      <c r="G219" s="188"/>
      <c r="H219" s="188"/>
      <c r="I219" s="64"/>
      <c r="J219" s="64"/>
      <c r="K219" s="189"/>
      <c r="L219" s="259"/>
      <c r="M219" s="259"/>
      <c r="N219" s="58"/>
      <c r="O219" s="30"/>
      <c r="P219" s="58"/>
      <c r="Q219" s="30"/>
      <c r="R219" s="134"/>
      <c r="S219" s="206"/>
      <c r="T219" s="290"/>
      <c r="U219" s="29" t="s">
        <v>35</v>
      </c>
      <c r="V219" s="187"/>
      <c r="W219" s="58"/>
      <c r="X219" s="188"/>
      <c r="Y219" s="188"/>
      <c r="Z219" s="188"/>
      <c r="AA219" s="64"/>
      <c r="AB219" s="64"/>
      <c r="AC219" s="189"/>
      <c r="AD219" s="259"/>
      <c r="AE219" s="259"/>
      <c r="AF219" s="58"/>
      <c r="AG219" s="30"/>
      <c r="AH219" s="58"/>
      <c r="AI219" s="30"/>
      <c r="AJ219" s="134"/>
      <c r="AK219" s="208"/>
      <c r="AL219" s="290"/>
      <c r="AM219" s="88" t="str">
        <f t="shared" si="19"/>
        <v/>
      </c>
      <c r="AN219" s="123" t="str">
        <f t="shared" si="20"/>
        <v/>
      </c>
      <c r="AO219" s="123" t="str">
        <f t="shared" si="21"/>
        <v/>
      </c>
      <c r="AP219" s="123" t="str">
        <f t="shared" si="22"/>
        <v/>
      </c>
      <c r="AQ219" s="89" t="str">
        <f t="shared" si="23"/>
        <v/>
      </c>
      <c r="AR219" s="39"/>
      <c r="AS219" s="234"/>
      <c r="AT219" s="39"/>
    </row>
    <row r="220" spans="2:46" ht="13.5" customHeight="1" x14ac:dyDescent="0.15">
      <c r="B220" s="290"/>
      <c r="C220" s="29" t="s">
        <v>36</v>
      </c>
      <c r="D220" s="187"/>
      <c r="E220" s="58"/>
      <c r="F220" s="188"/>
      <c r="G220" s="188"/>
      <c r="H220" s="188"/>
      <c r="I220" s="64"/>
      <c r="J220" s="64"/>
      <c r="K220" s="189"/>
      <c r="L220" s="259"/>
      <c r="M220" s="259"/>
      <c r="N220" s="58"/>
      <c r="O220" s="30"/>
      <c r="P220" s="58"/>
      <c r="Q220" s="30"/>
      <c r="R220" s="134"/>
      <c r="S220" s="206"/>
      <c r="T220" s="290"/>
      <c r="U220" s="29" t="s">
        <v>36</v>
      </c>
      <c r="V220" s="187"/>
      <c r="W220" s="58"/>
      <c r="X220" s="188"/>
      <c r="Y220" s="188"/>
      <c r="Z220" s="188"/>
      <c r="AA220" s="64"/>
      <c r="AB220" s="64"/>
      <c r="AC220" s="189"/>
      <c r="AD220" s="259"/>
      <c r="AE220" s="259"/>
      <c r="AF220" s="58"/>
      <c r="AG220" s="30"/>
      <c r="AH220" s="58"/>
      <c r="AI220" s="30"/>
      <c r="AJ220" s="134"/>
      <c r="AK220" s="208"/>
      <c r="AL220" s="290"/>
      <c r="AM220" s="88" t="str">
        <f t="shared" si="19"/>
        <v/>
      </c>
      <c r="AN220" s="123" t="str">
        <f t="shared" si="20"/>
        <v/>
      </c>
      <c r="AO220" s="123" t="str">
        <f t="shared" si="21"/>
        <v/>
      </c>
      <c r="AP220" s="123" t="str">
        <f t="shared" si="22"/>
        <v/>
      </c>
      <c r="AQ220" s="89" t="str">
        <f t="shared" si="23"/>
        <v/>
      </c>
      <c r="AR220" s="39"/>
      <c r="AS220" s="234"/>
      <c r="AT220" s="39"/>
    </row>
    <row r="221" spans="2:46" ht="13.5" customHeight="1" x14ac:dyDescent="0.15">
      <c r="B221" s="290"/>
      <c r="C221" s="29" t="s">
        <v>38</v>
      </c>
      <c r="D221" s="187"/>
      <c r="E221" s="58"/>
      <c r="F221" s="188"/>
      <c r="G221" s="188"/>
      <c r="H221" s="188"/>
      <c r="I221" s="64"/>
      <c r="J221" s="64"/>
      <c r="K221" s="189"/>
      <c r="L221" s="259"/>
      <c r="M221" s="259"/>
      <c r="N221" s="58"/>
      <c r="O221" s="30"/>
      <c r="P221" s="58"/>
      <c r="Q221" s="30"/>
      <c r="R221" s="134"/>
      <c r="S221" s="206"/>
      <c r="T221" s="290"/>
      <c r="U221" s="29" t="s">
        <v>38</v>
      </c>
      <c r="V221" s="187"/>
      <c r="W221" s="58"/>
      <c r="X221" s="188"/>
      <c r="Y221" s="188"/>
      <c r="Z221" s="188"/>
      <c r="AA221" s="64"/>
      <c r="AB221" s="64"/>
      <c r="AC221" s="189"/>
      <c r="AD221" s="259"/>
      <c r="AE221" s="259"/>
      <c r="AF221" s="58"/>
      <c r="AG221" s="30"/>
      <c r="AH221" s="58"/>
      <c r="AI221" s="30"/>
      <c r="AJ221" s="134"/>
      <c r="AK221" s="208"/>
      <c r="AL221" s="290"/>
      <c r="AM221" s="88" t="str">
        <f t="shared" si="19"/>
        <v/>
      </c>
      <c r="AN221" s="123" t="str">
        <f t="shared" si="20"/>
        <v/>
      </c>
      <c r="AO221" s="123" t="str">
        <f t="shared" si="21"/>
        <v/>
      </c>
      <c r="AP221" s="123" t="str">
        <f t="shared" si="22"/>
        <v/>
      </c>
      <c r="AQ221" s="89" t="str">
        <f t="shared" si="23"/>
        <v/>
      </c>
      <c r="AR221" s="39"/>
      <c r="AS221" s="234"/>
      <c r="AT221" s="39"/>
    </row>
    <row r="222" spans="2:46" ht="13.5" customHeight="1" thickBot="1" x14ac:dyDescent="0.2">
      <c r="B222" s="291"/>
      <c r="C222" s="29"/>
      <c r="D222" s="187"/>
      <c r="E222" s="58"/>
      <c r="F222" s="190"/>
      <c r="G222" s="190"/>
      <c r="H222" s="190"/>
      <c r="I222" s="58"/>
      <c r="J222" s="58"/>
      <c r="K222" s="189"/>
      <c r="L222" s="259"/>
      <c r="M222" s="259"/>
      <c r="N222" s="58"/>
      <c r="O222" s="30"/>
      <c r="P222" s="58"/>
      <c r="Q222" s="30"/>
      <c r="R222" s="185"/>
      <c r="S222" s="206"/>
      <c r="T222" s="291"/>
      <c r="U222" s="29"/>
      <c r="V222" s="187"/>
      <c r="W222" s="58"/>
      <c r="X222" s="190"/>
      <c r="Y222" s="190"/>
      <c r="Z222" s="190"/>
      <c r="AA222" s="58"/>
      <c r="AB222" s="58"/>
      <c r="AC222" s="189"/>
      <c r="AD222" s="259"/>
      <c r="AE222" s="259"/>
      <c r="AF222" s="58"/>
      <c r="AG222" s="30"/>
      <c r="AH222" s="58"/>
      <c r="AI222" s="30"/>
      <c r="AJ222" s="185"/>
      <c r="AK222" s="208"/>
      <c r="AL222" s="291"/>
      <c r="AM222" s="124" t="str">
        <f t="shared" si="19"/>
        <v/>
      </c>
      <c r="AN222" s="125" t="str">
        <f t="shared" si="20"/>
        <v/>
      </c>
      <c r="AO222" s="125" t="str">
        <f t="shared" si="21"/>
        <v/>
      </c>
      <c r="AP222" s="125" t="str">
        <f t="shared" si="22"/>
        <v/>
      </c>
      <c r="AQ222" s="126" t="str">
        <f t="shared" si="23"/>
        <v/>
      </c>
      <c r="AR222" s="39"/>
      <c r="AS222" s="234"/>
      <c r="AT222" s="39"/>
    </row>
    <row r="223" spans="2:46" ht="13.5" customHeight="1" x14ac:dyDescent="0.15">
      <c r="B223" s="289" t="s">
        <v>110</v>
      </c>
      <c r="C223" s="27" t="s">
        <v>34</v>
      </c>
      <c r="D223" s="41"/>
      <c r="E223" s="57"/>
      <c r="F223" s="98"/>
      <c r="G223" s="98"/>
      <c r="H223" s="98"/>
      <c r="I223" s="62"/>
      <c r="J223" s="62"/>
      <c r="K223" s="63"/>
      <c r="L223" s="258"/>
      <c r="M223" s="258"/>
      <c r="N223" s="57"/>
      <c r="O223" s="28"/>
      <c r="P223" s="57"/>
      <c r="Q223" s="28"/>
      <c r="R223" s="133"/>
      <c r="S223" s="206"/>
      <c r="T223" s="289" t="s">
        <v>110</v>
      </c>
      <c r="U223" s="27" t="s">
        <v>34</v>
      </c>
      <c r="V223" s="41"/>
      <c r="W223" s="57"/>
      <c r="X223" s="98"/>
      <c r="Y223" s="98"/>
      <c r="Z223" s="98"/>
      <c r="AA223" s="62"/>
      <c r="AB223" s="62"/>
      <c r="AC223" s="63"/>
      <c r="AD223" s="258"/>
      <c r="AE223" s="258"/>
      <c r="AF223" s="57"/>
      <c r="AG223" s="28"/>
      <c r="AH223" s="57"/>
      <c r="AI223" s="28"/>
      <c r="AJ223" s="133"/>
      <c r="AK223" s="208"/>
      <c r="AL223" s="289" t="s">
        <v>110</v>
      </c>
      <c r="AM223" s="121" t="str">
        <f t="shared" si="19"/>
        <v/>
      </c>
      <c r="AN223" s="97" t="str">
        <f t="shared" si="20"/>
        <v/>
      </c>
      <c r="AO223" s="97" t="str">
        <f t="shared" si="21"/>
        <v/>
      </c>
      <c r="AP223" s="97" t="str">
        <f t="shared" si="22"/>
        <v/>
      </c>
      <c r="AQ223" s="122" t="str">
        <f t="shared" si="23"/>
        <v/>
      </c>
      <c r="AR223" s="39"/>
      <c r="AS223" s="234"/>
      <c r="AT223" s="39"/>
    </row>
    <row r="224" spans="2:46" ht="13.5" customHeight="1" x14ac:dyDescent="0.15">
      <c r="B224" s="290"/>
      <c r="C224" s="29" t="s">
        <v>35</v>
      </c>
      <c r="D224" s="187"/>
      <c r="E224" s="58"/>
      <c r="F224" s="188"/>
      <c r="G224" s="188"/>
      <c r="H224" s="188"/>
      <c r="I224" s="64"/>
      <c r="J224" s="64"/>
      <c r="K224" s="189"/>
      <c r="L224" s="259"/>
      <c r="M224" s="259"/>
      <c r="N224" s="58"/>
      <c r="O224" s="30"/>
      <c r="P224" s="58"/>
      <c r="Q224" s="30"/>
      <c r="R224" s="134"/>
      <c r="S224" s="206"/>
      <c r="T224" s="290"/>
      <c r="U224" s="29" t="s">
        <v>35</v>
      </c>
      <c r="V224" s="187"/>
      <c r="W224" s="58"/>
      <c r="X224" s="188"/>
      <c r="Y224" s="188"/>
      <c r="Z224" s="188"/>
      <c r="AA224" s="64"/>
      <c r="AB224" s="64"/>
      <c r="AC224" s="189"/>
      <c r="AD224" s="259"/>
      <c r="AE224" s="259"/>
      <c r="AF224" s="58"/>
      <c r="AG224" s="30"/>
      <c r="AH224" s="58"/>
      <c r="AI224" s="30"/>
      <c r="AJ224" s="134"/>
      <c r="AK224" s="208"/>
      <c r="AL224" s="290"/>
      <c r="AM224" s="88" t="str">
        <f t="shared" si="19"/>
        <v/>
      </c>
      <c r="AN224" s="123" t="str">
        <f t="shared" si="20"/>
        <v/>
      </c>
      <c r="AO224" s="123" t="str">
        <f t="shared" si="21"/>
        <v/>
      </c>
      <c r="AP224" s="123" t="str">
        <f t="shared" si="22"/>
        <v/>
      </c>
      <c r="AQ224" s="89" t="str">
        <f t="shared" si="23"/>
        <v/>
      </c>
      <c r="AR224" s="39"/>
      <c r="AS224" s="234"/>
      <c r="AT224" s="39"/>
    </row>
    <row r="225" spans="2:46" ht="13.5" customHeight="1" x14ac:dyDescent="0.15">
      <c r="B225" s="290"/>
      <c r="C225" s="29" t="s">
        <v>36</v>
      </c>
      <c r="D225" s="187"/>
      <c r="E225" s="58"/>
      <c r="F225" s="188"/>
      <c r="G225" s="188"/>
      <c r="H225" s="188"/>
      <c r="I225" s="64"/>
      <c r="J225" s="64"/>
      <c r="K225" s="189"/>
      <c r="L225" s="259"/>
      <c r="M225" s="259"/>
      <c r="N225" s="58"/>
      <c r="O225" s="30"/>
      <c r="P225" s="58"/>
      <c r="Q225" s="30"/>
      <c r="R225" s="134"/>
      <c r="S225" s="206"/>
      <c r="T225" s="290"/>
      <c r="U225" s="29" t="s">
        <v>36</v>
      </c>
      <c r="V225" s="187"/>
      <c r="W225" s="58"/>
      <c r="X225" s="188"/>
      <c r="Y225" s="188"/>
      <c r="Z225" s="188"/>
      <c r="AA225" s="64"/>
      <c r="AB225" s="64"/>
      <c r="AC225" s="189"/>
      <c r="AD225" s="259"/>
      <c r="AE225" s="259"/>
      <c r="AF225" s="58"/>
      <c r="AG225" s="30"/>
      <c r="AH225" s="58"/>
      <c r="AI225" s="30"/>
      <c r="AJ225" s="134"/>
      <c r="AK225" s="208"/>
      <c r="AL225" s="290"/>
      <c r="AM225" s="88" t="str">
        <f t="shared" ref="AM225:AM288" si="24">IF(OR(X225="",F225=""),"",X225-F225)</f>
        <v/>
      </c>
      <c r="AN225" s="123" t="str">
        <f t="shared" ref="AN225:AN288" si="25">IF(OR(Y225="",G225=""),"",Y225-G225)</f>
        <v/>
      </c>
      <c r="AO225" s="123" t="str">
        <f t="shared" ref="AO225:AO288" si="26">IF(OR(Z225="",H225=""),"",Z225-H225)</f>
        <v/>
      </c>
      <c r="AP225" s="123" t="str">
        <f t="shared" ref="AP225:AP288" si="27">IF(OR(AA225="",I225=""),"",AA225-I225)</f>
        <v/>
      </c>
      <c r="AQ225" s="89" t="str">
        <f t="shared" ref="AQ225:AQ288" si="28">IF(OR(AB225="",J225=""),"",AB225-J225)</f>
        <v/>
      </c>
      <c r="AR225" s="39"/>
      <c r="AS225" s="234"/>
      <c r="AT225" s="39"/>
    </row>
    <row r="226" spans="2:46" ht="13.5" customHeight="1" x14ac:dyDescent="0.15">
      <c r="B226" s="290"/>
      <c r="C226" s="29" t="s">
        <v>38</v>
      </c>
      <c r="D226" s="187"/>
      <c r="E226" s="58"/>
      <c r="F226" s="188"/>
      <c r="G226" s="188"/>
      <c r="H226" s="188"/>
      <c r="I226" s="64"/>
      <c r="J226" s="64"/>
      <c r="K226" s="189"/>
      <c r="L226" s="259"/>
      <c r="M226" s="259"/>
      <c r="N226" s="58"/>
      <c r="O226" s="30"/>
      <c r="P226" s="58"/>
      <c r="Q226" s="30"/>
      <c r="R226" s="134"/>
      <c r="S226" s="206"/>
      <c r="T226" s="290"/>
      <c r="U226" s="29" t="s">
        <v>38</v>
      </c>
      <c r="V226" s="187"/>
      <c r="W226" s="58"/>
      <c r="X226" s="188"/>
      <c r="Y226" s="188"/>
      <c r="Z226" s="188"/>
      <c r="AA226" s="64"/>
      <c r="AB226" s="64"/>
      <c r="AC226" s="189"/>
      <c r="AD226" s="259"/>
      <c r="AE226" s="259"/>
      <c r="AF226" s="58"/>
      <c r="AG226" s="30"/>
      <c r="AH226" s="58"/>
      <c r="AI226" s="30"/>
      <c r="AJ226" s="134"/>
      <c r="AK226" s="208"/>
      <c r="AL226" s="290"/>
      <c r="AM226" s="88" t="str">
        <f t="shared" si="24"/>
        <v/>
      </c>
      <c r="AN226" s="123" t="str">
        <f t="shared" si="25"/>
        <v/>
      </c>
      <c r="AO226" s="123" t="str">
        <f t="shared" si="26"/>
        <v/>
      </c>
      <c r="AP226" s="123" t="str">
        <f t="shared" si="27"/>
        <v/>
      </c>
      <c r="AQ226" s="89" t="str">
        <f t="shared" si="28"/>
        <v/>
      </c>
      <c r="AR226" s="39"/>
      <c r="AS226" s="234"/>
      <c r="AT226" s="39"/>
    </row>
    <row r="227" spans="2:46" ht="13.5" customHeight="1" thickBot="1" x14ac:dyDescent="0.2">
      <c r="B227" s="291"/>
      <c r="C227" s="29"/>
      <c r="D227" s="187"/>
      <c r="E227" s="58"/>
      <c r="F227" s="190"/>
      <c r="G227" s="190"/>
      <c r="H227" s="190"/>
      <c r="I227" s="58"/>
      <c r="J227" s="58"/>
      <c r="K227" s="189"/>
      <c r="L227" s="259"/>
      <c r="M227" s="259"/>
      <c r="N227" s="58"/>
      <c r="O227" s="30"/>
      <c r="P227" s="58"/>
      <c r="Q227" s="30"/>
      <c r="R227" s="185"/>
      <c r="S227" s="206"/>
      <c r="T227" s="291"/>
      <c r="U227" s="29"/>
      <c r="V227" s="187"/>
      <c r="W227" s="58"/>
      <c r="X227" s="190"/>
      <c r="Y227" s="190"/>
      <c r="Z227" s="190"/>
      <c r="AA227" s="58"/>
      <c r="AB227" s="58"/>
      <c r="AC227" s="189"/>
      <c r="AD227" s="259"/>
      <c r="AE227" s="259"/>
      <c r="AF227" s="58"/>
      <c r="AG227" s="30"/>
      <c r="AH227" s="58"/>
      <c r="AI227" s="30"/>
      <c r="AJ227" s="185"/>
      <c r="AK227" s="208"/>
      <c r="AL227" s="291"/>
      <c r="AM227" s="124" t="str">
        <f t="shared" si="24"/>
        <v/>
      </c>
      <c r="AN227" s="125" t="str">
        <f t="shared" si="25"/>
        <v/>
      </c>
      <c r="AO227" s="125" t="str">
        <f t="shared" si="26"/>
        <v/>
      </c>
      <c r="AP227" s="125" t="str">
        <f t="shared" si="27"/>
        <v/>
      </c>
      <c r="AQ227" s="126" t="str">
        <f t="shared" si="28"/>
        <v/>
      </c>
      <c r="AR227" s="39"/>
      <c r="AS227" s="234"/>
      <c r="AT227" s="39"/>
    </row>
    <row r="228" spans="2:46" ht="13.5" customHeight="1" x14ac:dyDescent="0.15">
      <c r="B228" s="289" t="s">
        <v>111</v>
      </c>
      <c r="C228" s="27" t="s">
        <v>34</v>
      </c>
      <c r="D228" s="41"/>
      <c r="E228" s="57"/>
      <c r="F228" s="98"/>
      <c r="G228" s="98"/>
      <c r="H228" s="98"/>
      <c r="I228" s="62"/>
      <c r="J228" s="62"/>
      <c r="K228" s="63"/>
      <c r="L228" s="258"/>
      <c r="M228" s="258"/>
      <c r="N228" s="57"/>
      <c r="O228" s="28"/>
      <c r="P228" s="57"/>
      <c r="Q228" s="28"/>
      <c r="R228" s="133"/>
      <c r="S228" s="206"/>
      <c r="T228" s="289" t="s">
        <v>111</v>
      </c>
      <c r="U228" s="27" t="s">
        <v>34</v>
      </c>
      <c r="V228" s="41"/>
      <c r="W228" s="57"/>
      <c r="X228" s="98"/>
      <c r="Y228" s="98"/>
      <c r="Z228" s="98"/>
      <c r="AA228" s="62"/>
      <c r="AB228" s="62"/>
      <c r="AC228" s="63"/>
      <c r="AD228" s="258"/>
      <c r="AE228" s="258"/>
      <c r="AF228" s="57"/>
      <c r="AG228" s="28"/>
      <c r="AH228" s="57"/>
      <c r="AI228" s="28"/>
      <c r="AJ228" s="133"/>
      <c r="AK228" s="208"/>
      <c r="AL228" s="289" t="s">
        <v>111</v>
      </c>
      <c r="AM228" s="121" t="str">
        <f t="shared" si="24"/>
        <v/>
      </c>
      <c r="AN228" s="97" t="str">
        <f t="shared" si="25"/>
        <v/>
      </c>
      <c r="AO228" s="97" t="str">
        <f t="shared" si="26"/>
        <v/>
      </c>
      <c r="AP228" s="97" t="str">
        <f t="shared" si="27"/>
        <v/>
      </c>
      <c r="AQ228" s="122" t="str">
        <f t="shared" si="28"/>
        <v/>
      </c>
      <c r="AR228" s="39"/>
      <c r="AS228" s="234"/>
      <c r="AT228" s="39"/>
    </row>
    <row r="229" spans="2:46" ht="13.5" customHeight="1" x14ac:dyDescent="0.15">
      <c r="B229" s="290"/>
      <c r="C229" s="29" t="s">
        <v>35</v>
      </c>
      <c r="D229" s="187"/>
      <c r="E229" s="58"/>
      <c r="F229" s="188"/>
      <c r="G229" s="188"/>
      <c r="H229" s="188"/>
      <c r="I229" s="64"/>
      <c r="J229" s="64"/>
      <c r="K229" s="189"/>
      <c r="L229" s="259"/>
      <c r="M229" s="259"/>
      <c r="N229" s="58"/>
      <c r="O229" s="30"/>
      <c r="P229" s="58"/>
      <c r="Q229" s="30"/>
      <c r="R229" s="134"/>
      <c r="S229" s="206"/>
      <c r="T229" s="290"/>
      <c r="U229" s="29" t="s">
        <v>35</v>
      </c>
      <c r="V229" s="187"/>
      <c r="W229" s="58"/>
      <c r="X229" s="188"/>
      <c r="Y229" s="188"/>
      <c r="Z229" s="188"/>
      <c r="AA229" s="64"/>
      <c r="AB229" s="64"/>
      <c r="AC229" s="189"/>
      <c r="AD229" s="259"/>
      <c r="AE229" s="259"/>
      <c r="AF229" s="58"/>
      <c r="AG229" s="30"/>
      <c r="AH229" s="58"/>
      <c r="AI229" s="30"/>
      <c r="AJ229" s="134"/>
      <c r="AK229" s="208"/>
      <c r="AL229" s="290"/>
      <c r="AM229" s="88" t="str">
        <f t="shared" si="24"/>
        <v/>
      </c>
      <c r="AN229" s="123" t="str">
        <f t="shared" si="25"/>
        <v/>
      </c>
      <c r="AO229" s="123" t="str">
        <f t="shared" si="26"/>
        <v/>
      </c>
      <c r="AP229" s="123" t="str">
        <f t="shared" si="27"/>
        <v/>
      </c>
      <c r="AQ229" s="89" t="str">
        <f t="shared" si="28"/>
        <v/>
      </c>
      <c r="AR229" s="39"/>
      <c r="AS229" s="234"/>
      <c r="AT229" s="39"/>
    </row>
    <row r="230" spans="2:46" ht="13.5" customHeight="1" x14ac:dyDescent="0.15">
      <c r="B230" s="290"/>
      <c r="C230" s="29" t="s">
        <v>36</v>
      </c>
      <c r="D230" s="187"/>
      <c r="E230" s="58"/>
      <c r="F230" s="188"/>
      <c r="G230" s="188"/>
      <c r="H230" s="188"/>
      <c r="I230" s="64"/>
      <c r="J230" s="64"/>
      <c r="K230" s="189"/>
      <c r="L230" s="259"/>
      <c r="M230" s="259"/>
      <c r="N230" s="58"/>
      <c r="O230" s="30"/>
      <c r="P230" s="58"/>
      <c r="Q230" s="30"/>
      <c r="R230" s="134"/>
      <c r="S230" s="206"/>
      <c r="T230" s="290"/>
      <c r="U230" s="29" t="s">
        <v>36</v>
      </c>
      <c r="V230" s="187"/>
      <c r="W230" s="58"/>
      <c r="X230" s="188"/>
      <c r="Y230" s="188"/>
      <c r="Z230" s="188"/>
      <c r="AA230" s="64"/>
      <c r="AB230" s="64"/>
      <c r="AC230" s="189"/>
      <c r="AD230" s="259"/>
      <c r="AE230" s="259"/>
      <c r="AF230" s="58"/>
      <c r="AG230" s="30"/>
      <c r="AH230" s="58"/>
      <c r="AI230" s="30"/>
      <c r="AJ230" s="134"/>
      <c r="AK230" s="208"/>
      <c r="AL230" s="290"/>
      <c r="AM230" s="88" t="str">
        <f t="shared" si="24"/>
        <v/>
      </c>
      <c r="AN230" s="123" t="str">
        <f t="shared" si="25"/>
        <v/>
      </c>
      <c r="AO230" s="123" t="str">
        <f t="shared" si="26"/>
        <v/>
      </c>
      <c r="AP230" s="123" t="str">
        <f t="shared" si="27"/>
        <v/>
      </c>
      <c r="AQ230" s="89" t="str">
        <f t="shared" si="28"/>
        <v/>
      </c>
      <c r="AR230" s="39"/>
      <c r="AS230" s="234"/>
      <c r="AT230" s="39"/>
    </row>
    <row r="231" spans="2:46" ht="13.5" customHeight="1" x14ac:dyDescent="0.15">
      <c r="B231" s="290"/>
      <c r="C231" s="29" t="s">
        <v>38</v>
      </c>
      <c r="D231" s="187"/>
      <c r="E231" s="58"/>
      <c r="F231" s="188"/>
      <c r="G231" s="188"/>
      <c r="H231" s="188"/>
      <c r="I231" s="64"/>
      <c r="J231" s="64"/>
      <c r="K231" s="189"/>
      <c r="L231" s="259"/>
      <c r="M231" s="259"/>
      <c r="N231" s="58"/>
      <c r="O231" s="30"/>
      <c r="P231" s="58"/>
      <c r="Q231" s="30"/>
      <c r="R231" s="134"/>
      <c r="S231" s="206"/>
      <c r="T231" s="290"/>
      <c r="U231" s="29" t="s">
        <v>38</v>
      </c>
      <c r="V231" s="187"/>
      <c r="W231" s="58"/>
      <c r="X231" s="188"/>
      <c r="Y231" s="188"/>
      <c r="Z231" s="188"/>
      <c r="AA231" s="64"/>
      <c r="AB231" s="64"/>
      <c r="AC231" s="189"/>
      <c r="AD231" s="259"/>
      <c r="AE231" s="259"/>
      <c r="AF231" s="58"/>
      <c r="AG231" s="30"/>
      <c r="AH231" s="58"/>
      <c r="AI231" s="30"/>
      <c r="AJ231" s="134"/>
      <c r="AK231" s="208"/>
      <c r="AL231" s="290"/>
      <c r="AM231" s="88" t="str">
        <f t="shared" si="24"/>
        <v/>
      </c>
      <c r="AN231" s="123" t="str">
        <f t="shared" si="25"/>
        <v/>
      </c>
      <c r="AO231" s="123" t="str">
        <f t="shared" si="26"/>
        <v/>
      </c>
      <c r="AP231" s="123" t="str">
        <f t="shared" si="27"/>
        <v/>
      </c>
      <c r="AQ231" s="89" t="str">
        <f t="shared" si="28"/>
        <v/>
      </c>
      <c r="AR231" s="39"/>
      <c r="AS231" s="234"/>
      <c r="AT231" s="39"/>
    </row>
    <row r="232" spans="2:46" ht="13.5" customHeight="1" thickBot="1" x14ac:dyDescent="0.2">
      <c r="B232" s="291"/>
      <c r="C232" s="29"/>
      <c r="D232" s="187"/>
      <c r="E232" s="58"/>
      <c r="F232" s="190"/>
      <c r="G232" s="190"/>
      <c r="H232" s="190"/>
      <c r="I232" s="58"/>
      <c r="J232" s="58"/>
      <c r="K232" s="189"/>
      <c r="L232" s="259"/>
      <c r="M232" s="259"/>
      <c r="N232" s="58"/>
      <c r="O232" s="30"/>
      <c r="P232" s="58"/>
      <c r="Q232" s="30"/>
      <c r="R232" s="185"/>
      <c r="S232" s="206"/>
      <c r="T232" s="291"/>
      <c r="U232" s="29"/>
      <c r="V232" s="187"/>
      <c r="W232" s="58"/>
      <c r="X232" s="190"/>
      <c r="Y232" s="190"/>
      <c r="Z232" s="190"/>
      <c r="AA232" s="58"/>
      <c r="AB232" s="58"/>
      <c r="AC232" s="189"/>
      <c r="AD232" s="259"/>
      <c r="AE232" s="259"/>
      <c r="AF232" s="58"/>
      <c r="AG232" s="30"/>
      <c r="AH232" s="58"/>
      <c r="AI232" s="30"/>
      <c r="AJ232" s="185"/>
      <c r="AK232" s="208"/>
      <c r="AL232" s="291"/>
      <c r="AM232" s="124" t="str">
        <f t="shared" si="24"/>
        <v/>
      </c>
      <c r="AN232" s="125" t="str">
        <f t="shared" si="25"/>
        <v/>
      </c>
      <c r="AO232" s="125" t="str">
        <f t="shared" si="26"/>
        <v/>
      </c>
      <c r="AP232" s="125" t="str">
        <f t="shared" si="27"/>
        <v/>
      </c>
      <c r="AQ232" s="126" t="str">
        <f t="shared" si="28"/>
        <v/>
      </c>
      <c r="AR232" s="39"/>
      <c r="AS232" s="234"/>
      <c r="AT232" s="39"/>
    </row>
    <row r="233" spans="2:46" ht="13.5" customHeight="1" x14ac:dyDescent="0.15">
      <c r="B233" s="289" t="s">
        <v>112</v>
      </c>
      <c r="C233" s="27" t="s">
        <v>34</v>
      </c>
      <c r="D233" s="41"/>
      <c r="E233" s="57"/>
      <c r="F233" s="98"/>
      <c r="G233" s="98"/>
      <c r="H233" s="98"/>
      <c r="I233" s="62"/>
      <c r="J233" s="62"/>
      <c r="K233" s="63"/>
      <c r="L233" s="258"/>
      <c r="M233" s="258"/>
      <c r="N233" s="57"/>
      <c r="O233" s="28"/>
      <c r="P233" s="57"/>
      <c r="Q233" s="28"/>
      <c r="R233" s="133"/>
      <c r="S233" s="206"/>
      <c r="T233" s="289" t="s">
        <v>112</v>
      </c>
      <c r="U233" s="27" t="s">
        <v>34</v>
      </c>
      <c r="V233" s="41"/>
      <c r="W233" s="57"/>
      <c r="X233" s="98"/>
      <c r="Y233" s="98"/>
      <c r="Z233" s="98"/>
      <c r="AA233" s="62"/>
      <c r="AB233" s="62"/>
      <c r="AC233" s="63"/>
      <c r="AD233" s="258"/>
      <c r="AE233" s="258"/>
      <c r="AF233" s="57"/>
      <c r="AG233" s="28"/>
      <c r="AH233" s="57"/>
      <c r="AI233" s="28"/>
      <c r="AJ233" s="133"/>
      <c r="AK233" s="208"/>
      <c r="AL233" s="289" t="s">
        <v>112</v>
      </c>
      <c r="AM233" s="121" t="str">
        <f t="shared" si="24"/>
        <v/>
      </c>
      <c r="AN233" s="97" t="str">
        <f t="shared" si="25"/>
        <v/>
      </c>
      <c r="AO233" s="97" t="str">
        <f t="shared" si="26"/>
        <v/>
      </c>
      <c r="AP233" s="97" t="str">
        <f t="shared" si="27"/>
        <v/>
      </c>
      <c r="AQ233" s="122" t="str">
        <f t="shared" si="28"/>
        <v/>
      </c>
      <c r="AR233" s="39"/>
      <c r="AS233" s="234"/>
      <c r="AT233" s="39"/>
    </row>
    <row r="234" spans="2:46" ht="13.5" customHeight="1" x14ac:dyDescent="0.15">
      <c r="B234" s="290"/>
      <c r="C234" s="29" t="s">
        <v>35</v>
      </c>
      <c r="D234" s="187"/>
      <c r="E234" s="58"/>
      <c r="F234" s="188"/>
      <c r="G234" s="188"/>
      <c r="H234" s="188"/>
      <c r="I234" s="64"/>
      <c r="J234" s="64"/>
      <c r="K234" s="189"/>
      <c r="L234" s="259"/>
      <c r="M234" s="259"/>
      <c r="N234" s="58"/>
      <c r="O234" s="30"/>
      <c r="P234" s="58"/>
      <c r="Q234" s="30"/>
      <c r="R234" s="134"/>
      <c r="S234" s="206"/>
      <c r="T234" s="290"/>
      <c r="U234" s="29" t="s">
        <v>35</v>
      </c>
      <c r="V234" s="187"/>
      <c r="W234" s="58"/>
      <c r="X234" s="188"/>
      <c r="Y234" s="188"/>
      <c r="Z234" s="188"/>
      <c r="AA234" s="64"/>
      <c r="AB234" s="64"/>
      <c r="AC234" s="189"/>
      <c r="AD234" s="259"/>
      <c r="AE234" s="259"/>
      <c r="AF234" s="58"/>
      <c r="AG234" s="30"/>
      <c r="AH234" s="58"/>
      <c r="AI234" s="30"/>
      <c r="AJ234" s="134"/>
      <c r="AK234" s="208"/>
      <c r="AL234" s="290"/>
      <c r="AM234" s="88" t="str">
        <f t="shared" si="24"/>
        <v/>
      </c>
      <c r="AN234" s="123" t="str">
        <f t="shared" si="25"/>
        <v/>
      </c>
      <c r="AO234" s="123" t="str">
        <f t="shared" si="26"/>
        <v/>
      </c>
      <c r="AP234" s="123" t="str">
        <f t="shared" si="27"/>
        <v/>
      </c>
      <c r="AQ234" s="89" t="str">
        <f t="shared" si="28"/>
        <v/>
      </c>
      <c r="AR234" s="39"/>
      <c r="AS234" s="234"/>
      <c r="AT234" s="39"/>
    </row>
    <row r="235" spans="2:46" ht="13.5" customHeight="1" x14ac:dyDescent="0.15">
      <c r="B235" s="290"/>
      <c r="C235" s="29" t="s">
        <v>36</v>
      </c>
      <c r="D235" s="187"/>
      <c r="E235" s="58"/>
      <c r="F235" s="188"/>
      <c r="G235" s="188"/>
      <c r="H235" s="188"/>
      <c r="I235" s="64"/>
      <c r="J235" s="64"/>
      <c r="K235" s="189"/>
      <c r="L235" s="259"/>
      <c r="M235" s="259"/>
      <c r="N235" s="58"/>
      <c r="O235" s="30"/>
      <c r="P235" s="58"/>
      <c r="Q235" s="30"/>
      <c r="R235" s="134"/>
      <c r="S235" s="206"/>
      <c r="T235" s="290"/>
      <c r="U235" s="29" t="s">
        <v>36</v>
      </c>
      <c r="V235" s="187"/>
      <c r="W235" s="58"/>
      <c r="X235" s="188"/>
      <c r="Y235" s="188"/>
      <c r="Z235" s="188"/>
      <c r="AA235" s="64"/>
      <c r="AB235" s="64"/>
      <c r="AC235" s="189"/>
      <c r="AD235" s="259"/>
      <c r="AE235" s="259"/>
      <c r="AF235" s="58"/>
      <c r="AG235" s="30"/>
      <c r="AH235" s="58"/>
      <c r="AI235" s="30"/>
      <c r="AJ235" s="134"/>
      <c r="AK235" s="208"/>
      <c r="AL235" s="290"/>
      <c r="AM235" s="88" t="str">
        <f t="shared" si="24"/>
        <v/>
      </c>
      <c r="AN235" s="123" t="str">
        <f t="shared" si="25"/>
        <v/>
      </c>
      <c r="AO235" s="123" t="str">
        <f t="shared" si="26"/>
        <v/>
      </c>
      <c r="AP235" s="123" t="str">
        <f t="shared" si="27"/>
        <v/>
      </c>
      <c r="AQ235" s="89" t="str">
        <f t="shared" si="28"/>
        <v/>
      </c>
      <c r="AR235" s="39"/>
      <c r="AS235" s="234"/>
      <c r="AT235" s="39"/>
    </row>
    <row r="236" spans="2:46" ht="13.5" customHeight="1" x14ac:dyDescent="0.15">
      <c r="B236" s="290"/>
      <c r="C236" s="29" t="s">
        <v>38</v>
      </c>
      <c r="D236" s="187"/>
      <c r="E236" s="58"/>
      <c r="F236" s="188"/>
      <c r="G236" s="188"/>
      <c r="H236" s="188"/>
      <c r="I236" s="64"/>
      <c r="J236" s="64"/>
      <c r="K236" s="189"/>
      <c r="L236" s="259"/>
      <c r="M236" s="259"/>
      <c r="N236" s="58"/>
      <c r="O236" s="30"/>
      <c r="P236" s="58"/>
      <c r="Q236" s="30"/>
      <c r="R236" s="134"/>
      <c r="S236" s="206"/>
      <c r="T236" s="290"/>
      <c r="U236" s="29" t="s">
        <v>38</v>
      </c>
      <c r="V236" s="187"/>
      <c r="W236" s="58"/>
      <c r="X236" s="188"/>
      <c r="Y236" s="188"/>
      <c r="Z236" s="188"/>
      <c r="AA236" s="64"/>
      <c r="AB236" s="64"/>
      <c r="AC236" s="189"/>
      <c r="AD236" s="259"/>
      <c r="AE236" s="259"/>
      <c r="AF236" s="58"/>
      <c r="AG236" s="30"/>
      <c r="AH236" s="58"/>
      <c r="AI236" s="30"/>
      <c r="AJ236" s="134"/>
      <c r="AK236" s="208"/>
      <c r="AL236" s="290"/>
      <c r="AM236" s="88" t="str">
        <f t="shared" si="24"/>
        <v/>
      </c>
      <c r="AN236" s="123" t="str">
        <f t="shared" si="25"/>
        <v/>
      </c>
      <c r="AO236" s="123" t="str">
        <f t="shared" si="26"/>
        <v/>
      </c>
      <c r="AP236" s="123" t="str">
        <f t="shared" si="27"/>
        <v/>
      </c>
      <c r="AQ236" s="89" t="str">
        <f t="shared" si="28"/>
        <v/>
      </c>
      <c r="AR236" s="39"/>
      <c r="AS236" s="234"/>
      <c r="AT236" s="39"/>
    </row>
    <row r="237" spans="2:46" ht="13.5" customHeight="1" thickBot="1" x14ac:dyDescent="0.2">
      <c r="B237" s="291"/>
      <c r="C237" s="29"/>
      <c r="D237" s="187"/>
      <c r="E237" s="58"/>
      <c r="F237" s="190"/>
      <c r="G237" s="190"/>
      <c r="H237" s="190"/>
      <c r="I237" s="58"/>
      <c r="J237" s="58"/>
      <c r="K237" s="189"/>
      <c r="L237" s="259"/>
      <c r="M237" s="259"/>
      <c r="N237" s="58"/>
      <c r="O237" s="30"/>
      <c r="P237" s="58"/>
      <c r="Q237" s="30"/>
      <c r="R237" s="185"/>
      <c r="S237" s="206"/>
      <c r="T237" s="291"/>
      <c r="U237" s="29"/>
      <c r="V237" s="187"/>
      <c r="W237" s="58"/>
      <c r="X237" s="190"/>
      <c r="Y237" s="190"/>
      <c r="Z237" s="190"/>
      <c r="AA237" s="58"/>
      <c r="AB237" s="58"/>
      <c r="AC237" s="189"/>
      <c r="AD237" s="259"/>
      <c r="AE237" s="259"/>
      <c r="AF237" s="58"/>
      <c r="AG237" s="30"/>
      <c r="AH237" s="58"/>
      <c r="AI237" s="30"/>
      <c r="AJ237" s="185"/>
      <c r="AK237" s="208"/>
      <c r="AL237" s="291"/>
      <c r="AM237" s="124" t="str">
        <f t="shared" si="24"/>
        <v/>
      </c>
      <c r="AN237" s="125" t="str">
        <f t="shared" si="25"/>
        <v/>
      </c>
      <c r="AO237" s="125" t="str">
        <f t="shared" si="26"/>
        <v/>
      </c>
      <c r="AP237" s="125" t="str">
        <f t="shared" si="27"/>
        <v/>
      </c>
      <c r="AQ237" s="126" t="str">
        <f t="shared" si="28"/>
        <v/>
      </c>
      <c r="AR237" s="39"/>
      <c r="AS237" s="234"/>
      <c r="AT237" s="39"/>
    </row>
    <row r="238" spans="2:46" ht="13.5" customHeight="1" x14ac:dyDescent="0.15">
      <c r="B238" s="289" t="s">
        <v>113</v>
      </c>
      <c r="C238" s="27" t="s">
        <v>34</v>
      </c>
      <c r="D238" s="41"/>
      <c r="E238" s="57"/>
      <c r="F238" s="98"/>
      <c r="G238" s="98"/>
      <c r="H238" s="98"/>
      <c r="I238" s="62"/>
      <c r="J238" s="62"/>
      <c r="K238" s="63"/>
      <c r="L238" s="258"/>
      <c r="M238" s="258"/>
      <c r="N238" s="57"/>
      <c r="O238" s="28"/>
      <c r="P238" s="57"/>
      <c r="Q238" s="28"/>
      <c r="R238" s="133"/>
      <c r="S238" s="206"/>
      <c r="T238" s="289" t="s">
        <v>113</v>
      </c>
      <c r="U238" s="27" t="s">
        <v>34</v>
      </c>
      <c r="V238" s="41"/>
      <c r="W238" s="57"/>
      <c r="X238" s="98"/>
      <c r="Y238" s="98"/>
      <c r="Z238" s="98"/>
      <c r="AA238" s="62"/>
      <c r="AB238" s="62"/>
      <c r="AC238" s="63"/>
      <c r="AD238" s="258"/>
      <c r="AE238" s="258"/>
      <c r="AF238" s="57"/>
      <c r="AG238" s="28"/>
      <c r="AH238" s="57"/>
      <c r="AI238" s="28"/>
      <c r="AJ238" s="133"/>
      <c r="AK238" s="208"/>
      <c r="AL238" s="289" t="s">
        <v>113</v>
      </c>
      <c r="AM238" s="121" t="str">
        <f t="shared" si="24"/>
        <v/>
      </c>
      <c r="AN238" s="97" t="str">
        <f t="shared" si="25"/>
        <v/>
      </c>
      <c r="AO238" s="97" t="str">
        <f t="shared" si="26"/>
        <v/>
      </c>
      <c r="AP238" s="97" t="str">
        <f t="shared" si="27"/>
        <v/>
      </c>
      <c r="AQ238" s="122" t="str">
        <f t="shared" si="28"/>
        <v/>
      </c>
      <c r="AR238" s="39"/>
      <c r="AS238" s="234"/>
      <c r="AT238" s="39"/>
    </row>
    <row r="239" spans="2:46" ht="13.5" customHeight="1" x14ac:dyDescent="0.15">
      <c r="B239" s="290"/>
      <c r="C239" s="29" t="s">
        <v>35</v>
      </c>
      <c r="D239" s="187"/>
      <c r="E239" s="58"/>
      <c r="F239" s="188"/>
      <c r="G239" s="188"/>
      <c r="H239" s="188"/>
      <c r="I239" s="64"/>
      <c r="J239" s="64"/>
      <c r="K239" s="189"/>
      <c r="L239" s="259"/>
      <c r="M239" s="259"/>
      <c r="N239" s="58"/>
      <c r="O239" s="30"/>
      <c r="P239" s="58"/>
      <c r="Q239" s="30"/>
      <c r="R239" s="134"/>
      <c r="S239" s="206"/>
      <c r="T239" s="290"/>
      <c r="U239" s="29" t="s">
        <v>35</v>
      </c>
      <c r="V239" s="187"/>
      <c r="W239" s="58"/>
      <c r="X239" s="188"/>
      <c r="Y239" s="188"/>
      <c r="Z239" s="188"/>
      <c r="AA239" s="64"/>
      <c r="AB239" s="64"/>
      <c r="AC239" s="189"/>
      <c r="AD239" s="259"/>
      <c r="AE239" s="259"/>
      <c r="AF239" s="58"/>
      <c r="AG239" s="30"/>
      <c r="AH239" s="58"/>
      <c r="AI239" s="30"/>
      <c r="AJ239" s="134"/>
      <c r="AK239" s="208"/>
      <c r="AL239" s="290"/>
      <c r="AM239" s="88" t="str">
        <f t="shared" si="24"/>
        <v/>
      </c>
      <c r="AN239" s="123" t="str">
        <f t="shared" si="25"/>
        <v/>
      </c>
      <c r="AO239" s="123" t="str">
        <f t="shared" si="26"/>
        <v/>
      </c>
      <c r="AP239" s="123" t="str">
        <f t="shared" si="27"/>
        <v/>
      </c>
      <c r="AQ239" s="89" t="str">
        <f t="shared" si="28"/>
        <v/>
      </c>
      <c r="AR239" s="39"/>
      <c r="AS239" s="234"/>
      <c r="AT239" s="39"/>
    </row>
    <row r="240" spans="2:46" ht="13.5" customHeight="1" x14ac:dyDescent="0.15">
      <c r="B240" s="290"/>
      <c r="C240" s="29" t="s">
        <v>36</v>
      </c>
      <c r="D240" s="187"/>
      <c r="E240" s="58"/>
      <c r="F240" s="188"/>
      <c r="G240" s="188"/>
      <c r="H240" s="188"/>
      <c r="I240" s="64"/>
      <c r="J240" s="64"/>
      <c r="K240" s="189"/>
      <c r="L240" s="259"/>
      <c r="M240" s="259"/>
      <c r="N240" s="58"/>
      <c r="O240" s="30"/>
      <c r="P240" s="58"/>
      <c r="Q240" s="30"/>
      <c r="R240" s="134"/>
      <c r="S240" s="206"/>
      <c r="T240" s="290"/>
      <c r="U240" s="29" t="s">
        <v>36</v>
      </c>
      <c r="V240" s="187"/>
      <c r="W240" s="58"/>
      <c r="X240" s="188"/>
      <c r="Y240" s="188"/>
      <c r="Z240" s="188"/>
      <c r="AA240" s="64"/>
      <c r="AB240" s="64"/>
      <c r="AC240" s="189"/>
      <c r="AD240" s="259"/>
      <c r="AE240" s="259"/>
      <c r="AF240" s="58"/>
      <c r="AG240" s="30"/>
      <c r="AH240" s="58"/>
      <c r="AI240" s="30"/>
      <c r="AJ240" s="134"/>
      <c r="AK240" s="208"/>
      <c r="AL240" s="290"/>
      <c r="AM240" s="88" t="str">
        <f t="shared" si="24"/>
        <v/>
      </c>
      <c r="AN240" s="123" t="str">
        <f t="shared" si="25"/>
        <v/>
      </c>
      <c r="AO240" s="123" t="str">
        <f t="shared" si="26"/>
        <v/>
      </c>
      <c r="AP240" s="123" t="str">
        <f t="shared" si="27"/>
        <v/>
      </c>
      <c r="AQ240" s="89" t="str">
        <f t="shared" si="28"/>
        <v/>
      </c>
      <c r="AR240" s="39"/>
      <c r="AS240" s="234"/>
      <c r="AT240" s="39"/>
    </row>
    <row r="241" spans="2:46" ht="13.5" customHeight="1" x14ac:dyDescent="0.15">
      <c r="B241" s="290"/>
      <c r="C241" s="29" t="s">
        <v>38</v>
      </c>
      <c r="D241" s="187"/>
      <c r="E241" s="58"/>
      <c r="F241" s="188"/>
      <c r="G241" s="188"/>
      <c r="H241" s="188"/>
      <c r="I241" s="64"/>
      <c r="J241" s="64"/>
      <c r="K241" s="189"/>
      <c r="L241" s="259"/>
      <c r="M241" s="259"/>
      <c r="N241" s="58"/>
      <c r="O241" s="30"/>
      <c r="P241" s="58"/>
      <c r="Q241" s="30"/>
      <c r="R241" s="134"/>
      <c r="S241" s="206"/>
      <c r="T241" s="290"/>
      <c r="U241" s="29" t="s">
        <v>38</v>
      </c>
      <c r="V241" s="187"/>
      <c r="W241" s="58"/>
      <c r="X241" s="188"/>
      <c r="Y241" s="188"/>
      <c r="Z241" s="188"/>
      <c r="AA241" s="64"/>
      <c r="AB241" s="64"/>
      <c r="AC241" s="189"/>
      <c r="AD241" s="259"/>
      <c r="AE241" s="259"/>
      <c r="AF241" s="58"/>
      <c r="AG241" s="30"/>
      <c r="AH241" s="58"/>
      <c r="AI241" s="30"/>
      <c r="AJ241" s="134"/>
      <c r="AK241" s="208"/>
      <c r="AL241" s="290"/>
      <c r="AM241" s="88" t="str">
        <f t="shared" si="24"/>
        <v/>
      </c>
      <c r="AN241" s="123" t="str">
        <f t="shared" si="25"/>
        <v/>
      </c>
      <c r="AO241" s="123" t="str">
        <f t="shared" si="26"/>
        <v/>
      </c>
      <c r="AP241" s="123" t="str">
        <f t="shared" si="27"/>
        <v/>
      </c>
      <c r="AQ241" s="89" t="str">
        <f t="shared" si="28"/>
        <v/>
      </c>
      <c r="AR241" s="39"/>
      <c r="AS241" s="234"/>
      <c r="AT241" s="39"/>
    </row>
    <row r="242" spans="2:46" ht="13.5" customHeight="1" thickBot="1" x14ac:dyDescent="0.2">
      <c r="B242" s="291"/>
      <c r="C242" s="29"/>
      <c r="D242" s="187"/>
      <c r="E242" s="58"/>
      <c r="F242" s="190"/>
      <c r="G242" s="190"/>
      <c r="H242" s="190"/>
      <c r="I242" s="58"/>
      <c r="J242" s="58"/>
      <c r="K242" s="189"/>
      <c r="L242" s="259"/>
      <c r="M242" s="259"/>
      <c r="N242" s="58"/>
      <c r="O242" s="30"/>
      <c r="P242" s="58"/>
      <c r="Q242" s="30"/>
      <c r="R242" s="185"/>
      <c r="S242" s="206"/>
      <c r="T242" s="291"/>
      <c r="U242" s="29"/>
      <c r="V242" s="187"/>
      <c r="W242" s="58"/>
      <c r="X242" s="190"/>
      <c r="Y242" s="190"/>
      <c r="Z242" s="190"/>
      <c r="AA242" s="58"/>
      <c r="AB242" s="58"/>
      <c r="AC242" s="189"/>
      <c r="AD242" s="259"/>
      <c r="AE242" s="259"/>
      <c r="AF242" s="58"/>
      <c r="AG242" s="30"/>
      <c r="AH242" s="58"/>
      <c r="AI242" s="30"/>
      <c r="AJ242" s="185"/>
      <c r="AK242" s="208"/>
      <c r="AL242" s="291"/>
      <c r="AM242" s="124" t="str">
        <f t="shared" si="24"/>
        <v/>
      </c>
      <c r="AN242" s="125" t="str">
        <f t="shared" si="25"/>
        <v/>
      </c>
      <c r="AO242" s="125" t="str">
        <f t="shared" si="26"/>
        <v/>
      </c>
      <c r="AP242" s="125" t="str">
        <f t="shared" si="27"/>
        <v/>
      </c>
      <c r="AQ242" s="126" t="str">
        <f t="shared" si="28"/>
        <v/>
      </c>
      <c r="AR242" s="39"/>
      <c r="AS242" s="234"/>
      <c r="AT242" s="39"/>
    </row>
    <row r="243" spans="2:46" ht="13.5" customHeight="1" x14ac:dyDescent="0.15">
      <c r="B243" s="289" t="s">
        <v>114</v>
      </c>
      <c r="C243" s="27" t="s">
        <v>34</v>
      </c>
      <c r="D243" s="41"/>
      <c r="E243" s="57"/>
      <c r="F243" s="98"/>
      <c r="G243" s="98"/>
      <c r="H243" s="98"/>
      <c r="I243" s="62"/>
      <c r="J243" s="62"/>
      <c r="K243" s="63"/>
      <c r="L243" s="258"/>
      <c r="M243" s="258"/>
      <c r="N243" s="57"/>
      <c r="O243" s="28"/>
      <c r="P243" s="57"/>
      <c r="Q243" s="28"/>
      <c r="R243" s="133"/>
      <c r="S243" s="206"/>
      <c r="T243" s="289" t="s">
        <v>114</v>
      </c>
      <c r="U243" s="27" t="s">
        <v>34</v>
      </c>
      <c r="V243" s="41"/>
      <c r="W243" s="57"/>
      <c r="X243" s="98"/>
      <c r="Y243" s="98"/>
      <c r="Z243" s="98"/>
      <c r="AA243" s="62"/>
      <c r="AB243" s="62"/>
      <c r="AC243" s="63"/>
      <c r="AD243" s="258"/>
      <c r="AE243" s="258"/>
      <c r="AF243" s="57"/>
      <c r="AG243" s="28"/>
      <c r="AH243" s="57"/>
      <c r="AI243" s="28"/>
      <c r="AJ243" s="133"/>
      <c r="AK243" s="208"/>
      <c r="AL243" s="289" t="s">
        <v>114</v>
      </c>
      <c r="AM243" s="121" t="str">
        <f t="shared" si="24"/>
        <v/>
      </c>
      <c r="AN243" s="97" t="str">
        <f t="shared" si="25"/>
        <v/>
      </c>
      <c r="AO243" s="97" t="str">
        <f t="shared" si="26"/>
        <v/>
      </c>
      <c r="AP243" s="97" t="str">
        <f t="shared" si="27"/>
        <v/>
      </c>
      <c r="AQ243" s="122" t="str">
        <f t="shared" si="28"/>
        <v/>
      </c>
      <c r="AR243" s="39"/>
      <c r="AS243" s="234"/>
      <c r="AT243" s="39"/>
    </row>
    <row r="244" spans="2:46" ht="13.5" customHeight="1" x14ac:dyDescent="0.15">
      <c r="B244" s="290"/>
      <c r="C244" s="29" t="s">
        <v>35</v>
      </c>
      <c r="D244" s="187"/>
      <c r="E244" s="58"/>
      <c r="F244" s="188"/>
      <c r="G244" s="188"/>
      <c r="H244" s="188"/>
      <c r="I244" s="64"/>
      <c r="J244" s="64"/>
      <c r="K244" s="189"/>
      <c r="L244" s="259"/>
      <c r="M244" s="259"/>
      <c r="N244" s="58"/>
      <c r="O244" s="30"/>
      <c r="P244" s="58"/>
      <c r="Q244" s="30"/>
      <c r="R244" s="134"/>
      <c r="S244" s="206"/>
      <c r="T244" s="290"/>
      <c r="U244" s="29" t="s">
        <v>35</v>
      </c>
      <c r="V244" s="187"/>
      <c r="W244" s="58"/>
      <c r="X244" s="188"/>
      <c r="Y244" s="188"/>
      <c r="Z244" s="188"/>
      <c r="AA244" s="64"/>
      <c r="AB244" s="64"/>
      <c r="AC244" s="189"/>
      <c r="AD244" s="259"/>
      <c r="AE244" s="259"/>
      <c r="AF244" s="58"/>
      <c r="AG244" s="30"/>
      <c r="AH244" s="58"/>
      <c r="AI244" s="30"/>
      <c r="AJ244" s="134"/>
      <c r="AK244" s="208"/>
      <c r="AL244" s="290"/>
      <c r="AM244" s="88" t="str">
        <f t="shared" si="24"/>
        <v/>
      </c>
      <c r="AN244" s="123" t="str">
        <f t="shared" si="25"/>
        <v/>
      </c>
      <c r="AO244" s="123" t="str">
        <f t="shared" si="26"/>
        <v/>
      </c>
      <c r="AP244" s="123" t="str">
        <f t="shared" si="27"/>
        <v/>
      </c>
      <c r="AQ244" s="89" t="str">
        <f t="shared" si="28"/>
        <v/>
      </c>
      <c r="AR244" s="39"/>
      <c r="AS244" s="234"/>
      <c r="AT244" s="39"/>
    </row>
    <row r="245" spans="2:46" ht="13.5" customHeight="1" x14ac:dyDescent="0.15">
      <c r="B245" s="290"/>
      <c r="C245" s="29" t="s">
        <v>36</v>
      </c>
      <c r="D245" s="187"/>
      <c r="E245" s="58"/>
      <c r="F245" s="188"/>
      <c r="G245" s="188"/>
      <c r="H245" s="188"/>
      <c r="I245" s="64"/>
      <c r="J245" s="64"/>
      <c r="K245" s="189"/>
      <c r="L245" s="259"/>
      <c r="M245" s="259"/>
      <c r="N245" s="58"/>
      <c r="O245" s="30"/>
      <c r="P245" s="58"/>
      <c r="Q245" s="30"/>
      <c r="R245" s="134"/>
      <c r="S245" s="206"/>
      <c r="T245" s="290"/>
      <c r="U245" s="29" t="s">
        <v>36</v>
      </c>
      <c r="V245" s="187"/>
      <c r="W245" s="58"/>
      <c r="X245" s="188"/>
      <c r="Y245" s="188"/>
      <c r="Z245" s="188"/>
      <c r="AA245" s="64"/>
      <c r="AB245" s="64"/>
      <c r="AC245" s="189"/>
      <c r="AD245" s="259"/>
      <c r="AE245" s="259"/>
      <c r="AF245" s="58"/>
      <c r="AG245" s="30"/>
      <c r="AH245" s="58"/>
      <c r="AI245" s="30"/>
      <c r="AJ245" s="134"/>
      <c r="AK245" s="208"/>
      <c r="AL245" s="290"/>
      <c r="AM245" s="88" t="str">
        <f t="shared" si="24"/>
        <v/>
      </c>
      <c r="AN245" s="123" t="str">
        <f t="shared" si="25"/>
        <v/>
      </c>
      <c r="AO245" s="123" t="str">
        <f t="shared" si="26"/>
        <v/>
      </c>
      <c r="AP245" s="123" t="str">
        <f t="shared" si="27"/>
        <v/>
      </c>
      <c r="AQ245" s="89" t="str">
        <f t="shared" si="28"/>
        <v/>
      </c>
      <c r="AR245" s="39"/>
      <c r="AS245" s="234"/>
      <c r="AT245" s="39"/>
    </row>
    <row r="246" spans="2:46" ht="13.5" customHeight="1" x14ac:dyDescent="0.15">
      <c r="B246" s="290"/>
      <c r="C246" s="29" t="s">
        <v>38</v>
      </c>
      <c r="D246" s="187"/>
      <c r="E246" s="58"/>
      <c r="F246" s="188"/>
      <c r="G246" s="188"/>
      <c r="H246" s="188"/>
      <c r="I246" s="64"/>
      <c r="J246" s="64"/>
      <c r="K246" s="189"/>
      <c r="L246" s="259"/>
      <c r="M246" s="259"/>
      <c r="N246" s="58"/>
      <c r="O246" s="30"/>
      <c r="P246" s="58"/>
      <c r="Q246" s="30"/>
      <c r="R246" s="134"/>
      <c r="S246" s="206"/>
      <c r="T246" s="290"/>
      <c r="U246" s="29" t="s">
        <v>38</v>
      </c>
      <c r="V246" s="187"/>
      <c r="W246" s="58"/>
      <c r="X246" s="188"/>
      <c r="Y246" s="188"/>
      <c r="Z246" s="188"/>
      <c r="AA246" s="64"/>
      <c r="AB246" s="64"/>
      <c r="AC246" s="189"/>
      <c r="AD246" s="259"/>
      <c r="AE246" s="259"/>
      <c r="AF246" s="58"/>
      <c r="AG246" s="30"/>
      <c r="AH246" s="58"/>
      <c r="AI246" s="30"/>
      <c r="AJ246" s="134"/>
      <c r="AK246" s="208"/>
      <c r="AL246" s="290"/>
      <c r="AM246" s="88" t="str">
        <f t="shared" si="24"/>
        <v/>
      </c>
      <c r="AN246" s="123" t="str">
        <f t="shared" si="25"/>
        <v/>
      </c>
      <c r="AO246" s="123" t="str">
        <f t="shared" si="26"/>
        <v/>
      </c>
      <c r="AP246" s="123" t="str">
        <f t="shared" si="27"/>
        <v/>
      </c>
      <c r="AQ246" s="89" t="str">
        <f t="shared" si="28"/>
        <v/>
      </c>
      <c r="AR246" s="39"/>
      <c r="AS246" s="234"/>
      <c r="AT246" s="39"/>
    </row>
    <row r="247" spans="2:46" ht="13.5" customHeight="1" thickBot="1" x14ac:dyDescent="0.2">
      <c r="B247" s="291"/>
      <c r="C247" s="29"/>
      <c r="D247" s="187"/>
      <c r="E247" s="58"/>
      <c r="F247" s="190"/>
      <c r="G247" s="190"/>
      <c r="H247" s="190"/>
      <c r="I247" s="58"/>
      <c r="J247" s="58"/>
      <c r="K247" s="189"/>
      <c r="L247" s="259"/>
      <c r="M247" s="259"/>
      <c r="N247" s="58"/>
      <c r="O247" s="30"/>
      <c r="P247" s="58"/>
      <c r="Q247" s="30"/>
      <c r="R247" s="185"/>
      <c r="S247" s="206"/>
      <c r="T247" s="291"/>
      <c r="U247" s="29"/>
      <c r="V247" s="187"/>
      <c r="W247" s="58"/>
      <c r="X247" s="190"/>
      <c r="Y247" s="190"/>
      <c r="Z247" s="190"/>
      <c r="AA247" s="58"/>
      <c r="AB247" s="58"/>
      <c r="AC247" s="189"/>
      <c r="AD247" s="259"/>
      <c r="AE247" s="259"/>
      <c r="AF247" s="58"/>
      <c r="AG247" s="30"/>
      <c r="AH247" s="58"/>
      <c r="AI247" s="30"/>
      <c r="AJ247" s="185"/>
      <c r="AK247" s="208"/>
      <c r="AL247" s="291"/>
      <c r="AM247" s="124" t="str">
        <f t="shared" si="24"/>
        <v/>
      </c>
      <c r="AN247" s="125" t="str">
        <f t="shared" si="25"/>
        <v/>
      </c>
      <c r="AO247" s="125" t="str">
        <f t="shared" si="26"/>
        <v/>
      </c>
      <c r="AP247" s="125" t="str">
        <f t="shared" si="27"/>
        <v/>
      </c>
      <c r="AQ247" s="126" t="str">
        <f t="shared" si="28"/>
        <v/>
      </c>
      <c r="AR247" s="39"/>
      <c r="AS247" s="234"/>
      <c r="AT247" s="39"/>
    </row>
    <row r="248" spans="2:46" ht="13.5" customHeight="1" x14ac:dyDescent="0.15">
      <c r="B248" s="289" t="s">
        <v>115</v>
      </c>
      <c r="C248" s="27" t="s">
        <v>34</v>
      </c>
      <c r="D248" s="41"/>
      <c r="E248" s="57"/>
      <c r="F248" s="98"/>
      <c r="G248" s="98"/>
      <c r="H248" s="98"/>
      <c r="I248" s="62"/>
      <c r="J248" s="62"/>
      <c r="K248" s="63"/>
      <c r="L248" s="258"/>
      <c r="M248" s="258"/>
      <c r="N248" s="57"/>
      <c r="O248" s="28"/>
      <c r="P248" s="57"/>
      <c r="Q248" s="28"/>
      <c r="R248" s="133"/>
      <c r="S248" s="206"/>
      <c r="T248" s="289" t="s">
        <v>115</v>
      </c>
      <c r="U248" s="27" t="s">
        <v>34</v>
      </c>
      <c r="V248" s="41"/>
      <c r="W248" s="57"/>
      <c r="X248" s="98"/>
      <c r="Y248" s="98"/>
      <c r="Z248" s="98"/>
      <c r="AA248" s="62"/>
      <c r="AB248" s="62"/>
      <c r="AC248" s="63"/>
      <c r="AD248" s="258"/>
      <c r="AE248" s="258"/>
      <c r="AF248" s="57"/>
      <c r="AG248" s="28"/>
      <c r="AH248" s="57"/>
      <c r="AI248" s="28"/>
      <c r="AJ248" s="133"/>
      <c r="AK248" s="208"/>
      <c r="AL248" s="289" t="s">
        <v>115</v>
      </c>
      <c r="AM248" s="121" t="str">
        <f t="shared" si="24"/>
        <v/>
      </c>
      <c r="AN248" s="97" t="str">
        <f t="shared" si="25"/>
        <v/>
      </c>
      <c r="AO248" s="97" t="str">
        <f t="shared" si="26"/>
        <v/>
      </c>
      <c r="AP248" s="97" t="str">
        <f t="shared" si="27"/>
        <v/>
      </c>
      <c r="AQ248" s="122" t="str">
        <f t="shared" si="28"/>
        <v/>
      </c>
      <c r="AR248" s="39"/>
      <c r="AS248" s="234"/>
      <c r="AT248" s="39"/>
    </row>
    <row r="249" spans="2:46" ht="13.5" customHeight="1" x14ac:dyDescent="0.15">
      <c r="B249" s="290"/>
      <c r="C249" s="29" t="s">
        <v>35</v>
      </c>
      <c r="D249" s="187"/>
      <c r="E249" s="58"/>
      <c r="F249" s="188"/>
      <c r="G249" s="188"/>
      <c r="H249" s="188"/>
      <c r="I249" s="64"/>
      <c r="J249" s="64"/>
      <c r="K249" s="189"/>
      <c r="L249" s="259"/>
      <c r="M249" s="259"/>
      <c r="N249" s="58"/>
      <c r="O249" s="30"/>
      <c r="P249" s="58"/>
      <c r="Q249" s="30"/>
      <c r="R249" s="134"/>
      <c r="S249" s="206"/>
      <c r="T249" s="290"/>
      <c r="U249" s="29" t="s">
        <v>35</v>
      </c>
      <c r="V249" s="187"/>
      <c r="W249" s="58"/>
      <c r="X249" s="188"/>
      <c r="Y249" s="188"/>
      <c r="Z249" s="188"/>
      <c r="AA249" s="64"/>
      <c r="AB249" s="64"/>
      <c r="AC249" s="189"/>
      <c r="AD249" s="259"/>
      <c r="AE249" s="259"/>
      <c r="AF249" s="58"/>
      <c r="AG249" s="30"/>
      <c r="AH249" s="58"/>
      <c r="AI249" s="30"/>
      <c r="AJ249" s="134"/>
      <c r="AK249" s="208"/>
      <c r="AL249" s="290"/>
      <c r="AM249" s="88" t="str">
        <f t="shared" si="24"/>
        <v/>
      </c>
      <c r="AN249" s="123" t="str">
        <f t="shared" si="25"/>
        <v/>
      </c>
      <c r="AO249" s="123" t="str">
        <f t="shared" si="26"/>
        <v/>
      </c>
      <c r="AP249" s="123" t="str">
        <f t="shared" si="27"/>
        <v/>
      </c>
      <c r="AQ249" s="89" t="str">
        <f t="shared" si="28"/>
        <v/>
      </c>
      <c r="AR249" s="39"/>
      <c r="AS249" s="234"/>
      <c r="AT249" s="39"/>
    </row>
    <row r="250" spans="2:46" ht="13.5" customHeight="1" x14ac:dyDescent="0.15">
      <c r="B250" s="290"/>
      <c r="C250" s="29" t="s">
        <v>36</v>
      </c>
      <c r="D250" s="187"/>
      <c r="E250" s="58"/>
      <c r="F250" s="188"/>
      <c r="G250" s="188"/>
      <c r="H250" s="188"/>
      <c r="I250" s="64"/>
      <c r="J250" s="64"/>
      <c r="K250" s="189"/>
      <c r="L250" s="259"/>
      <c r="M250" s="259"/>
      <c r="N250" s="58"/>
      <c r="O250" s="30"/>
      <c r="P250" s="58"/>
      <c r="Q250" s="30"/>
      <c r="R250" s="134"/>
      <c r="S250" s="206"/>
      <c r="T250" s="290"/>
      <c r="U250" s="29" t="s">
        <v>36</v>
      </c>
      <c r="V250" s="187"/>
      <c r="W250" s="58"/>
      <c r="X250" s="188"/>
      <c r="Y250" s="188"/>
      <c r="Z250" s="188"/>
      <c r="AA250" s="64"/>
      <c r="AB250" s="64"/>
      <c r="AC250" s="189"/>
      <c r="AD250" s="259"/>
      <c r="AE250" s="259"/>
      <c r="AF250" s="58"/>
      <c r="AG250" s="30"/>
      <c r="AH250" s="58"/>
      <c r="AI250" s="30"/>
      <c r="AJ250" s="134"/>
      <c r="AK250" s="208"/>
      <c r="AL250" s="290"/>
      <c r="AM250" s="88" t="str">
        <f t="shared" si="24"/>
        <v/>
      </c>
      <c r="AN250" s="123" t="str">
        <f t="shared" si="25"/>
        <v/>
      </c>
      <c r="AO250" s="123" t="str">
        <f t="shared" si="26"/>
        <v/>
      </c>
      <c r="AP250" s="123" t="str">
        <f t="shared" si="27"/>
        <v/>
      </c>
      <c r="AQ250" s="89" t="str">
        <f t="shared" si="28"/>
        <v/>
      </c>
      <c r="AR250" s="39"/>
      <c r="AS250" s="234"/>
      <c r="AT250" s="39"/>
    </row>
    <row r="251" spans="2:46" ht="13.5" customHeight="1" x14ac:dyDescent="0.15">
      <c r="B251" s="290"/>
      <c r="C251" s="29" t="s">
        <v>38</v>
      </c>
      <c r="D251" s="187"/>
      <c r="E251" s="58"/>
      <c r="F251" s="188"/>
      <c r="G251" s="188"/>
      <c r="H251" s="188"/>
      <c r="I251" s="64"/>
      <c r="J251" s="64"/>
      <c r="K251" s="189"/>
      <c r="L251" s="259"/>
      <c r="M251" s="259"/>
      <c r="N251" s="58"/>
      <c r="O251" s="30"/>
      <c r="P251" s="58"/>
      <c r="Q251" s="30"/>
      <c r="R251" s="134"/>
      <c r="S251" s="206"/>
      <c r="T251" s="290"/>
      <c r="U251" s="29" t="s">
        <v>38</v>
      </c>
      <c r="V251" s="187"/>
      <c r="W251" s="58"/>
      <c r="X251" s="188"/>
      <c r="Y251" s="188"/>
      <c r="Z251" s="188"/>
      <c r="AA251" s="64"/>
      <c r="AB251" s="64"/>
      <c r="AC251" s="189"/>
      <c r="AD251" s="259"/>
      <c r="AE251" s="259"/>
      <c r="AF251" s="58"/>
      <c r="AG251" s="30"/>
      <c r="AH251" s="58"/>
      <c r="AI251" s="30"/>
      <c r="AJ251" s="134"/>
      <c r="AK251" s="208"/>
      <c r="AL251" s="290"/>
      <c r="AM251" s="88" t="str">
        <f t="shared" si="24"/>
        <v/>
      </c>
      <c r="AN251" s="123" t="str">
        <f t="shared" si="25"/>
        <v/>
      </c>
      <c r="AO251" s="123" t="str">
        <f t="shared" si="26"/>
        <v/>
      </c>
      <c r="AP251" s="123" t="str">
        <f t="shared" si="27"/>
        <v/>
      </c>
      <c r="AQ251" s="89" t="str">
        <f t="shared" si="28"/>
        <v/>
      </c>
      <c r="AR251" s="39"/>
      <c r="AS251" s="234"/>
      <c r="AT251" s="39"/>
    </row>
    <row r="252" spans="2:46" ht="13.5" customHeight="1" thickBot="1" x14ac:dyDescent="0.2">
      <c r="B252" s="291"/>
      <c r="C252" s="29"/>
      <c r="D252" s="187"/>
      <c r="E252" s="58"/>
      <c r="F252" s="190"/>
      <c r="G252" s="190"/>
      <c r="H252" s="190"/>
      <c r="I252" s="58"/>
      <c r="J252" s="58"/>
      <c r="K252" s="189"/>
      <c r="L252" s="259"/>
      <c r="M252" s="259"/>
      <c r="N252" s="58"/>
      <c r="O252" s="30"/>
      <c r="P252" s="58"/>
      <c r="Q252" s="30"/>
      <c r="R252" s="185"/>
      <c r="S252" s="206"/>
      <c r="T252" s="291"/>
      <c r="U252" s="29"/>
      <c r="V252" s="187"/>
      <c r="W252" s="58"/>
      <c r="X252" s="190"/>
      <c r="Y252" s="190"/>
      <c r="Z252" s="190"/>
      <c r="AA252" s="58"/>
      <c r="AB252" s="58"/>
      <c r="AC252" s="189"/>
      <c r="AD252" s="259"/>
      <c r="AE252" s="259"/>
      <c r="AF252" s="58"/>
      <c r="AG252" s="30"/>
      <c r="AH252" s="58"/>
      <c r="AI252" s="30"/>
      <c r="AJ252" s="185"/>
      <c r="AK252" s="208"/>
      <c r="AL252" s="291"/>
      <c r="AM252" s="124" t="str">
        <f t="shared" si="24"/>
        <v/>
      </c>
      <c r="AN252" s="125" t="str">
        <f t="shared" si="25"/>
        <v/>
      </c>
      <c r="AO252" s="125" t="str">
        <f t="shared" si="26"/>
        <v/>
      </c>
      <c r="AP252" s="125" t="str">
        <f t="shared" si="27"/>
        <v/>
      </c>
      <c r="AQ252" s="126" t="str">
        <f t="shared" si="28"/>
        <v/>
      </c>
      <c r="AR252" s="39"/>
      <c r="AS252" s="234"/>
      <c r="AT252" s="39"/>
    </row>
    <row r="253" spans="2:46" ht="13.5" customHeight="1" x14ac:dyDescent="0.15">
      <c r="B253" s="289" t="s">
        <v>116</v>
      </c>
      <c r="C253" s="27" t="s">
        <v>34</v>
      </c>
      <c r="D253" s="41"/>
      <c r="E253" s="57"/>
      <c r="F253" s="98"/>
      <c r="G253" s="98"/>
      <c r="H253" s="98"/>
      <c r="I253" s="62"/>
      <c r="J253" s="62"/>
      <c r="K253" s="63"/>
      <c r="L253" s="258"/>
      <c r="M253" s="258"/>
      <c r="N253" s="57"/>
      <c r="O253" s="28"/>
      <c r="P253" s="57"/>
      <c r="Q253" s="28"/>
      <c r="R253" s="133"/>
      <c r="S253" s="206"/>
      <c r="T253" s="289" t="s">
        <v>116</v>
      </c>
      <c r="U253" s="27" t="s">
        <v>34</v>
      </c>
      <c r="V253" s="41"/>
      <c r="W253" s="57"/>
      <c r="X253" s="98"/>
      <c r="Y253" s="98"/>
      <c r="Z253" s="98"/>
      <c r="AA253" s="62"/>
      <c r="AB253" s="62"/>
      <c r="AC253" s="63"/>
      <c r="AD253" s="258"/>
      <c r="AE253" s="258"/>
      <c r="AF253" s="57"/>
      <c r="AG253" s="28"/>
      <c r="AH253" s="57"/>
      <c r="AI253" s="28"/>
      <c r="AJ253" s="133"/>
      <c r="AK253" s="208"/>
      <c r="AL253" s="289" t="s">
        <v>116</v>
      </c>
      <c r="AM253" s="121" t="str">
        <f t="shared" si="24"/>
        <v/>
      </c>
      <c r="AN253" s="97" t="str">
        <f t="shared" si="25"/>
        <v/>
      </c>
      <c r="AO253" s="97" t="str">
        <f t="shared" si="26"/>
        <v/>
      </c>
      <c r="AP253" s="97" t="str">
        <f t="shared" si="27"/>
        <v/>
      </c>
      <c r="AQ253" s="122" t="str">
        <f t="shared" si="28"/>
        <v/>
      </c>
      <c r="AR253" s="39"/>
      <c r="AS253" s="234"/>
      <c r="AT253" s="39"/>
    </row>
    <row r="254" spans="2:46" ht="13.5" customHeight="1" x14ac:dyDescent="0.15">
      <c r="B254" s="290"/>
      <c r="C254" s="29" t="s">
        <v>35</v>
      </c>
      <c r="D254" s="187"/>
      <c r="E254" s="58"/>
      <c r="F254" s="188"/>
      <c r="G254" s="188"/>
      <c r="H254" s="188"/>
      <c r="I254" s="64"/>
      <c r="J254" s="64"/>
      <c r="K254" s="189"/>
      <c r="L254" s="259"/>
      <c r="M254" s="259"/>
      <c r="N254" s="58"/>
      <c r="O254" s="30"/>
      <c r="P254" s="58"/>
      <c r="Q254" s="30"/>
      <c r="R254" s="134"/>
      <c r="S254" s="206"/>
      <c r="T254" s="290"/>
      <c r="U254" s="29" t="s">
        <v>35</v>
      </c>
      <c r="V254" s="187"/>
      <c r="W254" s="58"/>
      <c r="X254" s="188"/>
      <c r="Y254" s="188"/>
      <c r="Z254" s="188"/>
      <c r="AA254" s="64"/>
      <c r="AB254" s="64"/>
      <c r="AC254" s="189"/>
      <c r="AD254" s="259"/>
      <c r="AE254" s="259"/>
      <c r="AF254" s="58"/>
      <c r="AG254" s="30"/>
      <c r="AH254" s="58"/>
      <c r="AI254" s="30"/>
      <c r="AJ254" s="134"/>
      <c r="AK254" s="208"/>
      <c r="AL254" s="290"/>
      <c r="AM254" s="88" t="str">
        <f t="shared" si="24"/>
        <v/>
      </c>
      <c r="AN254" s="123" t="str">
        <f t="shared" si="25"/>
        <v/>
      </c>
      <c r="AO254" s="123" t="str">
        <f t="shared" si="26"/>
        <v/>
      </c>
      <c r="AP254" s="123" t="str">
        <f t="shared" si="27"/>
        <v/>
      </c>
      <c r="AQ254" s="89" t="str">
        <f t="shared" si="28"/>
        <v/>
      </c>
      <c r="AR254" s="39"/>
      <c r="AS254" s="234"/>
      <c r="AT254" s="39"/>
    </row>
    <row r="255" spans="2:46" ht="13.5" customHeight="1" x14ac:dyDescent="0.15">
      <c r="B255" s="290"/>
      <c r="C255" s="29" t="s">
        <v>36</v>
      </c>
      <c r="D255" s="187"/>
      <c r="E255" s="58"/>
      <c r="F255" s="188"/>
      <c r="G255" s="188"/>
      <c r="H255" s="188"/>
      <c r="I255" s="64"/>
      <c r="J255" s="64"/>
      <c r="K255" s="189"/>
      <c r="L255" s="259"/>
      <c r="M255" s="259"/>
      <c r="N255" s="58"/>
      <c r="O255" s="30"/>
      <c r="P255" s="58"/>
      <c r="Q255" s="30"/>
      <c r="R255" s="134"/>
      <c r="S255" s="206"/>
      <c r="T255" s="290"/>
      <c r="U255" s="29" t="s">
        <v>36</v>
      </c>
      <c r="V255" s="187"/>
      <c r="W255" s="58"/>
      <c r="X255" s="188"/>
      <c r="Y255" s="188"/>
      <c r="Z255" s="188"/>
      <c r="AA255" s="64"/>
      <c r="AB255" s="64"/>
      <c r="AC255" s="189"/>
      <c r="AD255" s="259"/>
      <c r="AE255" s="259"/>
      <c r="AF255" s="58"/>
      <c r="AG255" s="30"/>
      <c r="AH255" s="58"/>
      <c r="AI255" s="30"/>
      <c r="AJ255" s="134"/>
      <c r="AK255" s="208"/>
      <c r="AL255" s="290"/>
      <c r="AM255" s="88" t="str">
        <f t="shared" si="24"/>
        <v/>
      </c>
      <c r="AN255" s="123" t="str">
        <f t="shared" si="25"/>
        <v/>
      </c>
      <c r="AO255" s="123" t="str">
        <f t="shared" si="26"/>
        <v/>
      </c>
      <c r="AP255" s="123" t="str">
        <f t="shared" si="27"/>
        <v/>
      </c>
      <c r="AQ255" s="89" t="str">
        <f t="shared" si="28"/>
        <v/>
      </c>
      <c r="AR255" s="39"/>
      <c r="AS255" s="234"/>
      <c r="AT255" s="39"/>
    </row>
    <row r="256" spans="2:46" ht="13.5" customHeight="1" x14ac:dyDescent="0.15">
      <c r="B256" s="290"/>
      <c r="C256" s="29" t="s">
        <v>38</v>
      </c>
      <c r="D256" s="187"/>
      <c r="E256" s="58"/>
      <c r="F256" s="188"/>
      <c r="G256" s="188"/>
      <c r="H256" s="188"/>
      <c r="I256" s="64"/>
      <c r="J256" s="64"/>
      <c r="K256" s="189"/>
      <c r="L256" s="259"/>
      <c r="M256" s="259"/>
      <c r="N256" s="58"/>
      <c r="O256" s="30"/>
      <c r="P256" s="58"/>
      <c r="Q256" s="30"/>
      <c r="R256" s="134"/>
      <c r="S256" s="206"/>
      <c r="T256" s="290"/>
      <c r="U256" s="29" t="s">
        <v>38</v>
      </c>
      <c r="V256" s="187"/>
      <c r="W256" s="58"/>
      <c r="X256" s="188"/>
      <c r="Y256" s="188"/>
      <c r="Z256" s="188"/>
      <c r="AA256" s="64"/>
      <c r="AB256" s="64"/>
      <c r="AC256" s="189"/>
      <c r="AD256" s="259"/>
      <c r="AE256" s="259"/>
      <c r="AF256" s="58"/>
      <c r="AG256" s="30"/>
      <c r="AH256" s="58"/>
      <c r="AI256" s="30"/>
      <c r="AJ256" s="134"/>
      <c r="AK256" s="208"/>
      <c r="AL256" s="290"/>
      <c r="AM256" s="88" t="str">
        <f t="shared" si="24"/>
        <v/>
      </c>
      <c r="AN256" s="123" t="str">
        <f t="shared" si="25"/>
        <v/>
      </c>
      <c r="AO256" s="123" t="str">
        <f t="shared" si="26"/>
        <v/>
      </c>
      <c r="AP256" s="123" t="str">
        <f t="shared" si="27"/>
        <v/>
      </c>
      <c r="AQ256" s="89" t="str">
        <f t="shared" si="28"/>
        <v/>
      </c>
      <c r="AR256" s="39"/>
      <c r="AS256" s="234"/>
      <c r="AT256" s="39"/>
    </row>
    <row r="257" spans="2:46" ht="13.5" customHeight="1" thickBot="1" x14ac:dyDescent="0.2">
      <c r="B257" s="291"/>
      <c r="C257" s="29"/>
      <c r="D257" s="187"/>
      <c r="E257" s="58"/>
      <c r="F257" s="190"/>
      <c r="G257" s="190"/>
      <c r="H257" s="190"/>
      <c r="I257" s="58"/>
      <c r="J257" s="58"/>
      <c r="K257" s="189"/>
      <c r="L257" s="259"/>
      <c r="M257" s="259"/>
      <c r="N257" s="58"/>
      <c r="O257" s="30"/>
      <c r="P257" s="58"/>
      <c r="Q257" s="30"/>
      <c r="R257" s="185"/>
      <c r="S257" s="206"/>
      <c r="T257" s="291"/>
      <c r="U257" s="29"/>
      <c r="V257" s="187"/>
      <c r="W257" s="58"/>
      <c r="X257" s="190"/>
      <c r="Y257" s="190"/>
      <c r="Z257" s="190"/>
      <c r="AA257" s="58"/>
      <c r="AB257" s="58"/>
      <c r="AC257" s="189"/>
      <c r="AD257" s="259"/>
      <c r="AE257" s="259"/>
      <c r="AF257" s="58"/>
      <c r="AG257" s="30"/>
      <c r="AH257" s="58"/>
      <c r="AI257" s="30"/>
      <c r="AJ257" s="185"/>
      <c r="AK257" s="208"/>
      <c r="AL257" s="291"/>
      <c r="AM257" s="124" t="str">
        <f t="shared" si="24"/>
        <v/>
      </c>
      <c r="AN257" s="125" t="str">
        <f t="shared" si="25"/>
        <v/>
      </c>
      <c r="AO257" s="125" t="str">
        <f t="shared" si="26"/>
        <v/>
      </c>
      <c r="AP257" s="125" t="str">
        <f t="shared" si="27"/>
        <v/>
      </c>
      <c r="AQ257" s="126" t="str">
        <f t="shared" si="28"/>
        <v/>
      </c>
      <c r="AR257" s="39"/>
      <c r="AS257" s="234"/>
      <c r="AT257" s="39"/>
    </row>
    <row r="258" spans="2:46" ht="13.5" customHeight="1" x14ac:dyDescent="0.15">
      <c r="B258" s="289" t="s">
        <v>117</v>
      </c>
      <c r="C258" s="27" t="s">
        <v>34</v>
      </c>
      <c r="D258" s="41"/>
      <c r="E258" s="57"/>
      <c r="F258" s="98"/>
      <c r="G258" s="98"/>
      <c r="H258" s="98"/>
      <c r="I258" s="62"/>
      <c r="J258" s="62"/>
      <c r="K258" s="63"/>
      <c r="L258" s="258"/>
      <c r="M258" s="258"/>
      <c r="N258" s="57"/>
      <c r="O258" s="28"/>
      <c r="P258" s="57"/>
      <c r="Q258" s="28"/>
      <c r="R258" s="133"/>
      <c r="S258" s="206"/>
      <c r="T258" s="289" t="s">
        <v>117</v>
      </c>
      <c r="U258" s="27" t="s">
        <v>34</v>
      </c>
      <c r="V258" s="41"/>
      <c r="W258" s="57"/>
      <c r="X258" s="98"/>
      <c r="Y258" s="98"/>
      <c r="Z258" s="98"/>
      <c r="AA258" s="62"/>
      <c r="AB258" s="62"/>
      <c r="AC258" s="63"/>
      <c r="AD258" s="258"/>
      <c r="AE258" s="258"/>
      <c r="AF258" s="57"/>
      <c r="AG258" s="28"/>
      <c r="AH258" s="57"/>
      <c r="AI258" s="28"/>
      <c r="AJ258" s="133"/>
      <c r="AK258" s="208"/>
      <c r="AL258" s="289" t="s">
        <v>117</v>
      </c>
      <c r="AM258" s="121" t="str">
        <f t="shared" si="24"/>
        <v/>
      </c>
      <c r="AN258" s="97" t="str">
        <f t="shared" si="25"/>
        <v/>
      </c>
      <c r="AO258" s="97" t="str">
        <f t="shared" si="26"/>
        <v/>
      </c>
      <c r="AP258" s="97" t="str">
        <f t="shared" si="27"/>
        <v/>
      </c>
      <c r="AQ258" s="122" t="str">
        <f t="shared" si="28"/>
        <v/>
      </c>
      <c r="AR258" s="39"/>
      <c r="AS258" s="234"/>
      <c r="AT258" s="39"/>
    </row>
    <row r="259" spans="2:46" ht="13.5" customHeight="1" x14ac:dyDescent="0.15">
      <c r="B259" s="290"/>
      <c r="C259" s="29" t="s">
        <v>35</v>
      </c>
      <c r="D259" s="187"/>
      <c r="E259" s="58"/>
      <c r="F259" s="188"/>
      <c r="G259" s="188"/>
      <c r="H259" s="188"/>
      <c r="I259" s="64"/>
      <c r="J259" s="64"/>
      <c r="K259" s="189"/>
      <c r="L259" s="259"/>
      <c r="M259" s="259"/>
      <c r="N259" s="58"/>
      <c r="O259" s="30"/>
      <c r="P259" s="58"/>
      <c r="Q259" s="30"/>
      <c r="R259" s="134"/>
      <c r="S259" s="206"/>
      <c r="T259" s="290"/>
      <c r="U259" s="29" t="s">
        <v>35</v>
      </c>
      <c r="V259" s="187"/>
      <c r="W259" s="58"/>
      <c r="X259" s="188"/>
      <c r="Y259" s="188"/>
      <c r="Z259" s="188"/>
      <c r="AA259" s="64"/>
      <c r="AB259" s="64"/>
      <c r="AC259" s="189"/>
      <c r="AD259" s="259"/>
      <c r="AE259" s="259"/>
      <c r="AF259" s="58"/>
      <c r="AG259" s="30"/>
      <c r="AH259" s="58"/>
      <c r="AI259" s="30"/>
      <c r="AJ259" s="134"/>
      <c r="AK259" s="208"/>
      <c r="AL259" s="290"/>
      <c r="AM259" s="88" t="str">
        <f t="shared" si="24"/>
        <v/>
      </c>
      <c r="AN259" s="123" t="str">
        <f t="shared" si="25"/>
        <v/>
      </c>
      <c r="AO259" s="123" t="str">
        <f t="shared" si="26"/>
        <v/>
      </c>
      <c r="AP259" s="123" t="str">
        <f t="shared" si="27"/>
        <v/>
      </c>
      <c r="AQ259" s="89" t="str">
        <f t="shared" si="28"/>
        <v/>
      </c>
      <c r="AR259" s="39"/>
      <c r="AS259" s="234"/>
      <c r="AT259" s="39"/>
    </row>
    <row r="260" spans="2:46" ht="13.5" customHeight="1" x14ac:dyDescent="0.15">
      <c r="B260" s="290"/>
      <c r="C260" s="29" t="s">
        <v>36</v>
      </c>
      <c r="D260" s="187"/>
      <c r="E260" s="58"/>
      <c r="F260" s="188"/>
      <c r="G260" s="188"/>
      <c r="H260" s="188"/>
      <c r="I260" s="64"/>
      <c r="J260" s="64"/>
      <c r="K260" s="189"/>
      <c r="L260" s="259"/>
      <c r="M260" s="259"/>
      <c r="N260" s="58"/>
      <c r="O260" s="30"/>
      <c r="P260" s="58"/>
      <c r="Q260" s="30"/>
      <c r="R260" s="134"/>
      <c r="S260" s="206"/>
      <c r="T260" s="290"/>
      <c r="U260" s="29" t="s">
        <v>36</v>
      </c>
      <c r="V260" s="187"/>
      <c r="W260" s="58"/>
      <c r="X260" s="188"/>
      <c r="Y260" s="188"/>
      <c r="Z260" s="188"/>
      <c r="AA260" s="64"/>
      <c r="AB260" s="64"/>
      <c r="AC260" s="189"/>
      <c r="AD260" s="259"/>
      <c r="AE260" s="259"/>
      <c r="AF260" s="58"/>
      <c r="AG260" s="30"/>
      <c r="AH260" s="58"/>
      <c r="AI260" s="30"/>
      <c r="AJ260" s="134"/>
      <c r="AK260" s="208"/>
      <c r="AL260" s="290"/>
      <c r="AM260" s="88" t="str">
        <f t="shared" si="24"/>
        <v/>
      </c>
      <c r="AN260" s="123" t="str">
        <f t="shared" si="25"/>
        <v/>
      </c>
      <c r="AO260" s="123" t="str">
        <f t="shared" si="26"/>
        <v/>
      </c>
      <c r="AP260" s="123" t="str">
        <f t="shared" si="27"/>
        <v/>
      </c>
      <c r="AQ260" s="89" t="str">
        <f t="shared" si="28"/>
        <v/>
      </c>
      <c r="AR260" s="39"/>
      <c r="AS260" s="234"/>
      <c r="AT260" s="39"/>
    </row>
    <row r="261" spans="2:46" ht="13.5" customHeight="1" x14ac:dyDescent="0.15">
      <c r="B261" s="290"/>
      <c r="C261" s="29" t="s">
        <v>38</v>
      </c>
      <c r="D261" s="187"/>
      <c r="E261" s="58"/>
      <c r="F261" s="188"/>
      <c r="G261" s="188"/>
      <c r="H261" s="188"/>
      <c r="I261" s="64"/>
      <c r="J261" s="64"/>
      <c r="K261" s="189"/>
      <c r="L261" s="259"/>
      <c r="M261" s="259"/>
      <c r="N261" s="58"/>
      <c r="O261" s="30"/>
      <c r="P261" s="58"/>
      <c r="Q261" s="30"/>
      <c r="R261" s="134"/>
      <c r="S261" s="206"/>
      <c r="T261" s="290"/>
      <c r="U261" s="29" t="s">
        <v>38</v>
      </c>
      <c r="V261" s="187"/>
      <c r="W261" s="58"/>
      <c r="X261" s="188"/>
      <c r="Y261" s="188"/>
      <c r="Z261" s="188"/>
      <c r="AA261" s="64"/>
      <c r="AB261" s="64"/>
      <c r="AC261" s="189"/>
      <c r="AD261" s="259"/>
      <c r="AE261" s="259"/>
      <c r="AF261" s="58"/>
      <c r="AG261" s="30"/>
      <c r="AH261" s="58"/>
      <c r="AI261" s="30"/>
      <c r="AJ261" s="134"/>
      <c r="AK261" s="208"/>
      <c r="AL261" s="290"/>
      <c r="AM261" s="88" t="str">
        <f t="shared" si="24"/>
        <v/>
      </c>
      <c r="AN261" s="123" t="str">
        <f t="shared" si="25"/>
        <v/>
      </c>
      <c r="AO261" s="123" t="str">
        <f t="shared" si="26"/>
        <v/>
      </c>
      <c r="AP261" s="123" t="str">
        <f t="shared" si="27"/>
        <v/>
      </c>
      <c r="AQ261" s="89" t="str">
        <f t="shared" si="28"/>
        <v/>
      </c>
      <c r="AR261" s="39"/>
      <c r="AS261" s="234"/>
      <c r="AT261" s="39"/>
    </row>
    <row r="262" spans="2:46" ht="13.5" customHeight="1" thickBot="1" x14ac:dyDescent="0.2">
      <c r="B262" s="291"/>
      <c r="C262" s="29"/>
      <c r="D262" s="187"/>
      <c r="E262" s="58"/>
      <c r="F262" s="190"/>
      <c r="G262" s="190"/>
      <c r="H262" s="190"/>
      <c r="I262" s="58"/>
      <c r="J262" s="58"/>
      <c r="K262" s="189"/>
      <c r="L262" s="259"/>
      <c r="M262" s="259"/>
      <c r="N262" s="58"/>
      <c r="O262" s="30"/>
      <c r="P262" s="58"/>
      <c r="Q262" s="30"/>
      <c r="R262" s="185"/>
      <c r="S262" s="206"/>
      <c r="T262" s="291"/>
      <c r="U262" s="29"/>
      <c r="V262" s="187"/>
      <c r="W262" s="58"/>
      <c r="X262" s="190"/>
      <c r="Y262" s="190"/>
      <c r="Z262" s="190"/>
      <c r="AA262" s="58"/>
      <c r="AB262" s="58"/>
      <c r="AC262" s="189"/>
      <c r="AD262" s="259"/>
      <c r="AE262" s="259"/>
      <c r="AF262" s="58"/>
      <c r="AG262" s="30"/>
      <c r="AH262" s="58"/>
      <c r="AI262" s="30"/>
      <c r="AJ262" s="185"/>
      <c r="AK262" s="208"/>
      <c r="AL262" s="291"/>
      <c r="AM262" s="124" t="str">
        <f t="shared" si="24"/>
        <v/>
      </c>
      <c r="AN262" s="125" t="str">
        <f t="shared" si="25"/>
        <v/>
      </c>
      <c r="AO262" s="125" t="str">
        <f t="shared" si="26"/>
        <v/>
      </c>
      <c r="AP262" s="125" t="str">
        <f t="shared" si="27"/>
        <v/>
      </c>
      <c r="AQ262" s="126" t="str">
        <f t="shared" si="28"/>
        <v/>
      </c>
      <c r="AR262" s="39"/>
      <c r="AS262" s="234"/>
      <c r="AT262" s="39"/>
    </row>
    <row r="263" spans="2:46" ht="13.5" customHeight="1" x14ac:dyDescent="0.15">
      <c r="B263" s="289" t="s">
        <v>118</v>
      </c>
      <c r="C263" s="27" t="s">
        <v>34</v>
      </c>
      <c r="D263" s="41"/>
      <c r="E263" s="57"/>
      <c r="F263" s="98"/>
      <c r="G263" s="98"/>
      <c r="H263" s="98"/>
      <c r="I263" s="62"/>
      <c r="J263" s="62"/>
      <c r="K263" s="63"/>
      <c r="L263" s="258"/>
      <c r="M263" s="258"/>
      <c r="N263" s="57"/>
      <c r="O263" s="28"/>
      <c r="P263" s="57"/>
      <c r="Q263" s="28"/>
      <c r="R263" s="133"/>
      <c r="S263" s="206"/>
      <c r="T263" s="289" t="s">
        <v>118</v>
      </c>
      <c r="U263" s="27" t="s">
        <v>34</v>
      </c>
      <c r="V263" s="41"/>
      <c r="W263" s="57"/>
      <c r="X263" s="98"/>
      <c r="Y263" s="98"/>
      <c r="Z263" s="98"/>
      <c r="AA263" s="62"/>
      <c r="AB263" s="62"/>
      <c r="AC263" s="63"/>
      <c r="AD263" s="258"/>
      <c r="AE263" s="258"/>
      <c r="AF263" s="57"/>
      <c r="AG263" s="28"/>
      <c r="AH263" s="57"/>
      <c r="AI263" s="28"/>
      <c r="AJ263" s="133"/>
      <c r="AK263" s="208"/>
      <c r="AL263" s="289" t="s">
        <v>118</v>
      </c>
      <c r="AM263" s="121" t="str">
        <f t="shared" si="24"/>
        <v/>
      </c>
      <c r="AN263" s="97" t="str">
        <f t="shared" si="25"/>
        <v/>
      </c>
      <c r="AO263" s="97" t="str">
        <f t="shared" si="26"/>
        <v/>
      </c>
      <c r="AP263" s="97" t="str">
        <f t="shared" si="27"/>
        <v/>
      </c>
      <c r="AQ263" s="122" t="str">
        <f t="shared" si="28"/>
        <v/>
      </c>
      <c r="AR263" s="39"/>
      <c r="AS263" s="234"/>
      <c r="AT263" s="39"/>
    </row>
    <row r="264" spans="2:46" ht="13.5" customHeight="1" x14ac:dyDescent="0.15">
      <c r="B264" s="290"/>
      <c r="C264" s="29" t="s">
        <v>35</v>
      </c>
      <c r="D264" s="187"/>
      <c r="E264" s="58"/>
      <c r="F264" s="188"/>
      <c r="G264" s="188"/>
      <c r="H264" s="188"/>
      <c r="I264" s="64"/>
      <c r="J264" s="64"/>
      <c r="K264" s="189"/>
      <c r="L264" s="259"/>
      <c r="M264" s="259"/>
      <c r="N264" s="58"/>
      <c r="O264" s="30"/>
      <c r="P264" s="58"/>
      <c r="Q264" s="30"/>
      <c r="R264" s="134"/>
      <c r="S264" s="206"/>
      <c r="T264" s="290"/>
      <c r="U264" s="29" t="s">
        <v>35</v>
      </c>
      <c r="V264" s="187"/>
      <c r="W264" s="58"/>
      <c r="X264" s="188"/>
      <c r="Y264" s="188"/>
      <c r="Z264" s="188"/>
      <c r="AA264" s="64"/>
      <c r="AB264" s="64"/>
      <c r="AC264" s="189"/>
      <c r="AD264" s="259"/>
      <c r="AE264" s="259"/>
      <c r="AF264" s="58"/>
      <c r="AG264" s="30"/>
      <c r="AH264" s="58"/>
      <c r="AI264" s="30"/>
      <c r="AJ264" s="134"/>
      <c r="AK264" s="208"/>
      <c r="AL264" s="290"/>
      <c r="AM264" s="88" t="str">
        <f t="shared" si="24"/>
        <v/>
      </c>
      <c r="AN264" s="123" t="str">
        <f t="shared" si="25"/>
        <v/>
      </c>
      <c r="AO264" s="123" t="str">
        <f t="shared" si="26"/>
        <v/>
      </c>
      <c r="AP264" s="123" t="str">
        <f t="shared" si="27"/>
        <v/>
      </c>
      <c r="AQ264" s="89" t="str">
        <f t="shared" si="28"/>
        <v/>
      </c>
      <c r="AR264" s="39"/>
      <c r="AS264" s="234"/>
      <c r="AT264" s="39"/>
    </row>
    <row r="265" spans="2:46" ht="13.5" customHeight="1" x14ac:dyDescent="0.15">
      <c r="B265" s="290"/>
      <c r="C265" s="29" t="s">
        <v>36</v>
      </c>
      <c r="D265" s="187"/>
      <c r="E265" s="58"/>
      <c r="F265" s="188"/>
      <c r="G265" s="188"/>
      <c r="H265" s="188"/>
      <c r="I265" s="64"/>
      <c r="J265" s="64"/>
      <c r="K265" s="189"/>
      <c r="L265" s="259"/>
      <c r="M265" s="259"/>
      <c r="N265" s="58"/>
      <c r="O265" s="30"/>
      <c r="P265" s="58"/>
      <c r="Q265" s="30"/>
      <c r="R265" s="134"/>
      <c r="S265" s="206"/>
      <c r="T265" s="290"/>
      <c r="U265" s="29" t="s">
        <v>36</v>
      </c>
      <c r="V265" s="187"/>
      <c r="W265" s="58"/>
      <c r="X265" s="188"/>
      <c r="Y265" s="188"/>
      <c r="Z265" s="188"/>
      <c r="AA265" s="64"/>
      <c r="AB265" s="64"/>
      <c r="AC265" s="189"/>
      <c r="AD265" s="259"/>
      <c r="AE265" s="259"/>
      <c r="AF265" s="58"/>
      <c r="AG265" s="30"/>
      <c r="AH265" s="58"/>
      <c r="AI265" s="30"/>
      <c r="AJ265" s="134"/>
      <c r="AK265" s="208"/>
      <c r="AL265" s="290"/>
      <c r="AM265" s="88" t="str">
        <f t="shared" si="24"/>
        <v/>
      </c>
      <c r="AN265" s="123" t="str">
        <f t="shared" si="25"/>
        <v/>
      </c>
      <c r="AO265" s="123" t="str">
        <f t="shared" si="26"/>
        <v/>
      </c>
      <c r="AP265" s="123" t="str">
        <f t="shared" si="27"/>
        <v/>
      </c>
      <c r="AQ265" s="89" t="str">
        <f t="shared" si="28"/>
        <v/>
      </c>
      <c r="AR265" s="39"/>
      <c r="AS265" s="234"/>
      <c r="AT265" s="39"/>
    </row>
    <row r="266" spans="2:46" ht="13.5" customHeight="1" x14ac:dyDescent="0.15">
      <c r="B266" s="290"/>
      <c r="C266" s="29" t="s">
        <v>38</v>
      </c>
      <c r="D266" s="187"/>
      <c r="E266" s="58"/>
      <c r="F266" s="188"/>
      <c r="G266" s="188"/>
      <c r="H266" s="188"/>
      <c r="I266" s="64"/>
      <c r="J266" s="64"/>
      <c r="K266" s="189"/>
      <c r="L266" s="259"/>
      <c r="M266" s="259"/>
      <c r="N266" s="58"/>
      <c r="O266" s="30"/>
      <c r="P266" s="58"/>
      <c r="Q266" s="30"/>
      <c r="R266" s="134"/>
      <c r="S266" s="206"/>
      <c r="T266" s="290"/>
      <c r="U266" s="29" t="s">
        <v>38</v>
      </c>
      <c r="V266" s="187"/>
      <c r="W266" s="58"/>
      <c r="X266" s="188"/>
      <c r="Y266" s="188"/>
      <c r="Z266" s="188"/>
      <c r="AA266" s="64"/>
      <c r="AB266" s="64"/>
      <c r="AC266" s="189"/>
      <c r="AD266" s="259"/>
      <c r="AE266" s="259"/>
      <c r="AF266" s="58"/>
      <c r="AG266" s="30"/>
      <c r="AH266" s="58"/>
      <c r="AI266" s="30"/>
      <c r="AJ266" s="134"/>
      <c r="AK266" s="208"/>
      <c r="AL266" s="290"/>
      <c r="AM266" s="88" t="str">
        <f t="shared" si="24"/>
        <v/>
      </c>
      <c r="AN266" s="123" t="str">
        <f t="shared" si="25"/>
        <v/>
      </c>
      <c r="AO266" s="123" t="str">
        <f t="shared" si="26"/>
        <v/>
      </c>
      <c r="AP266" s="123" t="str">
        <f t="shared" si="27"/>
        <v/>
      </c>
      <c r="AQ266" s="89" t="str">
        <f t="shared" si="28"/>
        <v/>
      </c>
      <c r="AR266" s="39"/>
      <c r="AS266" s="234"/>
      <c r="AT266" s="39"/>
    </row>
    <row r="267" spans="2:46" ht="13.5" customHeight="1" thickBot="1" x14ac:dyDescent="0.2">
      <c r="B267" s="291"/>
      <c r="C267" s="29"/>
      <c r="D267" s="187"/>
      <c r="E267" s="58"/>
      <c r="F267" s="190"/>
      <c r="G267" s="190"/>
      <c r="H267" s="190"/>
      <c r="I267" s="58"/>
      <c r="J267" s="58"/>
      <c r="K267" s="189"/>
      <c r="L267" s="259"/>
      <c r="M267" s="259"/>
      <c r="N267" s="58"/>
      <c r="O267" s="30"/>
      <c r="P267" s="58"/>
      <c r="Q267" s="30"/>
      <c r="R267" s="185"/>
      <c r="S267" s="206"/>
      <c r="T267" s="291"/>
      <c r="U267" s="29"/>
      <c r="V267" s="187"/>
      <c r="W267" s="58"/>
      <c r="X267" s="190"/>
      <c r="Y267" s="190"/>
      <c r="Z267" s="190"/>
      <c r="AA267" s="58"/>
      <c r="AB267" s="58"/>
      <c r="AC267" s="189"/>
      <c r="AD267" s="259"/>
      <c r="AE267" s="259"/>
      <c r="AF267" s="58"/>
      <c r="AG267" s="30"/>
      <c r="AH267" s="58"/>
      <c r="AI267" s="30"/>
      <c r="AJ267" s="185"/>
      <c r="AK267" s="208"/>
      <c r="AL267" s="291"/>
      <c r="AM267" s="124" t="str">
        <f t="shared" si="24"/>
        <v/>
      </c>
      <c r="AN267" s="125" t="str">
        <f t="shared" si="25"/>
        <v/>
      </c>
      <c r="AO267" s="125" t="str">
        <f t="shared" si="26"/>
        <v/>
      </c>
      <c r="AP267" s="125" t="str">
        <f t="shared" si="27"/>
        <v/>
      </c>
      <c r="AQ267" s="126" t="str">
        <f t="shared" si="28"/>
        <v/>
      </c>
      <c r="AR267" s="39"/>
      <c r="AS267" s="234"/>
      <c r="AT267" s="39"/>
    </row>
    <row r="268" spans="2:46" ht="13.5" customHeight="1" x14ac:dyDescent="0.15">
      <c r="B268" s="289" t="s">
        <v>119</v>
      </c>
      <c r="C268" s="27" t="s">
        <v>34</v>
      </c>
      <c r="D268" s="41"/>
      <c r="E268" s="57"/>
      <c r="F268" s="98"/>
      <c r="G268" s="98"/>
      <c r="H268" s="98"/>
      <c r="I268" s="62"/>
      <c r="J268" s="62"/>
      <c r="K268" s="63"/>
      <c r="L268" s="258"/>
      <c r="M268" s="258"/>
      <c r="N268" s="57"/>
      <c r="O268" s="28"/>
      <c r="P268" s="57"/>
      <c r="Q268" s="28"/>
      <c r="R268" s="133"/>
      <c r="S268" s="206"/>
      <c r="T268" s="289" t="s">
        <v>119</v>
      </c>
      <c r="U268" s="27" t="s">
        <v>34</v>
      </c>
      <c r="V268" s="41"/>
      <c r="W268" s="57"/>
      <c r="X268" s="98"/>
      <c r="Y268" s="98"/>
      <c r="Z268" s="98"/>
      <c r="AA268" s="62"/>
      <c r="AB268" s="62"/>
      <c r="AC268" s="63"/>
      <c r="AD268" s="258"/>
      <c r="AE268" s="258"/>
      <c r="AF268" s="57"/>
      <c r="AG268" s="28"/>
      <c r="AH268" s="57"/>
      <c r="AI268" s="28"/>
      <c r="AJ268" s="133"/>
      <c r="AK268" s="208"/>
      <c r="AL268" s="289" t="s">
        <v>119</v>
      </c>
      <c r="AM268" s="121" t="str">
        <f t="shared" si="24"/>
        <v/>
      </c>
      <c r="AN268" s="97" t="str">
        <f t="shared" si="25"/>
        <v/>
      </c>
      <c r="AO268" s="97" t="str">
        <f t="shared" si="26"/>
        <v/>
      </c>
      <c r="AP268" s="97" t="str">
        <f t="shared" si="27"/>
        <v/>
      </c>
      <c r="AQ268" s="122" t="str">
        <f t="shared" si="28"/>
        <v/>
      </c>
      <c r="AR268" s="39"/>
      <c r="AS268" s="234"/>
      <c r="AT268" s="39"/>
    </row>
    <row r="269" spans="2:46" ht="13.5" customHeight="1" x14ac:dyDescent="0.15">
      <c r="B269" s="290"/>
      <c r="C269" s="29" t="s">
        <v>35</v>
      </c>
      <c r="D269" s="187"/>
      <c r="E269" s="58"/>
      <c r="F269" s="188"/>
      <c r="G269" s="188"/>
      <c r="H269" s="188"/>
      <c r="I269" s="64"/>
      <c r="J269" s="64"/>
      <c r="K269" s="189"/>
      <c r="L269" s="259"/>
      <c r="M269" s="259"/>
      <c r="N269" s="58"/>
      <c r="O269" s="30"/>
      <c r="P269" s="58"/>
      <c r="Q269" s="30"/>
      <c r="R269" s="134"/>
      <c r="S269" s="206"/>
      <c r="T269" s="290"/>
      <c r="U269" s="29" t="s">
        <v>35</v>
      </c>
      <c r="V269" s="187"/>
      <c r="W269" s="58"/>
      <c r="X269" s="188"/>
      <c r="Y269" s="188"/>
      <c r="Z269" s="188"/>
      <c r="AA269" s="64"/>
      <c r="AB269" s="64"/>
      <c r="AC269" s="189"/>
      <c r="AD269" s="259"/>
      <c r="AE269" s="259"/>
      <c r="AF269" s="58"/>
      <c r="AG269" s="30"/>
      <c r="AH269" s="58"/>
      <c r="AI269" s="30"/>
      <c r="AJ269" s="134"/>
      <c r="AK269" s="208"/>
      <c r="AL269" s="290"/>
      <c r="AM269" s="88" t="str">
        <f t="shared" si="24"/>
        <v/>
      </c>
      <c r="AN269" s="123" t="str">
        <f t="shared" si="25"/>
        <v/>
      </c>
      <c r="AO269" s="123" t="str">
        <f t="shared" si="26"/>
        <v/>
      </c>
      <c r="AP269" s="123" t="str">
        <f t="shared" si="27"/>
        <v/>
      </c>
      <c r="AQ269" s="89" t="str">
        <f t="shared" si="28"/>
        <v/>
      </c>
      <c r="AR269" s="39"/>
      <c r="AS269" s="234"/>
      <c r="AT269" s="39"/>
    </row>
    <row r="270" spans="2:46" ht="13.5" customHeight="1" x14ac:dyDescent="0.15">
      <c r="B270" s="290"/>
      <c r="C270" s="29" t="s">
        <v>36</v>
      </c>
      <c r="D270" s="187"/>
      <c r="E270" s="58"/>
      <c r="F270" s="188"/>
      <c r="G270" s="188"/>
      <c r="H270" s="188"/>
      <c r="I270" s="64"/>
      <c r="J270" s="64"/>
      <c r="K270" s="189"/>
      <c r="L270" s="259"/>
      <c r="M270" s="259"/>
      <c r="N270" s="58"/>
      <c r="O270" s="30"/>
      <c r="P270" s="58"/>
      <c r="Q270" s="30"/>
      <c r="R270" s="134"/>
      <c r="S270" s="206"/>
      <c r="T270" s="290"/>
      <c r="U270" s="29" t="s">
        <v>36</v>
      </c>
      <c r="V270" s="187"/>
      <c r="W270" s="58"/>
      <c r="X270" s="188"/>
      <c r="Y270" s="188"/>
      <c r="Z270" s="188"/>
      <c r="AA270" s="64"/>
      <c r="AB270" s="64"/>
      <c r="AC270" s="189"/>
      <c r="AD270" s="259"/>
      <c r="AE270" s="259"/>
      <c r="AF270" s="58"/>
      <c r="AG270" s="30"/>
      <c r="AH270" s="58"/>
      <c r="AI270" s="30"/>
      <c r="AJ270" s="134"/>
      <c r="AK270" s="208"/>
      <c r="AL270" s="290"/>
      <c r="AM270" s="88" t="str">
        <f t="shared" si="24"/>
        <v/>
      </c>
      <c r="AN270" s="123" t="str">
        <f t="shared" si="25"/>
        <v/>
      </c>
      <c r="AO270" s="123" t="str">
        <f t="shared" si="26"/>
        <v/>
      </c>
      <c r="AP270" s="123" t="str">
        <f t="shared" si="27"/>
        <v/>
      </c>
      <c r="AQ270" s="89" t="str">
        <f t="shared" si="28"/>
        <v/>
      </c>
      <c r="AR270" s="39"/>
      <c r="AS270" s="234"/>
      <c r="AT270" s="39"/>
    </row>
    <row r="271" spans="2:46" ht="13.5" customHeight="1" x14ac:dyDescent="0.15">
      <c r="B271" s="290"/>
      <c r="C271" s="29" t="s">
        <v>38</v>
      </c>
      <c r="D271" s="187"/>
      <c r="E271" s="58"/>
      <c r="F271" s="188"/>
      <c r="G271" s="188"/>
      <c r="H271" s="188"/>
      <c r="I271" s="64"/>
      <c r="J271" s="64"/>
      <c r="K271" s="189"/>
      <c r="L271" s="259"/>
      <c r="M271" s="259"/>
      <c r="N271" s="58"/>
      <c r="O271" s="30"/>
      <c r="P271" s="58"/>
      <c r="Q271" s="30"/>
      <c r="R271" s="134"/>
      <c r="S271" s="206"/>
      <c r="T271" s="290"/>
      <c r="U271" s="29" t="s">
        <v>38</v>
      </c>
      <c r="V271" s="187"/>
      <c r="W271" s="58"/>
      <c r="X271" s="188"/>
      <c r="Y271" s="188"/>
      <c r="Z271" s="188"/>
      <c r="AA271" s="64"/>
      <c r="AB271" s="64"/>
      <c r="AC271" s="189"/>
      <c r="AD271" s="259"/>
      <c r="AE271" s="259"/>
      <c r="AF271" s="58"/>
      <c r="AG271" s="30"/>
      <c r="AH271" s="58"/>
      <c r="AI271" s="30"/>
      <c r="AJ271" s="134"/>
      <c r="AK271" s="208"/>
      <c r="AL271" s="290"/>
      <c r="AM271" s="88" t="str">
        <f t="shared" si="24"/>
        <v/>
      </c>
      <c r="AN271" s="123" t="str">
        <f t="shared" si="25"/>
        <v/>
      </c>
      <c r="AO271" s="123" t="str">
        <f t="shared" si="26"/>
        <v/>
      </c>
      <c r="AP271" s="123" t="str">
        <f t="shared" si="27"/>
        <v/>
      </c>
      <c r="AQ271" s="89" t="str">
        <f t="shared" si="28"/>
        <v/>
      </c>
      <c r="AR271" s="39"/>
      <c r="AS271" s="234"/>
      <c r="AT271" s="39"/>
    </row>
    <row r="272" spans="2:46" ht="13.5" customHeight="1" thickBot="1" x14ac:dyDescent="0.2">
      <c r="B272" s="291"/>
      <c r="C272" s="29"/>
      <c r="D272" s="187"/>
      <c r="E272" s="58"/>
      <c r="F272" s="190"/>
      <c r="G272" s="190"/>
      <c r="H272" s="190"/>
      <c r="I272" s="58"/>
      <c r="J272" s="58"/>
      <c r="K272" s="189"/>
      <c r="L272" s="259"/>
      <c r="M272" s="259"/>
      <c r="N272" s="58"/>
      <c r="O272" s="30"/>
      <c r="P272" s="58"/>
      <c r="Q272" s="30"/>
      <c r="R272" s="185"/>
      <c r="S272" s="206"/>
      <c r="T272" s="291"/>
      <c r="U272" s="29"/>
      <c r="V272" s="187"/>
      <c r="W272" s="58"/>
      <c r="X272" s="190"/>
      <c r="Y272" s="190"/>
      <c r="Z272" s="190"/>
      <c r="AA272" s="58"/>
      <c r="AB272" s="58"/>
      <c r="AC272" s="189"/>
      <c r="AD272" s="259"/>
      <c r="AE272" s="259"/>
      <c r="AF272" s="58"/>
      <c r="AG272" s="30"/>
      <c r="AH272" s="58"/>
      <c r="AI272" s="30"/>
      <c r="AJ272" s="185"/>
      <c r="AK272" s="208"/>
      <c r="AL272" s="291"/>
      <c r="AM272" s="124" t="str">
        <f t="shared" si="24"/>
        <v/>
      </c>
      <c r="AN272" s="125" t="str">
        <f t="shared" si="25"/>
        <v/>
      </c>
      <c r="AO272" s="125" t="str">
        <f t="shared" si="26"/>
        <v/>
      </c>
      <c r="AP272" s="125" t="str">
        <f t="shared" si="27"/>
        <v/>
      </c>
      <c r="AQ272" s="126" t="str">
        <f t="shared" si="28"/>
        <v/>
      </c>
      <c r="AR272" s="39"/>
      <c r="AS272" s="234"/>
      <c r="AT272" s="39"/>
    </row>
    <row r="273" spans="2:46" ht="13.5" customHeight="1" x14ac:dyDescent="0.15">
      <c r="B273" s="289" t="s">
        <v>120</v>
      </c>
      <c r="C273" s="27" t="s">
        <v>34</v>
      </c>
      <c r="D273" s="41"/>
      <c r="E273" s="57"/>
      <c r="F273" s="98"/>
      <c r="G273" s="98"/>
      <c r="H273" s="98"/>
      <c r="I273" s="62"/>
      <c r="J273" s="62"/>
      <c r="K273" s="63"/>
      <c r="L273" s="258"/>
      <c r="M273" s="258"/>
      <c r="N273" s="57"/>
      <c r="O273" s="28"/>
      <c r="P273" s="57"/>
      <c r="Q273" s="28"/>
      <c r="R273" s="133"/>
      <c r="S273" s="206"/>
      <c r="T273" s="289" t="s">
        <v>120</v>
      </c>
      <c r="U273" s="27" t="s">
        <v>34</v>
      </c>
      <c r="V273" s="41"/>
      <c r="W273" s="57"/>
      <c r="X273" s="98"/>
      <c r="Y273" s="98"/>
      <c r="Z273" s="98"/>
      <c r="AA273" s="62"/>
      <c r="AB273" s="62"/>
      <c r="AC273" s="63"/>
      <c r="AD273" s="258"/>
      <c r="AE273" s="258"/>
      <c r="AF273" s="57"/>
      <c r="AG273" s="28"/>
      <c r="AH273" s="57"/>
      <c r="AI273" s="28"/>
      <c r="AJ273" s="133"/>
      <c r="AK273" s="208"/>
      <c r="AL273" s="289" t="s">
        <v>120</v>
      </c>
      <c r="AM273" s="121" t="str">
        <f t="shared" si="24"/>
        <v/>
      </c>
      <c r="AN273" s="97" t="str">
        <f t="shared" si="25"/>
        <v/>
      </c>
      <c r="AO273" s="97" t="str">
        <f t="shared" si="26"/>
        <v/>
      </c>
      <c r="AP273" s="97" t="str">
        <f t="shared" si="27"/>
        <v/>
      </c>
      <c r="AQ273" s="122" t="str">
        <f t="shared" si="28"/>
        <v/>
      </c>
      <c r="AR273" s="39"/>
      <c r="AS273" s="234"/>
      <c r="AT273" s="39"/>
    </row>
    <row r="274" spans="2:46" ht="13.5" customHeight="1" x14ac:dyDescent="0.15">
      <c r="B274" s="290"/>
      <c r="C274" s="29" t="s">
        <v>35</v>
      </c>
      <c r="D274" s="187"/>
      <c r="E274" s="58"/>
      <c r="F274" s="188"/>
      <c r="G274" s="188"/>
      <c r="H274" s="188"/>
      <c r="I274" s="64"/>
      <c r="J274" s="64"/>
      <c r="K274" s="189"/>
      <c r="L274" s="259"/>
      <c r="M274" s="259"/>
      <c r="N274" s="58"/>
      <c r="O274" s="30"/>
      <c r="P274" s="58"/>
      <c r="Q274" s="30"/>
      <c r="R274" s="134"/>
      <c r="S274" s="206"/>
      <c r="T274" s="290"/>
      <c r="U274" s="29" t="s">
        <v>35</v>
      </c>
      <c r="V274" s="187"/>
      <c r="W274" s="58"/>
      <c r="X274" s="188"/>
      <c r="Y274" s="188"/>
      <c r="Z274" s="188"/>
      <c r="AA274" s="64"/>
      <c r="AB274" s="64"/>
      <c r="AC274" s="189"/>
      <c r="AD274" s="259"/>
      <c r="AE274" s="259"/>
      <c r="AF274" s="58"/>
      <c r="AG274" s="30"/>
      <c r="AH274" s="58"/>
      <c r="AI274" s="30"/>
      <c r="AJ274" s="134"/>
      <c r="AK274" s="208"/>
      <c r="AL274" s="290"/>
      <c r="AM274" s="88" t="str">
        <f t="shared" si="24"/>
        <v/>
      </c>
      <c r="AN274" s="123" t="str">
        <f t="shared" si="25"/>
        <v/>
      </c>
      <c r="AO274" s="123" t="str">
        <f t="shared" si="26"/>
        <v/>
      </c>
      <c r="AP274" s="123" t="str">
        <f t="shared" si="27"/>
        <v/>
      </c>
      <c r="AQ274" s="89" t="str">
        <f t="shared" si="28"/>
        <v/>
      </c>
      <c r="AR274" s="39"/>
      <c r="AS274" s="234"/>
      <c r="AT274" s="39"/>
    </row>
    <row r="275" spans="2:46" ht="13.5" customHeight="1" x14ac:dyDescent="0.15">
      <c r="B275" s="290"/>
      <c r="C275" s="29" t="s">
        <v>36</v>
      </c>
      <c r="D275" s="187"/>
      <c r="E275" s="58"/>
      <c r="F275" s="188"/>
      <c r="G275" s="188"/>
      <c r="H275" s="188"/>
      <c r="I275" s="64"/>
      <c r="J275" s="64"/>
      <c r="K275" s="189"/>
      <c r="L275" s="259"/>
      <c r="M275" s="259"/>
      <c r="N275" s="58"/>
      <c r="O275" s="30"/>
      <c r="P275" s="58"/>
      <c r="Q275" s="30"/>
      <c r="R275" s="134"/>
      <c r="S275" s="206"/>
      <c r="T275" s="290"/>
      <c r="U275" s="29" t="s">
        <v>36</v>
      </c>
      <c r="V275" s="187"/>
      <c r="W275" s="58"/>
      <c r="X275" s="188"/>
      <c r="Y275" s="188"/>
      <c r="Z275" s="188"/>
      <c r="AA275" s="64"/>
      <c r="AB275" s="64"/>
      <c r="AC275" s="189"/>
      <c r="AD275" s="259"/>
      <c r="AE275" s="259"/>
      <c r="AF275" s="58"/>
      <c r="AG275" s="30"/>
      <c r="AH275" s="58"/>
      <c r="AI275" s="30"/>
      <c r="AJ275" s="134"/>
      <c r="AK275" s="208"/>
      <c r="AL275" s="290"/>
      <c r="AM275" s="88" t="str">
        <f t="shared" si="24"/>
        <v/>
      </c>
      <c r="AN275" s="123" t="str">
        <f t="shared" si="25"/>
        <v/>
      </c>
      <c r="AO275" s="123" t="str">
        <f t="shared" si="26"/>
        <v/>
      </c>
      <c r="AP275" s="123" t="str">
        <f t="shared" si="27"/>
        <v/>
      </c>
      <c r="AQ275" s="89" t="str">
        <f t="shared" si="28"/>
        <v/>
      </c>
      <c r="AR275" s="39"/>
      <c r="AS275" s="234"/>
      <c r="AT275" s="39"/>
    </row>
    <row r="276" spans="2:46" ht="13.5" customHeight="1" x14ac:dyDescent="0.15">
      <c r="B276" s="290"/>
      <c r="C276" s="29" t="s">
        <v>38</v>
      </c>
      <c r="D276" s="187"/>
      <c r="E276" s="58"/>
      <c r="F276" s="188"/>
      <c r="G276" s="188"/>
      <c r="H276" s="188"/>
      <c r="I276" s="64"/>
      <c r="J276" s="64"/>
      <c r="K276" s="189"/>
      <c r="L276" s="259"/>
      <c r="M276" s="259"/>
      <c r="N276" s="58"/>
      <c r="O276" s="30"/>
      <c r="P276" s="58"/>
      <c r="Q276" s="30"/>
      <c r="R276" s="134"/>
      <c r="S276" s="206"/>
      <c r="T276" s="290"/>
      <c r="U276" s="29" t="s">
        <v>38</v>
      </c>
      <c r="V276" s="187"/>
      <c r="W276" s="58"/>
      <c r="X276" s="188"/>
      <c r="Y276" s="188"/>
      <c r="Z276" s="188"/>
      <c r="AA276" s="64"/>
      <c r="AB276" s="64"/>
      <c r="AC276" s="189"/>
      <c r="AD276" s="259"/>
      <c r="AE276" s="259"/>
      <c r="AF276" s="58"/>
      <c r="AG276" s="30"/>
      <c r="AH276" s="58"/>
      <c r="AI276" s="30"/>
      <c r="AJ276" s="134"/>
      <c r="AK276" s="208"/>
      <c r="AL276" s="290"/>
      <c r="AM276" s="88" t="str">
        <f t="shared" si="24"/>
        <v/>
      </c>
      <c r="AN276" s="123" t="str">
        <f t="shared" si="25"/>
        <v/>
      </c>
      <c r="AO276" s="123" t="str">
        <f t="shared" si="26"/>
        <v/>
      </c>
      <c r="AP276" s="123" t="str">
        <f t="shared" si="27"/>
        <v/>
      </c>
      <c r="AQ276" s="89" t="str">
        <f t="shared" si="28"/>
        <v/>
      </c>
      <c r="AR276" s="39"/>
      <c r="AS276" s="234"/>
      <c r="AT276" s="39"/>
    </row>
    <row r="277" spans="2:46" ht="13.5" customHeight="1" thickBot="1" x14ac:dyDescent="0.2">
      <c r="B277" s="291"/>
      <c r="C277" s="29"/>
      <c r="D277" s="187"/>
      <c r="E277" s="58"/>
      <c r="F277" s="190"/>
      <c r="G277" s="190"/>
      <c r="H277" s="190"/>
      <c r="I277" s="58"/>
      <c r="J277" s="58"/>
      <c r="K277" s="189"/>
      <c r="L277" s="259"/>
      <c r="M277" s="259"/>
      <c r="N277" s="58"/>
      <c r="O277" s="30"/>
      <c r="P277" s="58"/>
      <c r="Q277" s="30"/>
      <c r="R277" s="185"/>
      <c r="S277" s="206"/>
      <c r="T277" s="291"/>
      <c r="U277" s="29"/>
      <c r="V277" s="187"/>
      <c r="W277" s="58"/>
      <c r="X277" s="190"/>
      <c r="Y277" s="190"/>
      <c r="Z277" s="190"/>
      <c r="AA277" s="58"/>
      <c r="AB277" s="58"/>
      <c r="AC277" s="189"/>
      <c r="AD277" s="259"/>
      <c r="AE277" s="259"/>
      <c r="AF277" s="58"/>
      <c r="AG277" s="30"/>
      <c r="AH277" s="58"/>
      <c r="AI277" s="30"/>
      <c r="AJ277" s="185"/>
      <c r="AK277" s="208"/>
      <c r="AL277" s="291"/>
      <c r="AM277" s="124" t="str">
        <f t="shared" si="24"/>
        <v/>
      </c>
      <c r="AN277" s="125" t="str">
        <f t="shared" si="25"/>
        <v/>
      </c>
      <c r="AO277" s="125" t="str">
        <f t="shared" si="26"/>
        <v/>
      </c>
      <c r="AP277" s="125" t="str">
        <f t="shared" si="27"/>
        <v/>
      </c>
      <c r="AQ277" s="126" t="str">
        <f t="shared" si="28"/>
        <v/>
      </c>
      <c r="AR277" s="39"/>
      <c r="AS277" s="234"/>
      <c r="AT277" s="39"/>
    </row>
    <row r="278" spans="2:46" ht="13.5" customHeight="1" x14ac:dyDescent="0.15">
      <c r="B278" s="289" t="s">
        <v>121</v>
      </c>
      <c r="C278" s="27" t="s">
        <v>34</v>
      </c>
      <c r="D278" s="41"/>
      <c r="E278" s="57"/>
      <c r="F278" s="98"/>
      <c r="G278" s="98"/>
      <c r="H278" s="98"/>
      <c r="I278" s="62"/>
      <c r="J278" s="62"/>
      <c r="K278" s="63"/>
      <c r="L278" s="258"/>
      <c r="M278" s="258"/>
      <c r="N278" s="57"/>
      <c r="O278" s="28"/>
      <c r="P278" s="57"/>
      <c r="Q278" s="28"/>
      <c r="R278" s="133"/>
      <c r="S278" s="206"/>
      <c r="T278" s="289" t="s">
        <v>121</v>
      </c>
      <c r="U278" s="27" t="s">
        <v>34</v>
      </c>
      <c r="V278" s="41"/>
      <c r="W278" s="57"/>
      <c r="X278" s="98"/>
      <c r="Y278" s="98"/>
      <c r="Z278" s="98"/>
      <c r="AA278" s="62"/>
      <c r="AB278" s="62"/>
      <c r="AC278" s="63"/>
      <c r="AD278" s="258"/>
      <c r="AE278" s="258"/>
      <c r="AF278" s="57"/>
      <c r="AG278" s="28"/>
      <c r="AH278" s="57"/>
      <c r="AI278" s="28"/>
      <c r="AJ278" s="133"/>
      <c r="AK278" s="208"/>
      <c r="AL278" s="289" t="s">
        <v>121</v>
      </c>
      <c r="AM278" s="121" t="str">
        <f t="shared" si="24"/>
        <v/>
      </c>
      <c r="AN278" s="97" t="str">
        <f t="shared" si="25"/>
        <v/>
      </c>
      <c r="AO278" s="97" t="str">
        <f t="shared" si="26"/>
        <v/>
      </c>
      <c r="AP278" s="97" t="str">
        <f t="shared" si="27"/>
        <v/>
      </c>
      <c r="AQ278" s="122" t="str">
        <f t="shared" si="28"/>
        <v/>
      </c>
      <c r="AR278" s="39"/>
      <c r="AS278" s="234"/>
      <c r="AT278" s="39"/>
    </row>
    <row r="279" spans="2:46" ht="13.5" customHeight="1" x14ac:dyDescent="0.15">
      <c r="B279" s="290"/>
      <c r="C279" s="29" t="s">
        <v>35</v>
      </c>
      <c r="D279" s="187"/>
      <c r="E279" s="58"/>
      <c r="F279" s="188"/>
      <c r="G279" s="188"/>
      <c r="H279" s="188"/>
      <c r="I279" s="64"/>
      <c r="J279" s="64"/>
      <c r="K279" s="189"/>
      <c r="L279" s="259"/>
      <c r="M279" s="259"/>
      <c r="N279" s="58"/>
      <c r="O279" s="30"/>
      <c r="P279" s="58"/>
      <c r="Q279" s="30"/>
      <c r="R279" s="134"/>
      <c r="S279" s="206"/>
      <c r="T279" s="290"/>
      <c r="U279" s="29" t="s">
        <v>35</v>
      </c>
      <c r="V279" s="187"/>
      <c r="W279" s="58"/>
      <c r="X279" s="188"/>
      <c r="Y279" s="188"/>
      <c r="Z279" s="188"/>
      <c r="AA279" s="64"/>
      <c r="AB279" s="64"/>
      <c r="AC279" s="189"/>
      <c r="AD279" s="259"/>
      <c r="AE279" s="259"/>
      <c r="AF279" s="58"/>
      <c r="AG279" s="30"/>
      <c r="AH279" s="58"/>
      <c r="AI279" s="30"/>
      <c r="AJ279" s="134"/>
      <c r="AK279" s="208"/>
      <c r="AL279" s="290"/>
      <c r="AM279" s="88" t="str">
        <f t="shared" si="24"/>
        <v/>
      </c>
      <c r="AN279" s="123" t="str">
        <f t="shared" si="25"/>
        <v/>
      </c>
      <c r="AO279" s="123" t="str">
        <f t="shared" si="26"/>
        <v/>
      </c>
      <c r="AP279" s="123" t="str">
        <f t="shared" si="27"/>
        <v/>
      </c>
      <c r="AQ279" s="89" t="str">
        <f t="shared" si="28"/>
        <v/>
      </c>
      <c r="AR279" s="39"/>
      <c r="AS279" s="234"/>
      <c r="AT279" s="39"/>
    </row>
    <row r="280" spans="2:46" ht="13.5" customHeight="1" x14ac:dyDescent="0.15">
      <c r="B280" s="290"/>
      <c r="C280" s="29" t="s">
        <v>36</v>
      </c>
      <c r="D280" s="187"/>
      <c r="E280" s="58"/>
      <c r="F280" s="188"/>
      <c r="G280" s="188"/>
      <c r="H280" s="188"/>
      <c r="I280" s="64"/>
      <c r="J280" s="64"/>
      <c r="K280" s="189"/>
      <c r="L280" s="259"/>
      <c r="M280" s="259"/>
      <c r="N280" s="58"/>
      <c r="O280" s="30"/>
      <c r="P280" s="58"/>
      <c r="Q280" s="30"/>
      <c r="R280" s="134"/>
      <c r="S280" s="206"/>
      <c r="T280" s="290"/>
      <c r="U280" s="29" t="s">
        <v>36</v>
      </c>
      <c r="V280" s="187"/>
      <c r="W280" s="58"/>
      <c r="X280" s="188"/>
      <c r="Y280" s="188"/>
      <c r="Z280" s="188"/>
      <c r="AA280" s="64"/>
      <c r="AB280" s="64"/>
      <c r="AC280" s="189"/>
      <c r="AD280" s="259"/>
      <c r="AE280" s="259"/>
      <c r="AF280" s="58"/>
      <c r="AG280" s="30"/>
      <c r="AH280" s="58"/>
      <c r="AI280" s="30"/>
      <c r="AJ280" s="134"/>
      <c r="AK280" s="208"/>
      <c r="AL280" s="290"/>
      <c r="AM280" s="88" t="str">
        <f t="shared" si="24"/>
        <v/>
      </c>
      <c r="AN280" s="123" t="str">
        <f t="shared" si="25"/>
        <v/>
      </c>
      <c r="AO280" s="123" t="str">
        <f t="shared" si="26"/>
        <v/>
      </c>
      <c r="AP280" s="123" t="str">
        <f t="shared" si="27"/>
        <v/>
      </c>
      <c r="AQ280" s="89" t="str">
        <f t="shared" si="28"/>
        <v/>
      </c>
      <c r="AR280" s="39"/>
      <c r="AS280" s="234"/>
      <c r="AT280" s="39"/>
    </row>
    <row r="281" spans="2:46" ht="13.5" customHeight="1" x14ac:dyDescent="0.15">
      <c r="B281" s="290"/>
      <c r="C281" s="29" t="s">
        <v>38</v>
      </c>
      <c r="D281" s="187"/>
      <c r="E281" s="58"/>
      <c r="F281" s="188"/>
      <c r="G281" s="188"/>
      <c r="H281" s="188"/>
      <c r="I281" s="64"/>
      <c r="J281" s="64"/>
      <c r="K281" s="189"/>
      <c r="L281" s="259"/>
      <c r="M281" s="259"/>
      <c r="N281" s="58"/>
      <c r="O281" s="30"/>
      <c r="P281" s="58"/>
      <c r="Q281" s="30"/>
      <c r="R281" s="134"/>
      <c r="S281" s="206"/>
      <c r="T281" s="290"/>
      <c r="U281" s="29" t="s">
        <v>38</v>
      </c>
      <c r="V281" s="187"/>
      <c r="W281" s="58"/>
      <c r="X281" s="188"/>
      <c r="Y281" s="188"/>
      <c r="Z281" s="188"/>
      <c r="AA281" s="64"/>
      <c r="AB281" s="64"/>
      <c r="AC281" s="189"/>
      <c r="AD281" s="259"/>
      <c r="AE281" s="259"/>
      <c r="AF281" s="58"/>
      <c r="AG281" s="30"/>
      <c r="AH281" s="58"/>
      <c r="AI281" s="30"/>
      <c r="AJ281" s="134"/>
      <c r="AK281" s="208"/>
      <c r="AL281" s="290"/>
      <c r="AM281" s="88" t="str">
        <f t="shared" si="24"/>
        <v/>
      </c>
      <c r="AN281" s="123" t="str">
        <f t="shared" si="25"/>
        <v/>
      </c>
      <c r="AO281" s="123" t="str">
        <f t="shared" si="26"/>
        <v/>
      </c>
      <c r="AP281" s="123" t="str">
        <f t="shared" si="27"/>
        <v/>
      </c>
      <c r="AQ281" s="89" t="str">
        <f t="shared" si="28"/>
        <v/>
      </c>
      <c r="AR281" s="39"/>
      <c r="AS281" s="234"/>
      <c r="AT281" s="39"/>
    </row>
    <row r="282" spans="2:46" ht="13.5" customHeight="1" thickBot="1" x14ac:dyDescent="0.2">
      <c r="B282" s="291"/>
      <c r="C282" s="29"/>
      <c r="D282" s="187"/>
      <c r="E282" s="58"/>
      <c r="F282" s="190"/>
      <c r="G282" s="190"/>
      <c r="H282" s="190"/>
      <c r="I282" s="58"/>
      <c r="J282" s="58"/>
      <c r="K282" s="189"/>
      <c r="L282" s="259"/>
      <c r="M282" s="259"/>
      <c r="N282" s="58"/>
      <c r="O282" s="30"/>
      <c r="P282" s="58"/>
      <c r="Q282" s="30"/>
      <c r="R282" s="185"/>
      <c r="S282" s="206"/>
      <c r="T282" s="291"/>
      <c r="U282" s="29"/>
      <c r="V282" s="187"/>
      <c r="W282" s="58"/>
      <c r="X282" s="190"/>
      <c r="Y282" s="190"/>
      <c r="Z282" s="190"/>
      <c r="AA282" s="58"/>
      <c r="AB282" s="58"/>
      <c r="AC282" s="189"/>
      <c r="AD282" s="259"/>
      <c r="AE282" s="259"/>
      <c r="AF282" s="58"/>
      <c r="AG282" s="30"/>
      <c r="AH282" s="58"/>
      <c r="AI282" s="30"/>
      <c r="AJ282" s="185"/>
      <c r="AK282" s="208"/>
      <c r="AL282" s="291"/>
      <c r="AM282" s="124" t="str">
        <f t="shared" si="24"/>
        <v/>
      </c>
      <c r="AN282" s="125" t="str">
        <f t="shared" si="25"/>
        <v/>
      </c>
      <c r="AO282" s="125" t="str">
        <f t="shared" si="26"/>
        <v/>
      </c>
      <c r="AP282" s="125" t="str">
        <f t="shared" si="27"/>
        <v/>
      </c>
      <c r="AQ282" s="126" t="str">
        <f t="shared" si="28"/>
        <v/>
      </c>
      <c r="AR282" s="39"/>
      <c r="AS282" s="234"/>
      <c r="AT282" s="39"/>
    </row>
    <row r="283" spans="2:46" ht="13.5" customHeight="1" x14ac:dyDescent="0.15">
      <c r="B283" s="289" t="s">
        <v>122</v>
      </c>
      <c r="C283" s="27" t="s">
        <v>34</v>
      </c>
      <c r="D283" s="41"/>
      <c r="E283" s="57"/>
      <c r="F283" s="98"/>
      <c r="G283" s="98"/>
      <c r="H283" s="98"/>
      <c r="I283" s="62"/>
      <c r="J283" s="62"/>
      <c r="K283" s="63"/>
      <c r="L283" s="258"/>
      <c r="M283" s="258"/>
      <c r="N283" s="57"/>
      <c r="O283" s="28"/>
      <c r="P283" s="57"/>
      <c r="Q283" s="28"/>
      <c r="R283" s="133"/>
      <c r="S283" s="206"/>
      <c r="T283" s="289" t="s">
        <v>122</v>
      </c>
      <c r="U283" s="27" t="s">
        <v>34</v>
      </c>
      <c r="V283" s="41"/>
      <c r="W283" s="57"/>
      <c r="X283" s="98"/>
      <c r="Y283" s="98"/>
      <c r="Z283" s="98"/>
      <c r="AA283" s="62"/>
      <c r="AB283" s="62"/>
      <c r="AC283" s="63"/>
      <c r="AD283" s="258"/>
      <c r="AE283" s="258"/>
      <c r="AF283" s="57"/>
      <c r="AG283" s="28"/>
      <c r="AH283" s="57"/>
      <c r="AI283" s="28"/>
      <c r="AJ283" s="133"/>
      <c r="AK283" s="208"/>
      <c r="AL283" s="289" t="s">
        <v>122</v>
      </c>
      <c r="AM283" s="121" t="str">
        <f t="shared" si="24"/>
        <v/>
      </c>
      <c r="AN283" s="97" t="str">
        <f t="shared" si="25"/>
        <v/>
      </c>
      <c r="AO283" s="97" t="str">
        <f t="shared" si="26"/>
        <v/>
      </c>
      <c r="AP283" s="97" t="str">
        <f t="shared" si="27"/>
        <v/>
      </c>
      <c r="AQ283" s="122" t="str">
        <f t="shared" si="28"/>
        <v/>
      </c>
      <c r="AR283" s="39"/>
      <c r="AS283" s="234"/>
      <c r="AT283" s="39"/>
    </row>
    <row r="284" spans="2:46" ht="13.5" customHeight="1" x14ac:dyDescent="0.15">
      <c r="B284" s="290"/>
      <c r="C284" s="29" t="s">
        <v>35</v>
      </c>
      <c r="D284" s="187"/>
      <c r="E284" s="58"/>
      <c r="F284" s="188"/>
      <c r="G284" s="188"/>
      <c r="H284" s="188"/>
      <c r="I284" s="64"/>
      <c r="J284" s="64"/>
      <c r="K284" s="189"/>
      <c r="L284" s="259"/>
      <c r="M284" s="259"/>
      <c r="N284" s="58"/>
      <c r="O284" s="30"/>
      <c r="P284" s="58"/>
      <c r="Q284" s="30"/>
      <c r="R284" s="134"/>
      <c r="S284" s="206"/>
      <c r="T284" s="290"/>
      <c r="U284" s="29" t="s">
        <v>35</v>
      </c>
      <c r="V284" s="187"/>
      <c r="W284" s="58"/>
      <c r="X284" s="188"/>
      <c r="Y284" s="188"/>
      <c r="Z284" s="188"/>
      <c r="AA284" s="64"/>
      <c r="AB284" s="64"/>
      <c r="AC284" s="189"/>
      <c r="AD284" s="259"/>
      <c r="AE284" s="259"/>
      <c r="AF284" s="58"/>
      <c r="AG284" s="30"/>
      <c r="AH284" s="58"/>
      <c r="AI284" s="30"/>
      <c r="AJ284" s="134"/>
      <c r="AK284" s="208"/>
      <c r="AL284" s="290"/>
      <c r="AM284" s="88" t="str">
        <f t="shared" si="24"/>
        <v/>
      </c>
      <c r="AN284" s="123" t="str">
        <f t="shared" si="25"/>
        <v/>
      </c>
      <c r="AO284" s="123" t="str">
        <f t="shared" si="26"/>
        <v/>
      </c>
      <c r="AP284" s="123" t="str">
        <f t="shared" si="27"/>
        <v/>
      </c>
      <c r="AQ284" s="89" t="str">
        <f t="shared" si="28"/>
        <v/>
      </c>
      <c r="AR284" s="39"/>
      <c r="AS284" s="234"/>
      <c r="AT284" s="39"/>
    </row>
    <row r="285" spans="2:46" ht="13.5" customHeight="1" x14ac:dyDescent="0.15">
      <c r="B285" s="290"/>
      <c r="C285" s="29" t="s">
        <v>36</v>
      </c>
      <c r="D285" s="187"/>
      <c r="E285" s="58"/>
      <c r="F285" s="188"/>
      <c r="G285" s="188"/>
      <c r="H285" s="188"/>
      <c r="I285" s="64"/>
      <c r="J285" s="64"/>
      <c r="K285" s="189"/>
      <c r="L285" s="259"/>
      <c r="M285" s="259"/>
      <c r="N285" s="58"/>
      <c r="O285" s="30"/>
      <c r="P285" s="58"/>
      <c r="Q285" s="30"/>
      <c r="R285" s="134"/>
      <c r="S285" s="206"/>
      <c r="T285" s="290"/>
      <c r="U285" s="29" t="s">
        <v>36</v>
      </c>
      <c r="V285" s="187"/>
      <c r="W285" s="58"/>
      <c r="X285" s="188"/>
      <c r="Y285" s="188"/>
      <c r="Z285" s="188"/>
      <c r="AA285" s="64"/>
      <c r="AB285" s="64"/>
      <c r="AC285" s="189"/>
      <c r="AD285" s="259"/>
      <c r="AE285" s="259"/>
      <c r="AF285" s="58"/>
      <c r="AG285" s="30"/>
      <c r="AH285" s="58"/>
      <c r="AI285" s="30"/>
      <c r="AJ285" s="134"/>
      <c r="AK285" s="208"/>
      <c r="AL285" s="290"/>
      <c r="AM285" s="88" t="str">
        <f t="shared" si="24"/>
        <v/>
      </c>
      <c r="AN285" s="123" t="str">
        <f t="shared" si="25"/>
        <v/>
      </c>
      <c r="AO285" s="123" t="str">
        <f t="shared" si="26"/>
        <v/>
      </c>
      <c r="AP285" s="123" t="str">
        <f t="shared" si="27"/>
        <v/>
      </c>
      <c r="AQ285" s="89" t="str">
        <f t="shared" si="28"/>
        <v/>
      </c>
      <c r="AR285" s="39"/>
      <c r="AS285" s="234"/>
      <c r="AT285" s="39"/>
    </row>
    <row r="286" spans="2:46" ht="13.5" customHeight="1" x14ac:dyDescent="0.15">
      <c r="B286" s="290"/>
      <c r="C286" s="29" t="s">
        <v>38</v>
      </c>
      <c r="D286" s="187"/>
      <c r="E286" s="58"/>
      <c r="F286" s="188"/>
      <c r="G286" s="188"/>
      <c r="H286" s="188"/>
      <c r="I286" s="64"/>
      <c r="J286" s="64"/>
      <c r="K286" s="189"/>
      <c r="L286" s="259"/>
      <c r="M286" s="259"/>
      <c r="N286" s="58"/>
      <c r="O286" s="30"/>
      <c r="P286" s="58"/>
      <c r="Q286" s="30"/>
      <c r="R286" s="134"/>
      <c r="S286" s="206"/>
      <c r="T286" s="290"/>
      <c r="U286" s="29" t="s">
        <v>38</v>
      </c>
      <c r="V286" s="187"/>
      <c r="W286" s="58"/>
      <c r="X286" s="188"/>
      <c r="Y286" s="188"/>
      <c r="Z286" s="188"/>
      <c r="AA286" s="64"/>
      <c r="AB286" s="64"/>
      <c r="AC286" s="189"/>
      <c r="AD286" s="259"/>
      <c r="AE286" s="259"/>
      <c r="AF286" s="58"/>
      <c r="AG286" s="30"/>
      <c r="AH286" s="58"/>
      <c r="AI286" s="30"/>
      <c r="AJ286" s="134"/>
      <c r="AK286" s="208"/>
      <c r="AL286" s="290"/>
      <c r="AM286" s="88" t="str">
        <f t="shared" si="24"/>
        <v/>
      </c>
      <c r="AN286" s="123" t="str">
        <f t="shared" si="25"/>
        <v/>
      </c>
      <c r="AO286" s="123" t="str">
        <f t="shared" si="26"/>
        <v/>
      </c>
      <c r="AP286" s="123" t="str">
        <f t="shared" si="27"/>
        <v/>
      </c>
      <c r="AQ286" s="89" t="str">
        <f t="shared" si="28"/>
        <v/>
      </c>
      <c r="AR286" s="39"/>
      <c r="AS286" s="234"/>
      <c r="AT286" s="39"/>
    </row>
    <row r="287" spans="2:46" ht="13.5" customHeight="1" thickBot="1" x14ac:dyDescent="0.2">
      <c r="B287" s="291"/>
      <c r="C287" s="29"/>
      <c r="D287" s="187"/>
      <c r="E287" s="58"/>
      <c r="F287" s="190"/>
      <c r="G287" s="190"/>
      <c r="H287" s="190"/>
      <c r="I287" s="58"/>
      <c r="J287" s="58"/>
      <c r="K287" s="189"/>
      <c r="L287" s="259"/>
      <c r="M287" s="259"/>
      <c r="N287" s="58"/>
      <c r="O287" s="30"/>
      <c r="P287" s="58"/>
      <c r="Q287" s="30"/>
      <c r="R287" s="185"/>
      <c r="S287" s="206"/>
      <c r="T287" s="291"/>
      <c r="U287" s="29"/>
      <c r="V287" s="187"/>
      <c r="W287" s="58"/>
      <c r="X287" s="190"/>
      <c r="Y287" s="190"/>
      <c r="Z287" s="190"/>
      <c r="AA287" s="58"/>
      <c r="AB287" s="58"/>
      <c r="AC287" s="189"/>
      <c r="AD287" s="259"/>
      <c r="AE287" s="259"/>
      <c r="AF287" s="58"/>
      <c r="AG287" s="30"/>
      <c r="AH287" s="58"/>
      <c r="AI287" s="30"/>
      <c r="AJ287" s="185"/>
      <c r="AK287" s="208"/>
      <c r="AL287" s="291"/>
      <c r="AM287" s="124" t="str">
        <f t="shared" si="24"/>
        <v/>
      </c>
      <c r="AN287" s="125" t="str">
        <f t="shared" si="25"/>
        <v/>
      </c>
      <c r="AO287" s="125" t="str">
        <f t="shared" si="26"/>
        <v/>
      </c>
      <c r="AP287" s="125" t="str">
        <f t="shared" si="27"/>
        <v/>
      </c>
      <c r="AQ287" s="126" t="str">
        <f t="shared" si="28"/>
        <v/>
      </c>
      <c r="AR287" s="39"/>
      <c r="AS287" s="234"/>
      <c r="AT287" s="39"/>
    </row>
    <row r="288" spans="2:46" ht="13.5" customHeight="1" x14ac:dyDescent="0.15">
      <c r="B288" s="289" t="s">
        <v>123</v>
      </c>
      <c r="C288" s="27" t="s">
        <v>34</v>
      </c>
      <c r="D288" s="41"/>
      <c r="E288" s="57"/>
      <c r="F288" s="98"/>
      <c r="G288" s="98"/>
      <c r="H288" s="98"/>
      <c r="I288" s="62"/>
      <c r="J288" s="62"/>
      <c r="K288" s="63"/>
      <c r="L288" s="258"/>
      <c r="M288" s="258"/>
      <c r="N288" s="57"/>
      <c r="O288" s="28"/>
      <c r="P288" s="57"/>
      <c r="Q288" s="28"/>
      <c r="R288" s="133"/>
      <c r="S288" s="206"/>
      <c r="T288" s="289" t="s">
        <v>123</v>
      </c>
      <c r="U288" s="27" t="s">
        <v>34</v>
      </c>
      <c r="V288" s="41"/>
      <c r="W288" s="57"/>
      <c r="X288" s="98"/>
      <c r="Y288" s="98"/>
      <c r="Z288" s="98"/>
      <c r="AA288" s="62"/>
      <c r="AB288" s="62"/>
      <c r="AC288" s="63"/>
      <c r="AD288" s="258"/>
      <c r="AE288" s="258"/>
      <c r="AF288" s="57"/>
      <c r="AG288" s="28"/>
      <c r="AH288" s="57"/>
      <c r="AI288" s="28"/>
      <c r="AJ288" s="133"/>
      <c r="AK288" s="208"/>
      <c r="AL288" s="289" t="s">
        <v>123</v>
      </c>
      <c r="AM288" s="121" t="str">
        <f t="shared" si="24"/>
        <v/>
      </c>
      <c r="AN288" s="97" t="str">
        <f t="shared" si="25"/>
        <v/>
      </c>
      <c r="AO288" s="97" t="str">
        <f t="shared" si="26"/>
        <v/>
      </c>
      <c r="AP288" s="97" t="str">
        <f t="shared" si="27"/>
        <v/>
      </c>
      <c r="AQ288" s="122" t="str">
        <f t="shared" si="28"/>
        <v/>
      </c>
      <c r="AR288" s="39"/>
      <c r="AS288" s="234"/>
      <c r="AT288" s="39"/>
    </row>
    <row r="289" spans="2:46" ht="13.5" customHeight="1" x14ac:dyDescent="0.15">
      <c r="B289" s="290"/>
      <c r="C289" s="29" t="s">
        <v>35</v>
      </c>
      <c r="D289" s="187"/>
      <c r="E289" s="58"/>
      <c r="F289" s="188"/>
      <c r="G289" s="188"/>
      <c r="H289" s="188"/>
      <c r="I289" s="64"/>
      <c r="J289" s="64"/>
      <c r="K289" s="189"/>
      <c r="L289" s="259"/>
      <c r="M289" s="259"/>
      <c r="N289" s="58"/>
      <c r="O289" s="30"/>
      <c r="P289" s="58"/>
      <c r="Q289" s="30"/>
      <c r="R289" s="134"/>
      <c r="S289" s="206"/>
      <c r="T289" s="290"/>
      <c r="U289" s="29" t="s">
        <v>35</v>
      </c>
      <c r="V289" s="187"/>
      <c r="W289" s="58"/>
      <c r="X289" s="188"/>
      <c r="Y289" s="188"/>
      <c r="Z289" s="188"/>
      <c r="AA289" s="64"/>
      <c r="AB289" s="64"/>
      <c r="AC289" s="189"/>
      <c r="AD289" s="259"/>
      <c r="AE289" s="259"/>
      <c r="AF289" s="58"/>
      <c r="AG289" s="30"/>
      <c r="AH289" s="58"/>
      <c r="AI289" s="30"/>
      <c r="AJ289" s="134"/>
      <c r="AK289" s="208"/>
      <c r="AL289" s="290"/>
      <c r="AM289" s="88" t="str">
        <f t="shared" ref="AM289:AM352" si="29">IF(OR(X289="",F289=""),"",X289-F289)</f>
        <v/>
      </c>
      <c r="AN289" s="123" t="str">
        <f t="shared" ref="AN289:AN352" si="30">IF(OR(Y289="",G289=""),"",Y289-G289)</f>
        <v/>
      </c>
      <c r="AO289" s="123" t="str">
        <f t="shared" ref="AO289:AO352" si="31">IF(OR(Z289="",H289=""),"",Z289-H289)</f>
        <v/>
      </c>
      <c r="AP289" s="123" t="str">
        <f t="shared" ref="AP289:AP352" si="32">IF(OR(AA289="",I289=""),"",AA289-I289)</f>
        <v/>
      </c>
      <c r="AQ289" s="89" t="str">
        <f t="shared" ref="AQ289:AQ352" si="33">IF(OR(AB289="",J289=""),"",AB289-J289)</f>
        <v/>
      </c>
      <c r="AR289" s="39"/>
      <c r="AS289" s="234"/>
      <c r="AT289" s="39"/>
    </row>
    <row r="290" spans="2:46" ht="13.5" customHeight="1" x14ac:dyDescent="0.15">
      <c r="B290" s="290"/>
      <c r="C290" s="29" t="s">
        <v>36</v>
      </c>
      <c r="D290" s="187"/>
      <c r="E290" s="58"/>
      <c r="F290" s="188"/>
      <c r="G290" s="188"/>
      <c r="H290" s="188"/>
      <c r="I290" s="64"/>
      <c r="J290" s="64"/>
      <c r="K290" s="189"/>
      <c r="L290" s="259"/>
      <c r="M290" s="259"/>
      <c r="N290" s="58"/>
      <c r="O290" s="30"/>
      <c r="P290" s="58"/>
      <c r="Q290" s="30"/>
      <c r="R290" s="134"/>
      <c r="S290" s="206"/>
      <c r="T290" s="290"/>
      <c r="U290" s="29" t="s">
        <v>36</v>
      </c>
      <c r="V290" s="187"/>
      <c r="W290" s="58"/>
      <c r="X290" s="188"/>
      <c r="Y290" s="188"/>
      <c r="Z290" s="188"/>
      <c r="AA290" s="64"/>
      <c r="AB290" s="64"/>
      <c r="AC290" s="189"/>
      <c r="AD290" s="259"/>
      <c r="AE290" s="259"/>
      <c r="AF290" s="58"/>
      <c r="AG290" s="30"/>
      <c r="AH290" s="58"/>
      <c r="AI290" s="30"/>
      <c r="AJ290" s="134"/>
      <c r="AK290" s="208"/>
      <c r="AL290" s="290"/>
      <c r="AM290" s="88" t="str">
        <f t="shared" si="29"/>
        <v/>
      </c>
      <c r="AN290" s="123" t="str">
        <f t="shared" si="30"/>
        <v/>
      </c>
      <c r="AO290" s="123" t="str">
        <f t="shared" si="31"/>
        <v/>
      </c>
      <c r="AP290" s="123" t="str">
        <f t="shared" si="32"/>
        <v/>
      </c>
      <c r="AQ290" s="89" t="str">
        <f t="shared" si="33"/>
        <v/>
      </c>
      <c r="AR290" s="39"/>
      <c r="AS290" s="234"/>
      <c r="AT290" s="39"/>
    </row>
    <row r="291" spans="2:46" ht="13.5" customHeight="1" x14ac:dyDescent="0.15">
      <c r="B291" s="290"/>
      <c r="C291" s="29" t="s">
        <v>38</v>
      </c>
      <c r="D291" s="187"/>
      <c r="E291" s="58"/>
      <c r="F291" s="188"/>
      <c r="G291" s="188"/>
      <c r="H291" s="188"/>
      <c r="I291" s="64"/>
      <c r="J291" s="64"/>
      <c r="K291" s="189"/>
      <c r="L291" s="259"/>
      <c r="M291" s="259"/>
      <c r="N291" s="58"/>
      <c r="O291" s="30"/>
      <c r="P291" s="58"/>
      <c r="Q291" s="30"/>
      <c r="R291" s="134"/>
      <c r="S291" s="206"/>
      <c r="T291" s="290"/>
      <c r="U291" s="29" t="s">
        <v>38</v>
      </c>
      <c r="V291" s="187"/>
      <c r="W291" s="58"/>
      <c r="X291" s="188"/>
      <c r="Y291" s="188"/>
      <c r="Z291" s="188"/>
      <c r="AA291" s="64"/>
      <c r="AB291" s="64"/>
      <c r="AC291" s="189"/>
      <c r="AD291" s="259"/>
      <c r="AE291" s="259"/>
      <c r="AF291" s="58"/>
      <c r="AG291" s="30"/>
      <c r="AH291" s="58"/>
      <c r="AI291" s="30"/>
      <c r="AJ291" s="134"/>
      <c r="AK291" s="208"/>
      <c r="AL291" s="290"/>
      <c r="AM291" s="88" t="str">
        <f t="shared" si="29"/>
        <v/>
      </c>
      <c r="AN291" s="123" t="str">
        <f t="shared" si="30"/>
        <v/>
      </c>
      <c r="AO291" s="123" t="str">
        <f t="shared" si="31"/>
        <v/>
      </c>
      <c r="AP291" s="123" t="str">
        <f t="shared" si="32"/>
        <v/>
      </c>
      <c r="AQ291" s="89" t="str">
        <f t="shared" si="33"/>
        <v/>
      </c>
      <c r="AR291" s="39"/>
      <c r="AS291" s="234"/>
      <c r="AT291" s="39"/>
    </row>
    <row r="292" spans="2:46" ht="13.5" customHeight="1" thickBot="1" x14ac:dyDescent="0.2">
      <c r="B292" s="291"/>
      <c r="C292" s="29"/>
      <c r="D292" s="187"/>
      <c r="E292" s="58"/>
      <c r="F292" s="190"/>
      <c r="G292" s="190"/>
      <c r="H292" s="190"/>
      <c r="I292" s="58"/>
      <c r="J292" s="58"/>
      <c r="K292" s="189"/>
      <c r="L292" s="259"/>
      <c r="M292" s="259"/>
      <c r="N292" s="58"/>
      <c r="O292" s="30"/>
      <c r="P292" s="58"/>
      <c r="Q292" s="30"/>
      <c r="R292" s="185"/>
      <c r="S292" s="206"/>
      <c r="T292" s="291"/>
      <c r="U292" s="29"/>
      <c r="V292" s="187"/>
      <c r="W292" s="58"/>
      <c r="X292" s="190"/>
      <c r="Y292" s="190"/>
      <c r="Z292" s="190"/>
      <c r="AA292" s="58"/>
      <c r="AB292" s="58"/>
      <c r="AC292" s="189"/>
      <c r="AD292" s="259"/>
      <c r="AE292" s="259"/>
      <c r="AF292" s="58"/>
      <c r="AG292" s="30"/>
      <c r="AH292" s="58"/>
      <c r="AI292" s="30"/>
      <c r="AJ292" s="185"/>
      <c r="AK292" s="208"/>
      <c r="AL292" s="291"/>
      <c r="AM292" s="124" t="str">
        <f t="shared" si="29"/>
        <v/>
      </c>
      <c r="AN292" s="125" t="str">
        <f t="shared" si="30"/>
        <v/>
      </c>
      <c r="AO292" s="125" t="str">
        <f t="shared" si="31"/>
        <v/>
      </c>
      <c r="AP292" s="125" t="str">
        <f t="shared" si="32"/>
        <v/>
      </c>
      <c r="AQ292" s="126" t="str">
        <f t="shared" si="33"/>
        <v/>
      </c>
      <c r="AR292" s="39"/>
      <c r="AS292" s="234"/>
      <c r="AT292" s="39"/>
    </row>
    <row r="293" spans="2:46" ht="13.5" customHeight="1" x14ac:dyDescent="0.15">
      <c r="B293" s="289" t="s">
        <v>124</v>
      </c>
      <c r="C293" s="27" t="s">
        <v>34</v>
      </c>
      <c r="D293" s="41"/>
      <c r="E293" s="57"/>
      <c r="F293" s="98"/>
      <c r="G293" s="98"/>
      <c r="H293" s="98"/>
      <c r="I293" s="62"/>
      <c r="J293" s="62"/>
      <c r="K293" s="63"/>
      <c r="L293" s="258"/>
      <c r="M293" s="258"/>
      <c r="N293" s="57"/>
      <c r="O293" s="28"/>
      <c r="P293" s="57"/>
      <c r="Q293" s="28"/>
      <c r="R293" s="133"/>
      <c r="S293" s="206"/>
      <c r="T293" s="289" t="s">
        <v>124</v>
      </c>
      <c r="U293" s="27" t="s">
        <v>34</v>
      </c>
      <c r="V293" s="41"/>
      <c r="W293" s="57"/>
      <c r="X293" s="98"/>
      <c r="Y293" s="98"/>
      <c r="Z293" s="98"/>
      <c r="AA293" s="62"/>
      <c r="AB293" s="62"/>
      <c r="AC293" s="63"/>
      <c r="AD293" s="258"/>
      <c r="AE293" s="258"/>
      <c r="AF293" s="57"/>
      <c r="AG293" s="28"/>
      <c r="AH293" s="57"/>
      <c r="AI293" s="28"/>
      <c r="AJ293" s="133"/>
      <c r="AK293" s="208"/>
      <c r="AL293" s="289" t="s">
        <v>124</v>
      </c>
      <c r="AM293" s="121" t="str">
        <f t="shared" si="29"/>
        <v/>
      </c>
      <c r="AN293" s="97" t="str">
        <f t="shared" si="30"/>
        <v/>
      </c>
      <c r="AO293" s="97" t="str">
        <f t="shared" si="31"/>
        <v/>
      </c>
      <c r="AP293" s="97" t="str">
        <f t="shared" si="32"/>
        <v/>
      </c>
      <c r="AQ293" s="122" t="str">
        <f t="shared" si="33"/>
        <v/>
      </c>
      <c r="AR293" s="39"/>
      <c r="AS293" s="234"/>
      <c r="AT293" s="39"/>
    </row>
    <row r="294" spans="2:46" ht="13.5" customHeight="1" x14ac:dyDescent="0.15">
      <c r="B294" s="290"/>
      <c r="C294" s="29" t="s">
        <v>35</v>
      </c>
      <c r="D294" s="187"/>
      <c r="E294" s="58"/>
      <c r="F294" s="188"/>
      <c r="G294" s="188"/>
      <c r="H294" s="188"/>
      <c r="I294" s="64"/>
      <c r="J294" s="64"/>
      <c r="K294" s="189"/>
      <c r="L294" s="259"/>
      <c r="M294" s="259"/>
      <c r="N294" s="58"/>
      <c r="O294" s="30"/>
      <c r="P294" s="58"/>
      <c r="Q294" s="30"/>
      <c r="R294" s="134"/>
      <c r="S294" s="206"/>
      <c r="T294" s="290"/>
      <c r="U294" s="29" t="s">
        <v>35</v>
      </c>
      <c r="V294" s="187"/>
      <c r="W294" s="58"/>
      <c r="X294" s="188"/>
      <c r="Y294" s="188"/>
      <c r="Z294" s="188"/>
      <c r="AA294" s="64"/>
      <c r="AB294" s="64"/>
      <c r="AC294" s="189"/>
      <c r="AD294" s="259"/>
      <c r="AE294" s="259"/>
      <c r="AF294" s="58"/>
      <c r="AG294" s="30"/>
      <c r="AH294" s="58"/>
      <c r="AI294" s="30"/>
      <c r="AJ294" s="134"/>
      <c r="AK294" s="208"/>
      <c r="AL294" s="290"/>
      <c r="AM294" s="88" t="str">
        <f t="shared" si="29"/>
        <v/>
      </c>
      <c r="AN294" s="123" t="str">
        <f t="shared" si="30"/>
        <v/>
      </c>
      <c r="AO294" s="123" t="str">
        <f t="shared" si="31"/>
        <v/>
      </c>
      <c r="AP294" s="123" t="str">
        <f t="shared" si="32"/>
        <v/>
      </c>
      <c r="AQ294" s="89" t="str">
        <f t="shared" si="33"/>
        <v/>
      </c>
      <c r="AR294" s="39"/>
      <c r="AS294" s="234"/>
      <c r="AT294" s="39"/>
    </row>
    <row r="295" spans="2:46" ht="13.5" customHeight="1" x14ac:dyDescent="0.15">
      <c r="B295" s="290"/>
      <c r="C295" s="29" t="s">
        <v>36</v>
      </c>
      <c r="D295" s="187"/>
      <c r="E295" s="58"/>
      <c r="F295" s="188"/>
      <c r="G295" s="188"/>
      <c r="H295" s="188"/>
      <c r="I295" s="64"/>
      <c r="J295" s="64"/>
      <c r="K295" s="189"/>
      <c r="L295" s="259"/>
      <c r="M295" s="259"/>
      <c r="N295" s="58"/>
      <c r="O295" s="30"/>
      <c r="P295" s="58"/>
      <c r="Q295" s="30"/>
      <c r="R295" s="134"/>
      <c r="S295" s="206"/>
      <c r="T295" s="290"/>
      <c r="U295" s="29" t="s">
        <v>36</v>
      </c>
      <c r="V295" s="187"/>
      <c r="W295" s="58"/>
      <c r="X295" s="188"/>
      <c r="Y295" s="188"/>
      <c r="Z295" s="188"/>
      <c r="AA295" s="64"/>
      <c r="AB295" s="64"/>
      <c r="AC295" s="189"/>
      <c r="AD295" s="259"/>
      <c r="AE295" s="259"/>
      <c r="AF295" s="58"/>
      <c r="AG295" s="30"/>
      <c r="AH295" s="58"/>
      <c r="AI295" s="30"/>
      <c r="AJ295" s="134"/>
      <c r="AK295" s="208"/>
      <c r="AL295" s="290"/>
      <c r="AM295" s="88" t="str">
        <f t="shared" si="29"/>
        <v/>
      </c>
      <c r="AN295" s="123" t="str">
        <f t="shared" si="30"/>
        <v/>
      </c>
      <c r="AO295" s="123" t="str">
        <f t="shared" si="31"/>
        <v/>
      </c>
      <c r="AP295" s="123" t="str">
        <f t="shared" si="32"/>
        <v/>
      </c>
      <c r="AQ295" s="89" t="str">
        <f t="shared" si="33"/>
        <v/>
      </c>
      <c r="AR295" s="39"/>
      <c r="AS295" s="234"/>
      <c r="AT295" s="39"/>
    </row>
    <row r="296" spans="2:46" ht="13.5" customHeight="1" x14ac:dyDescent="0.15">
      <c r="B296" s="290"/>
      <c r="C296" s="29" t="s">
        <v>38</v>
      </c>
      <c r="D296" s="187"/>
      <c r="E296" s="58"/>
      <c r="F296" s="188"/>
      <c r="G296" s="188"/>
      <c r="H296" s="188"/>
      <c r="I296" s="64"/>
      <c r="J296" s="64"/>
      <c r="K296" s="189"/>
      <c r="L296" s="259"/>
      <c r="M296" s="259"/>
      <c r="N296" s="58"/>
      <c r="O296" s="30"/>
      <c r="P296" s="58"/>
      <c r="Q296" s="30"/>
      <c r="R296" s="134"/>
      <c r="S296" s="206"/>
      <c r="T296" s="290"/>
      <c r="U296" s="29" t="s">
        <v>38</v>
      </c>
      <c r="V296" s="187"/>
      <c r="W296" s="58"/>
      <c r="X296" s="188"/>
      <c r="Y296" s="188"/>
      <c r="Z296" s="188"/>
      <c r="AA296" s="64"/>
      <c r="AB296" s="64"/>
      <c r="AC296" s="189"/>
      <c r="AD296" s="259"/>
      <c r="AE296" s="259"/>
      <c r="AF296" s="58"/>
      <c r="AG296" s="30"/>
      <c r="AH296" s="58"/>
      <c r="AI296" s="30"/>
      <c r="AJ296" s="134"/>
      <c r="AK296" s="208"/>
      <c r="AL296" s="290"/>
      <c r="AM296" s="88" t="str">
        <f t="shared" si="29"/>
        <v/>
      </c>
      <c r="AN296" s="123" t="str">
        <f t="shared" si="30"/>
        <v/>
      </c>
      <c r="AO296" s="123" t="str">
        <f t="shared" si="31"/>
        <v/>
      </c>
      <c r="AP296" s="123" t="str">
        <f t="shared" si="32"/>
        <v/>
      </c>
      <c r="AQ296" s="89" t="str">
        <f t="shared" si="33"/>
        <v/>
      </c>
      <c r="AR296" s="39"/>
      <c r="AS296" s="234"/>
      <c r="AT296" s="39"/>
    </row>
    <row r="297" spans="2:46" ht="13.5" customHeight="1" thickBot="1" x14ac:dyDescent="0.2">
      <c r="B297" s="291"/>
      <c r="C297" s="29"/>
      <c r="D297" s="187"/>
      <c r="E297" s="58"/>
      <c r="F297" s="190"/>
      <c r="G297" s="190"/>
      <c r="H297" s="190"/>
      <c r="I297" s="58"/>
      <c r="J297" s="58"/>
      <c r="K297" s="189"/>
      <c r="L297" s="259"/>
      <c r="M297" s="259"/>
      <c r="N297" s="58"/>
      <c r="O297" s="30"/>
      <c r="P297" s="58"/>
      <c r="Q297" s="30"/>
      <c r="R297" s="185"/>
      <c r="S297" s="206"/>
      <c r="T297" s="291"/>
      <c r="U297" s="29"/>
      <c r="V297" s="187"/>
      <c r="W297" s="58"/>
      <c r="X297" s="190"/>
      <c r="Y297" s="190"/>
      <c r="Z297" s="190"/>
      <c r="AA297" s="58"/>
      <c r="AB297" s="58"/>
      <c r="AC297" s="189"/>
      <c r="AD297" s="259"/>
      <c r="AE297" s="259"/>
      <c r="AF297" s="58"/>
      <c r="AG297" s="30"/>
      <c r="AH297" s="58"/>
      <c r="AI297" s="30"/>
      <c r="AJ297" s="185"/>
      <c r="AK297" s="208"/>
      <c r="AL297" s="291"/>
      <c r="AM297" s="124" t="str">
        <f t="shared" si="29"/>
        <v/>
      </c>
      <c r="AN297" s="125" t="str">
        <f t="shared" si="30"/>
        <v/>
      </c>
      <c r="AO297" s="125" t="str">
        <f t="shared" si="31"/>
        <v/>
      </c>
      <c r="AP297" s="125" t="str">
        <f t="shared" si="32"/>
        <v/>
      </c>
      <c r="AQ297" s="126" t="str">
        <f t="shared" si="33"/>
        <v/>
      </c>
      <c r="AR297" s="39"/>
      <c r="AS297" s="234"/>
      <c r="AT297" s="39"/>
    </row>
    <row r="298" spans="2:46" ht="13.5" customHeight="1" x14ac:dyDescent="0.15">
      <c r="B298" s="289" t="s">
        <v>125</v>
      </c>
      <c r="C298" s="27" t="s">
        <v>34</v>
      </c>
      <c r="D298" s="41"/>
      <c r="E298" s="57"/>
      <c r="F298" s="98"/>
      <c r="G298" s="98"/>
      <c r="H298" s="98"/>
      <c r="I298" s="62"/>
      <c r="J298" s="62"/>
      <c r="K298" s="63"/>
      <c r="L298" s="258"/>
      <c r="M298" s="258"/>
      <c r="N298" s="57"/>
      <c r="O298" s="28"/>
      <c r="P298" s="57"/>
      <c r="Q298" s="28"/>
      <c r="R298" s="133"/>
      <c r="S298" s="206"/>
      <c r="T298" s="289" t="s">
        <v>125</v>
      </c>
      <c r="U298" s="27" t="s">
        <v>34</v>
      </c>
      <c r="V298" s="41"/>
      <c r="W298" s="57"/>
      <c r="X298" s="98"/>
      <c r="Y298" s="98"/>
      <c r="Z298" s="98"/>
      <c r="AA298" s="62"/>
      <c r="AB298" s="62"/>
      <c r="AC298" s="63"/>
      <c r="AD298" s="258"/>
      <c r="AE298" s="258"/>
      <c r="AF298" s="57"/>
      <c r="AG298" s="28"/>
      <c r="AH298" s="57"/>
      <c r="AI298" s="28"/>
      <c r="AJ298" s="133"/>
      <c r="AK298" s="208"/>
      <c r="AL298" s="289" t="s">
        <v>125</v>
      </c>
      <c r="AM298" s="121" t="str">
        <f t="shared" si="29"/>
        <v/>
      </c>
      <c r="AN298" s="97" t="str">
        <f t="shared" si="30"/>
        <v/>
      </c>
      <c r="AO298" s="97" t="str">
        <f t="shared" si="31"/>
        <v/>
      </c>
      <c r="AP298" s="97" t="str">
        <f t="shared" si="32"/>
        <v/>
      </c>
      <c r="AQ298" s="122" t="str">
        <f t="shared" si="33"/>
        <v/>
      </c>
      <c r="AR298" s="39"/>
      <c r="AS298" s="234"/>
      <c r="AT298" s="39"/>
    </row>
    <row r="299" spans="2:46" ht="13.5" customHeight="1" x14ac:dyDescent="0.15">
      <c r="B299" s="290"/>
      <c r="C299" s="29" t="s">
        <v>35</v>
      </c>
      <c r="D299" s="187"/>
      <c r="E299" s="58"/>
      <c r="F299" s="188"/>
      <c r="G299" s="188"/>
      <c r="H299" s="188"/>
      <c r="I299" s="64"/>
      <c r="J299" s="64"/>
      <c r="K299" s="189"/>
      <c r="L299" s="259"/>
      <c r="M299" s="259"/>
      <c r="N299" s="58"/>
      <c r="O299" s="30"/>
      <c r="P299" s="58"/>
      <c r="Q299" s="30"/>
      <c r="R299" s="134"/>
      <c r="S299" s="206"/>
      <c r="T299" s="290"/>
      <c r="U299" s="29" t="s">
        <v>35</v>
      </c>
      <c r="V299" s="187"/>
      <c r="W299" s="58"/>
      <c r="X299" s="188"/>
      <c r="Y299" s="188"/>
      <c r="Z299" s="188"/>
      <c r="AA299" s="64"/>
      <c r="AB299" s="64"/>
      <c r="AC299" s="189"/>
      <c r="AD299" s="259"/>
      <c r="AE299" s="259"/>
      <c r="AF299" s="58"/>
      <c r="AG299" s="30"/>
      <c r="AH299" s="58"/>
      <c r="AI299" s="30"/>
      <c r="AJ299" s="134"/>
      <c r="AK299" s="208"/>
      <c r="AL299" s="290"/>
      <c r="AM299" s="88" t="str">
        <f t="shared" si="29"/>
        <v/>
      </c>
      <c r="AN299" s="123" t="str">
        <f t="shared" si="30"/>
        <v/>
      </c>
      <c r="AO299" s="123" t="str">
        <f t="shared" si="31"/>
        <v/>
      </c>
      <c r="AP299" s="123" t="str">
        <f t="shared" si="32"/>
        <v/>
      </c>
      <c r="AQ299" s="89" t="str">
        <f t="shared" si="33"/>
        <v/>
      </c>
      <c r="AR299" s="39"/>
      <c r="AS299" s="234"/>
      <c r="AT299" s="39"/>
    </row>
    <row r="300" spans="2:46" ht="13.5" customHeight="1" x14ac:dyDescent="0.15">
      <c r="B300" s="290"/>
      <c r="C300" s="29" t="s">
        <v>36</v>
      </c>
      <c r="D300" s="187"/>
      <c r="E300" s="58"/>
      <c r="F300" s="188"/>
      <c r="G300" s="188"/>
      <c r="H300" s="188"/>
      <c r="I300" s="64"/>
      <c r="J300" s="64"/>
      <c r="K300" s="189"/>
      <c r="L300" s="259"/>
      <c r="M300" s="259"/>
      <c r="N300" s="58"/>
      <c r="O300" s="30"/>
      <c r="P300" s="58"/>
      <c r="Q300" s="30"/>
      <c r="R300" s="134"/>
      <c r="S300" s="206"/>
      <c r="T300" s="290"/>
      <c r="U300" s="29" t="s">
        <v>36</v>
      </c>
      <c r="V300" s="187"/>
      <c r="W300" s="58"/>
      <c r="X300" s="188"/>
      <c r="Y300" s="188"/>
      <c r="Z300" s="188"/>
      <c r="AA300" s="64"/>
      <c r="AB300" s="64"/>
      <c r="AC300" s="189"/>
      <c r="AD300" s="259"/>
      <c r="AE300" s="259"/>
      <c r="AF300" s="58"/>
      <c r="AG300" s="30"/>
      <c r="AH300" s="58"/>
      <c r="AI300" s="30"/>
      <c r="AJ300" s="134"/>
      <c r="AK300" s="208"/>
      <c r="AL300" s="290"/>
      <c r="AM300" s="88" t="str">
        <f t="shared" si="29"/>
        <v/>
      </c>
      <c r="AN300" s="123" t="str">
        <f t="shared" si="30"/>
        <v/>
      </c>
      <c r="AO300" s="123" t="str">
        <f t="shared" si="31"/>
        <v/>
      </c>
      <c r="AP300" s="123" t="str">
        <f t="shared" si="32"/>
        <v/>
      </c>
      <c r="AQ300" s="89" t="str">
        <f t="shared" si="33"/>
        <v/>
      </c>
      <c r="AR300" s="39"/>
      <c r="AS300" s="234"/>
      <c r="AT300" s="39"/>
    </row>
    <row r="301" spans="2:46" ht="13.5" customHeight="1" x14ac:dyDescent="0.15">
      <c r="B301" s="290"/>
      <c r="C301" s="29" t="s">
        <v>38</v>
      </c>
      <c r="D301" s="187"/>
      <c r="E301" s="58"/>
      <c r="F301" s="188"/>
      <c r="G301" s="188"/>
      <c r="H301" s="188"/>
      <c r="I301" s="64"/>
      <c r="J301" s="64"/>
      <c r="K301" s="189"/>
      <c r="L301" s="259"/>
      <c r="M301" s="259"/>
      <c r="N301" s="58"/>
      <c r="O301" s="30"/>
      <c r="P301" s="58"/>
      <c r="Q301" s="30"/>
      <c r="R301" s="134"/>
      <c r="S301" s="206"/>
      <c r="T301" s="290"/>
      <c r="U301" s="29" t="s">
        <v>38</v>
      </c>
      <c r="V301" s="187"/>
      <c r="W301" s="58"/>
      <c r="X301" s="188"/>
      <c r="Y301" s="188"/>
      <c r="Z301" s="188"/>
      <c r="AA301" s="64"/>
      <c r="AB301" s="64"/>
      <c r="AC301" s="189"/>
      <c r="AD301" s="259"/>
      <c r="AE301" s="259"/>
      <c r="AF301" s="58"/>
      <c r="AG301" s="30"/>
      <c r="AH301" s="58"/>
      <c r="AI301" s="30"/>
      <c r="AJ301" s="134"/>
      <c r="AK301" s="208"/>
      <c r="AL301" s="290"/>
      <c r="AM301" s="88" t="str">
        <f t="shared" si="29"/>
        <v/>
      </c>
      <c r="AN301" s="123" t="str">
        <f t="shared" si="30"/>
        <v/>
      </c>
      <c r="AO301" s="123" t="str">
        <f t="shared" si="31"/>
        <v/>
      </c>
      <c r="AP301" s="123" t="str">
        <f t="shared" si="32"/>
        <v/>
      </c>
      <c r="AQ301" s="89" t="str">
        <f t="shared" si="33"/>
        <v/>
      </c>
      <c r="AR301" s="39"/>
      <c r="AS301" s="234"/>
      <c r="AT301" s="39"/>
    </row>
    <row r="302" spans="2:46" ht="13.5" customHeight="1" thickBot="1" x14ac:dyDescent="0.2">
      <c r="B302" s="291"/>
      <c r="C302" s="29"/>
      <c r="D302" s="187"/>
      <c r="E302" s="58"/>
      <c r="F302" s="190"/>
      <c r="G302" s="190"/>
      <c r="H302" s="190"/>
      <c r="I302" s="58"/>
      <c r="J302" s="58"/>
      <c r="K302" s="189"/>
      <c r="L302" s="259"/>
      <c r="M302" s="259"/>
      <c r="N302" s="58"/>
      <c r="O302" s="30"/>
      <c r="P302" s="58"/>
      <c r="Q302" s="30"/>
      <c r="R302" s="185"/>
      <c r="S302" s="206"/>
      <c r="T302" s="291"/>
      <c r="U302" s="29"/>
      <c r="V302" s="187"/>
      <c r="W302" s="58"/>
      <c r="X302" s="190"/>
      <c r="Y302" s="190"/>
      <c r="Z302" s="190"/>
      <c r="AA302" s="58"/>
      <c r="AB302" s="58"/>
      <c r="AC302" s="189"/>
      <c r="AD302" s="259"/>
      <c r="AE302" s="259"/>
      <c r="AF302" s="58"/>
      <c r="AG302" s="30"/>
      <c r="AH302" s="58"/>
      <c r="AI302" s="30"/>
      <c r="AJ302" s="185"/>
      <c r="AK302" s="208"/>
      <c r="AL302" s="291"/>
      <c r="AM302" s="124" t="str">
        <f t="shared" si="29"/>
        <v/>
      </c>
      <c r="AN302" s="125" t="str">
        <f t="shared" si="30"/>
        <v/>
      </c>
      <c r="AO302" s="125" t="str">
        <f t="shared" si="31"/>
        <v/>
      </c>
      <c r="AP302" s="125" t="str">
        <f t="shared" si="32"/>
        <v/>
      </c>
      <c r="AQ302" s="126" t="str">
        <f t="shared" si="33"/>
        <v/>
      </c>
      <c r="AR302" s="39"/>
      <c r="AS302" s="234"/>
      <c r="AT302" s="39"/>
    </row>
    <row r="303" spans="2:46" ht="13.5" customHeight="1" x14ac:dyDescent="0.15">
      <c r="B303" s="289" t="s">
        <v>126</v>
      </c>
      <c r="C303" s="27" t="s">
        <v>34</v>
      </c>
      <c r="D303" s="41"/>
      <c r="E303" s="57"/>
      <c r="F303" s="98"/>
      <c r="G303" s="98"/>
      <c r="H303" s="98"/>
      <c r="I303" s="62"/>
      <c r="J303" s="62"/>
      <c r="K303" s="63"/>
      <c r="L303" s="258"/>
      <c r="M303" s="258"/>
      <c r="N303" s="57"/>
      <c r="O303" s="28"/>
      <c r="P303" s="57"/>
      <c r="Q303" s="28"/>
      <c r="R303" s="133"/>
      <c r="S303" s="206"/>
      <c r="T303" s="289" t="s">
        <v>126</v>
      </c>
      <c r="U303" s="27" t="s">
        <v>34</v>
      </c>
      <c r="V303" s="41"/>
      <c r="W303" s="57"/>
      <c r="X303" s="98"/>
      <c r="Y303" s="98"/>
      <c r="Z303" s="98"/>
      <c r="AA303" s="62"/>
      <c r="AB303" s="62"/>
      <c r="AC303" s="63"/>
      <c r="AD303" s="258"/>
      <c r="AE303" s="258"/>
      <c r="AF303" s="57"/>
      <c r="AG303" s="28"/>
      <c r="AH303" s="57"/>
      <c r="AI303" s="28"/>
      <c r="AJ303" s="133"/>
      <c r="AK303" s="208"/>
      <c r="AL303" s="289" t="s">
        <v>126</v>
      </c>
      <c r="AM303" s="121" t="str">
        <f t="shared" si="29"/>
        <v/>
      </c>
      <c r="AN303" s="97" t="str">
        <f t="shared" si="30"/>
        <v/>
      </c>
      <c r="AO303" s="97" t="str">
        <f t="shared" si="31"/>
        <v/>
      </c>
      <c r="AP303" s="97" t="str">
        <f t="shared" si="32"/>
        <v/>
      </c>
      <c r="AQ303" s="122" t="str">
        <f t="shared" si="33"/>
        <v/>
      </c>
      <c r="AR303" s="39"/>
      <c r="AS303" s="234"/>
      <c r="AT303" s="39"/>
    </row>
    <row r="304" spans="2:46" ht="13.5" customHeight="1" x14ac:dyDescent="0.15">
      <c r="B304" s="290"/>
      <c r="C304" s="29" t="s">
        <v>35</v>
      </c>
      <c r="D304" s="187"/>
      <c r="E304" s="58"/>
      <c r="F304" s="188"/>
      <c r="G304" s="188"/>
      <c r="H304" s="188"/>
      <c r="I304" s="64"/>
      <c r="J304" s="64"/>
      <c r="K304" s="189"/>
      <c r="L304" s="259"/>
      <c r="M304" s="259"/>
      <c r="N304" s="58"/>
      <c r="O304" s="30"/>
      <c r="P304" s="58"/>
      <c r="Q304" s="30"/>
      <c r="R304" s="134"/>
      <c r="S304" s="206"/>
      <c r="T304" s="290"/>
      <c r="U304" s="29" t="s">
        <v>35</v>
      </c>
      <c r="V304" s="187"/>
      <c r="W304" s="58"/>
      <c r="X304" s="188"/>
      <c r="Y304" s="188"/>
      <c r="Z304" s="188"/>
      <c r="AA304" s="64"/>
      <c r="AB304" s="64"/>
      <c r="AC304" s="189"/>
      <c r="AD304" s="259"/>
      <c r="AE304" s="259"/>
      <c r="AF304" s="58"/>
      <c r="AG304" s="30"/>
      <c r="AH304" s="58"/>
      <c r="AI304" s="30"/>
      <c r="AJ304" s="134"/>
      <c r="AK304" s="208"/>
      <c r="AL304" s="290"/>
      <c r="AM304" s="88" t="str">
        <f t="shared" si="29"/>
        <v/>
      </c>
      <c r="AN304" s="123" t="str">
        <f t="shared" si="30"/>
        <v/>
      </c>
      <c r="AO304" s="123" t="str">
        <f t="shared" si="31"/>
        <v/>
      </c>
      <c r="AP304" s="123" t="str">
        <f t="shared" si="32"/>
        <v/>
      </c>
      <c r="AQ304" s="89" t="str">
        <f t="shared" si="33"/>
        <v/>
      </c>
      <c r="AR304" s="39"/>
      <c r="AS304" s="234"/>
      <c r="AT304" s="39"/>
    </row>
    <row r="305" spans="2:46" ht="13.5" customHeight="1" x14ac:dyDescent="0.15">
      <c r="B305" s="290"/>
      <c r="C305" s="29" t="s">
        <v>36</v>
      </c>
      <c r="D305" s="187"/>
      <c r="E305" s="58"/>
      <c r="F305" s="188"/>
      <c r="G305" s="188"/>
      <c r="H305" s="188"/>
      <c r="I305" s="64"/>
      <c r="J305" s="64"/>
      <c r="K305" s="189"/>
      <c r="L305" s="259"/>
      <c r="M305" s="259"/>
      <c r="N305" s="58"/>
      <c r="O305" s="30"/>
      <c r="P305" s="58"/>
      <c r="Q305" s="30"/>
      <c r="R305" s="134"/>
      <c r="S305" s="206"/>
      <c r="T305" s="290"/>
      <c r="U305" s="29" t="s">
        <v>36</v>
      </c>
      <c r="V305" s="187"/>
      <c r="W305" s="58"/>
      <c r="X305" s="188"/>
      <c r="Y305" s="188"/>
      <c r="Z305" s="188"/>
      <c r="AA305" s="64"/>
      <c r="AB305" s="64"/>
      <c r="AC305" s="189"/>
      <c r="AD305" s="259"/>
      <c r="AE305" s="259"/>
      <c r="AF305" s="58"/>
      <c r="AG305" s="30"/>
      <c r="AH305" s="58"/>
      <c r="AI305" s="30"/>
      <c r="AJ305" s="134"/>
      <c r="AK305" s="208"/>
      <c r="AL305" s="290"/>
      <c r="AM305" s="88" t="str">
        <f t="shared" si="29"/>
        <v/>
      </c>
      <c r="AN305" s="123" t="str">
        <f t="shared" si="30"/>
        <v/>
      </c>
      <c r="AO305" s="123" t="str">
        <f t="shared" si="31"/>
        <v/>
      </c>
      <c r="AP305" s="123" t="str">
        <f t="shared" si="32"/>
        <v/>
      </c>
      <c r="AQ305" s="89" t="str">
        <f t="shared" si="33"/>
        <v/>
      </c>
      <c r="AR305" s="39"/>
      <c r="AS305" s="234"/>
      <c r="AT305" s="39"/>
    </row>
    <row r="306" spans="2:46" ht="13.5" customHeight="1" x14ac:dyDescent="0.15">
      <c r="B306" s="290"/>
      <c r="C306" s="29" t="s">
        <v>38</v>
      </c>
      <c r="D306" s="187"/>
      <c r="E306" s="58"/>
      <c r="F306" s="188"/>
      <c r="G306" s="188"/>
      <c r="H306" s="188"/>
      <c r="I306" s="64"/>
      <c r="J306" s="64"/>
      <c r="K306" s="189"/>
      <c r="L306" s="259"/>
      <c r="M306" s="259"/>
      <c r="N306" s="58"/>
      <c r="O306" s="30"/>
      <c r="P306" s="58"/>
      <c r="Q306" s="30"/>
      <c r="R306" s="134"/>
      <c r="S306" s="206"/>
      <c r="T306" s="290"/>
      <c r="U306" s="29" t="s">
        <v>38</v>
      </c>
      <c r="V306" s="187"/>
      <c r="W306" s="58"/>
      <c r="X306" s="188"/>
      <c r="Y306" s="188"/>
      <c r="Z306" s="188"/>
      <c r="AA306" s="64"/>
      <c r="AB306" s="64"/>
      <c r="AC306" s="189"/>
      <c r="AD306" s="259"/>
      <c r="AE306" s="259"/>
      <c r="AF306" s="58"/>
      <c r="AG306" s="30"/>
      <c r="AH306" s="58"/>
      <c r="AI306" s="30"/>
      <c r="AJ306" s="134"/>
      <c r="AK306" s="208"/>
      <c r="AL306" s="290"/>
      <c r="AM306" s="88" t="str">
        <f t="shared" si="29"/>
        <v/>
      </c>
      <c r="AN306" s="123" t="str">
        <f t="shared" si="30"/>
        <v/>
      </c>
      <c r="AO306" s="123" t="str">
        <f t="shared" si="31"/>
        <v/>
      </c>
      <c r="AP306" s="123" t="str">
        <f t="shared" si="32"/>
        <v/>
      </c>
      <c r="AQ306" s="89" t="str">
        <f t="shared" si="33"/>
        <v/>
      </c>
      <c r="AR306" s="39"/>
      <c r="AS306" s="234"/>
      <c r="AT306" s="39"/>
    </row>
    <row r="307" spans="2:46" ht="13.5" customHeight="1" thickBot="1" x14ac:dyDescent="0.2">
      <c r="B307" s="291"/>
      <c r="C307" s="29"/>
      <c r="D307" s="187"/>
      <c r="E307" s="58"/>
      <c r="F307" s="190"/>
      <c r="G307" s="190"/>
      <c r="H307" s="190"/>
      <c r="I307" s="58"/>
      <c r="J307" s="58"/>
      <c r="K307" s="189"/>
      <c r="L307" s="259"/>
      <c r="M307" s="259"/>
      <c r="N307" s="58"/>
      <c r="O307" s="30"/>
      <c r="P307" s="58"/>
      <c r="Q307" s="30"/>
      <c r="R307" s="185"/>
      <c r="S307" s="206"/>
      <c r="T307" s="291"/>
      <c r="U307" s="29"/>
      <c r="V307" s="187"/>
      <c r="W307" s="58"/>
      <c r="X307" s="190"/>
      <c r="Y307" s="190"/>
      <c r="Z307" s="190"/>
      <c r="AA307" s="58"/>
      <c r="AB307" s="58"/>
      <c r="AC307" s="189"/>
      <c r="AD307" s="259"/>
      <c r="AE307" s="259"/>
      <c r="AF307" s="58"/>
      <c r="AG307" s="30"/>
      <c r="AH307" s="58"/>
      <c r="AI307" s="30"/>
      <c r="AJ307" s="185"/>
      <c r="AK307" s="208"/>
      <c r="AL307" s="291"/>
      <c r="AM307" s="124" t="str">
        <f t="shared" si="29"/>
        <v/>
      </c>
      <c r="AN307" s="125" t="str">
        <f t="shared" si="30"/>
        <v/>
      </c>
      <c r="AO307" s="125" t="str">
        <f t="shared" si="31"/>
        <v/>
      </c>
      <c r="AP307" s="125" t="str">
        <f t="shared" si="32"/>
        <v/>
      </c>
      <c r="AQ307" s="126" t="str">
        <f t="shared" si="33"/>
        <v/>
      </c>
      <c r="AR307" s="39"/>
      <c r="AS307" s="234"/>
      <c r="AT307" s="39"/>
    </row>
    <row r="308" spans="2:46" ht="13.5" customHeight="1" x14ac:dyDescent="0.15">
      <c r="B308" s="289" t="s">
        <v>127</v>
      </c>
      <c r="C308" s="27" t="s">
        <v>34</v>
      </c>
      <c r="D308" s="41"/>
      <c r="E308" s="57"/>
      <c r="F308" s="98"/>
      <c r="G308" s="98"/>
      <c r="H308" s="98"/>
      <c r="I308" s="62"/>
      <c r="J308" s="62"/>
      <c r="K308" s="63"/>
      <c r="L308" s="258"/>
      <c r="M308" s="258"/>
      <c r="N308" s="57"/>
      <c r="O308" s="28"/>
      <c r="P308" s="57"/>
      <c r="Q308" s="28"/>
      <c r="R308" s="133"/>
      <c r="S308" s="206"/>
      <c r="T308" s="289" t="s">
        <v>127</v>
      </c>
      <c r="U308" s="27" t="s">
        <v>34</v>
      </c>
      <c r="V308" s="41"/>
      <c r="W308" s="57"/>
      <c r="X308" s="98"/>
      <c r="Y308" s="98"/>
      <c r="Z308" s="98"/>
      <c r="AA308" s="62"/>
      <c r="AB308" s="62"/>
      <c r="AC308" s="63"/>
      <c r="AD308" s="258"/>
      <c r="AE308" s="258"/>
      <c r="AF308" s="57"/>
      <c r="AG308" s="28"/>
      <c r="AH308" s="57"/>
      <c r="AI308" s="28"/>
      <c r="AJ308" s="133"/>
      <c r="AK308" s="208"/>
      <c r="AL308" s="289" t="s">
        <v>127</v>
      </c>
      <c r="AM308" s="121" t="str">
        <f t="shared" si="29"/>
        <v/>
      </c>
      <c r="AN308" s="97" t="str">
        <f t="shared" si="30"/>
        <v/>
      </c>
      <c r="AO308" s="97" t="str">
        <f t="shared" si="31"/>
        <v/>
      </c>
      <c r="AP308" s="97" t="str">
        <f t="shared" si="32"/>
        <v/>
      </c>
      <c r="AQ308" s="122" t="str">
        <f t="shared" si="33"/>
        <v/>
      </c>
      <c r="AR308" s="39"/>
      <c r="AS308" s="234"/>
      <c r="AT308" s="39"/>
    </row>
    <row r="309" spans="2:46" ht="13.5" customHeight="1" x14ac:dyDescent="0.15">
      <c r="B309" s="290"/>
      <c r="C309" s="29" t="s">
        <v>35</v>
      </c>
      <c r="D309" s="187"/>
      <c r="E309" s="58"/>
      <c r="F309" s="188"/>
      <c r="G309" s="188"/>
      <c r="H309" s="188"/>
      <c r="I309" s="64"/>
      <c r="J309" s="64"/>
      <c r="K309" s="189"/>
      <c r="L309" s="259"/>
      <c r="M309" s="259"/>
      <c r="N309" s="58"/>
      <c r="O309" s="30"/>
      <c r="P309" s="58"/>
      <c r="Q309" s="30"/>
      <c r="R309" s="134"/>
      <c r="S309" s="206"/>
      <c r="T309" s="290"/>
      <c r="U309" s="29" t="s">
        <v>35</v>
      </c>
      <c r="V309" s="187"/>
      <c r="W309" s="58"/>
      <c r="X309" s="188"/>
      <c r="Y309" s="188"/>
      <c r="Z309" s="188"/>
      <c r="AA309" s="64"/>
      <c r="AB309" s="64"/>
      <c r="AC309" s="189"/>
      <c r="AD309" s="259"/>
      <c r="AE309" s="259"/>
      <c r="AF309" s="58"/>
      <c r="AG309" s="30"/>
      <c r="AH309" s="58"/>
      <c r="AI309" s="30"/>
      <c r="AJ309" s="134"/>
      <c r="AK309" s="208"/>
      <c r="AL309" s="290"/>
      <c r="AM309" s="88" t="str">
        <f t="shared" si="29"/>
        <v/>
      </c>
      <c r="AN309" s="123" t="str">
        <f t="shared" si="30"/>
        <v/>
      </c>
      <c r="AO309" s="123" t="str">
        <f t="shared" si="31"/>
        <v/>
      </c>
      <c r="AP309" s="123" t="str">
        <f t="shared" si="32"/>
        <v/>
      </c>
      <c r="AQ309" s="89" t="str">
        <f t="shared" si="33"/>
        <v/>
      </c>
      <c r="AR309" s="39"/>
      <c r="AS309" s="234"/>
      <c r="AT309" s="39"/>
    </row>
    <row r="310" spans="2:46" ht="13.5" customHeight="1" x14ac:dyDescent="0.15">
      <c r="B310" s="290"/>
      <c r="C310" s="29" t="s">
        <v>36</v>
      </c>
      <c r="D310" s="187"/>
      <c r="E310" s="58"/>
      <c r="F310" s="188"/>
      <c r="G310" s="188"/>
      <c r="H310" s="188"/>
      <c r="I310" s="64"/>
      <c r="J310" s="64"/>
      <c r="K310" s="189"/>
      <c r="L310" s="259"/>
      <c r="M310" s="259"/>
      <c r="N310" s="58"/>
      <c r="O310" s="30"/>
      <c r="P310" s="58"/>
      <c r="Q310" s="30"/>
      <c r="R310" s="134"/>
      <c r="S310" s="206"/>
      <c r="T310" s="290"/>
      <c r="U310" s="29" t="s">
        <v>36</v>
      </c>
      <c r="V310" s="187"/>
      <c r="W310" s="58"/>
      <c r="X310" s="188"/>
      <c r="Y310" s="188"/>
      <c r="Z310" s="188"/>
      <c r="AA310" s="64"/>
      <c r="AB310" s="64"/>
      <c r="AC310" s="189"/>
      <c r="AD310" s="259"/>
      <c r="AE310" s="259"/>
      <c r="AF310" s="58"/>
      <c r="AG310" s="30"/>
      <c r="AH310" s="58"/>
      <c r="AI310" s="30"/>
      <c r="AJ310" s="134"/>
      <c r="AK310" s="208"/>
      <c r="AL310" s="290"/>
      <c r="AM310" s="88" t="str">
        <f t="shared" si="29"/>
        <v/>
      </c>
      <c r="AN310" s="123" t="str">
        <f t="shared" si="30"/>
        <v/>
      </c>
      <c r="AO310" s="123" t="str">
        <f t="shared" si="31"/>
        <v/>
      </c>
      <c r="AP310" s="123" t="str">
        <f t="shared" si="32"/>
        <v/>
      </c>
      <c r="AQ310" s="89" t="str">
        <f t="shared" si="33"/>
        <v/>
      </c>
      <c r="AR310" s="39"/>
      <c r="AS310" s="234"/>
      <c r="AT310" s="39"/>
    </row>
    <row r="311" spans="2:46" ht="13.5" customHeight="1" x14ac:dyDescent="0.15">
      <c r="B311" s="290"/>
      <c r="C311" s="29" t="s">
        <v>38</v>
      </c>
      <c r="D311" s="187"/>
      <c r="E311" s="58"/>
      <c r="F311" s="188"/>
      <c r="G311" s="188"/>
      <c r="H311" s="188"/>
      <c r="I311" s="64"/>
      <c r="J311" s="64"/>
      <c r="K311" s="189"/>
      <c r="L311" s="259"/>
      <c r="M311" s="259"/>
      <c r="N311" s="58"/>
      <c r="O311" s="30"/>
      <c r="P311" s="58"/>
      <c r="Q311" s="30"/>
      <c r="R311" s="134"/>
      <c r="S311" s="206"/>
      <c r="T311" s="290"/>
      <c r="U311" s="29" t="s">
        <v>38</v>
      </c>
      <c r="V311" s="187"/>
      <c r="W311" s="58"/>
      <c r="X311" s="188"/>
      <c r="Y311" s="188"/>
      <c r="Z311" s="188"/>
      <c r="AA311" s="64"/>
      <c r="AB311" s="64"/>
      <c r="AC311" s="189"/>
      <c r="AD311" s="259"/>
      <c r="AE311" s="259"/>
      <c r="AF311" s="58"/>
      <c r="AG311" s="30"/>
      <c r="AH311" s="58"/>
      <c r="AI311" s="30"/>
      <c r="AJ311" s="134"/>
      <c r="AK311" s="208"/>
      <c r="AL311" s="290"/>
      <c r="AM311" s="88" t="str">
        <f t="shared" si="29"/>
        <v/>
      </c>
      <c r="AN311" s="123" t="str">
        <f t="shared" si="30"/>
        <v/>
      </c>
      <c r="AO311" s="123" t="str">
        <f t="shared" si="31"/>
        <v/>
      </c>
      <c r="AP311" s="123" t="str">
        <f t="shared" si="32"/>
        <v/>
      </c>
      <c r="AQ311" s="89" t="str">
        <f t="shared" si="33"/>
        <v/>
      </c>
      <c r="AR311" s="39"/>
      <c r="AS311" s="234"/>
      <c r="AT311" s="39"/>
    </row>
    <row r="312" spans="2:46" ht="13.5" customHeight="1" thickBot="1" x14ac:dyDescent="0.2">
      <c r="B312" s="291"/>
      <c r="C312" s="29"/>
      <c r="D312" s="187"/>
      <c r="E312" s="58"/>
      <c r="F312" s="190"/>
      <c r="G312" s="190"/>
      <c r="H312" s="190"/>
      <c r="I312" s="58"/>
      <c r="J312" s="58"/>
      <c r="K312" s="189"/>
      <c r="L312" s="259"/>
      <c r="M312" s="259"/>
      <c r="N312" s="58"/>
      <c r="O312" s="30"/>
      <c r="P312" s="58"/>
      <c r="Q312" s="30"/>
      <c r="R312" s="185"/>
      <c r="S312" s="206"/>
      <c r="T312" s="291"/>
      <c r="U312" s="29"/>
      <c r="V312" s="187"/>
      <c r="W312" s="58"/>
      <c r="X312" s="190"/>
      <c r="Y312" s="190"/>
      <c r="Z312" s="190"/>
      <c r="AA312" s="58"/>
      <c r="AB312" s="58"/>
      <c r="AC312" s="189"/>
      <c r="AD312" s="259"/>
      <c r="AE312" s="259"/>
      <c r="AF312" s="58"/>
      <c r="AG312" s="30"/>
      <c r="AH312" s="58"/>
      <c r="AI312" s="30"/>
      <c r="AJ312" s="185"/>
      <c r="AK312" s="208"/>
      <c r="AL312" s="291"/>
      <c r="AM312" s="124" t="str">
        <f t="shared" si="29"/>
        <v/>
      </c>
      <c r="AN312" s="125" t="str">
        <f t="shared" si="30"/>
        <v/>
      </c>
      <c r="AO312" s="125" t="str">
        <f t="shared" si="31"/>
        <v/>
      </c>
      <c r="AP312" s="125" t="str">
        <f t="shared" si="32"/>
        <v/>
      </c>
      <c r="AQ312" s="126" t="str">
        <f t="shared" si="33"/>
        <v/>
      </c>
      <c r="AR312" s="39"/>
      <c r="AS312" s="234"/>
      <c r="AT312" s="39"/>
    </row>
    <row r="313" spans="2:46" ht="13.5" customHeight="1" x14ac:dyDescent="0.15">
      <c r="B313" s="289" t="s">
        <v>128</v>
      </c>
      <c r="C313" s="27" t="s">
        <v>34</v>
      </c>
      <c r="D313" s="41"/>
      <c r="E313" s="57"/>
      <c r="F313" s="98"/>
      <c r="G313" s="98"/>
      <c r="H313" s="98"/>
      <c r="I313" s="62"/>
      <c r="J313" s="62"/>
      <c r="K313" s="63"/>
      <c r="L313" s="258"/>
      <c r="M313" s="258"/>
      <c r="N313" s="57"/>
      <c r="O313" s="28"/>
      <c r="P313" s="57"/>
      <c r="Q313" s="28"/>
      <c r="R313" s="133"/>
      <c r="S313" s="206"/>
      <c r="T313" s="289" t="s">
        <v>128</v>
      </c>
      <c r="U313" s="27" t="s">
        <v>34</v>
      </c>
      <c r="V313" s="41"/>
      <c r="W313" s="57"/>
      <c r="X313" s="98"/>
      <c r="Y313" s="98"/>
      <c r="Z313" s="98"/>
      <c r="AA313" s="62"/>
      <c r="AB313" s="62"/>
      <c r="AC313" s="63"/>
      <c r="AD313" s="258"/>
      <c r="AE313" s="258"/>
      <c r="AF313" s="57"/>
      <c r="AG313" s="28"/>
      <c r="AH313" s="57"/>
      <c r="AI313" s="28"/>
      <c r="AJ313" s="133"/>
      <c r="AK313" s="208"/>
      <c r="AL313" s="289" t="s">
        <v>128</v>
      </c>
      <c r="AM313" s="121" t="str">
        <f t="shared" si="29"/>
        <v/>
      </c>
      <c r="AN313" s="97" t="str">
        <f t="shared" si="30"/>
        <v/>
      </c>
      <c r="AO313" s="97" t="str">
        <f t="shared" si="31"/>
        <v/>
      </c>
      <c r="AP313" s="97" t="str">
        <f t="shared" si="32"/>
        <v/>
      </c>
      <c r="AQ313" s="122" t="str">
        <f t="shared" si="33"/>
        <v/>
      </c>
      <c r="AR313" s="39"/>
      <c r="AS313" s="234"/>
      <c r="AT313" s="39"/>
    </row>
    <row r="314" spans="2:46" ht="13.5" customHeight="1" x14ac:dyDescent="0.15">
      <c r="B314" s="290"/>
      <c r="C314" s="29" t="s">
        <v>35</v>
      </c>
      <c r="D314" s="187"/>
      <c r="E314" s="58"/>
      <c r="F314" s="188"/>
      <c r="G314" s="188"/>
      <c r="H314" s="188"/>
      <c r="I314" s="64"/>
      <c r="J314" s="64"/>
      <c r="K314" s="189"/>
      <c r="L314" s="259"/>
      <c r="M314" s="259"/>
      <c r="N314" s="58"/>
      <c r="O314" s="30"/>
      <c r="P314" s="58"/>
      <c r="Q314" s="30"/>
      <c r="R314" s="134"/>
      <c r="S314" s="206"/>
      <c r="T314" s="290"/>
      <c r="U314" s="29" t="s">
        <v>35</v>
      </c>
      <c r="V314" s="187"/>
      <c r="W314" s="58"/>
      <c r="X314" s="188"/>
      <c r="Y314" s="188"/>
      <c r="Z314" s="188"/>
      <c r="AA314" s="64"/>
      <c r="AB314" s="64"/>
      <c r="AC314" s="189"/>
      <c r="AD314" s="259"/>
      <c r="AE314" s="259"/>
      <c r="AF314" s="58"/>
      <c r="AG314" s="30"/>
      <c r="AH314" s="58"/>
      <c r="AI314" s="30"/>
      <c r="AJ314" s="134"/>
      <c r="AK314" s="208"/>
      <c r="AL314" s="290"/>
      <c r="AM314" s="88" t="str">
        <f t="shared" si="29"/>
        <v/>
      </c>
      <c r="AN314" s="123" t="str">
        <f t="shared" si="30"/>
        <v/>
      </c>
      <c r="AO314" s="123" t="str">
        <f t="shared" si="31"/>
        <v/>
      </c>
      <c r="AP314" s="123" t="str">
        <f t="shared" si="32"/>
        <v/>
      </c>
      <c r="AQ314" s="89" t="str">
        <f t="shared" si="33"/>
        <v/>
      </c>
      <c r="AR314" s="39"/>
      <c r="AS314" s="234"/>
      <c r="AT314" s="39"/>
    </row>
    <row r="315" spans="2:46" ht="13.5" customHeight="1" x14ac:dyDescent="0.15">
      <c r="B315" s="290"/>
      <c r="C315" s="29" t="s">
        <v>36</v>
      </c>
      <c r="D315" s="187"/>
      <c r="E315" s="58"/>
      <c r="F315" s="188"/>
      <c r="G315" s="188"/>
      <c r="H315" s="188"/>
      <c r="I315" s="64"/>
      <c r="J315" s="64"/>
      <c r="K315" s="189"/>
      <c r="L315" s="259"/>
      <c r="M315" s="259"/>
      <c r="N315" s="58"/>
      <c r="O315" s="30"/>
      <c r="P315" s="58"/>
      <c r="Q315" s="30"/>
      <c r="R315" s="134"/>
      <c r="S315" s="206"/>
      <c r="T315" s="290"/>
      <c r="U315" s="29" t="s">
        <v>36</v>
      </c>
      <c r="V315" s="187"/>
      <c r="W315" s="58"/>
      <c r="X315" s="188"/>
      <c r="Y315" s="188"/>
      <c r="Z315" s="188"/>
      <c r="AA315" s="64"/>
      <c r="AB315" s="64"/>
      <c r="AC315" s="189"/>
      <c r="AD315" s="259"/>
      <c r="AE315" s="259"/>
      <c r="AF315" s="58"/>
      <c r="AG315" s="30"/>
      <c r="AH315" s="58"/>
      <c r="AI315" s="30"/>
      <c r="AJ315" s="134"/>
      <c r="AK315" s="208"/>
      <c r="AL315" s="290"/>
      <c r="AM315" s="88" t="str">
        <f t="shared" si="29"/>
        <v/>
      </c>
      <c r="AN315" s="123" t="str">
        <f t="shared" si="30"/>
        <v/>
      </c>
      <c r="AO315" s="123" t="str">
        <f t="shared" si="31"/>
        <v/>
      </c>
      <c r="AP315" s="123" t="str">
        <f t="shared" si="32"/>
        <v/>
      </c>
      <c r="AQ315" s="89" t="str">
        <f t="shared" si="33"/>
        <v/>
      </c>
      <c r="AR315" s="39"/>
      <c r="AS315" s="234"/>
      <c r="AT315" s="39"/>
    </row>
    <row r="316" spans="2:46" ht="13.5" customHeight="1" x14ac:dyDescent="0.15">
      <c r="B316" s="290"/>
      <c r="C316" s="29" t="s">
        <v>38</v>
      </c>
      <c r="D316" s="187"/>
      <c r="E316" s="58"/>
      <c r="F316" s="188"/>
      <c r="G316" s="188"/>
      <c r="H316" s="188"/>
      <c r="I316" s="64"/>
      <c r="J316" s="64"/>
      <c r="K316" s="189"/>
      <c r="L316" s="259"/>
      <c r="M316" s="259"/>
      <c r="N316" s="58"/>
      <c r="O316" s="30"/>
      <c r="P316" s="58"/>
      <c r="Q316" s="30"/>
      <c r="R316" s="134"/>
      <c r="S316" s="206"/>
      <c r="T316" s="290"/>
      <c r="U316" s="29" t="s">
        <v>38</v>
      </c>
      <c r="V316" s="187"/>
      <c r="W316" s="58"/>
      <c r="X316" s="188"/>
      <c r="Y316" s="188"/>
      <c r="Z316" s="188"/>
      <c r="AA316" s="64"/>
      <c r="AB316" s="64"/>
      <c r="AC316" s="189"/>
      <c r="AD316" s="259"/>
      <c r="AE316" s="259"/>
      <c r="AF316" s="58"/>
      <c r="AG316" s="30"/>
      <c r="AH316" s="58"/>
      <c r="AI316" s="30"/>
      <c r="AJ316" s="134"/>
      <c r="AK316" s="208"/>
      <c r="AL316" s="290"/>
      <c r="AM316" s="88" t="str">
        <f t="shared" si="29"/>
        <v/>
      </c>
      <c r="AN316" s="123" t="str">
        <f t="shared" si="30"/>
        <v/>
      </c>
      <c r="AO316" s="123" t="str">
        <f t="shared" si="31"/>
        <v/>
      </c>
      <c r="AP316" s="123" t="str">
        <f t="shared" si="32"/>
        <v/>
      </c>
      <c r="AQ316" s="89" t="str">
        <f t="shared" si="33"/>
        <v/>
      </c>
      <c r="AR316" s="39"/>
      <c r="AS316" s="234"/>
      <c r="AT316" s="39"/>
    </row>
    <row r="317" spans="2:46" ht="13.5" customHeight="1" thickBot="1" x14ac:dyDescent="0.2">
      <c r="B317" s="291"/>
      <c r="C317" s="29"/>
      <c r="D317" s="187"/>
      <c r="E317" s="58"/>
      <c r="F317" s="190"/>
      <c r="G317" s="190"/>
      <c r="H317" s="190"/>
      <c r="I317" s="58"/>
      <c r="J317" s="58"/>
      <c r="K317" s="189"/>
      <c r="L317" s="259"/>
      <c r="M317" s="259"/>
      <c r="N317" s="58"/>
      <c r="O317" s="30"/>
      <c r="P317" s="58"/>
      <c r="Q317" s="30"/>
      <c r="R317" s="185"/>
      <c r="S317" s="206"/>
      <c r="T317" s="291"/>
      <c r="U317" s="29"/>
      <c r="V317" s="187"/>
      <c r="W317" s="58"/>
      <c r="X317" s="190"/>
      <c r="Y317" s="190"/>
      <c r="Z317" s="190"/>
      <c r="AA317" s="58"/>
      <c r="AB317" s="58"/>
      <c r="AC317" s="189"/>
      <c r="AD317" s="259"/>
      <c r="AE317" s="259"/>
      <c r="AF317" s="58"/>
      <c r="AG317" s="30"/>
      <c r="AH317" s="58"/>
      <c r="AI317" s="30"/>
      <c r="AJ317" s="185"/>
      <c r="AK317" s="208"/>
      <c r="AL317" s="291"/>
      <c r="AM317" s="124" t="str">
        <f t="shared" si="29"/>
        <v/>
      </c>
      <c r="AN317" s="125" t="str">
        <f t="shared" si="30"/>
        <v/>
      </c>
      <c r="AO317" s="125" t="str">
        <f t="shared" si="31"/>
        <v/>
      </c>
      <c r="AP317" s="125" t="str">
        <f t="shared" si="32"/>
        <v/>
      </c>
      <c r="AQ317" s="126" t="str">
        <f t="shared" si="33"/>
        <v/>
      </c>
      <c r="AR317" s="39"/>
      <c r="AS317" s="234"/>
      <c r="AT317" s="39"/>
    </row>
    <row r="318" spans="2:46" ht="13.5" customHeight="1" x14ac:dyDescent="0.15">
      <c r="B318" s="289" t="s">
        <v>129</v>
      </c>
      <c r="C318" s="27" t="s">
        <v>34</v>
      </c>
      <c r="D318" s="41"/>
      <c r="E318" s="57"/>
      <c r="F318" s="98"/>
      <c r="G318" s="98"/>
      <c r="H318" s="98"/>
      <c r="I318" s="62"/>
      <c r="J318" s="62"/>
      <c r="K318" s="63"/>
      <c r="L318" s="258"/>
      <c r="M318" s="258"/>
      <c r="N318" s="57"/>
      <c r="O318" s="28"/>
      <c r="P318" s="57"/>
      <c r="Q318" s="28"/>
      <c r="R318" s="133"/>
      <c r="S318" s="206"/>
      <c r="T318" s="289" t="s">
        <v>129</v>
      </c>
      <c r="U318" s="27" t="s">
        <v>34</v>
      </c>
      <c r="V318" s="41"/>
      <c r="W318" s="57"/>
      <c r="X318" s="98"/>
      <c r="Y318" s="98"/>
      <c r="Z318" s="98"/>
      <c r="AA318" s="62"/>
      <c r="AB318" s="62"/>
      <c r="AC318" s="63"/>
      <c r="AD318" s="258"/>
      <c r="AE318" s="258"/>
      <c r="AF318" s="57"/>
      <c r="AG318" s="28"/>
      <c r="AH318" s="57"/>
      <c r="AI318" s="28"/>
      <c r="AJ318" s="133"/>
      <c r="AK318" s="208"/>
      <c r="AL318" s="289" t="s">
        <v>129</v>
      </c>
      <c r="AM318" s="121" t="str">
        <f t="shared" si="29"/>
        <v/>
      </c>
      <c r="AN318" s="97" t="str">
        <f t="shared" si="30"/>
        <v/>
      </c>
      <c r="AO318" s="97" t="str">
        <f t="shared" si="31"/>
        <v/>
      </c>
      <c r="AP318" s="97" t="str">
        <f t="shared" si="32"/>
        <v/>
      </c>
      <c r="AQ318" s="122" t="str">
        <f t="shared" si="33"/>
        <v/>
      </c>
      <c r="AR318" s="39"/>
      <c r="AS318" s="234"/>
      <c r="AT318" s="39"/>
    </row>
    <row r="319" spans="2:46" ht="13.5" customHeight="1" x14ac:dyDescent="0.15">
      <c r="B319" s="290"/>
      <c r="C319" s="29" t="s">
        <v>35</v>
      </c>
      <c r="D319" s="187"/>
      <c r="E319" s="58"/>
      <c r="F319" s="188"/>
      <c r="G319" s="188"/>
      <c r="H319" s="188"/>
      <c r="I319" s="64"/>
      <c r="J319" s="64"/>
      <c r="K319" s="189"/>
      <c r="L319" s="259"/>
      <c r="M319" s="259"/>
      <c r="N319" s="58"/>
      <c r="O319" s="30"/>
      <c r="P319" s="58"/>
      <c r="Q319" s="30"/>
      <c r="R319" s="134"/>
      <c r="S319" s="206"/>
      <c r="T319" s="290"/>
      <c r="U319" s="29" t="s">
        <v>35</v>
      </c>
      <c r="V319" s="187"/>
      <c r="W319" s="58"/>
      <c r="X319" s="188"/>
      <c r="Y319" s="188"/>
      <c r="Z319" s="188"/>
      <c r="AA319" s="64"/>
      <c r="AB319" s="64"/>
      <c r="AC319" s="189"/>
      <c r="AD319" s="259"/>
      <c r="AE319" s="259"/>
      <c r="AF319" s="58"/>
      <c r="AG319" s="30"/>
      <c r="AH319" s="58"/>
      <c r="AI319" s="30"/>
      <c r="AJ319" s="134"/>
      <c r="AK319" s="208"/>
      <c r="AL319" s="290"/>
      <c r="AM319" s="88" t="str">
        <f t="shared" si="29"/>
        <v/>
      </c>
      <c r="AN319" s="123" t="str">
        <f t="shared" si="30"/>
        <v/>
      </c>
      <c r="AO319" s="123" t="str">
        <f t="shared" si="31"/>
        <v/>
      </c>
      <c r="AP319" s="123" t="str">
        <f t="shared" si="32"/>
        <v/>
      </c>
      <c r="AQ319" s="89" t="str">
        <f t="shared" si="33"/>
        <v/>
      </c>
      <c r="AR319" s="39"/>
      <c r="AS319" s="234"/>
      <c r="AT319" s="39"/>
    </row>
    <row r="320" spans="2:46" ht="13.5" customHeight="1" x14ac:dyDescent="0.15">
      <c r="B320" s="290"/>
      <c r="C320" s="29" t="s">
        <v>36</v>
      </c>
      <c r="D320" s="187"/>
      <c r="E320" s="58"/>
      <c r="F320" s="188"/>
      <c r="G320" s="188"/>
      <c r="H320" s="188"/>
      <c r="I320" s="64"/>
      <c r="J320" s="64"/>
      <c r="K320" s="189"/>
      <c r="L320" s="259"/>
      <c r="M320" s="259"/>
      <c r="N320" s="58"/>
      <c r="O320" s="30"/>
      <c r="P320" s="58"/>
      <c r="Q320" s="30"/>
      <c r="R320" s="134"/>
      <c r="S320" s="206"/>
      <c r="T320" s="290"/>
      <c r="U320" s="29" t="s">
        <v>36</v>
      </c>
      <c r="V320" s="187"/>
      <c r="W320" s="58"/>
      <c r="X320" s="188"/>
      <c r="Y320" s="188"/>
      <c r="Z320" s="188"/>
      <c r="AA320" s="64"/>
      <c r="AB320" s="64"/>
      <c r="AC320" s="189"/>
      <c r="AD320" s="259"/>
      <c r="AE320" s="259"/>
      <c r="AF320" s="58"/>
      <c r="AG320" s="30"/>
      <c r="AH320" s="58"/>
      <c r="AI320" s="30"/>
      <c r="AJ320" s="134"/>
      <c r="AK320" s="208"/>
      <c r="AL320" s="290"/>
      <c r="AM320" s="88" t="str">
        <f t="shared" si="29"/>
        <v/>
      </c>
      <c r="AN320" s="123" t="str">
        <f t="shared" si="30"/>
        <v/>
      </c>
      <c r="AO320" s="123" t="str">
        <f t="shared" si="31"/>
        <v/>
      </c>
      <c r="AP320" s="123" t="str">
        <f t="shared" si="32"/>
        <v/>
      </c>
      <c r="AQ320" s="89" t="str">
        <f t="shared" si="33"/>
        <v/>
      </c>
      <c r="AR320" s="39"/>
      <c r="AS320" s="234"/>
      <c r="AT320" s="39"/>
    </row>
    <row r="321" spans="2:46" ht="13.5" customHeight="1" x14ac:dyDescent="0.15">
      <c r="B321" s="290"/>
      <c r="C321" s="29" t="s">
        <v>38</v>
      </c>
      <c r="D321" s="187"/>
      <c r="E321" s="58"/>
      <c r="F321" s="188"/>
      <c r="G321" s="188"/>
      <c r="H321" s="188"/>
      <c r="I321" s="64"/>
      <c r="J321" s="64"/>
      <c r="K321" s="189"/>
      <c r="L321" s="259"/>
      <c r="M321" s="259"/>
      <c r="N321" s="58"/>
      <c r="O321" s="30"/>
      <c r="P321" s="58"/>
      <c r="Q321" s="30"/>
      <c r="R321" s="134"/>
      <c r="S321" s="206"/>
      <c r="T321" s="290"/>
      <c r="U321" s="29" t="s">
        <v>38</v>
      </c>
      <c r="V321" s="187"/>
      <c r="W321" s="58"/>
      <c r="X321" s="188"/>
      <c r="Y321" s="188"/>
      <c r="Z321" s="188"/>
      <c r="AA321" s="64"/>
      <c r="AB321" s="64"/>
      <c r="AC321" s="189"/>
      <c r="AD321" s="259"/>
      <c r="AE321" s="259"/>
      <c r="AF321" s="58"/>
      <c r="AG321" s="30"/>
      <c r="AH321" s="58"/>
      <c r="AI321" s="30"/>
      <c r="AJ321" s="134"/>
      <c r="AK321" s="208"/>
      <c r="AL321" s="290"/>
      <c r="AM321" s="88" t="str">
        <f t="shared" si="29"/>
        <v/>
      </c>
      <c r="AN321" s="123" t="str">
        <f t="shared" si="30"/>
        <v/>
      </c>
      <c r="AO321" s="123" t="str">
        <f t="shared" si="31"/>
        <v/>
      </c>
      <c r="AP321" s="123" t="str">
        <f t="shared" si="32"/>
        <v/>
      </c>
      <c r="AQ321" s="89" t="str">
        <f t="shared" si="33"/>
        <v/>
      </c>
      <c r="AR321" s="39"/>
      <c r="AS321" s="234"/>
      <c r="AT321" s="39"/>
    </row>
    <row r="322" spans="2:46" ht="13.5" customHeight="1" thickBot="1" x14ac:dyDescent="0.2">
      <c r="B322" s="291"/>
      <c r="C322" s="29"/>
      <c r="D322" s="187"/>
      <c r="E322" s="58"/>
      <c r="F322" s="190"/>
      <c r="G322" s="190"/>
      <c r="H322" s="190"/>
      <c r="I322" s="58"/>
      <c r="J322" s="58"/>
      <c r="K322" s="189"/>
      <c r="L322" s="259"/>
      <c r="M322" s="259"/>
      <c r="N322" s="58"/>
      <c r="O322" s="30"/>
      <c r="P322" s="58"/>
      <c r="Q322" s="30"/>
      <c r="R322" s="185"/>
      <c r="S322" s="206"/>
      <c r="T322" s="291"/>
      <c r="U322" s="29"/>
      <c r="V322" s="187"/>
      <c r="W322" s="58"/>
      <c r="X322" s="190"/>
      <c r="Y322" s="190"/>
      <c r="Z322" s="190"/>
      <c r="AA322" s="58"/>
      <c r="AB322" s="58"/>
      <c r="AC322" s="189"/>
      <c r="AD322" s="259"/>
      <c r="AE322" s="259"/>
      <c r="AF322" s="58"/>
      <c r="AG322" s="30"/>
      <c r="AH322" s="58"/>
      <c r="AI322" s="30"/>
      <c r="AJ322" s="185"/>
      <c r="AK322" s="208"/>
      <c r="AL322" s="291"/>
      <c r="AM322" s="124" t="str">
        <f t="shared" si="29"/>
        <v/>
      </c>
      <c r="AN322" s="125" t="str">
        <f t="shared" si="30"/>
        <v/>
      </c>
      <c r="AO322" s="125" t="str">
        <f t="shared" si="31"/>
        <v/>
      </c>
      <c r="AP322" s="125" t="str">
        <f t="shared" si="32"/>
        <v/>
      </c>
      <c r="AQ322" s="126" t="str">
        <f t="shared" si="33"/>
        <v/>
      </c>
      <c r="AR322" s="39"/>
      <c r="AS322" s="234"/>
      <c r="AT322" s="39"/>
    </row>
    <row r="323" spans="2:46" ht="13.5" customHeight="1" x14ac:dyDescent="0.15">
      <c r="B323" s="289" t="s">
        <v>130</v>
      </c>
      <c r="C323" s="27" t="s">
        <v>34</v>
      </c>
      <c r="D323" s="41"/>
      <c r="E323" s="57"/>
      <c r="F323" s="98"/>
      <c r="G323" s="98"/>
      <c r="H323" s="98"/>
      <c r="I323" s="62"/>
      <c r="J323" s="62"/>
      <c r="K323" s="63"/>
      <c r="L323" s="258"/>
      <c r="M323" s="258"/>
      <c r="N323" s="57"/>
      <c r="O323" s="28"/>
      <c r="P323" s="57"/>
      <c r="Q323" s="28"/>
      <c r="R323" s="133"/>
      <c r="S323" s="206"/>
      <c r="T323" s="289" t="s">
        <v>130</v>
      </c>
      <c r="U323" s="27" t="s">
        <v>34</v>
      </c>
      <c r="V323" s="41"/>
      <c r="W323" s="57"/>
      <c r="X323" s="98"/>
      <c r="Y323" s="98"/>
      <c r="Z323" s="98"/>
      <c r="AA323" s="62"/>
      <c r="AB323" s="62"/>
      <c r="AC323" s="63"/>
      <c r="AD323" s="258"/>
      <c r="AE323" s="258"/>
      <c r="AF323" s="57"/>
      <c r="AG323" s="28"/>
      <c r="AH323" s="57"/>
      <c r="AI323" s="28"/>
      <c r="AJ323" s="133"/>
      <c r="AK323" s="208"/>
      <c r="AL323" s="289" t="s">
        <v>130</v>
      </c>
      <c r="AM323" s="121" t="str">
        <f t="shared" si="29"/>
        <v/>
      </c>
      <c r="AN323" s="97" t="str">
        <f t="shared" si="30"/>
        <v/>
      </c>
      <c r="AO323" s="97" t="str">
        <f t="shared" si="31"/>
        <v/>
      </c>
      <c r="AP323" s="97" t="str">
        <f t="shared" si="32"/>
        <v/>
      </c>
      <c r="AQ323" s="122" t="str">
        <f t="shared" si="33"/>
        <v/>
      </c>
      <c r="AR323" s="39"/>
      <c r="AS323" s="234"/>
      <c r="AT323" s="39"/>
    </row>
    <row r="324" spans="2:46" ht="13.5" customHeight="1" x14ac:dyDescent="0.15">
      <c r="B324" s="290"/>
      <c r="C324" s="29" t="s">
        <v>35</v>
      </c>
      <c r="D324" s="187"/>
      <c r="E324" s="58"/>
      <c r="F324" s="188"/>
      <c r="G324" s="188"/>
      <c r="H324" s="188"/>
      <c r="I324" s="64"/>
      <c r="J324" s="64"/>
      <c r="K324" s="189"/>
      <c r="L324" s="259"/>
      <c r="M324" s="259"/>
      <c r="N324" s="58"/>
      <c r="O324" s="30"/>
      <c r="P324" s="58"/>
      <c r="Q324" s="30"/>
      <c r="R324" s="134"/>
      <c r="S324" s="206"/>
      <c r="T324" s="290"/>
      <c r="U324" s="29" t="s">
        <v>35</v>
      </c>
      <c r="V324" s="187"/>
      <c r="W324" s="58"/>
      <c r="X324" s="188"/>
      <c r="Y324" s="188"/>
      <c r="Z324" s="188"/>
      <c r="AA324" s="64"/>
      <c r="AB324" s="64"/>
      <c r="AC324" s="189"/>
      <c r="AD324" s="259"/>
      <c r="AE324" s="259"/>
      <c r="AF324" s="58"/>
      <c r="AG324" s="30"/>
      <c r="AH324" s="58"/>
      <c r="AI324" s="30"/>
      <c r="AJ324" s="134"/>
      <c r="AK324" s="208"/>
      <c r="AL324" s="290"/>
      <c r="AM324" s="88" t="str">
        <f t="shared" si="29"/>
        <v/>
      </c>
      <c r="AN324" s="123" t="str">
        <f t="shared" si="30"/>
        <v/>
      </c>
      <c r="AO324" s="123" t="str">
        <f t="shared" si="31"/>
        <v/>
      </c>
      <c r="AP324" s="123" t="str">
        <f t="shared" si="32"/>
        <v/>
      </c>
      <c r="AQ324" s="89" t="str">
        <f t="shared" si="33"/>
        <v/>
      </c>
      <c r="AR324" s="39"/>
      <c r="AS324" s="234"/>
      <c r="AT324" s="39"/>
    </row>
    <row r="325" spans="2:46" ht="13.5" customHeight="1" x14ac:dyDescent="0.15">
      <c r="B325" s="290"/>
      <c r="C325" s="29" t="s">
        <v>36</v>
      </c>
      <c r="D325" s="187"/>
      <c r="E325" s="58"/>
      <c r="F325" s="188"/>
      <c r="G325" s="188"/>
      <c r="H325" s="188"/>
      <c r="I325" s="64"/>
      <c r="J325" s="64"/>
      <c r="K325" s="189"/>
      <c r="L325" s="259"/>
      <c r="M325" s="259"/>
      <c r="N325" s="58"/>
      <c r="O325" s="30"/>
      <c r="P325" s="58"/>
      <c r="Q325" s="30"/>
      <c r="R325" s="134"/>
      <c r="S325" s="206"/>
      <c r="T325" s="290"/>
      <c r="U325" s="29" t="s">
        <v>36</v>
      </c>
      <c r="V325" s="187"/>
      <c r="W325" s="58"/>
      <c r="X325" s="188"/>
      <c r="Y325" s="188"/>
      <c r="Z325" s="188"/>
      <c r="AA325" s="64"/>
      <c r="AB325" s="64"/>
      <c r="AC325" s="189"/>
      <c r="AD325" s="259"/>
      <c r="AE325" s="259"/>
      <c r="AF325" s="58"/>
      <c r="AG325" s="30"/>
      <c r="AH325" s="58"/>
      <c r="AI325" s="30"/>
      <c r="AJ325" s="134"/>
      <c r="AK325" s="208"/>
      <c r="AL325" s="290"/>
      <c r="AM325" s="88" t="str">
        <f t="shared" si="29"/>
        <v/>
      </c>
      <c r="AN325" s="123" t="str">
        <f t="shared" si="30"/>
        <v/>
      </c>
      <c r="AO325" s="123" t="str">
        <f t="shared" si="31"/>
        <v/>
      </c>
      <c r="AP325" s="123" t="str">
        <f t="shared" si="32"/>
        <v/>
      </c>
      <c r="AQ325" s="89" t="str">
        <f t="shared" si="33"/>
        <v/>
      </c>
      <c r="AR325" s="39"/>
      <c r="AS325" s="234"/>
      <c r="AT325" s="39"/>
    </row>
    <row r="326" spans="2:46" ht="13.5" customHeight="1" x14ac:dyDescent="0.15">
      <c r="B326" s="290"/>
      <c r="C326" s="29" t="s">
        <v>38</v>
      </c>
      <c r="D326" s="187"/>
      <c r="E326" s="58"/>
      <c r="F326" s="188"/>
      <c r="G326" s="188"/>
      <c r="H326" s="188"/>
      <c r="I326" s="64"/>
      <c r="J326" s="64"/>
      <c r="K326" s="189"/>
      <c r="L326" s="259"/>
      <c r="M326" s="259"/>
      <c r="N326" s="58"/>
      <c r="O326" s="30"/>
      <c r="P326" s="58"/>
      <c r="Q326" s="30"/>
      <c r="R326" s="134"/>
      <c r="S326" s="206"/>
      <c r="T326" s="290"/>
      <c r="U326" s="29" t="s">
        <v>38</v>
      </c>
      <c r="V326" s="187"/>
      <c r="W326" s="58"/>
      <c r="X326" s="188"/>
      <c r="Y326" s="188"/>
      <c r="Z326" s="188"/>
      <c r="AA326" s="64"/>
      <c r="AB326" s="64"/>
      <c r="AC326" s="189"/>
      <c r="AD326" s="259"/>
      <c r="AE326" s="259"/>
      <c r="AF326" s="58"/>
      <c r="AG326" s="30"/>
      <c r="AH326" s="58"/>
      <c r="AI326" s="30"/>
      <c r="AJ326" s="134"/>
      <c r="AK326" s="208"/>
      <c r="AL326" s="290"/>
      <c r="AM326" s="88" t="str">
        <f t="shared" si="29"/>
        <v/>
      </c>
      <c r="AN326" s="123" t="str">
        <f t="shared" si="30"/>
        <v/>
      </c>
      <c r="AO326" s="123" t="str">
        <f t="shared" si="31"/>
        <v/>
      </c>
      <c r="AP326" s="123" t="str">
        <f t="shared" si="32"/>
        <v/>
      </c>
      <c r="AQ326" s="89" t="str">
        <f t="shared" si="33"/>
        <v/>
      </c>
      <c r="AR326" s="39"/>
      <c r="AS326" s="234"/>
      <c r="AT326" s="39"/>
    </row>
    <row r="327" spans="2:46" ht="13.5" customHeight="1" thickBot="1" x14ac:dyDescent="0.2">
      <c r="B327" s="291"/>
      <c r="C327" s="29"/>
      <c r="D327" s="187"/>
      <c r="E327" s="58"/>
      <c r="F327" s="190"/>
      <c r="G327" s="190"/>
      <c r="H327" s="190"/>
      <c r="I327" s="58"/>
      <c r="J327" s="58"/>
      <c r="K327" s="189"/>
      <c r="L327" s="259"/>
      <c r="M327" s="259"/>
      <c r="N327" s="58"/>
      <c r="O327" s="30"/>
      <c r="P327" s="58"/>
      <c r="Q327" s="30"/>
      <c r="R327" s="185"/>
      <c r="S327" s="206"/>
      <c r="T327" s="291"/>
      <c r="U327" s="29"/>
      <c r="V327" s="187"/>
      <c r="W327" s="58"/>
      <c r="X327" s="190"/>
      <c r="Y327" s="190"/>
      <c r="Z327" s="190"/>
      <c r="AA327" s="58"/>
      <c r="AB327" s="58"/>
      <c r="AC327" s="189"/>
      <c r="AD327" s="259"/>
      <c r="AE327" s="259"/>
      <c r="AF327" s="58"/>
      <c r="AG327" s="30"/>
      <c r="AH327" s="58"/>
      <c r="AI327" s="30"/>
      <c r="AJ327" s="185"/>
      <c r="AK327" s="208"/>
      <c r="AL327" s="291"/>
      <c r="AM327" s="124" t="str">
        <f t="shared" si="29"/>
        <v/>
      </c>
      <c r="AN327" s="125" t="str">
        <f t="shared" si="30"/>
        <v/>
      </c>
      <c r="AO327" s="125" t="str">
        <f t="shared" si="31"/>
        <v/>
      </c>
      <c r="AP327" s="125" t="str">
        <f t="shared" si="32"/>
        <v/>
      </c>
      <c r="AQ327" s="126" t="str">
        <f t="shared" si="33"/>
        <v/>
      </c>
      <c r="AR327" s="39"/>
      <c r="AS327" s="234"/>
      <c r="AT327" s="39"/>
    </row>
    <row r="328" spans="2:46" ht="13.5" customHeight="1" x14ac:dyDescent="0.15">
      <c r="B328" s="289" t="s">
        <v>131</v>
      </c>
      <c r="C328" s="27" t="s">
        <v>34</v>
      </c>
      <c r="D328" s="41"/>
      <c r="E328" s="57"/>
      <c r="F328" s="98"/>
      <c r="G328" s="98"/>
      <c r="H328" s="98"/>
      <c r="I328" s="62"/>
      <c r="J328" s="62"/>
      <c r="K328" s="63"/>
      <c r="L328" s="258"/>
      <c r="M328" s="258"/>
      <c r="N328" s="57"/>
      <c r="O328" s="28"/>
      <c r="P328" s="57"/>
      <c r="Q328" s="28"/>
      <c r="R328" s="133"/>
      <c r="S328" s="206"/>
      <c r="T328" s="289" t="s">
        <v>131</v>
      </c>
      <c r="U328" s="27" t="s">
        <v>34</v>
      </c>
      <c r="V328" s="41"/>
      <c r="W328" s="57"/>
      <c r="X328" s="98"/>
      <c r="Y328" s="98"/>
      <c r="Z328" s="98"/>
      <c r="AA328" s="62"/>
      <c r="AB328" s="62"/>
      <c r="AC328" s="63"/>
      <c r="AD328" s="258"/>
      <c r="AE328" s="258"/>
      <c r="AF328" s="57"/>
      <c r="AG328" s="28"/>
      <c r="AH328" s="57"/>
      <c r="AI328" s="28"/>
      <c r="AJ328" s="133"/>
      <c r="AK328" s="208"/>
      <c r="AL328" s="289" t="s">
        <v>131</v>
      </c>
      <c r="AM328" s="121" t="str">
        <f t="shared" si="29"/>
        <v/>
      </c>
      <c r="AN328" s="97" t="str">
        <f t="shared" si="30"/>
        <v/>
      </c>
      <c r="AO328" s="97" t="str">
        <f t="shared" si="31"/>
        <v/>
      </c>
      <c r="AP328" s="97" t="str">
        <f t="shared" si="32"/>
        <v/>
      </c>
      <c r="AQ328" s="122" t="str">
        <f t="shared" si="33"/>
        <v/>
      </c>
      <c r="AR328" s="39"/>
      <c r="AS328" s="234"/>
      <c r="AT328" s="39"/>
    </row>
    <row r="329" spans="2:46" ht="13.5" customHeight="1" x14ac:dyDescent="0.15">
      <c r="B329" s="290"/>
      <c r="C329" s="29" t="s">
        <v>35</v>
      </c>
      <c r="D329" s="187"/>
      <c r="E329" s="58"/>
      <c r="F329" s="188"/>
      <c r="G329" s="188"/>
      <c r="H329" s="188"/>
      <c r="I329" s="64"/>
      <c r="J329" s="64"/>
      <c r="K329" s="189"/>
      <c r="L329" s="259"/>
      <c r="M329" s="259"/>
      <c r="N329" s="58"/>
      <c r="O329" s="30"/>
      <c r="P329" s="58"/>
      <c r="Q329" s="30"/>
      <c r="R329" s="134"/>
      <c r="S329" s="206"/>
      <c r="T329" s="290"/>
      <c r="U329" s="29" t="s">
        <v>35</v>
      </c>
      <c r="V329" s="187"/>
      <c r="W329" s="58"/>
      <c r="X329" s="188"/>
      <c r="Y329" s="188"/>
      <c r="Z329" s="188"/>
      <c r="AA329" s="64"/>
      <c r="AB329" s="64"/>
      <c r="AC329" s="189"/>
      <c r="AD329" s="259"/>
      <c r="AE329" s="259"/>
      <c r="AF329" s="58"/>
      <c r="AG329" s="30"/>
      <c r="AH329" s="58"/>
      <c r="AI329" s="30"/>
      <c r="AJ329" s="134"/>
      <c r="AK329" s="208"/>
      <c r="AL329" s="290"/>
      <c r="AM329" s="88" t="str">
        <f t="shared" si="29"/>
        <v/>
      </c>
      <c r="AN329" s="123" t="str">
        <f t="shared" si="30"/>
        <v/>
      </c>
      <c r="AO329" s="123" t="str">
        <f t="shared" si="31"/>
        <v/>
      </c>
      <c r="AP329" s="123" t="str">
        <f t="shared" si="32"/>
        <v/>
      </c>
      <c r="AQ329" s="89" t="str">
        <f t="shared" si="33"/>
        <v/>
      </c>
      <c r="AR329" s="39"/>
      <c r="AS329" s="234"/>
      <c r="AT329" s="39"/>
    </row>
    <row r="330" spans="2:46" ht="13.5" customHeight="1" x14ac:dyDescent="0.15">
      <c r="B330" s="290"/>
      <c r="C330" s="29" t="s">
        <v>36</v>
      </c>
      <c r="D330" s="187"/>
      <c r="E330" s="58"/>
      <c r="F330" s="188"/>
      <c r="G330" s="188"/>
      <c r="H330" s="188"/>
      <c r="I330" s="64"/>
      <c r="J330" s="64"/>
      <c r="K330" s="189"/>
      <c r="L330" s="259"/>
      <c r="M330" s="259"/>
      <c r="N330" s="58"/>
      <c r="O330" s="30"/>
      <c r="P330" s="58"/>
      <c r="Q330" s="30"/>
      <c r="R330" s="134"/>
      <c r="S330" s="206"/>
      <c r="T330" s="290"/>
      <c r="U330" s="29" t="s">
        <v>36</v>
      </c>
      <c r="V330" s="187"/>
      <c r="W330" s="58"/>
      <c r="X330" s="188"/>
      <c r="Y330" s="188"/>
      <c r="Z330" s="188"/>
      <c r="AA330" s="64"/>
      <c r="AB330" s="64"/>
      <c r="AC330" s="189"/>
      <c r="AD330" s="259"/>
      <c r="AE330" s="259"/>
      <c r="AF330" s="58"/>
      <c r="AG330" s="30"/>
      <c r="AH330" s="58"/>
      <c r="AI330" s="30"/>
      <c r="AJ330" s="134"/>
      <c r="AK330" s="208"/>
      <c r="AL330" s="290"/>
      <c r="AM330" s="88" t="str">
        <f t="shared" si="29"/>
        <v/>
      </c>
      <c r="AN330" s="123" t="str">
        <f t="shared" si="30"/>
        <v/>
      </c>
      <c r="AO330" s="123" t="str">
        <f t="shared" si="31"/>
        <v/>
      </c>
      <c r="AP330" s="123" t="str">
        <f t="shared" si="32"/>
        <v/>
      </c>
      <c r="AQ330" s="89" t="str">
        <f t="shared" si="33"/>
        <v/>
      </c>
      <c r="AR330" s="39"/>
      <c r="AS330" s="234"/>
      <c r="AT330" s="39"/>
    </row>
    <row r="331" spans="2:46" ht="13.5" customHeight="1" x14ac:dyDescent="0.15">
      <c r="B331" s="290"/>
      <c r="C331" s="29" t="s">
        <v>38</v>
      </c>
      <c r="D331" s="187"/>
      <c r="E331" s="58"/>
      <c r="F331" s="188"/>
      <c r="G331" s="188"/>
      <c r="H331" s="188"/>
      <c r="I331" s="64"/>
      <c r="J331" s="64"/>
      <c r="K331" s="189"/>
      <c r="L331" s="259"/>
      <c r="M331" s="259"/>
      <c r="N331" s="58"/>
      <c r="O331" s="30"/>
      <c r="P331" s="58"/>
      <c r="Q331" s="30"/>
      <c r="R331" s="134"/>
      <c r="S331" s="206"/>
      <c r="T331" s="290"/>
      <c r="U331" s="29" t="s">
        <v>38</v>
      </c>
      <c r="V331" s="187"/>
      <c r="W331" s="58"/>
      <c r="X331" s="188"/>
      <c r="Y331" s="188"/>
      <c r="Z331" s="188"/>
      <c r="AA331" s="64"/>
      <c r="AB331" s="64"/>
      <c r="AC331" s="189"/>
      <c r="AD331" s="259"/>
      <c r="AE331" s="259"/>
      <c r="AF331" s="58"/>
      <c r="AG331" s="30"/>
      <c r="AH331" s="58"/>
      <c r="AI331" s="30"/>
      <c r="AJ331" s="134"/>
      <c r="AK331" s="208"/>
      <c r="AL331" s="290"/>
      <c r="AM331" s="88" t="str">
        <f t="shared" si="29"/>
        <v/>
      </c>
      <c r="AN331" s="123" t="str">
        <f t="shared" si="30"/>
        <v/>
      </c>
      <c r="AO331" s="123" t="str">
        <f t="shared" si="31"/>
        <v/>
      </c>
      <c r="AP331" s="123" t="str">
        <f t="shared" si="32"/>
        <v/>
      </c>
      <c r="AQ331" s="89" t="str">
        <f t="shared" si="33"/>
        <v/>
      </c>
      <c r="AR331" s="39"/>
      <c r="AS331" s="234"/>
      <c r="AT331" s="39"/>
    </row>
    <row r="332" spans="2:46" ht="13.5" customHeight="1" thickBot="1" x14ac:dyDescent="0.2">
      <c r="B332" s="291"/>
      <c r="C332" s="29"/>
      <c r="D332" s="187"/>
      <c r="E332" s="58"/>
      <c r="F332" s="190"/>
      <c r="G332" s="190"/>
      <c r="H332" s="190"/>
      <c r="I332" s="58"/>
      <c r="J332" s="58"/>
      <c r="K332" s="189"/>
      <c r="L332" s="259"/>
      <c r="M332" s="259"/>
      <c r="N332" s="58"/>
      <c r="O332" s="30"/>
      <c r="P332" s="58"/>
      <c r="Q332" s="30"/>
      <c r="R332" s="185"/>
      <c r="S332" s="206"/>
      <c r="T332" s="291"/>
      <c r="U332" s="29"/>
      <c r="V332" s="187"/>
      <c r="W332" s="58"/>
      <c r="X332" s="190"/>
      <c r="Y332" s="190"/>
      <c r="Z332" s="190"/>
      <c r="AA332" s="58"/>
      <c r="AB332" s="58"/>
      <c r="AC332" s="189"/>
      <c r="AD332" s="259"/>
      <c r="AE332" s="259"/>
      <c r="AF332" s="58"/>
      <c r="AG332" s="30"/>
      <c r="AH332" s="58"/>
      <c r="AI332" s="30"/>
      <c r="AJ332" s="185"/>
      <c r="AK332" s="208"/>
      <c r="AL332" s="291"/>
      <c r="AM332" s="124" t="str">
        <f t="shared" si="29"/>
        <v/>
      </c>
      <c r="AN332" s="125" t="str">
        <f t="shared" si="30"/>
        <v/>
      </c>
      <c r="AO332" s="125" t="str">
        <f t="shared" si="31"/>
        <v/>
      </c>
      <c r="AP332" s="125" t="str">
        <f t="shared" si="32"/>
        <v/>
      </c>
      <c r="AQ332" s="126" t="str">
        <f t="shared" si="33"/>
        <v/>
      </c>
      <c r="AR332" s="39"/>
      <c r="AS332" s="234"/>
      <c r="AT332" s="39"/>
    </row>
    <row r="333" spans="2:46" ht="13.5" customHeight="1" x14ac:dyDescent="0.15">
      <c r="B333" s="289" t="s">
        <v>132</v>
      </c>
      <c r="C333" s="27" t="s">
        <v>34</v>
      </c>
      <c r="D333" s="41"/>
      <c r="E333" s="57"/>
      <c r="F333" s="98"/>
      <c r="G333" s="98"/>
      <c r="H333" s="98"/>
      <c r="I333" s="62"/>
      <c r="J333" s="62"/>
      <c r="K333" s="63"/>
      <c r="L333" s="258"/>
      <c r="M333" s="258"/>
      <c r="N333" s="57"/>
      <c r="O333" s="28"/>
      <c r="P333" s="57"/>
      <c r="Q333" s="28"/>
      <c r="R333" s="133"/>
      <c r="S333" s="206"/>
      <c r="T333" s="289" t="s">
        <v>132</v>
      </c>
      <c r="U333" s="27" t="s">
        <v>34</v>
      </c>
      <c r="V333" s="41"/>
      <c r="W333" s="57"/>
      <c r="X333" s="98"/>
      <c r="Y333" s="98"/>
      <c r="Z333" s="98"/>
      <c r="AA333" s="62"/>
      <c r="AB333" s="62"/>
      <c r="AC333" s="63"/>
      <c r="AD333" s="258"/>
      <c r="AE333" s="258"/>
      <c r="AF333" s="57"/>
      <c r="AG333" s="28"/>
      <c r="AH333" s="57"/>
      <c r="AI333" s="28"/>
      <c r="AJ333" s="133"/>
      <c r="AK333" s="208"/>
      <c r="AL333" s="289" t="s">
        <v>132</v>
      </c>
      <c r="AM333" s="121" t="str">
        <f t="shared" si="29"/>
        <v/>
      </c>
      <c r="AN333" s="97" t="str">
        <f t="shared" si="30"/>
        <v/>
      </c>
      <c r="AO333" s="97" t="str">
        <f t="shared" si="31"/>
        <v/>
      </c>
      <c r="AP333" s="97" t="str">
        <f t="shared" si="32"/>
        <v/>
      </c>
      <c r="AQ333" s="122" t="str">
        <f t="shared" si="33"/>
        <v/>
      </c>
      <c r="AR333" s="39"/>
      <c r="AS333" s="234"/>
      <c r="AT333" s="39"/>
    </row>
    <row r="334" spans="2:46" ht="13.5" customHeight="1" x14ac:dyDescent="0.15">
      <c r="B334" s="290"/>
      <c r="C334" s="29" t="s">
        <v>35</v>
      </c>
      <c r="D334" s="187"/>
      <c r="E334" s="58"/>
      <c r="F334" s="188"/>
      <c r="G334" s="188"/>
      <c r="H334" s="188"/>
      <c r="I334" s="64"/>
      <c r="J334" s="64"/>
      <c r="K334" s="189"/>
      <c r="L334" s="259"/>
      <c r="M334" s="259"/>
      <c r="N334" s="58"/>
      <c r="O334" s="30"/>
      <c r="P334" s="58"/>
      <c r="Q334" s="30"/>
      <c r="R334" s="134"/>
      <c r="S334" s="206"/>
      <c r="T334" s="290"/>
      <c r="U334" s="29" t="s">
        <v>35</v>
      </c>
      <c r="V334" s="187"/>
      <c r="W334" s="58"/>
      <c r="X334" s="188"/>
      <c r="Y334" s="188"/>
      <c r="Z334" s="188"/>
      <c r="AA334" s="64"/>
      <c r="AB334" s="64"/>
      <c r="AC334" s="189"/>
      <c r="AD334" s="259"/>
      <c r="AE334" s="259"/>
      <c r="AF334" s="58"/>
      <c r="AG334" s="30"/>
      <c r="AH334" s="58"/>
      <c r="AI334" s="30"/>
      <c r="AJ334" s="134"/>
      <c r="AK334" s="208"/>
      <c r="AL334" s="290"/>
      <c r="AM334" s="88" t="str">
        <f t="shared" si="29"/>
        <v/>
      </c>
      <c r="AN334" s="123" t="str">
        <f t="shared" si="30"/>
        <v/>
      </c>
      <c r="AO334" s="123" t="str">
        <f t="shared" si="31"/>
        <v/>
      </c>
      <c r="AP334" s="123" t="str">
        <f t="shared" si="32"/>
        <v/>
      </c>
      <c r="AQ334" s="89" t="str">
        <f t="shared" si="33"/>
        <v/>
      </c>
      <c r="AR334" s="39"/>
      <c r="AS334" s="234"/>
      <c r="AT334" s="39"/>
    </row>
    <row r="335" spans="2:46" ht="13.5" customHeight="1" x14ac:dyDescent="0.15">
      <c r="B335" s="290"/>
      <c r="C335" s="29" t="s">
        <v>36</v>
      </c>
      <c r="D335" s="187"/>
      <c r="E335" s="58"/>
      <c r="F335" s="188"/>
      <c r="G335" s="188"/>
      <c r="H335" s="188"/>
      <c r="I335" s="64"/>
      <c r="J335" s="64"/>
      <c r="K335" s="189"/>
      <c r="L335" s="259"/>
      <c r="M335" s="259"/>
      <c r="N335" s="58"/>
      <c r="O335" s="30"/>
      <c r="P335" s="58"/>
      <c r="Q335" s="30"/>
      <c r="R335" s="134"/>
      <c r="S335" s="206"/>
      <c r="T335" s="290"/>
      <c r="U335" s="29" t="s">
        <v>36</v>
      </c>
      <c r="V335" s="187"/>
      <c r="W335" s="58"/>
      <c r="X335" s="188"/>
      <c r="Y335" s="188"/>
      <c r="Z335" s="188"/>
      <c r="AA335" s="64"/>
      <c r="AB335" s="64"/>
      <c r="AC335" s="189"/>
      <c r="AD335" s="259"/>
      <c r="AE335" s="259"/>
      <c r="AF335" s="58"/>
      <c r="AG335" s="30"/>
      <c r="AH335" s="58"/>
      <c r="AI335" s="30"/>
      <c r="AJ335" s="134"/>
      <c r="AK335" s="208"/>
      <c r="AL335" s="290"/>
      <c r="AM335" s="88" t="str">
        <f t="shared" si="29"/>
        <v/>
      </c>
      <c r="AN335" s="123" t="str">
        <f t="shared" si="30"/>
        <v/>
      </c>
      <c r="AO335" s="123" t="str">
        <f t="shared" si="31"/>
        <v/>
      </c>
      <c r="AP335" s="123" t="str">
        <f t="shared" si="32"/>
        <v/>
      </c>
      <c r="AQ335" s="89" t="str">
        <f t="shared" si="33"/>
        <v/>
      </c>
      <c r="AR335" s="39"/>
      <c r="AS335" s="234"/>
      <c r="AT335" s="39"/>
    </row>
    <row r="336" spans="2:46" ht="13.5" customHeight="1" x14ac:dyDescent="0.15">
      <c r="B336" s="290"/>
      <c r="C336" s="29" t="s">
        <v>38</v>
      </c>
      <c r="D336" s="187"/>
      <c r="E336" s="58"/>
      <c r="F336" s="188"/>
      <c r="G336" s="188"/>
      <c r="H336" s="188"/>
      <c r="I336" s="64"/>
      <c r="J336" s="64"/>
      <c r="K336" s="189"/>
      <c r="L336" s="259"/>
      <c r="M336" s="259"/>
      <c r="N336" s="58"/>
      <c r="O336" s="30"/>
      <c r="P336" s="58"/>
      <c r="Q336" s="30"/>
      <c r="R336" s="134"/>
      <c r="S336" s="206"/>
      <c r="T336" s="290"/>
      <c r="U336" s="29" t="s">
        <v>38</v>
      </c>
      <c r="V336" s="187"/>
      <c r="W336" s="58"/>
      <c r="X336" s="188"/>
      <c r="Y336" s="188"/>
      <c r="Z336" s="188"/>
      <c r="AA336" s="64"/>
      <c r="AB336" s="64"/>
      <c r="AC336" s="189"/>
      <c r="AD336" s="259"/>
      <c r="AE336" s="259"/>
      <c r="AF336" s="58"/>
      <c r="AG336" s="30"/>
      <c r="AH336" s="58"/>
      <c r="AI336" s="30"/>
      <c r="AJ336" s="134"/>
      <c r="AK336" s="208"/>
      <c r="AL336" s="290"/>
      <c r="AM336" s="88" t="str">
        <f t="shared" si="29"/>
        <v/>
      </c>
      <c r="AN336" s="123" t="str">
        <f t="shared" si="30"/>
        <v/>
      </c>
      <c r="AO336" s="123" t="str">
        <f t="shared" si="31"/>
        <v/>
      </c>
      <c r="AP336" s="123" t="str">
        <f t="shared" si="32"/>
        <v/>
      </c>
      <c r="AQ336" s="89" t="str">
        <f t="shared" si="33"/>
        <v/>
      </c>
      <c r="AR336" s="39"/>
      <c r="AS336" s="234"/>
      <c r="AT336" s="39"/>
    </row>
    <row r="337" spans="2:46" ht="13.5" customHeight="1" thickBot="1" x14ac:dyDescent="0.2">
      <c r="B337" s="291"/>
      <c r="C337" s="29"/>
      <c r="D337" s="187"/>
      <c r="E337" s="58"/>
      <c r="F337" s="190"/>
      <c r="G337" s="190"/>
      <c r="H337" s="190"/>
      <c r="I337" s="58"/>
      <c r="J337" s="58"/>
      <c r="K337" s="189"/>
      <c r="L337" s="259"/>
      <c r="M337" s="259"/>
      <c r="N337" s="58"/>
      <c r="O337" s="30"/>
      <c r="P337" s="58"/>
      <c r="Q337" s="30"/>
      <c r="R337" s="185"/>
      <c r="S337" s="206"/>
      <c r="T337" s="291"/>
      <c r="U337" s="29"/>
      <c r="V337" s="187"/>
      <c r="W337" s="58"/>
      <c r="X337" s="190"/>
      <c r="Y337" s="190"/>
      <c r="Z337" s="190"/>
      <c r="AA337" s="58"/>
      <c r="AB337" s="58"/>
      <c r="AC337" s="189"/>
      <c r="AD337" s="259"/>
      <c r="AE337" s="259"/>
      <c r="AF337" s="58"/>
      <c r="AG337" s="30"/>
      <c r="AH337" s="58"/>
      <c r="AI337" s="30"/>
      <c r="AJ337" s="185"/>
      <c r="AK337" s="208"/>
      <c r="AL337" s="291"/>
      <c r="AM337" s="124" t="str">
        <f t="shared" si="29"/>
        <v/>
      </c>
      <c r="AN337" s="125" t="str">
        <f t="shared" si="30"/>
        <v/>
      </c>
      <c r="AO337" s="125" t="str">
        <f t="shared" si="31"/>
        <v/>
      </c>
      <c r="AP337" s="125" t="str">
        <f t="shared" si="32"/>
        <v/>
      </c>
      <c r="AQ337" s="126" t="str">
        <f t="shared" si="33"/>
        <v/>
      </c>
      <c r="AR337" s="39"/>
      <c r="AS337" s="234"/>
      <c r="AT337" s="39"/>
    </row>
    <row r="338" spans="2:46" ht="13.5" customHeight="1" x14ac:dyDescent="0.15">
      <c r="B338" s="289" t="s">
        <v>133</v>
      </c>
      <c r="C338" s="27" t="s">
        <v>34</v>
      </c>
      <c r="D338" s="41"/>
      <c r="E338" s="57"/>
      <c r="F338" s="98"/>
      <c r="G338" s="98"/>
      <c r="H338" s="98"/>
      <c r="I338" s="62"/>
      <c r="J338" s="62"/>
      <c r="K338" s="63"/>
      <c r="L338" s="258"/>
      <c r="M338" s="258"/>
      <c r="N338" s="57"/>
      <c r="O338" s="28"/>
      <c r="P338" s="57"/>
      <c r="Q338" s="28"/>
      <c r="R338" s="133"/>
      <c r="S338" s="206"/>
      <c r="T338" s="289" t="s">
        <v>133</v>
      </c>
      <c r="U338" s="27" t="s">
        <v>34</v>
      </c>
      <c r="V338" s="41"/>
      <c r="W338" s="57"/>
      <c r="X338" s="98"/>
      <c r="Y338" s="98"/>
      <c r="Z338" s="98"/>
      <c r="AA338" s="62"/>
      <c r="AB338" s="62"/>
      <c r="AC338" s="63"/>
      <c r="AD338" s="258"/>
      <c r="AE338" s="258"/>
      <c r="AF338" s="57"/>
      <c r="AG338" s="28"/>
      <c r="AH338" s="57"/>
      <c r="AI338" s="28"/>
      <c r="AJ338" s="133"/>
      <c r="AK338" s="208"/>
      <c r="AL338" s="289" t="s">
        <v>133</v>
      </c>
      <c r="AM338" s="121" t="str">
        <f t="shared" si="29"/>
        <v/>
      </c>
      <c r="AN338" s="97" t="str">
        <f t="shared" si="30"/>
        <v/>
      </c>
      <c r="AO338" s="97" t="str">
        <f t="shared" si="31"/>
        <v/>
      </c>
      <c r="AP338" s="97" t="str">
        <f t="shared" si="32"/>
        <v/>
      </c>
      <c r="AQ338" s="122" t="str">
        <f t="shared" si="33"/>
        <v/>
      </c>
      <c r="AR338" s="39"/>
      <c r="AS338" s="234"/>
      <c r="AT338" s="39"/>
    </row>
    <row r="339" spans="2:46" ht="13.5" customHeight="1" x14ac:dyDescent="0.15">
      <c r="B339" s="290"/>
      <c r="C339" s="29" t="s">
        <v>35</v>
      </c>
      <c r="D339" s="187"/>
      <c r="E339" s="58"/>
      <c r="F339" s="188"/>
      <c r="G339" s="188"/>
      <c r="H339" s="188"/>
      <c r="I339" s="64"/>
      <c r="J339" s="64"/>
      <c r="K339" s="189"/>
      <c r="L339" s="259"/>
      <c r="M339" s="259"/>
      <c r="N339" s="58"/>
      <c r="O339" s="30"/>
      <c r="P339" s="58"/>
      <c r="Q339" s="30"/>
      <c r="R339" s="134"/>
      <c r="S339" s="206"/>
      <c r="T339" s="290"/>
      <c r="U339" s="29" t="s">
        <v>35</v>
      </c>
      <c r="V339" s="187"/>
      <c r="W339" s="58"/>
      <c r="X339" s="188"/>
      <c r="Y339" s="188"/>
      <c r="Z339" s="188"/>
      <c r="AA339" s="64"/>
      <c r="AB339" s="64"/>
      <c r="AC339" s="189"/>
      <c r="AD339" s="259"/>
      <c r="AE339" s="259"/>
      <c r="AF339" s="58"/>
      <c r="AG339" s="30"/>
      <c r="AH339" s="58"/>
      <c r="AI339" s="30"/>
      <c r="AJ339" s="134"/>
      <c r="AK339" s="208"/>
      <c r="AL339" s="290"/>
      <c r="AM339" s="88" t="str">
        <f t="shared" si="29"/>
        <v/>
      </c>
      <c r="AN339" s="123" t="str">
        <f t="shared" si="30"/>
        <v/>
      </c>
      <c r="AO339" s="123" t="str">
        <f t="shared" si="31"/>
        <v/>
      </c>
      <c r="AP339" s="123" t="str">
        <f t="shared" si="32"/>
        <v/>
      </c>
      <c r="AQ339" s="89" t="str">
        <f t="shared" si="33"/>
        <v/>
      </c>
      <c r="AR339" s="39"/>
      <c r="AS339" s="234"/>
      <c r="AT339" s="39"/>
    </row>
    <row r="340" spans="2:46" ht="13.5" customHeight="1" x14ac:dyDescent="0.15">
      <c r="B340" s="290"/>
      <c r="C340" s="29" t="s">
        <v>36</v>
      </c>
      <c r="D340" s="187"/>
      <c r="E340" s="58"/>
      <c r="F340" s="188"/>
      <c r="G340" s="188"/>
      <c r="H340" s="188"/>
      <c r="I340" s="64"/>
      <c r="J340" s="64"/>
      <c r="K340" s="189"/>
      <c r="L340" s="259"/>
      <c r="M340" s="259"/>
      <c r="N340" s="58"/>
      <c r="O340" s="30"/>
      <c r="P340" s="58"/>
      <c r="Q340" s="30"/>
      <c r="R340" s="134"/>
      <c r="S340" s="206"/>
      <c r="T340" s="290"/>
      <c r="U340" s="29" t="s">
        <v>36</v>
      </c>
      <c r="V340" s="187"/>
      <c r="W340" s="58"/>
      <c r="X340" s="188"/>
      <c r="Y340" s="188"/>
      <c r="Z340" s="188"/>
      <c r="AA340" s="64"/>
      <c r="AB340" s="64"/>
      <c r="AC340" s="189"/>
      <c r="AD340" s="259"/>
      <c r="AE340" s="259"/>
      <c r="AF340" s="58"/>
      <c r="AG340" s="30"/>
      <c r="AH340" s="58"/>
      <c r="AI340" s="30"/>
      <c r="AJ340" s="134"/>
      <c r="AK340" s="208"/>
      <c r="AL340" s="290"/>
      <c r="AM340" s="88" t="str">
        <f t="shared" si="29"/>
        <v/>
      </c>
      <c r="AN340" s="123" t="str">
        <f t="shared" si="30"/>
        <v/>
      </c>
      <c r="AO340" s="123" t="str">
        <f t="shared" si="31"/>
        <v/>
      </c>
      <c r="AP340" s="123" t="str">
        <f t="shared" si="32"/>
        <v/>
      </c>
      <c r="AQ340" s="89" t="str">
        <f t="shared" si="33"/>
        <v/>
      </c>
      <c r="AR340" s="39"/>
      <c r="AS340" s="234"/>
      <c r="AT340" s="39"/>
    </row>
    <row r="341" spans="2:46" ht="13.5" customHeight="1" x14ac:dyDescent="0.15">
      <c r="B341" s="290"/>
      <c r="C341" s="29" t="s">
        <v>38</v>
      </c>
      <c r="D341" s="187"/>
      <c r="E341" s="58"/>
      <c r="F341" s="188"/>
      <c r="G341" s="188"/>
      <c r="H341" s="188"/>
      <c r="I341" s="64"/>
      <c r="J341" s="64"/>
      <c r="K341" s="189"/>
      <c r="L341" s="259"/>
      <c r="M341" s="259"/>
      <c r="N341" s="58"/>
      <c r="O341" s="30"/>
      <c r="P341" s="58"/>
      <c r="Q341" s="30"/>
      <c r="R341" s="134"/>
      <c r="S341" s="206"/>
      <c r="T341" s="290"/>
      <c r="U341" s="29" t="s">
        <v>38</v>
      </c>
      <c r="V341" s="187"/>
      <c r="W341" s="58"/>
      <c r="X341" s="188"/>
      <c r="Y341" s="188"/>
      <c r="Z341" s="188"/>
      <c r="AA341" s="64"/>
      <c r="AB341" s="64"/>
      <c r="AC341" s="189"/>
      <c r="AD341" s="259"/>
      <c r="AE341" s="259"/>
      <c r="AF341" s="58"/>
      <c r="AG341" s="30"/>
      <c r="AH341" s="58"/>
      <c r="AI341" s="30"/>
      <c r="AJ341" s="134"/>
      <c r="AK341" s="208"/>
      <c r="AL341" s="290"/>
      <c r="AM341" s="88" t="str">
        <f t="shared" si="29"/>
        <v/>
      </c>
      <c r="AN341" s="123" t="str">
        <f t="shared" si="30"/>
        <v/>
      </c>
      <c r="AO341" s="123" t="str">
        <f t="shared" si="31"/>
        <v/>
      </c>
      <c r="AP341" s="123" t="str">
        <f t="shared" si="32"/>
        <v/>
      </c>
      <c r="AQ341" s="89" t="str">
        <f t="shared" si="33"/>
        <v/>
      </c>
      <c r="AR341" s="39"/>
      <c r="AS341" s="234"/>
      <c r="AT341" s="39"/>
    </row>
    <row r="342" spans="2:46" ht="13.5" customHeight="1" thickBot="1" x14ac:dyDescent="0.2">
      <c r="B342" s="291"/>
      <c r="C342" s="29"/>
      <c r="D342" s="187"/>
      <c r="E342" s="58"/>
      <c r="F342" s="190"/>
      <c r="G342" s="190"/>
      <c r="H342" s="190"/>
      <c r="I342" s="58"/>
      <c r="J342" s="58"/>
      <c r="K342" s="189"/>
      <c r="L342" s="259"/>
      <c r="M342" s="259"/>
      <c r="N342" s="58"/>
      <c r="O342" s="30"/>
      <c r="P342" s="58"/>
      <c r="Q342" s="30"/>
      <c r="R342" s="185"/>
      <c r="S342" s="206"/>
      <c r="T342" s="291"/>
      <c r="U342" s="29"/>
      <c r="V342" s="187"/>
      <c r="W342" s="58"/>
      <c r="X342" s="190"/>
      <c r="Y342" s="190"/>
      <c r="Z342" s="190"/>
      <c r="AA342" s="58"/>
      <c r="AB342" s="58"/>
      <c r="AC342" s="189"/>
      <c r="AD342" s="259"/>
      <c r="AE342" s="259"/>
      <c r="AF342" s="58"/>
      <c r="AG342" s="30"/>
      <c r="AH342" s="58"/>
      <c r="AI342" s="30"/>
      <c r="AJ342" s="185"/>
      <c r="AK342" s="208"/>
      <c r="AL342" s="291"/>
      <c r="AM342" s="124" t="str">
        <f t="shared" si="29"/>
        <v/>
      </c>
      <c r="AN342" s="125" t="str">
        <f t="shared" si="30"/>
        <v/>
      </c>
      <c r="AO342" s="125" t="str">
        <f t="shared" si="31"/>
        <v/>
      </c>
      <c r="AP342" s="125" t="str">
        <f t="shared" si="32"/>
        <v/>
      </c>
      <c r="AQ342" s="126" t="str">
        <f t="shared" si="33"/>
        <v/>
      </c>
      <c r="AR342" s="39"/>
      <c r="AS342" s="234"/>
      <c r="AT342" s="39"/>
    </row>
    <row r="343" spans="2:46" ht="13.5" customHeight="1" x14ac:dyDescent="0.15">
      <c r="B343" s="289" t="s">
        <v>134</v>
      </c>
      <c r="C343" s="27" t="s">
        <v>34</v>
      </c>
      <c r="D343" s="41"/>
      <c r="E343" s="57"/>
      <c r="F343" s="98"/>
      <c r="G343" s="98"/>
      <c r="H343" s="98"/>
      <c r="I343" s="62"/>
      <c r="J343" s="62"/>
      <c r="K343" s="63"/>
      <c r="L343" s="258"/>
      <c r="M343" s="258"/>
      <c r="N343" s="57"/>
      <c r="O343" s="28"/>
      <c r="P343" s="57"/>
      <c r="Q343" s="28"/>
      <c r="R343" s="133"/>
      <c r="S343" s="206"/>
      <c r="T343" s="289" t="s">
        <v>134</v>
      </c>
      <c r="U343" s="27" t="s">
        <v>34</v>
      </c>
      <c r="V343" s="41"/>
      <c r="W343" s="57"/>
      <c r="X343" s="98"/>
      <c r="Y343" s="98"/>
      <c r="Z343" s="98"/>
      <c r="AA343" s="62"/>
      <c r="AB343" s="62"/>
      <c r="AC343" s="63"/>
      <c r="AD343" s="258"/>
      <c r="AE343" s="258"/>
      <c r="AF343" s="57"/>
      <c r="AG343" s="28"/>
      <c r="AH343" s="57"/>
      <c r="AI343" s="28"/>
      <c r="AJ343" s="133"/>
      <c r="AK343" s="208"/>
      <c r="AL343" s="289" t="s">
        <v>134</v>
      </c>
      <c r="AM343" s="121" t="str">
        <f t="shared" si="29"/>
        <v/>
      </c>
      <c r="AN343" s="97" t="str">
        <f t="shared" si="30"/>
        <v/>
      </c>
      <c r="AO343" s="97" t="str">
        <f t="shared" si="31"/>
        <v/>
      </c>
      <c r="AP343" s="97" t="str">
        <f t="shared" si="32"/>
        <v/>
      </c>
      <c r="AQ343" s="122" t="str">
        <f t="shared" si="33"/>
        <v/>
      </c>
      <c r="AR343" s="39"/>
      <c r="AS343" s="234"/>
      <c r="AT343" s="39"/>
    </row>
    <row r="344" spans="2:46" ht="13.5" customHeight="1" x14ac:dyDescent="0.15">
      <c r="B344" s="290"/>
      <c r="C344" s="29" t="s">
        <v>35</v>
      </c>
      <c r="D344" s="187"/>
      <c r="E344" s="58"/>
      <c r="F344" s="188"/>
      <c r="G344" s="188"/>
      <c r="H344" s="188"/>
      <c r="I344" s="64"/>
      <c r="J344" s="64"/>
      <c r="K344" s="189"/>
      <c r="L344" s="259"/>
      <c r="M344" s="259"/>
      <c r="N344" s="58"/>
      <c r="O344" s="30"/>
      <c r="P344" s="58"/>
      <c r="Q344" s="30"/>
      <c r="R344" s="134"/>
      <c r="S344" s="206"/>
      <c r="T344" s="290"/>
      <c r="U344" s="29" t="s">
        <v>35</v>
      </c>
      <c r="V344" s="187"/>
      <c r="W344" s="58"/>
      <c r="X344" s="188"/>
      <c r="Y344" s="188"/>
      <c r="Z344" s="188"/>
      <c r="AA344" s="64"/>
      <c r="AB344" s="64"/>
      <c r="AC344" s="189"/>
      <c r="AD344" s="259"/>
      <c r="AE344" s="259"/>
      <c r="AF344" s="58"/>
      <c r="AG344" s="30"/>
      <c r="AH344" s="58"/>
      <c r="AI344" s="30"/>
      <c r="AJ344" s="134"/>
      <c r="AK344" s="208"/>
      <c r="AL344" s="290"/>
      <c r="AM344" s="88" t="str">
        <f t="shared" si="29"/>
        <v/>
      </c>
      <c r="AN344" s="123" t="str">
        <f t="shared" si="30"/>
        <v/>
      </c>
      <c r="AO344" s="123" t="str">
        <f t="shared" si="31"/>
        <v/>
      </c>
      <c r="AP344" s="123" t="str">
        <f t="shared" si="32"/>
        <v/>
      </c>
      <c r="AQ344" s="89" t="str">
        <f t="shared" si="33"/>
        <v/>
      </c>
      <c r="AR344" s="39"/>
      <c r="AS344" s="234"/>
      <c r="AT344" s="39"/>
    </row>
    <row r="345" spans="2:46" ht="13.5" customHeight="1" x14ac:dyDescent="0.15">
      <c r="B345" s="290"/>
      <c r="C345" s="29" t="s">
        <v>36</v>
      </c>
      <c r="D345" s="187"/>
      <c r="E345" s="58"/>
      <c r="F345" s="188"/>
      <c r="G345" s="188"/>
      <c r="H345" s="188"/>
      <c r="I345" s="64"/>
      <c r="J345" s="64"/>
      <c r="K345" s="189"/>
      <c r="L345" s="259"/>
      <c r="M345" s="259"/>
      <c r="N345" s="58"/>
      <c r="O345" s="30"/>
      <c r="P345" s="58"/>
      <c r="Q345" s="30"/>
      <c r="R345" s="134"/>
      <c r="S345" s="206"/>
      <c r="T345" s="290"/>
      <c r="U345" s="29" t="s">
        <v>36</v>
      </c>
      <c r="V345" s="187"/>
      <c r="W345" s="58"/>
      <c r="X345" s="188"/>
      <c r="Y345" s="188"/>
      <c r="Z345" s="188"/>
      <c r="AA345" s="64"/>
      <c r="AB345" s="64"/>
      <c r="AC345" s="189"/>
      <c r="AD345" s="259"/>
      <c r="AE345" s="259"/>
      <c r="AF345" s="58"/>
      <c r="AG345" s="30"/>
      <c r="AH345" s="58"/>
      <c r="AI345" s="30"/>
      <c r="AJ345" s="134"/>
      <c r="AK345" s="208"/>
      <c r="AL345" s="290"/>
      <c r="AM345" s="88" t="str">
        <f t="shared" si="29"/>
        <v/>
      </c>
      <c r="AN345" s="123" t="str">
        <f t="shared" si="30"/>
        <v/>
      </c>
      <c r="AO345" s="123" t="str">
        <f t="shared" si="31"/>
        <v/>
      </c>
      <c r="AP345" s="123" t="str">
        <f t="shared" si="32"/>
        <v/>
      </c>
      <c r="AQ345" s="89" t="str">
        <f t="shared" si="33"/>
        <v/>
      </c>
      <c r="AR345" s="39"/>
      <c r="AS345" s="234"/>
      <c r="AT345" s="39"/>
    </row>
    <row r="346" spans="2:46" ht="13.5" customHeight="1" x14ac:dyDescent="0.15">
      <c r="B346" s="290"/>
      <c r="C346" s="29" t="s">
        <v>38</v>
      </c>
      <c r="D346" s="187"/>
      <c r="E346" s="58"/>
      <c r="F346" s="188"/>
      <c r="G346" s="188"/>
      <c r="H346" s="188"/>
      <c r="I346" s="64"/>
      <c r="J346" s="64"/>
      <c r="K346" s="189"/>
      <c r="L346" s="259"/>
      <c r="M346" s="259"/>
      <c r="N346" s="58"/>
      <c r="O346" s="30"/>
      <c r="P346" s="58"/>
      <c r="Q346" s="30"/>
      <c r="R346" s="134"/>
      <c r="S346" s="206"/>
      <c r="T346" s="290"/>
      <c r="U346" s="29" t="s">
        <v>38</v>
      </c>
      <c r="V346" s="187"/>
      <c r="W346" s="58"/>
      <c r="X346" s="188"/>
      <c r="Y346" s="188"/>
      <c r="Z346" s="188"/>
      <c r="AA346" s="64"/>
      <c r="AB346" s="64"/>
      <c r="AC346" s="189"/>
      <c r="AD346" s="259"/>
      <c r="AE346" s="259"/>
      <c r="AF346" s="58"/>
      <c r="AG346" s="30"/>
      <c r="AH346" s="58"/>
      <c r="AI346" s="30"/>
      <c r="AJ346" s="134"/>
      <c r="AK346" s="208"/>
      <c r="AL346" s="290"/>
      <c r="AM346" s="88" t="str">
        <f t="shared" si="29"/>
        <v/>
      </c>
      <c r="AN346" s="123" t="str">
        <f t="shared" si="30"/>
        <v/>
      </c>
      <c r="AO346" s="123" t="str">
        <f t="shared" si="31"/>
        <v/>
      </c>
      <c r="AP346" s="123" t="str">
        <f t="shared" si="32"/>
        <v/>
      </c>
      <c r="AQ346" s="89" t="str">
        <f t="shared" si="33"/>
        <v/>
      </c>
      <c r="AR346" s="39"/>
      <c r="AS346" s="234"/>
      <c r="AT346" s="39"/>
    </row>
    <row r="347" spans="2:46" ht="13.5" customHeight="1" thickBot="1" x14ac:dyDescent="0.2">
      <c r="B347" s="291"/>
      <c r="C347" s="29"/>
      <c r="D347" s="187"/>
      <c r="E347" s="58"/>
      <c r="F347" s="190"/>
      <c r="G347" s="190"/>
      <c r="H347" s="190"/>
      <c r="I347" s="58"/>
      <c r="J347" s="58"/>
      <c r="K347" s="189"/>
      <c r="L347" s="259"/>
      <c r="M347" s="259"/>
      <c r="N347" s="58"/>
      <c r="O347" s="30"/>
      <c r="P347" s="58"/>
      <c r="Q347" s="30"/>
      <c r="R347" s="185"/>
      <c r="S347" s="206"/>
      <c r="T347" s="291"/>
      <c r="U347" s="29"/>
      <c r="V347" s="187"/>
      <c r="W347" s="58"/>
      <c r="X347" s="190"/>
      <c r="Y347" s="190"/>
      <c r="Z347" s="190"/>
      <c r="AA347" s="58"/>
      <c r="AB347" s="58"/>
      <c r="AC347" s="189"/>
      <c r="AD347" s="259"/>
      <c r="AE347" s="259"/>
      <c r="AF347" s="58"/>
      <c r="AG347" s="30"/>
      <c r="AH347" s="58"/>
      <c r="AI347" s="30"/>
      <c r="AJ347" s="185"/>
      <c r="AK347" s="208"/>
      <c r="AL347" s="291"/>
      <c r="AM347" s="124" t="str">
        <f t="shared" si="29"/>
        <v/>
      </c>
      <c r="AN347" s="125" t="str">
        <f t="shared" si="30"/>
        <v/>
      </c>
      <c r="AO347" s="125" t="str">
        <f t="shared" si="31"/>
        <v/>
      </c>
      <c r="AP347" s="125" t="str">
        <f t="shared" si="32"/>
        <v/>
      </c>
      <c r="AQ347" s="126" t="str">
        <f t="shared" si="33"/>
        <v/>
      </c>
      <c r="AR347" s="39"/>
      <c r="AS347" s="234"/>
      <c r="AT347" s="39"/>
    </row>
    <row r="348" spans="2:46" ht="13.5" customHeight="1" x14ac:dyDescent="0.15">
      <c r="B348" s="289" t="s">
        <v>135</v>
      </c>
      <c r="C348" s="27" t="s">
        <v>34</v>
      </c>
      <c r="D348" s="41"/>
      <c r="E348" s="57"/>
      <c r="F348" s="98"/>
      <c r="G348" s="98"/>
      <c r="H348" s="98"/>
      <c r="I348" s="62"/>
      <c r="J348" s="62"/>
      <c r="K348" s="63"/>
      <c r="L348" s="258"/>
      <c r="M348" s="258"/>
      <c r="N348" s="57"/>
      <c r="O348" s="28"/>
      <c r="P348" s="57"/>
      <c r="Q348" s="28"/>
      <c r="R348" s="133"/>
      <c r="S348" s="206"/>
      <c r="T348" s="289" t="s">
        <v>135</v>
      </c>
      <c r="U348" s="27" t="s">
        <v>34</v>
      </c>
      <c r="V348" s="41"/>
      <c r="W348" s="57"/>
      <c r="X348" s="98"/>
      <c r="Y348" s="98"/>
      <c r="Z348" s="98"/>
      <c r="AA348" s="62"/>
      <c r="AB348" s="62"/>
      <c r="AC348" s="63"/>
      <c r="AD348" s="258"/>
      <c r="AE348" s="258"/>
      <c r="AF348" s="57"/>
      <c r="AG348" s="28"/>
      <c r="AH348" s="57"/>
      <c r="AI348" s="28"/>
      <c r="AJ348" s="133"/>
      <c r="AK348" s="208"/>
      <c r="AL348" s="289" t="s">
        <v>135</v>
      </c>
      <c r="AM348" s="121" t="str">
        <f t="shared" si="29"/>
        <v/>
      </c>
      <c r="AN348" s="97" t="str">
        <f t="shared" si="30"/>
        <v/>
      </c>
      <c r="AO348" s="97" t="str">
        <f t="shared" si="31"/>
        <v/>
      </c>
      <c r="AP348" s="97" t="str">
        <f t="shared" si="32"/>
        <v/>
      </c>
      <c r="AQ348" s="122" t="str">
        <f t="shared" si="33"/>
        <v/>
      </c>
      <c r="AR348" s="39"/>
      <c r="AS348" s="234"/>
      <c r="AT348" s="39"/>
    </row>
    <row r="349" spans="2:46" ht="13.5" customHeight="1" x14ac:dyDescent="0.15">
      <c r="B349" s="290"/>
      <c r="C349" s="29" t="s">
        <v>35</v>
      </c>
      <c r="D349" s="187"/>
      <c r="E349" s="58"/>
      <c r="F349" s="188"/>
      <c r="G349" s="188"/>
      <c r="H349" s="188"/>
      <c r="I349" s="64"/>
      <c r="J349" s="64"/>
      <c r="K349" s="189"/>
      <c r="L349" s="259"/>
      <c r="M349" s="259"/>
      <c r="N349" s="58"/>
      <c r="O349" s="30"/>
      <c r="P349" s="58"/>
      <c r="Q349" s="30"/>
      <c r="R349" s="134"/>
      <c r="S349" s="206"/>
      <c r="T349" s="290"/>
      <c r="U349" s="29" t="s">
        <v>35</v>
      </c>
      <c r="V349" s="187"/>
      <c r="W349" s="58"/>
      <c r="X349" s="188"/>
      <c r="Y349" s="188"/>
      <c r="Z349" s="188"/>
      <c r="AA349" s="64"/>
      <c r="AB349" s="64"/>
      <c r="AC349" s="189"/>
      <c r="AD349" s="259"/>
      <c r="AE349" s="259"/>
      <c r="AF349" s="58"/>
      <c r="AG349" s="30"/>
      <c r="AH349" s="58"/>
      <c r="AI349" s="30"/>
      <c r="AJ349" s="134"/>
      <c r="AK349" s="208"/>
      <c r="AL349" s="290"/>
      <c r="AM349" s="88" t="str">
        <f t="shared" si="29"/>
        <v/>
      </c>
      <c r="AN349" s="123" t="str">
        <f t="shared" si="30"/>
        <v/>
      </c>
      <c r="AO349" s="123" t="str">
        <f t="shared" si="31"/>
        <v/>
      </c>
      <c r="AP349" s="123" t="str">
        <f t="shared" si="32"/>
        <v/>
      </c>
      <c r="AQ349" s="89" t="str">
        <f t="shared" si="33"/>
        <v/>
      </c>
      <c r="AR349" s="39"/>
      <c r="AS349" s="234"/>
      <c r="AT349" s="39"/>
    </row>
    <row r="350" spans="2:46" ht="13.5" customHeight="1" x14ac:dyDescent="0.15">
      <c r="B350" s="290"/>
      <c r="C350" s="29" t="s">
        <v>36</v>
      </c>
      <c r="D350" s="187"/>
      <c r="E350" s="58"/>
      <c r="F350" s="188"/>
      <c r="G350" s="188"/>
      <c r="H350" s="188"/>
      <c r="I350" s="64"/>
      <c r="J350" s="64"/>
      <c r="K350" s="189"/>
      <c r="L350" s="259"/>
      <c r="M350" s="259"/>
      <c r="N350" s="58"/>
      <c r="O350" s="30"/>
      <c r="P350" s="58"/>
      <c r="Q350" s="30"/>
      <c r="R350" s="134"/>
      <c r="S350" s="206"/>
      <c r="T350" s="290"/>
      <c r="U350" s="29" t="s">
        <v>36</v>
      </c>
      <c r="V350" s="187"/>
      <c r="W350" s="58"/>
      <c r="X350" s="188"/>
      <c r="Y350" s="188"/>
      <c r="Z350" s="188"/>
      <c r="AA350" s="64"/>
      <c r="AB350" s="64"/>
      <c r="AC350" s="189"/>
      <c r="AD350" s="259"/>
      <c r="AE350" s="259"/>
      <c r="AF350" s="58"/>
      <c r="AG350" s="30"/>
      <c r="AH350" s="58"/>
      <c r="AI350" s="30"/>
      <c r="AJ350" s="134"/>
      <c r="AK350" s="208"/>
      <c r="AL350" s="290"/>
      <c r="AM350" s="88" t="str">
        <f t="shared" si="29"/>
        <v/>
      </c>
      <c r="AN350" s="123" t="str">
        <f t="shared" si="30"/>
        <v/>
      </c>
      <c r="AO350" s="123" t="str">
        <f t="shared" si="31"/>
        <v/>
      </c>
      <c r="AP350" s="123" t="str">
        <f t="shared" si="32"/>
        <v/>
      </c>
      <c r="AQ350" s="89" t="str">
        <f t="shared" si="33"/>
        <v/>
      </c>
      <c r="AR350" s="39"/>
      <c r="AS350" s="234"/>
      <c r="AT350" s="39"/>
    </row>
    <row r="351" spans="2:46" ht="13.5" customHeight="1" x14ac:dyDescent="0.15">
      <c r="B351" s="290"/>
      <c r="C351" s="29" t="s">
        <v>38</v>
      </c>
      <c r="D351" s="187"/>
      <c r="E351" s="58"/>
      <c r="F351" s="188"/>
      <c r="G351" s="188"/>
      <c r="H351" s="188"/>
      <c r="I351" s="64"/>
      <c r="J351" s="64"/>
      <c r="K351" s="189"/>
      <c r="L351" s="259"/>
      <c r="M351" s="259"/>
      <c r="N351" s="58"/>
      <c r="O351" s="30"/>
      <c r="P351" s="58"/>
      <c r="Q351" s="30"/>
      <c r="R351" s="134"/>
      <c r="S351" s="206"/>
      <c r="T351" s="290"/>
      <c r="U351" s="29" t="s">
        <v>38</v>
      </c>
      <c r="V351" s="187"/>
      <c r="W351" s="58"/>
      <c r="X351" s="188"/>
      <c r="Y351" s="188"/>
      <c r="Z351" s="188"/>
      <c r="AA351" s="64"/>
      <c r="AB351" s="64"/>
      <c r="AC351" s="189"/>
      <c r="AD351" s="259"/>
      <c r="AE351" s="259"/>
      <c r="AF351" s="58"/>
      <c r="AG351" s="30"/>
      <c r="AH351" s="58"/>
      <c r="AI351" s="30"/>
      <c r="AJ351" s="134"/>
      <c r="AK351" s="208"/>
      <c r="AL351" s="290"/>
      <c r="AM351" s="88" t="str">
        <f t="shared" si="29"/>
        <v/>
      </c>
      <c r="AN351" s="123" t="str">
        <f t="shared" si="30"/>
        <v/>
      </c>
      <c r="AO351" s="123" t="str">
        <f t="shared" si="31"/>
        <v/>
      </c>
      <c r="AP351" s="123" t="str">
        <f t="shared" si="32"/>
        <v/>
      </c>
      <c r="AQ351" s="89" t="str">
        <f t="shared" si="33"/>
        <v/>
      </c>
      <c r="AR351" s="39"/>
      <c r="AS351" s="234"/>
      <c r="AT351" s="39"/>
    </row>
    <row r="352" spans="2:46" ht="13.5" customHeight="1" thickBot="1" x14ac:dyDescent="0.2">
      <c r="B352" s="291"/>
      <c r="C352" s="29"/>
      <c r="D352" s="187"/>
      <c r="E352" s="58"/>
      <c r="F352" s="190"/>
      <c r="G352" s="190"/>
      <c r="H352" s="190"/>
      <c r="I352" s="58"/>
      <c r="J352" s="58"/>
      <c r="K352" s="189"/>
      <c r="L352" s="259"/>
      <c r="M352" s="259"/>
      <c r="N352" s="58"/>
      <c r="O352" s="30"/>
      <c r="P352" s="58"/>
      <c r="Q352" s="30"/>
      <c r="R352" s="185"/>
      <c r="S352" s="206"/>
      <c r="T352" s="291"/>
      <c r="U352" s="29"/>
      <c r="V352" s="187"/>
      <c r="W352" s="58"/>
      <c r="X352" s="190"/>
      <c r="Y352" s="190"/>
      <c r="Z352" s="190"/>
      <c r="AA352" s="58"/>
      <c r="AB352" s="58"/>
      <c r="AC352" s="189"/>
      <c r="AD352" s="259"/>
      <c r="AE352" s="259"/>
      <c r="AF352" s="58"/>
      <c r="AG352" s="30"/>
      <c r="AH352" s="58"/>
      <c r="AI352" s="30"/>
      <c r="AJ352" s="185"/>
      <c r="AK352" s="208"/>
      <c r="AL352" s="291"/>
      <c r="AM352" s="124" t="str">
        <f t="shared" si="29"/>
        <v/>
      </c>
      <c r="AN352" s="125" t="str">
        <f t="shared" si="30"/>
        <v/>
      </c>
      <c r="AO352" s="125" t="str">
        <f t="shared" si="31"/>
        <v/>
      </c>
      <c r="AP352" s="125" t="str">
        <f t="shared" si="32"/>
        <v/>
      </c>
      <c r="AQ352" s="126" t="str">
        <f t="shared" si="33"/>
        <v/>
      </c>
      <c r="AR352" s="39"/>
      <c r="AS352" s="234"/>
      <c r="AT352" s="39"/>
    </row>
    <row r="353" spans="2:46" ht="13.5" customHeight="1" x14ac:dyDescent="0.15">
      <c r="B353" s="289" t="s">
        <v>136</v>
      </c>
      <c r="C353" s="27" t="s">
        <v>34</v>
      </c>
      <c r="D353" s="41"/>
      <c r="E353" s="57"/>
      <c r="F353" s="98"/>
      <c r="G353" s="98"/>
      <c r="H353" s="98"/>
      <c r="I353" s="62"/>
      <c r="J353" s="62"/>
      <c r="K353" s="63"/>
      <c r="L353" s="258"/>
      <c r="M353" s="258"/>
      <c r="N353" s="57"/>
      <c r="O353" s="28"/>
      <c r="P353" s="57"/>
      <c r="Q353" s="28"/>
      <c r="R353" s="133"/>
      <c r="S353" s="206"/>
      <c r="T353" s="289" t="s">
        <v>136</v>
      </c>
      <c r="U353" s="27" t="s">
        <v>34</v>
      </c>
      <c r="V353" s="41"/>
      <c r="W353" s="57"/>
      <c r="X353" s="98"/>
      <c r="Y353" s="98"/>
      <c r="Z353" s="98"/>
      <c r="AA353" s="62"/>
      <c r="AB353" s="62"/>
      <c r="AC353" s="63"/>
      <c r="AD353" s="258"/>
      <c r="AE353" s="258"/>
      <c r="AF353" s="57"/>
      <c r="AG353" s="28"/>
      <c r="AH353" s="57"/>
      <c r="AI353" s="28"/>
      <c r="AJ353" s="133"/>
      <c r="AK353" s="208"/>
      <c r="AL353" s="289" t="s">
        <v>136</v>
      </c>
      <c r="AM353" s="121" t="str">
        <f t="shared" ref="AM353:AM416" si="34">IF(OR(X353="",F353=""),"",X353-F353)</f>
        <v/>
      </c>
      <c r="AN353" s="97" t="str">
        <f t="shared" ref="AN353:AN416" si="35">IF(OR(Y353="",G353=""),"",Y353-G353)</f>
        <v/>
      </c>
      <c r="AO353" s="97" t="str">
        <f t="shared" ref="AO353:AO416" si="36">IF(OR(Z353="",H353=""),"",Z353-H353)</f>
        <v/>
      </c>
      <c r="AP353" s="97" t="str">
        <f t="shared" ref="AP353:AP416" si="37">IF(OR(AA353="",I353=""),"",AA353-I353)</f>
        <v/>
      </c>
      <c r="AQ353" s="122" t="str">
        <f t="shared" ref="AQ353:AQ416" si="38">IF(OR(AB353="",J353=""),"",AB353-J353)</f>
        <v/>
      </c>
      <c r="AR353" s="39"/>
      <c r="AS353" s="234"/>
      <c r="AT353" s="39"/>
    </row>
    <row r="354" spans="2:46" ht="13.5" customHeight="1" x14ac:dyDescent="0.15">
      <c r="B354" s="290"/>
      <c r="C354" s="29" t="s">
        <v>35</v>
      </c>
      <c r="D354" s="187"/>
      <c r="E354" s="58"/>
      <c r="F354" s="188"/>
      <c r="G354" s="188"/>
      <c r="H354" s="188"/>
      <c r="I354" s="64"/>
      <c r="J354" s="64"/>
      <c r="K354" s="189"/>
      <c r="L354" s="259"/>
      <c r="M354" s="259"/>
      <c r="N354" s="58"/>
      <c r="O354" s="30"/>
      <c r="P354" s="58"/>
      <c r="Q354" s="30"/>
      <c r="R354" s="134"/>
      <c r="S354" s="206"/>
      <c r="T354" s="290"/>
      <c r="U354" s="29" t="s">
        <v>35</v>
      </c>
      <c r="V354" s="187"/>
      <c r="W354" s="58"/>
      <c r="X354" s="188"/>
      <c r="Y354" s="188"/>
      <c r="Z354" s="188"/>
      <c r="AA354" s="64"/>
      <c r="AB354" s="64"/>
      <c r="AC354" s="189"/>
      <c r="AD354" s="259"/>
      <c r="AE354" s="259"/>
      <c r="AF354" s="58"/>
      <c r="AG354" s="30"/>
      <c r="AH354" s="58"/>
      <c r="AI354" s="30"/>
      <c r="AJ354" s="134"/>
      <c r="AK354" s="208"/>
      <c r="AL354" s="290"/>
      <c r="AM354" s="88" t="str">
        <f t="shared" si="34"/>
        <v/>
      </c>
      <c r="AN354" s="123" t="str">
        <f t="shared" si="35"/>
        <v/>
      </c>
      <c r="AO354" s="123" t="str">
        <f t="shared" si="36"/>
        <v/>
      </c>
      <c r="AP354" s="123" t="str">
        <f t="shared" si="37"/>
        <v/>
      </c>
      <c r="AQ354" s="89" t="str">
        <f t="shared" si="38"/>
        <v/>
      </c>
      <c r="AR354" s="39"/>
      <c r="AS354" s="234"/>
      <c r="AT354" s="39"/>
    </row>
    <row r="355" spans="2:46" ht="13.5" customHeight="1" x14ac:dyDescent="0.15">
      <c r="B355" s="290"/>
      <c r="C355" s="29" t="s">
        <v>36</v>
      </c>
      <c r="D355" s="187"/>
      <c r="E355" s="58"/>
      <c r="F355" s="188"/>
      <c r="G355" s="188"/>
      <c r="H355" s="188"/>
      <c r="I355" s="64"/>
      <c r="J355" s="64"/>
      <c r="K355" s="189"/>
      <c r="L355" s="259"/>
      <c r="M355" s="259"/>
      <c r="N355" s="58"/>
      <c r="O355" s="30"/>
      <c r="P355" s="58"/>
      <c r="Q355" s="30"/>
      <c r="R355" s="134"/>
      <c r="S355" s="206"/>
      <c r="T355" s="290"/>
      <c r="U355" s="29" t="s">
        <v>36</v>
      </c>
      <c r="V355" s="187"/>
      <c r="W355" s="58"/>
      <c r="X355" s="188"/>
      <c r="Y355" s="188"/>
      <c r="Z355" s="188"/>
      <c r="AA355" s="64"/>
      <c r="AB355" s="64"/>
      <c r="AC355" s="189"/>
      <c r="AD355" s="259"/>
      <c r="AE355" s="259"/>
      <c r="AF355" s="58"/>
      <c r="AG355" s="30"/>
      <c r="AH355" s="58"/>
      <c r="AI355" s="30"/>
      <c r="AJ355" s="134"/>
      <c r="AK355" s="208"/>
      <c r="AL355" s="290"/>
      <c r="AM355" s="88" t="str">
        <f t="shared" si="34"/>
        <v/>
      </c>
      <c r="AN355" s="123" t="str">
        <f t="shared" si="35"/>
        <v/>
      </c>
      <c r="AO355" s="123" t="str">
        <f t="shared" si="36"/>
        <v/>
      </c>
      <c r="AP355" s="123" t="str">
        <f t="shared" si="37"/>
        <v/>
      </c>
      <c r="AQ355" s="89" t="str">
        <f t="shared" si="38"/>
        <v/>
      </c>
      <c r="AR355" s="39"/>
      <c r="AS355" s="234"/>
      <c r="AT355" s="39"/>
    </row>
    <row r="356" spans="2:46" ht="13.5" customHeight="1" x14ac:dyDescent="0.15">
      <c r="B356" s="290"/>
      <c r="C356" s="29" t="s">
        <v>38</v>
      </c>
      <c r="D356" s="187"/>
      <c r="E356" s="58"/>
      <c r="F356" s="188"/>
      <c r="G356" s="188"/>
      <c r="H356" s="188"/>
      <c r="I356" s="64"/>
      <c r="J356" s="64"/>
      <c r="K356" s="189"/>
      <c r="L356" s="259"/>
      <c r="M356" s="259"/>
      <c r="N356" s="58"/>
      <c r="O356" s="30"/>
      <c r="P356" s="58"/>
      <c r="Q356" s="30"/>
      <c r="R356" s="134"/>
      <c r="S356" s="206"/>
      <c r="T356" s="290"/>
      <c r="U356" s="29" t="s">
        <v>38</v>
      </c>
      <c r="V356" s="187"/>
      <c r="W356" s="58"/>
      <c r="X356" s="188"/>
      <c r="Y356" s="188"/>
      <c r="Z356" s="188"/>
      <c r="AA356" s="64"/>
      <c r="AB356" s="64"/>
      <c r="AC356" s="189"/>
      <c r="AD356" s="259"/>
      <c r="AE356" s="259"/>
      <c r="AF356" s="58"/>
      <c r="AG356" s="30"/>
      <c r="AH356" s="58"/>
      <c r="AI356" s="30"/>
      <c r="AJ356" s="134"/>
      <c r="AK356" s="208"/>
      <c r="AL356" s="290"/>
      <c r="AM356" s="88" t="str">
        <f t="shared" si="34"/>
        <v/>
      </c>
      <c r="AN356" s="123" t="str">
        <f t="shared" si="35"/>
        <v/>
      </c>
      <c r="AO356" s="123" t="str">
        <f t="shared" si="36"/>
        <v/>
      </c>
      <c r="AP356" s="123" t="str">
        <f t="shared" si="37"/>
        <v/>
      </c>
      <c r="AQ356" s="89" t="str">
        <f t="shared" si="38"/>
        <v/>
      </c>
      <c r="AR356" s="39"/>
      <c r="AS356" s="234"/>
      <c r="AT356" s="39"/>
    </row>
    <row r="357" spans="2:46" ht="13.5" customHeight="1" thickBot="1" x14ac:dyDescent="0.2">
      <c r="B357" s="291"/>
      <c r="C357" s="29"/>
      <c r="D357" s="187"/>
      <c r="E357" s="58"/>
      <c r="F357" s="190"/>
      <c r="G357" s="190"/>
      <c r="H357" s="190"/>
      <c r="I357" s="58"/>
      <c r="J357" s="58"/>
      <c r="K357" s="189"/>
      <c r="L357" s="259"/>
      <c r="M357" s="259"/>
      <c r="N357" s="58"/>
      <c r="O357" s="30"/>
      <c r="P357" s="58"/>
      <c r="Q357" s="30"/>
      <c r="R357" s="185"/>
      <c r="S357" s="206"/>
      <c r="T357" s="291"/>
      <c r="U357" s="29"/>
      <c r="V357" s="187"/>
      <c r="W357" s="58"/>
      <c r="X357" s="190"/>
      <c r="Y357" s="190"/>
      <c r="Z357" s="190"/>
      <c r="AA357" s="58"/>
      <c r="AB357" s="58"/>
      <c r="AC357" s="189"/>
      <c r="AD357" s="259"/>
      <c r="AE357" s="259"/>
      <c r="AF357" s="58"/>
      <c r="AG357" s="30"/>
      <c r="AH357" s="58"/>
      <c r="AI357" s="30"/>
      <c r="AJ357" s="185"/>
      <c r="AK357" s="208"/>
      <c r="AL357" s="291"/>
      <c r="AM357" s="124" t="str">
        <f t="shared" si="34"/>
        <v/>
      </c>
      <c r="AN357" s="125" t="str">
        <f t="shared" si="35"/>
        <v/>
      </c>
      <c r="AO357" s="125" t="str">
        <f t="shared" si="36"/>
        <v/>
      </c>
      <c r="AP357" s="125" t="str">
        <f t="shared" si="37"/>
        <v/>
      </c>
      <c r="AQ357" s="126" t="str">
        <f t="shared" si="38"/>
        <v/>
      </c>
      <c r="AR357" s="39"/>
      <c r="AS357" s="234"/>
      <c r="AT357" s="39"/>
    </row>
    <row r="358" spans="2:46" ht="13.5" customHeight="1" x14ac:dyDescent="0.15">
      <c r="B358" s="289" t="s">
        <v>137</v>
      </c>
      <c r="C358" s="27" t="s">
        <v>34</v>
      </c>
      <c r="D358" s="41"/>
      <c r="E358" s="57"/>
      <c r="F358" s="98"/>
      <c r="G358" s="98"/>
      <c r="H358" s="98"/>
      <c r="I358" s="62"/>
      <c r="J358" s="62"/>
      <c r="K358" s="63"/>
      <c r="L358" s="258"/>
      <c r="M358" s="258"/>
      <c r="N358" s="57"/>
      <c r="O358" s="28"/>
      <c r="P358" s="57"/>
      <c r="Q358" s="28"/>
      <c r="R358" s="133"/>
      <c r="S358" s="206"/>
      <c r="T358" s="289" t="s">
        <v>137</v>
      </c>
      <c r="U358" s="27" t="s">
        <v>34</v>
      </c>
      <c r="V358" s="41"/>
      <c r="W358" s="57"/>
      <c r="X358" s="98"/>
      <c r="Y358" s="98"/>
      <c r="Z358" s="98"/>
      <c r="AA358" s="62"/>
      <c r="AB358" s="62"/>
      <c r="AC358" s="63"/>
      <c r="AD358" s="258"/>
      <c r="AE358" s="258"/>
      <c r="AF358" s="57"/>
      <c r="AG358" s="28"/>
      <c r="AH358" s="57"/>
      <c r="AI358" s="28"/>
      <c r="AJ358" s="133"/>
      <c r="AK358" s="208"/>
      <c r="AL358" s="289" t="s">
        <v>137</v>
      </c>
      <c r="AM358" s="121" t="str">
        <f t="shared" si="34"/>
        <v/>
      </c>
      <c r="AN358" s="97" t="str">
        <f t="shared" si="35"/>
        <v/>
      </c>
      <c r="AO358" s="97" t="str">
        <f t="shared" si="36"/>
        <v/>
      </c>
      <c r="AP358" s="97" t="str">
        <f t="shared" si="37"/>
        <v/>
      </c>
      <c r="AQ358" s="122" t="str">
        <f t="shared" si="38"/>
        <v/>
      </c>
      <c r="AR358" s="39"/>
      <c r="AS358" s="234"/>
      <c r="AT358" s="39"/>
    </row>
    <row r="359" spans="2:46" ht="13.5" customHeight="1" x14ac:dyDescent="0.15">
      <c r="B359" s="290"/>
      <c r="C359" s="29" t="s">
        <v>35</v>
      </c>
      <c r="D359" s="187"/>
      <c r="E359" s="58"/>
      <c r="F359" s="188"/>
      <c r="G359" s="188"/>
      <c r="H359" s="188"/>
      <c r="I359" s="64"/>
      <c r="J359" s="64"/>
      <c r="K359" s="189"/>
      <c r="L359" s="259"/>
      <c r="M359" s="259"/>
      <c r="N359" s="58"/>
      <c r="O359" s="30"/>
      <c r="P359" s="58"/>
      <c r="Q359" s="30"/>
      <c r="R359" s="134"/>
      <c r="S359" s="206"/>
      <c r="T359" s="290"/>
      <c r="U359" s="29" t="s">
        <v>35</v>
      </c>
      <c r="V359" s="187"/>
      <c r="W359" s="58"/>
      <c r="X359" s="188"/>
      <c r="Y359" s="188"/>
      <c r="Z359" s="188"/>
      <c r="AA359" s="64"/>
      <c r="AB359" s="64"/>
      <c r="AC359" s="189"/>
      <c r="AD359" s="259"/>
      <c r="AE359" s="259"/>
      <c r="AF359" s="58"/>
      <c r="AG359" s="30"/>
      <c r="AH359" s="58"/>
      <c r="AI359" s="30"/>
      <c r="AJ359" s="134"/>
      <c r="AK359" s="208"/>
      <c r="AL359" s="290"/>
      <c r="AM359" s="88" t="str">
        <f t="shared" si="34"/>
        <v/>
      </c>
      <c r="AN359" s="123" t="str">
        <f t="shared" si="35"/>
        <v/>
      </c>
      <c r="AO359" s="123" t="str">
        <f t="shared" si="36"/>
        <v/>
      </c>
      <c r="AP359" s="123" t="str">
        <f t="shared" si="37"/>
        <v/>
      </c>
      <c r="AQ359" s="89" t="str">
        <f t="shared" si="38"/>
        <v/>
      </c>
      <c r="AR359" s="39"/>
      <c r="AS359" s="234"/>
      <c r="AT359" s="39"/>
    </row>
    <row r="360" spans="2:46" ht="13.5" customHeight="1" x14ac:dyDescent="0.15">
      <c r="B360" s="290"/>
      <c r="C360" s="29" t="s">
        <v>36</v>
      </c>
      <c r="D360" s="187"/>
      <c r="E360" s="58"/>
      <c r="F360" s="188"/>
      <c r="G360" s="188"/>
      <c r="H360" s="188"/>
      <c r="I360" s="64"/>
      <c r="J360" s="64"/>
      <c r="K360" s="189"/>
      <c r="L360" s="259"/>
      <c r="M360" s="259"/>
      <c r="N360" s="58"/>
      <c r="O360" s="30"/>
      <c r="P360" s="58"/>
      <c r="Q360" s="30"/>
      <c r="R360" s="134"/>
      <c r="S360" s="206"/>
      <c r="T360" s="290"/>
      <c r="U360" s="29" t="s">
        <v>36</v>
      </c>
      <c r="V360" s="187"/>
      <c r="W360" s="58"/>
      <c r="X360" s="188"/>
      <c r="Y360" s="188"/>
      <c r="Z360" s="188"/>
      <c r="AA360" s="64"/>
      <c r="AB360" s="64"/>
      <c r="AC360" s="189"/>
      <c r="AD360" s="259"/>
      <c r="AE360" s="259"/>
      <c r="AF360" s="58"/>
      <c r="AG360" s="30"/>
      <c r="AH360" s="58"/>
      <c r="AI360" s="30"/>
      <c r="AJ360" s="134"/>
      <c r="AK360" s="208"/>
      <c r="AL360" s="290"/>
      <c r="AM360" s="88" t="str">
        <f t="shared" si="34"/>
        <v/>
      </c>
      <c r="AN360" s="123" t="str">
        <f t="shared" si="35"/>
        <v/>
      </c>
      <c r="AO360" s="123" t="str">
        <f t="shared" si="36"/>
        <v/>
      </c>
      <c r="AP360" s="123" t="str">
        <f t="shared" si="37"/>
        <v/>
      </c>
      <c r="AQ360" s="89" t="str">
        <f t="shared" si="38"/>
        <v/>
      </c>
      <c r="AR360" s="39"/>
      <c r="AS360" s="234"/>
      <c r="AT360" s="39"/>
    </row>
    <row r="361" spans="2:46" ht="13.5" customHeight="1" x14ac:dyDescent="0.15">
      <c r="B361" s="290"/>
      <c r="C361" s="29" t="s">
        <v>38</v>
      </c>
      <c r="D361" s="187"/>
      <c r="E361" s="58"/>
      <c r="F361" s="188"/>
      <c r="G361" s="188"/>
      <c r="H361" s="188"/>
      <c r="I361" s="64"/>
      <c r="J361" s="64"/>
      <c r="K361" s="189"/>
      <c r="L361" s="259"/>
      <c r="M361" s="259"/>
      <c r="N361" s="58"/>
      <c r="O361" s="30"/>
      <c r="P361" s="58"/>
      <c r="Q361" s="30"/>
      <c r="R361" s="134"/>
      <c r="S361" s="206"/>
      <c r="T361" s="290"/>
      <c r="U361" s="29" t="s">
        <v>38</v>
      </c>
      <c r="V361" s="187"/>
      <c r="W361" s="58"/>
      <c r="X361" s="188"/>
      <c r="Y361" s="188"/>
      <c r="Z361" s="188"/>
      <c r="AA361" s="64"/>
      <c r="AB361" s="64"/>
      <c r="AC361" s="189"/>
      <c r="AD361" s="259"/>
      <c r="AE361" s="259"/>
      <c r="AF361" s="58"/>
      <c r="AG361" s="30"/>
      <c r="AH361" s="58"/>
      <c r="AI361" s="30"/>
      <c r="AJ361" s="134"/>
      <c r="AK361" s="208"/>
      <c r="AL361" s="290"/>
      <c r="AM361" s="88" t="str">
        <f t="shared" si="34"/>
        <v/>
      </c>
      <c r="AN361" s="123" t="str">
        <f t="shared" si="35"/>
        <v/>
      </c>
      <c r="AO361" s="123" t="str">
        <f t="shared" si="36"/>
        <v/>
      </c>
      <c r="AP361" s="123" t="str">
        <f t="shared" si="37"/>
        <v/>
      </c>
      <c r="AQ361" s="89" t="str">
        <f t="shared" si="38"/>
        <v/>
      </c>
      <c r="AR361" s="39"/>
      <c r="AS361" s="234"/>
      <c r="AT361" s="39"/>
    </row>
    <row r="362" spans="2:46" ht="13.5" customHeight="1" thickBot="1" x14ac:dyDescent="0.2">
      <c r="B362" s="291"/>
      <c r="C362" s="29"/>
      <c r="D362" s="187"/>
      <c r="E362" s="58"/>
      <c r="F362" s="190"/>
      <c r="G362" s="190"/>
      <c r="H362" s="190"/>
      <c r="I362" s="58"/>
      <c r="J362" s="58"/>
      <c r="K362" s="189"/>
      <c r="L362" s="259"/>
      <c r="M362" s="259"/>
      <c r="N362" s="58"/>
      <c r="O362" s="30"/>
      <c r="P362" s="58"/>
      <c r="Q362" s="30"/>
      <c r="R362" s="185"/>
      <c r="S362" s="206"/>
      <c r="T362" s="291"/>
      <c r="U362" s="29"/>
      <c r="V362" s="187"/>
      <c r="W362" s="58"/>
      <c r="X362" s="190"/>
      <c r="Y362" s="190"/>
      <c r="Z362" s="190"/>
      <c r="AA362" s="58"/>
      <c r="AB362" s="58"/>
      <c r="AC362" s="189"/>
      <c r="AD362" s="259"/>
      <c r="AE362" s="259"/>
      <c r="AF362" s="58"/>
      <c r="AG362" s="30"/>
      <c r="AH362" s="58"/>
      <c r="AI362" s="30"/>
      <c r="AJ362" s="185"/>
      <c r="AK362" s="208"/>
      <c r="AL362" s="291"/>
      <c r="AM362" s="124" t="str">
        <f t="shared" si="34"/>
        <v/>
      </c>
      <c r="AN362" s="125" t="str">
        <f t="shared" si="35"/>
        <v/>
      </c>
      <c r="AO362" s="125" t="str">
        <f t="shared" si="36"/>
        <v/>
      </c>
      <c r="AP362" s="125" t="str">
        <f t="shared" si="37"/>
        <v/>
      </c>
      <c r="AQ362" s="126" t="str">
        <f t="shared" si="38"/>
        <v/>
      </c>
      <c r="AR362" s="39"/>
      <c r="AS362" s="234"/>
      <c r="AT362" s="39"/>
    </row>
    <row r="363" spans="2:46" ht="13.5" customHeight="1" x14ac:dyDescent="0.15">
      <c r="B363" s="289" t="s">
        <v>138</v>
      </c>
      <c r="C363" s="27" t="s">
        <v>34</v>
      </c>
      <c r="D363" s="41"/>
      <c r="E363" s="57"/>
      <c r="F363" s="98"/>
      <c r="G363" s="98"/>
      <c r="H363" s="98"/>
      <c r="I363" s="62"/>
      <c r="J363" s="62"/>
      <c r="K363" s="63"/>
      <c r="L363" s="258"/>
      <c r="M363" s="258"/>
      <c r="N363" s="57"/>
      <c r="O363" s="28"/>
      <c r="P363" s="57"/>
      <c r="Q363" s="28"/>
      <c r="R363" s="133"/>
      <c r="S363" s="206"/>
      <c r="T363" s="289" t="s">
        <v>138</v>
      </c>
      <c r="U363" s="27" t="s">
        <v>34</v>
      </c>
      <c r="V363" s="41"/>
      <c r="W363" s="57"/>
      <c r="X363" s="98"/>
      <c r="Y363" s="98"/>
      <c r="Z363" s="98"/>
      <c r="AA363" s="62"/>
      <c r="AB363" s="62"/>
      <c r="AC363" s="63"/>
      <c r="AD363" s="258"/>
      <c r="AE363" s="258"/>
      <c r="AF363" s="57"/>
      <c r="AG363" s="28"/>
      <c r="AH363" s="57"/>
      <c r="AI363" s="28"/>
      <c r="AJ363" s="133"/>
      <c r="AK363" s="208"/>
      <c r="AL363" s="289" t="s">
        <v>138</v>
      </c>
      <c r="AM363" s="121" t="str">
        <f t="shared" si="34"/>
        <v/>
      </c>
      <c r="AN363" s="97" t="str">
        <f t="shared" si="35"/>
        <v/>
      </c>
      <c r="AO363" s="97" t="str">
        <f t="shared" si="36"/>
        <v/>
      </c>
      <c r="AP363" s="97" t="str">
        <f t="shared" si="37"/>
        <v/>
      </c>
      <c r="AQ363" s="122" t="str">
        <f t="shared" si="38"/>
        <v/>
      </c>
      <c r="AR363" s="39"/>
      <c r="AS363" s="234"/>
      <c r="AT363" s="39"/>
    </row>
    <row r="364" spans="2:46" ht="13.5" customHeight="1" x14ac:dyDescent="0.15">
      <c r="B364" s="290"/>
      <c r="C364" s="29" t="s">
        <v>35</v>
      </c>
      <c r="D364" s="187"/>
      <c r="E364" s="58"/>
      <c r="F364" s="188"/>
      <c r="G364" s="188"/>
      <c r="H364" s="188"/>
      <c r="I364" s="64"/>
      <c r="J364" s="64"/>
      <c r="K364" s="189"/>
      <c r="L364" s="259"/>
      <c r="M364" s="259"/>
      <c r="N364" s="58"/>
      <c r="O364" s="30"/>
      <c r="P364" s="58"/>
      <c r="Q364" s="30"/>
      <c r="R364" s="134"/>
      <c r="S364" s="206"/>
      <c r="T364" s="290"/>
      <c r="U364" s="29" t="s">
        <v>35</v>
      </c>
      <c r="V364" s="187"/>
      <c r="W364" s="58"/>
      <c r="X364" s="188"/>
      <c r="Y364" s="188"/>
      <c r="Z364" s="188"/>
      <c r="AA364" s="64"/>
      <c r="AB364" s="64"/>
      <c r="AC364" s="189"/>
      <c r="AD364" s="259"/>
      <c r="AE364" s="259"/>
      <c r="AF364" s="58"/>
      <c r="AG364" s="30"/>
      <c r="AH364" s="58"/>
      <c r="AI364" s="30"/>
      <c r="AJ364" s="134"/>
      <c r="AK364" s="208"/>
      <c r="AL364" s="290"/>
      <c r="AM364" s="88" t="str">
        <f t="shared" si="34"/>
        <v/>
      </c>
      <c r="AN364" s="123" t="str">
        <f t="shared" si="35"/>
        <v/>
      </c>
      <c r="AO364" s="123" t="str">
        <f t="shared" si="36"/>
        <v/>
      </c>
      <c r="AP364" s="123" t="str">
        <f t="shared" si="37"/>
        <v/>
      </c>
      <c r="AQ364" s="89" t="str">
        <f t="shared" si="38"/>
        <v/>
      </c>
      <c r="AR364" s="39"/>
      <c r="AS364" s="234"/>
      <c r="AT364" s="39"/>
    </row>
    <row r="365" spans="2:46" ht="13.5" customHeight="1" x14ac:dyDescent="0.15">
      <c r="B365" s="290"/>
      <c r="C365" s="29" t="s">
        <v>36</v>
      </c>
      <c r="D365" s="187"/>
      <c r="E365" s="58"/>
      <c r="F365" s="188"/>
      <c r="G365" s="188"/>
      <c r="H365" s="188"/>
      <c r="I365" s="64"/>
      <c r="J365" s="64"/>
      <c r="K365" s="189"/>
      <c r="L365" s="259"/>
      <c r="M365" s="259"/>
      <c r="N365" s="58"/>
      <c r="O365" s="30"/>
      <c r="P365" s="58"/>
      <c r="Q365" s="30"/>
      <c r="R365" s="134"/>
      <c r="S365" s="206"/>
      <c r="T365" s="290"/>
      <c r="U365" s="29" t="s">
        <v>36</v>
      </c>
      <c r="V365" s="187"/>
      <c r="W365" s="58"/>
      <c r="X365" s="188"/>
      <c r="Y365" s="188"/>
      <c r="Z365" s="188"/>
      <c r="AA365" s="64"/>
      <c r="AB365" s="64"/>
      <c r="AC365" s="189"/>
      <c r="AD365" s="259"/>
      <c r="AE365" s="259"/>
      <c r="AF365" s="58"/>
      <c r="AG365" s="30"/>
      <c r="AH365" s="58"/>
      <c r="AI365" s="30"/>
      <c r="AJ365" s="134"/>
      <c r="AK365" s="208"/>
      <c r="AL365" s="290"/>
      <c r="AM365" s="88" t="str">
        <f t="shared" si="34"/>
        <v/>
      </c>
      <c r="AN365" s="123" t="str">
        <f t="shared" si="35"/>
        <v/>
      </c>
      <c r="AO365" s="123" t="str">
        <f t="shared" si="36"/>
        <v/>
      </c>
      <c r="AP365" s="123" t="str">
        <f t="shared" si="37"/>
        <v/>
      </c>
      <c r="AQ365" s="89" t="str">
        <f t="shared" si="38"/>
        <v/>
      </c>
      <c r="AR365" s="39"/>
      <c r="AS365" s="234"/>
      <c r="AT365" s="39"/>
    </row>
    <row r="366" spans="2:46" ht="13.5" customHeight="1" x14ac:dyDescent="0.15">
      <c r="B366" s="290"/>
      <c r="C366" s="29" t="s">
        <v>38</v>
      </c>
      <c r="D366" s="187"/>
      <c r="E366" s="58"/>
      <c r="F366" s="188"/>
      <c r="G366" s="188"/>
      <c r="H366" s="188"/>
      <c r="I366" s="64"/>
      <c r="J366" s="64"/>
      <c r="K366" s="189"/>
      <c r="L366" s="259"/>
      <c r="M366" s="259"/>
      <c r="N366" s="58"/>
      <c r="O366" s="30"/>
      <c r="P366" s="58"/>
      <c r="Q366" s="30"/>
      <c r="R366" s="134"/>
      <c r="S366" s="206"/>
      <c r="T366" s="290"/>
      <c r="U366" s="29" t="s">
        <v>38</v>
      </c>
      <c r="V366" s="187"/>
      <c r="W366" s="58"/>
      <c r="X366" s="188"/>
      <c r="Y366" s="188"/>
      <c r="Z366" s="188"/>
      <c r="AA366" s="64"/>
      <c r="AB366" s="64"/>
      <c r="AC366" s="189"/>
      <c r="AD366" s="259"/>
      <c r="AE366" s="259"/>
      <c r="AF366" s="58"/>
      <c r="AG366" s="30"/>
      <c r="AH366" s="58"/>
      <c r="AI366" s="30"/>
      <c r="AJ366" s="134"/>
      <c r="AK366" s="208"/>
      <c r="AL366" s="290"/>
      <c r="AM366" s="88" t="str">
        <f t="shared" si="34"/>
        <v/>
      </c>
      <c r="AN366" s="123" t="str">
        <f t="shared" si="35"/>
        <v/>
      </c>
      <c r="AO366" s="123" t="str">
        <f t="shared" si="36"/>
        <v/>
      </c>
      <c r="AP366" s="123" t="str">
        <f t="shared" si="37"/>
        <v/>
      </c>
      <c r="AQ366" s="89" t="str">
        <f t="shared" si="38"/>
        <v/>
      </c>
      <c r="AR366" s="39"/>
      <c r="AS366" s="234"/>
      <c r="AT366" s="39"/>
    </row>
    <row r="367" spans="2:46" ht="13.5" customHeight="1" thickBot="1" x14ac:dyDescent="0.2">
      <c r="B367" s="291"/>
      <c r="C367" s="29"/>
      <c r="D367" s="187"/>
      <c r="E367" s="58"/>
      <c r="F367" s="190"/>
      <c r="G367" s="190"/>
      <c r="H367" s="190"/>
      <c r="I367" s="58"/>
      <c r="J367" s="58"/>
      <c r="K367" s="189"/>
      <c r="L367" s="259"/>
      <c r="M367" s="259"/>
      <c r="N367" s="58"/>
      <c r="O367" s="30"/>
      <c r="P367" s="58"/>
      <c r="Q367" s="30"/>
      <c r="R367" s="185"/>
      <c r="S367" s="206"/>
      <c r="T367" s="291"/>
      <c r="U367" s="29"/>
      <c r="V367" s="187"/>
      <c r="W367" s="58"/>
      <c r="X367" s="190"/>
      <c r="Y367" s="190"/>
      <c r="Z367" s="190"/>
      <c r="AA367" s="58"/>
      <c r="AB367" s="58"/>
      <c r="AC367" s="189"/>
      <c r="AD367" s="259"/>
      <c r="AE367" s="259"/>
      <c r="AF367" s="58"/>
      <c r="AG367" s="30"/>
      <c r="AH367" s="58"/>
      <c r="AI367" s="30"/>
      <c r="AJ367" s="185"/>
      <c r="AK367" s="208"/>
      <c r="AL367" s="291"/>
      <c r="AM367" s="124" t="str">
        <f t="shared" si="34"/>
        <v/>
      </c>
      <c r="AN367" s="125" t="str">
        <f t="shared" si="35"/>
        <v/>
      </c>
      <c r="AO367" s="125" t="str">
        <f t="shared" si="36"/>
        <v/>
      </c>
      <c r="AP367" s="125" t="str">
        <f t="shared" si="37"/>
        <v/>
      </c>
      <c r="AQ367" s="126" t="str">
        <f t="shared" si="38"/>
        <v/>
      </c>
      <c r="AR367" s="39"/>
      <c r="AS367" s="234"/>
      <c r="AT367" s="39"/>
    </row>
    <row r="368" spans="2:46" ht="13.5" customHeight="1" x14ac:dyDescent="0.15">
      <c r="B368" s="289" t="s">
        <v>139</v>
      </c>
      <c r="C368" s="27" t="s">
        <v>34</v>
      </c>
      <c r="D368" s="41"/>
      <c r="E368" s="57"/>
      <c r="F368" s="98"/>
      <c r="G368" s="98"/>
      <c r="H368" s="98"/>
      <c r="I368" s="62"/>
      <c r="J368" s="62"/>
      <c r="K368" s="63"/>
      <c r="L368" s="258"/>
      <c r="M368" s="258"/>
      <c r="N368" s="57"/>
      <c r="O368" s="28"/>
      <c r="P368" s="57"/>
      <c r="Q368" s="28"/>
      <c r="R368" s="133"/>
      <c r="S368" s="206"/>
      <c r="T368" s="289" t="s">
        <v>139</v>
      </c>
      <c r="U368" s="27" t="s">
        <v>34</v>
      </c>
      <c r="V368" s="41"/>
      <c r="W368" s="57"/>
      <c r="X368" s="98"/>
      <c r="Y368" s="98"/>
      <c r="Z368" s="98"/>
      <c r="AA368" s="62"/>
      <c r="AB368" s="62"/>
      <c r="AC368" s="63"/>
      <c r="AD368" s="258"/>
      <c r="AE368" s="258"/>
      <c r="AF368" s="57"/>
      <c r="AG368" s="28"/>
      <c r="AH368" s="57"/>
      <c r="AI368" s="28"/>
      <c r="AJ368" s="133"/>
      <c r="AK368" s="208"/>
      <c r="AL368" s="289" t="s">
        <v>139</v>
      </c>
      <c r="AM368" s="121" t="str">
        <f t="shared" si="34"/>
        <v/>
      </c>
      <c r="AN368" s="97" t="str">
        <f t="shared" si="35"/>
        <v/>
      </c>
      <c r="AO368" s="97" t="str">
        <f t="shared" si="36"/>
        <v/>
      </c>
      <c r="AP368" s="97" t="str">
        <f t="shared" si="37"/>
        <v/>
      </c>
      <c r="AQ368" s="122" t="str">
        <f t="shared" si="38"/>
        <v/>
      </c>
      <c r="AR368" s="39"/>
      <c r="AS368" s="234"/>
      <c r="AT368" s="39"/>
    </row>
    <row r="369" spans="2:46" ht="13.5" customHeight="1" x14ac:dyDescent="0.15">
      <c r="B369" s="290"/>
      <c r="C369" s="29" t="s">
        <v>35</v>
      </c>
      <c r="D369" s="187"/>
      <c r="E369" s="58"/>
      <c r="F369" s="188"/>
      <c r="G369" s="188"/>
      <c r="H369" s="188"/>
      <c r="I369" s="64"/>
      <c r="J369" s="64"/>
      <c r="K369" s="189"/>
      <c r="L369" s="259"/>
      <c r="M369" s="259"/>
      <c r="N369" s="58"/>
      <c r="O369" s="30"/>
      <c r="P369" s="58"/>
      <c r="Q369" s="30"/>
      <c r="R369" s="134"/>
      <c r="S369" s="206"/>
      <c r="T369" s="290"/>
      <c r="U369" s="29" t="s">
        <v>35</v>
      </c>
      <c r="V369" s="187"/>
      <c r="W369" s="58"/>
      <c r="X369" s="188"/>
      <c r="Y369" s="188"/>
      <c r="Z369" s="188"/>
      <c r="AA369" s="64"/>
      <c r="AB369" s="64"/>
      <c r="AC369" s="189"/>
      <c r="AD369" s="259"/>
      <c r="AE369" s="259"/>
      <c r="AF369" s="58"/>
      <c r="AG369" s="30"/>
      <c r="AH369" s="58"/>
      <c r="AI369" s="30"/>
      <c r="AJ369" s="134"/>
      <c r="AK369" s="208"/>
      <c r="AL369" s="290"/>
      <c r="AM369" s="88" t="str">
        <f t="shared" si="34"/>
        <v/>
      </c>
      <c r="AN369" s="123" t="str">
        <f t="shared" si="35"/>
        <v/>
      </c>
      <c r="AO369" s="123" t="str">
        <f t="shared" si="36"/>
        <v/>
      </c>
      <c r="AP369" s="123" t="str">
        <f t="shared" si="37"/>
        <v/>
      </c>
      <c r="AQ369" s="89" t="str">
        <f t="shared" si="38"/>
        <v/>
      </c>
      <c r="AR369" s="39"/>
      <c r="AS369" s="234"/>
      <c r="AT369" s="39"/>
    </row>
    <row r="370" spans="2:46" ht="13.5" customHeight="1" x14ac:dyDescent="0.15">
      <c r="B370" s="290"/>
      <c r="C370" s="29" t="s">
        <v>36</v>
      </c>
      <c r="D370" s="187"/>
      <c r="E370" s="58"/>
      <c r="F370" s="188"/>
      <c r="G370" s="188"/>
      <c r="H370" s="188"/>
      <c r="I370" s="64"/>
      <c r="J370" s="64"/>
      <c r="K370" s="189"/>
      <c r="L370" s="259"/>
      <c r="M370" s="259"/>
      <c r="N370" s="58"/>
      <c r="O370" s="30"/>
      <c r="P370" s="58"/>
      <c r="Q370" s="30"/>
      <c r="R370" s="134"/>
      <c r="S370" s="206"/>
      <c r="T370" s="290"/>
      <c r="U370" s="29" t="s">
        <v>36</v>
      </c>
      <c r="V370" s="187"/>
      <c r="W370" s="58"/>
      <c r="X370" s="188"/>
      <c r="Y370" s="188"/>
      <c r="Z370" s="188"/>
      <c r="AA370" s="64"/>
      <c r="AB370" s="64"/>
      <c r="AC370" s="189"/>
      <c r="AD370" s="259"/>
      <c r="AE370" s="259"/>
      <c r="AF370" s="58"/>
      <c r="AG370" s="30"/>
      <c r="AH370" s="58"/>
      <c r="AI370" s="30"/>
      <c r="AJ370" s="134"/>
      <c r="AK370" s="208"/>
      <c r="AL370" s="290"/>
      <c r="AM370" s="88" t="str">
        <f t="shared" si="34"/>
        <v/>
      </c>
      <c r="AN370" s="123" t="str">
        <f t="shared" si="35"/>
        <v/>
      </c>
      <c r="AO370" s="123" t="str">
        <f t="shared" si="36"/>
        <v/>
      </c>
      <c r="AP370" s="123" t="str">
        <f t="shared" si="37"/>
        <v/>
      </c>
      <c r="AQ370" s="89" t="str">
        <f t="shared" si="38"/>
        <v/>
      </c>
      <c r="AR370" s="39"/>
      <c r="AS370" s="234"/>
      <c r="AT370" s="39"/>
    </row>
    <row r="371" spans="2:46" ht="13.5" customHeight="1" x14ac:dyDescent="0.15">
      <c r="B371" s="290"/>
      <c r="C371" s="29" t="s">
        <v>38</v>
      </c>
      <c r="D371" s="187"/>
      <c r="E371" s="58"/>
      <c r="F371" s="188"/>
      <c r="G371" s="188"/>
      <c r="H371" s="188"/>
      <c r="I371" s="64"/>
      <c r="J371" s="64"/>
      <c r="K371" s="189"/>
      <c r="L371" s="259"/>
      <c r="M371" s="259"/>
      <c r="N371" s="58"/>
      <c r="O371" s="30"/>
      <c r="P371" s="58"/>
      <c r="Q371" s="30"/>
      <c r="R371" s="134"/>
      <c r="S371" s="206"/>
      <c r="T371" s="290"/>
      <c r="U371" s="29" t="s">
        <v>38</v>
      </c>
      <c r="V371" s="187"/>
      <c r="W371" s="58"/>
      <c r="X371" s="188"/>
      <c r="Y371" s="188"/>
      <c r="Z371" s="188"/>
      <c r="AA371" s="64"/>
      <c r="AB371" s="64"/>
      <c r="AC371" s="189"/>
      <c r="AD371" s="259"/>
      <c r="AE371" s="259"/>
      <c r="AF371" s="58"/>
      <c r="AG371" s="30"/>
      <c r="AH371" s="58"/>
      <c r="AI371" s="30"/>
      <c r="AJ371" s="134"/>
      <c r="AK371" s="208"/>
      <c r="AL371" s="290"/>
      <c r="AM371" s="88" t="str">
        <f t="shared" si="34"/>
        <v/>
      </c>
      <c r="AN371" s="123" t="str">
        <f t="shared" si="35"/>
        <v/>
      </c>
      <c r="AO371" s="123" t="str">
        <f t="shared" si="36"/>
        <v/>
      </c>
      <c r="AP371" s="123" t="str">
        <f t="shared" si="37"/>
        <v/>
      </c>
      <c r="AQ371" s="89" t="str">
        <f t="shared" si="38"/>
        <v/>
      </c>
      <c r="AR371" s="39"/>
      <c r="AS371" s="234"/>
      <c r="AT371" s="39"/>
    </row>
    <row r="372" spans="2:46" ht="13.5" customHeight="1" thickBot="1" x14ac:dyDescent="0.2">
      <c r="B372" s="291"/>
      <c r="C372" s="29"/>
      <c r="D372" s="187"/>
      <c r="E372" s="58"/>
      <c r="F372" s="190"/>
      <c r="G372" s="190"/>
      <c r="H372" s="190"/>
      <c r="I372" s="58"/>
      <c r="J372" s="58"/>
      <c r="K372" s="189"/>
      <c r="L372" s="259"/>
      <c r="M372" s="259"/>
      <c r="N372" s="58"/>
      <c r="O372" s="30"/>
      <c r="P372" s="58"/>
      <c r="Q372" s="30"/>
      <c r="R372" s="185"/>
      <c r="S372" s="206"/>
      <c r="T372" s="291"/>
      <c r="U372" s="29"/>
      <c r="V372" s="187"/>
      <c r="W372" s="58"/>
      <c r="X372" s="190"/>
      <c r="Y372" s="190"/>
      <c r="Z372" s="190"/>
      <c r="AA372" s="58"/>
      <c r="AB372" s="58"/>
      <c r="AC372" s="189"/>
      <c r="AD372" s="259"/>
      <c r="AE372" s="259"/>
      <c r="AF372" s="58"/>
      <c r="AG372" s="30"/>
      <c r="AH372" s="58"/>
      <c r="AI372" s="30"/>
      <c r="AJ372" s="185"/>
      <c r="AK372" s="208"/>
      <c r="AL372" s="291"/>
      <c r="AM372" s="124" t="str">
        <f t="shared" si="34"/>
        <v/>
      </c>
      <c r="AN372" s="125" t="str">
        <f t="shared" si="35"/>
        <v/>
      </c>
      <c r="AO372" s="125" t="str">
        <f t="shared" si="36"/>
        <v/>
      </c>
      <c r="AP372" s="125" t="str">
        <f t="shared" si="37"/>
        <v/>
      </c>
      <c r="AQ372" s="126" t="str">
        <f t="shared" si="38"/>
        <v/>
      </c>
      <c r="AR372" s="39"/>
      <c r="AS372" s="234"/>
      <c r="AT372" s="39"/>
    </row>
    <row r="373" spans="2:46" ht="13.5" customHeight="1" x14ac:dyDescent="0.15">
      <c r="B373" s="289" t="s">
        <v>140</v>
      </c>
      <c r="C373" s="27" t="s">
        <v>34</v>
      </c>
      <c r="D373" s="41"/>
      <c r="E373" s="57"/>
      <c r="F373" s="98"/>
      <c r="G373" s="98"/>
      <c r="H373" s="98"/>
      <c r="I373" s="62"/>
      <c r="J373" s="62"/>
      <c r="K373" s="63"/>
      <c r="L373" s="258"/>
      <c r="M373" s="258"/>
      <c r="N373" s="57"/>
      <c r="O373" s="28"/>
      <c r="P373" s="57"/>
      <c r="Q373" s="28"/>
      <c r="R373" s="133"/>
      <c r="S373" s="206"/>
      <c r="T373" s="289" t="s">
        <v>140</v>
      </c>
      <c r="U373" s="27" t="s">
        <v>34</v>
      </c>
      <c r="V373" s="41"/>
      <c r="W373" s="57"/>
      <c r="X373" s="98"/>
      <c r="Y373" s="98"/>
      <c r="Z373" s="98"/>
      <c r="AA373" s="62"/>
      <c r="AB373" s="62"/>
      <c r="AC373" s="63"/>
      <c r="AD373" s="258"/>
      <c r="AE373" s="258"/>
      <c r="AF373" s="57"/>
      <c r="AG373" s="28"/>
      <c r="AH373" s="57"/>
      <c r="AI373" s="28"/>
      <c r="AJ373" s="133"/>
      <c r="AK373" s="208"/>
      <c r="AL373" s="289" t="s">
        <v>140</v>
      </c>
      <c r="AM373" s="121" t="str">
        <f t="shared" si="34"/>
        <v/>
      </c>
      <c r="AN373" s="97" t="str">
        <f t="shared" si="35"/>
        <v/>
      </c>
      <c r="AO373" s="97" t="str">
        <f t="shared" si="36"/>
        <v/>
      </c>
      <c r="AP373" s="97" t="str">
        <f t="shared" si="37"/>
        <v/>
      </c>
      <c r="AQ373" s="122" t="str">
        <f t="shared" si="38"/>
        <v/>
      </c>
      <c r="AR373" s="39"/>
      <c r="AS373" s="234"/>
      <c r="AT373" s="39"/>
    </row>
    <row r="374" spans="2:46" ht="13.5" customHeight="1" x14ac:dyDescent="0.15">
      <c r="B374" s="290"/>
      <c r="C374" s="29" t="s">
        <v>35</v>
      </c>
      <c r="D374" s="187"/>
      <c r="E374" s="58"/>
      <c r="F374" s="188"/>
      <c r="G374" s="188"/>
      <c r="H374" s="188"/>
      <c r="I374" s="64"/>
      <c r="J374" s="64"/>
      <c r="K374" s="189"/>
      <c r="L374" s="259"/>
      <c r="M374" s="259"/>
      <c r="N374" s="58"/>
      <c r="O374" s="30"/>
      <c r="P374" s="58"/>
      <c r="Q374" s="30"/>
      <c r="R374" s="134"/>
      <c r="S374" s="206"/>
      <c r="T374" s="290"/>
      <c r="U374" s="29" t="s">
        <v>35</v>
      </c>
      <c r="V374" s="187"/>
      <c r="W374" s="58"/>
      <c r="X374" s="188"/>
      <c r="Y374" s="188"/>
      <c r="Z374" s="188"/>
      <c r="AA374" s="64"/>
      <c r="AB374" s="64"/>
      <c r="AC374" s="189"/>
      <c r="AD374" s="259"/>
      <c r="AE374" s="259"/>
      <c r="AF374" s="58"/>
      <c r="AG374" s="30"/>
      <c r="AH374" s="58"/>
      <c r="AI374" s="30"/>
      <c r="AJ374" s="134"/>
      <c r="AK374" s="208"/>
      <c r="AL374" s="290"/>
      <c r="AM374" s="88" t="str">
        <f t="shared" si="34"/>
        <v/>
      </c>
      <c r="AN374" s="123" t="str">
        <f t="shared" si="35"/>
        <v/>
      </c>
      <c r="AO374" s="123" t="str">
        <f t="shared" si="36"/>
        <v/>
      </c>
      <c r="AP374" s="123" t="str">
        <f t="shared" si="37"/>
        <v/>
      </c>
      <c r="AQ374" s="89" t="str">
        <f t="shared" si="38"/>
        <v/>
      </c>
      <c r="AR374" s="39"/>
      <c r="AS374" s="234"/>
      <c r="AT374" s="39"/>
    </row>
    <row r="375" spans="2:46" ht="13.5" customHeight="1" x14ac:dyDescent="0.15">
      <c r="B375" s="290"/>
      <c r="C375" s="29" t="s">
        <v>36</v>
      </c>
      <c r="D375" s="187"/>
      <c r="E375" s="58"/>
      <c r="F375" s="188"/>
      <c r="G375" s="188"/>
      <c r="H375" s="188"/>
      <c r="I375" s="64"/>
      <c r="J375" s="64"/>
      <c r="K375" s="189"/>
      <c r="L375" s="259"/>
      <c r="M375" s="259"/>
      <c r="N375" s="58"/>
      <c r="O375" s="30"/>
      <c r="P375" s="58"/>
      <c r="Q375" s="30"/>
      <c r="R375" s="134"/>
      <c r="S375" s="206"/>
      <c r="T375" s="290"/>
      <c r="U375" s="29" t="s">
        <v>36</v>
      </c>
      <c r="V375" s="187"/>
      <c r="W375" s="58"/>
      <c r="X375" s="188"/>
      <c r="Y375" s="188"/>
      <c r="Z375" s="188"/>
      <c r="AA375" s="64"/>
      <c r="AB375" s="64"/>
      <c r="AC375" s="189"/>
      <c r="AD375" s="259"/>
      <c r="AE375" s="259"/>
      <c r="AF375" s="58"/>
      <c r="AG375" s="30"/>
      <c r="AH375" s="58"/>
      <c r="AI375" s="30"/>
      <c r="AJ375" s="134"/>
      <c r="AK375" s="208"/>
      <c r="AL375" s="290"/>
      <c r="AM375" s="88" t="str">
        <f t="shared" si="34"/>
        <v/>
      </c>
      <c r="AN375" s="123" t="str">
        <f t="shared" si="35"/>
        <v/>
      </c>
      <c r="AO375" s="123" t="str">
        <f t="shared" si="36"/>
        <v/>
      </c>
      <c r="AP375" s="123" t="str">
        <f t="shared" si="37"/>
        <v/>
      </c>
      <c r="AQ375" s="89" t="str">
        <f t="shared" si="38"/>
        <v/>
      </c>
      <c r="AR375" s="39"/>
      <c r="AS375" s="234"/>
      <c r="AT375" s="39"/>
    </row>
    <row r="376" spans="2:46" ht="13.5" customHeight="1" x14ac:dyDescent="0.15">
      <c r="B376" s="290"/>
      <c r="C376" s="29" t="s">
        <v>38</v>
      </c>
      <c r="D376" s="187"/>
      <c r="E376" s="58"/>
      <c r="F376" s="188"/>
      <c r="G376" s="188"/>
      <c r="H376" s="188"/>
      <c r="I376" s="64"/>
      <c r="J376" s="64"/>
      <c r="K376" s="189"/>
      <c r="L376" s="259"/>
      <c r="M376" s="259"/>
      <c r="N376" s="58"/>
      <c r="O376" s="30"/>
      <c r="P376" s="58"/>
      <c r="Q376" s="30"/>
      <c r="R376" s="134"/>
      <c r="S376" s="206"/>
      <c r="T376" s="290"/>
      <c r="U376" s="29" t="s">
        <v>38</v>
      </c>
      <c r="V376" s="187"/>
      <c r="W376" s="58"/>
      <c r="X376" s="188"/>
      <c r="Y376" s="188"/>
      <c r="Z376" s="188"/>
      <c r="AA376" s="64"/>
      <c r="AB376" s="64"/>
      <c r="AC376" s="189"/>
      <c r="AD376" s="259"/>
      <c r="AE376" s="259"/>
      <c r="AF376" s="58"/>
      <c r="AG376" s="30"/>
      <c r="AH376" s="58"/>
      <c r="AI376" s="30"/>
      <c r="AJ376" s="134"/>
      <c r="AK376" s="208"/>
      <c r="AL376" s="290"/>
      <c r="AM376" s="88" t="str">
        <f t="shared" si="34"/>
        <v/>
      </c>
      <c r="AN376" s="123" t="str">
        <f t="shared" si="35"/>
        <v/>
      </c>
      <c r="AO376" s="123" t="str">
        <f t="shared" si="36"/>
        <v/>
      </c>
      <c r="AP376" s="123" t="str">
        <f t="shared" si="37"/>
        <v/>
      </c>
      <c r="AQ376" s="89" t="str">
        <f t="shared" si="38"/>
        <v/>
      </c>
      <c r="AR376" s="39"/>
      <c r="AS376" s="234"/>
      <c r="AT376" s="39"/>
    </row>
    <row r="377" spans="2:46" ht="13.5" customHeight="1" thickBot="1" x14ac:dyDescent="0.2">
      <c r="B377" s="291"/>
      <c r="C377" s="29"/>
      <c r="D377" s="187"/>
      <c r="E377" s="58"/>
      <c r="F377" s="190"/>
      <c r="G377" s="190"/>
      <c r="H377" s="190"/>
      <c r="I377" s="58"/>
      <c r="J377" s="58"/>
      <c r="K377" s="189"/>
      <c r="L377" s="259"/>
      <c r="M377" s="259"/>
      <c r="N377" s="58"/>
      <c r="O377" s="30"/>
      <c r="P377" s="58"/>
      <c r="Q377" s="30"/>
      <c r="R377" s="185"/>
      <c r="S377" s="206"/>
      <c r="T377" s="291"/>
      <c r="U377" s="29"/>
      <c r="V377" s="187"/>
      <c r="W377" s="58"/>
      <c r="X377" s="190"/>
      <c r="Y377" s="190"/>
      <c r="Z377" s="190"/>
      <c r="AA377" s="58"/>
      <c r="AB377" s="58"/>
      <c r="AC377" s="189"/>
      <c r="AD377" s="259"/>
      <c r="AE377" s="259"/>
      <c r="AF377" s="58"/>
      <c r="AG377" s="30"/>
      <c r="AH377" s="58"/>
      <c r="AI377" s="30"/>
      <c r="AJ377" s="185"/>
      <c r="AK377" s="208"/>
      <c r="AL377" s="291"/>
      <c r="AM377" s="124" t="str">
        <f t="shared" si="34"/>
        <v/>
      </c>
      <c r="AN377" s="125" t="str">
        <f t="shared" si="35"/>
        <v/>
      </c>
      <c r="AO377" s="125" t="str">
        <f t="shared" si="36"/>
        <v/>
      </c>
      <c r="AP377" s="125" t="str">
        <f t="shared" si="37"/>
        <v/>
      </c>
      <c r="AQ377" s="126" t="str">
        <f t="shared" si="38"/>
        <v/>
      </c>
      <c r="AR377" s="39"/>
      <c r="AS377" s="234"/>
      <c r="AT377" s="39"/>
    </row>
    <row r="378" spans="2:46" ht="13.5" customHeight="1" x14ac:dyDescent="0.15">
      <c r="B378" s="289" t="s">
        <v>141</v>
      </c>
      <c r="C378" s="27" t="s">
        <v>34</v>
      </c>
      <c r="D378" s="41"/>
      <c r="E378" s="57"/>
      <c r="F378" s="98"/>
      <c r="G378" s="98"/>
      <c r="H378" s="98"/>
      <c r="I378" s="62"/>
      <c r="J378" s="62"/>
      <c r="K378" s="63"/>
      <c r="L378" s="258"/>
      <c r="M378" s="258"/>
      <c r="N378" s="57"/>
      <c r="O378" s="28"/>
      <c r="P378" s="57"/>
      <c r="Q378" s="28"/>
      <c r="R378" s="133"/>
      <c r="S378" s="206"/>
      <c r="T378" s="289" t="s">
        <v>141</v>
      </c>
      <c r="U378" s="27" t="s">
        <v>34</v>
      </c>
      <c r="V378" s="41"/>
      <c r="W378" s="57"/>
      <c r="X378" s="98"/>
      <c r="Y378" s="98"/>
      <c r="Z378" s="98"/>
      <c r="AA378" s="62"/>
      <c r="AB378" s="62"/>
      <c r="AC378" s="63"/>
      <c r="AD378" s="258"/>
      <c r="AE378" s="258"/>
      <c r="AF378" s="57"/>
      <c r="AG378" s="28"/>
      <c r="AH378" s="57"/>
      <c r="AI378" s="28"/>
      <c r="AJ378" s="133"/>
      <c r="AK378" s="208"/>
      <c r="AL378" s="289" t="s">
        <v>141</v>
      </c>
      <c r="AM378" s="121" t="str">
        <f t="shared" si="34"/>
        <v/>
      </c>
      <c r="AN378" s="97" t="str">
        <f t="shared" si="35"/>
        <v/>
      </c>
      <c r="AO378" s="97" t="str">
        <f t="shared" si="36"/>
        <v/>
      </c>
      <c r="AP378" s="97" t="str">
        <f t="shared" si="37"/>
        <v/>
      </c>
      <c r="AQ378" s="122" t="str">
        <f t="shared" si="38"/>
        <v/>
      </c>
      <c r="AR378" s="39"/>
      <c r="AS378" s="234"/>
      <c r="AT378" s="39"/>
    </row>
    <row r="379" spans="2:46" ht="13.5" customHeight="1" x14ac:dyDescent="0.15">
      <c r="B379" s="290"/>
      <c r="C379" s="29" t="s">
        <v>35</v>
      </c>
      <c r="D379" s="187"/>
      <c r="E379" s="58"/>
      <c r="F379" s="188"/>
      <c r="G379" s="188"/>
      <c r="H379" s="188"/>
      <c r="I379" s="64"/>
      <c r="J379" s="64"/>
      <c r="K379" s="189"/>
      <c r="L379" s="259"/>
      <c r="M379" s="259"/>
      <c r="N379" s="58"/>
      <c r="O379" s="30"/>
      <c r="P379" s="58"/>
      <c r="Q379" s="30"/>
      <c r="R379" s="134"/>
      <c r="S379" s="206"/>
      <c r="T379" s="290"/>
      <c r="U379" s="29" t="s">
        <v>35</v>
      </c>
      <c r="V379" s="187"/>
      <c r="W379" s="58"/>
      <c r="X379" s="188"/>
      <c r="Y379" s="188"/>
      <c r="Z379" s="188"/>
      <c r="AA379" s="64"/>
      <c r="AB379" s="64"/>
      <c r="AC379" s="189"/>
      <c r="AD379" s="259"/>
      <c r="AE379" s="259"/>
      <c r="AF379" s="58"/>
      <c r="AG379" s="30"/>
      <c r="AH379" s="58"/>
      <c r="AI379" s="30"/>
      <c r="AJ379" s="134"/>
      <c r="AK379" s="208"/>
      <c r="AL379" s="290"/>
      <c r="AM379" s="88" t="str">
        <f t="shared" si="34"/>
        <v/>
      </c>
      <c r="AN379" s="123" t="str">
        <f t="shared" si="35"/>
        <v/>
      </c>
      <c r="AO379" s="123" t="str">
        <f t="shared" si="36"/>
        <v/>
      </c>
      <c r="AP379" s="123" t="str">
        <f t="shared" si="37"/>
        <v/>
      </c>
      <c r="AQ379" s="89" t="str">
        <f t="shared" si="38"/>
        <v/>
      </c>
      <c r="AR379" s="39"/>
      <c r="AS379" s="234"/>
      <c r="AT379" s="39"/>
    </row>
    <row r="380" spans="2:46" ht="13.5" customHeight="1" x14ac:dyDescent="0.15">
      <c r="B380" s="290"/>
      <c r="C380" s="29" t="s">
        <v>36</v>
      </c>
      <c r="D380" s="187"/>
      <c r="E380" s="58"/>
      <c r="F380" s="188"/>
      <c r="G380" s="188"/>
      <c r="H380" s="188"/>
      <c r="I380" s="64"/>
      <c r="J380" s="64"/>
      <c r="K380" s="189"/>
      <c r="L380" s="259"/>
      <c r="M380" s="259"/>
      <c r="N380" s="58"/>
      <c r="O380" s="30"/>
      <c r="P380" s="58"/>
      <c r="Q380" s="30"/>
      <c r="R380" s="134"/>
      <c r="S380" s="206"/>
      <c r="T380" s="290"/>
      <c r="U380" s="29" t="s">
        <v>36</v>
      </c>
      <c r="V380" s="187"/>
      <c r="W380" s="58"/>
      <c r="X380" s="188"/>
      <c r="Y380" s="188"/>
      <c r="Z380" s="188"/>
      <c r="AA380" s="64"/>
      <c r="AB380" s="64"/>
      <c r="AC380" s="189"/>
      <c r="AD380" s="259"/>
      <c r="AE380" s="259"/>
      <c r="AF380" s="58"/>
      <c r="AG380" s="30"/>
      <c r="AH380" s="58"/>
      <c r="AI380" s="30"/>
      <c r="AJ380" s="134"/>
      <c r="AK380" s="208"/>
      <c r="AL380" s="290"/>
      <c r="AM380" s="88" t="str">
        <f t="shared" si="34"/>
        <v/>
      </c>
      <c r="AN380" s="123" t="str">
        <f t="shared" si="35"/>
        <v/>
      </c>
      <c r="AO380" s="123" t="str">
        <f t="shared" si="36"/>
        <v/>
      </c>
      <c r="AP380" s="123" t="str">
        <f t="shared" si="37"/>
        <v/>
      </c>
      <c r="AQ380" s="89" t="str">
        <f t="shared" si="38"/>
        <v/>
      </c>
      <c r="AR380" s="39"/>
      <c r="AS380" s="234"/>
      <c r="AT380" s="39"/>
    </row>
    <row r="381" spans="2:46" ht="13.5" customHeight="1" x14ac:dyDescent="0.15">
      <c r="B381" s="290"/>
      <c r="C381" s="29" t="s">
        <v>38</v>
      </c>
      <c r="D381" s="187"/>
      <c r="E381" s="58"/>
      <c r="F381" s="188"/>
      <c r="G381" s="188"/>
      <c r="H381" s="188"/>
      <c r="I381" s="64"/>
      <c r="J381" s="64"/>
      <c r="K381" s="189"/>
      <c r="L381" s="259"/>
      <c r="M381" s="259"/>
      <c r="N381" s="58"/>
      <c r="O381" s="30"/>
      <c r="P381" s="58"/>
      <c r="Q381" s="30"/>
      <c r="R381" s="134"/>
      <c r="S381" s="206"/>
      <c r="T381" s="290"/>
      <c r="U381" s="29" t="s">
        <v>38</v>
      </c>
      <c r="V381" s="187"/>
      <c r="W381" s="58"/>
      <c r="X381" s="188"/>
      <c r="Y381" s="188"/>
      <c r="Z381" s="188"/>
      <c r="AA381" s="64"/>
      <c r="AB381" s="64"/>
      <c r="AC381" s="189"/>
      <c r="AD381" s="259"/>
      <c r="AE381" s="259"/>
      <c r="AF381" s="58"/>
      <c r="AG381" s="30"/>
      <c r="AH381" s="58"/>
      <c r="AI381" s="30"/>
      <c r="AJ381" s="134"/>
      <c r="AK381" s="208"/>
      <c r="AL381" s="290"/>
      <c r="AM381" s="88" t="str">
        <f t="shared" si="34"/>
        <v/>
      </c>
      <c r="AN381" s="123" t="str">
        <f t="shared" si="35"/>
        <v/>
      </c>
      <c r="AO381" s="123" t="str">
        <f t="shared" si="36"/>
        <v/>
      </c>
      <c r="AP381" s="123" t="str">
        <f t="shared" si="37"/>
        <v/>
      </c>
      <c r="AQ381" s="89" t="str">
        <f t="shared" si="38"/>
        <v/>
      </c>
      <c r="AR381" s="39"/>
      <c r="AS381" s="234"/>
      <c r="AT381" s="39"/>
    </row>
    <row r="382" spans="2:46" ht="13.5" customHeight="1" thickBot="1" x14ac:dyDescent="0.2">
      <c r="B382" s="291"/>
      <c r="C382" s="29"/>
      <c r="D382" s="187"/>
      <c r="E382" s="58"/>
      <c r="F382" s="190"/>
      <c r="G382" s="190"/>
      <c r="H382" s="190"/>
      <c r="I382" s="58"/>
      <c r="J382" s="58"/>
      <c r="K382" s="189"/>
      <c r="L382" s="259"/>
      <c r="M382" s="259"/>
      <c r="N382" s="58"/>
      <c r="O382" s="30"/>
      <c r="P382" s="58"/>
      <c r="Q382" s="30"/>
      <c r="R382" s="185"/>
      <c r="S382" s="206"/>
      <c r="T382" s="291"/>
      <c r="U382" s="29"/>
      <c r="V382" s="187"/>
      <c r="W382" s="58"/>
      <c r="X382" s="190"/>
      <c r="Y382" s="190"/>
      <c r="Z382" s="190"/>
      <c r="AA382" s="58"/>
      <c r="AB382" s="58"/>
      <c r="AC382" s="189"/>
      <c r="AD382" s="259"/>
      <c r="AE382" s="259"/>
      <c r="AF382" s="58"/>
      <c r="AG382" s="30"/>
      <c r="AH382" s="58"/>
      <c r="AI382" s="30"/>
      <c r="AJ382" s="185"/>
      <c r="AK382" s="208"/>
      <c r="AL382" s="291"/>
      <c r="AM382" s="124" t="str">
        <f t="shared" si="34"/>
        <v/>
      </c>
      <c r="AN382" s="125" t="str">
        <f t="shared" si="35"/>
        <v/>
      </c>
      <c r="AO382" s="125" t="str">
        <f t="shared" si="36"/>
        <v/>
      </c>
      <c r="AP382" s="125" t="str">
        <f t="shared" si="37"/>
        <v/>
      </c>
      <c r="AQ382" s="126" t="str">
        <f t="shared" si="38"/>
        <v/>
      </c>
      <c r="AR382" s="39"/>
      <c r="AS382" s="234"/>
      <c r="AT382" s="39"/>
    </row>
    <row r="383" spans="2:46" ht="13.5" customHeight="1" x14ac:dyDescent="0.15">
      <c r="B383" s="289" t="s">
        <v>142</v>
      </c>
      <c r="C383" s="27" t="s">
        <v>34</v>
      </c>
      <c r="D383" s="41"/>
      <c r="E383" s="57"/>
      <c r="F383" s="98"/>
      <c r="G383" s="98"/>
      <c r="H383" s="98"/>
      <c r="I383" s="62"/>
      <c r="J383" s="62"/>
      <c r="K383" s="63"/>
      <c r="L383" s="258"/>
      <c r="M383" s="258"/>
      <c r="N383" s="57"/>
      <c r="O383" s="28"/>
      <c r="P383" s="57"/>
      <c r="Q383" s="28"/>
      <c r="R383" s="133"/>
      <c r="S383" s="206"/>
      <c r="T383" s="289" t="s">
        <v>142</v>
      </c>
      <c r="U383" s="27" t="s">
        <v>34</v>
      </c>
      <c r="V383" s="41"/>
      <c r="W383" s="57"/>
      <c r="X383" s="98"/>
      <c r="Y383" s="98"/>
      <c r="Z383" s="98"/>
      <c r="AA383" s="62"/>
      <c r="AB383" s="62"/>
      <c r="AC383" s="63"/>
      <c r="AD383" s="258"/>
      <c r="AE383" s="258"/>
      <c r="AF383" s="57"/>
      <c r="AG383" s="28"/>
      <c r="AH383" s="57"/>
      <c r="AI383" s="28"/>
      <c r="AJ383" s="133"/>
      <c r="AK383" s="208"/>
      <c r="AL383" s="289" t="s">
        <v>142</v>
      </c>
      <c r="AM383" s="121" t="str">
        <f t="shared" si="34"/>
        <v/>
      </c>
      <c r="AN383" s="97" t="str">
        <f t="shared" si="35"/>
        <v/>
      </c>
      <c r="AO383" s="97" t="str">
        <f t="shared" si="36"/>
        <v/>
      </c>
      <c r="AP383" s="97" t="str">
        <f t="shared" si="37"/>
        <v/>
      </c>
      <c r="AQ383" s="122" t="str">
        <f t="shared" si="38"/>
        <v/>
      </c>
      <c r="AR383" s="39"/>
      <c r="AS383" s="234"/>
      <c r="AT383" s="39"/>
    </row>
    <row r="384" spans="2:46" ht="13.5" customHeight="1" x14ac:dyDescent="0.15">
      <c r="B384" s="290"/>
      <c r="C384" s="29" t="s">
        <v>35</v>
      </c>
      <c r="D384" s="187"/>
      <c r="E384" s="58"/>
      <c r="F384" s="188"/>
      <c r="G384" s="188"/>
      <c r="H384" s="188"/>
      <c r="I384" s="64"/>
      <c r="J384" s="64"/>
      <c r="K384" s="189"/>
      <c r="L384" s="259"/>
      <c r="M384" s="259"/>
      <c r="N384" s="58"/>
      <c r="O384" s="30"/>
      <c r="P384" s="58"/>
      <c r="Q384" s="30"/>
      <c r="R384" s="134"/>
      <c r="S384" s="206"/>
      <c r="T384" s="290"/>
      <c r="U384" s="29" t="s">
        <v>35</v>
      </c>
      <c r="V384" s="187"/>
      <c r="W384" s="58"/>
      <c r="X384" s="188"/>
      <c r="Y384" s="188"/>
      <c r="Z384" s="188"/>
      <c r="AA384" s="64"/>
      <c r="AB384" s="64"/>
      <c r="AC384" s="189"/>
      <c r="AD384" s="259"/>
      <c r="AE384" s="259"/>
      <c r="AF384" s="58"/>
      <c r="AG384" s="30"/>
      <c r="AH384" s="58"/>
      <c r="AI384" s="30"/>
      <c r="AJ384" s="134"/>
      <c r="AK384" s="208"/>
      <c r="AL384" s="290"/>
      <c r="AM384" s="88" t="str">
        <f t="shared" si="34"/>
        <v/>
      </c>
      <c r="AN384" s="123" t="str">
        <f t="shared" si="35"/>
        <v/>
      </c>
      <c r="AO384" s="123" t="str">
        <f t="shared" si="36"/>
        <v/>
      </c>
      <c r="AP384" s="123" t="str">
        <f t="shared" si="37"/>
        <v/>
      </c>
      <c r="AQ384" s="89" t="str">
        <f t="shared" si="38"/>
        <v/>
      </c>
      <c r="AR384" s="39"/>
      <c r="AS384" s="234"/>
      <c r="AT384" s="39"/>
    </row>
    <row r="385" spans="2:46" ht="13.5" customHeight="1" x14ac:dyDescent="0.15">
      <c r="B385" s="290"/>
      <c r="C385" s="29" t="s">
        <v>36</v>
      </c>
      <c r="D385" s="187"/>
      <c r="E385" s="58"/>
      <c r="F385" s="188"/>
      <c r="G385" s="188"/>
      <c r="H385" s="188"/>
      <c r="I385" s="64"/>
      <c r="J385" s="64"/>
      <c r="K385" s="189"/>
      <c r="L385" s="259"/>
      <c r="M385" s="259"/>
      <c r="N385" s="58"/>
      <c r="O385" s="30"/>
      <c r="P385" s="58"/>
      <c r="Q385" s="30"/>
      <c r="R385" s="134"/>
      <c r="S385" s="206"/>
      <c r="T385" s="290"/>
      <c r="U385" s="29" t="s">
        <v>36</v>
      </c>
      <c r="V385" s="187"/>
      <c r="W385" s="58"/>
      <c r="X385" s="188"/>
      <c r="Y385" s="188"/>
      <c r="Z385" s="188"/>
      <c r="AA385" s="64"/>
      <c r="AB385" s="64"/>
      <c r="AC385" s="189"/>
      <c r="AD385" s="259"/>
      <c r="AE385" s="259"/>
      <c r="AF385" s="58"/>
      <c r="AG385" s="30"/>
      <c r="AH385" s="58"/>
      <c r="AI385" s="30"/>
      <c r="AJ385" s="134"/>
      <c r="AK385" s="208"/>
      <c r="AL385" s="290"/>
      <c r="AM385" s="88" t="str">
        <f t="shared" si="34"/>
        <v/>
      </c>
      <c r="AN385" s="123" t="str">
        <f t="shared" si="35"/>
        <v/>
      </c>
      <c r="AO385" s="123" t="str">
        <f t="shared" si="36"/>
        <v/>
      </c>
      <c r="AP385" s="123" t="str">
        <f t="shared" si="37"/>
        <v/>
      </c>
      <c r="AQ385" s="89" t="str">
        <f t="shared" si="38"/>
        <v/>
      </c>
      <c r="AR385" s="39"/>
      <c r="AS385" s="234"/>
      <c r="AT385" s="39"/>
    </row>
    <row r="386" spans="2:46" ht="13.5" customHeight="1" x14ac:dyDescent="0.15">
      <c r="B386" s="290"/>
      <c r="C386" s="29" t="s">
        <v>38</v>
      </c>
      <c r="D386" s="187"/>
      <c r="E386" s="58"/>
      <c r="F386" s="188"/>
      <c r="G386" s="188"/>
      <c r="H386" s="188"/>
      <c r="I386" s="64"/>
      <c r="J386" s="64"/>
      <c r="K386" s="189"/>
      <c r="L386" s="259"/>
      <c r="M386" s="259"/>
      <c r="N386" s="58"/>
      <c r="O386" s="30"/>
      <c r="P386" s="58"/>
      <c r="Q386" s="30"/>
      <c r="R386" s="134"/>
      <c r="S386" s="206"/>
      <c r="T386" s="290"/>
      <c r="U386" s="29" t="s">
        <v>38</v>
      </c>
      <c r="V386" s="187"/>
      <c r="W386" s="58"/>
      <c r="X386" s="188"/>
      <c r="Y386" s="188"/>
      <c r="Z386" s="188"/>
      <c r="AA386" s="64"/>
      <c r="AB386" s="64"/>
      <c r="AC386" s="189"/>
      <c r="AD386" s="259"/>
      <c r="AE386" s="259"/>
      <c r="AF386" s="58"/>
      <c r="AG386" s="30"/>
      <c r="AH386" s="58"/>
      <c r="AI386" s="30"/>
      <c r="AJ386" s="134"/>
      <c r="AK386" s="208"/>
      <c r="AL386" s="290"/>
      <c r="AM386" s="88" t="str">
        <f t="shared" si="34"/>
        <v/>
      </c>
      <c r="AN386" s="123" t="str">
        <f t="shared" si="35"/>
        <v/>
      </c>
      <c r="AO386" s="123" t="str">
        <f t="shared" si="36"/>
        <v/>
      </c>
      <c r="AP386" s="123" t="str">
        <f t="shared" si="37"/>
        <v/>
      </c>
      <c r="AQ386" s="89" t="str">
        <f t="shared" si="38"/>
        <v/>
      </c>
      <c r="AR386" s="39"/>
      <c r="AS386" s="234"/>
      <c r="AT386" s="39"/>
    </row>
    <row r="387" spans="2:46" ht="13.5" customHeight="1" thickBot="1" x14ac:dyDescent="0.2">
      <c r="B387" s="291"/>
      <c r="C387" s="29"/>
      <c r="D387" s="187"/>
      <c r="E387" s="58"/>
      <c r="F387" s="190"/>
      <c r="G387" s="190"/>
      <c r="H387" s="190"/>
      <c r="I387" s="58"/>
      <c r="J387" s="58"/>
      <c r="K387" s="189"/>
      <c r="L387" s="259"/>
      <c r="M387" s="259"/>
      <c r="N387" s="58"/>
      <c r="O387" s="30"/>
      <c r="P387" s="58"/>
      <c r="Q387" s="30"/>
      <c r="R387" s="185"/>
      <c r="S387" s="206"/>
      <c r="T387" s="291"/>
      <c r="U387" s="29"/>
      <c r="V387" s="187"/>
      <c r="W387" s="58"/>
      <c r="X387" s="190"/>
      <c r="Y387" s="190"/>
      <c r="Z387" s="190"/>
      <c r="AA387" s="58"/>
      <c r="AB387" s="58"/>
      <c r="AC387" s="189"/>
      <c r="AD387" s="259"/>
      <c r="AE387" s="259"/>
      <c r="AF387" s="58"/>
      <c r="AG387" s="30"/>
      <c r="AH387" s="58"/>
      <c r="AI387" s="30"/>
      <c r="AJ387" s="185"/>
      <c r="AK387" s="208"/>
      <c r="AL387" s="291"/>
      <c r="AM387" s="124" t="str">
        <f t="shared" si="34"/>
        <v/>
      </c>
      <c r="AN387" s="125" t="str">
        <f t="shared" si="35"/>
        <v/>
      </c>
      <c r="AO387" s="125" t="str">
        <f t="shared" si="36"/>
        <v/>
      </c>
      <c r="AP387" s="125" t="str">
        <f t="shared" si="37"/>
        <v/>
      </c>
      <c r="AQ387" s="126" t="str">
        <f t="shared" si="38"/>
        <v/>
      </c>
      <c r="AR387" s="39"/>
      <c r="AS387" s="234"/>
      <c r="AT387" s="39"/>
    </row>
    <row r="388" spans="2:46" ht="13.5" customHeight="1" x14ac:dyDescent="0.15">
      <c r="B388" s="289" t="s">
        <v>143</v>
      </c>
      <c r="C388" s="27" t="s">
        <v>34</v>
      </c>
      <c r="D388" s="41"/>
      <c r="E388" s="57"/>
      <c r="F388" s="98"/>
      <c r="G388" s="98"/>
      <c r="H388" s="98"/>
      <c r="I388" s="62"/>
      <c r="J388" s="62"/>
      <c r="K388" s="63"/>
      <c r="L388" s="258"/>
      <c r="M388" s="258"/>
      <c r="N388" s="57"/>
      <c r="O388" s="28"/>
      <c r="P388" s="57"/>
      <c r="Q388" s="28"/>
      <c r="R388" s="133"/>
      <c r="S388" s="206"/>
      <c r="T388" s="289" t="s">
        <v>143</v>
      </c>
      <c r="U388" s="27" t="s">
        <v>34</v>
      </c>
      <c r="V388" s="41"/>
      <c r="W388" s="57"/>
      <c r="X388" s="98"/>
      <c r="Y388" s="98"/>
      <c r="Z388" s="98"/>
      <c r="AA388" s="62"/>
      <c r="AB388" s="62"/>
      <c r="AC388" s="63"/>
      <c r="AD388" s="258"/>
      <c r="AE388" s="258"/>
      <c r="AF388" s="57"/>
      <c r="AG388" s="28"/>
      <c r="AH388" s="57"/>
      <c r="AI388" s="28"/>
      <c r="AJ388" s="133"/>
      <c r="AK388" s="208"/>
      <c r="AL388" s="289" t="s">
        <v>143</v>
      </c>
      <c r="AM388" s="121" t="str">
        <f t="shared" si="34"/>
        <v/>
      </c>
      <c r="AN388" s="97" t="str">
        <f t="shared" si="35"/>
        <v/>
      </c>
      <c r="AO388" s="97" t="str">
        <f t="shared" si="36"/>
        <v/>
      </c>
      <c r="AP388" s="97" t="str">
        <f t="shared" si="37"/>
        <v/>
      </c>
      <c r="AQ388" s="122" t="str">
        <f t="shared" si="38"/>
        <v/>
      </c>
      <c r="AR388" s="39"/>
      <c r="AS388" s="234"/>
      <c r="AT388" s="39"/>
    </row>
    <row r="389" spans="2:46" ht="13.5" customHeight="1" x14ac:dyDescent="0.15">
      <c r="B389" s="290"/>
      <c r="C389" s="29" t="s">
        <v>35</v>
      </c>
      <c r="D389" s="187"/>
      <c r="E389" s="58"/>
      <c r="F389" s="188"/>
      <c r="G389" s="188"/>
      <c r="H389" s="188"/>
      <c r="I389" s="64"/>
      <c r="J389" s="64"/>
      <c r="K389" s="189"/>
      <c r="L389" s="259"/>
      <c r="M389" s="259"/>
      <c r="N389" s="58"/>
      <c r="O389" s="30"/>
      <c r="P389" s="58"/>
      <c r="Q389" s="30"/>
      <c r="R389" s="134"/>
      <c r="S389" s="206"/>
      <c r="T389" s="290"/>
      <c r="U389" s="29" t="s">
        <v>35</v>
      </c>
      <c r="V389" s="187"/>
      <c r="W389" s="58"/>
      <c r="X389" s="188"/>
      <c r="Y389" s="188"/>
      <c r="Z389" s="188"/>
      <c r="AA389" s="64"/>
      <c r="AB389" s="64"/>
      <c r="AC389" s="189"/>
      <c r="AD389" s="259"/>
      <c r="AE389" s="259"/>
      <c r="AF389" s="58"/>
      <c r="AG389" s="30"/>
      <c r="AH389" s="58"/>
      <c r="AI389" s="30"/>
      <c r="AJ389" s="134"/>
      <c r="AK389" s="208"/>
      <c r="AL389" s="290"/>
      <c r="AM389" s="88" t="str">
        <f t="shared" si="34"/>
        <v/>
      </c>
      <c r="AN389" s="123" t="str">
        <f t="shared" si="35"/>
        <v/>
      </c>
      <c r="AO389" s="123" t="str">
        <f t="shared" si="36"/>
        <v/>
      </c>
      <c r="AP389" s="123" t="str">
        <f t="shared" si="37"/>
        <v/>
      </c>
      <c r="AQ389" s="89" t="str">
        <f t="shared" si="38"/>
        <v/>
      </c>
      <c r="AR389" s="39"/>
      <c r="AS389" s="234"/>
      <c r="AT389" s="39"/>
    </row>
    <row r="390" spans="2:46" ht="13.5" customHeight="1" x14ac:dyDescent="0.15">
      <c r="B390" s="290"/>
      <c r="C390" s="29" t="s">
        <v>36</v>
      </c>
      <c r="D390" s="187"/>
      <c r="E390" s="58"/>
      <c r="F390" s="188"/>
      <c r="G390" s="188"/>
      <c r="H390" s="188"/>
      <c r="I390" s="64"/>
      <c r="J390" s="64"/>
      <c r="K390" s="189"/>
      <c r="L390" s="259"/>
      <c r="M390" s="259"/>
      <c r="N390" s="58"/>
      <c r="O390" s="30"/>
      <c r="P390" s="58"/>
      <c r="Q390" s="30"/>
      <c r="R390" s="134"/>
      <c r="S390" s="206"/>
      <c r="T390" s="290"/>
      <c r="U390" s="29" t="s">
        <v>36</v>
      </c>
      <c r="V390" s="187"/>
      <c r="W390" s="58"/>
      <c r="X390" s="188"/>
      <c r="Y390" s="188"/>
      <c r="Z390" s="188"/>
      <c r="AA390" s="64"/>
      <c r="AB390" s="64"/>
      <c r="AC390" s="189"/>
      <c r="AD390" s="259"/>
      <c r="AE390" s="259"/>
      <c r="AF390" s="58"/>
      <c r="AG390" s="30"/>
      <c r="AH390" s="58"/>
      <c r="AI390" s="30"/>
      <c r="AJ390" s="134"/>
      <c r="AK390" s="208"/>
      <c r="AL390" s="290"/>
      <c r="AM390" s="88" t="str">
        <f t="shared" si="34"/>
        <v/>
      </c>
      <c r="AN390" s="123" t="str">
        <f t="shared" si="35"/>
        <v/>
      </c>
      <c r="AO390" s="123" t="str">
        <f t="shared" si="36"/>
        <v/>
      </c>
      <c r="AP390" s="123" t="str">
        <f t="shared" si="37"/>
        <v/>
      </c>
      <c r="AQ390" s="89" t="str">
        <f t="shared" si="38"/>
        <v/>
      </c>
      <c r="AR390" s="39"/>
      <c r="AS390" s="234"/>
      <c r="AT390" s="39"/>
    </row>
    <row r="391" spans="2:46" ht="13.5" customHeight="1" x14ac:dyDescent="0.15">
      <c r="B391" s="290"/>
      <c r="C391" s="29" t="s">
        <v>38</v>
      </c>
      <c r="D391" s="187"/>
      <c r="E391" s="58"/>
      <c r="F391" s="188"/>
      <c r="G391" s="188"/>
      <c r="H391" s="188"/>
      <c r="I391" s="64"/>
      <c r="J391" s="64"/>
      <c r="K391" s="189"/>
      <c r="L391" s="259"/>
      <c r="M391" s="259"/>
      <c r="N391" s="58"/>
      <c r="O391" s="30"/>
      <c r="P391" s="58"/>
      <c r="Q391" s="30"/>
      <c r="R391" s="134"/>
      <c r="S391" s="206"/>
      <c r="T391" s="290"/>
      <c r="U391" s="29" t="s">
        <v>38</v>
      </c>
      <c r="V391" s="187"/>
      <c r="W391" s="58"/>
      <c r="X391" s="188"/>
      <c r="Y391" s="188"/>
      <c r="Z391" s="188"/>
      <c r="AA391" s="64"/>
      <c r="AB391" s="64"/>
      <c r="AC391" s="189"/>
      <c r="AD391" s="259"/>
      <c r="AE391" s="259"/>
      <c r="AF391" s="58"/>
      <c r="AG391" s="30"/>
      <c r="AH391" s="58"/>
      <c r="AI391" s="30"/>
      <c r="AJ391" s="134"/>
      <c r="AK391" s="208"/>
      <c r="AL391" s="290"/>
      <c r="AM391" s="88" t="str">
        <f t="shared" si="34"/>
        <v/>
      </c>
      <c r="AN391" s="123" t="str">
        <f t="shared" si="35"/>
        <v/>
      </c>
      <c r="AO391" s="123" t="str">
        <f t="shared" si="36"/>
        <v/>
      </c>
      <c r="AP391" s="123" t="str">
        <f t="shared" si="37"/>
        <v/>
      </c>
      <c r="AQ391" s="89" t="str">
        <f t="shared" si="38"/>
        <v/>
      </c>
      <c r="AR391" s="39"/>
      <c r="AS391" s="234"/>
      <c r="AT391" s="39"/>
    </row>
    <row r="392" spans="2:46" ht="13.5" customHeight="1" thickBot="1" x14ac:dyDescent="0.2">
      <c r="B392" s="291"/>
      <c r="C392" s="29"/>
      <c r="D392" s="187"/>
      <c r="E392" s="58"/>
      <c r="F392" s="190"/>
      <c r="G392" s="190"/>
      <c r="H392" s="190"/>
      <c r="I392" s="58"/>
      <c r="J392" s="58"/>
      <c r="K392" s="189"/>
      <c r="L392" s="259"/>
      <c r="M392" s="259"/>
      <c r="N392" s="58"/>
      <c r="O392" s="30"/>
      <c r="P392" s="58"/>
      <c r="Q392" s="30"/>
      <c r="R392" s="185"/>
      <c r="S392" s="206"/>
      <c r="T392" s="291"/>
      <c r="U392" s="29"/>
      <c r="V392" s="187"/>
      <c r="W392" s="58"/>
      <c r="X392" s="190"/>
      <c r="Y392" s="190"/>
      <c r="Z392" s="190"/>
      <c r="AA392" s="58"/>
      <c r="AB392" s="58"/>
      <c r="AC392" s="189"/>
      <c r="AD392" s="259"/>
      <c r="AE392" s="259"/>
      <c r="AF392" s="58"/>
      <c r="AG392" s="30"/>
      <c r="AH392" s="58"/>
      <c r="AI392" s="30"/>
      <c r="AJ392" s="185"/>
      <c r="AK392" s="208"/>
      <c r="AL392" s="291"/>
      <c r="AM392" s="124" t="str">
        <f t="shared" si="34"/>
        <v/>
      </c>
      <c r="AN392" s="125" t="str">
        <f t="shared" si="35"/>
        <v/>
      </c>
      <c r="AO392" s="125" t="str">
        <f t="shared" si="36"/>
        <v/>
      </c>
      <c r="AP392" s="125" t="str">
        <f t="shared" si="37"/>
        <v/>
      </c>
      <c r="AQ392" s="126" t="str">
        <f t="shared" si="38"/>
        <v/>
      </c>
      <c r="AR392" s="39"/>
      <c r="AS392" s="234"/>
      <c r="AT392" s="39"/>
    </row>
    <row r="393" spans="2:46" ht="13.5" customHeight="1" x14ac:dyDescent="0.15">
      <c r="B393" s="289" t="s">
        <v>144</v>
      </c>
      <c r="C393" s="27" t="s">
        <v>34</v>
      </c>
      <c r="D393" s="41"/>
      <c r="E393" s="57"/>
      <c r="F393" s="98"/>
      <c r="G393" s="98"/>
      <c r="H393" s="98"/>
      <c r="I393" s="62"/>
      <c r="J393" s="62"/>
      <c r="K393" s="63"/>
      <c r="L393" s="258"/>
      <c r="M393" s="258"/>
      <c r="N393" s="57"/>
      <c r="O393" s="28"/>
      <c r="P393" s="57"/>
      <c r="Q393" s="28"/>
      <c r="R393" s="133"/>
      <c r="S393" s="206"/>
      <c r="T393" s="289" t="s">
        <v>144</v>
      </c>
      <c r="U393" s="27" t="s">
        <v>34</v>
      </c>
      <c r="V393" s="41"/>
      <c r="W393" s="57"/>
      <c r="X393" s="98"/>
      <c r="Y393" s="98"/>
      <c r="Z393" s="98"/>
      <c r="AA393" s="62"/>
      <c r="AB393" s="62"/>
      <c r="AC393" s="63"/>
      <c r="AD393" s="258"/>
      <c r="AE393" s="258"/>
      <c r="AF393" s="57"/>
      <c r="AG393" s="28"/>
      <c r="AH393" s="57"/>
      <c r="AI393" s="28"/>
      <c r="AJ393" s="133"/>
      <c r="AK393" s="208"/>
      <c r="AL393" s="289" t="s">
        <v>144</v>
      </c>
      <c r="AM393" s="121" t="str">
        <f t="shared" si="34"/>
        <v/>
      </c>
      <c r="AN393" s="97" t="str">
        <f t="shared" si="35"/>
        <v/>
      </c>
      <c r="AO393" s="97" t="str">
        <f t="shared" si="36"/>
        <v/>
      </c>
      <c r="AP393" s="97" t="str">
        <f t="shared" si="37"/>
        <v/>
      </c>
      <c r="AQ393" s="122" t="str">
        <f t="shared" si="38"/>
        <v/>
      </c>
      <c r="AR393" s="39"/>
      <c r="AS393" s="234"/>
      <c r="AT393" s="39"/>
    </row>
    <row r="394" spans="2:46" ht="13.5" customHeight="1" x14ac:dyDescent="0.15">
      <c r="B394" s="290"/>
      <c r="C394" s="29" t="s">
        <v>35</v>
      </c>
      <c r="D394" s="187"/>
      <c r="E394" s="58"/>
      <c r="F394" s="188"/>
      <c r="G394" s="188"/>
      <c r="H394" s="188"/>
      <c r="I394" s="64"/>
      <c r="J394" s="64"/>
      <c r="K394" s="189"/>
      <c r="L394" s="259"/>
      <c r="M394" s="259"/>
      <c r="N394" s="58"/>
      <c r="O394" s="30"/>
      <c r="P394" s="58"/>
      <c r="Q394" s="30"/>
      <c r="R394" s="134"/>
      <c r="S394" s="206"/>
      <c r="T394" s="290"/>
      <c r="U394" s="29" t="s">
        <v>35</v>
      </c>
      <c r="V394" s="187"/>
      <c r="W394" s="58"/>
      <c r="X394" s="188"/>
      <c r="Y394" s="188"/>
      <c r="Z394" s="188"/>
      <c r="AA394" s="64"/>
      <c r="AB394" s="64"/>
      <c r="AC394" s="189"/>
      <c r="AD394" s="259"/>
      <c r="AE394" s="259"/>
      <c r="AF394" s="58"/>
      <c r="AG394" s="30"/>
      <c r="AH394" s="58"/>
      <c r="AI394" s="30"/>
      <c r="AJ394" s="134"/>
      <c r="AK394" s="208"/>
      <c r="AL394" s="290"/>
      <c r="AM394" s="88" t="str">
        <f t="shared" si="34"/>
        <v/>
      </c>
      <c r="AN394" s="123" t="str">
        <f t="shared" si="35"/>
        <v/>
      </c>
      <c r="AO394" s="123" t="str">
        <f t="shared" si="36"/>
        <v/>
      </c>
      <c r="AP394" s="123" t="str">
        <f t="shared" si="37"/>
        <v/>
      </c>
      <c r="AQ394" s="89" t="str">
        <f t="shared" si="38"/>
        <v/>
      </c>
      <c r="AR394" s="39"/>
      <c r="AS394" s="234"/>
      <c r="AT394" s="39"/>
    </row>
    <row r="395" spans="2:46" ht="13.5" customHeight="1" x14ac:dyDescent="0.15">
      <c r="B395" s="290"/>
      <c r="C395" s="29" t="s">
        <v>36</v>
      </c>
      <c r="D395" s="187"/>
      <c r="E395" s="58"/>
      <c r="F395" s="188"/>
      <c r="G395" s="188"/>
      <c r="H395" s="188"/>
      <c r="I395" s="64"/>
      <c r="J395" s="64"/>
      <c r="K395" s="189"/>
      <c r="L395" s="259"/>
      <c r="M395" s="259"/>
      <c r="N395" s="58"/>
      <c r="O395" s="30"/>
      <c r="P395" s="58"/>
      <c r="Q395" s="30"/>
      <c r="R395" s="134"/>
      <c r="S395" s="206"/>
      <c r="T395" s="290"/>
      <c r="U395" s="29" t="s">
        <v>36</v>
      </c>
      <c r="V395" s="187"/>
      <c r="W395" s="58"/>
      <c r="X395" s="188"/>
      <c r="Y395" s="188"/>
      <c r="Z395" s="188"/>
      <c r="AA395" s="64"/>
      <c r="AB395" s="64"/>
      <c r="AC395" s="189"/>
      <c r="AD395" s="259"/>
      <c r="AE395" s="259"/>
      <c r="AF395" s="58"/>
      <c r="AG395" s="30"/>
      <c r="AH395" s="58"/>
      <c r="AI395" s="30"/>
      <c r="AJ395" s="134"/>
      <c r="AK395" s="208"/>
      <c r="AL395" s="290"/>
      <c r="AM395" s="88" t="str">
        <f t="shared" si="34"/>
        <v/>
      </c>
      <c r="AN395" s="123" t="str">
        <f t="shared" si="35"/>
        <v/>
      </c>
      <c r="AO395" s="123" t="str">
        <f t="shared" si="36"/>
        <v/>
      </c>
      <c r="AP395" s="123" t="str">
        <f t="shared" si="37"/>
        <v/>
      </c>
      <c r="AQ395" s="89" t="str">
        <f t="shared" si="38"/>
        <v/>
      </c>
      <c r="AR395" s="39"/>
      <c r="AS395" s="234"/>
      <c r="AT395" s="39"/>
    </row>
    <row r="396" spans="2:46" ht="13.5" customHeight="1" x14ac:dyDescent="0.15">
      <c r="B396" s="290"/>
      <c r="C396" s="29" t="s">
        <v>38</v>
      </c>
      <c r="D396" s="187"/>
      <c r="E396" s="58"/>
      <c r="F396" s="188"/>
      <c r="G396" s="188"/>
      <c r="H396" s="188"/>
      <c r="I396" s="64"/>
      <c r="J396" s="64"/>
      <c r="K396" s="189"/>
      <c r="L396" s="259"/>
      <c r="M396" s="259"/>
      <c r="N396" s="58"/>
      <c r="O396" s="30"/>
      <c r="P396" s="58"/>
      <c r="Q396" s="30"/>
      <c r="R396" s="134"/>
      <c r="S396" s="206"/>
      <c r="T396" s="290"/>
      <c r="U396" s="29" t="s">
        <v>38</v>
      </c>
      <c r="V396" s="187"/>
      <c r="W396" s="58"/>
      <c r="X396" s="188"/>
      <c r="Y396" s="188"/>
      <c r="Z396" s="188"/>
      <c r="AA396" s="64"/>
      <c r="AB396" s="64"/>
      <c r="AC396" s="189"/>
      <c r="AD396" s="259"/>
      <c r="AE396" s="259"/>
      <c r="AF396" s="58"/>
      <c r="AG396" s="30"/>
      <c r="AH396" s="58"/>
      <c r="AI396" s="30"/>
      <c r="AJ396" s="134"/>
      <c r="AK396" s="208"/>
      <c r="AL396" s="290"/>
      <c r="AM396" s="88" t="str">
        <f t="shared" si="34"/>
        <v/>
      </c>
      <c r="AN396" s="123" t="str">
        <f t="shared" si="35"/>
        <v/>
      </c>
      <c r="AO396" s="123" t="str">
        <f t="shared" si="36"/>
        <v/>
      </c>
      <c r="AP396" s="123" t="str">
        <f t="shared" si="37"/>
        <v/>
      </c>
      <c r="AQ396" s="89" t="str">
        <f t="shared" si="38"/>
        <v/>
      </c>
      <c r="AR396" s="39"/>
      <c r="AS396" s="234"/>
      <c r="AT396" s="39"/>
    </row>
    <row r="397" spans="2:46" ht="13.5" customHeight="1" thickBot="1" x14ac:dyDescent="0.2">
      <c r="B397" s="291"/>
      <c r="C397" s="29"/>
      <c r="D397" s="187"/>
      <c r="E397" s="58"/>
      <c r="F397" s="190"/>
      <c r="G397" s="190"/>
      <c r="H397" s="190"/>
      <c r="I397" s="58"/>
      <c r="J397" s="58"/>
      <c r="K397" s="189"/>
      <c r="L397" s="259"/>
      <c r="M397" s="259"/>
      <c r="N397" s="58"/>
      <c r="O397" s="30"/>
      <c r="P397" s="58"/>
      <c r="Q397" s="30"/>
      <c r="R397" s="185"/>
      <c r="S397" s="206"/>
      <c r="T397" s="291"/>
      <c r="U397" s="29"/>
      <c r="V397" s="187"/>
      <c r="W397" s="58"/>
      <c r="X397" s="190"/>
      <c r="Y397" s="190"/>
      <c r="Z397" s="190"/>
      <c r="AA397" s="58"/>
      <c r="AB397" s="58"/>
      <c r="AC397" s="189"/>
      <c r="AD397" s="259"/>
      <c r="AE397" s="259"/>
      <c r="AF397" s="58"/>
      <c r="AG397" s="30"/>
      <c r="AH397" s="58"/>
      <c r="AI397" s="30"/>
      <c r="AJ397" s="185"/>
      <c r="AK397" s="208"/>
      <c r="AL397" s="291"/>
      <c r="AM397" s="124" t="str">
        <f t="shared" si="34"/>
        <v/>
      </c>
      <c r="AN397" s="125" t="str">
        <f t="shared" si="35"/>
        <v/>
      </c>
      <c r="AO397" s="125" t="str">
        <f t="shared" si="36"/>
        <v/>
      </c>
      <c r="AP397" s="125" t="str">
        <f t="shared" si="37"/>
        <v/>
      </c>
      <c r="AQ397" s="126" t="str">
        <f t="shared" si="38"/>
        <v/>
      </c>
      <c r="AR397" s="39"/>
      <c r="AS397" s="234"/>
      <c r="AT397" s="39"/>
    </row>
    <row r="398" spans="2:46" ht="13.5" customHeight="1" x14ac:dyDescent="0.15">
      <c r="B398" s="289" t="s">
        <v>145</v>
      </c>
      <c r="C398" s="27" t="s">
        <v>34</v>
      </c>
      <c r="D398" s="41"/>
      <c r="E398" s="57"/>
      <c r="F398" s="98"/>
      <c r="G398" s="98"/>
      <c r="H398" s="98"/>
      <c r="I398" s="62"/>
      <c r="J398" s="62"/>
      <c r="K398" s="63"/>
      <c r="L398" s="258"/>
      <c r="M398" s="258"/>
      <c r="N398" s="57"/>
      <c r="O398" s="28"/>
      <c r="P398" s="57"/>
      <c r="Q398" s="28"/>
      <c r="R398" s="133"/>
      <c r="S398" s="206"/>
      <c r="T398" s="289" t="s">
        <v>145</v>
      </c>
      <c r="U398" s="27" t="s">
        <v>34</v>
      </c>
      <c r="V398" s="41"/>
      <c r="W398" s="57"/>
      <c r="X398" s="98"/>
      <c r="Y398" s="98"/>
      <c r="Z398" s="98"/>
      <c r="AA398" s="62"/>
      <c r="AB398" s="62"/>
      <c r="AC398" s="63"/>
      <c r="AD398" s="258"/>
      <c r="AE398" s="258"/>
      <c r="AF398" s="57"/>
      <c r="AG398" s="28"/>
      <c r="AH398" s="57"/>
      <c r="AI398" s="28"/>
      <c r="AJ398" s="133"/>
      <c r="AK398" s="208"/>
      <c r="AL398" s="289" t="s">
        <v>145</v>
      </c>
      <c r="AM398" s="121" t="str">
        <f t="shared" si="34"/>
        <v/>
      </c>
      <c r="AN398" s="97" t="str">
        <f t="shared" si="35"/>
        <v/>
      </c>
      <c r="AO398" s="97" t="str">
        <f t="shared" si="36"/>
        <v/>
      </c>
      <c r="AP398" s="97" t="str">
        <f t="shared" si="37"/>
        <v/>
      </c>
      <c r="AQ398" s="122" t="str">
        <f t="shared" si="38"/>
        <v/>
      </c>
      <c r="AR398" s="39"/>
      <c r="AS398" s="234"/>
      <c r="AT398" s="39"/>
    </row>
    <row r="399" spans="2:46" ht="13.5" customHeight="1" x14ac:dyDescent="0.15">
      <c r="B399" s="290"/>
      <c r="C399" s="29" t="s">
        <v>35</v>
      </c>
      <c r="D399" s="187"/>
      <c r="E399" s="58"/>
      <c r="F399" s="188"/>
      <c r="G399" s="188"/>
      <c r="H399" s="188"/>
      <c r="I399" s="64"/>
      <c r="J399" s="64"/>
      <c r="K399" s="189"/>
      <c r="L399" s="259"/>
      <c r="M399" s="259"/>
      <c r="N399" s="58"/>
      <c r="O399" s="30"/>
      <c r="P399" s="58"/>
      <c r="Q399" s="30"/>
      <c r="R399" s="134"/>
      <c r="S399" s="206"/>
      <c r="T399" s="290"/>
      <c r="U399" s="29" t="s">
        <v>35</v>
      </c>
      <c r="V399" s="187"/>
      <c r="W399" s="58"/>
      <c r="X399" s="188"/>
      <c r="Y399" s="188"/>
      <c r="Z399" s="188"/>
      <c r="AA399" s="64"/>
      <c r="AB399" s="64"/>
      <c r="AC399" s="189"/>
      <c r="AD399" s="259"/>
      <c r="AE399" s="259"/>
      <c r="AF399" s="58"/>
      <c r="AG399" s="30"/>
      <c r="AH399" s="58"/>
      <c r="AI399" s="30"/>
      <c r="AJ399" s="134"/>
      <c r="AK399" s="208"/>
      <c r="AL399" s="290"/>
      <c r="AM399" s="88" t="str">
        <f t="shared" si="34"/>
        <v/>
      </c>
      <c r="AN399" s="123" t="str">
        <f t="shared" si="35"/>
        <v/>
      </c>
      <c r="AO399" s="123" t="str">
        <f t="shared" si="36"/>
        <v/>
      </c>
      <c r="AP399" s="123" t="str">
        <f t="shared" si="37"/>
        <v/>
      </c>
      <c r="AQ399" s="89" t="str">
        <f t="shared" si="38"/>
        <v/>
      </c>
      <c r="AR399" s="39"/>
      <c r="AS399" s="234"/>
      <c r="AT399" s="39"/>
    </row>
    <row r="400" spans="2:46" ht="13.5" customHeight="1" x14ac:dyDescent="0.15">
      <c r="B400" s="290"/>
      <c r="C400" s="29" t="s">
        <v>36</v>
      </c>
      <c r="D400" s="187"/>
      <c r="E400" s="58"/>
      <c r="F400" s="188"/>
      <c r="G400" s="188"/>
      <c r="H400" s="188"/>
      <c r="I400" s="64"/>
      <c r="J400" s="64"/>
      <c r="K400" s="189"/>
      <c r="L400" s="259"/>
      <c r="M400" s="259"/>
      <c r="N400" s="58"/>
      <c r="O400" s="30"/>
      <c r="P400" s="58"/>
      <c r="Q400" s="30"/>
      <c r="R400" s="134"/>
      <c r="S400" s="206"/>
      <c r="T400" s="290"/>
      <c r="U400" s="29" t="s">
        <v>36</v>
      </c>
      <c r="V400" s="187"/>
      <c r="W400" s="58"/>
      <c r="X400" s="188"/>
      <c r="Y400" s="188"/>
      <c r="Z400" s="188"/>
      <c r="AA400" s="64"/>
      <c r="AB400" s="64"/>
      <c r="AC400" s="189"/>
      <c r="AD400" s="259"/>
      <c r="AE400" s="259"/>
      <c r="AF400" s="58"/>
      <c r="AG400" s="30"/>
      <c r="AH400" s="58"/>
      <c r="AI400" s="30"/>
      <c r="AJ400" s="134"/>
      <c r="AK400" s="208"/>
      <c r="AL400" s="290"/>
      <c r="AM400" s="88" t="str">
        <f t="shared" si="34"/>
        <v/>
      </c>
      <c r="AN400" s="123" t="str">
        <f t="shared" si="35"/>
        <v/>
      </c>
      <c r="AO400" s="123" t="str">
        <f t="shared" si="36"/>
        <v/>
      </c>
      <c r="AP400" s="123" t="str">
        <f t="shared" si="37"/>
        <v/>
      </c>
      <c r="AQ400" s="89" t="str">
        <f t="shared" si="38"/>
        <v/>
      </c>
      <c r="AR400" s="39"/>
      <c r="AS400" s="234"/>
      <c r="AT400" s="39"/>
    </row>
    <row r="401" spans="2:46" ht="13.5" customHeight="1" x14ac:dyDescent="0.15">
      <c r="B401" s="290"/>
      <c r="C401" s="29" t="s">
        <v>38</v>
      </c>
      <c r="D401" s="187"/>
      <c r="E401" s="58"/>
      <c r="F401" s="188"/>
      <c r="G401" s="188"/>
      <c r="H401" s="188"/>
      <c r="I401" s="64"/>
      <c r="J401" s="64"/>
      <c r="K401" s="189"/>
      <c r="L401" s="259"/>
      <c r="M401" s="259"/>
      <c r="N401" s="58"/>
      <c r="O401" s="30"/>
      <c r="P401" s="58"/>
      <c r="Q401" s="30"/>
      <c r="R401" s="134"/>
      <c r="S401" s="206"/>
      <c r="T401" s="290"/>
      <c r="U401" s="29" t="s">
        <v>38</v>
      </c>
      <c r="V401" s="187"/>
      <c r="W401" s="58"/>
      <c r="X401" s="188"/>
      <c r="Y401" s="188"/>
      <c r="Z401" s="188"/>
      <c r="AA401" s="64"/>
      <c r="AB401" s="64"/>
      <c r="AC401" s="189"/>
      <c r="AD401" s="259"/>
      <c r="AE401" s="259"/>
      <c r="AF401" s="58"/>
      <c r="AG401" s="30"/>
      <c r="AH401" s="58"/>
      <c r="AI401" s="30"/>
      <c r="AJ401" s="134"/>
      <c r="AK401" s="208"/>
      <c r="AL401" s="290"/>
      <c r="AM401" s="88" t="str">
        <f t="shared" si="34"/>
        <v/>
      </c>
      <c r="AN401" s="123" t="str">
        <f t="shared" si="35"/>
        <v/>
      </c>
      <c r="AO401" s="123" t="str">
        <f t="shared" si="36"/>
        <v/>
      </c>
      <c r="AP401" s="123" t="str">
        <f t="shared" si="37"/>
        <v/>
      </c>
      <c r="AQ401" s="89" t="str">
        <f t="shared" si="38"/>
        <v/>
      </c>
      <c r="AR401" s="39"/>
      <c r="AS401" s="234"/>
      <c r="AT401" s="39"/>
    </row>
    <row r="402" spans="2:46" ht="13.5" customHeight="1" thickBot="1" x14ac:dyDescent="0.2">
      <c r="B402" s="291"/>
      <c r="C402" s="29"/>
      <c r="D402" s="187"/>
      <c r="E402" s="58"/>
      <c r="F402" s="190"/>
      <c r="G402" s="190"/>
      <c r="H402" s="190"/>
      <c r="I402" s="58"/>
      <c r="J402" s="58"/>
      <c r="K402" s="189"/>
      <c r="L402" s="259"/>
      <c r="M402" s="259"/>
      <c r="N402" s="58"/>
      <c r="O402" s="30"/>
      <c r="P402" s="58"/>
      <c r="Q402" s="30"/>
      <c r="R402" s="185"/>
      <c r="S402" s="206"/>
      <c r="T402" s="291"/>
      <c r="U402" s="29"/>
      <c r="V402" s="187"/>
      <c r="W402" s="58"/>
      <c r="X402" s="190"/>
      <c r="Y402" s="190"/>
      <c r="Z402" s="190"/>
      <c r="AA402" s="58"/>
      <c r="AB402" s="58"/>
      <c r="AC402" s="189"/>
      <c r="AD402" s="259"/>
      <c r="AE402" s="259"/>
      <c r="AF402" s="58"/>
      <c r="AG402" s="30"/>
      <c r="AH402" s="58"/>
      <c r="AI402" s="30"/>
      <c r="AJ402" s="185"/>
      <c r="AK402" s="208"/>
      <c r="AL402" s="291"/>
      <c r="AM402" s="124" t="str">
        <f t="shared" si="34"/>
        <v/>
      </c>
      <c r="AN402" s="125" t="str">
        <f t="shared" si="35"/>
        <v/>
      </c>
      <c r="AO402" s="125" t="str">
        <f t="shared" si="36"/>
        <v/>
      </c>
      <c r="AP402" s="125" t="str">
        <f t="shared" si="37"/>
        <v/>
      </c>
      <c r="AQ402" s="126" t="str">
        <f t="shared" si="38"/>
        <v/>
      </c>
      <c r="AR402" s="39"/>
      <c r="AS402" s="234"/>
      <c r="AT402" s="39"/>
    </row>
    <row r="403" spans="2:46" ht="13.5" customHeight="1" x14ac:dyDescent="0.15">
      <c r="B403" s="289" t="s">
        <v>146</v>
      </c>
      <c r="C403" s="27" t="s">
        <v>34</v>
      </c>
      <c r="D403" s="41"/>
      <c r="E403" s="57"/>
      <c r="F403" s="98"/>
      <c r="G403" s="98"/>
      <c r="H403" s="98"/>
      <c r="I403" s="62"/>
      <c r="J403" s="62"/>
      <c r="K403" s="63"/>
      <c r="L403" s="258"/>
      <c r="M403" s="258"/>
      <c r="N403" s="57"/>
      <c r="O403" s="28"/>
      <c r="P403" s="57"/>
      <c r="Q403" s="28"/>
      <c r="R403" s="133"/>
      <c r="S403" s="206"/>
      <c r="T403" s="289" t="s">
        <v>146</v>
      </c>
      <c r="U403" s="27" t="s">
        <v>34</v>
      </c>
      <c r="V403" s="41"/>
      <c r="W403" s="57"/>
      <c r="X403" s="98"/>
      <c r="Y403" s="98"/>
      <c r="Z403" s="98"/>
      <c r="AA403" s="62"/>
      <c r="AB403" s="62"/>
      <c r="AC403" s="63"/>
      <c r="AD403" s="258"/>
      <c r="AE403" s="258"/>
      <c r="AF403" s="57"/>
      <c r="AG403" s="28"/>
      <c r="AH403" s="57"/>
      <c r="AI403" s="28"/>
      <c r="AJ403" s="133"/>
      <c r="AK403" s="208"/>
      <c r="AL403" s="289" t="s">
        <v>146</v>
      </c>
      <c r="AM403" s="121" t="str">
        <f t="shared" si="34"/>
        <v/>
      </c>
      <c r="AN403" s="97" t="str">
        <f t="shared" si="35"/>
        <v/>
      </c>
      <c r="AO403" s="97" t="str">
        <f t="shared" si="36"/>
        <v/>
      </c>
      <c r="AP403" s="97" t="str">
        <f t="shared" si="37"/>
        <v/>
      </c>
      <c r="AQ403" s="122" t="str">
        <f t="shared" si="38"/>
        <v/>
      </c>
      <c r="AR403" s="39"/>
      <c r="AS403" s="234"/>
      <c r="AT403" s="39"/>
    </row>
    <row r="404" spans="2:46" ht="13.5" customHeight="1" x14ac:dyDescent="0.15">
      <c r="B404" s="290"/>
      <c r="C404" s="29" t="s">
        <v>35</v>
      </c>
      <c r="D404" s="187"/>
      <c r="E404" s="58"/>
      <c r="F404" s="188"/>
      <c r="G404" s="188"/>
      <c r="H404" s="188"/>
      <c r="I404" s="64"/>
      <c r="J404" s="64"/>
      <c r="K404" s="189"/>
      <c r="L404" s="259"/>
      <c r="M404" s="259"/>
      <c r="N404" s="58"/>
      <c r="O404" s="30"/>
      <c r="P404" s="58"/>
      <c r="Q404" s="30"/>
      <c r="R404" s="134"/>
      <c r="S404" s="206"/>
      <c r="T404" s="290"/>
      <c r="U404" s="29" t="s">
        <v>35</v>
      </c>
      <c r="V404" s="187"/>
      <c r="W404" s="58"/>
      <c r="X404" s="188"/>
      <c r="Y404" s="188"/>
      <c r="Z404" s="188"/>
      <c r="AA404" s="64"/>
      <c r="AB404" s="64"/>
      <c r="AC404" s="189"/>
      <c r="AD404" s="259"/>
      <c r="AE404" s="259"/>
      <c r="AF404" s="58"/>
      <c r="AG404" s="30"/>
      <c r="AH404" s="58"/>
      <c r="AI404" s="30"/>
      <c r="AJ404" s="134"/>
      <c r="AK404" s="208"/>
      <c r="AL404" s="290"/>
      <c r="AM404" s="88" t="str">
        <f t="shared" si="34"/>
        <v/>
      </c>
      <c r="AN404" s="123" t="str">
        <f t="shared" si="35"/>
        <v/>
      </c>
      <c r="AO404" s="123" t="str">
        <f t="shared" si="36"/>
        <v/>
      </c>
      <c r="AP404" s="123" t="str">
        <f t="shared" si="37"/>
        <v/>
      </c>
      <c r="AQ404" s="89" t="str">
        <f t="shared" si="38"/>
        <v/>
      </c>
      <c r="AR404" s="39"/>
      <c r="AS404" s="234"/>
      <c r="AT404" s="39"/>
    </row>
    <row r="405" spans="2:46" ht="13.5" customHeight="1" x14ac:dyDescent="0.15">
      <c r="B405" s="290"/>
      <c r="C405" s="29" t="s">
        <v>36</v>
      </c>
      <c r="D405" s="187"/>
      <c r="E405" s="58"/>
      <c r="F405" s="188"/>
      <c r="G405" s="188"/>
      <c r="H405" s="188"/>
      <c r="I405" s="64"/>
      <c r="J405" s="64"/>
      <c r="K405" s="189"/>
      <c r="L405" s="259"/>
      <c r="M405" s="259"/>
      <c r="N405" s="58"/>
      <c r="O405" s="30"/>
      <c r="P405" s="58"/>
      <c r="Q405" s="30"/>
      <c r="R405" s="134"/>
      <c r="S405" s="206"/>
      <c r="T405" s="290"/>
      <c r="U405" s="29" t="s">
        <v>36</v>
      </c>
      <c r="V405" s="187"/>
      <c r="W405" s="58"/>
      <c r="X405" s="188"/>
      <c r="Y405" s="188"/>
      <c r="Z405" s="188"/>
      <c r="AA405" s="64"/>
      <c r="AB405" s="64"/>
      <c r="AC405" s="189"/>
      <c r="AD405" s="259"/>
      <c r="AE405" s="259"/>
      <c r="AF405" s="58"/>
      <c r="AG405" s="30"/>
      <c r="AH405" s="58"/>
      <c r="AI405" s="30"/>
      <c r="AJ405" s="134"/>
      <c r="AK405" s="208"/>
      <c r="AL405" s="290"/>
      <c r="AM405" s="88" t="str">
        <f t="shared" si="34"/>
        <v/>
      </c>
      <c r="AN405" s="123" t="str">
        <f t="shared" si="35"/>
        <v/>
      </c>
      <c r="AO405" s="123" t="str">
        <f t="shared" si="36"/>
        <v/>
      </c>
      <c r="AP405" s="123" t="str">
        <f t="shared" si="37"/>
        <v/>
      </c>
      <c r="AQ405" s="89" t="str">
        <f t="shared" si="38"/>
        <v/>
      </c>
      <c r="AR405" s="39"/>
      <c r="AS405" s="234"/>
      <c r="AT405" s="39"/>
    </row>
    <row r="406" spans="2:46" ht="13.5" customHeight="1" x14ac:dyDescent="0.15">
      <c r="B406" s="290"/>
      <c r="C406" s="29" t="s">
        <v>38</v>
      </c>
      <c r="D406" s="187"/>
      <c r="E406" s="58"/>
      <c r="F406" s="188"/>
      <c r="G406" s="188"/>
      <c r="H406" s="188"/>
      <c r="I406" s="64"/>
      <c r="J406" s="64"/>
      <c r="K406" s="189"/>
      <c r="L406" s="259"/>
      <c r="M406" s="259"/>
      <c r="N406" s="58"/>
      <c r="O406" s="30"/>
      <c r="P406" s="58"/>
      <c r="Q406" s="30"/>
      <c r="R406" s="134"/>
      <c r="S406" s="206"/>
      <c r="T406" s="290"/>
      <c r="U406" s="29" t="s">
        <v>38</v>
      </c>
      <c r="V406" s="187"/>
      <c r="W406" s="58"/>
      <c r="X406" s="188"/>
      <c r="Y406" s="188"/>
      <c r="Z406" s="188"/>
      <c r="AA406" s="64"/>
      <c r="AB406" s="64"/>
      <c r="AC406" s="189"/>
      <c r="AD406" s="259"/>
      <c r="AE406" s="259"/>
      <c r="AF406" s="58"/>
      <c r="AG406" s="30"/>
      <c r="AH406" s="58"/>
      <c r="AI406" s="30"/>
      <c r="AJ406" s="134"/>
      <c r="AK406" s="208"/>
      <c r="AL406" s="290"/>
      <c r="AM406" s="88" t="str">
        <f t="shared" si="34"/>
        <v/>
      </c>
      <c r="AN406" s="123" t="str">
        <f t="shared" si="35"/>
        <v/>
      </c>
      <c r="AO406" s="123" t="str">
        <f t="shared" si="36"/>
        <v/>
      </c>
      <c r="AP406" s="123" t="str">
        <f t="shared" si="37"/>
        <v/>
      </c>
      <c r="AQ406" s="89" t="str">
        <f t="shared" si="38"/>
        <v/>
      </c>
      <c r="AR406" s="39"/>
      <c r="AS406" s="234"/>
      <c r="AT406" s="39"/>
    </row>
    <row r="407" spans="2:46" ht="13.5" customHeight="1" thickBot="1" x14ac:dyDescent="0.2">
      <c r="B407" s="291"/>
      <c r="C407" s="29"/>
      <c r="D407" s="187"/>
      <c r="E407" s="58"/>
      <c r="F407" s="190"/>
      <c r="G407" s="190"/>
      <c r="H407" s="190"/>
      <c r="I407" s="58"/>
      <c r="J407" s="58"/>
      <c r="K407" s="189"/>
      <c r="L407" s="259"/>
      <c r="M407" s="259"/>
      <c r="N407" s="58"/>
      <c r="O407" s="30"/>
      <c r="P407" s="58"/>
      <c r="Q407" s="30"/>
      <c r="R407" s="185"/>
      <c r="S407" s="206"/>
      <c r="T407" s="291"/>
      <c r="U407" s="29"/>
      <c r="V407" s="187"/>
      <c r="W407" s="58"/>
      <c r="X407" s="190"/>
      <c r="Y407" s="190"/>
      <c r="Z407" s="190"/>
      <c r="AA407" s="58"/>
      <c r="AB407" s="58"/>
      <c r="AC407" s="189"/>
      <c r="AD407" s="259"/>
      <c r="AE407" s="259"/>
      <c r="AF407" s="58"/>
      <c r="AG407" s="30"/>
      <c r="AH407" s="58"/>
      <c r="AI407" s="30"/>
      <c r="AJ407" s="185"/>
      <c r="AK407" s="208"/>
      <c r="AL407" s="291"/>
      <c r="AM407" s="124" t="str">
        <f t="shared" si="34"/>
        <v/>
      </c>
      <c r="AN407" s="125" t="str">
        <f t="shared" si="35"/>
        <v/>
      </c>
      <c r="AO407" s="125" t="str">
        <f t="shared" si="36"/>
        <v/>
      </c>
      <c r="AP407" s="125" t="str">
        <f t="shared" si="37"/>
        <v/>
      </c>
      <c r="AQ407" s="126" t="str">
        <f t="shared" si="38"/>
        <v/>
      </c>
      <c r="AR407" s="39"/>
      <c r="AS407" s="234"/>
      <c r="AT407" s="39"/>
    </row>
    <row r="408" spans="2:46" ht="13.5" customHeight="1" x14ac:dyDescent="0.15">
      <c r="B408" s="289" t="s">
        <v>147</v>
      </c>
      <c r="C408" s="27" t="s">
        <v>34</v>
      </c>
      <c r="D408" s="41"/>
      <c r="E408" s="57"/>
      <c r="F408" s="98"/>
      <c r="G408" s="98"/>
      <c r="H408" s="98"/>
      <c r="I408" s="62"/>
      <c r="J408" s="62"/>
      <c r="K408" s="63"/>
      <c r="L408" s="258"/>
      <c r="M408" s="258"/>
      <c r="N408" s="57"/>
      <c r="O408" s="28"/>
      <c r="P408" s="57"/>
      <c r="Q408" s="28"/>
      <c r="R408" s="133"/>
      <c r="S408" s="206"/>
      <c r="T408" s="289" t="s">
        <v>147</v>
      </c>
      <c r="U408" s="27" t="s">
        <v>34</v>
      </c>
      <c r="V408" s="41"/>
      <c r="W408" s="57"/>
      <c r="X408" s="98"/>
      <c r="Y408" s="98"/>
      <c r="Z408" s="98"/>
      <c r="AA408" s="62"/>
      <c r="AB408" s="62"/>
      <c r="AC408" s="63"/>
      <c r="AD408" s="258"/>
      <c r="AE408" s="258"/>
      <c r="AF408" s="57"/>
      <c r="AG408" s="28"/>
      <c r="AH408" s="57"/>
      <c r="AI408" s="28"/>
      <c r="AJ408" s="133"/>
      <c r="AK408" s="208"/>
      <c r="AL408" s="289" t="s">
        <v>147</v>
      </c>
      <c r="AM408" s="121" t="str">
        <f t="shared" si="34"/>
        <v/>
      </c>
      <c r="AN408" s="97" t="str">
        <f t="shared" si="35"/>
        <v/>
      </c>
      <c r="AO408" s="97" t="str">
        <f t="shared" si="36"/>
        <v/>
      </c>
      <c r="AP408" s="97" t="str">
        <f t="shared" si="37"/>
        <v/>
      </c>
      <c r="AQ408" s="122" t="str">
        <f t="shared" si="38"/>
        <v/>
      </c>
      <c r="AR408" s="39"/>
      <c r="AS408" s="234"/>
      <c r="AT408" s="39"/>
    </row>
    <row r="409" spans="2:46" ht="13.5" customHeight="1" x14ac:dyDescent="0.15">
      <c r="B409" s="290"/>
      <c r="C409" s="29" t="s">
        <v>35</v>
      </c>
      <c r="D409" s="187"/>
      <c r="E409" s="58"/>
      <c r="F409" s="188"/>
      <c r="G409" s="188"/>
      <c r="H409" s="188"/>
      <c r="I409" s="64"/>
      <c r="J409" s="64"/>
      <c r="K409" s="189"/>
      <c r="L409" s="259"/>
      <c r="M409" s="259"/>
      <c r="N409" s="58"/>
      <c r="O409" s="30"/>
      <c r="P409" s="58"/>
      <c r="Q409" s="30"/>
      <c r="R409" s="134"/>
      <c r="S409" s="206"/>
      <c r="T409" s="290"/>
      <c r="U409" s="29" t="s">
        <v>35</v>
      </c>
      <c r="V409" s="187"/>
      <c r="W409" s="58"/>
      <c r="X409" s="188"/>
      <c r="Y409" s="188"/>
      <c r="Z409" s="188"/>
      <c r="AA409" s="64"/>
      <c r="AB409" s="64"/>
      <c r="AC409" s="189"/>
      <c r="AD409" s="259"/>
      <c r="AE409" s="259"/>
      <c r="AF409" s="58"/>
      <c r="AG409" s="30"/>
      <c r="AH409" s="58"/>
      <c r="AI409" s="30"/>
      <c r="AJ409" s="134"/>
      <c r="AK409" s="208"/>
      <c r="AL409" s="290"/>
      <c r="AM409" s="88" t="str">
        <f t="shared" si="34"/>
        <v/>
      </c>
      <c r="AN409" s="123" t="str">
        <f t="shared" si="35"/>
        <v/>
      </c>
      <c r="AO409" s="123" t="str">
        <f t="shared" si="36"/>
        <v/>
      </c>
      <c r="AP409" s="123" t="str">
        <f t="shared" si="37"/>
        <v/>
      </c>
      <c r="AQ409" s="89" t="str">
        <f t="shared" si="38"/>
        <v/>
      </c>
      <c r="AR409" s="39"/>
      <c r="AS409" s="234"/>
      <c r="AT409" s="39"/>
    </row>
    <row r="410" spans="2:46" ht="13.5" customHeight="1" x14ac:dyDescent="0.15">
      <c r="B410" s="290"/>
      <c r="C410" s="29" t="s">
        <v>36</v>
      </c>
      <c r="D410" s="187"/>
      <c r="E410" s="58"/>
      <c r="F410" s="188"/>
      <c r="G410" s="188"/>
      <c r="H410" s="188"/>
      <c r="I410" s="64"/>
      <c r="J410" s="64"/>
      <c r="K410" s="189"/>
      <c r="L410" s="259"/>
      <c r="M410" s="259"/>
      <c r="N410" s="58"/>
      <c r="O410" s="30"/>
      <c r="P410" s="58"/>
      <c r="Q410" s="30"/>
      <c r="R410" s="134"/>
      <c r="S410" s="206"/>
      <c r="T410" s="290"/>
      <c r="U410" s="29" t="s">
        <v>36</v>
      </c>
      <c r="V410" s="187"/>
      <c r="W410" s="58"/>
      <c r="X410" s="188"/>
      <c r="Y410" s="188"/>
      <c r="Z410" s="188"/>
      <c r="AA410" s="64"/>
      <c r="AB410" s="64"/>
      <c r="AC410" s="189"/>
      <c r="AD410" s="259"/>
      <c r="AE410" s="259"/>
      <c r="AF410" s="58"/>
      <c r="AG410" s="30"/>
      <c r="AH410" s="58"/>
      <c r="AI410" s="30"/>
      <c r="AJ410" s="134"/>
      <c r="AK410" s="208"/>
      <c r="AL410" s="290"/>
      <c r="AM410" s="88" t="str">
        <f t="shared" si="34"/>
        <v/>
      </c>
      <c r="AN410" s="123" t="str">
        <f t="shared" si="35"/>
        <v/>
      </c>
      <c r="AO410" s="123" t="str">
        <f t="shared" si="36"/>
        <v/>
      </c>
      <c r="AP410" s="123" t="str">
        <f t="shared" si="37"/>
        <v/>
      </c>
      <c r="AQ410" s="89" t="str">
        <f t="shared" si="38"/>
        <v/>
      </c>
      <c r="AR410" s="39"/>
      <c r="AS410" s="234"/>
      <c r="AT410" s="39"/>
    </row>
    <row r="411" spans="2:46" ht="13.5" customHeight="1" x14ac:dyDescent="0.15">
      <c r="B411" s="290"/>
      <c r="C411" s="29" t="s">
        <v>38</v>
      </c>
      <c r="D411" s="187"/>
      <c r="E411" s="58"/>
      <c r="F411" s="188"/>
      <c r="G411" s="188"/>
      <c r="H411" s="188"/>
      <c r="I411" s="64"/>
      <c r="J411" s="64"/>
      <c r="K411" s="189"/>
      <c r="L411" s="259"/>
      <c r="M411" s="259"/>
      <c r="N411" s="58"/>
      <c r="O411" s="30"/>
      <c r="P411" s="58"/>
      <c r="Q411" s="30"/>
      <c r="R411" s="134"/>
      <c r="S411" s="206"/>
      <c r="T411" s="290"/>
      <c r="U411" s="29" t="s">
        <v>38</v>
      </c>
      <c r="V411" s="187"/>
      <c r="W411" s="58"/>
      <c r="X411" s="188"/>
      <c r="Y411" s="188"/>
      <c r="Z411" s="188"/>
      <c r="AA411" s="64"/>
      <c r="AB411" s="64"/>
      <c r="AC411" s="189"/>
      <c r="AD411" s="259"/>
      <c r="AE411" s="259"/>
      <c r="AF411" s="58"/>
      <c r="AG411" s="30"/>
      <c r="AH411" s="58"/>
      <c r="AI411" s="30"/>
      <c r="AJ411" s="134"/>
      <c r="AK411" s="208"/>
      <c r="AL411" s="290"/>
      <c r="AM411" s="88" t="str">
        <f t="shared" si="34"/>
        <v/>
      </c>
      <c r="AN411" s="123" t="str">
        <f t="shared" si="35"/>
        <v/>
      </c>
      <c r="AO411" s="123" t="str">
        <f t="shared" si="36"/>
        <v/>
      </c>
      <c r="AP411" s="123" t="str">
        <f t="shared" si="37"/>
        <v/>
      </c>
      <c r="AQ411" s="89" t="str">
        <f t="shared" si="38"/>
        <v/>
      </c>
      <c r="AR411" s="39"/>
      <c r="AS411" s="234"/>
      <c r="AT411" s="39"/>
    </row>
    <row r="412" spans="2:46" ht="13.5" customHeight="1" thickBot="1" x14ac:dyDescent="0.2">
      <c r="B412" s="291"/>
      <c r="C412" s="29"/>
      <c r="D412" s="187"/>
      <c r="E412" s="58"/>
      <c r="F412" s="190"/>
      <c r="G412" s="190"/>
      <c r="H412" s="190"/>
      <c r="I412" s="58"/>
      <c r="J412" s="58"/>
      <c r="K412" s="189"/>
      <c r="L412" s="259"/>
      <c r="M412" s="259"/>
      <c r="N412" s="58"/>
      <c r="O412" s="30"/>
      <c r="P412" s="58"/>
      <c r="Q412" s="30"/>
      <c r="R412" s="185"/>
      <c r="S412" s="206"/>
      <c r="T412" s="291"/>
      <c r="U412" s="29"/>
      <c r="V412" s="187"/>
      <c r="W412" s="58"/>
      <c r="X412" s="190"/>
      <c r="Y412" s="190"/>
      <c r="Z412" s="190"/>
      <c r="AA412" s="58"/>
      <c r="AB412" s="58"/>
      <c r="AC412" s="189"/>
      <c r="AD412" s="259"/>
      <c r="AE412" s="259"/>
      <c r="AF412" s="58"/>
      <c r="AG412" s="30"/>
      <c r="AH412" s="58"/>
      <c r="AI412" s="30"/>
      <c r="AJ412" s="185"/>
      <c r="AK412" s="208"/>
      <c r="AL412" s="291"/>
      <c r="AM412" s="124" t="str">
        <f t="shared" si="34"/>
        <v/>
      </c>
      <c r="AN412" s="125" t="str">
        <f t="shared" si="35"/>
        <v/>
      </c>
      <c r="AO412" s="125" t="str">
        <f t="shared" si="36"/>
        <v/>
      </c>
      <c r="AP412" s="125" t="str">
        <f t="shared" si="37"/>
        <v/>
      </c>
      <c r="AQ412" s="126" t="str">
        <f t="shared" si="38"/>
        <v/>
      </c>
      <c r="AR412" s="39"/>
      <c r="AS412" s="234"/>
      <c r="AT412" s="39"/>
    </row>
    <row r="413" spans="2:46" ht="13.5" customHeight="1" x14ac:dyDescent="0.15">
      <c r="B413" s="289" t="s">
        <v>148</v>
      </c>
      <c r="C413" s="27" t="s">
        <v>34</v>
      </c>
      <c r="D413" s="41"/>
      <c r="E413" s="57"/>
      <c r="F413" s="98"/>
      <c r="G413" s="98"/>
      <c r="H413" s="98"/>
      <c r="I413" s="62"/>
      <c r="J413" s="62"/>
      <c r="K413" s="63"/>
      <c r="L413" s="258"/>
      <c r="M413" s="258"/>
      <c r="N413" s="57"/>
      <c r="O413" s="28"/>
      <c r="P413" s="57"/>
      <c r="Q413" s="28"/>
      <c r="R413" s="133"/>
      <c r="S413" s="206"/>
      <c r="T413" s="289" t="s">
        <v>148</v>
      </c>
      <c r="U413" s="27" t="s">
        <v>34</v>
      </c>
      <c r="V413" s="41"/>
      <c r="W413" s="57"/>
      <c r="X413" s="98"/>
      <c r="Y413" s="98"/>
      <c r="Z413" s="98"/>
      <c r="AA413" s="62"/>
      <c r="AB413" s="62"/>
      <c r="AC413" s="63"/>
      <c r="AD413" s="258"/>
      <c r="AE413" s="258"/>
      <c r="AF413" s="57"/>
      <c r="AG413" s="28"/>
      <c r="AH413" s="57"/>
      <c r="AI413" s="28"/>
      <c r="AJ413" s="133"/>
      <c r="AK413" s="208"/>
      <c r="AL413" s="289" t="s">
        <v>148</v>
      </c>
      <c r="AM413" s="121" t="str">
        <f t="shared" si="34"/>
        <v/>
      </c>
      <c r="AN413" s="97" t="str">
        <f t="shared" si="35"/>
        <v/>
      </c>
      <c r="AO413" s="97" t="str">
        <f t="shared" si="36"/>
        <v/>
      </c>
      <c r="AP413" s="97" t="str">
        <f t="shared" si="37"/>
        <v/>
      </c>
      <c r="AQ413" s="122" t="str">
        <f t="shared" si="38"/>
        <v/>
      </c>
      <c r="AR413" s="39"/>
      <c r="AS413" s="234"/>
      <c r="AT413" s="39"/>
    </row>
    <row r="414" spans="2:46" ht="13.5" customHeight="1" x14ac:dyDescent="0.15">
      <c r="B414" s="290"/>
      <c r="C414" s="29" t="s">
        <v>35</v>
      </c>
      <c r="D414" s="187"/>
      <c r="E414" s="58"/>
      <c r="F414" s="188"/>
      <c r="G414" s="188"/>
      <c r="H414" s="188"/>
      <c r="I414" s="64"/>
      <c r="J414" s="64"/>
      <c r="K414" s="189"/>
      <c r="L414" s="259"/>
      <c r="M414" s="259"/>
      <c r="N414" s="58"/>
      <c r="O414" s="30"/>
      <c r="P414" s="58"/>
      <c r="Q414" s="30"/>
      <c r="R414" s="134"/>
      <c r="S414" s="206"/>
      <c r="T414" s="290"/>
      <c r="U414" s="29" t="s">
        <v>35</v>
      </c>
      <c r="V414" s="187"/>
      <c r="W414" s="58"/>
      <c r="X414" s="188"/>
      <c r="Y414" s="188"/>
      <c r="Z414" s="188"/>
      <c r="AA414" s="64"/>
      <c r="AB414" s="64"/>
      <c r="AC414" s="189"/>
      <c r="AD414" s="259"/>
      <c r="AE414" s="259"/>
      <c r="AF414" s="58"/>
      <c r="AG414" s="30"/>
      <c r="AH414" s="58"/>
      <c r="AI414" s="30"/>
      <c r="AJ414" s="134"/>
      <c r="AK414" s="208"/>
      <c r="AL414" s="290"/>
      <c r="AM414" s="88" t="str">
        <f t="shared" si="34"/>
        <v/>
      </c>
      <c r="AN414" s="123" t="str">
        <f t="shared" si="35"/>
        <v/>
      </c>
      <c r="AO414" s="123" t="str">
        <f t="shared" si="36"/>
        <v/>
      </c>
      <c r="AP414" s="123" t="str">
        <f t="shared" si="37"/>
        <v/>
      </c>
      <c r="AQ414" s="89" t="str">
        <f t="shared" si="38"/>
        <v/>
      </c>
      <c r="AR414" s="39"/>
      <c r="AS414" s="234"/>
      <c r="AT414" s="39"/>
    </row>
    <row r="415" spans="2:46" ht="13.5" customHeight="1" x14ac:dyDescent="0.15">
      <c r="B415" s="290"/>
      <c r="C415" s="29" t="s">
        <v>36</v>
      </c>
      <c r="D415" s="187"/>
      <c r="E415" s="58"/>
      <c r="F415" s="188"/>
      <c r="G415" s="188"/>
      <c r="H415" s="188"/>
      <c r="I415" s="64"/>
      <c r="J415" s="64"/>
      <c r="K415" s="189"/>
      <c r="L415" s="259"/>
      <c r="M415" s="259"/>
      <c r="N415" s="58"/>
      <c r="O415" s="30"/>
      <c r="P415" s="58"/>
      <c r="Q415" s="30"/>
      <c r="R415" s="134"/>
      <c r="S415" s="206"/>
      <c r="T415" s="290"/>
      <c r="U415" s="29" t="s">
        <v>36</v>
      </c>
      <c r="V415" s="187"/>
      <c r="W415" s="58"/>
      <c r="X415" s="188"/>
      <c r="Y415" s="188"/>
      <c r="Z415" s="188"/>
      <c r="AA415" s="64"/>
      <c r="AB415" s="64"/>
      <c r="AC415" s="189"/>
      <c r="AD415" s="259"/>
      <c r="AE415" s="259"/>
      <c r="AF415" s="58"/>
      <c r="AG415" s="30"/>
      <c r="AH415" s="58"/>
      <c r="AI415" s="30"/>
      <c r="AJ415" s="134"/>
      <c r="AK415" s="208"/>
      <c r="AL415" s="290"/>
      <c r="AM415" s="88" t="str">
        <f t="shared" si="34"/>
        <v/>
      </c>
      <c r="AN415" s="123" t="str">
        <f t="shared" si="35"/>
        <v/>
      </c>
      <c r="AO415" s="123" t="str">
        <f t="shared" si="36"/>
        <v/>
      </c>
      <c r="AP415" s="123" t="str">
        <f t="shared" si="37"/>
        <v/>
      </c>
      <c r="AQ415" s="89" t="str">
        <f t="shared" si="38"/>
        <v/>
      </c>
      <c r="AR415" s="39"/>
      <c r="AS415" s="234"/>
      <c r="AT415" s="39"/>
    </row>
    <row r="416" spans="2:46" ht="13.5" customHeight="1" x14ac:dyDescent="0.15">
      <c r="B416" s="290"/>
      <c r="C416" s="29" t="s">
        <v>38</v>
      </c>
      <c r="D416" s="187"/>
      <c r="E416" s="58"/>
      <c r="F416" s="188"/>
      <c r="G416" s="188"/>
      <c r="H416" s="188"/>
      <c r="I416" s="64"/>
      <c r="J416" s="64"/>
      <c r="K416" s="189"/>
      <c r="L416" s="259"/>
      <c r="M416" s="259"/>
      <c r="N416" s="58"/>
      <c r="O416" s="30"/>
      <c r="P416" s="58"/>
      <c r="Q416" s="30"/>
      <c r="R416" s="134"/>
      <c r="S416" s="206"/>
      <c r="T416" s="290"/>
      <c r="U416" s="29" t="s">
        <v>38</v>
      </c>
      <c r="V416" s="187"/>
      <c r="W416" s="58"/>
      <c r="X416" s="188"/>
      <c r="Y416" s="188"/>
      <c r="Z416" s="188"/>
      <c r="AA416" s="64"/>
      <c r="AB416" s="64"/>
      <c r="AC416" s="189"/>
      <c r="AD416" s="259"/>
      <c r="AE416" s="259"/>
      <c r="AF416" s="58"/>
      <c r="AG416" s="30"/>
      <c r="AH416" s="58"/>
      <c r="AI416" s="30"/>
      <c r="AJ416" s="134"/>
      <c r="AK416" s="208"/>
      <c r="AL416" s="290"/>
      <c r="AM416" s="88" t="str">
        <f t="shared" si="34"/>
        <v/>
      </c>
      <c r="AN416" s="123" t="str">
        <f t="shared" si="35"/>
        <v/>
      </c>
      <c r="AO416" s="123" t="str">
        <f t="shared" si="36"/>
        <v/>
      </c>
      <c r="AP416" s="123" t="str">
        <f t="shared" si="37"/>
        <v/>
      </c>
      <c r="AQ416" s="89" t="str">
        <f t="shared" si="38"/>
        <v/>
      </c>
      <c r="AR416" s="39"/>
      <c r="AS416" s="234"/>
      <c r="AT416" s="39"/>
    </row>
    <row r="417" spans="2:46" ht="13.5" customHeight="1" thickBot="1" x14ac:dyDescent="0.2">
      <c r="B417" s="291"/>
      <c r="C417" s="29"/>
      <c r="D417" s="187"/>
      <c r="E417" s="58"/>
      <c r="F417" s="190"/>
      <c r="G417" s="190"/>
      <c r="H417" s="190"/>
      <c r="I417" s="58"/>
      <c r="J417" s="58"/>
      <c r="K417" s="189"/>
      <c r="L417" s="259"/>
      <c r="M417" s="259"/>
      <c r="N417" s="58"/>
      <c r="O417" s="30"/>
      <c r="P417" s="58"/>
      <c r="Q417" s="30"/>
      <c r="R417" s="185"/>
      <c r="S417" s="206"/>
      <c r="T417" s="291"/>
      <c r="U417" s="29"/>
      <c r="V417" s="187"/>
      <c r="W417" s="58"/>
      <c r="X417" s="190"/>
      <c r="Y417" s="190"/>
      <c r="Z417" s="190"/>
      <c r="AA417" s="58"/>
      <c r="AB417" s="58"/>
      <c r="AC417" s="189"/>
      <c r="AD417" s="259"/>
      <c r="AE417" s="259"/>
      <c r="AF417" s="58"/>
      <c r="AG417" s="30"/>
      <c r="AH417" s="58"/>
      <c r="AI417" s="30"/>
      <c r="AJ417" s="185"/>
      <c r="AK417" s="208"/>
      <c r="AL417" s="291"/>
      <c r="AM417" s="124" t="str">
        <f t="shared" ref="AM417:AM480" si="39">IF(OR(X417="",F417=""),"",X417-F417)</f>
        <v/>
      </c>
      <c r="AN417" s="125" t="str">
        <f t="shared" ref="AN417:AN480" si="40">IF(OR(Y417="",G417=""),"",Y417-G417)</f>
        <v/>
      </c>
      <c r="AO417" s="125" t="str">
        <f t="shared" ref="AO417:AO480" si="41">IF(OR(Z417="",H417=""),"",Z417-H417)</f>
        <v/>
      </c>
      <c r="AP417" s="125" t="str">
        <f t="shared" ref="AP417:AP480" si="42">IF(OR(AA417="",I417=""),"",AA417-I417)</f>
        <v/>
      </c>
      <c r="AQ417" s="126" t="str">
        <f t="shared" ref="AQ417:AQ480" si="43">IF(OR(AB417="",J417=""),"",AB417-J417)</f>
        <v/>
      </c>
      <c r="AR417" s="39"/>
      <c r="AS417" s="234"/>
      <c r="AT417" s="39"/>
    </row>
    <row r="418" spans="2:46" ht="13.5" customHeight="1" x14ac:dyDescent="0.15">
      <c r="B418" s="289" t="s">
        <v>149</v>
      </c>
      <c r="C418" s="27" t="s">
        <v>34</v>
      </c>
      <c r="D418" s="41"/>
      <c r="E418" s="57"/>
      <c r="F418" s="98"/>
      <c r="G418" s="98"/>
      <c r="H418" s="98"/>
      <c r="I418" s="62"/>
      <c r="J418" s="62"/>
      <c r="K418" s="63"/>
      <c r="L418" s="258"/>
      <c r="M418" s="258"/>
      <c r="N418" s="57"/>
      <c r="O418" s="28"/>
      <c r="P418" s="57"/>
      <c r="Q418" s="28"/>
      <c r="R418" s="133"/>
      <c r="S418" s="206"/>
      <c r="T418" s="289" t="s">
        <v>149</v>
      </c>
      <c r="U418" s="27" t="s">
        <v>34</v>
      </c>
      <c r="V418" s="41"/>
      <c r="W418" s="57"/>
      <c r="X418" s="98"/>
      <c r="Y418" s="98"/>
      <c r="Z418" s="98"/>
      <c r="AA418" s="62"/>
      <c r="AB418" s="62"/>
      <c r="AC418" s="63"/>
      <c r="AD418" s="258"/>
      <c r="AE418" s="258"/>
      <c r="AF418" s="57"/>
      <c r="AG418" s="28"/>
      <c r="AH418" s="57"/>
      <c r="AI418" s="28"/>
      <c r="AJ418" s="133"/>
      <c r="AK418" s="208"/>
      <c r="AL418" s="289" t="s">
        <v>149</v>
      </c>
      <c r="AM418" s="121" t="str">
        <f t="shared" si="39"/>
        <v/>
      </c>
      <c r="AN418" s="97" t="str">
        <f t="shared" si="40"/>
        <v/>
      </c>
      <c r="AO418" s="97" t="str">
        <f t="shared" si="41"/>
        <v/>
      </c>
      <c r="AP418" s="97" t="str">
        <f t="shared" si="42"/>
        <v/>
      </c>
      <c r="AQ418" s="122" t="str">
        <f t="shared" si="43"/>
        <v/>
      </c>
      <c r="AR418" s="39"/>
      <c r="AS418" s="234"/>
      <c r="AT418" s="39"/>
    </row>
    <row r="419" spans="2:46" ht="13.5" customHeight="1" x14ac:dyDescent="0.15">
      <c r="B419" s="290"/>
      <c r="C419" s="29" t="s">
        <v>35</v>
      </c>
      <c r="D419" s="187"/>
      <c r="E419" s="58"/>
      <c r="F419" s="188"/>
      <c r="G419" s="188"/>
      <c r="H419" s="188"/>
      <c r="I419" s="64"/>
      <c r="J419" s="64"/>
      <c r="K419" s="189"/>
      <c r="L419" s="259"/>
      <c r="M419" s="259"/>
      <c r="N419" s="58"/>
      <c r="O419" s="30"/>
      <c r="P419" s="58"/>
      <c r="Q419" s="30"/>
      <c r="R419" s="134"/>
      <c r="S419" s="206"/>
      <c r="T419" s="290"/>
      <c r="U419" s="29" t="s">
        <v>35</v>
      </c>
      <c r="V419" s="187"/>
      <c r="W419" s="58"/>
      <c r="X419" s="188"/>
      <c r="Y419" s="188"/>
      <c r="Z419" s="188"/>
      <c r="AA419" s="64"/>
      <c r="AB419" s="64"/>
      <c r="AC419" s="189"/>
      <c r="AD419" s="259"/>
      <c r="AE419" s="259"/>
      <c r="AF419" s="58"/>
      <c r="AG419" s="30"/>
      <c r="AH419" s="58"/>
      <c r="AI419" s="30"/>
      <c r="AJ419" s="134"/>
      <c r="AK419" s="208"/>
      <c r="AL419" s="290"/>
      <c r="AM419" s="88" t="str">
        <f t="shared" si="39"/>
        <v/>
      </c>
      <c r="AN419" s="123" t="str">
        <f t="shared" si="40"/>
        <v/>
      </c>
      <c r="AO419" s="123" t="str">
        <f t="shared" si="41"/>
        <v/>
      </c>
      <c r="AP419" s="123" t="str">
        <f t="shared" si="42"/>
        <v/>
      </c>
      <c r="AQ419" s="89" t="str">
        <f t="shared" si="43"/>
        <v/>
      </c>
      <c r="AR419" s="39"/>
      <c r="AS419" s="234"/>
      <c r="AT419" s="39"/>
    </row>
    <row r="420" spans="2:46" ht="13.5" customHeight="1" x14ac:dyDescent="0.15">
      <c r="B420" s="290"/>
      <c r="C420" s="29" t="s">
        <v>36</v>
      </c>
      <c r="D420" s="187"/>
      <c r="E420" s="58"/>
      <c r="F420" s="188"/>
      <c r="G420" s="188"/>
      <c r="H420" s="188"/>
      <c r="I420" s="64"/>
      <c r="J420" s="64"/>
      <c r="K420" s="189"/>
      <c r="L420" s="259"/>
      <c r="M420" s="259"/>
      <c r="N420" s="58"/>
      <c r="O420" s="30"/>
      <c r="P420" s="58"/>
      <c r="Q420" s="30"/>
      <c r="R420" s="134"/>
      <c r="S420" s="206"/>
      <c r="T420" s="290"/>
      <c r="U420" s="29" t="s">
        <v>36</v>
      </c>
      <c r="V420" s="187"/>
      <c r="W420" s="58"/>
      <c r="X420" s="188"/>
      <c r="Y420" s="188"/>
      <c r="Z420" s="188"/>
      <c r="AA420" s="64"/>
      <c r="AB420" s="64"/>
      <c r="AC420" s="189"/>
      <c r="AD420" s="259"/>
      <c r="AE420" s="259"/>
      <c r="AF420" s="58"/>
      <c r="AG420" s="30"/>
      <c r="AH420" s="58"/>
      <c r="AI420" s="30"/>
      <c r="AJ420" s="134"/>
      <c r="AK420" s="208"/>
      <c r="AL420" s="290"/>
      <c r="AM420" s="88" t="str">
        <f t="shared" si="39"/>
        <v/>
      </c>
      <c r="AN420" s="123" t="str">
        <f t="shared" si="40"/>
        <v/>
      </c>
      <c r="AO420" s="123" t="str">
        <f t="shared" si="41"/>
        <v/>
      </c>
      <c r="AP420" s="123" t="str">
        <f t="shared" si="42"/>
        <v/>
      </c>
      <c r="AQ420" s="89" t="str">
        <f t="shared" si="43"/>
        <v/>
      </c>
      <c r="AR420" s="39"/>
      <c r="AS420" s="234"/>
      <c r="AT420" s="39"/>
    </row>
    <row r="421" spans="2:46" ht="13.5" customHeight="1" x14ac:dyDescent="0.15">
      <c r="B421" s="290"/>
      <c r="C421" s="29" t="s">
        <v>38</v>
      </c>
      <c r="D421" s="187"/>
      <c r="E421" s="58"/>
      <c r="F421" s="188"/>
      <c r="G421" s="188"/>
      <c r="H421" s="188"/>
      <c r="I421" s="64"/>
      <c r="J421" s="64"/>
      <c r="K421" s="189"/>
      <c r="L421" s="259"/>
      <c r="M421" s="259"/>
      <c r="N421" s="58"/>
      <c r="O421" s="30"/>
      <c r="P421" s="58"/>
      <c r="Q421" s="30"/>
      <c r="R421" s="134"/>
      <c r="S421" s="206"/>
      <c r="T421" s="290"/>
      <c r="U421" s="29" t="s">
        <v>38</v>
      </c>
      <c r="V421" s="187"/>
      <c r="W421" s="58"/>
      <c r="X421" s="188"/>
      <c r="Y421" s="188"/>
      <c r="Z421" s="188"/>
      <c r="AA421" s="64"/>
      <c r="AB421" s="64"/>
      <c r="AC421" s="189"/>
      <c r="AD421" s="259"/>
      <c r="AE421" s="259"/>
      <c r="AF421" s="58"/>
      <c r="AG421" s="30"/>
      <c r="AH421" s="58"/>
      <c r="AI421" s="30"/>
      <c r="AJ421" s="134"/>
      <c r="AK421" s="208"/>
      <c r="AL421" s="290"/>
      <c r="AM421" s="88" t="str">
        <f t="shared" si="39"/>
        <v/>
      </c>
      <c r="AN421" s="123" t="str">
        <f t="shared" si="40"/>
        <v/>
      </c>
      <c r="AO421" s="123" t="str">
        <f t="shared" si="41"/>
        <v/>
      </c>
      <c r="AP421" s="123" t="str">
        <f t="shared" si="42"/>
        <v/>
      </c>
      <c r="AQ421" s="89" t="str">
        <f t="shared" si="43"/>
        <v/>
      </c>
      <c r="AR421" s="39"/>
      <c r="AS421" s="234"/>
      <c r="AT421" s="39"/>
    </row>
    <row r="422" spans="2:46" ht="13.5" customHeight="1" thickBot="1" x14ac:dyDescent="0.2">
      <c r="B422" s="291"/>
      <c r="C422" s="29"/>
      <c r="D422" s="187"/>
      <c r="E422" s="58"/>
      <c r="F422" s="190"/>
      <c r="G422" s="190"/>
      <c r="H422" s="190"/>
      <c r="I422" s="58"/>
      <c r="J422" s="58"/>
      <c r="K422" s="189"/>
      <c r="L422" s="259"/>
      <c r="M422" s="259"/>
      <c r="N422" s="58"/>
      <c r="O422" s="30"/>
      <c r="P422" s="58"/>
      <c r="Q422" s="30"/>
      <c r="R422" s="185"/>
      <c r="S422" s="206"/>
      <c r="T422" s="291"/>
      <c r="U422" s="29"/>
      <c r="V422" s="187"/>
      <c r="W422" s="58"/>
      <c r="X422" s="190"/>
      <c r="Y422" s="190"/>
      <c r="Z422" s="190"/>
      <c r="AA422" s="58"/>
      <c r="AB422" s="58"/>
      <c r="AC422" s="189"/>
      <c r="AD422" s="259"/>
      <c r="AE422" s="259"/>
      <c r="AF422" s="58"/>
      <c r="AG422" s="30"/>
      <c r="AH422" s="58"/>
      <c r="AI422" s="30"/>
      <c r="AJ422" s="185"/>
      <c r="AK422" s="208"/>
      <c r="AL422" s="291"/>
      <c r="AM422" s="124" t="str">
        <f t="shared" si="39"/>
        <v/>
      </c>
      <c r="AN422" s="125" t="str">
        <f t="shared" si="40"/>
        <v/>
      </c>
      <c r="AO422" s="125" t="str">
        <f t="shared" si="41"/>
        <v/>
      </c>
      <c r="AP422" s="125" t="str">
        <f t="shared" si="42"/>
        <v/>
      </c>
      <c r="AQ422" s="126" t="str">
        <f t="shared" si="43"/>
        <v/>
      </c>
      <c r="AR422" s="39"/>
      <c r="AS422" s="234"/>
      <c r="AT422" s="39"/>
    </row>
    <row r="423" spans="2:46" ht="13.5" customHeight="1" x14ac:dyDescent="0.15">
      <c r="B423" s="289" t="s">
        <v>150</v>
      </c>
      <c r="C423" s="27" t="s">
        <v>34</v>
      </c>
      <c r="D423" s="41"/>
      <c r="E423" s="57"/>
      <c r="F423" s="98"/>
      <c r="G423" s="98"/>
      <c r="H423" s="98"/>
      <c r="I423" s="62"/>
      <c r="J423" s="62"/>
      <c r="K423" s="63"/>
      <c r="L423" s="258"/>
      <c r="M423" s="258"/>
      <c r="N423" s="57"/>
      <c r="O423" s="28"/>
      <c r="P423" s="57"/>
      <c r="Q423" s="28"/>
      <c r="R423" s="133"/>
      <c r="S423" s="206"/>
      <c r="T423" s="289" t="s">
        <v>150</v>
      </c>
      <c r="U423" s="27" t="s">
        <v>34</v>
      </c>
      <c r="V423" s="41"/>
      <c r="W423" s="57"/>
      <c r="X423" s="98"/>
      <c r="Y423" s="98"/>
      <c r="Z423" s="98"/>
      <c r="AA423" s="62"/>
      <c r="AB423" s="62"/>
      <c r="AC423" s="63"/>
      <c r="AD423" s="258"/>
      <c r="AE423" s="258"/>
      <c r="AF423" s="57"/>
      <c r="AG423" s="28"/>
      <c r="AH423" s="57"/>
      <c r="AI423" s="28"/>
      <c r="AJ423" s="133"/>
      <c r="AK423" s="208"/>
      <c r="AL423" s="289" t="s">
        <v>150</v>
      </c>
      <c r="AM423" s="121" t="str">
        <f t="shared" si="39"/>
        <v/>
      </c>
      <c r="AN423" s="97" t="str">
        <f t="shared" si="40"/>
        <v/>
      </c>
      <c r="AO423" s="97" t="str">
        <f t="shared" si="41"/>
        <v/>
      </c>
      <c r="AP423" s="97" t="str">
        <f t="shared" si="42"/>
        <v/>
      </c>
      <c r="AQ423" s="122" t="str">
        <f t="shared" si="43"/>
        <v/>
      </c>
      <c r="AR423" s="39"/>
      <c r="AS423" s="234"/>
      <c r="AT423" s="39"/>
    </row>
    <row r="424" spans="2:46" ht="13.5" customHeight="1" x14ac:dyDescent="0.15">
      <c r="B424" s="290"/>
      <c r="C424" s="29" t="s">
        <v>35</v>
      </c>
      <c r="D424" s="187"/>
      <c r="E424" s="58"/>
      <c r="F424" s="188"/>
      <c r="G424" s="188"/>
      <c r="H424" s="188"/>
      <c r="I424" s="64"/>
      <c r="J424" s="64"/>
      <c r="K424" s="189"/>
      <c r="L424" s="259"/>
      <c r="M424" s="259"/>
      <c r="N424" s="58"/>
      <c r="O424" s="30"/>
      <c r="P424" s="58"/>
      <c r="Q424" s="30"/>
      <c r="R424" s="134"/>
      <c r="S424" s="206"/>
      <c r="T424" s="290"/>
      <c r="U424" s="29" t="s">
        <v>35</v>
      </c>
      <c r="V424" s="187"/>
      <c r="W424" s="58"/>
      <c r="X424" s="188"/>
      <c r="Y424" s="188"/>
      <c r="Z424" s="188"/>
      <c r="AA424" s="64"/>
      <c r="AB424" s="64"/>
      <c r="AC424" s="189"/>
      <c r="AD424" s="259"/>
      <c r="AE424" s="259"/>
      <c r="AF424" s="58"/>
      <c r="AG424" s="30"/>
      <c r="AH424" s="58"/>
      <c r="AI424" s="30"/>
      <c r="AJ424" s="134"/>
      <c r="AK424" s="208"/>
      <c r="AL424" s="290"/>
      <c r="AM424" s="88" t="str">
        <f t="shared" si="39"/>
        <v/>
      </c>
      <c r="AN424" s="123" t="str">
        <f t="shared" si="40"/>
        <v/>
      </c>
      <c r="AO424" s="123" t="str">
        <f t="shared" si="41"/>
        <v/>
      </c>
      <c r="AP424" s="123" t="str">
        <f t="shared" si="42"/>
        <v/>
      </c>
      <c r="AQ424" s="89" t="str">
        <f t="shared" si="43"/>
        <v/>
      </c>
      <c r="AR424" s="39"/>
      <c r="AS424" s="234"/>
      <c r="AT424" s="39"/>
    </row>
    <row r="425" spans="2:46" ht="13.5" customHeight="1" x14ac:dyDescent="0.15">
      <c r="B425" s="290"/>
      <c r="C425" s="29" t="s">
        <v>36</v>
      </c>
      <c r="D425" s="187"/>
      <c r="E425" s="58"/>
      <c r="F425" s="188"/>
      <c r="G425" s="188"/>
      <c r="H425" s="188"/>
      <c r="I425" s="64"/>
      <c r="J425" s="64"/>
      <c r="K425" s="189"/>
      <c r="L425" s="259"/>
      <c r="M425" s="259"/>
      <c r="N425" s="58"/>
      <c r="O425" s="30"/>
      <c r="P425" s="58"/>
      <c r="Q425" s="30"/>
      <c r="R425" s="134"/>
      <c r="S425" s="206"/>
      <c r="T425" s="290"/>
      <c r="U425" s="29" t="s">
        <v>36</v>
      </c>
      <c r="V425" s="187"/>
      <c r="W425" s="58"/>
      <c r="X425" s="188"/>
      <c r="Y425" s="188"/>
      <c r="Z425" s="188"/>
      <c r="AA425" s="64"/>
      <c r="AB425" s="64"/>
      <c r="AC425" s="189"/>
      <c r="AD425" s="259"/>
      <c r="AE425" s="259"/>
      <c r="AF425" s="58"/>
      <c r="AG425" s="30"/>
      <c r="AH425" s="58"/>
      <c r="AI425" s="30"/>
      <c r="AJ425" s="134"/>
      <c r="AK425" s="208"/>
      <c r="AL425" s="290"/>
      <c r="AM425" s="88" t="str">
        <f t="shared" si="39"/>
        <v/>
      </c>
      <c r="AN425" s="123" t="str">
        <f t="shared" si="40"/>
        <v/>
      </c>
      <c r="AO425" s="123" t="str">
        <f t="shared" si="41"/>
        <v/>
      </c>
      <c r="AP425" s="123" t="str">
        <f t="shared" si="42"/>
        <v/>
      </c>
      <c r="AQ425" s="89" t="str">
        <f t="shared" si="43"/>
        <v/>
      </c>
      <c r="AR425" s="39"/>
      <c r="AS425" s="234"/>
      <c r="AT425" s="39"/>
    </row>
    <row r="426" spans="2:46" ht="13.5" customHeight="1" x14ac:dyDescent="0.15">
      <c r="B426" s="290"/>
      <c r="C426" s="29" t="s">
        <v>38</v>
      </c>
      <c r="D426" s="187"/>
      <c r="E426" s="58"/>
      <c r="F426" s="188"/>
      <c r="G426" s="188"/>
      <c r="H426" s="188"/>
      <c r="I426" s="64"/>
      <c r="J426" s="64"/>
      <c r="K426" s="189"/>
      <c r="L426" s="259"/>
      <c r="M426" s="259"/>
      <c r="N426" s="58"/>
      <c r="O426" s="30"/>
      <c r="P426" s="58"/>
      <c r="Q426" s="30"/>
      <c r="R426" s="134"/>
      <c r="S426" s="206"/>
      <c r="T426" s="290"/>
      <c r="U426" s="29" t="s">
        <v>38</v>
      </c>
      <c r="V426" s="187"/>
      <c r="W426" s="58"/>
      <c r="X426" s="188"/>
      <c r="Y426" s="188"/>
      <c r="Z426" s="188"/>
      <c r="AA426" s="64"/>
      <c r="AB426" s="64"/>
      <c r="AC426" s="189"/>
      <c r="AD426" s="259"/>
      <c r="AE426" s="259"/>
      <c r="AF426" s="58"/>
      <c r="AG426" s="30"/>
      <c r="AH426" s="58"/>
      <c r="AI426" s="30"/>
      <c r="AJ426" s="134"/>
      <c r="AK426" s="208"/>
      <c r="AL426" s="290"/>
      <c r="AM426" s="88" t="str">
        <f t="shared" si="39"/>
        <v/>
      </c>
      <c r="AN426" s="123" t="str">
        <f t="shared" si="40"/>
        <v/>
      </c>
      <c r="AO426" s="123" t="str">
        <f t="shared" si="41"/>
        <v/>
      </c>
      <c r="AP426" s="123" t="str">
        <f t="shared" si="42"/>
        <v/>
      </c>
      <c r="AQ426" s="89" t="str">
        <f t="shared" si="43"/>
        <v/>
      </c>
      <c r="AR426" s="39"/>
      <c r="AS426" s="234"/>
      <c r="AT426" s="39"/>
    </row>
    <row r="427" spans="2:46" ht="13.5" customHeight="1" thickBot="1" x14ac:dyDescent="0.2">
      <c r="B427" s="291"/>
      <c r="C427" s="29"/>
      <c r="D427" s="187"/>
      <c r="E427" s="58"/>
      <c r="F427" s="190"/>
      <c r="G427" s="190"/>
      <c r="H427" s="190"/>
      <c r="I427" s="58"/>
      <c r="J427" s="58"/>
      <c r="K427" s="189"/>
      <c r="L427" s="259"/>
      <c r="M427" s="259"/>
      <c r="N427" s="58"/>
      <c r="O427" s="30"/>
      <c r="P427" s="58"/>
      <c r="Q427" s="30"/>
      <c r="R427" s="185"/>
      <c r="S427" s="206"/>
      <c r="T427" s="291"/>
      <c r="U427" s="29"/>
      <c r="V427" s="187"/>
      <c r="W427" s="58"/>
      <c r="X427" s="190"/>
      <c r="Y427" s="190"/>
      <c r="Z427" s="190"/>
      <c r="AA427" s="58"/>
      <c r="AB427" s="58"/>
      <c r="AC427" s="189"/>
      <c r="AD427" s="259"/>
      <c r="AE427" s="259"/>
      <c r="AF427" s="58"/>
      <c r="AG427" s="30"/>
      <c r="AH427" s="58"/>
      <c r="AI427" s="30"/>
      <c r="AJ427" s="185"/>
      <c r="AK427" s="208"/>
      <c r="AL427" s="291"/>
      <c r="AM427" s="124" t="str">
        <f t="shared" si="39"/>
        <v/>
      </c>
      <c r="AN427" s="125" t="str">
        <f t="shared" si="40"/>
        <v/>
      </c>
      <c r="AO427" s="125" t="str">
        <f t="shared" si="41"/>
        <v/>
      </c>
      <c r="AP427" s="125" t="str">
        <f t="shared" si="42"/>
        <v/>
      </c>
      <c r="AQ427" s="126" t="str">
        <f t="shared" si="43"/>
        <v/>
      </c>
      <c r="AR427" s="39"/>
      <c r="AS427" s="234"/>
      <c r="AT427" s="39"/>
    </row>
    <row r="428" spans="2:46" ht="13.5" customHeight="1" x14ac:dyDescent="0.15">
      <c r="B428" s="289" t="s">
        <v>151</v>
      </c>
      <c r="C428" s="27" t="s">
        <v>34</v>
      </c>
      <c r="D428" s="41"/>
      <c r="E428" s="57"/>
      <c r="F428" s="98"/>
      <c r="G428" s="98"/>
      <c r="H428" s="98"/>
      <c r="I428" s="62"/>
      <c r="J428" s="62"/>
      <c r="K428" s="63"/>
      <c r="L428" s="258"/>
      <c r="M428" s="258"/>
      <c r="N428" s="57"/>
      <c r="O428" s="28"/>
      <c r="P428" s="57"/>
      <c r="Q428" s="28"/>
      <c r="R428" s="133"/>
      <c r="S428" s="206"/>
      <c r="T428" s="289" t="s">
        <v>151</v>
      </c>
      <c r="U428" s="27" t="s">
        <v>34</v>
      </c>
      <c r="V428" s="41"/>
      <c r="W428" s="57"/>
      <c r="X428" s="98"/>
      <c r="Y428" s="98"/>
      <c r="Z428" s="98"/>
      <c r="AA428" s="62"/>
      <c r="AB428" s="62"/>
      <c r="AC428" s="63"/>
      <c r="AD428" s="258"/>
      <c r="AE428" s="258"/>
      <c r="AF428" s="57"/>
      <c r="AG428" s="28"/>
      <c r="AH428" s="57"/>
      <c r="AI428" s="28"/>
      <c r="AJ428" s="133"/>
      <c r="AK428" s="208"/>
      <c r="AL428" s="289" t="s">
        <v>151</v>
      </c>
      <c r="AM428" s="121" t="str">
        <f t="shared" si="39"/>
        <v/>
      </c>
      <c r="AN428" s="97" t="str">
        <f t="shared" si="40"/>
        <v/>
      </c>
      <c r="AO428" s="97" t="str">
        <f t="shared" si="41"/>
        <v/>
      </c>
      <c r="AP428" s="97" t="str">
        <f t="shared" si="42"/>
        <v/>
      </c>
      <c r="AQ428" s="122" t="str">
        <f t="shared" si="43"/>
        <v/>
      </c>
      <c r="AR428" s="39"/>
      <c r="AS428" s="234"/>
      <c r="AT428" s="39"/>
    </row>
    <row r="429" spans="2:46" ht="13.5" customHeight="1" x14ac:dyDescent="0.15">
      <c r="B429" s="290"/>
      <c r="C429" s="29" t="s">
        <v>35</v>
      </c>
      <c r="D429" s="187"/>
      <c r="E429" s="58"/>
      <c r="F429" s="188"/>
      <c r="G429" s="188"/>
      <c r="H429" s="188"/>
      <c r="I429" s="64"/>
      <c r="J429" s="64"/>
      <c r="K429" s="189"/>
      <c r="L429" s="259"/>
      <c r="M429" s="259"/>
      <c r="N429" s="58"/>
      <c r="O429" s="30"/>
      <c r="P429" s="58"/>
      <c r="Q429" s="30"/>
      <c r="R429" s="134"/>
      <c r="S429" s="206"/>
      <c r="T429" s="290"/>
      <c r="U429" s="29" t="s">
        <v>35</v>
      </c>
      <c r="V429" s="187"/>
      <c r="W429" s="58"/>
      <c r="X429" s="188"/>
      <c r="Y429" s="188"/>
      <c r="Z429" s="188"/>
      <c r="AA429" s="64"/>
      <c r="AB429" s="64"/>
      <c r="AC429" s="189"/>
      <c r="AD429" s="259"/>
      <c r="AE429" s="259"/>
      <c r="AF429" s="58"/>
      <c r="AG429" s="30"/>
      <c r="AH429" s="58"/>
      <c r="AI429" s="30"/>
      <c r="AJ429" s="134"/>
      <c r="AK429" s="208"/>
      <c r="AL429" s="290"/>
      <c r="AM429" s="88" t="str">
        <f t="shared" si="39"/>
        <v/>
      </c>
      <c r="AN429" s="123" t="str">
        <f t="shared" si="40"/>
        <v/>
      </c>
      <c r="AO429" s="123" t="str">
        <f t="shared" si="41"/>
        <v/>
      </c>
      <c r="AP429" s="123" t="str">
        <f t="shared" si="42"/>
        <v/>
      </c>
      <c r="AQ429" s="89" t="str">
        <f t="shared" si="43"/>
        <v/>
      </c>
      <c r="AR429" s="39"/>
      <c r="AS429" s="234"/>
      <c r="AT429" s="39"/>
    </row>
    <row r="430" spans="2:46" ht="13.5" customHeight="1" x14ac:dyDescent="0.15">
      <c r="B430" s="290"/>
      <c r="C430" s="29" t="s">
        <v>36</v>
      </c>
      <c r="D430" s="187"/>
      <c r="E430" s="58"/>
      <c r="F430" s="188"/>
      <c r="G430" s="188"/>
      <c r="H430" s="188"/>
      <c r="I430" s="64"/>
      <c r="J430" s="64"/>
      <c r="K430" s="189"/>
      <c r="L430" s="259"/>
      <c r="M430" s="259"/>
      <c r="N430" s="58"/>
      <c r="O430" s="30"/>
      <c r="P430" s="58"/>
      <c r="Q430" s="30"/>
      <c r="R430" s="134"/>
      <c r="S430" s="206"/>
      <c r="T430" s="290"/>
      <c r="U430" s="29" t="s">
        <v>36</v>
      </c>
      <c r="V430" s="187"/>
      <c r="W430" s="58"/>
      <c r="X430" s="188"/>
      <c r="Y430" s="188"/>
      <c r="Z430" s="188"/>
      <c r="AA430" s="64"/>
      <c r="AB430" s="64"/>
      <c r="AC430" s="189"/>
      <c r="AD430" s="259"/>
      <c r="AE430" s="259"/>
      <c r="AF430" s="58"/>
      <c r="AG430" s="30"/>
      <c r="AH430" s="58"/>
      <c r="AI430" s="30"/>
      <c r="AJ430" s="134"/>
      <c r="AK430" s="208"/>
      <c r="AL430" s="290"/>
      <c r="AM430" s="88" t="str">
        <f t="shared" si="39"/>
        <v/>
      </c>
      <c r="AN430" s="123" t="str">
        <f t="shared" si="40"/>
        <v/>
      </c>
      <c r="AO430" s="123" t="str">
        <f t="shared" si="41"/>
        <v/>
      </c>
      <c r="AP430" s="123" t="str">
        <f t="shared" si="42"/>
        <v/>
      </c>
      <c r="AQ430" s="89" t="str">
        <f t="shared" si="43"/>
        <v/>
      </c>
      <c r="AR430" s="39"/>
      <c r="AS430" s="234"/>
      <c r="AT430" s="39"/>
    </row>
    <row r="431" spans="2:46" ht="13.5" customHeight="1" x14ac:dyDescent="0.15">
      <c r="B431" s="290"/>
      <c r="C431" s="29" t="s">
        <v>38</v>
      </c>
      <c r="D431" s="187"/>
      <c r="E431" s="58"/>
      <c r="F431" s="188"/>
      <c r="G431" s="188"/>
      <c r="H431" s="188"/>
      <c r="I431" s="64"/>
      <c r="J431" s="64"/>
      <c r="K431" s="189"/>
      <c r="L431" s="259"/>
      <c r="M431" s="259"/>
      <c r="N431" s="58"/>
      <c r="O431" s="30"/>
      <c r="P431" s="58"/>
      <c r="Q431" s="30"/>
      <c r="R431" s="134"/>
      <c r="S431" s="206"/>
      <c r="T431" s="290"/>
      <c r="U431" s="29" t="s">
        <v>38</v>
      </c>
      <c r="V431" s="187"/>
      <c r="W431" s="58"/>
      <c r="X431" s="188"/>
      <c r="Y431" s="188"/>
      <c r="Z431" s="188"/>
      <c r="AA431" s="64"/>
      <c r="AB431" s="64"/>
      <c r="AC431" s="189"/>
      <c r="AD431" s="259"/>
      <c r="AE431" s="259"/>
      <c r="AF431" s="58"/>
      <c r="AG431" s="30"/>
      <c r="AH431" s="58"/>
      <c r="AI431" s="30"/>
      <c r="AJ431" s="134"/>
      <c r="AK431" s="208"/>
      <c r="AL431" s="290"/>
      <c r="AM431" s="88" t="str">
        <f t="shared" si="39"/>
        <v/>
      </c>
      <c r="AN431" s="123" t="str">
        <f t="shared" si="40"/>
        <v/>
      </c>
      <c r="AO431" s="123" t="str">
        <f t="shared" si="41"/>
        <v/>
      </c>
      <c r="AP431" s="123" t="str">
        <f t="shared" si="42"/>
        <v/>
      </c>
      <c r="AQ431" s="89" t="str">
        <f t="shared" si="43"/>
        <v/>
      </c>
      <c r="AR431" s="39"/>
      <c r="AS431" s="234"/>
      <c r="AT431" s="39"/>
    </row>
    <row r="432" spans="2:46" ht="13.5" customHeight="1" thickBot="1" x14ac:dyDescent="0.2">
      <c r="B432" s="291"/>
      <c r="C432" s="29"/>
      <c r="D432" s="187"/>
      <c r="E432" s="58"/>
      <c r="F432" s="190"/>
      <c r="G432" s="190"/>
      <c r="H432" s="190"/>
      <c r="I432" s="58"/>
      <c r="J432" s="58"/>
      <c r="K432" s="189"/>
      <c r="L432" s="259"/>
      <c r="M432" s="259"/>
      <c r="N432" s="58"/>
      <c r="O432" s="30"/>
      <c r="P432" s="58"/>
      <c r="Q432" s="30"/>
      <c r="R432" s="185"/>
      <c r="S432" s="206"/>
      <c r="T432" s="291"/>
      <c r="U432" s="29"/>
      <c r="V432" s="187"/>
      <c r="W432" s="58"/>
      <c r="X432" s="190"/>
      <c r="Y432" s="190"/>
      <c r="Z432" s="190"/>
      <c r="AA432" s="58"/>
      <c r="AB432" s="58"/>
      <c r="AC432" s="189"/>
      <c r="AD432" s="259"/>
      <c r="AE432" s="259"/>
      <c r="AF432" s="58"/>
      <c r="AG432" s="30"/>
      <c r="AH432" s="58"/>
      <c r="AI432" s="30"/>
      <c r="AJ432" s="185"/>
      <c r="AK432" s="208"/>
      <c r="AL432" s="291"/>
      <c r="AM432" s="124" t="str">
        <f t="shared" si="39"/>
        <v/>
      </c>
      <c r="AN432" s="125" t="str">
        <f t="shared" si="40"/>
        <v/>
      </c>
      <c r="AO432" s="125" t="str">
        <f t="shared" si="41"/>
        <v/>
      </c>
      <c r="AP432" s="125" t="str">
        <f t="shared" si="42"/>
        <v/>
      </c>
      <c r="AQ432" s="126" t="str">
        <f t="shared" si="43"/>
        <v/>
      </c>
      <c r="AR432" s="39"/>
      <c r="AS432" s="234"/>
      <c r="AT432" s="39"/>
    </row>
    <row r="433" spans="2:46" ht="13.5" customHeight="1" x14ac:dyDescent="0.15">
      <c r="B433" s="289" t="s">
        <v>152</v>
      </c>
      <c r="C433" s="27" t="s">
        <v>34</v>
      </c>
      <c r="D433" s="41"/>
      <c r="E433" s="57"/>
      <c r="F433" s="98"/>
      <c r="G433" s="98"/>
      <c r="H433" s="98"/>
      <c r="I433" s="62"/>
      <c r="J433" s="62"/>
      <c r="K433" s="63"/>
      <c r="L433" s="258"/>
      <c r="M433" s="258"/>
      <c r="N433" s="57"/>
      <c r="O433" s="28"/>
      <c r="P433" s="57"/>
      <c r="Q433" s="28"/>
      <c r="R433" s="133"/>
      <c r="S433" s="206"/>
      <c r="T433" s="289" t="s">
        <v>152</v>
      </c>
      <c r="U433" s="27" t="s">
        <v>34</v>
      </c>
      <c r="V433" s="41"/>
      <c r="W433" s="57"/>
      <c r="X433" s="98"/>
      <c r="Y433" s="98"/>
      <c r="Z433" s="98"/>
      <c r="AA433" s="62"/>
      <c r="AB433" s="62"/>
      <c r="AC433" s="63"/>
      <c r="AD433" s="258"/>
      <c r="AE433" s="258"/>
      <c r="AF433" s="57"/>
      <c r="AG433" s="28"/>
      <c r="AH433" s="57"/>
      <c r="AI433" s="28"/>
      <c r="AJ433" s="133"/>
      <c r="AK433" s="208"/>
      <c r="AL433" s="289" t="s">
        <v>152</v>
      </c>
      <c r="AM433" s="121" t="str">
        <f t="shared" si="39"/>
        <v/>
      </c>
      <c r="AN433" s="97" t="str">
        <f t="shared" si="40"/>
        <v/>
      </c>
      <c r="AO433" s="97" t="str">
        <f t="shared" si="41"/>
        <v/>
      </c>
      <c r="AP433" s="97" t="str">
        <f t="shared" si="42"/>
        <v/>
      </c>
      <c r="AQ433" s="122" t="str">
        <f t="shared" si="43"/>
        <v/>
      </c>
      <c r="AR433" s="39"/>
      <c r="AS433" s="234"/>
      <c r="AT433" s="39"/>
    </row>
    <row r="434" spans="2:46" ht="13.5" customHeight="1" x14ac:dyDescent="0.15">
      <c r="B434" s="290"/>
      <c r="C434" s="29" t="s">
        <v>35</v>
      </c>
      <c r="D434" s="187"/>
      <c r="E434" s="58"/>
      <c r="F434" s="188"/>
      <c r="G434" s="188"/>
      <c r="H434" s="188"/>
      <c r="I434" s="64"/>
      <c r="J434" s="64"/>
      <c r="K434" s="189"/>
      <c r="L434" s="259"/>
      <c r="M434" s="259"/>
      <c r="N434" s="58"/>
      <c r="O434" s="30"/>
      <c r="P434" s="58"/>
      <c r="Q434" s="30"/>
      <c r="R434" s="134"/>
      <c r="S434" s="206"/>
      <c r="T434" s="290"/>
      <c r="U434" s="29" t="s">
        <v>35</v>
      </c>
      <c r="V434" s="187"/>
      <c r="W434" s="58"/>
      <c r="X434" s="188"/>
      <c r="Y434" s="188"/>
      <c r="Z434" s="188"/>
      <c r="AA434" s="64"/>
      <c r="AB434" s="64"/>
      <c r="AC434" s="189"/>
      <c r="AD434" s="259"/>
      <c r="AE434" s="259"/>
      <c r="AF434" s="58"/>
      <c r="AG434" s="30"/>
      <c r="AH434" s="58"/>
      <c r="AI434" s="30"/>
      <c r="AJ434" s="134"/>
      <c r="AK434" s="208"/>
      <c r="AL434" s="290"/>
      <c r="AM434" s="88" t="str">
        <f t="shared" si="39"/>
        <v/>
      </c>
      <c r="AN434" s="123" t="str">
        <f t="shared" si="40"/>
        <v/>
      </c>
      <c r="AO434" s="123" t="str">
        <f t="shared" si="41"/>
        <v/>
      </c>
      <c r="AP434" s="123" t="str">
        <f t="shared" si="42"/>
        <v/>
      </c>
      <c r="AQ434" s="89" t="str">
        <f t="shared" si="43"/>
        <v/>
      </c>
      <c r="AR434" s="39"/>
      <c r="AS434" s="234"/>
      <c r="AT434" s="39"/>
    </row>
    <row r="435" spans="2:46" ht="13.5" customHeight="1" x14ac:dyDescent="0.15">
      <c r="B435" s="290"/>
      <c r="C435" s="29" t="s">
        <v>36</v>
      </c>
      <c r="D435" s="187"/>
      <c r="E435" s="58"/>
      <c r="F435" s="188"/>
      <c r="G435" s="188"/>
      <c r="H435" s="188"/>
      <c r="I435" s="64"/>
      <c r="J435" s="64"/>
      <c r="K435" s="189"/>
      <c r="L435" s="259"/>
      <c r="M435" s="259"/>
      <c r="N435" s="58"/>
      <c r="O435" s="30"/>
      <c r="P435" s="58"/>
      <c r="Q435" s="30"/>
      <c r="R435" s="134"/>
      <c r="S435" s="206"/>
      <c r="T435" s="290"/>
      <c r="U435" s="29" t="s">
        <v>36</v>
      </c>
      <c r="V435" s="187"/>
      <c r="W435" s="58"/>
      <c r="X435" s="188"/>
      <c r="Y435" s="188"/>
      <c r="Z435" s="188"/>
      <c r="AA435" s="64"/>
      <c r="AB435" s="64"/>
      <c r="AC435" s="189"/>
      <c r="AD435" s="259"/>
      <c r="AE435" s="259"/>
      <c r="AF435" s="58"/>
      <c r="AG435" s="30"/>
      <c r="AH435" s="58"/>
      <c r="AI435" s="30"/>
      <c r="AJ435" s="134"/>
      <c r="AK435" s="208"/>
      <c r="AL435" s="290"/>
      <c r="AM435" s="88" t="str">
        <f t="shared" si="39"/>
        <v/>
      </c>
      <c r="AN435" s="123" t="str">
        <f t="shared" si="40"/>
        <v/>
      </c>
      <c r="AO435" s="123" t="str">
        <f t="shared" si="41"/>
        <v/>
      </c>
      <c r="AP435" s="123" t="str">
        <f t="shared" si="42"/>
        <v/>
      </c>
      <c r="AQ435" s="89" t="str">
        <f t="shared" si="43"/>
        <v/>
      </c>
      <c r="AR435" s="39"/>
      <c r="AS435" s="234"/>
      <c r="AT435" s="39"/>
    </row>
    <row r="436" spans="2:46" ht="13.5" customHeight="1" x14ac:dyDescent="0.15">
      <c r="B436" s="290"/>
      <c r="C436" s="29" t="s">
        <v>38</v>
      </c>
      <c r="D436" s="187"/>
      <c r="E436" s="58"/>
      <c r="F436" s="188"/>
      <c r="G436" s="188"/>
      <c r="H436" s="188"/>
      <c r="I436" s="64"/>
      <c r="J436" s="64"/>
      <c r="K436" s="189"/>
      <c r="L436" s="259"/>
      <c r="M436" s="259"/>
      <c r="N436" s="58"/>
      <c r="O436" s="30"/>
      <c r="P436" s="58"/>
      <c r="Q436" s="30"/>
      <c r="R436" s="134"/>
      <c r="S436" s="206"/>
      <c r="T436" s="290"/>
      <c r="U436" s="29" t="s">
        <v>38</v>
      </c>
      <c r="V436" s="187"/>
      <c r="W436" s="58"/>
      <c r="X436" s="188"/>
      <c r="Y436" s="188"/>
      <c r="Z436" s="188"/>
      <c r="AA436" s="64"/>
      <c r="AB436" s="64"/>
      <c r="AC436" s="189"/>
      <c r="AD436" s="259"/>
      <c r="AE436" s="259"/>
      <c r="AF436" s="58"/>
      <c r="AG436" s="30"/>
      <c r="AH436" s="58"/>
      <c r="AI436" s="30"/>
      <c r="AJ436" s="134"/>
      <c r="AK436" s="208"/>
      <c r="AL436" s="290"/>
      <c r="AM436" s="88" t="str">
        <f t="shared" si="39"/>
        <v/>
      </c>
      <c r="AN436" s="123" t="str">
        <f t="shared" si="40"/>
        <v/>
      </c>
      <c r="AO436" s="123" t="str">
        <f t="shared" si="41"/>
        <v/>
      </c>
      <c r="AP436" s="123" t="str">
        <f t="shared" si="42"/>
        <v/>
      </c>
      <c r="AQ436" s="89" t="str">
        <f t="shared" si="43"/>
        <v/>
      </c>
      <c r="AR436" s="39"/>
      <c r="AS436" s="234"/>
      <c r="AT436" s="39"/>
    </row>
    <row r="437" spans="2:46" ht="13.5" customHeight="1" thickBot="1" x14ac:dyDescent="0.2">
      <c r="B437" s="291"/>
      <c r="C437" s="29"/>
      <c r="D437" s="187"/>
      <c r="E437" s="58"/>
      <c r="F437" s="190"/>
      <c r="G437" s="190"/>
      <c r="H437" s="190"/>
      <c r="I437" s="58"/>
      <c r="J437" s="58"/>
      <c r="K437" s="189"/>
      <c r="L437" s="259"/>
      <c r="M437" s="259"/>
      <c r="N437" s="58"/>
      <c r="O437" s="30"/>
      <c r="P437" s="58"/>
      <c r="Q437" s="30"/>
      <c r="R437" s="185"/>
      <c r="S437" s="206"/>
      <c r="T437" s="291"/>
      <c r="U437" s="29"/>
      <c r="V437" s="187"/>
      <c r="W437" s="58"/>
      <c r="X437" s="190"/>
      <c r="Y437" s="190"/>
      <c r="Z437" s="190"/>
      <c r="AA437" s="58"/>
      <c r="AB437" s="58"/>
      <c r="AC437" s="189"/>
      <c r="AD437" s="259"/>
      <c r="AE437" s="259"/>
      <c r="AF437" s="58"/>
      <c r="AG437" s="30"/>
      <c r="AH437" s="58"/>
      <c r="AI437" s="30"/>
      <c r="AJ437" s="185"/>
      <c r="AK437" s="208"/>
      <c r="AL437" s="291"/>
      <c r="AM437" s="124" t="str">
        <f t="shared" si="39"/>
        <v/>
      </c>
      <c r="AN437" s="125" t="str">
        <f t="shared" si="40"/>
        <v/>
      </c>
      <c r="AO437" s="125" t="str">
        <f t="shared" si="41"/>
        <v/>
      </c>
      <c r="AP437" s="125" t="str">
        <f t="shared" si="42"/>
        <v/>
      </c>
      <c r="AQ437" s="126" t="str">
        <f t="shared" si="43"/>
        <v/>
      </c>
      <c r="AR437" s="39"/>
      <c r="AS437" s="234"/>
      <c r="AT437" s="39"/>
    </row>
    <row r="438" spans="2:46" ht="13.5" customHeight="1" x14ac:dyDescent="0.15">
      <c r="B438" s="289" t="s">
        <v>153</v>
      </c>
      <c r="C438" s="27" t="s">
        <v>34</v>
      </c>
      <c r="D438" s="41"/>
      <c r="E438" s="57"/>
      <c r="F438" s="98"/>
      <c r="G438" s="98"/>
      <c r="H438" s="98"/>
      <c r="I438" s="62"/>
      <c r="J438" s="62"/>
      <c r="K438" s="63"/>
      <c r="L438" s="258"/>
      <c r="M438" s="258"/>
      <c r="N438" s="57"/>
      <c r="O438" s="28"/>
      <c r="P438" s="57"/>
      <c r="Q438" s="28"/>
      <c r="R438" s="133"/>
      <c r="S438" s="206"/>
      <c r="T438" s="289" t="s">
        <v>153</v>
      </c>
      <c r="U438" s="27" t="s">
        <v>34</v>
      </c>
      <c r="V438" s="41"/>
      <c r="W438" s="57"/>
      <c r="X438" s="98"/>
      <c r="Y438" s="98"/>
      <c r="Z438" s="98"/>
      <c r="AA438" s="62"/>
      <c r="AB438" s="62"/>
      <c r="AC438" s="63"/>
      <c r="AD438" s="258"/>
      <c r="AE438" s="258"/>
      <c r="AF438" s="57"/>
      <c r="AG438" s="28"/>
      <c r="AH438" s="57"/>
      <c r="AI438" s="28"/>
      <c r="AJ438" s="133"/>
      <c r="AK438" s="208"/>
      <c r="AL438" s="289" t="s">
        <v>153</v>
      </c>
      <c r="AM438" s="121" t="str">
        <f t="shared" si="39"/>
        <v/>
      </c>
      <c r="AN438" s="97" t="str">
        <f t="shared" si="40"/>
        <v/>
      </c>
      <c r="AO438" s="97" t="str">
        <f t="shared" si="41"/>
        <v/>
      </c>
      <c r="AP438" s="97" t="str">
        <f t="shared" si="42"/>
        <v/>
      </c>
      <c r="AQ438" s="122" t="str">
        <f t="shared" si="43"/>
        <v/>
      </c>
      <c r="AR438" s="39"/>
      <c r="AS438" s="234"/>
      <c r="AT438" s="39"/>
    </row>
    <row r="439" spans="2:46" ht="13.5" customHeight="1" x14ac:dyDescent="0.15">
      <c r="B439" s="290"/>
      <c r="C439" s="29" t="s">
        <v>35</v>
      </c>
      <c r="D439" s="187"/>
      <c r="E439" s="58"/>
      <c r="F439" s="188"/>
      <c r="G439" s="188"/>
      <c r="H439" s="188"/>
      <c r="I439" s="64"/>
      <c r="J439" s="64"/>
      <c r="K439" s="189"/>
      <c r="L439" s="259"/>
      <c r="M439" s="259"/>
      <c r="N439" s="58"/>
      <c r="O439" s="30"/>
      <c r="P439" s="58"/>
      <c r="Q439" s="30"/>
      <c r="R439" s="134"/>
      <c r="S439" s="206"/>
      <c r="T439" s="290"/>
      <c r="U439" s="29" t="s">
        <v>35</v>
      </c>
      <c r="V439" s="187"/>
      <c r="W439" s="58"/>
      <c r="X439" s="188"/>
      <c r="Y439" s="188"/>
      <c r="Z439" s="188"/>
      <c r="AA439" s="64"/>
      <c r="AB439" s="64"/>
      <c r="AC439" s="189"/>
      <c r="AD439" s="259"/>
      <c r="AE439" s="259"/>
      <c r="AF439" s="58"/>
      <c r="AG439" s="30"/>
      <c r="AH439" s="58"/>
      <c r="AI439" s="30"/>
      <c r="AJ439" s="134"/>
      <c r="AK439" s="208"/>
      <c r="AL439" s="290"/>
      <c r="AM439" s="88" t="str">
        <f t="shared" si="39"/>
        <v/>
      </c>
      <c r="AN439" s="123" t="str">
        <f t="shared" si="40"/>
        <v/>
      </c>
      <c r="AO439" s="123" t="str">
        <f t="shared" si="41"/>
        <v/>
      </c>
      <c r="AP439" s="123" t="str">
        <f t="shared" si="42"/>
        <v/>
      </c>
      <c r="AQ439" s="89" t="str">
        <f t="shared" si="43"/>
        <v/>
      </c>
      <c r="AR439" s="39"/>
      <c r="AS439" s="234"/>
      <c r="AT439" s="39"/>
    </row>
    <row r="440" spans="2:46" ht="13.5" customHeight="1" x14ac:dyDescent="0.15">
      <c r="B440" s="290"/>
      <c r="C440" s="29" t="s">
        <v>36</v>
      </c>
      <c r="D440" s="187"/>
      <c r="E440" s="58"/>
      <c r="F440" s="188"/>
      <c r="G440" s="188"/>
      <c r="H440" s="188"/>
      <c r="I440" s="64"/>
      <c r="J440" s="64"/>
      <c r="K440" s="189"/>
      <c r="L440" s="259"/>
      <c r="M440" s="259"/>
      <c r="N440" s="58"/>
      <c r="O440" s="30"/>
      <c r="P440" s="58"/>
      <c r="Q440" s="30"/>
      <c r="R440" s="134"/>
      <c r="S440" s="206"/>
      <c r="T440" s="290"/>
      <c r="U440" s="29" t="s">
        <v>36</v>
      </c>
      <c r="V440" s="187"/>
      <c r="W440" s="58"/>
      <c r="X440" s="188"/>
      <c r="Y440" s="188"/>
      <c r="Z440" s="188"/>
      <c r="AA440" s="64"/>
      <c r="AB440" s="64"/>
      <c r="AC440" s="189"/>
      <c r="AD440" s="259"/>
      <c r="AE440" s="259"/>
      <c r="AF440" s="58"/>
      <c r="AG440" s="30"/>
      <c r="AH440" s="58"/>
      <c r="AI440" s="30"/>
      <c r="AJ440" s="134"/>
      <c r="AK440" s="208"/>
      <c r="AL440" s="290"/>
      <c r="AM440" s="88" t="str">
        <f t="shared" si="39"/>
        <v/>
      </c>
      <c r="AN440" s="123" t="str">
        <f t="shared" si="40"/>
        <v/>
      </c>
      <c r="AO440" s="123" t="str">
        <f t="shared" si="41"/>
        <v/>
      </c>
      <c r="AP440" s="123" t="str">
        <f t="shared" si="42"/>
        <v/>
      </c>
      <c r="AQ440" s="89" t="str">
        <f t="shared" si="43"/>
        <v/>
      </c>
      <c r="AR440" s="39"/>
      <c r="AS440" s="234"/>
      <c r="AT440" s="39"/>
    </row>
    <row r="441" spans="2:46" ht="13.5" customHeight="1" x14ac:dyDescent="0.15">
      <c r="B441" s="290"/>
      <c r="C441" s="29" t="s">
        <v>38</v>
      </c>
      <c r="D441" s="187"/>
      <c r="E441" s="58"/>
      <c r="F441" s="188"/>
      <c r="G441" s="188"/>
      <c r="H441" s="188"/>
      <c r="I441" s="64"/>
      <c r="J441" s="64"/>
      <c r="K441" s="189"/>
      <c r="L441" s="259"/>
      <c r="M441" s="259"/>
      <c r="N441" s="58"/>
      <c r="O441" s="30"/>
      <c r="P441" s="58"/>
      <c r="Q441" s="30"/>
      <c r="R441" s="134"/>
      <c r="S441" s="206"/>
      <c r="T441" s="290"/>
      <c r="U441" s="29" t="s">
        <v>38</v>
      </c>
      <c r="V441" s="187"/>
      <c r="W441" s="58"/>
      <c r="X441" s="188"/>
      <c r="Y441" s="188"/>
      <c r="Z441" s="188"/>
      <c r="AA441" s="64"/>
      <c r="AB441" s="64"/>
      <c r="AC441" s="189"/>
      <c r="AD441" s="259"/>
      <c r="AE441" s="259"/>
      <c r="AF441" s="58"/>
      <c r="AG441" s="30"/>
      <c r="AH441" s="58"/>
      <c r="AI441" s="30"/>
      <c r="AJ441" s="134"/>
      <c r="AK441" s="208"/>
      <c r="AL441" s="290"/>
      <c r="AM441" s="88" t="str">
        <f t="shared" si="39"/>
        <v/>
      </c>
      <c r="AN441" s="123" t="str">
        <f t="shared" si="40"/>
        <v/>
      </c>
      <c r="AO441" s="123" t="str">
        <f t="shared" si="41"/>
        <v/>
      </c>
      <c r="AP441" s="123" t="str">
        <f t="shared" si="42"/>
        <v/>
      </c>
      <c r="AQ441" s="89" t="str">
        <f t="shared" si="43"/>
        <v/>
      </c>
      <c r="AR441" s="39"/>
      <c r="AS441" s="234"/>
      <c r="AT441" s="39"/>
    </row>
    <row r="442" spans="2:46" ht="13.5" customHeight="1" thickBot="1" x14ac:dyDescent="0.2">
      <c r="B442" s="291"/>
      <c r="C442" s="29"/>
      <c r="D442" s="187"/>
      <c r="E442" s="58"/>
      <c r="F442" s="190"/>
      <c r="G442" s="190"/>
      <c r="H442" s="190"/>
      <c r="I442" s="58"/>
      <c r="J442" s="58"/>
      <c r="K442" s="189"/>
      <c r="L442" s="259"/>
      <c r="M442" s="259"/>
      <c r="N442" s="58"/>
      <c r="O442" s="30"/>
      <c r="P442" s="58"/>
      <c r="Q442" s="30"/>
      <c r="R442" s="185"/>
      <c r="S442" s="206"/>
      <c r="T442" s="291"/>
      <c r="U442" s="29"/>
      <c r="V442" s="187"/>
      <c r="W442" s="58"/>
      <c r="X442" s="190"/>
      <c r="Y442" s="190"/>
      <c r="Z442" s="190"/>
      <c r="AA442" s="58"/>
      <c r="AB442" s="58"/>
      <c r="AC442" s="189"/>
      <c r="AD442" s="259"/>
      <c r="AE442" s="259"/>
      <c r="AF442" s="58"/>
      <c r="AG442" s="30"/>
      <c r="AH442" s="58"/>
      <c r="AI442" s="30"/>
      <c r="AJ442" s="185"/>
      <c r="AK442" s="208"/>
      <c r="AL442" s="291"/>
      <c r="AM442" s="124" t="str">
        <f t="shared" si="39"/>
        <v/>
      </c>
      <c r="AN442" s="125" t="str">
        <f t="shared" si="40"/>
        <v/>
      </c>
      <c r="AO442" s="125" t="str">
        <f t="shared" si="41"/>
        <v/>
      </c>
      <c r="AP442" s="125" t="str">
        <f t="shared" si="42"/>
        <v/>
      </c>
      <c r="AQ442" s="126" t="str">
        <f t="shared" si="43"/>
        <v/>
      </c>
      <c r="AR442" s="39"/>
      <c r="AS442" s="234"/>
      <c r="AT442" s="39"/>
    </row>
    <row r="443" spans="2:46" ht="13.5" customHeight="1" x14ac:dyDescent="0.15">
      <c r="B443" s="289" t="s">
        <v>154</v>
      </c>
      <c r="C443" s="27" t="s">
        <v>34</v>
      </c>
      <c r="D443" s="41"/>
      <c r="E443" s="57"/>
      <c r="F443" s="98"/>
      <c r="G443" s="98"/>
      <c r="H443" s="98"/>
      <c r="I443" s="62"/>
      <c r="J443" s="62"/>
      <c r="K443" s="63"/>
      <c r="L443" s="258"/>
      <c r="M443" s="258"/>
      <c r="N443" s="57"/>
      <c r="O443" s="28"/>
      <c r="P443" s="57"/>
      <c r="Q443" s="28"/>
      <c r="R443" s="133"/>
      <c r="S443" s="206"/>
      <c r="T443" s="289" t="s">
        <v>154</v>
      </c>
      <c r="U443" s="27" t="s">
        <v>34</v>
      </c>
      <c r="V443" s="41"/>
      <c r="W443" s="57"/>
      <c r="X443" s="98"/>
      <c r="Y443" s="98"/>
      <c r="Z443" s="98"/>
      <c r="AA443" s="62"/>
      <c r="AB443" s="62"/>
      <c r="AC443" s="63"/>
      <c r="AD443" s="258"/>
      <c r="AE443" s="258"/>
      <c r="AF443" s="57"/>
      <c r="AG443" s="28"/>
      <c r="AH443" s="57"/>
      <c r="AI443" s="28"/>
      <c r="AJ443" s="133"/>
      <c r="AK443" s="208"/>
      <c r="AL443" s="289" t="s">
        <v>154</v>
      </c>
      <c r="AM443" s="121" t="str">
        <f t="shared" si="39"/>
        <v/>
      </c>
      <c r="AN443" s="97" t="str">
        <f t="shared" si="40"/>
        <v/>
      </c>
      <c r="AO443" s="97" t="str">
        <f t="shared" si="41"/>
        <v/>
      </c>
      <c r="AP443" s="97" t="str">
        <f t="shared" si="42"/>
        <v/>
      </c>
      <c r="AQ443" s="122" t="str">
        <f t="shared" si="43"/>
        <v/>
      </c>
      <c r="AR443" s="39"/>
      <c r="AS443" s="234"/>
      <c r="AT443" s="39"/>
    </row>
    <row r="444" spans="2:46" ht="13.5" customHeight="1" x14ac:dyDescent="0.15">
      <c r="B444" s="290"/>
      <c r="C444" s="29" t="s">
        <v>35</v>
      </c>
      <c r="D444" s="187"/>
      <c r="E444" s="58"/>
      <c r="F444" s="188"/>
      <c r="G444" s="188"/>
      <c r="H444" s="188"/>
      <c r="I444" s="64"/>
      <c r="J444" s="64"/>
      <c r="K444" s="189"/>
      <c r="L444" s="259"/>
      <c r="M444" s="259"/>
      <c r="N444" s="58"/>
      <c r="O444" s="30"/>
      <c r="P444" s="58"/>
      <c r="Q444" s="30"/>
      <c r="R444" s="134"/>
      <c r="S444" s="206"/>
      <c r="T444" s="290"/>
      <c r="U444" s="29" t="s">
        <v>35</v>
      </c>
      <c r="V444" s="187"/>
      <c r="W444" s="58"/>
      <c r="X444" s="188"/>
      <c r="Y444" s="188"/>
      <c r="Z444" s="188"/>
      <c r="AA444" s="64"/>
      <c r="AB444" s="64"/>
      <c r="AC444" s="189"/>
      <c r="AD444" s="259"/>
      <c r="AE444" s="259"/>
      <c r="AF444" s="58"/>
      <c r="AG444" s="30"/>
      <c r="AH444" s="58"/>
      <c r="AI444" s="30"/>
      <c r="AJ444" s="134"/>
      <c r="AK444" s="208"/>
      <c r="AL444" s="290"/>
      <c r="AM444" s="88" t="str">
        <f t="shared" si="39"/>
        <v/>
      </c>
      <c r="AN444" s="123" t="str">
        <f t="shared" si="40"/>
        <v/>
      </c>
      <c r="AO444" s="123" t="str">
        <f t="shared" si="41"/>
        <v/>
      </c>
      <c r="AP444" s="123" t="str">
        <f t="shared" si="42"/>
        <v/>
      </c>
      <c r="AQ444" s="89" t="str">
        <f t="shared" si="43"/>
        <v/>
      </c>
      <c r="AR444" s="39"/>
      <c r="AS444" s="234"/>
      <c r="AT444" s="39"/>
    </row>
    <row r="445" spans="2:46" ht="13.5" customHeight="1" x14ac:dyDescent="0.15">
      <c r="B445" s="290"/>
      <c r="C445" s="29" t="s">
        <v>36</v>
      </c>
      <c r="D445" s="187"/>
      <c r="E445" s="58"/>
      <c r="F445" s="188"/>
      <c r="G445" s="188"/>
      <c r="H445" s="188"/>
      <c r="I445" s="64"/>
      <c r="J445" s="64"/>
      <c r="K445" s="189"/>
      <c r="L445" s="259"/>
      <c r="M445" s="259"/>
      <c r="N445" s="58"/>
      <c r="O445" s="30"/>
      <c r="P445" s="58"/>
      <c r="Q445" s="30"/>
      <c r="R445" s="134"/>
      <c r="S445" s="206"/>
      <c r="T445" s="290"/>
      <c r="U445" s="29" t="s">
        <v>36</v>
      </c>
      <c r="V445" s="187"/>
      <c r="W445" s="58"/>
      <c r="X445" s="188"/>
      <c r="Y445" s="188"/>
      <c r="Z445" s="188"/>
      <c r="AA445" s="64"/>
      <c r="AB445" s="64"/>
      <c r="AC445" s="189"/>
      <c r="AD445" s="259"/>
      <c r="AE445" s="259"/>
      <c r="AF445" s="58"/>
      <c r="AG445" s="30"/>
      <c r="AH445" s="58"/>
      <c r="AI445" s="30"/>
      <c r="AJ445" s="134"/>
      <c r="AK445" s="208"/>
      <c r="AL445" s="290"/>
      <c r="AM445" s="88" t="str">
        <f t="shared" si="39"/>
        <v/>
      </c>
      <c r="AN445" s="123" t="str">
        <f t="shared" si="40"/>
        <v/>
      </c>
      <c r="AO445" s="123" t="str">
        <f t="shared" si="41"/>
        <v/>
      </c>
      <c r="AP445" s="123" t="str">
        <f t="shared" si="42"/>
        <v/>
      </c>
      <c r="AQ445" s="89" t="str">
        <f t="shared" si="43"/>
        <v/>
      </c>
      <c r="AR445" s="39"/>
      <c r="AS445" s="234"/>
      <c r="AT445" s="39"/>
    </row>
    <row r="446" spans="2:46" ht="13.5" customHeight="1" x14ac:dyDescent="0.15">
      <c r="B446" s="290"/>
      <c r="C446" s="29" t="s">
        <v>38</v>
      </c>
      <c r="D446" s="187"/>
      <c r="E446" s="58"/>
      <c r="F446" s="188"/>
      <c r="G446" s="188"/>
      <c r="H446" s="188"/>
      <c r="I446" s="64"/>
      <c r="J446" s="64"/>
      <c r="K446" s="189"/>
      <c r="L446" s="259"/>
      <c r="M446" s="259"/>
      <c r="N446" s="58"/>
      <c r="O446" s="30"/>
      <c r="P446" s="58"/>
      <c r="Q446" s="30"/>
      <c r="R446" s="134"/>
      <c r="S446" s="206"/>
      <c r="T446" s="290"/>
      <c r="U446" s="29" t="s">
        <v>38</v>
      </c>
      <c r="V446" s="187"/>
      <c r="W446" s="58"/>
      <c r="X446" s="188"/>
      <c r="Y446" s="188"/>
      <c r="Z446" s="188"/>
      <c r="AA446" s="64"/>
      <c r="AB446" s="64"/>
      <c r="AC446" s="189"/>
      <c r="AD446" s="259"/>
      <c r="AE446" s="259"/>
      <c r="AF446" s="58"/>
      <c r="AG446" s="30"/>
      <c r="AH446" s="58"/>
      <c r="AI446" s="30"/>
      <c r="AJ446" s="134"/>
      <c r="AK446" s="208"/>
      <c r="AL446" s="290"/>
      <c r="AM446" s="88" t="str">
        <f t="shared" si="39"/>
        <v/>
      </c>
      <c r="AN446" s="123" t="str">
        <f t="shared" si="40"/>
        <v/>
      </c>
      <c r="AO446" s="123" t="str">
        <f t="shared" si="41"/>
        <v/>
      </c>
      <c r="AP446" s="123" t="str">
        <f t="shared" si="42"/>
        <v/>
      </c>
      <c r="AQ446" s="89" t="str">
        <f t="shared" si="43"/>
        <v/>
      </c>
      <c r="AR446" s="39"/>
      <c r="AS446" s="234"/>
      <c r="AT446" s="39"/>
    </row>
    <row r="447" spans="2:46" ht="13.5" customHeight="1" thickBot="1" x14ac:dyDescent="0.2">
      <c r="B447" s="291"/>
      <c r="C447" s="29"/>
      <c r="D447" s="187"/>
      <c r="E447" s="58"/>
      <c r="F447" s="190"/>
      <c r="G447" s="190"/>
      <c r="H447" s="190"/>
      <c r="I447" s="58"/>
      <c r="J447" s="58"/>
      <c r="K447" s="189"/>
      <c r="L447" s="259"/>
      <c r="M447" s="259"/>
      <c r="N447" s="58"/>
      <c r="O447" s="30"/>
      <c r="P447" s="58"/>
      <c r="Q447" s="30"/>
      <c r="R447" s="185"/>
      <c r="S447" s="206"/>
      <c r="T447" s="291"/>
      <c r="U447" s="29"/>
      <c r="V447" s="187"/>
      <c r="W447" s="58"/>
      <c r="X447" s="190"/>
      <c r="Y447" s="190"/>
      <c r="Z447" s="190"/>
      <c r="AA447" s="58"/>
      <c r="AB447" s="58"/>
      <c r="AC447" s="189"/>
      <c r="AD447" s="259"/>
      <c r="AE447" s="259"/>
      <c r="AF447" s="58"/>
      <c r="AG447" s="30"/>
      <c r="AH447" s="58"/>
      <c r="AI447" s="30"/>
      <c r="AJ447" s="185"/>
      <c r="AK447" s="208"/>
      <c r="AL447" s="291"/>
      <c r="AM447" s="124" t="str">
        <f t="shared" si="39"/>
        <v/>
      </c>
      <c r="AN447" s="125" t="str">
        <f t="shared" si="40"/>
        <v/>
      </c>
      <c r="AO447" s="125" t="str">
        <f t="shared" si="41"/>
        <v/>
      </c>
      <c r="AP447" s="125" t="str">
        <f t="shared" si="42"/>
        <v/>
      </c>
      <c r="AQ447" s="126" t="str">
        <f t="shared" si="43"/>
        <v/>
      </c>
      <c r="AR447" s="39"/>
      <c r="AS447" s="234"/>
      <c r="AT447" s="39"/>
    </row>
    <row r="448" spans="2:46" ht="13.5" customHeight="1" x14ac:dyDescent="0.15">
      <c r="B448" s="289" t="s">
        <v>155</v>
      </c>
      <c r="C448" s="27" t="s">
        <v>34</v>
      </c>
      <c r="D448" s="41"/>
      <c r="E448" s="57"/>
      <c r="F448" s="98"/>
      <c r="G448" s="98"/>
      <c r="H448" s="98"/>
      <c r="I448" s="62"/>
      <c r="J448" s="62"/>
      <c r="K448" s="63"/>
      <c r="L448" s="258"/>
      <c r="M448" s="258"/>
      <c r="N448" s="57"/>
      <c r="O448" s="28"/>
      <c r="P448" s="57"/>
      <c r="Q448" s="28"/>
      <c r="R448" s="133"/>
      <c r="S448" s="206"/>
      <c r="T448" s="289" t="s">
        <v>155</v>
      </c>
      <c r="U448" s="27" t="s">
        <v>34</v>
      </c>
      <c r="V448" s="41"/>
      <c r="W448" s="57"/>
      <c r="X448" s="98"/>
      <c r="Y448" s="98"/>
      <c r="Z448" s="98"/>
      <c r="AA448" s="62"/>
      <c r="AB448" s="62"/>
      <c r="AC448" s="63"/>
      <c r="AD448" s="258"/>
      <c r="AE448" s="258"/>
      <c r="AF448" s="57"/>
      <c r="AG448" s="28"/>
      <c r="AH448" s="57"/>
      <c r="AI448" s="28"/>
      <c r="AJ448" s="133"/>
      <c r="AK448" s="208"/>
      <c r="AL448" s="289" t="s">
        <v>155</v>
      </c>
      <c r="AM448" s="121" t="str">
        <f t="shared" si="39"/>
        <v/>
      </c>
      <c r="AN448" s="97" t="str">
        <f t="shared" si="40"/>
        <v/>
      </c>
      <c r="AO448" s="97" t="str">
        <f t="shared" si="41"/>
        <v/>
      </c>
      <c r="AP448" s="97" t="str">
        <f t="shared" si="42"/>
        <v/>
      </c>
      <c r="AQ448" s="122" t="str">
        <f t="shared" si="43"/>
        <v/>
      </c>
      <c r="AR448" s="39"/>
      <c r="AS448" s="234"/>
      <c r="AT448" s="39"/>
    </row>
    <row r="449" spans="2:46" ht="13.5" customHeight="1" x14ac:dyDescent="0.15">
      <c r="B449" s="290"/>
      <c r="C449" s="29" t="s">
        <v>35</v>
      </c>
      <c r="D449" s="187"/>
      <c r="E449" s="58"/>
      <c r="F449" s="188"/>
      <c r="G449" s="188"/>
      <c r="H449" s="188"/>
      <c r="I449" s="64"/>
      <c r="J449" s="64"/>
      <c r="K449" s="189"/>
      <c r="L449" s="259"/>
      <c r="M449" s="259"/>
      <c r="N449" s="58"/>
      <c r="O449" s="30"/>
      <c r="P449" s="58"/>
      <c r="Q449" s="30"/>
      <c r="R449" s="134"/>
      <c r="S449" s="206"/>
      <c r="T449" s="290"/>
      <c r="U449" s="29" t="s">
        <v>35</v>
      </c>
      <c r="V449" s="187"/>
      <c r="W449" s="58"/>
      <c r="X449" s="188"/>
      <c r="Y449" s="188"/>
      <c r="Z449" s="188"/>
      <c r="AA449" s="64"/>
      <c r="AB449" s="64"/>
      <c r="AC449" s="189"/>
      <c r="AD449" s="259"/>
      <c r="AE449" s="259"/>
      <c r="AF449" s="58"/>
      <c r="AG449" s="30"/>
      <c r="AH449" s="58"/>
      <c r="AI449" s="30"/>
      <c r="AJ449" s="134"/>
      <c r="AK449" s="208"/>
      <c r="AL449" s="290"/>
      <c r="AM449" s="88" t="str">
        <f t="shared" si="39"/>
        <v/>
      </c>
      <c r="AN449" s="123" t="str">
        <f t="shared" si="40"/>
        <v/>
      </c>
      <c r="AO449" s="123" t="str">
        <f t="shared" si="41"/>
        <v/>
      </c>
      <c r="AP449" s="123" t="str">
        <f t="shared" si="42"/>
        <v/>
      </c>
      <c r="AQ449" s="89" t="str">
        <f t="shared" si="43"/>
        <v/>
      </c>
      <c r="AR449" s="39"/>
      <c r="AS449" s="234"/>
      <c r="AT449" s="39"/>
    </row>
    <row r="450" spans="2:46" ht="13.5" customHeight="1" x14ac:dyDescent="0.15">
      <c r="B450" s="290"/>
      <c r="C450" s="29" t="s">
        <v>36</v>
      </c>
      <c r="D450" s="187"/>
      <c r="E450" s="58"/>
      <c r="F450" s="188"/>
      <c r="G450" s="188"/>
      <c r="H450" s="188"/>
      <c r="I450" s="64"/>
      <c r="J450" s="64"/>
      <c r="K450" s="189"/>
      <c r="L450" s="259"/>
      <c r="M450" s="259"/>
      <c r="N450" s="58"/>
      <c r="O450" s="30"/>
      <c r="P450" s="58"/>
      <c r="Q450" s="30"/>
      <c r="R450" s="134"/>
      <c r="S450" s="206"/>
      <c r="T450" s="290"/>
      <c r="U450" s="29" t="s">
        <v>36</v>
      </c>
      <c r="V450" s="187"/>
      <c r="W450" s="58"/>
      <c r="X450" s="188"/>
      <c r="Y450" s="188"/>
      <c r="Z450" s="188"/>
      <c r="AA450" s="64"/>
      <c r="AB450" s="64"/>
      <c r="AC450" s="189"/>
      <c r="AD450" s="259"/>
      <c r="AE450" s="259"/>
      <c r="AF450" s="58"/>
      <c r="AG450" s="30"/>
      <c r="AH450" s="58"/>
      <c r="AI450" s="30"/>
      <c r="AJ450" s="134"/>
      <c r="AK450" s="208"/>
      <c r="AL450" s="290"/>
      <c r="AM450" s="88" t="str">
        <f t="shared" si="39"/>
        <v/>
      </c>
      <c r="AN450" s="123" t="str">
        <f t="shared" si="40"/>
        <v/>
      </c>
      <c r="AO450" s="123" t="str">
        <f t="shared" si="41"/>
        <v/>
      </c>
      <c r="AP450" s="123" t="str">
        <f t="shared" si="42"/>
        <v/>
      </c>
      <c r="AQ450" s="89" t="str">
        <f t="shared" si="43"/>
        <v/>
      </c>
      <c r="AR450" s="39"/>
      <c r="AS450" s="234"/>
      <c r="AT450" s="39"/>
    </row>
    <row r="451" spans="2:46" ht="13.5" customHeight="1" x14ac:dyDescent="0.15">
      <c r="B451" s="290"/>
      <c r="C451" s="29" t="s">
        <v>38</v>
      </c>
      <c r="D451" s="187"/>
      <c r="E451" s="58"/>
      <c r="F451" s="188"/>
      <c r="G451" s="188"/>
      <c r="H451" s="188"/>
      <c r="I451" s="64"/>
      <c r="J451" s="64"/>
      <c r="K451" s="189"/>
      <c r="L451" s="259"/>
      <c r="M451" s="259"/>
      <c r="N451" s="58"/>
      <c r="O451" s="30"/>
      <c r="P451" s="58"/>
      <c r="Q451" s="30"/>
      <c r="R451" s="134"/>
      <c r="S451" s="206"/>
      <c r="T451" s="290"/>
      <c r="U451" s="29" t="s">
        <v>38</v>
      </c>
      <c r="V451" s="187"/>
      <c r="W451" s="58"/>
      <c r="X451" s="188"/>
      <c r="Y451" s="188"/>
      <c r="Z451" s="188"/>
      <c r="AA451" s="64"/>
      <c r="AB451" s="64"/>
      <c r="AC451" s="189"/>
      <c r="AD451" s="259"/>
      <c r="AE451" s="259"/>
      <c r="AF451" s="58"/>
      <c r="AG451" s="30"/>
      <c r="AH451" s="58"/>
      <c r="AI451" s="30"/>
      <c r="AJ451" s="134"/>
      <c r="AK451" s="208"/>
      <c r="AL451" s="290"/>
      <c r="AM451" s="88" t="str">
        <f t="shared" si="39"/>
        <v/>
      </c>
      <c r="AN451" s="123" t="str">
        <f t="shared" si="40"/>
        <v/>
      </c>
      <c r="AO451" s="123" t="str">
        <f t="shared" si="41"/>
        <v/>
      </c>
      <c r="AP451" s="123" t="str">
        <f t="shared" si="42"/>
        <v/>
      </c>
      <c r="AQ451" s="89" t="str">
        <f t="shared" si="43"/>
        <v/>
      </c>
      <c r="AR451" s="39"/>
      <c r="AS451" s="234"/>
      <c r="AT451" s="39"/>
    </row>
    <row r="452" spans="2:46" ht="13.5" customHeight="1" thickBot="1" x14ac:dyDescent="0.2">
      <c r="B452" s="291"/>
      <c r="C452" s="29"/>
      <c r="D452" s="187"/>
      <c r="E452" s="58"/>
      <c r="F452" s="190"/>
      <c r="G452" s="190"/>
      <c r="H452" s="190"/>
      <c r="I452" s="58"/>
      <c r="J452" s="58"/>
      <c r="K452" s="189"/>
      <c r="L452" s="259"/>
      <c r="M452" s="259"/>
      <c r="N452" s="58"/>
      <c r="O452" s="30"/>
      <c r="P452" s="58"/>
      <c r="Q452" s="30"/>
      <c r="R452" s="185"/>
      <c r="S452" s="206"/>
      <c r="T452" s="291"/>
      <c r="U452" s="29"/>
      <c r="V452" s="187"/>
      <c r="W452" s="58"/>
      <c r="X452" s="190"/>
      <c r="Y452" s="190"/>
      <c r="Z452" s="190"/>
      <c r="AA452" s="58"/>
      <c r="AB452" s="58"/>
      <c r="AC452" s="189"/>
      <c r="AD452" s="259"/>
      <c r="AE452" s="259"/>
      <c r="AF452" s="58"/>
      <c r="AG452" s="30"/>
      <c r="AH452" s="58"/>
      <c r="AI452" s="30"/>
      <c r="AJ452" s="185"/>
      <c r="AK452" s="208"/>
      <c r="AL452" s="291"/>
      <c r="AM452" s="124" t="str">
        <f t="shared" si="39"/>
        <v/>
      </c>
      <c r="AN452" s="125" t="str">
        <f t="shared" si="40"/>
        <v/>
      </c>
      <c r="AO452" s="125" t="str">
        <f t="shared" si="41"/>
        <v/>
      </c>
      <c r="AP452" s="125" t="str">
        <f t="shared" si="42"/>
        <v/>
      </c>
      <c r="AQ452" s="126" t="str">
        <f t="shared" si="43"/>
        <v/>
      </c>
      <c r="AR452" s="39"/>
      <c r="AS452" s="234"/>
      <c r="AT452" s="39"/>
    </row>
    <row r="453" spans="2:46" ht="13.5" customHeight="1" x14ac:dyDescent="0.15">
      <c r="B453" s="289" t="s">
        <v>156</v>
      </c>
      <c r="C453" s="27" t="s">
        <v>34</v>
      </c>
      <c r="D453" s="41"/>
      <c r="E453" s="57"/>
      <c r="F453" s="98"/>
      <c r="G453" s="98"/>
      <c r="H453" s="98"/>
      <c r="I453" s="62"/>
      <c r="J453" s="62"/>
      <c r="K453" s="63"/>
      <c r="L453" s="258"/>
      <c r="M453" s="258"/>
      <c r="N453" s="57"/>
      <c r="O453" s="28"/>
      <c r="P453" s="57"/>
      <c r="Q453" s="28"/>
      <c r="R453" s="133"/>
      <c r="S453" s="206"/>
      <c r="T453" s="289" t="s">
        <v>156</v>
      </c>
      <c r="U453" s="27" t="s">
        <v>34</v>
      </c>
      <c r="V453" s="41"/>
      <c r="W453" s="57"/>
      <c r="X453" s="98"/>
      <c r="Y453" s="98"/>
      <c r="Z453" s="98"/>
      <c r="AA453" s="62"/>
      <c r="AB453" s="62"/>
      <c r="AC453" s="63"/>
      <c r="AD453" s="258"/>
      <c r="AE453" s="258"/>
      <c r="AF453" s="57"/>
      <c r="AG453" s="28"/>
      <c r="AH453" s="57"/>
      <c r="AI453" s="28"/>
      <c r="AJ453" s="133"/>
      <c r="AK453" s="208"/>
      <c r="AL453" s="289" t="s">
        <v>156</v>
      </c>
      <c r="AM453" s="121" t="str">
        <f t="shared" si="39"/>
        <v/>
      </c>
      <c r="AN453" s="97" t="str">
        <f t="shared" si="40"/>
        <v/>
      </c>
      <c r="AO453" s="97" t="str">
        <f t="shared" si="41"/>
        <v/>
      </c>
      <c r="AP453" s="97" t="str">
        <f t="shared" si="42"/>
        <v/>
      </c>
      <c r="AQ453" s="122" t="str">
        <f t="shared" si="43"/>
        <v/>
      </c>
      <c r="AR453" s="39"/>
      <c r="AS453" s="234"/>
      <c r="AT453" s="39"/>
    </row>
    <row r="454" spans="2:46" ht="13.5" customHeight="1" x14ac:dyDescent="0.15">
      <c r="B454" s="290"/>
      <c r="C454" s="29" t="s">
        <v>35</v>
      </c>
      <c r="D454" s="187"/>
      <c r="E454" s="58"/>
      <c r="F454" s="188"/>
      <c r="G454" s="188"/>
      <c r="H454" s="188"/>
      <c r="I454" s="64"/>
      <c r="J454" s="64"/>
      <c r="K454" s="189"/>
      <c r="L454" s="259"/>
      <c r="M454" s="259"/>
      <c r="N454" s="58"/>
      <c r="O454" s="30"/>
      <c r="P454" s="58"/>
      <c r="Q454" s="30"/>
      <c r="R454" s="134"/>
      <c r="S454" s="206"/>
      <c r="T454" s="290"/>
      <c r="U454" s="29" t="s">
        <v>35</v>
      </c>
      <c r="V454" s="187"/>
      <c r="W454" s="58"/>
      <c r="X454" s="188"/>
      <c r="Y454" s="188"/>
      <c r="Z454" s="188"/>
      <c r="AA454" s="64"/>
      <c r="AB454" s="64"/>
      <c r="AC454" s="189"/>
      <c r="AD454" s="259"/>
      <c r="AE454" s="259"/>
      <c r="AF454" s="58"/>
      <c r="AG454" s="30"/>
      <c r="AH454" s="58"/>
      <c r="AI454" s="30"/>
      <c r="AJ454" s="134"/>
      <c r="AK454" s="208"/>
      <c r="AL454" s="290"/>
      <c r="AM454" s="88" t="str">
        <f t="shared" si="39"/>
        <v/>
      </c>
      <c r="AN454" s="123" t="str">
        <f t="shared" si="40"/>
        <v/>
      </c>
      <c r="AO454" s="123" t="str">
        <f t="shared" si="41"/>
        <v/>
      </c>
      <c r="AP454" s="123" t="str">
        <f t="shared" si="42"/>
        <v/>
      </c>
      <c r="AQ454" s="89" t="str">
        <f t="shared" si="43"/>
        <v/>
      </c>
      <c r="AR454" s="39"/>
      <c r="AS454" s="234"/>
      <c r="AT454" s="39"/>
    </row>
    <row r="455" spans="2:46" ht="13.5" customHeight="1" x14ac:dyDescent="0.15">
      <c r="B455" s="290"/>
      <c r="C455" s="29" t="s">
        <v>36</v>
      </c>
      <c r="D455" s="187"/>
      <c r="E455" s="58"/>
      <c r="F455" s="188"/>
      <c r="G455" s="188"/>
      <c r="H455" s="188"/>
      <c r="I455" s="64"/>
      <c r="J455" s="64"/>
      <c r="K455" s="189"/>
      <c r="L455" s="259"/>
      <c r="M455" s="259"/>
      <c r="N455" s="58"/>
      <c r="O455" s="30"/>
      <c r="P455" s="58"/>
      <c r="Q455" s="30"/>
      <c r="R455" s="134"/>
      <c r="S455" s="206"/>
      <c r="T455" s="290"/>
      <c r="U455" s="29" t="s">
        <v>36</v>
      </c>
      <c r="V455" s="187"/>
      <c r="W455" s="58"/>
      <c r="X455" s="188"/>
      <c r="Y455" s="188"/>
      <c r="Z455" s="188"/>
      <c r="AA455" s="64"/>
      <c r="AB455" s="64"/>
      <c r="AC455" s="189"/>
      <c r="AD455" s="259"/>
      <c r="AE455" s="259"/>
      <c r="AF455" s="58"/>
      <c r="AG455" s="30"/>
      <c r="AH455" s="58"/>
      <c r="AI455" s="30"/>
      <c r="AJ455" s="134"/>
      <c r="AK455" s="208"/>
      <c r="AL455" s="290"/>
      <c r="AM455" s="88" t="str">
        <f t="shared" si="39"/>
        <v/>
      </c>
      <c r="AN455" s="123" t="str">
        <f t="shared" si="40"/>
        <v/>
      </c>
      <c r="AO455" s="123" t="str">
        <f t="shared" si="41"/>
        <v/>
      </c>
      <c r="AP455" s="123" t="str">
        <f t="shared" si="42"/>
        <v/>
      </c>
      <c r="AQ455" s="89" t="str">
        <f t="shared" si="43"/>
        <v/>
      </c>
      <c r="AR455" s="39"/>
      <c r="AS455" s="234"/>
      <c r="AT455" s="39"/>
    </row>
    <row r="456" spans="2:46" ht="13.5" customHeight="1" x14ac:dyDescent="0.15">
      <c r="B456" s="290"/>
      <c r="C456" s="29" t="s">
        <v>38</v>
      </c>
      <c r="D456" s="187"/>
      <c r="E456" s="58"/>
      <c r="F456" s="188"/>
      <c r="G456" s="188"/>
      <c r="H456" s="188"/>
      <c r="I456" s="64"/>
      <c r="J456" s="64"/>
      <c r="K456" s="189"/>
      <c r="L456" s="259"/>
      <c r="M456" s="259"/>
      <c r="N456" s="58"/>
      <c r="O456" s="30"/>
      <c r="P456" s="58"/>
      <c r="Q456" s="30"/>
      <c r="R456" s="134"/>
      <c r="S456" s="206"/>
      <c r="T456" s="290"/>
      <c r="U456" s="29" t="s">
        <v>38</v>
      </c>
      <c r="V456" s="187"/>
      <c r="W456" s="58"/>
      <c r="X456" s="188"/>
      <c r="Y456" s="188"/>
      <c r="Z456" s="188"/>
      <c r="AA456" s="64"/>
      <c r="AB456" s="64"/>
      <c r="AC456" s="189"/>
      <c r="AD456" s="259"/>
      <c r="AE456" s="259"/>
      <c r="AF456" s="58"/>
      <c r="AG456" s="30"/>
      <c r="AH456" s="58"/>
      <c r="AI456" s="30"/>
      <c r="AJ456" s="134"/>
      <c r="AK456" s="208"/>
      <c r="AL456" s="290"/>
      <c r="AM456" s="88" t="str">
        <f t="shared" si="39"/>
        <v/>
      </c>
      <c r="AN456" s="123" t="str">
        <f t="shared" si="40"/>
        <v/>
      </c>
      <c r="AO456" s="123" t="str">
        <f t="shared" si="41"/>
        <v/>
      </c>
      <c r="AP456" s="123" t="str">
        <f t="shared" si="42"/>
        <v/>
      </c>
      <c r="AQ456" s="89" t="str">
        <f t="shared" si="43"/>
        <v/>
      </c>
      <c r="AR456" s="39"/>
      <c r="AS456" s="234"/>
      <c r="AT456" s="39"/>
    </row>
    <row r="457" spans="2:46" ht="13.5" customHeight="1" thickBot="1" x14ac:dyDescent="0.2">
      <c r="B457" s="291"/>
      <c r="C457" s="29"/>
      <c r="D457" s="187"/>
      <c r="E457" s="58"/>
      <c r="F457" s="190"/>
      <c r="G457" s="190"/>
      <c r="H457" s="190"/>
      <c r="I457" s="58"/>
      <c r="J457" s="58"/>
      <c r="K457" s="189"/>
      <c r="L457" s="259"/>
      <c r="M457" s="259"/>
      <c r="N457" s="58"/>
      <c r="O457" s="30"/>
      <c r="P457" s="58"/>
      <c r="Q457" s="30"/>
      <c r="R457" s="185"/>
      <c r="S457" s="206"/>
      <c r="T457" s="291"/>
      <c r="U457" s="29"/>
      <c r="V457" s="187"/>
      <c r="W457" s="58"/>
      <c r="X457" s="190"/>
      <c r="Y457" s="190"/>
      <c r="Z457" s="190"/>
      <c r="AA457" s="58"/>
      <c r="AB457" s="58"/>
      <c r="AC457" s="189"/>
      <c r="AD457" s="259"/>
      <c r="AE457" s="259"/>
      <c r="AF457" s="58"/>
      <c r="AG457" s="30"/>
      <c r="AH457" s="58"/>
      <c r="AI457" s="30"/>
      <c r="AJ457" s="185"/>
      <c r="AK457" s="208"/>
      <c r="AL457" s="291"/>
      <c r="AM457" s="124" t="str">
        <f t="shared" si="39"/>
        <v/>
      </c>
      <c r="AN457" s="125" t="str">
        <f t="shared" si="40"/>
        <v/>
      </c>
      <c r="AO457" s="125" t="str">
        <f t="shared" si="41"/>
        <v/>
      </c>
      <c r="AP457" s="125" t="str">
        <f t="shared" si="42"/>
        <v/>
      </c>
      <c r="AQ457" s="126" t="str">
        <f t="shared" si="43"/>
        <v/>
      </c>
      <c r="AR457" s="39"/>
      <c r="AS457" s="234"/>
      <c r="AT457" s="39"/>
    </row>
    <row r="458" spans="2:46" ht="13.5" customHeight="1" x14ac:dyDescent="0.15">
      <c r="B458" s="289" t="s">
        <v>157</v>
      </c>
      <c r="C458" s="27" t="s">
        <v>34</v>
      </c>
      <c r="D458" s="41"/>
      <c r="E458" s="57"/>
      <c r="F458" s="98"/>
      <c r="G458" s="98"/>
      <c r="H458" s="98"/>
      <c r="I458" s="62"/>
      <c r="J458" s="62"/>
      <c r="K458" s="63"/>
      <c r="L458" s="258"/>
      <c r="M458" s="258"/>
      <c r="N458" s="57"/>
      <c r="O458" s="28"/>
      <c r="P458" s="57"/>
      <c r="Q458" s="28"/>
      <c r="R458" s="133"/>
      <c r="S458" s="206"/>
      <c r="T458" s="289" t="s">
        <v>157</v>
      </c>
      <c r="U458" s="27" t="s">
        <v>34</v>
      </c>
      <c r="V458" s="41"/>
      <c r="W458" s="57"/>
      <c r="X458" s="98"/>
      <c r="Y458" s="98"/>
      <c r="Z458" s="98"/>
      <c r="AA458" s="62"/>
      <c r="AB458" s="62"/>
      <c r="AC458" s="63"/>
      <c r="AD458" s="258"/>
      <c r="AE458" s="258"/>
      <c r="AF458" s="57"/>
      <c r="AG458" s="28"/>
      <c r="AH458" s="57"/>
      <c r="AI458" s="28"/>
      <c r="AJ458" s="133"/>
      <c r="AK458" s="208"/>
      <c r="AL458" s="289" t="s">
        <v>157</v>
      </c>
      <c r="AM458" s="121" t="str">
        <f t="shared" si="39"/>
        <v/>
      </c>
      <c r="AN458" s="97" t="str">
        <f t="shared" si="40"/>
        <v/>
      </c>
      <c r="AO458" s="97" t="str">
        <f t="shared" si="41"/>
        <v/>
      </c>
      <c r="AP458" s="97" t="str">
        <f t="shared" si="42"/>
        <v/>
      </c>
      <c r="AQ458" s="122" t="str">
        <f t="shared" si="43"/>
        <v/>
      </c>
      <c r="AR458" s="39"/>
      <c r="AS458" s="234"/>
      <c r="AT458" s="39"/>
    </row>
    <row r="459" spans="2:46" ht="13.5" customHeight="1" x14ac:dyDescent="0.15">
      <c r="B459" s="290"/>
      <c r="C459" s="29" t="s">
        <v>35</v>
      </c>
      <c r="D459" s="187"/>
      <c r="E459" s="58"/>
      <c r="F459" s="188"/>
      <c r="G459" s="188"/>
      <c r="H459" s="188"/>
      <c r="I459" s="64"/>
      <c r="J459" s="64"/>
      <c r="K459" s="189"/>
      <c r="L459" s="259"/>
      <c r="M459" s="259"/>
      <c r="N459" s="58"/>
      <c r="O459" s="30"/>
      <c r="P459" s="58"/>
      <c r="Q459" s="30"/>
      <c r="R459" s="134"/>
      <c r="S459" s="206"/>
      <c r="T459" s="290"/>
      <c r="U459" s="29" t="s">
        <v>35</v>
      </c>
      <c r="V459" s="187"/>
      <c r="W459" s="58"/>
      <c r="X459" s="188"/>
      <c r="Y459" s="188"/>
      <c r="Z459" s="188"/>
      <c r="AA459" s="64"/>
      <c r="AB459" s="64"/>
      <c r="AC459" s="189"/>
      <c r="AD459" s="259"/>
      <c r="AE459" s="259"/>
      <c r="AF459" s="58"/>
      <c r="AG459" s="30"/>
      <c r="AH459" s="58"/>
      <c r="AI459" s="30"/>
      <c r="AJ459" s="134"/>
      <c r="AK459" s="208"/>
      <c r="AL459" s="290"/>
      <c r="AM459" s="88" t="str">
        <f t="shared" si="39"/>
        <v/>
      </c>
      <c r="AN459" s="123" t="str">
        <f t="shared" si="40"/>
        <v/>
      </c>
      <c r="AO459" s="123" t="str">
        <f t="shared" si="41"/>
        <v/>
      </c>
      <c r="AP459" s="123" t="str">
        <f t="shared" si="42"/>
        <v/>
      </c>
      <c r="AQ459" s="89" t="str">
        <f t="shared" si="43"/>
        <v/>
      </c>
      <c r="AR459" s="39"/>
      <c r="AS459" s="234"/>
      <c r="AT459" s="39"/>
    </row>
    <row r="460" spans="2:46" ht="13.5" customHeight="1" x14ac:dyDescent="0.15">
      <c r="B460" s="290"/>
      <c r="C460" s="29" t="s">
        <v>36</v>
      </c>
      <c r="D460" s="187"/>
      <c r="E460" s="58"/>
      <c r="F460" s="188"/>
      <c r="G460" s="188"/>
      <c r="H460" s="188"/>
      <c r="I460" s="64"/>
      <c r="J460" s="64"/>
      <c r="K460" s="189"/>
      <c r="L460" s="259"/>
      <c r="M460" s="259"/>
      <c r="N460" s="58"/>
      <c r="O460" s="30"/>
      <c r="P460" s="58"/>
      <c r="Q460" s="30"/>
      <c r="R460" s="134"/>
      <c r="S460" s="206"/>
      <c r="T460" s="290"/>
      <c r="U460" s="29" t="s">
        <v>36</v>
      </c>
      <c r="V460" s="187"/>
      <c r="W460" s="58"/>
      <c r="X460" s="188"/>
      <c r="Y460" s="188"/>
      <c r="Z460" s="188"/>
      <c r="AA460" s="64"/>
      <c r="AB460" s="64"/>
      <c r="AC460" s="189"/>
      <c r="AD460" s="259"/>
      <c r="AE460" s="259"/>
      <c r="AF460" s="58"/>
      <c r="AG460" s="30"/>
      <c r="AH460" s="58"/>
      <c r="AI460" s="30"/>
      <c r="AJ460" s="134"/>
      <c r="AK460" s="208"/>
      <c r="AL460" s="290"/>
      <c r="AM460" s="88" t="str">
        <f t="shared" si="39"/>
        <v/>
      </c>
      <c r="AN460" s="123" t="str">
        <f t="shared" si="40"/>
        <v/>
      </c>
      <c r="AO460" s="123" t="str">
        <f t="shared" si="41"/>
        <v/>
      </c>
      <c r="AP460" s="123" t="str">
        <f t="shared" si="42"/>
        <v/>
      </c>
      <c r="AQ460" s="89" t="str">
        <f t="shared" si="43"/>
        <v/>
      </c>
      <c r="AR460" s="39"/>
      <c r="AS460" s="234"/>
      <c r="AT460" s="39"/>
    </row>
    <row r="461" spans="2:46" ht="13.5" customHeight="1" x14ac:dyDescent="0.15">
      <c r="B461" s="290"/>
      <c r="C461" s="29" t="s">
        <v>38</v>
      </c>
      <c r="D461" s="187"/>
      <c r="E461" s="58"/>
      <c r="F461" s="188"/>
      <c r="G461" s="188"/>
      <c r="H461" s="188"/>
      <c r="I461" s="64"/>
      <c r="J461" s="64"/>
      <c r="K461" s="189"/>
      <c r="L461" s="259"/>
      <c r="M461" s="259"/>
      <c r="N461" s="58"/>
      <c r="O461" s="30"/>
      <c r="P461" s="58"/>
      <c r="Q461" s="30"/>
      <c r="R461" s="134"/>
      <c r="S461" s="206"/>
      <c r="T461" s="290"/>
      <c r="U461" s="29" t="s">
        <v>38</v>
      </c>
      <c r="V461" s="187"/>
      <c r="W461" s="58"/>
      <c r="X461" s="188"/>
      <c r="Y461" s="188"/>
      <c r="Z461" s="188"/>
      <c r="AA461" s="64"/>
      <c r="AB461" s="64"/>
      <c r="AC461" s="189"/>
      <c r="AD461" s="259"/>
      <c r="AE461" s="259"/>
      <c r="AF461" s="58"/>
      <c r="AG461" s="30"/>
      <c r="AH461" s="58"/>
      <c r="AI461" s="30"/>
      <c r="AJ461" s="134"/>
      <c r="AK461" s="208"/>
      <c r="AL461" s="290"/>
      <c r="AM461" s="88" t="str">
        <f t="shared" si="39"/>
        <v/>
      </c>
      <c r="AN461" s="123" t="str">
        <f t="shared" si="40"/>
        <v/>
      </c>
      <c r="AO461" s="123" t="str">
        <f t="shared" si="41"/>
        <v/>
      </c>
      <c r="AP461" s="123" t="str">
        <f t="shared" si="42"/>
        <v/>
      </c>
      <c r="AQ461" s="89" t="str">
        <f t="shared" si="43"/>
        <v/>
      </c>
      <c r="AR461" s="39"/>
      <c r="AS461" s="234"/>
      <c r="AT461" s="39"/>
    </row>
    <row r="462" spans="2:46" ht="13.5" customHeight="1" thickBot="1" x14ac:dyDescent="0.2">
      <c r="B462" s="291"/>
      <c r="C462" s="29"/>
      <c r="D462" s="187"/>
      <c r="E462" s="58"/>
      <c r="F462" s="190"/>
      <c r="G462" s="190"/>
      <c r="H462" s="190"/>
      <c r="I462" s="58"/>
      <c r="J462" s="58"/>
      <c r="K462" s="189"/>
      <c r="L462" s="259"/>
      <c r="M462" s="259"/>
      <c r="N462" s="58"/>
      <c r="O462" s="30"/>
      <c r="P462" s="58"/>
      <c r="Q462" s="30"/>
      <c r="R462" s="185"/>
      <c r="S462" s="206"/>
      <c r="T462" s="291"/>
      <c r="U462" s="29"/>
      <c r="V462" s="187"/>
      <c r="W462" s="58"/>
      <c r="X462" s="190"/>
      <c r="Y462" s="190"/>
      <c r="Z462" s="190"/>
      <c r="AA462" s="58"/>
      <c r="AB462" s="58"/>
      <c r="AC462" s="189"/>
      <c r="AD462" s="259"/>
      <c r="AE462" s="259"/>
      <c r="AF462" s="58"/>
      <c r="AG462" s="30"/>
      <c r="AH462" s="58"/>
      <c r="AI462" s="30"/>
      <c r="AJ462" s="185"/>
      <c r="AK462" s="208"/>
      <c r="AL462" s="291"/>
      <c r="AM462" s="124" t="str">
        <f t="shared" si="39"/>
        <v/>
      </c>
      <c r="AN462" s="125" t="str">
        <f t="shared" si="40"/>
        <v/>
      </c>
      <c r="AO462" s="125" t="str">
        <f t="shared" si="41"/>
        <v/>
      </c>
      <c r="AP462" s="125" t="str">
        <f t="shared" si="42"/>
        <v/>
      </c>
      <c r="AQ462" s="126" t="str">
        <f t="shared" si="43"/>
        <v/>
      </c>
      <c r="AR462" s="39"/>
      <c r="AS462" s="234"/>
      <c r="AT462" s="39"/>
    </row>
    <row r="463" spans="2:46" ht="13.5" customHeight="1" x14ac:dyDescent="0.15">
      <c r="B463" s="289" t="s">
        <v>158</v>
      </c>
      <c r="C463" s="27" t="s">
        <v>34</v>
      </c>
      <c r="D463" s="41"/>
      <c r="E463" s="57"/>
      <c r="F463" s="98"/>
      <c r="G463" s="98"/>
      <c r="H463" s="98"/>
      <c r="I463" s="62"/>
      <c r="J463" s="62"/>
      <c r="K463" s="63"/>
      <c r="L463" s="258"/>
      <c r="M463" s="258"/>
      <c r="N463" s="57"/>
      <c r="O463" s="28"/>
      <c r="P463" s="57"/>
      <c r="Q463" s="28"/>
      <c r="R463" s="133"/>
      <c r="S463" s="206"/>
      <c r="T463" s="289" t="s">
        <v>158</v>
      </c>
      <c r="U463" s="27" t="s">
        <v>34</v>
      </c>
      <c r="V463" s="41"/>
      <c r="W463" s="57"/>
      <c r="X463" s="98"/>
      <c r="Y463" s="98"/>
      <c r="Z463" s="98"/>
      <c r="AA463" s="62"/>
      <c r="AB463" s="62"/>
      <c r="AC463" s="63"/>
      <c r="AD463" s="258"/>
      <c r="AE463" s="258"/>
      <c r="AF463" s="57"/>
      <c r="AG463" s="28"/>
      <c r="AH463" s="57"/>
      <c r="AI463" s="28"/>
      <c r="AJ463" s="133"/>
      <c r="AK463" s="208"/>
      <c r="AL463" s="289" t="s">
        <v>158</v>
      </c>
      <c r="AM463" s="121" t="str">
        <f t="shared" si="39"/>
        <v/>
      </c>
      <c r="AN463" s="97" t="str">
        <f t="shared" si="40"/>
        <v/>
      </c>
      <c r="AO463" s="97" t="str">
        <f t="shared" si="41"/>
        <v/>
      </c>
      <c r="AP463" s="97" t="str">
        <f t="shared" si="42"/>
        <v/>
      </c>
      <c r="AQ463" s="122" t="str">
        <f t="shared" si="43"/>
        <v/>
      </c>
      <c r="AR463" s="39"/>
      <c r="AS463" s="234"/>
      <c r="AT463" s="39"/>
    </row>
    <row r="464" spans="2:46" ht="13.5" customHeight="1" x14ac:dyDescent="0.15">
      <c r="B464" s="290"/>
      <c r="C464" s="29" t="s">
        <v>35</v>
      </c>
      <c r="D464" s="187"/>
      <c r="E464" s="58"/>
      <c r="F464" s="188"/>
      <c r="G464" s="188"/>
      <c r="H464" s="188"/>
      <c r="I464" s="64"/>
      <c r="J464" s="64"/>
      <c r="K464" s="189"/>
      <c r="L464" s="259"/>
      <c r="M464" s="259"/>
      <c r="N464" s="58"/>
      <c r="O464" s="30"/>
      <c r="P464" s="58"/>
      <c r="Q464" s="30"/>
      <c r="R464" s="134"/>
      <c r="S464" s="206"/>
      <c r="T464" s="290"/>
      <c r="U464" s="29" t="s">
        <v>35</v>
      </c>
      <c r="V464" s="187"/>
      <c r="W464" s="58"/>
      <c r="X464" s="188"/>
      <c r="Y464" s="188"/>
      <c r="Z464" s="188"/>
      <c r="AA464" s="64"/>
      <c r="AB464" s="64"/>
      <c r="AC464" s="189"/>
      <c r="AD464" s="259"/>
      <c r="AE464" s="259"/>
      <c r="AF464" s="58"/>
      <c r="AG464" s="30"/>
      <c r="AH464" s="58"/>
      <c r="AI464" s="30"/>
      <c r="AJ464" s="134"/>
      <c r="AK464" s="208"/>
      <c r="AL464" s="290"/>
      <c r="AM464" s="88" t="str">
        <f t="shared" si="39"/>
        <v/>
      </c>
      <c r="AN464" s="123" t="str">
        <f t="shared" si="40"/>
        <v/>
      </c>
      <c r="AO464" s="123" t="str">
        <f t="shared" si="41"/>
        <v/>
      </c>
      <c r="AP464" s="123" t="str">
        <f t="shared" si="42"/>
        <v/>
      </c>
      <c r="AQ464" s="89" t="str">
        <f t="shared" si="43"/>
        <v/>
      </c>
      <c r="AR464" s="39"/>
      <c r="AS464" s="234"/>
      <c r="AT464" s="39"/>
    </row>
    <row r="465" spans="2:46" ht="13.5" customHeight="1" x14ac:dyDescent="0.15">
      <c r="B465" s="290"/>
      <c r="C465" s="29" t="s">
        <v>36</v>
      </c>
      <c r="D465" s="187"/>
      <c r="E465" s="58"/>
      <c r="F465" s="188"/>
      <c r="G465" s="188"/>
      <c r="H465" s="188"/>
      <c r="I465" s="64"/>
      <c r="J465" s="64"/>
      <c r="K465" s="189"/>
      <c r="L465" s="259"/>
      <c r="M465" s="259"/>
      <c r="N465" s="58"/>
      <c r="O465" s="30"/>
      <c r="P465" s="58"/>
      <c r="Q465" s="30"/>
      <c r="R465" s="134"/>
      <c r="S465" s="206"/>
      <c r="T465" s="290"/>
      <c r="U465" s="29" t="s">
        <v>36</v>
      </c>
      <c r="V465" s="187"/>
      <c r="W465" s="58"/>
      <c r="X465" s="188"/>
      <c r="Y465" s="188"/>
      <c r="Z465" s="188"/>
      <c r="AA465" s="64"/>
      <c r="AB465" s="64"/>
      <c r="AC465" s="189"/>
      <c r="AD465" s="259"/>
      <c r="AE465" s="259"/>
      <c r="AF465" s="58"/>
      <c r="AG465" s="30"/>
      <c r="AH465" s="58"/>
      <c r="AI465" s="30"/>
      <c r="AJ465" s="134"/>
      <c r="AK465" s="208"/>
      <c r="AL465" s="290"/>
      <c r="AM465" s="88" t="str">
        <f t="shared" si="39"/>
        <v/>
      </c>
      <c r="AN465" s="123" t="str">
        <f t="shared" si="40"/>
        <v/>
      </c>
      <c r="AO465" s="123" t="str">
        <f t="shared" si="41"/>
        <v/>
      </c>
      <c r="AP465" s="123" t="str">
        <f t="shared" si="42"/>
        <v/>
      </c>
      <c r="AQ465" s="89" t="str">
        <f t="shared" si="43"/>
        <v/>
      </c>
      <c r="AR465" s="39"/>
      <c r="AS465" s="234"/>
      <c r="AT465" s="39"/>
    </row>
    <row r="466" spans="2:46" ht="13.5" customHeight="1" x14ac:dyDescent="0.15">
      <c r="B466" s="290"/>
      <c r="C466" s="29" t="s">
        <v>38</v>
      </c>
      <c r="D466" s="187"/>
      <c r="E466" s="58"/>
      <c r="F466" s="188"/>
      <c r="G466" s="188"/>
      <c r="H466" s="188"/>
      <c r="I466" s="64"/>
      <c r="J466" s="64"/>
      <c r="K466" s="189"/>
      <c r="L466" s="259"/>
      <c r="M466" s="259"/>
      <c r="N466" s="58"/>
      <c r="O466" s="30"/>
      <c r="P466" s="58"/>
      <c r="Q466" s="30"/>
      <c r="R466" s="134"/>
      <c r="S466" s="206"/>
      <c r="T466" s="290"/>
      <c r="U466" s="29" t="s">
        <v>38</v>
      </c>
      <c r="V466" s="187"/>
      <c r="W466" s="58"/>
      <c r="X466" s="188"/>
      <c r="Y466" s="188"/>
      <c r="Z466" s="188"/>
      <c r="AA466" s="64"/>
      <c r="AB466" s="64"/>
      <c r="AC466" s="189"/>
      <c r="AD466" s="259"/>
      <c r="AE466" s="259"/>
      <c r="AF466" s="58"/>
      <c r="AG466" s="30"/>
      <c r="AH466" s="58"/>
      <c r="AI466" s="30"/>
      <c r="AJ466" s="134"/>
      <c r="AK466" s="208"/>
      <c r="AL466" s="290"/>
      <c r="AM466" s="88" t="str">
        <f t="shared" si="39"/>
        <v/>
      </c>
      <c r="AN466" s="123" t="str">
        <f t="shared" si="40"/>
        <v/>
      </c>
      <c r="AO466" s="123" t="str">
        <f t="shared" si="41"/>
        <v/>
      </c>
      <c r="AP466" s="123" t="str">
        <f t="shared" si="42"/>
        <v/>
      </c>
      <c r="AQ466" s="89" t="str">
        <f t="shared" si="43"/>
        <v/>
      </c>
      <c r="AR466" s="39"/>
      <c r="AS466" s="234"/>
      <c r="AT466" s="39"/>
    </row>
    <row r="467" spans="2:46" ht="13.5" customHeight="1" thickBot="1" x14ac:dyDescent="0.2">
      <c r="B467" s="291"/>
      <c r="C467" s="29"/>
      <c r="D467" s="187"/>
      <c r="E467" s="58"/>
      <c r="F467" s="190"/>
      <c r="G467" s="190"/>
      <c r="H467" s="190"/>
      <c r="I467" s="58"/>
      <c r="J467" s="58"/>
      <c r="K467" s="189"/>
      <c r="L467" s="259"/>
      <c r="M467" s="259"/>
      <c r="N467" s="58"/>
      <c r="O467" s="30"/>
      <c r="P467" s="58"/>
      <c r="Q467" s="30"/>
      <c r="R467" s="185"/>
      <c r="S467" s="206"/>
      <c r="T467" s="291"/>
      <c r="U467" s="29"/>
      <c r="V467" s="187"/>
      <c r="W467" s="58"/>
      <c r="X467" s="190"/>
      <c r="Y467" s="190"/>
      <c r="Z467" s="190"/>
      <c r="AA467" s="58"/>
      <c r="AB467" s="58"/>
      <c r="AC467" s="189"/>
      <c r="AD467" s="259"/>
      <c r="AE467" s="259"/>
      <c r="AF467" s="58"/>
      <c r="AG467" s="30"/>
      <c r="AH467" s="58"/>
      <c r="AI467" s="30"/>
      <c r="AJ467" s="185"/>
      <c r="AK467" s="208"/>
      <c r="AL467" s="291"/>
      <c r="AM467" s="124" t="str">
        <f t="shared" si="39"/>
        <v/>
      </c>
      <c r="AN467" s="125" t="str">
        <f t="shared" si="40"/>
        <v/>
      </c>
      <c r="AO467" s="125" t="str">
        <f t="shared" si="41"/>
        <v/>
      </c>
      <c r="AP467" s="125" t="str">
        <f t="shared" si="42"/>
        <v/>
      </c>
      <c r="AQ467" s="126" t="str">
        <f t="shared" si="43"/>
        <v/>
      </c>
      <c r="AR467" s="39"/>
      <c r="AS467" s="234"/>
      <c r="AT467" s="39"/>
    </row>
    <row r="468" spans="2:46" ht="13.5" customHeight="1" x14ac:dyDescent="0.15">
      <c r="B468" s="289" t="s">
        <v>159</v>
      </c>
      <c r="C468" s="27" t="s">
        <v>34</v>
      </c>
      <c r="D468" s="41"/>
      <c r="E468" s="57"/>
      <c r="F468" s="98"/>
      <c r="G468" s="98"/>
      <c r="H468" s="98"/>
      <c r="I468" s="62"/>
      <c r="J468" s="62"/>
      <c r="K468" s="63"/>
      <c r="L468" s="258"/>
      <c r="M468" s="258"/>
      <c r="N468" s="57"/>
      <c r="O468" s="28"/>
      <c r="P468" s="57"/>
      <c r="Q468" s="28"/>
      <c r="R468" s="133"/>
      <c r="S468" s="206"/>
      <c r="T468" s="289" t="s">
        <v>159</v>
      </c>
      <c r="U468" s="27" t="s">
        <v>34</v>
      </c>
      <c r="V468" s="41"/>
      <c r="W468" s="57"/>
      <c r="X468" s="98"/>
      <c r="Y468" s="98"/>
      <c r="Z468" s="98"/>
      <c r="AA468" s="62"/>
      <c r="AB468" s="62"/>
      <c r="AC468" s="63"/>
      <c r="AD468" s="258"/>
      <c r="AE468" s="258"/>
      <c r="AF468" s="57"/>
      <c r="AG468" s="28"/>
      <c r="AH468" s="57"/>
      <c r="AI468" s="28"/>
      <c r="AJ468" s="133"/>
      <c r="AK468" s="208"/>
      <c r="AL468" s="289" t="s">
        <v>159</v>
      </c>
      <c r="AM468" s="121" t="str">
        <f t="shared" si="39"/>
        <v/>
      </c>
      <c r="AN468" s="97" t="str">
        <f t="shared" si="40"/>
        <v/>
      </c>
      <c r="AO468" s="97" t="str">
        <f t="shared" si="41"/>
        <v/>
      </c>
      <c r="AP468" s="97" t="str">
        <f t="shared" si="42"/>
        <v/>
      </c>
      <c r="AQ468" s="122" t="str">
        <f t="shared" si="43"/>
        <v/>
      </c>
      <c r="AR468" s="39"/>
      <c r="AS468" s="234"/>
      <c r="AT468" s="39"/>
    </row>
    <row r="469" spans="2:46" ht="13.5" customHeight="1" x14ac:dyDescent="0.15">
      <c r="B469" s="290"/>
      <c r="C469" s="29" t="s">
        <v>35</v>
      </c>
      <c r="D469" s="187"/>
      <c r="E469" s="58"/>
      <c r="F469" s="188"/>
      <c r="G469" s="188"/>
      <c r="H469" s="188"/>
      <c r="I469" s="64"/>
      <c r="J469" s="64"/>
      <c r="K469" s="189"/>
      <c r="L469" s="259"/>
      <c r="M469" s="259"/>
      <c r="N469" s="58"/>
      <c r="O469" s="30"/>
      <c r="P469" s="58"/>
      <c r="Q469" s="30"/>
      <c r="R469" s="134"/>
      <c r="S469" s="206"/>
      <c r="T469" s="290"/>
      <c r="U469" s="29" t="s">
        <v>35</v>
      </c>
      <c r="V469" s="187"/>
      <c r="W469" s="58"/>
      <c r="X469" s="188"/>
      <c r="Y469" s="188"/>
      <c r="Z469" s="188"/>
      <c r="AA469" s="64"/>
      <c r="AB469" s="64"/>
      <c r="AC469" s="189"/>
      <c r="AD469" s="259"/>
      <c r="AE469" s="259"/>
      <c r="AF469" s="58"/>
      <c r="AG469" s="30"/>
      <c r="AH469" s="58"/>
      <c r="AI469" s="30"/>
      <c r="AJ469" s="134"/>
      <c r="AK469" s="208"/>
      <c r="AL469" s="290"/>
      <c r="AM469" s="88" t="str">
        <f t="shared" si="39"/>
        <v/>
      </c>
      <c r="AN469" s="123" t="str">
        <f t="shared" si="40"/>
        <v/>
      </c>
      <c r="AO469" s="123" t="str">
        <f t="shared" si="41"/>
        <v/>
      </c>
      <c r="AP469" s="123" t="str">
        <f t="shared" si="42"/>
        <v/>
      </c>
      <c r="AQ469" s="89" t="str">
        <f t="shared" si="43"/>
        <v/>
      </c>
      <c r="AR469" s="39"/>
      <c r="AS469" s="234"/>
      <c r="AT469" s="39"/>
    </row>
    <row r="470" spans="2:46" ht="13.5" customHeight="1" x14ac:dyDescent="0.15">
      <c r="B470" s="290"/>
      <c r="C470" s="29" t="s">
        <v>36</v>
      </c>
      <c r="D470" s="187"/>
      <c r="E470" s="58"/>
      <c r="F470" s="188"/>
      <c r="G470" s="188"/>
      <c r="H470" s="188"/>
      <c r="I470" s="64"/>
      <c r="J470" s="64"/>
      <c r="K470" s="189"/>
      <c r="L470" s="259"/>
      <c r="M470" s="259"/>
      <c r="N470" s="58"/>
      <c r="O470" s="30"/>
      <c r="P470" s="58"/>
      <c r="Q470" s="30"/>
      <c r="R470" s="134"/>
      <c r="S470" s="206"/>
      <c r="T470" s="290"/>
      <c r="U470" s="29" t="s">
        <v>36</v>
      </c>
      <c r="V470" s="187"/>
      <c r="W470" s="58"/>
      <c r="X470" s="188"/>
      <c r="Y470" s="188"/>
      <c r="Z470" s="188"/>
      <c r="AA470" s="64"/>
      <c r="AB470" s="64"/>
      <c r="AC470" s="189"/>
      <c r="AD470" s="259"/>
      <c r="AE470" s="259"/>
      <c r="AF470" s="58"/>
      <c r="AG470" s="30"/>
      <c r="AH470" s="58"/>
      <c r="AI470" s="30"/>
      <c r="AJ470" s="134"/>
      <c r="AK470" s="208"/>
      <c r="AL470" s="290"/>
      <c r="AM470" s="88" t="str">
        <f t="shared" si="39"/>
        <v/>
      </c>
      <c r="AN470" s="123" t="str">
        <f t="shared" si="40"/>
        <v/>
      </c>
      <c r="AO470" s="123" t="str">
        <f t="shared" si="41"/>
        <v/>
      </c>
      <c r="AP470" s="123" t="str">
        <f t="shared" si="42"/>
        <v/>
      </c>
      <c r="AQ470" s="89" t="str">
        <f t="shared" si="43"/>
        <v/>
      </c>
      <c r="AR470" s="39"/>
      <c r="AS470" s="234"/>
      <c r="AT470" s="39"/>
    </row>
    <row r="471" spans="2:46" ht="13.5" customHeight="1" x14ac:dyDescent="0.15">
      <c r="B471" s="290"/>
      <c r="C471" s="29" t="s">
        <v>38</v>
      </c>
      <c r="D471" s="187"/>
      <c r="E471" s="58"/>
      <c r="F471" s="188"/>
      <c r="G471" s="188"/>
      <c r="H471" s="188"/>
      <c r="I471" s="64"/>
      <c r="J471" s="64"/>
      <c r="K471" s="189"/>
      <c r="L471" s="259"/>
      <c r="M471" s="259"/>
      <c r="N471" s="58"/>
      <c r="O471" s="30"/>
      <c r="P471" s="58"/>
      <c r="Q471" s="30"/>
      <c r="R471" s="134"/>
      <c r="S471" s="206"/>
      <c r="T471" s="290"/>
      <c r="U471" s="29" t="s">
        <v>38</v>
      </c>
      <c r="V471" s="187"/>
      <c r="W471" s="58"/>
      <c r="X471" s="188"/>
      <c r="Y471" s="188"/>
      <c r="Z471" s="188"/>
      <c r="AA471" s="64"/>
      <c r="AB471" s="64"/>
      <c r="AC471" s="189"/>
      <c r="AD471" s="259"/>
      <c r="AE471" s="259"/>
      <c r="AF471" s="58"/>
      <c r="AG471" s="30"/>
      <c r="AH471" s="58"/>
      <c r="AI471" s="30"/>
      <c r="AJ471" s="134"/>
      <c r="AK471" s="208"/>
      <c r="AL471" s="290"/>
      <c r="AM471" s="88" t="str">
        <f t="shared" si="39"/>
        <v/>
      </c>
      <c r="AN471" s="123" t="str">
        <f t="shared" si="40"/>
        <v/>
      </c>
      <c r="AO471" s="123" t="str">
        <f t="shared" si="41"/>
        <v/>
      </c>
      <c r="AP471" s="123" t="str">
        <f t="shared" si="42"/>
        <v/>
      </c>
      <c r="AQ471" s="89" t="str">
        <f t="shared" si="43"/>
        <v/>
      </c>
      <c r="AR471" s="39"/>
      <c r="AS471" s="234"/>
      <c r="AT471" s="39"/>
    </row>
    <row r="472" spans="2:46" ht="13.5" customHeight="1" thickBot="1" x14ac:dyDescent="0.2">
      <c r="B472" s="291"/>
      <c r="C472" s="29"/>
      <c r="D472" s="187"/>
      <c r="E472" s="58"/>
      <c r="F472" s="190"/>
      <c r="G472" s="190"/>
      <c r="H472" s="190"/>
      <c r="I472" s="58"/>
      <c r="J472" s="58"/>
      <c r="K472" s="189"/>
      <c r="L472" s="259"/>
      <c r="M472" s="259"/>
      <c r="N472" s="58"/>
      <c r="O472" s="30"/>
      <c r="P472" s="58"/>
      <c r="Q472" s="30"/>
      <c r="R472" s="185"/>
      <c r="S472" s="206"/>
      <c r="T472" s="291"/>
      <c r="U472" s="29"/>
      <c r="V472" s="187"/>
      <c r="W472" s="58"/>
      <c r="X472" s="190"/>
      <c r="Y472" s="190"/>
      <c r="Z472" s="190"/>
      <c r="AA472" s="58"/>
      <c r="AB472" s="58"/>
      <c r="AC472" s="189"/>
      <c r="AD472" s="259"/>
      <c r="AE472" s="259"/>
      <c r="AF472" s="58"/>
      <c r="AG472" s="30"/>
      <c r="AH472" s="58"/>
      <c r="AI472" s="30"/>
      <c r="AJ472" s="185"/>
      <c r="AK472" s="208"/>
      <c r="AL472" s="291"/>
      <c r="AM472" s="124" t="str">
        <f t="shared" si="39"/>
        <v/>
      </c>
      <c r="AN472" s="125" t="str">
        <f t="shared" si="40"/>
        <v/>
      </c>
      <c r="AO472" s="125" t="str">
        <f t="shared" si="41"/>
        <v/>
      </c>
      <c r="AP472" s="125" t="str">
        <f t="shared" si="42"/>
        <v/>
      </c>
      <c r="AQ472" s="126" t="str">
        <f t="shared" si="43"/>
        <v/>
      </c>
      <c r="AR472" s="39"/>
      <c r="AS472" s="234"/>
      <c r="AT472" s="39"/>
    </row>
    <row r="473" spans="2:46" ht="13.5" customHeight="1" x14ac:dyDescent="0.15">
      <c r="B473" s="289" t="s">
        <v>160</v>
      </c>
      <c r="C473" s="27" t="s">
        <v>34</v>
      </c>
      <c r="D473" s="41"/>
      <c r="E473" s="57"/>
      <c r="F473" s="98"/>
      <c r="G473" s="98"/>
      <c r="H473" s="98"/>
      <c r="I473" s="62"/>
      <c r="J473" s="62"/>
      <c r="K473" s="63"/>
      <c r="L473" s="258"/>
      <c r="M473" s="258"/>
      <c r="N473" s="57"/>
      <c r="O473" s="28"/>
      <c r="P473" s="57"/>
      <c r="Q473" s="28"/>
      <c r="R473" s="133"/>
      <c r="S473" s="206"/>
      <c r="T473" s="289" t="s">
        <v>160</v>
      </c>
      <c r="U473" s="27" t="s">
        <v>34</v>
      </c>
      <c r="V473" s="41"/>
      <c r="W473" s="57"/>
      <c r="X473" s="98"/>
      <c r="Y473" s="98"/>
      <c r="Z473" s="98"/>
      <c r="AA473" s="62"/>
      <c r="AB473" s="62"/>
      <c r="AC473" s="63"/>
      <c r="AD473" s="258"/>
      <c r="AE473" s="258"/>
      <c r="AF473" s="57"/>
      <c r="AG473" s="28"/>
      <c r="AH473" s="57"/>
      <c r="AI473" s="28"/>
      <c r="AJ473" s="133"/>
      <c r="AK473" s="208"/>
      <c r="AL473" s="289" t="s">
        <v>160</v>
      </c>
      <c r="AM473" s="121" t="str">
        <f t="shared" si="39"/>
        <v/>
      </c>
      <c r="AN473" s="97" t="str">
        <f t="shared" si="40"/>
        <v/>
      </c>
      <c r="AO473" s="97" t="str">
        <f t="shared" si="41"/>
        <v/>
      </c>
      <c r="AP473" s="97" t="str">
        <f t="shared" si="42"/>
        <v/>
      </c>
      <c r="AQ473" s="122" t="str">
        <f t="shared" si="43"/>
        <v/>
      </c>
      <c r="AR473" s="39"/>
      <c r="AS473" s="234"/>
      <c r="AT473" s="39"/>
    </row>
    <row r="474" spans="2:46" ht="13.5" customHeight="1" x14ac:dyDescent="0.15">
      <c r="B474" s="290"/>
      <c r="C474" s="29" t="s">
        <v>35</v>
      </c>
      <c r="D474" s="187"/>
      <c r="E474" s="58"/>
      <c r="F474" s="188"/>
      <c r="G474" s="188"/>
      <c r="H474" s="188"/>
      <c r="I474" s="64"/>
      <c r="J474" s="64"/>
      <c r="K474" s="189"/>
      <c r="L474" s="259"/>
      <c r="M474" s="259"/>
      <c r="N474" s="58"/>
      <c r="O474" s="30"/>
      <c r="P474" s="58"/>
      <c r="Q474" s="30"/>
      <c r="R474" s="134"/>
      <c r="S474" s="206"/>
      <c r="T474" s="290"/>
      <c r="U474" s="29" t="s">
        <v>35</v>
      </c>
      <c r="V474" s="187"/>
      <c r="W474" s="58"/>
      <c r="X474" s="188"/>
      <c r="Y474" s="188"/>
      <c r="Z474" s="188"/>
      <c r="AA474" s="64"/>
      <c r="AB474" s="64"/>
      <c r="AC474" s="189"/>
      <c r="AD474" s="259"/>
      <c r="AE474" s="259"/>
      <c r="AF474" s="58"/>
      <c r="AG474" s="30"/>
      <c r="AH474" s="58"/>
      <c r="AI474" s="30"/>
      <c r="AJ474" s="134"/>
      <c r="AK474" s="208"/>
      <c r="AL474" s="290"/>
      <c r="AM474" s="88" t="str">
        <f t="shared" si="39"/>
        <v/>
      </c>
      <c r="AN474" s="123" t="str">
        <f t="shared" si="40"/>
        <v/>
      </c>
      <c r="AO474" s="123" t="str">
        <f t="shared" si="41"/>
        <v/>
      </c>
      <c r="AP474" s="123" t="str">
        <f t="shared" si="42"/>
        <v/>
      </c>
      <c r="AQ474" s="89" t="str">
        <f t="shared" si="43"/>
        <v/>
      </c>
      <c r="AR474" s="39"/>
      <c r="AS474" s="234"/>
      <c r="AT474" s="39"/>
    </row>
    <row r="475" spans="2:46" ht="13.5" customHeight="1" x14ac:dyDescent="0.15">
      <c r="B475" s="290"/>
      <c r="C475" s="29" t="s">
        <v>36</v>
      </c>
      <c r="D475" s="187"/>
      <c r="E475" s="58"/>
      <c r="F475" s="188"/>
      <c r="G475" s="188"/>
      <c r="H475" s="188"/>
      <c r="I475" s="64"/>
      <c r="J475" s="64"/>
      <c r="K475" s="189"/>
      <c r="L475" s="259"/>
      <c r="M475" s="259"/>
      <c r="N475" s="58"/>
      <c r="O475" s="30"/>
      <c r="P475" s="58"/>
      <c r="Q475" s="30"/>
      <c r="R475" s="134"/>
      <c r="S475" s="206"/>
      <c r="T475" s="290"/>
      <c r="U475" s="29" t="s">
        <v>36</v>
      </c>
      <c r="V475" s="187"/>
      <c r="W475" s="58"/>
      <c r="X475" s="188"/>
      <c r="Y475" s="188"/>
      <c r="Z475" s="188"/>
      <c r="AA475" s="64"/>
      <c r="AB475" s="64"/>
      <c r="AC475" s="189"/>
      <c r="AD475" s="259"/>
      <c r="AE475" s="259"/>
      <c r="AF475" s="58"/>
      <c r="AG475" s="30"/>
      <c r="AH475" s="58"/>
      <c r="AI475" s="30"/>
      <c r="AJ475" s="134"/>
      <c r="AK475" s="208"/>
      <c r="AL475" s="290"/>
      <c r="AM475" s="88" t="str">
        <f t="shared" si="39"/>
        <v/>
      </c>
      <c r="AN475" s="123" t="str">
        <f t="shared" si="40"/>
        <v/>
      </c>
      <c r="AO475" s="123" t="str">
        <f t="shared" si="41"/>
        <v/>
      </c>
      <c r="AP475" s="123" t="str">
        <f t="shared" si="42"/>
        <v/>
      </c>
      <c r="AQ475" s="89" t="str">
        <f t="shared" si="43"/>
        <v/>
      </c>
      <c r="AR475" s="39"/>
      <c r="AS475" s="234"/>
      <c r="AT475" s="39"/>
    </row>
    <row r="476" spans="2:46" ht="13.5" customHeight="1" x14ac:dyDescent="0.15">
      <c r="B476" s="290"/>
      <c r="C476" s="29" t="s">
        <v>38</v>
      </c>
      <c r="D476" s="187"/>
      <c r="E476" s="58"/>
      <c r="F476" s="188"/>
      <c r="G476" s="188"/>
      <c r="H476" s="188"/>
      <c r="I476" s="64"/>
      <c r="J476" s="64"/>
      <c r="K476" s="189"/>
      <c r="L476" s="259"/>
      <c r="M476" s="259"/>
      <c r="N476" s="58"/>
      <c r="O476" s="30"/>
      <c r="P476" s="58"/>
      <c r="Q476" s="30"/>
      <c r="R476" s="134"/>
      <c r="S476" s="206"/>
      <c r="T476" s="290"/>
      <c r="U476" s="29" t="s">
        <v>38</v>
      </c>
      <c r="V476" s="187"/>
      <c r="W476" s="58"/>
      <c r="X476" s="188"/>
      <c r="Y476" s="188"/>
      <c r="Z476" s="188"/>
      <c r="AA476" s="64"/>
      <c r="AB476" s="64"/>
      <c r="AC476" s="189"/>
      <c r="AD476" s="259"/>
      <c r="AE476" s="259"/>
      <c r="AF476" s="58"/>
      <c r="AG476" s="30"/>
      <c r="AH476" s="58"/>
      <c r="AI476" s="30"/>
      <c r="AJ476" s="134"/>
      <c r="AK476" s="208"/>
      <c r="AL476" s="290"/>
      <c r="AM476" s="88" t="str">
        <f t="shared" si="39"/>
        <v/>
      </c>
      <c r="AN476" s="123" t="str">
        <f t="shared" si="40"/>
        <v/>
      </c>
      <c r="AO476" s="123" t="str">
        <f t="shared" si="41"/>
        <v/>
      </c>
      <c r="AP476" s="123" t="str">
        <f t="shared" si="42"/>
        <v/>
      </c>
      <c r="AQ476" s="89" t="str">
        <f t="shared" si="43"/>
        <v/>
      </c>
      <c r="AR476" s="39"/>
      <c r="AS476" s="234"/>
      <c r="AT476" s="39"/>
    </row>
    <row r="477" spans="2:46" ht="13.5" customHeight="1" thickBot="1" x14ac:dyDescent="0.2">
      <c r="B477" s="291"/>
      <c r="C477" s="29"/>
      <c r="D477" s="187"/>
      <c r="E477" s="58"/>
      <c r="F477" s="190"/>
      <c r="G477" s="190"/>
      <c r="H477" s="190"/>
      <c r="I477" s="58"/>
      <c r="J477" s="58"/>
      <c r="K477" s="189"/>
      <c r="L477" s="259"/>
      <c r="M477" s="259"/>
      <c r="N477" s="58"/>
      <c r="O477" s="30"/>
      <c r="P477" s="58"/>
      <c r="Q477" s="30"/>
      <c r="R477" s="185"/>
      <c r="S477" s="206"/>
      <c r="T477" s="291"/>
      <c r="U477" s="29"/>
      <c r="V477" s="187"/>
      <c r="W477" s="58"/>
      <c r="X477" s="190"/>
      <c r="Y477" s="190"/>
      <c r="Z477" s="190"/>
      <c r="AA477" s="58"/>
      <c r="AB477" s="58"/>
      <c r="AC477" s="189"/>
      <c r="AD477" s="259"/>
      <c r="AE477" s="259"/>
      <c r="AF477" s="58"/>
      <c r="AG477" s="30"/>
      <c r="AH477" s="58"/>
      <c r="AI477" s="30"/>
      <c r="AJ477" s="185"/>
      <c r="AK477" s="208"/>
      <c r="AL477" s="291"/>
      <c r="AM477" s="124" t="str">
        <f t="shared" si="39"/>
        <v/>
      </c>
      <c r="AN477" s="125" t="str">
        <f t="shared" si="40"/>
        <v/>
      </c>
      <c r="AO477" s="125" t="str">
        <f t="shared" si="41"/>
        <v/>
      </c>
      <c r="AP477" s="125" t="str">
        <f t="shared" si="42"/>
        <v/>
      </c>
      <c r="AQ477" s="126" t="str">
        <f t="shared" si="43"/>
        <v/>
      </c>
      <c r="AR477" s="39"/>
      <c r="AS477" s="234"/>
      <c r="AT477" s="39"/>
    </row>
    <row r="478" spans="2:46" ht="13.5" customHeight="1" x14ac:dyDescent="0.15">
      <c r="B478" s="289" t="s">
        <v>161</v>
      </c>
      <c r="C478" s="27" t="s">
        <v>34</v>
      </c>
      <c r="D478" s="41"/>
      <c r="E478" s="57"/>
      <c r="F478" s="98"/>
      <c r="G478" s="98"/>
      <c r="H478" s="98"/>
      <c r="I478" s="62"/>
      <c r="J478" s="62"/>
      <c r="K478" s="63"/>
      <c r="L478" s="258"/>
      <c r="M478" s="258"/>
      <c r="N478" s="57"/>
      <c r="O478" s="28"/>
      <c r="P478" s="57"/>
      <c r="Q478" s="28"/>
      <c r="R478" s="133"/>
      <c r="S478" s="206"/>
      <c r="T478" s="289" t="s">
        <v>161</v>
      </c>
      <c r="U478" s="27" t="s">
        <v>34</v>
      </c>
      <c r="V478" s="41"/>
      <c r="W478" s="57"/>
      <c r="X478" s="98"/>
      <c r="Y478" s="98"/>
      <c r="Z478" s="98"/>
      <c r="AA478" s="62"/>
      <c r="AB478" s="62"/>
      <c r="AC478" s="63"/>
      <c r="AD478" s="258"/>
      <c r="AE478" s="258"/>
      <c r="AF478" s="57"/>
      <c r="AG478" s="28"/>
      <c r="AH478" s="57"/>
      <c r="AI478" s="28"/>
      <c r="AJ478" s="133"/>
      <c r="AK478" s="208"/>
      <c r="AL478" s="289" t="s">
        <v>161</v>
      </c>
      <c r="AM478" s="121" t="str">
        <f t="shared" si="39"/>
        <v/>
      </c>
      <c r="AN478" s="97" t="str">
        <f t="shared" si="40"/>
        <v/>
      </c>
      <c r="AO478" s="97" t="str">
        <f t="shared" si="41"/>
        <v/>
      </c>
      <c r="AP478" s="97" t="str">
        <f t="shared" si="42"/>
        <v/>
      </c>
      <c r="AQ478" s="122" t="str">
        <f t="shared" si="43"/>
        <v/>
      </c>
      <c r="AR478" s="39"/>
      <c r="AS478" s="234"/>
      <c r="AT478" s="39"/>
    </row>
    <row r="479" spans="2:46" ht="13.5" customHeight="1" x14ac:dyDescent="0.15">
      <c r="B479" s="290"/>
      <c r="C479" s="29" t="s">
        <v>35</v>
      </c>
      <c r="D479" s="187"/>
      <c r="E479" s="58"/>
      <c r="F479" s="188"/>
      <c r="G479" s="188"/>
      <c r="H479" s="188"/>
      <c r="I479" s="64"/>
      <c r="J479" s="64"/>
      <c r="K479" s="189"/>
      <c r="L479" s="259"/>
      <c r="M479" s="259"/>
      <c r="N479" s="58"/>
      <c r="O479" s="30"/>
      <c r="P479" s="58"/>
      <c r="Q479" s="30"/>
      <c r="R479" s="134"/>
      <c r="S479" s="206"/>
      <c r="T479" s="290"/>
      <c r="U479" s="29" t="s">
        <v>35</v>
      </c>
      <c r="V479" s="187"/>
      <c r="W479" s="58"/>
      <c r="X479" s="188"/>
      <c r="Y479" s="188"/>
      <c r="Z479" s="188"/>
      <c r="AA479" s="64"/>
      <c r="AB479" s="64"/>
      <c r="AC479" s="189"/>
      <c r="AD479" s="259"/>
      <c r="AE479" s="259"/>
      <c r="AF479" s="58"/>
      <c r="AG479" s="30"/>
      <c r="AH479" s="58"/>
      <c r="AI479" s="30"/>
      <c r="AJ479" s="134"/>
      <c r="AK479" s="208"/>
      <c r="AL479" s="290"/>
      <c r="AM479" s="88" t="str">
        <f t="shared" si="39"/>
        <v/>
      </c>
      <c r="AN479" s="123" t="str">
        <f t="shared" si="40"/>
        <v/>
      </c>
      <c r="AO479" s="123" t="str">
        <f t="shared" si="41"/>
        <v/>
      </c>
      <c r="AP479" s="123" t="str">
        <f t="shared" si="42"/>
        <v/>
      </c>
      <c r="AQ479" s="89" t="str">
        <f t="shared" si="43"/>
        <v/>
      </c>
      <c r="AR479" s="39"/>
      <c r="AS479" s="234"/>
      <c r="AT479" s="39"/>
    </row>
    <row r="480" spans="2:46" ht="13.5" customHeight="1" x14ac:dyDescent="0.15">
      <c r="B480" s="290"/>
      <c r="C480" s="29" t="s">
        <v>36</v>
      </c>
      <c r="D480" s="187"/>
      <c r="E480" s="58"/>
      <c r="F480" s="188"/>
      <c r="G480" s="188"/>
      <c r="H480" s="188"/>
      <c r="I480" s="64"/>
      <c r="J480" s="64"/>
      <c r="K480" s="189"/>
      <c r="L480" s="259"/>
      <c r="M480" s="259"/>
      <c r="N480" s="58"/>
      <c r="O480" s="30"/>
      <c r="P480" s="58"/>
      <c r="Q480" s="30"/>
      <c r="R480" s="134"/>
      <c r="S480" s="206"/>
      <c r="T480" s="290"/>
      <c r="U480" s="29" t="s">
        <v>36</v>
      </c>
      <c r="V480" s="187"/>
      <c r="W480" s="58"/>
      <c r="X480" s="188"/>
      <c r="Y480" s="188"/>
      <c r="Z480" s="188"/>
      <c r="AA480" s="64"/>
      <c r="AB480" s="64"/>
      <c r="AC480" s="189"/>
      <c r="AD480" s="259"/>
      <c r="AE480" s="259"/>
      <c r="AF480" s="58"/>
      <c r="AG480" s="30"/>
      <c r="AH480" s="58"/>
      <c r="AI480" s="30"/>
      <c r="AJ480" s="134"/>
      <c r="AK480" s="208"/>
      <c r="AL480" s="290"/>
      <c r="AM480" s="88" t="str">
        <f t="shared" si="39"/>
        <v/>
      </c>
      <c r="AN480" s="123" t="str">
        <f t="shared" si="40"/>
        <v/>
      </c>
      <c r="AO480" s="123" t="str">
        <f t="shared" si="41"/>
        <v/>
      </c>
      <c r="AP480" s="123" t="str">
        <f t="shared" si="42"/>
        <v/>
      </c>
      <c r="AQ480" s="89" t="str">
        <f t="shared" si="43"/>
        <v/>
      </c>
      <c r="AR480" s="39"/>
      <c r="AS480" s="234"/>
      <c r="AT480" s="39"/>
    </row>
    <row r="481" spans="2:46" ht="13.5" customHeight="1" x14ac:dyDescent="0.15">
      <c r="B481" s="290"/>
      <c r="C481" s="29" t="s">
        <v>38</v>
      </c>
      <c r="D481" s="187"/>
      <c r="E481" s="58"/>
      <c r="F481" s="188"/>
      <c r="G481" s="188"/>
      <c r="H481" s="188"/>
      <c r="I481" s="64"/>
      <c r="J481" s="64"/>
      <c r="K481" s="189"/>
      <c r="L481" s="259"/>
      <c r="M481" s="259"/>
      <c r="N481" s="58"/>
      <c r="O481" s="30"/>
      <c r="P481" s="58"/>
      <c r="Q481" s="30"/>
      <c r="R481" s="134"/>
      <c r="S481" s="206"/>
      <c r="T481" s="290"/>
      <c r="U481" s="29" t="s">
        <v>38</v>
      </c>
      <c r="V481" s="187"/>
      <c r="W481" s="58"/>
      <c r="X481" s="188"/>
      <c r="Y481" s="188"/>
      <c r="Z481" s="188"/>
      <c r="AA481" s="64"/>
      <c r="AB481" s="64"/>
      <c r="AC481" s="189"/>
      <c r="AD481" s="259"/>
      <c r="AE481" s="259"/>
      <c r="AF481" s="58"/>
      <c r="AG481" s="30"/>
      <c r="AH481" s="58"/>
      <c r="AI481" s="30"/>
      <c r="AJ481" s="134"/>
      <c r="AK481" s="208"/>
      <c r="AL481" s="290"/>
      <c r="AM481" s="88" t="str">
        <f t="shared" ref="AM481:AM544" si="44">IF(OR(X481="",F481=""),"",X481-F481)</f>
        <v/>
      </c>
      <c r="AN481" s="123" t="str">
        <f t="shared" ref="AN481:AN544" si="45">IF(OR(Y481="",G481=""),"",Y481-G481)</f>
        <v/>
      </c>
      <c r="AO481" s="123" t="str">
        <f t="shared" ref="AO481:AO544" si="46">IF(OR(Z481="",H481=""),"",Z481-H481)</f>
        <v/>
      </c>
      <c r="AP481" s="123" t="str">
        <f t="shared" ref="AP481:AP544" si="47">IF(OR(AA481="",I481=""),"",AA481-I481)</f>
        <v/>
      </c>
      <c r="AQ481" s="89" t="str">
        <f t="shared" ref="AQ481:AQ544" si="48">IF(OR(AB481="",J481=""),"",AB481-J481)</f>
        <v/>
      </c>
      <c r="AR481" s="39"/>
      <c r="AS481" s="234"/>
      <c r="AT481" s="39"/>
    </row>
    <row r="482" spans="2:46" ht="13.5" customHeight="1" thickBot="1" x14ac:dyDescent="0.2">
      <c r="B482" s="291"/>
      <c r="C482" s="29"/>
      <c r="D482" s="187"/>
      <c r="E482" s="58"/>
      <c r="F482" s="190"/>
      <c r="G482" s="190"/>
      <c r="H482" s="190"/>
      <c r="I482" s="58"/>
      <c r="J482" s="58"/>
      <c r="K482" s="189"/>
      <c r="L482" s="259"/>
      <c r="M482" s="259"/>
      <c r="N482" s="58"/>
      <c r="O482" s="30"/>
      <c r="P482" s="58"/>
      <c r="Q482" s="30"/>
      <c r="R482" s="185"/>
      <c r="S482" s="206"/>
      <c r="T482" s="291"/>
      <c r="U482" s="29"/>
      <c r="V482" s="187"/>
      <c r="W482" s="58"/>
      <c r="X482" s="190"/>
      <c r="Y482" s="190"/>
      <c r="Z482" s="190"/>
      <c r="AA482" s="58"/>
      <c r="AB482" s="58"/>
      <c r="AC482" s="189"/>
      <c r="AD482" s="259"/>
      <c r="AE482" s="259"/>
      <c r="AF482" s="58"/>
      <c r="AG482" s="30"/>
      <c r="AH482" s="58"/>
      <c r="AI482" s="30"/>
      <c r="AJ482" s="185"/>
      <c r="AK482" s="208"/>
      <c r="AL482" s="291"/>
      <c r="AM482" s="124" t="str">
        <f t="shared" si="44"/>
        <v/>
      </c>
      <c r="AN482" s="125" t="str">
        <f t="shared" si="45"/>
        <v/>
      </c>
      <c r="AO482" s="125" t="str">
        <f t="shared" si="46"/>
        <v/>
      </c>
      <c r="AP482" s="125" t="str">
        <f t="shared" si="47"/>
        <v/>
      </c>
      <c r="AQ482" s="126" t="str">
        <f t="shared" si="48"/>
        <v/>
      </c>
      <c r="AR482" s="39"/>
      <c r="AS482" s="234"/>
      <c r="AT482" s="39"/>
    </row>
    <row r="483" spans="2:46" ht="13.5" customHeight="1" x14ac:dyDescent="0.15">
      <c r="B483" s="289" t="s">
        <v>162</v>
      </c>
      <c r="C483" s="27" t="s">
        <v>34</v>
      </c>
      <c r="D483" s="41"/>
      <c r="E483" s="57"/>
      <c r="F483" s="98"/>
      <c r="G483" s="98"/>
      <c r="H483" s="98"/>
      <c r="I483" s="62"/>
      <c r="J483" s="62"/>
      <c r="K483" s="63"/>
      <c r="L483" s="258"/>
      <c r="M483" s="258"/>
      <c r="N483" s="57"/>
      <c r="O483" s="28"/>
      <c r="P483" s="57"/>
      <c r="Q483" s="28"/>
      <c r="R483" s="133"/>
      <c r="S483" s="206"/>
      <c r="T483" s="289" t="s">
        <v>162</v>
      </c>
      <c r="U483" s="27" t="s">
        <v>34</v>
      </c>
      <c r="V483" s="41"/>
      <c r="W483" s="57"/>
      <c r="X483" s="98"/>
      <c r="Y483" s="98"/>
      <c r="Z483" s="98"/>
      <c r="AA483" s="62"/>
      <c r="AB483" s="62"/>
      <c r="AC483" s="63"/>
      <c r="AD483" s="258"/>
      <c r="AE483" s="258"/>
      <c r="AF483" s="57"/>
      <c r="AG483" s="28"/>
      <c r="AH483" s="57"/>
      <c r="AI483" s="28"/>
      <c r="AJ483" s="133"/>
      <c r="AK483" s="208"/>
      <c r="AL483" s="289" t="s">
        <v>162</v>
      </c>
      <c r="AM483" s="121" t="str">
        <f t="shared" si="44"/>
        <v/>
      </c>
      <c r="AN483" s="97" t="str">
        <f t="shared" si="45"/>
        <v/>
      </c>
      <c r="AO483" s="97" t="str">
        <f t="shared" si="46"/>
        <v/>
      </c>
      <c r="AP483" s="97" t="str">
        <f t="shared" si="47"/>
        <v/>
      </c>
      <c r="AQ483" s="122" t="str">
        <f t="shared" si="48"/>
        <v/>
      </c>
      <c r="AR483" s="39"/>
      <c r="AS483" s="234"/>
      <c r="AT483" s="39"/>
    </row>
    <row r="484" spans="2:46" ht="13.5" customHeight="1" x14ac:dyDescent="0.15">
      <c r="B484" s="290"/>
      <c r="C484" s="29" t="s">
        <v>35</v>
      </c>
      <c r="D484" s="187"/>
      <c r="E484" s="58"/>
      <c r="F484" s="188"/>
      <c r="G484" s="188"/>
      <c r="H484" s="188"/>
      <c r="I484" s="64"/>
      <c r="J484" s="64"/>
      <c r="K484" s="189"/>
      <c r="L484" s="259"/>
      <c r="M484" s="259"/>
      <c r="N484" s="58"/>
      <c r="O484" s="30"/>
      <c r="P484" s="58"/>
      <c r="Q484" s="30"/>
      <c r="R484" s="134"/>
      <c r="S484" s="206"/>
      <c r="T484" s="290"/>
      <c r="U484" s="29" t="s">
        <v>35</v>
      </c>
      <c r="V484" s="187"/>
      <c r="W484" s="58"/>
      <c r="X484" s="188"/>
      <c r="Y484" s="188"/>
      <c r="Z484" s="188"/>
      <c r="AA484" s="64"/>
      <c r="AB484" s="64"/>
      <c r="AC484" s="189"/>
      <c r="AD484" s="259"/>
      <c r="AE484" s="259"/>
      <c r="AF484" s="58"/>
      <c r="AG484" s="30"/>
      <c r="AH484" s="58"/>
      <c r="AI484" s="30"/>
      <c r="AJ484" s="134"/>
      <c r="AK484" s="208"/>
      <c r="AL484" s="290"/>
      <c r="AM484" s="88" t="str">
        <f t="shared" si="44"/>
        <v/>
      </c>
      <c r="AN484" s="123" t="str">
        <f t="shared" si="45"/>
        <v/>
      </c>
      <c r="AO484" s="123" t="str">
        <f t="shared" si="46"/>
        <v/>
      </c>
      <c r="AP484" s="123" t="str">
        <f t="shared" si="47"/>
        <v/>
      </c>
      <c r="AQ484" s="89" t="str">
        <f t="shared" si="48"/>
        <v/>
      </c>
      <c r="AR484" s="39"/>
      <c r="AS484" s="234"/>
      <c r="AT484" s="39"/>
    </row>
    <row r="485" spans="2:46" ht="13.5" customHeight="1" x14ac:dyDescent="0.15">
      <c r="B485" s="290"/>
      <c r="C485" s="29" t="s">
        <v>36</v>
      </c>
      <c r="D485" s="187"/>
      <c r="E485" s="58"/>
      <c r="F485" s="188"/>
      <c r="G485" s="188"/>
      <c r="H485" s="188"/>
      <c r="I485" s="64"/>
      <c r="J485" s="64"/>
      <c r="K485" s="189"/>
      <c r="L485" s="259"/>
      <c r="M485" s="259"/>
      <c r="N485" s="58"/>
      <c r="O485" s="30"/>
      <c r="P485" s="58"/>
      <c r="Q485" s="30"/>
      <c r="R485" s="134"/>
      <c r="S485" s="206"/>
      <c r="T485" s="290"/>
      <c r="U485" s="29" t="s">
        <v>36</v>
      </c>
      <c r="V485" s="187"/>
      <c r="W485" s="58"/>
      <c r="X485" s="188"/>
      <c r="Y485" s="188"/>
      <c r="Z485" s="188"/>
      <c r="AA485" s="64"/>
      <c r="AB485" s="64"/>
      <c r="AC485" s="189"/>
      <c r="AD485" s="259"/>
      <c r="AE485" s="259"/>
      <c r="AF485" s="58"/>
      <c r="AG485" s="30"/>
      <c r="AH485" s="58"/>
      <c r="AI485" s="30"/>
      <c r="AJ485" s="134"/>
      <c r="AK485" s="208"/>
      <c r="AL485" s="290"/>
      <c r="AM485" s="88" t="str">
        <f t="shared" si="44"/>
        <v/>
      </c>
      <c r="AN485" s="123" t="str">
        <f t="shared" si="45"/>
        <v/>
      </c>
      <c r="AO485" s="123" t="str">
        <f t="shared" si="46"/>
        <v/>
      </c>
      <c r="AP485" s="123" t="str">
        <f t="shared" si="47"/>
        <v/>
      </c>
      <c r="AQ485" s="89" t="str">
        <f t="shared" si="48"/>
        <v/>
      </c>
      <c r="AR485" s="39"/>
      <c r="AS485" s="234"/>
      <c r="AT485" s="39"/>
    </row>
    <row r="486" spans="2:46" ht="13.5" customHeight="1" x14ac:dyDescent="0.15">
      <c r="B486" s="290"/>
      <c r="C486" s="29" t="s">
        <v>38</v>
      </c>
      <c r="D486" s="187"/>
      <c r="E486" s="58"/>
      <c r="F486" s="188"/>
      <c r="G486" s="188"/>
      <c r="H486" s="188"/>
      <c r="I486" s="64"/>
      <c r="J486" s="64"/>
      <c r="K486" s="189"/>
      <c r="L486" s="259"/>
      <c r="M486" s="259"/>
      <c r="N486" s="58"/>
      <c r="O486" s="30"/>
      <c r="P486" s="58"/>
      <c r="Q486" s="30"/>
      <c r="R486" s="134"/>
      <c r="S486" s="206"/>
      <c r="T486" s="290"/>
      <c r="U486" s="29" t="s">
        <v>38</v>
      </c>
      <c r="V486" s="187"/>
      <c r="W486" s="58"/>
      <c r="X486" s="188"/>
      <c r="Y486" s="188"/>
      <c r="Z486" s="188"/>
      <c r="AA486" s="64"/>
      <c r="AB486" s="64"/>
      <c r="AC486" s="189"/>
      <c r="AD486" s="259"/>
      <c r="AE486" s="259"/>
      <c r="AF486" s="58"/>
      <c r="AG486" s="30"/>
      <c r="AH486" s="58"/>
      <c r="AI486" s="30"/>
      <c r="AJ486" s="134"/>
      <c r="AK486" s="208"/>
      <c r="AL486" s="290"/>
      <c r="AM486" s="88" t="str">
        <f t="shared" si="44"/>
        <v/>
      </c>
      <c r="AN486" s="123" t="str">
        <f t="shared" si="45"/>
        <v/>
      </c>
      <c r="AO486" s="123" t="str">
        <f t="shared" si="46"/>
        <v/>
      </c>
      <c r="AP486" s="123" t="str">
        <f t="shared" si="47"/>
        <v/>
      </c>
      <c r="AQ486" s="89" t="str">
        <f t="shared" si="48"/>
        <v/>
      </c>
      <c r="AR486" s="39"/>
      <c r="AS486" s="234"/>
      <c r="AT486" s="39"/>
    </row>
    <row r="487" spans="2:46" ht="13.5" customHeight="1" thickBot="1" x14ac:dyDescent="0.2">
      <c r="B487" s="291"/>
      <c r="C487" s="29"/>
      <c r="D487" s="187"/>
      <c r="E487" s="58"/>
      <c r="F487" s="190"/>
      <c r="G487" s="190"/>
      <c r="H487" s="190"/>
      <c r="I487" s="58"/>
      <c r="J487" s="58"/>
      <c r="K487" s="189"/>
      <c r="L487" s="259"/>
      <c r="M487" s="259"/>
      <c r="N487" s="58"/>
      <c r="O487" s="30"/>
      <c r="P487" s="58"/>
      <c r="Q487" s="30"/>
      <c r="R487" s="185"/>
      <c r="S487" s="206"/>
      <c r="T487" s="291"/>
      <c r="U487" s="29"/>
      <c r="V487" s="187"/>
      <c r="W487" s="58"/>
      <c r="X487" s="190"/>
      <c r="Y487" s="190"/>
      <c r="Z487" s="190"/>
      <c r="AA487" s="58"/>
      <c r="AB487" s="58"/>
      <c r="AC487" s="189"/>
      <c r="AD487" s="259"/>
      <c r="AE487" s="259"/>
      <c r="AF487" s="58"/>
      <c r="AG487" s="30"/>
      <c r="AH487" s="58"/>
      <c r="AI487" s="30"/>
      <c r="AJ487" s="185"/>
      <c r="AK487" s="208"/>
      <c r="AL487" s="291"/>
      <c r="AM487" s="124" t="str">
        <f t="shared" si="44"/>
        <v/>
      </c>
      <c r="AN487" s="125" t="str">
        <f t="shared" si="45"/>
        <v/>
      </c>
      <c r="AO487" s="125" t="str">
        <f t="shared" si="46"/>
        <v/>
      </c>
      <c r="AP487" s="125" t="str">
        <f t="shared" si="47"/>
        <v/>
      </c>
      <c r="AQ487" s="126" t="str">
        <f t="shared" si="48"/>
        <v/>
      </c>
      <c r="AR487" s="39"/>
      <c r="AS487" s="234"/>
      <c r="AT487" s="39"/>
    </row>
    <row r="488" spans="2:46" ht="13.5" customHeight="1" x14ac:dyDescent="0.15">
      <c r="B488" s="289" t="s">
        <v>163</v>
      </c>
      <c r="C488" s="27" t="s">
        <v>34</v>
      </c>
      <c r="D488" s="41"/>
      <c r="E488" s="57"/>
      <c r="F488" s="98"/>
      <c r="G488" s="98"/>
      <c r="H488" s="98"/>
      <c r="I488" s="62"/>
      <c r="J488" s="62"/>
      <c r="K488" s="63"/>
      <c r="L488" s="258"/>
      <c r="M488" s="258"/>
      <c r="N488" s="57"/>
      <c r="O488" s="28"/>
      <c r="P488" s="57"/>
      <c r="Q488" s="28"/>
      <c r="R488" s="133"/>
      <c r="S488" s="206"/>
      <c r="T488" s="289" t="s">
        <v>163</v>
      </c>
      <c r="U488" s="27" t="s">
        <v>34</v>
      </c>
      <c r="V488" s="41"/>
      <c r="W488" s="57"/>
      <c r="X488" s="98"/>
      <c r="Y488" s="98"/>
      <c r="Z488" s="98"/>
      <c r="AA488" s="62"/>
      <c r="AB488" s="62"/>
      <c r="AC488" s="63"/>
      <c r="AD488" s="258"/>
      <c r="AE488" s="258"/>
      <c r="AF488" s="57"/>
      <c r="AG488" s="28"/>
      <c r="AH488" s="57"/>
      <c r="AI488" s="28"/>
      <c r="AJ488" s="133"/>
      <c r="AK488" s="208"/>
      <c r="AL488" s="289" t="s">
        <v>163</v>
      </c>
      <c r="AM488" s="121" t="str">
        <f t="shared" si="44"/>
        <v/>
      </c>
      <c r="AN488" s="97" t="str">
        <f t="shared" si="45"/>
        <v/>
      </c>
      <c r="AO488" s="97" t="str">
        <f t="shared" si="46"/>
        <v/>
      </c>
      <c r="AP488" s="97" t="str">
        <f t="shared" si="47"/>
        <v/>
      </c>
      <c r="AQ488" s="122" t="str">
        <f t="shared" si="48"/>
        <v/>
      </c>
      <c r="AR488" s="39"/>
      <c r="AS488" s="234"/>
      <c r="AT488" s="39"/>
    </row>
    <row r="489" spans="2:46" ht="13.5" customHeight="1" x14ac:dyDescent="0.15">
      <c r="B489" s="290"/>
      <c r="C489" s="29" t="s">
        <v>35</v>
      </c>
      <c r="D489" s="187"/>
      <c r="E489" s="58"/>
      <c r="F489" s="188"/>
      <c r="G489" s="188"/>
      <c r="H489" s="188"/>
      <c r="I489" s="64"/>
      <c r="J489" s="64"/>
      <c r="K489" s="189"/>
      <c r="L489" s="259"/>
      <c r="M489" s="259"/>
      <c r="N489" s="58"/>
      <c r="O489" s="30"/>
      <c r="P489" s="58"/>
      <c r="Q489" s="30"/>
      <c r="R489" s="134"/>
      <c r="S489" s="206"/>
      <c r="T489" s="290"/>
      <c r="U489" s="29" t="s">
        <v>35</v>
      </c>
      <c r="V489" s="187"/>
      <c r="W489" s="58"/>
      <c r="X489" s="188"/>
      <c r="Y489" s="188"/>
      <c r="Z489" s="188"/>
      <c r="AA489" s="64"/>
      <c r="AB489" s="64"/>
      <c r="AC489" s="189"/>
      <c r="AD489" s="259"/>
      <c r="AE489" s="259"/>
      <c r="AF489" s="58"/>
      <c r="AG489" s="30"/>
      <c r="AH489" s="58"/>
      <c r="AI489" s="30"/>
      <c r="AJ489" s="134"/>
      <c r="AK489" s="208"/>
      <c r="AL489" s="290"/>
      <c r="AM489" s="88" t="str">
        <f t="shared" si="44"/>
        <v/>
      </c>
      <c r="AN489" s="123" t="str">
        <f t="shared" si="45"/>
        <v/>
      </c>
      <c r="AO489" s="123" t="str">
        <f t="shared" si="46"/>
        <v/>
      </c>
      <c r="AP489" s="123" t="str">
        <f t="shared" si="47"/>
        <v/>
      </c>
      <c r="AQ489" s="89" t="str">
        <f t="shared" si="48"/>
        <v/>
      </c>
      <c r="AR489" s="39"/>
      <c r="AS489" s="234"/>
      <c r="AT489" s="39"/>
    </row>
    <row r="490" spans="2:46" ht="13.5" customHeight="1" x14ac:dyDescent="0.15">
      <c r="B490" s="290"/>
      <c r="C490" s="29" t="s">
        <v>36</v>
      </c>
      <c r="D490" s="187"/>
      <c r="E490" s="58"/>
      <c r="F490" s="188"/>
      <c r="G490" s="188"/>
      <c r="H490" s="188"/>
      <c r="I490" s="64"/>
      <c r="J490" s="64"/>
      <c r="K490" s="189"/>
      <c r="L490" s="259"/>
      <c r="M490" s="259"/>
      <c r="N490" s="58"/>
      <c r="O490" s="30"/>
      <c r="P490" s="58"/>
      <c r="Q490" s="30"/>
      <c r="R490" s="134"/>
      <c r="S490" s="206"/>
      <c r="T490" s="290"/>
      <c r="U490" s="29" t="s">
        <v>36</v>
      </c>
      <c r="V490" s="187"/>
      <c r="W490" s="58"/>
      <c r="X490" s="188"/>
      <c r="Y490" s="188"/>
      <c r="Z490" s="188"/>
      <c r="AA490" s="64"/>
      <c r="AB490" s="64"/>
      <c r="AC490" s="189"/>
      <c r="AD490" s="259"/>
      <c r="AE490" s="259"/>
      <c r="AF490" s="58"/>
      <c r="AG490" s="30"/>
      <c r="AH490" s="58"/>
      <c r="AI490" s="30"/>
      <c r="AJ490" s="134"/>
      <c r="AK490" s="208"/>
      <c r="AL490" s="290"/>
      <c r="AM490" s="88" t="str">
        <f t="shared" si="44"/>
        <v/>
      </c>
      <c r="AN490" s="123" t="str">
        <f t="shared" si="45"/>
        <v/>
      </c>
      <c r="AO490" s="123" t="str">
        <f t="shared" si="46"/>
        <v/>
      </c>
      <c r="AP490" s="123" t="str">
        <f t="shared" si="47"/>
        <v/>
      </c>
      <c r="AQ490" s="89" t="str">
        <f t="shared" si="48"/>
        <v/>
      </c>
      <c r="AR490" s="39"/>
      <c r="AS490" s="234"/>
      <c r="AT490" s="39"/>
    </row>
    <row r="491" spans="2:46" ht="13.5" customHeight="1" x14ac:dyDescent="0.15">
      <c r="B491" s="290"/>
      <c r="C491" s="29" t="s">
        <v>38</v>
      </c>
      <c r="D491" s="187"/>
      <c r="E491" s="58"/>
      <c r="F491" s="188"/>
      <c r="G491" s="188"/>
      <c r="H491" s="188"/>
      <c r="I491" s="64"/>
      <c r="J491" s="64"/>
      <c r="K491" s="189"/>
      <c r="L491" s="259"/>
      <c r="M491" s="259"/>
      <c r="N491" s="58"/>
      <c r="O491" s="30"/>
      <c r="P491" s="58"/>
      <c r="Q491" s="30"/>
      <c r="R491" s="134"/>
      <c r="S491" s="206"/>
      <c r="T491" s="290"/>
      <c r="U491" s="29" t="s">
        <v>38</v>
      </c>
      <c r="V491" s="187"/>
      <c r="W491" s="58"/>
      <c r="X491" s="188"/>
      <c r="Y491" s="188"/>
      <c r="Z491" s="188"/>
      <c r="AA491" s="64"/>
      <c r="AB491" s="64"/>
      <c r="AC491" s="189"/>
      <c r="AD491" s="259"/>
      <c r="AE491" s="259"/>
      <c r="AF491" s="58"/>
      <c r="AG491" s="30"/>
      <c r="AH491" s="58"/>
      <c r="AI491" s="30"/>
      <c r="AJ491" s="134"/>
      <c r="AK491" s="208"/>
      <c r="AL491" s="290"/>
      <c r="AM491" s="88" t="str">
        <f t="shared" si="44"/>
        <v/>
      </c>
      <c r="AN491" s="123" t="str">
        <f t="shared" si="45"/>
        <v/>
      </c>
      <c r="AO491" s="123" t="str">
        <f t="shared" si="46"/>
        <v/>
      </c>
      <c r="AP491" s="123" t="str">
        <f t="shared" si="47"/>
        <v/>
      </c>
      <c r="AQ491" s="89" t="str">
        <f t="shared" si="48"/>
        <v/>
      </c>
      <c r="AR491" s="39"/>
      <c r="AS491" s="234"/>
      <c r="AT491" s="39"/>
    </row>
    <row r="492" spans="2:46" ht="13.5" customHeight="1" thickBot="1" x14ac:dyDescent="0.2">
      <c r="B492" s="291"/>
      <c r="C492" s="29"/>
      <c r="D492" s="187"/>
      <c r="E492" s="58"/>
      <c r="F492" s="190"/>
      <c r="G492" s="190"/>
      <c r="H492" s="190"/>
      <c r="I492" s="58"/>
      <c r="J492" s="58"/>
      <c r="K492" s="189"/>
      <c r="L492" s="259"/>
      <c r="M492" s="259"/>
      <c r="N492" s="58"/>
      <c r="O492" s="30"/>
      <c r="P492" s="58"/>
      <c r="Q492" s="30"/>
      <c r="R492" s="185"/>
      <c r="S492" s="206"/>
      <c r="T492" s="291"/>
      <c r="U492" s="29"/>
      <c r="V492" s="187"/>
      <c r="W492" s="58"/>
      <c r="X492" s="190"/>
      <c r="Y492" s="190"/>
      <c r="Z492" s="190"/>
      <c r="AA492" s="58"/>
      <c r="AB492" s="58"/>
      <c r="AC492" s="189"/>
      <c r="AD492" s="259"/>
      <c r="AE492" s="259"/>
      <c r="AF492" s="58"/>
      <c r="AG492" s="30"/>
      <c r="AH492" s="58"/>
      <c r="AI492" s="30"/>
      <c r="AJ492" s="185"/>
      <c r="AK492" s="208"/>
      <c r="AL492" s="291"/>
      <c r="AM492" s="124" t="str">
        <f t="shared" si="44"/>
        <v/>
      </c>
      <c r="AN492" s="125" t="str">
        <f t="shared" si="45"/>
        <v/>
      </c>
      <c r="AO492" s="125" t="str">
        <f t="shared" si="46"/>
        <v/>
      </c>
      <c r="AP492" s="125" t="str">
        <f t="shared" si="47"/>
        <v/>
      </c>
      <c r="AQ492" s="126" t="str">
        <f t="shared" si="48"/>
        <v/>
      </c>
      <c r="AR492" s="39"/>
      <c r="AS492" s="234"/>
      <c r="AT492" s="39"/>
    </row>
    <row r="493" spans="2:46" ht="13.5" customHeight="1" x14ac:dyDescent="0.15">
      <c r="B493" s="289" t="s">
        <v>164</v>
      </c>
      <c r="C493" s="27" t="s">
        <v>34</v>
      </c>
      <c r="D493" s="41"/>
      <c r="E493" s="57"/>
      <c r="F493" s="98"/>
      <c r="G493" s="98"/>
      <c r="H493" s="98"/>
      <c r="I493" s="62"/>
      <c r="J493" s="62"/>
      <c r="K493" s="63"/>
      <c r="L493" s="258"/>
      <c r="M493" s="258"/>
      <c r="N493" s="57"/>
      <c r="O493" s="28"/>
      <c r="P493" s="57"/>
      <c r="Q493" s="28"/>
      <c r="R493" s="133"/>
      <c r="S493" s="206"/>
      <c r="T493" s="289" t="s">
        <v>164</v>
      </c>
      <c r="U493" s="27" t="s">
        <v>34</v>
      </c>
      <c r="V493" s="41"/>
      <c r="W493" s="57"/>
      <c r="X493" s="98"/>
      <c r="Y493" s="98"/>
      <c r="Z493" s="98"/>
      <c r="AA493" s="62"/>
      <c r="AB493" s="62"/>
      <c r="AC493" s="63"/>
      <c r="AD493" s="258"/>
      <c r="AE493" s="258"/>
      <c r="AF493" s="57"/>
      <c r="AG493" s="28"/>
      <c r="AH493" s="57"/>
      <c r="AI493" s="28"/>
      <c r="AJ493" s="133"/>
      <c r="AK493" s="208"/>
      <c r="AL493" s="289" t="s">
        <v>164</v>
      </c>
      <c r="AM493" s="121" t="str">
        <f t="shared" si="44"/>
        <v/>
      </c>
      <c r="AN493" s="97" t="str">
        <f t="shared" si="45"/>
        <v/>
      </c>
      <c r="AO493" s="97" t="str">
        <f t="shared" si="46"/>
        <v/>
      </c>
      <c r="AP493" s="97" t="str">
        <f t="shared" si="47"/>
        <v/>
      </c>
      <c r="AQ493" s="122" t="str">
        <f t="shared" si="48"/>
        <v/>
      </c>
      <c r="AR493" s="39"/>
      <c r="AS493" s="234"/>
      <c r="AT493" s="39"/>
    </row>
    <row r="494" spans="2:46" ht="13.5" customHeight="1" x14ac:dyDescent="0.15">
      <c r="B494" s="290"/>
      <c r="C494" s="29" t="s">
        <v>35</v>
      </c>
      <c r="D494" s="187"/>
      <c r="E494" s="58"/>
      <c r="F494" s="188"/>
      <c r="G494" s="188"/>
      <c r="H494" s="188"/>
      <c r="I494" s="64"/>
      <c r="J494" s="64"/>
      <c r="K494" s="189"/>
      <c r="L494" s="259"/>
      <c r="M494" s="259"/>
      <c r="N494" s="58"/>
      <c r="O494" s="30"/>
      <c r="P494" s="58"/>
      <c r="Q494" s="30"/>
      <c r="R494" s="134"/>
      <c r="S494" s="206"/>
      <c r="T494" s="290"/>
      <c r="U494" s="29" t="s">
        <v>35</v>
      </c>
      <c r="V494" s="187"/>
      <c r="W494" s="58"/>
      <c r="X494" s="188"/>
      <c r="Y494" s="188"/>
      <c r="Z494" s="188"/>
      <c r="AA494" s="64"/>
      <c r="AB494" s="64"/>
      <c r="AC494" s="189"/>
      <c r="AD494" s="259"/>
      <c r="AE494" s="259"/>
      <c r="AF494" s="58"/>
      <c r="AG494" s="30"/>
      <c r="AH494" s="58"/>
      <c r="AI494" s="30"/>
      <c r="AJ494" s="134"/>
      <c r="AK494" s="208"/>
      <c r="AL494" s="290"/>
      <c r="AM494" s="88" t="str">
        <f t="shared" si="44"/>
        <v/>
      </c>
      <c r="AN494" s="123" t="str">
        <f t="shared" si="45"/>
        <v/>
      </c>
      <c r="AO494" s="123" t="str">
        <f t="shared" si="46"/>
        <v/>
      </c>
      <c r="AP494" s="123" t="str">
        <f t="shared" si="47"/>
        <v/>
      </c>
      <c r="AQ494" s="89" t="str">
        <f t="shared" si="48"/>
        <v/>
      </c>
      <c r="AR494" s="39"/>
      <c r="AS494" s="234"/>
      <c r="AT494" s="39"/>
    </row>
    <row r="495" spans="2:46" ht="13.5" customHeight="1" x14ac:dyDescent="0.15">
      <c r="B495" s="290"/>
      <c r="C495" s="29" t="s">
        <v>36</v>
      </c>
      <c r="D495" s="187"/>
      <c r="E495" s="58"/>
      <c r="F495" s="188"/>
      <c r="G495" s="188"/>
      <c r="H495" s="188"/>
      <c r="I495" s="64"/>
      <c r="J495" s="64"/>
      <c r="K495" s="189"/>
      <c r="L495" s="259"/>
      <c r="M495" s="259"/>
      <c r="N495" s="58"/>
      <c r="O495" s="30"/>
      <c r="P495" s="58"/>
      <c r="Q495" s="30"/>
      <c r="R495" s="134"/>
      <c r="S495" s="206"/>
      <c r="T495" s="290"/>
      <c r="U495" s="29" t="s">
        <v>36</v>
      </c>
      <c r="V495" s="187"/>
      <c r="W495" s="58"/>
      <c r="X495" s="188"/>
      <c r="Y495" s="188"/>
      <c r="Z495" s="188"/>
      <c r="AA495" s="64"/>
      <c r="AB495" s="64"/>
      <c r="AC495" s="189"/>
      <c r="AD495" s="259"/>
      <c r="AE495" s="259"/>
      <c r="AF495" s="58"/>
      <c r="AG495" s="30"/>
      <c r="AH495" s="58"/>
      <c r="AI495" s="30"/>
      <c r="AJ495" s="134"/>
      <c r="AK495" s="208"/>
      <c r="AL495" s="290"/>
      <c r="AM495" s="88" t="str">
        <f t="shared" si="44"/>
        <v/>
      </c>
      <c r="AN495" s="123" t="str">
        <f t="shared" si="45"/>
        <v/>
      </c>
      <c r="AO495" s="123" t="str">
        <f t="shared" si="46"/>
        <v/>
      </c>
      <c r="AP495" s="123" t="str">
        <f t="shared" si="47"/>
        <v/>
      </c>
      <c r="AQ495" s="89" t="str">
        <f t="shared" si="48"/>
        <v/>
      </c>
      <c r="AR495" s="39"/>
      <c r="AS495" s="234"/>
      <c r="AT495" s="39"/>
    </row>
    <row r="496" spans="2:46" ht="13.5" customHeight="1" x14ac:dyDescent="0.15">
      <c r="B496" s="290"/>
      <c r="C496" s="29" t="s">
        <v>38</v>
      </c>
      <c r="D496" s="187"/>
      <c r="E496" s="58"/>
      <c r="F496" s="188"/>
      <c r="G496" s="188"/>
      <c r="H496" s="188"/>
      <c r="I496" s="64"/>
      <c r="J496" s="64"/>
      <c r="K496" s="189"/>
      <c r="L496" s="259"/>
      <c r="M496" s="259"/>
      <c r="N496" s="58"/>
      <c r="O496" s="30"/>
      <c r="P496" s="58"/>
      <c r="Q496" s="30"/>
      <c r="R496" s="134"/>
      <c r="S496" s="206"/>
      <c r="T496" s="290"/>
      <c r="U496" s="29" t="s">
        <v>38</v>
      </c>
      <c r="V496" s="187"/>
      <c r="W496" s="58"/>
      <c r="X496" s="188"/>
      <c r="Y496" s="188"/>
      <c r="Z496" s="188"/>
      <c r="AA496" s="64"/>
      <c r="AB496" s="64"/>
      <c r="AC496" s="189"/>
      <c r="AD496" s="259"/>
      <c r="AE496" s="259"/>
      <c r="AF496" s="58"/>
      <c r="AG496" s="30"/>
      <c r="AH496" s="58"/>
      <c r="AI496" s="30"/>
      <c r="AJ496" s="134"/>
      <c r="AK496" s="208"/>
      <c r="AL496" s="290"/>
      <c r="AM496" s="88" t="str">
        <f t="shared" si="44"/>
        <v/>
      </c>
      <c r="AN496" s="123" t="str">
        <f t="shared" si="45"/>
        <v/>
      </c>
      <c r="AO496" s="123" t="str">
        <f t="shared" si="46"/>
        <v/>
      </c>
      <c r="AP496" s="123" t="str">
        <f t="shared" si="47"/>
        <v/>
      </c>
      <c r="AQ496" s="89" t="str">
        <f t="shared" si="48"/>
        <v/>
      </c>
      <c r="AR496" s="39"/>
      <c r="AS496" s="234"/>
      <c r="AT496" s="39"/>
    </row>
    <row r="497" spans="2:46" ht="13.5" customHeight="1" thickBot="1" x14ac:dyDescent="0.2">
      <c r="B497" s="291"/>
      <c r="C497" s="29"/>
      <c r="D497" s="187"/>
      <c r="E497" s="58"/>
      <c r="F497" s="190"/>
      <c r="G497" s="190"/>
      <c r="H497" s="190"/>
      <c r="I497" s="58"/>
      <c r="J497" s="58"/>
      <c r="K497" s="189"/>
      <c r="L497" s="259"/>
      <c r="M497" s="259"/>
      <c r="N497" s="58"/>
      <c r="O497" s="30"/>
      <c r="P497" s="58"/>
      <c r="Q497" s="30"/>
      <c r="R497" s="185"/>
      <c r="S497" s="206"/>
      <c r="T497" s="291"/>
      <c r="U497" s="29"/>
      <c r="V497" s="187"/>
      <c r="W497" s="58"/>
      <c r="X497" s="190"/>
      <c r="Y497" s="190"/>
      <c r="Z497" s="190"/>
      <c r="AA497" s="58"/>
      <c r="AB497" s="58"/>
      <c r="AC497" s="189"/>
      <c r="AD497" s="259"/>
      <c r="AE497" s="259"/>
      <c r="AF497" s="58"/>
      <c r="AG497" s="30"/>
      <c r="AH497" s="58"/>
      <c r="AI497" s="30"/>
      <c r="AJ497" s="185"/>
      <c r="AK497" s="208"/>
      <c r="AL497" s="291"/>
      <c r="AM497" s="124" t="str">
        <f t="shared" si="44"/>
        <v/>
      </c>
      <c r="AN497" s="125" t="str">
        <f t="shared" si="45"/>
        <v/>
      </c>
      <c r="AO497" s="125" t="str">
        <f t="shared" si="46"/>
        <v/>
      </c>
      <c r="AP497" s="125" t="str">
        <f t="shared" si="47"/>
        <v/>
      </c>
      <c r="AQ497" s="126" t="str">
        <f t="shared" si="48"/>
        <v/>
      </c>
      <c r="AR497" s="39"/>
      <c r="AS497" s="234"/>
      <c r="AT497" s="39"/>
    </row>
    <row r="498" spans="2:46" ht="13.5" customHeight="1" x14ac:dyDescent="0.15">
      <c r="B498" s="289" t="s">
        <v>165</v>
      </c>
      <c r="C498" s="27" t="s">
        <v>34</v>
      </c>
      <c r="D498" s="41"/>
      <c r="E498" s="57"/>
      <c r="F498" s="98"/>
      <c r="G498" s="98"/>
      <c r="H498" s="98"/>
      <c r="I498" s="62"/>
      <c r="J498" s="62"/>
      <c r="K498" s="63"/>
      <c r="L498" s="258"/>
      <c r="M498" s="258"/>
      <c r="N498" s="57"/>
      <c r="O498" s="28"/>
      <c r="P498" s="57"/>
      <c r="Q498" s="28"/>
      <c r="R498" s="133"/>
      <c r="S498" s="206"/>
      <c r="T498" s="289" t="s">
        <v>165</v>
      </c>
      <c r="U498" s="27" t="s">
        <v>34</v>
      </c>
      <c r="V498" s="41"/>
      <c r="W498" s="57"/>
      <c r="X498" s="98"/>
      <c r="Y498" s="98"/>
      <c r="Z498" s="98"/>
      <c r="AA498" s="62"/>
      <c r="AB498" s="62"/>
      <c r="AC498" s="63"/>
      <c r="AD498" s="258"/>
      <c r="AE498" s="258"/>
      <c r="AF498" s="57"/>
      <c r="AG498" s="28"/>
      <c r="AH498" s="57"/>
      <c r="AI498" s="28"/>
      <c r="AJ498" s="133"/>
      <c r="AK498" s="208"/>
      <c r="AL498" s="289" t="s">
        <v>165</v>
      </c>
      <c r="AM498" s="121" t="str">
        <f t="shared" si="44"/>
        <v/>
      </c>
      <c r="AN498" s="97" t="str">
        <f t="shared" si="45"/>
        <v/>
      </c>
      <c r="AO498" s="97" t="str">
        <f t="shared" si="46"/>
        <v/>
      </c>
      <c r="AP498" s="97" t="str">
        <f t="shared" si="47"/>
        <v/>
      </c>
      <c r="AQ498" s="122" t="str">
        <f t="shared" si="48"/>
        <v/>
      </c>
      <c r="AR498" s="39"/>
      <c r="AS498" s="234"/>
      <c r="AT498" s="39"/>
    </row>
    <row r="499" spans="2:46" ht="13.5" customHeight="1" x14ac:dyDescent="0.15">
      <c r="B499" s="290"/>
      <c r="C499" s="29" t="s">
        <v>35</v>
      </c>
      <c r="D499" s="187"/>
      <c r="E499" s="58"/>
      <c r="F499" s="188"/>
      <c r="G499" s="188"/>
      <c r="H499" s="188"/>
      <c r="I499" s="64"/>
      <c r="J499" s="64"/>
      <c r="K499" s="189"/>
      <c r="L499" s="259"/>
      <c r="M499" s="259"/>
      <c r="N499" s="58"/>
      <c r="O499" s="30"/>
      <c r="P499" s="58"/>
      <c r="Q499" s="30"/>
      <c r="R499" s="134"/>
      <c r="S499" s="206"/>
      <c r="T499" s="290"/>
      <c r="U499" s="29" t="s">
        <v>35</v>
      </c>
      <c r="V499" s="187"/>
      <c r="W499" s="58"/>
      <c r="X499" s="188"/>
      <c r="Y499" s="188"/>
      <c r="Z499" s="188"/>
      <c r="AA499" s="64"/>
      <c r="AB499" s="64"/>
      <c r="AC499" s="189"/>
      <c r="AD499" s="259"/>
      <c r="AE499" s="259"/>
      <c r="AF499" s="58"/>
      <c r="AG499" s="30"/>
      <c r="AH499" s="58"/>
      <c r="AI499" s="30"/>
      <c r="AJ499" s="134"/>
      <c r="AK499" s="208"/>
      <c r="AL499" s="290"/>
      <c r="AM499" s="88" t="str">
        <f t="shared" si="44"/>
        <v/>
      </c>
      <c r="AN499" s="123" t="str">
        <f t="shared" si="45"/>
        <v/>
      </c>
      <c r="AO499" s="123" t="str">
        <f t="shared" si="46"/>
        <v/>
      </c>
      <c r="AP499" s="123" t="str">
        <f t="shared" si="47"/>
        <v/>
      </c>
      <c r="AQ499" s="89" t="str">
        <f t="shared" si="48"/>
        <v/>
      </c>
      <c r="AR499" s="39"/>
      <c r="AS499" s="234"/>
      <c r="AT499" s="39"/>
    </row>
    <row r="500" spans="2:46" ht="13.5" customHeight="1" x14ac:dyDescent="0.15">
      <c r="B500" s="290"/>
      <c r="C500" s="29" t="s">
        <v>36</v>
      </c>
      <c r="D500" s="187"/>
      <c r="E500" s="58"/>
      <c r="F500" s="188"/>
      <c r="G500" s="188"/>
      <c r="H500" s="188"/>
      <c r="I500" s="64"/>
      <c r="J500" s="64"/>
      <c r="K500" s="189"/>
      <c r="L500" s="259"/>
      <c r="M500" s="259"/>
      <c r="N500" s="58"/>
      <c r="O500" s="30"/>
      <c r="P500" s="58"/>
      <c r="Q500" s="30"/>
      <c r="R500" s="134"/>
      <c r="S500" s="206"/>
      <c r="T500" s="290"/>
      <c r="U500" s="29" t="s">
        <v>36</v>
      </c>
      <c r="V500" s="187"/>
      <c r="W500" s="58"/>
      <c r="X500" s="188"/>
      <c r="Y500" s="188"/>
      <c r="Z500" s="188"/>
      <c r="AA500" s="64"/>
      <c r="AB500" s="64"/>
      <c r="AC500" s="189"/>
      <c r="AD500" s="259"/>
      <c r="AE500" s="259"/>
      <c r="AF500" s="58"/>
      <c r="AG500" s="30"/>
      <c r="AH500" s="58"/>
      <c r="AI500" s="30"/>
      <c r="AJ500" s="134"/>
      <c r="AK500" s="208"/>
      <c r="AL500" s="290"/>
      <c r="AM500" s="88" t="str">
        <f t="shared" si="44"/>
        <v/>
      </c>
      <c r="AN500" s="123" t="str">
        <f t="shared" si="45"/>
        <v/>
      </c>
      <c r="AO500" s="123" t="str">
        <f t="shared" si="46"/>
        <v/>
      </c>
      <c r="AP500" s="123" t="str">
        <f t="shared" si="47"/>
        <v/>
      </c>
      <c r="AQ500" s="89" t="str">
        <f t="shared" si="48"/>
        <v/>
      </c>
      <c r="AR500" s="39"/>
      <c r="AS500" s="234"/>
      <c r="AT500" s="39"/>
    </row>
    <row r="501" spans="2:46" ht="13.5" customHeight="1" x14ac:dyDescent="0.15">
      <c r="B501" s="290"/>
      <c r="C501" s="29" t="s">
        <v>38</v>
      </c>
      <c r="D501" s="187"/>
      <c r="E501" s="58"/>
      <c r="F501" s="188"/>
      <c r="G501" s="188"/>
      <c r="H501" s="188"/>
      <c r="I501" s="64"/>
      <c r="J501" s="64"/>
      <c r="K501" s="189"/>
      <c r="L501" s="259"/>
      <c r="M501" s="259"/>
      <c r="N501" s="58"/>
      <c r="O501" s="30"/>
      <c r="P501" s="58"/>
      <c r="Q501" s="30"/>
      <c r="R501" s="134"/>
      <c r="S501" s="206"/>
      <c r="T501" s="290"/>
      <c r="U501" s="29" t="s">
        <v>38</v>
      </c>
      <c r="V501" s="187"/>
      <c r="W501" s="58"/>
      <c r="X501" s="188"/>
      <c r="Y501" s="188"/>
      <c r="Z501" s="188"/>
      <c r="AA501" s="64"/>
      <c r="AB501" s="64"/>
      <c r="AC501" s="189"/>
      <c r="AD501" s="259"/>
      <c r="AE501" s="259"/>
      <c r="AF501" s="58"/>
      <c r="AG501" s="30"/>
      <c r="AH501" s="58"/>
      <c r="AI501" s="30"/>
      <c r="AJ501" s="134"/>
      <c r="AK501" s="208"/>
      <c r="AL501" s="290"/>
      <c r="AM501" s="88" t="str">
        <f t="shared" si="44"/>
        <v/>
      </c>
      <c r="AN501" s="123" t="str">
        <f t="shared" si="45"/>
        <v/>
      </c>
      <c r="AO501" s="123" t="str">
        <f t="shared" si="46"/>
        <v/>
      </c>
      <c r="AP501" s="123" t="str">
        <f t="shared" si="47"/>
        <v/>
      </c>
      <c r="AQ501" s="89" t="str">
        <f t="shared" si="48"/>
        <v/>
      </c>
      <c r="AR501" s="39"/>
      <c r="AS501" s="234"/>
      <c r="AT501" s="39"/>
    </row>
    <row r="502" spans="2:46" ht="13.5" customHeight="1" thickBot="1" x14ac:dyDescent="0.2">
      <c r="B502" s="291"/>
      <c r="C502" s="29"/>
      <c r="D502" s="187"/>
      <c r="E502" s="58"/>
      <c r="F502" s="190"/>
      <c r="G502" s="190"/>
      <c r="H502" s="190"/>
      <c r="I502" s="58"/>
      <c r="J502" s="58"/>
      <c r="K502" s="189"/>
      <c r="L502" s="259"/>
      <c r="M502" s="259"/>
      <c r="N502" s="58"/>
      <c r="O502" s="30"/>
      <c r="P502" s="58"/>
      <c r="Q502" s="30"/>
      <c r="R502" s="185"/>
      <c r="S502" s="206"/>
      <c r="T502" s="291"/>
      <c r="U502" s="29"/>
      <c r="V502" s="187"/>
      <c r="W502" s="58"/>
      <c r="X502" s="190"/>
      <c r="Y502" s="190"/>
      <c r="Z502" s="190"/>
      <c r="AA502" s="58"/>
      <c r="AB502" s="58"/>
      <c r="AC502" s="189"/>
      <c r="AD502" s="259"/>
      <c r="AE502" s="259"/>
      <c r="AF502" s="58"/>
      <c r="AG502" s="30"/>
      <c r="AH502" s="58"/>
      <c r="AI502" s="30"/>
      <c r="AJ502" s="185"/>
      <c r="AK502" s="208"/>
      <c r="AL502" s="291"/>
      <c r="AM502" s="124" t="str">
        <f t="shared" si="44"/>
        <v/>
      </c>
      <c r="AN502" s="125" t="str">
        <f t="shared" si="45"/>
        <v/>
      </c>
      <c r="AO502" s="125" t="str">
        <f t="shared" si="46"/>
        <v/>
      </c>
      <c r="AP502" s="125" t="str">
        <f t="shared" si="47"/>
        <v/>
      </c>
      <c r="AQ502" s="126" t="str">
        <f t="shared" si="48"/>
        <v/>
      </c>
      <c r="AR502" s="39"/>
      <c r="AS502" s="234"/>
      <c r="AT502" s="39"/>
    </row>
    <row r="503" spans="2:46" ht="13.5" customHeight="1" x14ac:dyDescent="0.15">
      <c r="B503" s="289" t="s">
        <v>166</v>
      </c>
      <c r="C503" s="27" t="s">
        <v>34</v>
      </c>
      <c r="D503" s="41"/>
      <c r="E503" s="57"/>
      <c r="F503" s="98"/>
      <c r="G503" s="98"/>
      <c r="H503" s="98"/>
      <c r="I503" s="62"/>
      <c r="J503" s="62"/>
      <c r="K503" s="63"/>
      <c r="L503" s="258"/>
      <c r="M503" s="258"/>
      <c r="N503" s="57"/>
      <c r="O503" s="28"/>
      <c r="P503" s="57"/>
      <c r="Q503" s="28"/>
      <c r="R503" s="133"/>
      <c r="S503" s="206"/>
      <c r="T503" s="289" t="s">
        <v>166</v>
      </c>
      <c r="U503" s="27" t="s">
        <v>34</v>
      </c>
      <c r="V503" s="41"/>
      <c r="W503" s="57"/>
      <c r="X503" s="98"/>
      <c r="Y503" s="98"/>
      <c r="Z503" s="98"/>
      <c r="AA503" s="62"/>
      <c r="AB503" s="62"/>
      <c r="AC503" s="63"/>
      <c r="AD503" s="258"/>
      <c r="AE503" s="258"/>
      <c r="AF503" s="57"/>
      <c r="AG503" s="28"/>
      <c r="AH503" s="57"/>
      <c r="AI503" s="28"/>
      <c r="AJ503" s="133"/>
      <c r="AK503" s="208"/>
      <c r="AL503" s="289" t="s">
        <v>166</v>
      </c>
      <c r="AM503" s="121" t="str">
        <f t="shared" si="44"/>
        <v/>
      </c>
      <c r="AN503" s="97" t="str">
        <f t="shared" si="45"/>
        <v/>
      </c>
      <c r="AO503" s="97" t="str">
        <f t="shared" si="46"/>
        <v/>
      </c>
      <c r="AP503" s="97" t="str">
        <f t="shared" si="47"/>
        <v/>
      </c>
      <c r="AQ503" s="122" t="str">
        <f t="shared" si="48"/>
        <v/>
      </c>
      <c r="AR503" s="39"/>
      <c r="AS503" s="234"/>
      <c r="AT503" s="39"/>
    </row>
    <row r="504" spans="2:46" ht="13.5" customHeight="1" x14ac:dyDescent="0.15">
      <c r="B504" s="290"/>
      <c r="C504" s="29" t="s">
        <v>35</v>
      </c>
      <c r="D504" s="187"/>
      <c r="E504" s="58"/>
      <c r="F504" s="188"/>
      <c r="G504" s="188"/>
      <c r="H504" s="188"/>
      <c r="I504" s="64"/>
      <c r="J504" s="64"/>
      <c r="K504" s="189"/>
      <c r="L504" s="259"/>
      <c r="M504" s="259"/>
      <c r="N504" s="58"/>
      <c r="O504" s="30"/>
      <c r="P504" s="58"/>
      <c r="Q504" s="30"/>
      <c r="R504" s="134"/>
      <c r="S504" s="206"/>
      <c r="T504" s="290"/>
      <c r="U504" s="29" t="s">
        <v>35</v>
      </c>
      <c r="V504" s="187"/>
      <c r="W504" s="58"/>
      <c r="X504" s="188"/>
      <c r="Y504" s="188"/>
      <c r="Z504" s="188"/>
      <c r="AA504" s="64"/>
      <c r="AB504" s="64"/>
      <c r="AC504" s="189"/>
      <c r="AD504" s="259"/>
      <c r="AE504" s="259"/>
      <c r="AF504" s="58"/>
      <c r="AG504" s="30"/>
      <c r="AH504" s="58"/>
      <c r="AI504" s="30"/>
      <c r="AJ504" s="134"/>
      <c r="AK504" s="208"/>
      <c r="AL504" s="290"/>
      <c r="AM504" s="88" t="str">
        <f t="shared" si="44"/>
        <v/>
      </c>
      <c r="AN504" s="123" t="str">
        <f t="shared" si="45"/>
        <v/>
      </c>
      <c r="AO504" s="123" t="str">
        <f t="shared" si="46"/>
        <v/>
      </c>
      <c r="AP504" s="123" t="str">
        <f t="shared" si="47"/>
        <v/>
      </c>
      <c r="AQ504" s="89" t="str">
        <f t="shared" si="48"/>
        <v/>
      </c>
      <c r="AR504" s="39"/>
      <c r="AS504" s="234"/>
      <c r="AT504" s="39"/>
    </row>
    <row r="505" spans="2:46" ht="13.5" customHeight="1" x14ac:dyDescent="0.15">
      <c r="B505" s="290"/>
      <c r="C505" s="29" t="s">
        <v>36</v>
      </c>
      <c r="D505" s="187"/>
      <c r="E505" s="58"/>
      <c r="F505" s="188"/>
      <c r="G505" s="188"/>
      <c r="H505" s="188"/>
      <c r="I505" s="64"/>
      <c r="J505" s="64"/>
      <c r="K505" s="189"/>
      <c r="L505" s="259"/>
      <c r="M505" s="259"/>
      <c r="N505" s="58"/>
      <c r="O505" s="30"/>
      <c r="P505" s="58"/>
      <c r="Q505" s="30"/>
      <c r="R505" s="134"/>
      <c r="S505" s="206"/>
      <c r="T505" s="290"/>
      <c r="U505" s="29" t="s">
        <v>36</v>
      </c>
      <c r="V505" s="187"/>
      <c r="W505" s="58"/>
      <c r="X505" s="188"/>
      <c r="Y505" s="188"/>
      <c r="Z505" s="188"/>
      <c r="AA505" s="64"/>
      <c r="AB505" s="64"/>
      <c r="AC505" s="189"/>
      <c r="AD505" s="259"/>
      <c r="AE505" s="259"/>
      <c r="AF505" s="58"/>
      <c r="AG505" s="30"/>
      <c r="AH505" s="58"/>
      <c r="AI505" s="30"/>
      <c r="AJ505" s="134"/>
      <c r="AK505" s="208"/>
      <c r="AL505" s="290"/>
      <c r="AM505" s="88" t="str">
        <f t="shared" si="44"/>
        <v/>
      </c>
      <c r="AN505" s="123" t="str">
        <f t="shared" si="45"/>
        <v/>
      </c>
      <c r="AO505" s="123" t="str">
        <f t="shared" si="46"/>
        <v/>
      </c>
      <c r="AP505" s="123" t="str">
        <f t="shared" si="47"/>
        <v/>
      </c>
      <c r="AQ505" s="89" t="str">
        <f t="shared" si="48"/>
        <v/>
      </c>
      <c r="AR505" s="39"/>
      <c r="AS505" s="234"/>
      <c r="AT505" s="39"/>
    </row>
    <row r="506" spans="2:46" ht="13.5" customHeight="1" x14ac:dyDescent="0.15">
      <c r="B506" s="290"/>
      <c r="C506" s="29" t="s">
        <v>38</v>
      </c>
      <c r="D506" s="187"/>
      <c r="E506" s="58"/>
      <c r="F506" s="188"/>
      <c r="G506" s="188"/>
      <c r="H506" s="188"/>
      <c r="I506" s="64"/>
      <c r="J506" s="64"/>
      <c r="K506" s="189"/>
      <c r="L506" s="259"/>
      <c r="M506" s="259"/>
      <c r="N506" s="58"/>
      <c r="O506" s="30"/>
      <c r="P506" s="58"/>
      <c r="Q506" s="30"/>
      <c r="R506" s="134"/>
      <c r="S506" s="206"/>
      <c r="T506" s="290"/>
      <c r="U506" s="29" t="s">
        <v>38</v>
      </c>
      <c r="V506" s="187"/>
      <c r="W506" s="58"/>
      <c r="X506" s="188"/>
      <c r="Y506" s="188"/>
      <c r="Z506" s="188"/>
      <c r="AA506" s="64"/>
      <c r="AB506" s="64"/>
      <c r="AC506" s="189"/>
      <c r="AD506" s="259"/>
      <c r="AE506" s="259"/>
      <c r="AF506" s="58"/>
      <c r="AG506" s="30"/>
      <c r="AH506" s="58"/>
      <c r="AI506" s="30"/>
      <c r="AJ506" s="134"/>
      <c r="AK506" s="208"/>
      <c r="AL506" s="290"/>
      <c r="AM506" s="88" t="str">
        <f t="shared" si="44"/>
        <v/>
      </c>
      <c r="AN506" s="123" t="str">
        <f t="shared" si="45"/>
        <v/>
      </c>
      <c r="AO506" s="123" t="str">
        <f t="shared" si="46"/>
        <v/>
      </c>
      <c r="AP506" s="123" t="str">
        <f t="shared" si="47"/>
        <v/>
      </c>
      <c r="AQ506" s="89" t="str">
        <f t="shared" si="48"/>
        <v/>
      </c>
      <c r="AR506" s="39"/>
      <c r="AS506" s="234"/>
      <c r="AT506" s="39"/>
    </row>
    <row r="507" spans="2:46" ht="13.5" customHeight="1" thickBot="1" x14ac:dyDescent="0.2">
      <c r="B507" s="291"/>
      <c r="C507" s="29"/>
      <c r="D507" s="187"/>
      <c r="E507" s="58"/>
      <c r="F507" s="190"/>
      <c r="G507" s="190"/>
      <c r="H507" s="190"/>
      <c r="I507" s="58"/>
      <c r="J507" s="58"/>
      <c r="K507" s="189"/>
      <c r="L507" s="259"/>
      <c r="M507" s="259"/>
      <c r="N507" s="58"/>
      <c r="O507" s="30"/>
      <c r="P507" s="58"/>
      <c r="Q507" s="30"/>
      <c r="R507" s="185"/>
      <c r="S507" s="206"/>
      <c r="T507" s="291"/>
      <c r="U507" s="29"/>
      <c r="V507" s="187"/>
      <c r="W507" s="58"/>
      <c r="X507" s="190"/>
      <c r="Y507" s="190"/>
      <c r="Z507" s="190"/>
      <c r="AA507" s="58"/>
      <c r="AB507" s="58"/>
      <c r="AC507" s="189"/>
      <c r="AD507" s="259"/>
      <c r="AE507" s="259"/>
      <c r="AF507" s="58"/>
      <c r="AG507" s="30"/>
      <c r="AH507" s="58"/>
      <c r="AI507" s="30"/>
      <c r="AJ507" s="185"/>
      <c r="AK507" s="208"/>
      <c r="AL507" s="291"/>
      <c r="AM507" s="124" t="str">
        <f t="shared" si="44"/>
        <v/>
      </c>
      <c r="AN507" s="125" t="str">
        <f t="shared" si="45"/>
        <v/>
      </c>
      <c r="AO507" s="125" t="str">
        <f t="shared" si="46"/>
        <v/>
      </c>
      <c r="AP507" s="125" t="str">
        <f t="shared" si="47"/>
        <v/>
      </c>
      <c r="AQ507" s="126" t="str">
        <f t="shared" si="48"/>
        <v/>
      </c>
      <c r="AR507" s="39"/>
      <c r="AS507" s="234"/>
      <c r="AT507" s="39"/>
    </row>
    <row r="508" spans="2:46" ht="13.5" customHeight="1" x14ac:dyDescent="0.15">
      <c r="B508" s="289" t="s">
        <v>167</v>
      </c>
      <c r="C508" s="27" t="s">
        <v>34</v>
      </c>
      <c r="D508" s="41"/>
      <c r="E508" s="57"/>
      <c r="F508" s="98"/>
      <c r="G508" s="98"/>
      <c r="H508" s="98"/>
      <c r="I508" s="62"/>
      <c r="J508" s="62"/>
      <c r="K508" s="63"/>
      <c r="L508" s="258"/>
      <c r="M508" s="258"/>
      <c r="N508" s="57"/>
      <c r="O508" s="28"/>
      <c r="P508" s="57"/>
      <c r="Q508" s="28"/>
      <c r="R508" s="133"/>
      <c r="S508" s="206"/>
      <c r="T508" s="289" t="s">
        <v>167</v>
      </c>
      <c r="U508" s="27" t="s">
        <v>34</v>
      </c>
      <c r="V508" s="41"/>
      <c r="W508" s="57"/>
      <c r="X508" s="98"/>
      <c r="Y508" s="98"/>
      <c r="Z508" s="98"/>
      <c r="AA508" s="62"/>
      <c r="AB508" s="62"/>
      <c r="AC508" s="63"/>
      <c r="AD508" s="258"/>
      <c r="AE508" s="258"/>
      <c r="AF508" s="57"/>
      <c r="AG508" s="28"/>
      <c r="AH508" s="57"/>
      <c r="AI508" s="28"/>
      <c r="AJ508" s="133"/>
      <c r="AK508" s="208"/>
      <c r="AL508" s="289" t="s">
        <v>167</v>
      </c>
      <c r="AM508" s="121" t="str">
        <f t="shared" si="44"/>
        <v/>
      </c>
      <c r="AN508" s="97" t="str">
        <f t="shared" si="45"/>
        <v/>
      </c>
      <c r="AO508" s="97" t="str">
        <f t="shared" si="46"/>
        <v/>
      </c>
      <c r="AP508" s="97" t="str">
        <f t="shared" si="47"/>
        <v/>
      </c>
      <c r="AQ508" s="122" t="str">
        <f t="shared" si="48"/>
        <v/>
      </c>
      <c r="AR508" s="39"/>
      <c r="AS508" s="234"/>
      <c r="AT508" s="39"/>
    </row>
    <row r="509" spans="2:46" ht="13.5" customHeight="1" x14ac:dyDescent="0.15">
      <c r="B509" s="290"/>
      <c r="C509" s="29" t="s">
        <v>35</v>
      </c>
      <c r="D509" s="187"/>
      <c r="E509" s="58"/>
      <c r="F509" s="188"/>
      <c r="G509" s="188"/>
      <c r="H509" s="188"/>
      <c r="I509" s="64"/>
      <c r="J509" s="64"/>
      <c r="K509" s="189"/>
      <c r="L509" s="259"/>
      <c r="M509" s="259"/>
      <c r="N509" s="58"/>
      <c r="O509" s="30"/>
      <c r="P509" s="58"/>
      <c r="Q509" s="30"/>
      <c r="R509" s="134"/>
      <c r="S509" s="206"/>
      <c r="T509" s="290"/>
      <c r="U509" s="29" t="s">
        <v>35</v>
      </c>
      <c r="V509" s="187"/>
      <c r="W509" s="58"/>
      <c r="X509" s="188"/>
      <c r="Y509" s="188"/>
      <c r="Z509" s="188"/>
      <c r="AA509" s="64"/>
      <c r="AB509" s="64"/>
      <c r="AC509" s="189"/>
      <c r="AD509" s="259"/>
      <c r="AE509" s="259"/>
      <c r="AF509" s="58"/>
      <c r="AG509" s="30"/>
      <c r="AH509" s="58"/>
      <c r="AI509" s="30"/>
      <c r="AJ509" s="134"/>
      <c r="AK509" s="208"/>
      <c r="AL509" s="290"/>
      <c r="AM509" s="88" t="str">
        <f t="shared" si="44"/>
        <v/>
      </c>
      <c r="AN509" s="123" t="str">
        <f t="shared" si="45"/>
        <v/>
      </c>
      <c r="AO509" s="123" t="str">
        <f t="shared" si="46"/>
        <v/>
      </c>
      <c r="AP509" s="123" t="str">
        <f t="shared" si="47"/>
        <v/>
      </c>
      <c r="AQ509" s="89" t="str">
        <f t="shared" si="48"/>
        <v/>
      </c>
      <c r="AR509" s="39"/>
      <c r="AS509" s="234"/>
      <c r="AT509" s="39"/>
    </row>
    <row r="510" spans="2:46" ht="13.5" customHeight="1" x14ac:dyDescent="0.15">
      <c r="B510" s="290"/>
      <c r="C510" s="29" t="s">
        <v>36</v>
      </c>
      <c r="D510" s="187"/>
      <c r="E510" s="58"/>
      <c r="F510" s="188"/>
      <c r="G510" s="188"/>
      <c r="H510" s="188"/>
      <c r="I510" s="64"/>
      <c r="J510" s="64"/>
      <c r="K510" s="189"/>
      <c r="L510" s="259"/>
      <c r="M510" s="259"/>
      <c r="N510" s="58"/>
      <c r="O510" s="30"/>
      <c r="P510" s="58"/>
      <c r="Q510" s="30"/>
      <c r="R510" s="134"/>
      <c r="S510" s="206"/>
      <c r="T510" s="290"/>
      <c r="U510" s="29" t="s">
        <v>36</v>
      </c>
      <c r="V510" s="187"/>
      <c r="W510" s="58"/>
      <c r="X510" s="188"/>
      <c r="Y510" s="188"/>
      <c r="Z510" s="188"/>
      <c r="AA510" s="64"/>
      <c r="AB510" s="64"/>
      <c r="AC510" s="189"/>
      <c r="AD510" s="259"/>
      <c r="AE510" s="259"/>
      <c r="AF510" s="58"/>
      <c r="AG510" s="30"/>
      <c r="AH510" s="58"/>
      <c r="AI510" s="30"/>
      <c r="AJ510" s="134"/>
      <c r="AK510" s="208"/>
      <c r="AL510" s="290"/>
      <c r="AM510" s="88" t="str">
        <f t="shared" si="44"/>
        <v/>
      </c>
      <c r="AN510" s="123" t="str">
        <f t="shared" si="45"/>
        <v/>
      </c>
      <c r="AO510" s="123" t="str">
        <f t="shared" si="46"/>
        <v/>
      </c>
      <c r="AP510" s="123" t="str">
        <f t="shared" si="47"/>
        <v/>
      </c>
      <c r="AQ510" s="89" t="str">
        <f t="shared" si="48"/>
        <v/>
      </c>
      <c r="AR510" s="39"/>
      <c r="AS510" s="234"/>
      <c r="AT510" s="39"/>
    </row>
    <row r="511" spans="2:46" ht="13.5" customHeight="1" x14ac:dyDescent="0.15">
      <c r="B511" s="290"/>
      <c r="C511" s="29" t="s">
        <v>38</v>
      </c>
      <c r="D511" s="187"/>
      <c r="E511" s="58"/>
      <c r="F511" s="188"/>
      <c r="G511" s="188"/>
      <c r="H511" s="188"/>
      <c r="I511" s="64"/>
      <c r="J511" s="64"/>
      <c r="K511" s="189"/>
      <c r="L511" s="259"/>
      <c r="M511" s="259"/>
      <c r="N511" s="58"/>
      <c r="O511" s="30"/>
      <c r="P511" s="58"/>
      <c r="Q511" s="30"/>
      <c r="R511" s="134"/>
      <c r="S511" s="206"/>
      <c r="T511" s="290"/>
      <c r="U511" s="29" t="s">
        <v>38</v>
      </c>
      <c r="V511" s="187"/>
      <c r="W511" s="58"/>
      <c r="X511" s="188"/>
      <c r="Y511" s="188"/>
      <c r="Z511" s="188"/>
      <c r="AA511" s="64"/>
      <c r="AB511" s="64"/>
      <c r="AC511" s="189"/>
      <c r="AD511" s="259"/>
      <c r="AE511" s="259"/>
      <c r="AF511" s="58"/>
      <c r="AG511" s="30"/>
      <c r="AH511" s="58"/>
      <c r="AI511" s="30"/>
      <c r="AJ511" s="134"/>
      <c r="AK511" s="208"/>
      <c r="AL511" s="290"/>
      <c r="AM511" s="88" t="str">
        <f t="shared" si="44"/>
        <v/>
      </c>
      <c r="AN511" s="123" t="str">
        <f t="shared" si="45"/>
        <v/>
      </c>
      <c r="AO511" s="123" t="str">
        <f t="shared" si="46"/>
        <v/>
      </c>
      <c r="AP511" s="123" t="str">
        <f t="shared" si="47"/>
        <v/>
      </c>
      <c r="AQ511" s="89" t="str">
        <f t="shared" si="48"/>
        <v/>
      </c>
      <c r="AR511" s="39"/>
      <c r="AS511" s="234"/>
      <c r="AT511" s="39"/>
    </row>
    <row r="512" spans="2:46" ht="13.5" customHeight="1" thickBot="1" x14ac:dyDescent="0.2">
      <c r="B512" s="291"/>
      <c r="C512" s="29"/>
      <c r="D512" s="187"/>
      <c r="E512" s="58"/>
      <c r="F512" s="190"/>
      <c r="G512" s="190"/>
      <c r="H512" s="190"/>
      <c r="I512" s="58"/>
      <c r="J512" s="58"/>
      <c r="K512" s="189"/>
      <c r="L512" s="259"/>
      <c r="M512" s="259"/>
      <c r="N512" s="58"/>
      <c r="O512" s="30"/>
      <c r="P512" s="58"/>
      <c r="Q512" s="30"/>
      <c r="R512" s="185"/>
      <c r="S512" s="206"/>
      <c r="T512" s="291"/>
      <c r="U512" s="29"/>
      <c r="V512" s="187"/>
      <c r="W512" s="58"/>
      <c r="X512" s="190"/>
      <c r="Y512" s="190"/>
      <c r="Z512" s="190"/>
      <c r="AA512" s="58"/>
      <c r="AB512" s="58"/>
      <c r="AC512" s="189"/>
      <c r="AD512" s="259"/>
      <c r="AE512" s="259"/>
      <c r="AF512" s="58"/>
      <c r="AG512" s="30"/>
      <c r="AH512" s="58"/>
      <c r="AI512" s="30"/>
      <c r="AJ512" s="185"/>
      <c r="AK512" s="208"/>
      <c r="AL512" s="291"/>
      <c r="AM512" s="124" t="str">
        <f t="shared" si="44"/>
        <v/>
      </c>
      <c r="AN512" s="125" t="str">
        <f t="shared" si="45"/>
        <v/>
      </c>
      <c r="AO512" s="125" t="str">
        <f t="shared" si="46"/>
        <v/>
      </c>
      <c r="AP512" s="125" t="str">
        <f t="shared" si="47"/>
        <v/>
      </c>
      <c r="AQ512" s="126" t="str">
        <f t="shared" si="48"/>
        <v/>
      </c>
      <c r="AR512" s="39"/>
      <c r="AS512" s="234"/>
      <c r="AT512" s="39"/>
    </row>
    <row r="513" spans="2:46" ht="13.5" customHeight="1" x14ac:dyDescent="0.15">
      <c r="B513" s="289" t="s">
        <v>168</v>
      </c>
      <c r="C513" s="27" t="s">
        <v>34</v>
      </c>
      <c r="D513" s="41"/>
      <c r="E513" s="57"/>
      <c r="F513" s="98"/>
      <c r="G513" s="98"/>
      <c r="H513" s="98"/>
      <c r="I513" s="62"/>
      <c r="J513" s="62"/>
      <c r="K513" s="63"/>
      <c r="L513" s="258"/>
      <c r="M513" s="258"/>
      <c r="N513" s="57"/>
      <c r="O513" s="28"/>
      <c r="P513" s="57"/>
      <c r="Q513" s="28"/>
      <c r="R513" s="133"/>
      <c r="S513" s="206"/>
      <c r="T513" s="289" t="s">
        <v>168</v>
      </c>
      <c r="U513" s="27" t="s">
        <v>34</v>
      </c>
      <c r="V513" s="41"/>
      <c r="W513" s="57"/>
      <c r="X513" s="98"/>
      <c r="Y513" s="98"/>
      <c r="Z513" s="98"/>
      <c r="AA513" s="62"/>
      <c r="AB513" s="62"/>
      <c r="AC513" s="63"/>
      <c r="AD513" s="258"/>
      <c r="AE513" s="258"/>
      <c r="AF513" s="57"/>
      <c r="AG513" s="28"/>
      <c r="AH513" s="57"/>
      <c r="AI513" s="28"/>
      <c r="AJ513" s="133"/>
      <c r="AK513" s="208"/>
      <c r="AL513" s="289" t="s">
        <v>168</v>
      </c>
      <c r="AM513" s="121" t="str">
        <f t="shared" si="44"/>
        <v/>
      </c>
      <c r="AN513" s="97" t="str">
        <f t="shared" si="45"/>
        <v/>
      </c>
      <c r="AO513" s="97" t="str">
        <f t="shared" si="46"/>
        <v/>
      </c>
      <c r="AP513" s="97" t="str">
        <f t="shared" si="47"/>
        <v/>
      </c>
      <c r="AQ513" s="122" t="str">
        <f t="shared" si="48"/>
        <v/>
      </c>
      <c r="AR513" s="39"/>
      <c r="AS513" s="234"/>
      <c r="AT513" s="39"/>
    </row>
    <row r="514" spans="2:46" ht="13.5" customHeight="1" x14ac:dyDescent="0.15">
      <c r="B514" s="290"/>
      <c r="C514" s="29" t="s">
        <v>35</v>
      </c>
      <c r="D514" s="187"/>
      <c r="E514" s="58"/>
      <c r="F514" s="188"/>
      <c r="G514" s="188"/>
      <c r="H514" s="188"/>
      <c r="I514" s="64"/>
      <c r="J514" s="64"/>
      <c r="K514" s="189"/>
      <c r="L514" s="259"/>
      <c r="M514" s="259"/>
      <c r="N514" s="58"/>
      <c r="O514" s="30"/>
      <c r="P514" s="58"/>
      <c r="Q514" s="30"/>
      <c r="R514" s="134"/>
      <c r="S514" s="206"/>
      <c r="T514" s="290"/>
      <c r="U514" s="29" t="s">
        <v>35</v>
      </c>
      <c r="V514" s="187"/>
      <c r="W514" s="58"/>
      <c r="X514" s="188"/>
      <c r="Y514" s="188"/>
      <c r="Z514" s="188"/>
      <c r="AA514" s="64"/>
      <c r="AB514" s="64"/>
      <c r="AC514" s="189"/>
      <c r="AD514" s="259"/>
      <c r="AE514" s="259"/>
      <c r="AF514" s="58"/>
      <c r="AG514" s="30"/>
      <c r="AH514" s="58"/>
      <c r="AI514" s="30"/>
      <c r="AJ514" s="134"/>
      <c r="AK514" s="208"/>
      <c r="AL514" s="290"/>
      <c r="AM514" s="88" t="str">
        <f t="shared" si="44"/>
        <v/>
      </c>
      <c r="AN514" s="123" t="str">
        <f t="shared" si="45"/>
        <v/>
      </c>
      <c r="AO514" s="123" t="str">
        <f t="shared" si="46"/>
        <v/>
      </c>
      <c r="AP514" s="123" t="str">
        <f t="shared" si="47"/>
        <v/>
      </c>
      <c r="AQ514" s="89" t="str">
        <f t="shared" si="48"/>
        <v/>
      </c>
      <c r="AR514" s="39"/>
      <c r="AS514" s="234"/>
      <c r="AT514" s="39"/>
    </row>
    <row r="515" spans="2:46" ht="13.5" customHeight="1" x14ac:dyDescent="0.15">
      <c r="B515" s="290"/>
      <c r="C515" s="29" t="s">
        <v>36</v>
      </c>
      <c r="D515" s="187"/>
      <c r="E515" s="58"/>
      <c r="F515" s="188"/>
      <c r="G515" s="188"/>
      <c r="H515" s="188"/>
      <c r="I515" s="64"/>
      <c r="J515" s="64"/>
      <c r="K515" s="189"/>
      <c r="L515" s="259"/>
      <c r="M515" s="259"/>
      <c r="N515" s="58"/>
      <c r="O515" s="30"/>
      <c r="P515" s="58"/>
      <c r="Q515" s="30"/>
      <c r="R515" s="134"/>
      <c r="S515" s="206"/>
      <c r="T515" s="290"/>
      <c r="U515" s="29" t="s">
        <v>36</v>
      </c>
      <c r="V515" s="187"/>
      <c r="W515" s="58"/>
      <c r="X515" s="188"/>
      <c r="Y515" s="188"/>
      <c r="Z515" s="188"/>
      <c r="AA515" s="64"/>
      <c r="AB515" s="64"/>
      <c r="AC515" s="189"/>
      <c r="AD515" s="259"/>
      <c r="AE515" s="259"/>
      <c r="AF515" s="58"/>
      <c r="AG515" s="30"/>
      <c r="AH515" s="58"/>
      <c r="AI515" s="30"/>
      <c r="AJ515" s="134"/>
      <c r="AK515" s="208"/>
      <c r="AL515" s="290"/>
      <c r="AM515" s="88" t="str">
        <f t="shared" si="44"/>
        <v/>
      </c>
      <c r="AN515" s="123" t="str">
        <f t="shared" si="45"/>
        <v/>
      </c>
      <c r="AO515" s="123" t="str">
        <f t="shared" si="46"/>
        <v/>
      </c>
      <c r="AP515" s="123" t="str">
        <f t="shared" si="47"/>
        <v/>
      </c>
      <c r="AQ515" s="89" t="str">
        <f t="shared" si="48"/>
        <v/>
      </c>
      <c r="AR515" s="39"/>
      <c r="AS515" s="234"/>
      <c r="AT515" s="39"/>
    </row>
    <row r="516" spans="2:46" ht="13.5" customHeight="1" x14ac:dyDescent="0.15">
      <c r="B516" s="290"/>
      <c r="C516" s="29" t="s">
        <v>38</v>
      </c>
      <c r="D516" s="187"/>
      <c r="E516" s="58"/>
      <c r="F516" s="188"/>
      <c r="G516" s="188"/>
      <c r="H516" s="188"/>
      <c r="I516" s="64"/>
      <c r="J516" s="64"/>
      <c r="K516" s="189"/>
      <c r="L516" s="259"/>
      <c r="M516" s="259"/>
      <c r="N516" s="58"/>
      <c r="O516" s="30"/>
      <c r="P516" s="58"/>
      <c r="Q516" s="30"/>
      <c r="R516" s="134"/>
      <c r="S516" s="206"/>
      <c r="T516" s="290"/>
      <c r="U516" s="29" t="s">
        <v>38</v>
      </c>
      <c r="V516" s="187"/>
      <c r="W516" s="58"/>
      <c r="X516" s="188"/>
      <c r="Y516" s="188"/>
      <c r="Z516" s="188"/>
      <c r="AA516" s="64"/>
      <c r="AB516" s="64"/>
      <c r="AC516" s="189"/>
      <c r="AD516" s="259"/>
      <c r="AE516" s="259"/>
      <c r="AF516" s="58"/>
      <c r="AG516" s="30"/>
      <c r="AH516" s="58"/>
      <c r="AI516" s="30"/>
      <c r="AJ516" s="134"/>
      <c r="AK516" s="208"/>
      <c r="AL516" s="290"/>
      <c r="AM516" s="88" t="str">
        <f t="shared" si="44"/>
        <v/>
      </c>
      <c r="AN516" s="123" t="str">
        <f t="shared" si="45"/>
        <v/>
      </c>
      <c r="AO516" s="123" t="str">
        <f t="shared" si="46"/>
        <v/>
      </c>
      <c r="AP516" s="123" t="str">
        <f t="shared" si="47"/>
        <v/>
      </c>
      <c r="AQ516" s="89" t="str">
        <f t="shared" si="48"/>
        <v/>
      </c>
      <c r="AR516" s="39"/>
      <c r="AS516" s="234"/>
      <c r="AT516" s="39"/>
    </row>
    <row r="517" spans="2:46" ht="13.5" customHeight="1" thickBot="1" x14ac:dyDescent="0.2">
      <c r="B517" s="291"/>
      <c r="C517" s="29"/>
      <c r="D517" s="187"/>
      <c r="E517" s="58"/>
      <c r="F517" s="190"/>
      <c r="G517" s="190"/>
      <c r="H517" s="190"/>
      <c r="I517" s="58"/>
      <c r="J517" s="58"/>
      <c r="K517" s="189"/>
      <c r="L517" s="259"/>
      <c r="M517" s="259"/>
      <c r="N517" s="58"/>
      <c r="O517" s="30"/>
      <c r="P517" s="58"/>
      <c r="Q517" s="30"/>
      <c r="R517" s="185"/>
      <c r="S517" s="206"/>
      <c r="T517" s="291"/>
      <c r="U517" s="29"/>
      <c r="V517" s="187"/>
      <c r="W517" s="58"/>
      <c r="X517" s="190"/>
      <c r="Y517" s="190"/>
      <c r="Z517" s="190"/>
      <c r="AA517" s="58"/>
      <c r="AB517" s="58"/>
      <c r="AC517" s="189"/>
      <c r="AD517" s="259"/>
      <c r="AE517" s="259"/>
      <c r="AF517" s="58"/>
      <c r="AG517" s="30"/>
      <c r="AH517" s="58"/>
      <c r="AI517" s="30"/>
      <c r="AJ517" s="185"/>
      <c r="AK517" s="208"/>
      <c r="AL517" s="291"/>
      <c r="AM517" s="124" t="str">
        <f t="shared" si="44"/>
        <v/>
      </c>
      <c r="AN517" s="125" t="str">
        <f t="shared" si="45"/>
        <v/>
      </c>
      <c r="AO517" s="125" t="str">
        <f t="shared" si="46"/>
        <v/>
      </c>
      <c r="AP517" s="125" t="str">
        <f t="shared" si="47"/>
        <v/>
      </c>
      <c r="AQ517" s="126" t="str">
        <f t="shared" si="48"/>
        <v/>
      </c>
      <c r="AR517" s="39"/>
      <c r="AS517" s="234"/>
      <c r="AT517" s="39"/>
    </row>
    <row r="518" spans="2:46" ht="13.5" customHeight="1" x14ac:dyDescent="0.15">
      <c r="B518" s="289" t="s">
        <v>169</v>
      </c>
      <c r="C518" s="27" t="s">
        <v>34</v>
      </c>
      <c r="D518" s="41"/>
      <c r="E518" s="57"/>
      <c r="F518" s="98"/>
      <c r="G518" s="98"/>
      <c r="H518" s="98"/>
      <c r="I518" s="62"/>
      <c r="J518" s="62"/>
      <c r="K518" s="63"/>
      <c r="L518" s="258"/>
      <c r="M518" s="258"/>
      <c r="N518" s="57"/>
      <c r="O518" s="28"/>
      <c r="P518" s="57"/>
      <c r="Q518" s="28"/>
      <c r="R518" s="133"/>
      <c r="S518" s="206"/>
      <c r="T518" s="289" t="s">
        <v>169</v>
      </c>
      <c r="U518" s="27" t="s">
        <v>34</v>
      </c>
      <c r="V518" s="41"/>
      <c r="W518" s="57"/>
      <c r="X518" s="98"/>
      <c r="Y518" s="98"/>
      <c r="Z518" s="98"/>
      <c r="AA518" s="62"/>
      <c r="AB518" s="62"/>
      <c r="AC518" s="63"/>
      <c r="AD518" s="258"/>
      <c r="AE518" s="258"/>
      <c r="AF518" s="57"/>
      <c r="AG518" s="28"/>
      <c r="AH518" s="57"/>
      <c r="AI518" s="28"/>
      <c r="AJ518" s="133"/>
      <c r="AK518" s="208"/>
      <c r="AL518" s="289" t="s">
        <v>169</v>
      </c>
      <c r="AM518" s="121" t="str">
        <f t="shared" si="44"/>
        <v/>
      </c>
      <c r="AN518" s="97" t="str">
        <f t="shared" si="45"/>
        <v/>
      </c>
      <c r="AO518" s="97" t="str">
        <f t="shared" si="46"/>
        <v/>
      </c>
      <c r="AP518" s="97" t="str">
        <f t="shared" si="47"/>
        <v/>
      </c>
      <c r="AQ518" s="122" t="str">
        <f t="shared" si="48"/>
        <v/>
      </c>
      <c r="AR518" s="39"/>
      <c r="AS518" s="234"/>
      <c r="AT518" s="39"/>
    </row>
    <row r="519" spans="2:46" ht="13.5" customHeight="1" x14ac:dyDescent="0.15">
      <c r="B519" s="290"/>
      <c r="C519" s="29" t="s">
        <v>35</v>
      </c>
      <c r="D519" s="187"/>
      <c r="E519" s="58"/>
      <c r="F519" s="188"/>
      <c r="G519" s="188"/>
      <c r="H519" s="188"/>
      <c r="I519" s="64"/>
      <c r="J519" s="64"/>
      <c r="K519" s="189"/>
      <c r="L519" s="259"/>
      <c r="M519" s="259"/>
      <c r="N519" s="58"/>
      <c r="O519" s="30"/>
      <c r="P519" s="58"/>
      <c r="Q519" s="30"/>
      <c r="R519" s="134"/>
      <c r="S519" s="206"/>
      <c r="T519" s="290"/>
      <c r="U519" s="29" t="s">
        <v>35</v>
      </c>
      <c r="V519" s="187"/>
      <c r="W519" s="58"/>
      <c r="X519" s="188"/>
      <c r="Y519" s="188"/>
      <c r="Z519" s="188"/>
      <c r="AA519" s="64"/>
      <c r="AB519" s="64"/>
      <c r="AC519" s="189"/>
      <c r="AD519" s="259"/>
      <c r="AE519" s="259"/>
      <c r="AF519" s="58"/>
      <c r="AG519" s="30"/>
      <c r="AH519" s="58"/>
      <c r="AI519" s="30"/>
      <c r="AJ519" s="134"/>
      <c r="AK519" s="208"/>
      <c r="AL519" s="290"/>
      <c r="AM519" s="88" t="str">
        <f t="shared" si="44"/>
        <v/>
      </c>
      <c r="AN519" s="123" t="str">
        <f t="shared" si="45"/>
        <v/>
      </c>
      <c r="AO519" s="123" t="str">
        <f t="shared" si="46"/>
        <v/>
      </c>
      <c r="AP519" s="123" t="str">
        <f t="shared" si="47"/>
        <v/>
      </c>
      <c r="AQ519" s="89" t="str">
        <f t="shared" si="48"/>
        <v/>
      </c>
      <c r="AR519" s="39"/>
      <c r="AS519" s="234"/>
      <c r="AT519" s="39"/>
    </row>
    <row r="520" spans="2:46" ht="13.5" customHeight="1" x14ac:dyDescent="0.15">
      <c r="B520" s="290"/>
      <c r="C520" s="29" t="s">
        <v>36</v>
      </c>
      <c r="D520" s="187"/>
      <c r="E520" s="58"/>
      <c r="F520" s="188"/>
      <c r="G520" s="188"/>
      <c r="H520" s="188"/>
      <c r="I520" s="64"/>
      <c r="J520" s="64"/>
      <c r="K520" s="189"/>
      <c r="L520" s="259"/>
      <c r="M520" s="259"/>
      <c r="N520" s="58"/>
      <c r="O520" s="30"/>
      <c r="P520" s="58"/>
      <c r="Q520" s="30"/>
      <c r="R520" s="134"/>
      <c r="S520" s="206"/>
      <c r="T520" s="290"/>
      <c r="U520" s="29" t="s">
        <v>36</v>
      </c>
      <c r="V520" s="187"/>
      <c r="W520" s="58"/>
      <c r="X520" s="188"/>
      <c r="Y520" s="188"/>
      <c r="Z520" s="188"/>
      <c r="AA520" s="64"/>
      <c r="AB520" s="64"/>
      <c r="AC520" s="189"/>
      <c r="AD520" s="259"/>
      <c r="AE520" s="259"/>
      <c r="AF520" s="58"/>
      <c r="AG520" s="30"/>
      <c r="AH520" s="58"/>
      <c r="AI520" s="30"/>
      <c r="AJ520" s="134"/>
      <c r="AK520" s="208"/>
      <c r="AL520" s="290"/>
      <c r="AM520" s="88" t="str">
        <f t="shared" si="44"/>
        <v/>
      </c>
      <c r="AN520" s="123" t="str">
        <f t="shared" si="45"/>
        <v/>
      </c>
      <c r="AO520" s="123" t="str">
        <f t="shared" si="46"/>
        <v/>
      </c>
      <c r="AP520" s="123" t="str">
        <f t="shared" si="47"/>
        <v/>
      </c>
      <c r="AQ520" s="89" t="str">
        <f t="shared" si="48"/>
        <v/>
      </c>
      <c r="AR520" s="39"/>
      <c r="AS520" s="234"/>
      <c r="AT520" s="39"/>
    </row>
    <row r="521" spans="2:46" ht="13.5" customHeight="1" x14ac:dyDescent="0.15">
      <c r="B521" s="290"/>
      <c r="C521" s="29" t="s">
        <v>38</v>
      </c>
      <c r="D521" s="187"/>
      <c r="E521" s="58"/>
      <c r="F521" s="188"/>
      <c r="G521" s="188"/>
      <c r="H521" s="188"/>
      <c r="I521" s="64"/>
      <c r="J521" s="64"/>
      <c r="K521" s="189"/>
      <c r="L521" s="259"/>
      <c r="M521" s="259"/>
      <c r="N521" s="58"/>
      <c r="O521" s="30"/>
      <c r="P521" s="58"/>
      <c r="Q521" s="30"/>
      <c r="R521" s="134"/>
      <c r="S521" s="206"/>
      <c r="T521" s="290"/>
      <c r="U521" s="29" t="s">
        <v>38</v>
      </c>
      <c r="V521" s="187"/>
      <c r="W521" s="58"/>
      <c r="X521" s="188"/>
      <c r="Y521" s="188"/>
      <c r="Z521" s="188"/>
      <c r="AA521" s="64"/>
      <c r="AB521" s="64"/>
      <c r="AC521" s="189"/>
      <c r="AD521" s="259"/>
      <c r="AE521" s="259"/>
      <c r="AF521" s="58"/>
      <c r="AG521" s="30"/>
      <c r="AH521" s="58"/>
      <c r="AI521" s="30"/>
      <c r="AJ521" s="134"/>
      <c r="AK521" s="208"/>
      <c r="AL521" s="290"/>
      <c r="AM521" s="88" t="str">
        <f t="shared" si="44"/>
        <v/>
      </c>
      <c r="AN521" s="123" t="str">
        <f t="shared" si="45"/>
        <v/>
      </c>
      <c r="AO521" s="123" t="str">
        <f t="shared" si="46"/>
        <v/>
      </c>
      <c r="AP521" s="123" t="str">
        <f t="shared" si="47"/>
        <v/>
      </c>
      <c r="AQ521" s="89" t="str">
        <f t="shared" si="48"/>
        <v/>
      </c>
      <c r="AR521" s="39"/>
      <c r="AS521" s="234"/>
      <c r="AT521" s="39"/>
    </row>
    <row r="522" spans="2:46" ht="13.5" customHeight="1" thickBot="1" x14ac:dyDescent="0.2">
      <c r="B522" s="291"/>
      <c r="C522" s="29"/>
      <c r="D522" s="187"/>
      <c r="E522" s="58"/>
      <c r="F522" s="190"/>
      <c r="G522" s="190"/>
      <c r="H522" s="190"/>
      <c r="I522" s="58"/>
      <c r="J522" s="58"/>
      <c r="K522" s="189"/>
      <c r="L522" s="259"/>
      <c r="M522" s="259"/>
      <c r="N522" s="58"/>
      <c r="O522" s="30"/>
      <c r="P522" s="58"/>
      <c r="Q522" s="30"/>
      <c r="R522" s="185"/>
      <c r="S522" s="206"/>
      <c r="T522" s="291"/>
      <c r="U522" s="29"/>
      <c r="V522" s="187"/>
      <c r="W522" s="58"/>
      <c r="X522" s="190"/>
      <c r="Y522" s="190"/>
      <c r="Z522" s="190"/>
      <c r="AA522" s="58"/>
      <c r="AB522" s="58"/>
      <c r="AC522" s="189"/>
      <c r="AD522" s="259"/>
      <c r="AE522" s="259"/>
      <c r="AF522" s="58"/>
      <c r="AG522" s="30"/>
      <c r="AH522" s="58"/>
      <c r="AI522" s="30"/>
      <c r="AJ522" s="185"/>
      <c r="AK522" s="208"/>
      <c r="AL522" s="291"/>
      <c r="AM522" s="124" t="str">
        <f t="shared" si="44"/>
        <v/>
      </c>
      <c r="AN522" s="125" t="str">
        <f t="shared" si="45"/>
        <v/>
      </c>
      <c r="AO522" s="125" t="str">
        <f t="shared" si="46"/>
        <v/>
      </c>
      <c r="AP522" s="125" t="str">
        <f t="shared" si="47"/>
        <v/>
      </c>
      <c r="AQ522" s="126" t="str">
        <f t="shared" si="48"/>
        <v/>
      </c>
      <c r="AR522" s="39"/>
      <c r="AS522" s="234"/>
      <c r="AT522" s="39"/>
    </row>
    <row r="523" spans="2:46" ht="13.5" customHeight="1" x14ac:dyDescent="0.15">
      <c r="B523" s="289" t="s">
        <v>170</v>
      </c>
      <c r="C523" s="27" t="s">
        <v>34</v>
      </c>
      <c r="D523" s="41"/>
      <c r="E523" s="57"/>
      <c r="F523" s="98"/>
      <c r="G523" s="98"/>
      <c r="H523" s="98"/>
      <c r="I523" s="62"/>
      <c r="J523" s="62"/>
      <c r="K523" s="63"/>
      <c r="L523" s="258"/>
      <c r="M523" s="258"/>
      <c r="N523" s="57"/>
      <c r="O523" s="28"/>
      <c r="P523" s="57"/>
      <c r="Q523" s="28"/>
      <c r="R523" s="133"/>
      <c r="S523" s="206"/>
      <c r="T523" s="289" t="s">
        <v>170</v>
      </c>
      <c r="U523" s="27" t="s">
        <v>34</v>
      </c>
      <c r="V523" s="41"/>
      <c r="W523" s="57"/>
      <c r="X523" s="98"/>
      <c r="Y523" s="98"/>
      <c r="Z523" s="98"/>
      <c r="AA523" s="62"/>
      <c r="AB523" s="62"/>
      <c r="AC523" s="63"/>
      <c r="AD523" s="258"/>
      <c r="AE523" s="258"/>
      <c r="AF523" s="57"/>
      <c r="AG523" s="28"/>
      <c r="AH523" s="57"/>
      <c r="AI523" s="28"/>
      <c r="AJ523" s="133"/>
      <c r="AK523" s="208"/>
      <c r="AL523" s="289" t="s">
        <v>170</v>
      </c>
      <c r="AM523" s="121" t="str">
        <f t="shared" si="44"/>
        <v/>
      </c>
      <c r="AN523" s="97" t="str">
        <f t="shared" si="45"/>
        <v/>
      </c>
      <c r="AO523" s="97" t="str">
        <f t="shared" si="46"/>
        <v/>
      </c>
      <c r="AP523" s="97" t="str">
        <f t="shared" si="47"/>
        <v/>
      </c>
      <c r="AQ523" s="122" t="str">
        <f t="shared" si="48"/>
        <v/>
      </c>
      <c r="AR523" s="39"/>
      <c r="AS523" s="234"/>
      <c r="AT523" s="39"/>
    </row>
    <row r="524" spans="2:46" ht="13.5" customHeight="1" x14ac:dyDescent="0.15">
      <c r="B524" s="290"/>
      <c r="C524" s="29" t="s">
        <v>35</v>
      </c>
      <c r="D524" s="187"/>
      <c r="E524" s="58"/>
      <c r="F524" s="188"/>
      <c r="G524" s="188"/>
      <c r="H524" s="188"/>
      <c r="I524" s="64"/>
      <c r="J524" s="64"/>
      <c r="K524" s="189"/>
      <c r="L524" s="259"/>
      <c r="M524" s="259"/>
      <c r="N524" s="58"/>
      <c r="O524" s="30"/>
      <c r="P524" s="58"/>
      <c r="Q524" s="30"/>
      <c r="R524" s="134"/>
      <c r="S524" s="206"/>
      <c r="T524" s="290"/>
      <c r="U524" s="29" t="s">
        <v>35</v>
      </c>
      <c r="V524" s="187"/>
      <c r="W524" s="58"/>
      <c r="X524" s="188"/>
      <c r="Y524" s="188"/>
      <c r="Z524" s="188"/>
      <c r="AA524" s="64"/>
      <c r="AB524" s="64"/>
      <c r="AC524" s="189"/>
      <c r="AD524" s="259"/>
      <c r="AE524" s="259"/>
      <c r="AF524" s="58"/>
      <c r="AG524" s="30"/>
      <c r="AH524" s="58"/>
      <c r="AI524" s="30"/>
      <c r="AJ524" s="134"/>
      <c r="AK524" s="208"/>
      <c r="AL524" s="290"/>
      <c r="AM524" s="88" t="str">
        <f t="shared" si="44"/>
        <v/>
      </c>
      <c r="AN524" s="123" t="str">
        <f t="shared" si="45"/>
        <v/>
      </c>
      <c r="AO524" s="123" t="str">
        <f t="shared" si="46"/>
        <v/>
      </c>
      <c r="AP524" s="123" t="str">
        <f t="shared" si="47"/>
        <v/>
      </c>
      <c r="AQ524" s="89" t="str">
        <f t="shared" si="48"/>
        <v/>
      </c>
      <c r="AR524" s="39"/>
      <c r="AS524" s="234"/>
      <c r="AT524" s="39"/>
    </row>
    <row r="525" spans="2:46" ht="13.5" customHeight="1" x14ac:dyDescent="0.15">
      <c r="B525" s="290"/>
      <c r="C525" s="29" t="s">
        <v>36</v>
      </c>
      <c r="D525" s="187"/>
      <c r="E525" s="58"/>
      <c r="F525" s="188"/>
      <c r="G525" s="188"/>
      <c r="H525" s="188"/>
      <c r="I525" s="64"/>
      <c r="J525" s="64"/>
      <c r="K525" s="189"/>
      <c r="L525" s="259"/>
      <c r="M525" s="259"/>
      <c r="N525" s="58"/>
      <c r="O525" s="30"/>
      <c r="P525" s="58"/>
      <c r="Q525" s="30"/>
      <c r="R525" s="134"/>
      <c r="S525" s="206"/>
      <c r="T525" s="290"/>
      <c r="U525" s="29" t="s">
        <v>36</v>
      </c>
      <c r="V525" s="187"/>
      <c r="W525" s="58"/>
      <c r="X525" s="188"/>
      <c r="Y525" s="188"/>
      <c r="Z525" s="188"/>
      <c r="AA525" s="64"/>
      <c r="AB525" s="64"/>
      <c r="AC525" s="189"/>
      <c r="AD525" s="259"/>
      <c r="AE525" s="259"/>
      <c r="AF525" s="58"/>
      <c r="AG525" s="30"/>
      <c r="AH525" s="58"/>
      <c r="AI525" s="30"/>
      <c r="AJ525" s="134"/>
      <c r="AK525" s="208"/>
      <c r="AL525" s="290"/>
      <c r="AM525" s="88" t="str">
        <f t="shared" si="44"/>
        <v/>
      </c>
      <c r="AN525" s="123" t="str">
        <f t="shared" si="45"/>
        <v/>
      </c>
      <c r="AO525" s="123" t="str">
        <f t="shared" si="46"/>
        <v/>
      </c>
      <c r="AP525" s="123" t="str">
        <f t="shared" si="47"/>
        <v/>
      </c>
      <c r="AQ525" s="89" t="str">
        <f t="shared" si="48"/>
        <v/>
      </c>
      <c r="AR525" s="39"/>
      <c r="AS525" s="234"/>
      <c r="AT525" s="39"/>
    </row>
    <row r="526" spans="2:46" ht="13.5" customHeight="1" x14ac:dyDescent="0.15">
      <c r="B526" s="290"/>
      <c r="C526" s="29" t="s">
        <v>38</v>
      </c>
      <c r="D526" s="187"/>
      <c r="E526" s="58"/>
      <c r="F526" s="188"/>
      <c r="G526" s="188"/>
      <c r="H526" s="188"/>
      <c r="I526" s="64"/>
      <c r="J526" s="64"/>
      <c r="K526" s="189"/>
      <c r="L526" s="259"/>
      <c r="M526" s="259"/>
      <c r="N526" s="58"/>
      <c r="O526" s="30"/>
      <c r="P526" s="58"/>
      <c r="Q526" s="30"/>
      <c r="R526" s="134"/>
      <c r="S526" s="206"/>
      <c r="T526" s="290"/>
      <c r="U526" s="29" t="s">
        <v>38</v>
      </c>
      <c r="V526" s="187"/>
      <c r="W526" s="58"/>
      <c r="X526" s="188"/>
      <c r="Y526" s="188"/>
      <c r="Z526" s="188"/>
      <c r="AA526" s="64"/>
      <c r="AB526" s="64"/>
      <c r="AC526" s="189"/>
      <c r="AD526" s="259"/>
      <c r="AE526" s="259"/>
      <c r="AF526" s="58"/>
      <c r="AG526" s="30"/>
      <c r="AH526" s="58"/>
      <c r="AI526" s="30"/>
      <c r="AJ526" s="134"/>
      <c r="AK526" s="208"/>
      <c r="AL526" s="290"/>
      <c r="AM526" s="88" t="str">
        <f t="shared" si="44"/>
        <v/>
      </c>
      <c r="AN526" s="123" t="str">
        <f t="shared" si="45"/>
        <v/>
      </c>
      <c r="AO526" s="123" t="str">
        <f t="shared" si="46"/>
        <v/>
      </c>
      <c r="AP526" s="123" t="str">
        <f t="shared" si="47"/>
        <v/>
      </c>
      <c r="AQ526" s="89" t="str">
        <f t="shared" si="48"/>
        <v/>
      </c>
      <c r="AR526" s="39"/>
      <c r="AS526" s="234"/>
      <c r="AT526" s="39"/>
    </row>
    <row r="527" spans="2:46" ht="13.5" customHeight="1" thickBot="1" x14ac:dyDescent="0.2">
      <c r="B527" s="291"/>
      <c r="C527" s="29"/>
      <c r="D527" s="187"/>
      <c r="E527" s="58"/>
      <c r="F527" s="190"/>
      <c r="G527" s="190"/>
      <c r="H527" s="190"/>
      <c r="I527" s="58"/>
      <c r="J527" s="58"/>
      <c r="K527" s="189"/>
      <c r="L527" s="259"/>
      <c r="M527" s="259"/>
      <c r="N527" s="58"/>
      <c r="O527" s="30"/>
      <c r="P527" s="58"/>
      <c r="Q527" s="30"/>
      <c r="R527" s="185"/>
      <c r="S527" s="206"/>
      <c r="T527" s="291"/>
      <c r="U527" s="29"/>
      <c r="V527" s="187"/>
      <c r="W527" s="58"/>
      <c r="X527" s="190"/>
      <c r="Y527" s="190"/>
      <c r="Z527" s="190"/>
      <c r="AA527" s="58"/>
      <c r="AB527" s="58"/>
      <c r="AC527" s="189"/>
      <c r="AD527" s="259"/>
      <c r="AE527" s="259"/>
      <c r="AF527" s="58"/>
      <c r="AG527" s="30"/>
      <c r="AH527" s="58"/>
      <c r="AI527" s="30"/>
      <c r="AJ527" s="185"/>
      <c r="AK527" s="208"/>
      <c r="AL527" s="291"/>
      <c r="AM527" s="124" t="str">
        <f t="shared" si="44"/>
        <v/>
      </c>
      <c r="AN527" s="125" t="str">
        <f t="shared" si="45"/>
        <v/>
      </c>
      <c r="AO527" s="125" t="str">
        <f t="shared" si="46"/>
        <v/>
      </c>
      <c r="AP527" s="125" t="str">
        <f t="shared" si="47"/>
        <v/>
      </c>
      <c r="AQ527" s="126" t="str">
        <f t="shared" si="48"/>
        <v/>
      </c>
      <c r="AR527" s="39"/>
      <c r="AS527" s="234"/>
      <c r="AT527" s="39"/>
    </row>
    <row r="528" spans="2:46" ht="13.5" customHeight="1" x14ac:dyDescent="0.15">
      <c r="B528" s="289" t="s">
        <v>171</v>
      </c>
      <c r="C528" s="27" t="s">
        <v>34</v>
      </c>
      <c r="D528" s="41"/>
      <c r="E528" s="57"/>
      <c r="F528" s="98"/>
      <c r="G528" s="98"/>
      <c r="H528" s="98"/>
      <c r="I528" s="62"/>
      <c r="J528" s="62"/>
      <c r="K528" s="63"/>
      <c r="L528" s="258"/>
      <c r="M528" s="258"/>
      <c r="N528" s="57"/>
      <c r="O528" s="28"/>
      <c r="P528" s="57"/>
      <c r="Q528" s="28"/>
      <c r="R528" s="133"/>
      <c r="S528" s="206"/>
      <c r="T528" s="289" t="s">
        <v>171</v>
      </c>
      <c r="U528" s="27" t="s">
        <v>34</v>
      </c>
      <c r="V528" s="41"/>
      <c r="W528" s="57"/>
      <c r="X528" s="98"/>
      <c r="Y528" s="98"/>
      <c r="Z528" s="98"/>
      <c r="AA528" s="62"/>
      <c r="AB528" s="62"/>
      <c r="AC528" s="63"/>
      <c r="AD528" s="258"/>
      <c r="AE528" s="258"/>
      <c r="AF528" s="57"/>
      <c r="AG528" s="28"/>
      <c r="AH528" s="57"/>
      <c r="AI528" s="28"/>
      <c r="AJ528" s="133"/>
      <c r="AK528" s="208"/>
      <c r="AL528" s="289" t="s">
        <v>171</v>
      </c>
      <c r="AM528" s="121" t="str">
        <f t="shared" si="44"/>
        <v/>
      </c>
      <c r="AN528" s="97" t="str">
        <f t="shared" si="45"/>
        <v/>
      </c>
      <c r="AO528" s="97" t="str">
        <f t="shared" si="46"/>
        <v/>
      </c>
      <c r="AP528" s="97" t="str">
        <f t="shared" si="47"/>
        <v/>
      </c>
      <c r="AQ528" s="122" t="str">
        <f t="shared" si="48"/>
        <v/>
      </c>
      <c r="AR528" s="39"/>
      <c r="AS528" s="234"/>
      <c r="AT528" s="39"/>
    </row>
    <row r="529" spans="2:46" ht="13.5" customHeight="1" x14ac:dyDescent="0.15">
      <c r="B529" s="290"/>
      <c r="C529" s="29" t="s">
        <v>35</v>
      </c>
      <c r="D529" s="187"/>
      <c r="E529" s="58"/>
      <c r="F529" s="188"/>
      <c r="G529" s="188"/>
      <c r="H529" s="188"/>
      <c r="I529" s="64"/>
      <c r="J529" s="64"/>
      <c r="K529" s="189"/>
      <c r="L529" s="259"/>
      <c r="M529" s="259"/>
      <c r="N529" s="58"/>
      <c r="O529" s="30"/>
      <c r="P529" s="58"/>
      <c r="Q529" s="30"/>
      <c r="R529" s="134"/>
      <c r="S529" s="206"/>
      <c r="T529" s="290"/>
      <c r="U529" s="29" t="s">
        <v>35</v>
      </c>
      <c r="V529" s="187"/>
      <c r="W529" s="58"/>
      <c r="X529" s="188"/>
      <c r="Y529" s="188"/>
      <c r="Z529" s="188"/>
      <c r="AA529" s="64"/>
      <c r="AB529" s="64"/>
      <c r="AC529" s="189"/>
      <c r="AD529" s="259"/>
      <c r="AE529" s="259"/>
      <c r="AF529" s="58"/>
      <c r="AG529" s="30"/>
      <c r="AH529" s="58"/>
      <c r="AI529" s="30"/>
      <c r="AJ529" s="134"/>
      <c r="AK529" s="208"/>
      <c r="AL529" s="290"/>
      <c r="AM529" s="88" t="str">
        <f t="shared" si="44"/>
        <v/>
      </c>
      <c r="AN529" s="123" t="str">
        <f t="shared" si="45"/>
        <v/>
      </c>
      <c r="AO529" s="123" t="str">
        <f t="shared" si="46"/>
        <v/>
      </c>
      <c r="AP529" s="123" t="str">
        <f t="shared" si="47"/>
        <v/>
      </c>
      <c r="AQ529" s="89" t="str">
        <f t="shared" si="48"/>
        <v/>
      </c>
      <c r="AR529" s="39"/>
      <c r="AS529" s="234"/>
      <c r="AT529" s="39"/>
    </row>
    <row r="530" spans="2:46" ht="13.5" customHeight="1" x14ac:dyDescent="0.15">
      <c r="B530" s="290"/>
      <c r="C530" s="29" t="s">
        <v>36</v>
      </c>
      <c r="D530" s="187"/>
      <c r="E530" s="58"/>
      <c r="F530" s="188"/>
      <c r="G530" s="188"/>
      <c r="H530" s="188"/>
      <c r="I530" s="64"/>
      <c r="J530" s="64"/>
      <c r="K530" s="189"/>
      <c r="L530" s="259"/>
      <c r="M530" s="259"/>
      <c r="N530" s="58"/>
      <c r="O530" s="30"/>
      <c r="P530" s="58"/>
      <c r="Q530" s="30"/>
      <c r="R530" s="134"/>
      <c r="S530" s="206"/>
      <c r="T530" s="290"/>
      <c r="U530" s="29" t="s">
        <v>36</v>
      </c>
      <c r="V530" s="187"/>
      <c r="W530" s="58"/>
      <c r="X530" s="188"/>
      <c r="Y530" s="188"/>
      <c r="Z530" s="188"/>
      <c r="AA530" s="64"/>
      <c r="AB530" s="64"/>
      <c r="AC530" s="189"/>
      <c r="AD530" s="259"/>
      <c r="AE530" s="259"/>
      <c r="AF530" s="58"/>
      <c r="AG530" s="30"/>
      <c r="AH530" s="58"/>
      <c r="AI530" s="30"/>
      <c r="AJ530" s="134"/>
      <c r="AK530" s="208"/>
      <c r="AL530" s="290"/>
      <c r="AM530" s="88" t="str">
        <f t="shared" si="44"/>
        <v/>
      </c>
      <c r="AN530" s="123" t="str">
        <f t="shared" si="45"/>
        <v/>
      </c>
      <c r="AO530" s="123" t="str">
        <f t="shared" si="46"/>
        <v/>
      </c>
      <c r="AP530" s="123" t="str">
        <f t="shared" si="47"/>
        <v/>
      </c>
      <c r="AQ530" s="89" t="str">
        <f t="shared" si="48"/>
        <v/>
      </c>
      <c r="AR530" s="39"/>
      <c r="AS530" s="234"/>
      <c r="AT530" s="39"/>
    </row>
    <row r="531" spans="2:46" ht="13.5" customHeight="1" x14ac:dyDescent="0.15">
      <c r="B531" s="290"/>
      <c r="C531" s="29" t="s">
        <v>38</v>
      </c>
      <c r="D531" s="187"/>
      <c r="E531" s="58"/>
      <c r="F531" s="188"/>
      <c r="G531" s="188"/>
      <c r="H531" s="188"/>
      <c r="I531" s="64"/>
      <c r="J531" s="64"/>
      <c r="K531" s="189"/>
      <c r="L531" s="259"/>
      <c r="M531" s="259"/>
      <c r="N531" s="58"/>
      <c r="O531" s="30"/>
      <c r="P531" s="58"/>
      <c r="Q531" s="30"/>
      <c r="R531" s="134"/>
      <c r="S531" s="206"/>
      <c r="T531" s="290"/>
      <c r="U531" s="29" t="s">
        <v>38</v>
      </c>
      <c r="V531" s="187"/>
      <c r="W531" s="58"/>
      <c r="X531" s="188"/>
      <c r="Y531" s="188"/>
      <c r="Z531" s="188"/>
      <c r="AA531" s="64"/>
      <c r="AB531" s="64"/>
      <c r="AC531" s="189"/>
      <c r="AD531" s="259"/>
      <c r="AE531" s="259"/>
      <c r="AF531" s="58"/>
      <c r="AG531" s="30"/>
      <c r="AH531" s="58"/>
      <c r="AI531" s="30"/>
      <c r="AJ531" s="134"/>
      <c r="AK531" s="208"/>
      <c r="AL531" s="290"/>
      <c r="AM531" s="88" t="str">
        <f t="shared" si="44"/>
        <v/>
      </c>
      <c r="AN531" s="123" t="str">
        <f t="shared" si="45"/>
        <v/>
      </c>
      <c r="AO531" s="123" t="str">
        <f t="shared" si="46"/>
        <v/>
      </c>
      <c r="AP531" s="123" t="str">
        <f t="shared" si="47"/>
        <v/>
      </c>
      <c r="AQ531" s="89" t="str">
        <f t="shared" si="48"/>
        <v/>
      </c>
      <c r="AR531" s="39"/>
      <c r="AS531" s="234"/>
      <c r="AT531" s="39"/>
    </row>
    <row r="532" spans="2:46" ht="13.5" customHeight="1" thickBot="1" x14ac:dyDescent="0.2">
      <c r="B532" s="291"/>
      <c r="C532" s="29"/>
      <c r="D532" s="187"/>
      <c r="E532" s="58"/>
      <c r="F532" s="190"/>
      <c r="G532" s="190"/>
      <c r="H532" s="190"/>
      <c r="I532" s="58"/>
      <c r="J532" s="58"/>
      <c r="K532" s="189"/>
      <c r="L532" s="259"/>
      <c r="M532" s="259"/>
      <c r="N532" s="58"/>
      <c r="O532" s="30"/>
      <c r="P532" s="58"/>
      <c r="Q532" s="30"/>
      <c r="R532" s="185"/>
      <c r="S532" s="206"/>
      <c r="T532" s="291"/>
      <c r="U532" s="29"/>
      <c r="V532" s="187"/>
      <c r="W532" s="58"/>
      <c r="X532" s="190"/>
      <c r="Y532" s="190"/>
      <c r="Z532" s="190"/>
      <c r="AA532" s="58"/>
      <c r="AB532" s="58"/>
      <c r="AC532" s="189"/>
      <c r="AD532" s="259"/>
      <c r="AE532" s="259"/>
      <c r="AF532" s="58"/>
      <c r="AG532" s="30"/>
      <c r="AH532" s="58"/>
      <c r="AI532" s="30"/>
      <c r="AJ532" s="185"/>
      <c r="AK532" s="208"/>
      <c r="AL532" s="291"/>
      <c r="AM532" s="124" t="str">
        <f t="shared" si="44"/>
        <v/>
      </c>
      <c r="AN532" s="125" t="str">
        <f t="shared" si="45"/>
        <v/>
      </c>
      <c r="AO532" s="125" t="str">
        <f t="shared" si="46"/>
        <v/>
      </c>
      <c r="AP532" s="125" t="str">
        <f t="shared" si="47"/>
        <v/>
      </c>
      <c r="AQ532" s="126" t="str">
        <f t="shared" si="48"/>
        <v/>
      </c>
      <c r="AR532" s="39"/>
      <c r="AS532" s="234"/>
      <c r="AT532" s="39"/>
    </row>
    <row r="533" spans="2:46" ht="13.5" customHeight="1" x14ac:dyDescent="0.15">
      <c r="B533" s="289" t="s">
        <v>172</v>
      </c>
      <c r="C533" s="27" t="s">
        <v>34</v>
      </c>
      <c r="D533" s="41"/>
      <c r="E533" s="57"/>
      <c r="F533" s="98"/>
      <c r="G533" s="98"/>
      <c r="H533" s="98"/>
      <c r="I533" s="62"/>
      <c r="J533" s="62"/>
      <c r="K533" s="63"/>
      <c r="L533" s="258"/>
      <c r="M533" s="258"/>
      <c r="N533" s="57"/>
      <c r="O533" s="28"/>
      <c r="P533" s="57"/>
      <c r="Q533" s="28"/>
      <c r="R533" s="133"/>
      <c r="S533" s="206"/>
      <c r="T533" s="289" t="s">
        <v>172</v>
      </c>
      <c r="U533" s="27" t="s">
        <v>34</v>
      </c>
      <c r="V533" s="41"/>
      <c r="W533" s="57"/>
      <c r="X533" s="98"/>
      <c r="Y533" s="98"/>
      <c r="Z533" s="98"/>
      <c r="AA533" s="62"/>
      <c r="AB533" s="62"/>
      <c r="AC533" s="63"/>
      <c r="AD533" s="258"/>
      <c r="AE533" s="258"/>
      <c r="AF533" s="57"/>
      <c r="AG533" s="28"/>
      <c r="AH533" s="57"/>
      <c r="AI533" s="28"/>
      <c r="AJ533" s="133"/>
      <c r="AK533" s="208"/>
      <c r="AL533" s="289" t="s">
        <v>172</v>
      </c>
      <c r="AM533" s="121" t="str">
        <f t="shared" si="44"/>
        <v/>
      </c>
      <c r="AN533" s="97" t="str">
        <f t="shared" si="45"/>
        <v/>
      </c>
      <c r="AO533" s="97" t="str">
        <f t="shared" si="46"/>
        <v/>
      </c>
      <c r="AP533" s="97" t="str">
        <f t="shared" si="47"/>
        <v/>
      </c>
      <c r="AQ533" s="122" t="str">
        <f t="shared" si="48"/>
        <v/>
      </c>
      <c r="AR533" s="39"/>
      <c r="AS533" s="234"/>
      <c r="AT533" s="39"/>
    </row>
    <row r="534" spans="2:46" ht="13.5" customHeight="1" x14ac:dyDescent="0.15">
      <c r="B534" s="290"/>
      <c r="C534" s="29" t="s">
        <v>35</v>
      </c>
      <c r="D534" s="187"/>
      <c r="E534" s="58"/>
      <c r="F534" s="188"/>
      <c r="G534" s="188"/>
      <c r="H534" s="188"/>
      <c r="I534" s="64"/>
      <c r="J534" s="64"/>
      <c r="K534" s="189"/>
      <c r="L534" s="259"/>
      <c r="M534" s="259"/>
      <c r="N534" s="58"/>
      <c r="O534" s="30"/>
      <c r="P534" s="58"/>
      <c r="Q534" s="30"/>
      <c r="R534" s="134"/>
      <c r="S534" s="206"/>
      <c r="T534" s="290"/>
      <c r="U534" s="29" t="s">
        <v>35</v>
      </c>
      <c r="V534" s="187"/>
      <c r="W534" s="58"/>
      <c r="X534" s="188"/>
      <c r="Y534" s="188"/>
      <c r="Z534" s="188"/>
      <c r="AA534" s="64"/>
      <c r="AB534" s="64"/>
      <c r="AC534" s="189"/>
      <c r="AD534" s="259"/>
      <c r="AE534" s="259"/>
      <c r="AF534" s="58"/>
      <c r="AG534" s="30"/>
      <c r="AH534" s="58"/>
      <c r="AI534" s="30"/>
      <c r="AJ534" s="134"/>
      <c r="AK534" s="208"/>
      <c r="AL534" s="290"/>
      <c r="AM534" s="88" t="str">
        <f t="shared" si="44"/>
        <v/>
      </c>
      <c r="AN534" s="123" t="str">
        <f t="shared" si="45"/>
        <v/>
      </c>
      <c r="AO534" s="123" t="str">
        <f t="shared" si="46"/>
        <v/>
      </c>
      <c r="AP534" s="123" t="str">
        <f t="shared" si="47"/>
        <v/>
      </c>
      <c r="AQ534" s="89" t="str">
        <f t="shared" si="48"/>
        <v/>
      </c>
      <c r="AR534" s="39"/>
      <c r="AS534" s="234"/>
      <c r="AT534" s="39"/>
    </row>
    <row r="535" spans="2:46" ht="13.5" customHeight="1" x14ac:dyDescent="0.15">
      <c r="B535" s="290"/>
      <c r="C535" s="29" t="s">
        <v>36</v>
      </c>
      <c r="D535" s="187"/>
      <c r="E535" s="58"/>
      <c r="F535" s="188"/>
      <c r="G535" s="188"/>
      <c r="H535" s="188"/>
      <c r="I535" s="64"/>
      <c r="J535" s="64"/>
      <c r="K535" s="189"/>
      <c r="L535" s="259"/>
      <c r="M535" s="259"/>
      <c r="N535" s="58"/>
      <c r="O535" s="30"/>
      <c r="P535" s="58"/>
      <c r="Q535" s="30"/>
      <c r="R535" s="134"/>
      <c r="S535" s="206"/>
      <c r="T535" s="290"/>
      <c r="U535" s="29" t="s">
        <v>36</v>
      </c>
      <c r="V535" s="187"/>
      <c r="W535" s="58"/>
      <c r="X535" s="188"/>
      <c r="Y535" s="188"/>
      <c r="Z535" s="188"/>
      <c r="AA535" s="64"/>
      <c r="AB535" s="64"/>
      <c r="AC535" s="189"/>
      <c r="AD535" s="259"/>
      <c r="AE535" s="259"/>
      <c r="AF535" s="58"/>
      <c r="AG535" s="30"/>
      <c r="AH535" s="58"/>
      <c r="AI535" s="30"/>
      <c r="AJ535" s="134"/>
      <c r="AK535" s="208"/>
      <c r="AL535" s="290"/>
      <c r="AM535" s="88" t="str">
        <f t="shared" si="44"/>
        <v/>
      </c>
      <c r="AN535" s="123" t="str">
        <f t="shared" si="45"/>
        <v/>
      </c>
      <c r="AO535" s="123" t="str">
        <f t="shared" si="46"/>
        <v/>
      </c>
      <c r="AP535" s="123" t="str">
        <f t="shared" si="47"/>
        <v/>
      </c>
      <c r="AQ535" s="89" t="str">
        <f t="shared" si="48"/>
        <v/>
      </c>
      <c r="AR535" s="39"/>
      <c r="AS535" s="234"/>
      <c r="AT535" s="39"/>
    </row>
    <row r="536" spans="2:46" ht="13.5" customHeight="1" x14ac:dyDescent="0.15">
      <c r="B536" s="290"/>
      <c r="C536" s="29" t="s">
        <v>38</v>
      </c>
      <c r="D536" s="187"/>
      <c r="E536" s="58"/>
      <c r="F536" s="188"/>
      <c r="G536" s="188"/>
      <c r="H536" s="188"/>
      <c r="I536" s="64"/>
      <c r="J536" s="64"/>
      <c r="K536" s="189"/>
      <c r="L536" s="259"/>
      <c r="M536" s="259"/>
      <c r="N536" s="58"/>
      <c r="O536" s="30"/>
      <c r="P536" s="58"/>
      <c r="Q536" s="30"/>
      <c r="R536" s="134"/>
      <c r="S536" s="206"/>
      <c r="T536" s="290"/>
      <c r="U536" s="29" t="s">
        <v>38</v>
      </c>
      <c r="V536" s="187"/>
      <c r="W536" s="58"/>
      <c r="X536" s="188"/>
      <c r="Y536" s="188"/>
      <c r="Z536" s="188"/>
      <c r="AA536" s="64"/>
      <c r="AB536" s="64"/>
      <c r="AC536" s="189"/>
      <c r="AD536" s="259"/>
      <c r="AE536" s="259"/>
      <c r="AF536" s="58"/>
      <c r="AG536" s="30"/>
      <c r="AH536" s="58"/>
      <c r="AI536" s="30"/>
      <c r="AJ536" s="134"/>
      <c r="AK536" s="208"/>
      <c r="AL536" s="290"/>
      <c r="AM536" s="88" t="str">
        <f t="shared" si="44"/>
        <v/>
      </c>
      <c r="AN536" s="123" t="str">
        <f t="shared" si="45"/>
        <v/>
      </c>
      <c r="AO536" s="123" t="str">
        <f t="shared" si="46"/>
        <v/>
      </c>
      <c r="AP536" s="123" t="str">
        <f t="shared" si="47"/>
        <v/>
      </c>
      <c r="AQ536" s="89" t="str">
        <f t="shared" si="48"/>
        <v/>
      </c>
      <c r="AR536" s="39"/>
      <c r="AS536" s="234"/>
      <c r="AT536" s="39"/>
    </row>
    <row r="537" spans="2:46" ht="13.5" customHeight="1" thickBot="1" x14ac:dyDescent="0.2">
      <c r="B537" s="291"/>
      <c r="C537" s="29"/>
      <c r="D537" s="187"/>
      <c r="E537" s="58"/>
      <c r="F537" s="190"/>
      <c r="G537" s="190"/>
      <c r="H537" s="190"/>
      <c r="I537" s="58"/>
      <c r="J537" s="58"/>
      <c r="K537" s="189"/>
      <c r="L537" s="259"/>
      <c r="M537" s="259"/>
      <c r="N537" s="58"/>
      <c r="O537" s="30"/>
      <c r="P537" s="58"/>
      <c r="Q537" s="30"/>
      <c r="R537" s="185"/>
      <c r="S537" s="206"/>
      <c r="T537" s="291"/>
      <c r="U537" s="29"/>
      <c r="V537" s="187"/>
      <c r="W537" s="58"/>
      <c r="X537" s="190"/>
      <c r="Y537" s="190"/>
      <c r="Z537" s="190"/>
      <c r="AA537" s="58"/>
      <c r="AB537" s="58"/>
      <c r="AC537" s="189"/>
      <c r="AD537" s="259"/>
      <c r="AE537" s="259"/>
      <c r="AF537" s="58"/>
      <c r="AG537" s="30"/>
      <c r="AH537" s="58"/>
      <c r="AI537" s="30"/>
      <c r="AJ537" s="185"/>
      <c r="AK537" s="208"/>
      <c r="AL537" s="291"/>
      <c r="AM537" s="124" t="str">
        <f t="shared" si="44"/>
        <v/>
      </c>
      <c r="AN537" s="125" t="str">
        <f t="shared" si="45"/>
        <v/>
      </c>
      <c r="AO537" s="125" t="str">
        <f t="shared" si="46"/>
        <v/>
      </c>
      <c r="AP537" s="125" t="str">
        <f t="shared" si="47"/>
        <v/>
      </c>
      <c r="AQ537" s="126" t="str">
        <f t="shared" si="48"/>
        <v/>
      </c>
      <c r="AR537" s="39"/>
      <c r="AS537" s="234"/>
      <c r="AT537" s="39"/>
    </row>
    <row r="538" spans="2:46" ht="13.5" customHeight="1" x14ac:dyDescent="0.15">
      <c r="B538" s="289" t="s">
        <v>173</v>
      </c>
      <c r="C538" s="27" t="s">
        <v>34</v>
      </c>
      <c r="D538" s="41"/>
      <c r="E538" s="57"/>
      <c r="F538" s="98"/>
      <c r="G538" s="98"/>
      <c r="H538" s="98"/>
      <c r="I538" s="62"/>
      <c r="J538" s="62"/>
      <c r="K538" s="63"/>
      <c r="L538" s="258"/>
      <c r="M538" s="258"/>
      <c r="N538" s="57"/>
      <c r="O538" s="28"/>
      <c r="P538" s="57"/>
      <c r="Q538" s="28"/>
      <c r="R538" s="133"/>
      <c r="S538" s="206"/>
      <c r="T538" s="289" t="s">
        <v>173</v>
      </c>
      <c r="U538" s="27" t="s">
        <v>34</v>
      </c>
      <c r="V538" s="41"/>
      <c r="W538" s="57"/>
      <c r="X538" s="98"/>
      <c r="Y538" s="98"/>
      <c r="Z538" s="98"/>
      <c r="AA538" s="62"/>
      <c r="AB538" s="62"/>
      <c r="AC538" s="63"/>
      <c r="AD538" s="258"/>
      <c r="AE538" s="258"/>
      <c r="AF538" s="57"/>
      <c r="AG538" s="28"/>
      <c r="AH538" s="57"/>
      <c r="AI538" s="28"/>
      <c r="AJ538" s="133"/>
      <c r="AK538" s="208"/>
      <c r="AL538" s="289" t="s">
        <v>173</v>
      </c>
      <c r="AM538" s="121" t="str">
        <f t="shared" si="44"/>
        <v/>
      </c>
      <c r="AN538" s="97" t="str">
        <f t="shared" si="45"/>
        <v/>
      </c>
      <c r="AO538" s="97" t="str">
        <f t="shared" si="46"/>
        <v/>
      </c>
      <c r="AP538" s="97" t="str">
        <f t="shared" si="47"/>
        <v/>
      </c>
      <c r="AQ538" s="122" t="str">
        <f t="shared" si="48"/>
        <v/>
      </c>
      <c r="AR538" s="39"/>
      <c r="AS538" s="234"/>
      <c r="AT538" s="39"/>
    </row>
    <row r="539" spans="2:46" ht="13.5" customHeight="1" x14ac:dyDescent="0.15">
      <c r="B539" s="290"/>
      <c r="C539" s="29" t="s">
        <v>35</v>
      </c>
      <c r="D539" s="187"/>
      <c r="E539" s="58"/>
      <c r="F539" s="188"/>
      <c r="G539" s="188"/>
      <c r="H539" s="188"/>
      <c r="I539" s="64"/>
      <c r="J539" s="64"/>
      <c r="K539" s="189"/>
      <c r="L539" s="259"/>
      <c r="M539" s="259"/>
      <c r="N539" s="58"/>
      <c r="O539" s="30"/>
      <c r="P539" s="58"/>
      <c r="Q539" s="30"/>
      <c r="R539" s="134"/>
      <c r="S539" s="206"/>
      <c r="T539" s="290"/>
      <c r="U539" s="29" t="s">
        <v>35</v>
      </c>
      <c r="V539" s="187"/>
      <c r="W539" s="58"/>
      <c r="X539" s="188"/>
      <c r="Y539" s="188"/>
      <c r="Z539" s="188"/>
      <c r="AA539" s="64"/>
      <c r="AB539" s="64"/>
      <c r="AC539" s="189"/>
      <c r="AD539" s="259"/>
      <c r="AE539" s="259"/>
      <c r="AF539" s="58"/>
      <c r="AG539" s="30"/>
      <c r="AH539" s="58"/>
      <c r="AI539" s="30"/>
      <c r="AJ539" s="134"/>
      <c r="AK539" s="208"/>
      <c r="AL539" s="290"/>
      <c r="AM539" s="88" t="str">
        <f t="shared" si="44"/>
        <v/>
      </c>
      <c r="AN539" s="123" t="str">
        <f t="shared" si="45"/>
        <v/>
      </c>
      <c r="AO539" s="123" t="str">
        <f t="shared" si="46"/>
        <v/>
      </c>
      <c r="AP539" s="123" t="str">
        <f t="shared" si="47"/>
        <v/>
      </c>
      <c r="AQ539" s="89" t="str">
        <f t="shared" si="48"/>
        <v/>
      </c>
      <c r="AR539" s="39"/>
      <c r="AS539" s="234"/>
      <c r="AT539" s="39"/>
    </row>
    <row r="540" spans="2:46" ht="13.5" customHeight="1" x14ac:dyDescent="0.15">
      <c r="B540" s="290"/>
      <c r="C540" s="29" t="s">
        <v>36</v>
      </c>
      <c r="D540" s="187"/>
      <c r="E540" s="58"/>
      <c r="F540" s="188"/>
      <c r="G540" s="188"/>
      <c r="H540" s="188"/>
      <c r="I540" s="64"/>
      <c r="J540" s="64"/>
      <c r="K540" s="189"/>
      <c r="L540" s="259"/>
      <c r="M540" s="259"/>
      <c r="N540" s="58"/>
      <c r="O540" s="30"/>
      <c r="P540" s="58"/>
      <c r="Q540" s="30"/>
      <c r="R540" s="134"/>
      <c r="S540" s="206"/>
      <c r="T540" s="290"/>
      <c r="U540" s="29" t="s">
        <v>36</v>
      </c>
      <c r="V540" s="187"/>
      <c r="W540" s="58"/>
      <c r="X540" s="188"/>
      <c r="Y540" s="188"/>
      <c r="Z540" s="188"/>
      <c r="AA540" s="64"/>
      <c r="AB540" s="64"/>
      <c r="AC540" s="189"/>
      <c r="AD540" s="259"/>
      <c r="AE540" s="259"/>
      <c r="AF540" s="58"/>
      <c r="AG540" s="30"/>
      <c r="AH540" s="58"/>
      <c r="AI540" s="30"/>
      <c r="AJ540" s="134"/>
      <c r="AK540" s="208"/>
      <c r="AL540" s="290"/>
      <c r="AM540" s="88" t="str">
        <f t="shared" si="44"/>
        <v/>
      </c>
      <c r="AN540" s="123" t="str">
        <f t="shared" si="45"/>
        <v/>
      </c>
      <c r="AO540" s="123" t="str">
        <f t="shared" si="46"/>
        <v/>
      </c>
      <c r="AP540" s="123" t="str">
        <f t="shared" si="47"/>
        <v/>
      </c>
      <c r="AQ540" s="89" t="str">
        <f t="shared" si="48"/>
        <v/>
      </c>
      <c r="AR540" s="39"/>
      <c r="AS540" s="234"/>
      <c r="AT540" s="39"/>
    </row>
    <row r="541" spans="2:46" ht="13.5" customHeight="1" x14ac:dyDescent="0.15">
      <c r="B541" s="290"/>
      <c r="C541" s="29" t="s">
        <v>38</v>
      </c>
      <c r="D541" s="187"/>
      <c r="E541" s="58"/>
      <c r="F541" s="188"/>
      <c r="G541" s="188"/>
      <c r="H541" s="188"/>
      <c r="I541" s="64"/>
      <c r="J541" s="64"/>
      <c r="K541" s="189"/>
      <c r="L541" s="259"/>
      <c r="M541" s="259"/>
      <c r="N541" s="58"/>
      <c r="O541" s="30"/>
      <c r="P541" s="58"/>
      <c r="Q541" s="30"/>
      <c r="R541" s="134"/>
      <c r="S541" s="206"/>
      <c r="T541" s="290"/>
      <c r="U541" s="29" t="s">
        <v>38</v>
      </c>
      <c r="V541" s="187"/>
      <c r="W541" s="58"/>
      <c r="X541" s="188"/>
      <c r="Y541" s="188"/>
      <c r="Z541" s="188"/>
      <c r="AA541" s="64"/>
      <c r="AB541" s="64"/>
      <c r="AC541" s="189"/>
      <c r="AD541" s="259"/>
      <c r="AE541" s="259"/>
      <c r="AF541" s="58"/>
      <c r="AG541" s="30"/>
      <c r="AH541" s="58"/>
      <c r="AI541" s="30"/>
      <c r="AJ541" s="134"/>
      <c r="AK541" s="208"/>
      <c r="AL541" s="290"/>
      <c r="AM541" s="88" t="str">
        <f t="shared" si="44"/>
        <v/>
      </c>
      <c r="AN541" s="123" t="str">
        <f t="shared" si="45"/>
        <v/>
      </c>
      <c r="AO541" s="123" t="str">
        <f t="shared" si="46"/>
        <v/>
      </c>
      <c r="AP541" s="123" t="str">
        <f t="shared" si="47"/>
        <v/>
      </c>
      <c r="AQ541" s="89" t="str">
        <f t="shared" si="48"/>
        <v/>
      </c>
      <c r="AR541" s="39"/>
      <c r="AS541" s="234"/>
      <c r="AT541" s="39"/>
    </row>
    <row r="542" spans="2:46" ht="13.5" customHeight="1" thickBot="1" x14ac:dyDescent="0.2">
      <c r="B542" s="291"/>
      <c r="C542" s="29"/>
      <c r="D542" s="187"/>
      <c r="E542" s="58"/>
      <c r="F542" s="190"/>
      <c r="G542" s="190"/>
      <c r="H542" s="190"/>
      <c r="I542" s="58"/>
      <c r="J542" s="58"/>
      <c r="K542" s="189"/>
      <c r="L542" s="259"/>
      <c r="M542" s="259"/>
      <c r="N542" s="58"/>
      <c r="O542" s="30"/>
      <c r="P542" s="58"/>
      <c r="Q542" s="30"/>
      <c r="R542" s="185"/>
      <c r="S542" s="206"/>
      <c r="T542" s="291"/>
      <c r="U542" s="29"/>
      <c r="V542" s="187"/>
      <c r="W542" s="58"/>
      <c r="X542" s="190"/>
      <c r="Y542" s="190"/>
      <c r="Z542" s="190"/>
      <c r="AA542" s="58"/>
      <c r="AB542" s="58"/>
      <c r="AC542" s="189"/>
      <c r="AD542" s="259"/>
      <c r="AE542" s="259"/>
      <c r="AF542" s="58"/>
      <c r="AG542" s="30"/>
      <c r="AH542" s="58"/>
      <c r="AI542" s="30"/>
      <c r="AJ542" s="185"/>
      <c r="AK542" s="208"/>
      <c r="AL542" s="291"/>
      <c r="AM542" s="124" t="str">
        <f t="shared" si="44"/>
        <v/>
      </c>
      <c r="AN542" s="125" t="str">
        <f t="shared" si="45"/>
        <v/>
      </c>
      <c r="AO542" s="125" t="str">
        <f t="shared" si="46"/>
        <v/>
      </c>
      <c r="AP542" s="125" t="str">
        <f t="shared" si="47"/>
        <v/>
      </c>
      <c r="AQ542" s="126" t="str">
        <f t="shared" si="48"/>
        <v/>
      </c>
      <c r="AR542" s="39"/>
      <c r="AS542" s="234"/>
      <c r="AT542" s="39"/>
    </row>
    <row r="543" spans="2:46" ht="13.5" customHeight="1" x14ac:dyDescent="0.15">
      <c r="B543" s="289" t="s">
        <v>174</v>
      </c>
      <c r="C543" s="27" t="s">
        <v>34</v>
      </c>
      <c r="D543" s="41"/>
      <c r="E543" s="57"/>
      <c r="F543" s="98"/>
      <c r="G543" s="98"/>
      <c r="H543" s="98"/>
      <c r="I543" s="62"/>
      <c r="J543" s="62"/>
      <c r="K543" s="63"/>
      <c r="L543" s="258"/>
      <c r="M543" s="258"/>
      <c r="N543" s="57"/>
      <c r="O543" s="28"/>
      <c r="P543" s="57"/>
      <c r="Q543" s="28"/>
      <c r="R543" s="133"/>
      <c r="S543" s="206"/>
      <c r="T543" s="289" t="s">
        <v>174</v>
      </c>
      <c r="U543" s="27" t="s">
        <v>34</v>
      </c>
      <c r="V543" s="41"/>
      <c r="W543" s="57"/>
      <c r="X543" s="98"/>
      <c r="Y543" s="98"/>
      <c r="Z543" s="98"/>
      <c r="AA543" s="62"/>
      <c r="AB543" s="62"/>
      <c r="AC543" s="63"/>
      <c r="AD543" s="258"/>
      <c r="AE543" s="258"/>
      <c r="AF543" s="57"/>
      <c r="AG543" s="28"/>
      <c r="AH543" s="57"/>
      <c r="AI543" s="28"/>
      <c r="AJ543" s="133"/>
      <c r="AK543" s="208"/>
      <c r="AL543" s="289" t="s">
        <v>174</v>
      </c>
      <c r="AM543" s="121" t="str">
        <f t="shared" si="44"/>
        <v/>
      </c>
      <c r="AN543" s="97" t="str">
        <f t="shared" si="45"/>
        <v/>
      </c>
      <c r="AO543" s="97" t="str">
        <f t="shared" si="46"/>
        <v/>
      </c>
      <c r="AP543" s="97" t="str">
        <f t="shared" si="47"/>
        <v/>
      </c>
      <c r="AQ543" s="122" t="str">
        <f t="shared" si="48"/>
        <v/>
      </c>
      <c r="AR543" s="39"/>
      <c r="AS543" s="234"/>
      <c r="AT543" s="39"/>
    </row>
    <row r="544" spans="2:46" ht="13.5" customHeight="1" x14ac:dyDescent="0.15">
      <c r="B544" s="290"/>
      <c r="C544" s="29" t="s">
        <v>35</v>
      </c>
      <c r="D544" s="187"/>
      <c r="E544" s="58"/>
      <c r="F544" s="188"/>
      <c r="G544" s="188"/>
      <c r="H544" s="188"/>
      <c r="I544" s="64"/>
      <c r="J544" s="64"/>
      <c r="K544" s="189"/>
      <c r="L544" s="259"/>
      <c r="M544" s="259"/>
      <c r="N544" s="58"/>
      <c r="O544" s="30"/>
      <c r="P544" s="58"/>
      <c r="Q544" s="30"/>
      <c r="R544" s="134"/>
      <c r="S544" s="206"/>
      <c r="T544" s="290"/>
      <c r="U544" s="29" t="s">
        <v>35</v>
      </c>
      <c r="V544" s="187"/>
      <c r="W544" s="58"/>
      <c r="X544" s="188"/>
      <c r="Y544" s="188"/>
      <c r="Z544" s="188"/>
      <c r="AA544" s="64"/>
      <c r="AB544" s="64"/>
      <c r="AC544" s="189"/>
      <c r="AD544" s="259"/>
      <c r="AE544" s="259"/>
      <c r="AF544" s="58"/>
      <c r="AG544" s="30"/>
      <c r="AH544" s="58"/>
      <c r="AI544" s="30"/>
      <c r="AJ544" s="134"/>
      <c r="AK544" s="208"/>
      <c r="AL544" s="290"/>
      <c r="AM544" s="88" t="str">
        <f t="shared" si="44"/>
        <v/>
      </c>
      <c r="AN544" s="123" t="str">
        <f t="shared" si="45"/>
        <v/>
      </c>
      <c r="AO544" s="123" t="str">
        <f t="shared" si="46"/>
        <v/>
      </c>
      <c r="AP544" s="123" t="str">
        <f t="shared" si="47"/>
        <v/>
      </c>
      <c r="AQ544" s="89" t="str">
        <f t="shared" si="48"/>
        <v/>
      </c>
      <c r="AR544" s="39"/>
      <c r="AS544" s="234"/>
      <c r="AT544" s="39"/>
    </row>
    <row r="545" spans="2:46" ht="13.5" customHeight="1" x14ac:dyDescent="0.15">
      <c r="B545" s="290"/>
      <c r="C545" s="29" t="s">
        <v>36</v>
      </c>
      <c r="D545" s="187"/>
      <c r="E545" s="58"/>
      <c r="F545" s="188"/>
      <c r="G545" s="188"/>
      <c r="H545" s="188"/>
      <c r="I545" s="64"/>
      <c r="J545" s="64"/>
      <c r="K545" s="189"/>
      <c r="L545" s="259"/>
      <c r="M545" s="259"/>
      <c r="N545" s="58"/>
      <c r="O545" s="30"/>
      <c r="P545" s="58"/>
      <c r="Q545" s="30"/>
      <c r="R545" s="134"/>
      <c r="S545" s="206"/>
      <c r="T545" s="290"/>
      <c r="U545" s="29" t="s">
        <v>36</v>
      </c>
      <c r="V545" s="187"/>
      <c r="W545" s="58"/>
      <c r="X545" s="188"/>
      <c r="Y545" s="188"/>
      <c r="Z545" s="188"/>
      <c r="AA545" s="64"/>
      <c r="AB545" s="64"/>
      <c r="AC545" s="189"/>
      <c r="AD545" s="259"/>
      <c r="AE545" s="259"/>
      <c r="AF545" s="58"/>
      <c r="AG545" s="30"/>
      <c r="AH545" s="58"/>
      <c r="AI545" s="30"/>
      <c r="AJ545" s="134"/>
      <c r="AK545" s="208"/>
      <c r="AL545" s="290"/>
      <c r="AM545" s="88" t="str">
        <f t="shared" ref="AM545:AM608" si="49">IF(OR(X545="",F545=""),"",X545-F545)</f>
        <v/>
      </c>
      <c r="AN545" s="123" t="str">
        <f t="shared" ref="AN545:AN608" si="50">IF(OR(Y545="",G545=""),"",Y545-G545)</f>
        <v/>
      </c>
      <c r="AO545" s="123" t="str">
        <f t="shared" ref="AO545:AO608" si="51">IF(OR(Z545="",H545=""),"",Z545-H545)</f>
        <v/>
      </c>
      <c r="AP545" s="123" t="str">
        <f t="shared" ref="AP545:AP608" si="52">IF(OR(AA545="",I545=""),"",AA545-I545)</f>
        <v/>
      </c>
      <c r="AQ545" s="89" t="str">
        <f t="shared" ref="AQ545:AQ608" si="53">IF(OR(AB545="",J545=""),"",AB545-J545)</f>
        <v/>
      </c>
      <c r="AR545" s="39"/>
      <c r="AS545" s="234"/>
      <c r="AT545" s="39"/>
    </row>
    <row r="546" spans="2:46" ht="13.5" customHeight="1" x14ac:dyDescent="0.15">
      <c r="B546" s="290"/>
      <c r="C546" s="29" t="s">
        <v>38</v>
      </c>
      <c r="D546" s="187"/>
      <c r="E546" s="58"/>
      <c r="F546" s="188"/>
      <c r="G546" s="188"/>
      <c r="H546" s="188"/>
      <c r="I546" s="64"/>
      <c r="J546" s="64"/>
      <c r="K546" s="189"/>
      <c r="L546" s="259"/>
      <c r="M546" s="259"/>
      <c r="N546" s="58"/>
      <c r="O546" s="30"/>
      <c r="P546" s="58"/>
      <c r="Q546" s="30"/>
      <c r="R546" s="134"/>
      <c r="S546" s="206"/>
      <c r="T546" s="290"/>
      <c r="U546" s="29" t="s">
        <v>38</v>
      </c>
      <c r="V546" s="187"/>
      <c r="W546" s="58"/>
      <c r="X546" s="188"/>
      <c r="Y546" s="188"/>
      <c r="Z546" s="188"/>
      <c r="AA546" s="64"/>
      <c r="AB546" s="64"/>
      <c r="AC546" s="189"/>
      <c r="AD546" s="259"/>
      <c r="AE546" s="259"/>
      <c r="AF546" s="58"/>
      <c r="AG546" s="30"/>
      <c r="AH546" s="58"/>
      <c r="AI546" s="30"/>
      <c r="AJ546" s="134"/>
      <c r="AK546" s="208"/>
      <c r="AL546" s="290"/>
      <c r="AM546" s="88" t="str">
        <f t="shared" si="49"/>
        <v/>
      </c>
      <c r="AN546" s="123" t="str">
        <f t="shared" si="50"/>
        <v/>
      </c>
      <c r="AO546" s="123" t="str">
        <f t="shared" si="51"/>
        <v/>
      </c>
      <c r="AP546" s="123" t="str">
        <f t="shared" si="52"/>
        <v/>
      </c>
      <c r="AQ546" s="89" t="str">
        <f t="shared" si="53"/>
        <v/>
      </c>
      <c r="AR546" s="39"/>
      <c r="AS546" s="234"/>
      <c r="AT546" s="39"/>
    </row>
    <row r="547" spans="2:46" ht="13.5" customHeight="1" thickBot="1" x14ac:dyDescent="0.2">
      <c r="B547" s="291"/>
      <c r="C547" s="29"/>
      <c r="D547" s="187"/>
      <c r="E547" s="58"/>
      <c r="F547" s="190"/>
      <c r="G547" s="190"/>
      <c r="H547" s="190"/>
      <c r="I547" s="58"/>
      <c r="J547" s="58"/>
      <c r="K547" s="189"/>
      <c r="L547" s="259"/>
      <c r="M547" s="259"/>
      <c r="N547" s="58"/>
      <c r="O547" s="30"/>
      <c r="P547" s="58"/>
      <c r="Q547" s="30"/>
      <c r="R547" s="185"/>
      <c r="S547" s="206"/>
      <c r="T547" s="291"/>
      <c r="U547" s="29"/>
      <c r="V547" s="187"/>
      <c r="W547" s="58"/>
      <c r="X547" s="190"/>
      <c r="Y547" s="190"/>
      <c r="Z547" s="190"/>
      <c r="AA547" s="58"/>
      <c r="AB547" s="58"/>
      <c r="AC547" s="189"/>
      <c r="AD547" s="259"/>
      <c r="AE547" s="259"/>
      <c r="AF547" s="58"/>
      <c r="AG547" s="30"/>
      <c r="AH547" s="58"/>
      <c r="AI547" s="30"/>
      <c r="AJ547" s="185"/>
      <c r="AK547" s="208"/>
      <c r="AL547" s="291"/>
      <c r="AM547" s="124" t="str">
        <f t="shared" si="49"/>
        <v/>
      </c>
      <c r="AN547" s="125" t="str">
        <f t="shared" si="50"/>
        <v/>
      </c>
      <c r="AO547" s="125" t="str">
        <f t="shared" si="51"/>
        <v/>
      </c>
      <c r="AP547" s="125" t="str">
        <f t="shared" si="52"/>
        <v/>
      </c>
      <c r="AQ547" s="126" t="str">
        <f t="shared" si="53"/>
        <v/>
      </c>
      <c r="AR547" s="39"/>
      <c r="AS547" s="234"/>
      <c r="AT547" s="39"/>
    </row>
    <row r="548" spans="2:46" ht="13.5" customHeight="1" x14ac:dyDescent="0.15">
      <c r="B548" s="289" t="s">
        <v>175</v>
      </c>
      <c r="C548" s="27" t="s">
        <v>34</v>
      </c>
      <c r="D548" s="41"/>
      <c r="E548" s="57"/>
      <c r="F548" s="98"/>
      <c r="G548" s="98"/>
      <c r="H548" s="98"/>
      <c r="I548" s="62"/>
      <c r="J548" s="62"/>
      <c r="K548" s="63"/>
      <c r="L548" s="258"/>
      <c r="M548" s="258"/>
      <c r="N548" s="57"/>
      <c r="O548" s="28"/>
      <c r="P548" s="57"/>
      <c r="Q548" s="28"/>
      <c r="R548" s="133"/>
      <c r="S548" s="206"/>
      <c r="T548" s="289" t="s">
        <v>175</v>
      </c>
      <c r="U548" s="27" t="s">
        <v>34</v>
      </c>
      <c r="V548" s="41"/>
      <c r="W548" s="57"/>
      <c r="X548" s="98"/>
      <c r="Y548" s="98"/>
      <c r="Z548" s="98"/>
      <c r="AA548" s="62"/>
      <c r="AB548" s="62"/>
      <c r="AC548" s="63"/>
      <c r="AD548" s="258"/>
      <c r="AE548" s="258"/>
      <c r="AF548" s="57"/>
      <c r="AG548" s="28"/>
      <c r="AH548" s="57"/>
      <c r="AI548" s="28"/>
      <c r="AJ548" s="133"/>
      <c r="AK548" s="208"/>
      <c r="AL548" s="289" t="s">
        <v>175</v>
      </c>
      <c r="AM548" s="121" t="str">
        <f t="shared" si="49"/>
        <v/>
      </c>
      <c r="AN548" s="97" t="str">
        <f t="shared" si="50"/>
        <v/>
      </c>
      <c r="AO548" s="97" t="str">
        <f t="shared" si="51"/>
        <v/>
      </c>
      <c r="AP548" s="97" t="str">
        <f t="shared" si="52"/>
        <v/>
      </c>
      <c r="AQ548" s="122" t="str">
        <f t="shared" si="53"/>
        <v/>
      </c>
      <c r="AR548" s="39"/>
      <c r="AS548" s="234"/>
      <c r="AT548" s="39"/>
    </row>
    <row r="549" spans="2:46" ht="13.5" customHeight="1" x14ac:dyDescent="0.15">
      <c r="B549" s="290"/>
      <c r="C549" s="29" t="s">
        <v>35</v>
      </c>
      <c r="D549" s="187"/>
      <c r="E549" s="58"/>
      <c r="F549" s="188"/>
      <c r="G549" s="188"/>
      <c r="H549" s="188"/>
      <c r="I549" s="64"/>
      <c r="J549" s="64"/>
      <c r="K549" s="189"/>
      <c r="L549" s="259"/>
      <c r="M549" s="259"/>
      <c r="N549" s="58"/>
      <c r="O549" s="30"/>
      <c r="P549" s="58"/>
      <c r="Q549" s="30"/>
      <c r="R549" s="134"/>
      <c r="S549" s="206"/>
      <c r="T549" s="290"/>
      <c r="U549" s="29" t="s">
        <v>35</v>
      </c>
      <c r="V549" s="187"/>
      <c r="W549" s="58"/>
      <c r="X549" s="188"/>
      <c r="Y549" s="188"/>
      <c r="Z549" s="188"/>
      <c r="AA549" s="64"/>
      <c r="AB549" s="64"/>
      <c r="AC549" s="189"/>
      <c r="AD549" s="259"/>
      <c r="AE549" s="259"/>
      <c r="AF549" s="58"/>
      <c r="AG549" s="30"/>
      <c r="AH549" s="58"/>
      <c r="AI549" s="30"/>
      <c r="AJ549" s="134"/>
      <c r="AK549" s="208"/>
      <c r="AL549" s="290"/>
      <c r="AM549" s="88" t="str">
        <f t="shared" si="49"/>
        <v/>
      </c>
      <c r="AN549" s="123" t="str">
        <f t="shared" si="50"/>
        <v/>
      </c>
      <c r="AO549" s="123" t="str">
        <f t="shared" si="51"/>
        <v/>
      </c>
      <c r="AP549" s="123" t="str">
        <f t="shared" si="52"/>
        <v/>
      </c>
      <c r="AQ549" s="89" t="str">
        <f t="shared" si="53"/>
        <v/>
      </c>
      <c r="AR549" s="39"/>
      <c r="AS549" s="234"/>
      <c r="AT549" s="39"/>
    </row>
    <row r="550" spans="2:46" ht="13.5" customHeight="1" x14ac:dyDescent="0.15">
      <c r="B550" s="290"/>
      <c r="C550" s="29" t="s">
        <v>36</v>
      </c>
      <c r="D550" s="187"/>
      <c r="E550" s="58"/>
      <c r="F550" s="188"/>
      <c r="G550" s="188"/>
      <c r="H550" s="188"/>
      <c r="I550" s="64"/>
      <c r="J550" s="64"/>
      <c r="K550" s="189"/>
      <c r="L550" s="259"/>
      <c r="M550" s="259"/>
      <c r="N550" s="58"/>
      <c r="O550" s="30"/>
      <c r="P550" s="58"/>
      <c r="Q550" s="30"/>
      <c r="R550" s="134"/>
      <c r="S550" s="206"/>
      <c r="T550" s="290"/>
      <c r="U550" s="29" t="s">
        <v>36</v>
      </c>
      <c r="V550" s="187"/>
      <c r="W550" s="58"/>
      <c r="X550" s="188"/>
      <c r="Y550" s="188"/>
      <c r="Z550" s="188"/>
      <c r="AA550" s="64"/>
      <c r="AB550" s="64"/>
      <c r="AC550" s="189"/>
      <c r="AD550" s="259"/>
      <c r="AE550" s="259"/>
      <c r="AF550" s="58"/>
      <c r="AG550" s="30"/>
      <c r="AH550" s="58"/>
      <c r="AI550" s="30"/>
      <c r="AJ550" s="134"/>
      <c r="AK550" s="208"/>
      <c r="AL550" s="290"/>
      <c r="AM550" s="88" t="str">
        <f t="shared" si="49"/>
        <v/>
      </c>
      <c r="AN550" s="123" t="str">
        <f t="shared" si="50"/>
        <v/>
      </c>
      <c r="AO550" s="123" t="str">
        <f t="shared" si="51"/>
        <v/>
      </c>
      <c r="AP550" s="123" t="str">
        <f t="shared" si="52"/>
        <v/>
      </c>
      <c r="AQ550" s="89" t="str">
        <f t="shared" si="53"/>
        <v/>
      </c>
      <c r="AR550" s="39"/>
      <c r="AS550" s="234"/>
      <c r="AT550" s="39"/>
    </row>
    <row r="551" spans="2:46" ht="13.5" customHeight="1" x14ac:dyDescent="0.15">
      <c r="B551" s="290"/>
      <c r="C551" s="29" t="s">
        <v>38</v>
      </c>
      <c r="D551" s="187"/>
      <c r="E551" s="58"/>
      <c r="F551" s="188"/>
      <c r="G551" s="188"/>
      <c r="H551" s="188"/>
      <c r="I551" s="64"/>
      <c r="J551" s="64"/>
      <c r="K551" s="189"/>
      <c r="L551" s="259"/>
      <c r="M551" s="259"/>
      <c r="N551" s="58"/>
      <c r="O551" s="30"/>
      <c r="P551" s="58"/>
      <c r="Q551" s="30"/>
      <c r="R551" s="134"/>
      <c r="S551" s="206"/>
      <c r="T551" s="290"/>
      <c r="U551" s="29" t="s">
        <v>38</v>
      </c>
      <c r="V551" s="187"/>
      <c r="W551" s="58"/>
      <c r="X551" s="188"/>
      <c r="Y551" s="188"/>
      <c r="Z551" s="188"/>
      <c r="AA551" s="64"/>
      <c r="AB551" s="64"/>
      <c r="AC551" s="189"/>
      <c r="AD551" s="259"/>
      <c r="AE551" s="259"/>
      <c r="AF551" s="58"/>
      <c r="AG551" s="30"/>
      <c r="AH551" s="58"/>
      <c r="AI551" s="30"/>
      <c r="AJ551" s="134"/>
      <c r="AK551" s="208"/>
      <c r="AL551" s="290"/>
      <c r="AM551" s="88" t="str">
        <f t="shared" si="49"/>
        <v/>
      </c>
      <c r="AN551" s="123" t="str">
        <f t="shared" si="50"/>
        <v/>
      </c>
      <c r="AO551" s="123" t="str">
        <f t="shared" si="51"/>
        <v/>
      </c>
      <c r="AP551" s="123" t="str">
        <f t="shared" si="52"/>
        <v/>
      </c>
      <c r="AQ551" s="89" t="str">
        <f t="shared" si="53"/>
        <v/>
      </c>
      <c r="AR551" s="39"/>
      <c r="AS551" s="234"/>
      <c r="AT551" s="39"/>
    </row>
    <row r="552" spans="2:46" ht="13.5" customHeight="1" thickBot="1" x14ac:dyDescent="0.2">
      <c r="B552" s="291"/>
      <c r="C552" s="29"/>
      <c r="D552" s="187"/>
      <c r="E552" s="58"/>
      <c r="F552" s="190"/>
      <c r="G552" s="190"/>
      <c r="H552" s="190"/>
      <c r="I552" s="58"/>
      <c r="J552" s="58"/>
      <c r="K552" s="189"/>
      <c r="L552" s="259"/>
      <c r="M552" s="259"/>
      <c r="N552" s="58"/>
      <c r="O552" s="30"/>
      <c r="P552" s="58"/>
      <c r="Q552" s="30"/>
      <c r="R552" s="185"/>
      <c r="S552" s="206"/>
      <c r="T552" s="291"/>
      <c r="U552" s="29"/>
      <c r="V552" s="187"/>
      <c r="W552" s="58"/>
      <c r="X552" s="190"/>
      <c r="Y552" s="190"/>
      <c r="Z552" s="190"/>
      <c r="AA552" s="58"/>
      <c r="AB552" s="58"/>
      <c r="AC552" s="189"/>
      <c r="AD552" s="259"/>
      <c r="AE552" s="259"/>
      <c r="AF552" s="58"/>
      <c r="AG552" s="30"/>
      <c r="AH552" s="58"/>
      <c r="AI552" s="30"/>
      <c r="AJ552" s="185"/>
      <c r="AK552" s="208"/>
      <c r="AL552" s="291"/>
      <c r="AM552" s="124" t="str">
        <f t="shared" si="49"/>
        <v/>
      </c>
      <c r="AN552" s="125" t="str">
        <f t="shared" si="50"/>
        <v/>
      </c>
      <c r="AO552" s="125" t="str">
        <f t="shared" si="51"/>
        <v/>
      </c>
      <c r="AP552" s="125" t="str">
        <f t="shared" si="52"/>
        <v/>
      </c>
      <c r="AQ552" s="126" t="str">
        <f t="shared" si="53"/>
        <v/>
      </c>
      <c r="AR552" s="39"/>
      <c r="AS552" s="234"/>
      <c r="AT552" s="39"/>
    </row>
    <row r="553" spans="2:46" ht="13.5" customHeight="1" x14ac:dyDescent="0.15">
      <c r="B553" s="289" t="s">
        <v>176</v>
      </c>
      <c r="C553" s="27" t="s">
        <v>34</v>
      </c>
      <c r="D553" s="41"/>
      <c r="E553" s="57"/>
      <c r="F553" s="98"/>
      <c r="G553" s="98"/>
      <c r="H553" s="98"/>
      <c r="I553" s="62"/>
      <c r="J553" s="62"/>
      <c r="K553" s="63"/>
      <c r="L553" s="258"/>
      <c r="M553" s="258"/>
      <c r="N553" s="57"/>
      <c r="O553" s="28"/>
      <c r="P553" s="57"/>
      <c r="Q553" s="28"/>
      <c r="R553" s="133"/>
      <c r="S553" s="206"/>
      <c r="T553" s="289" t="s">
        <v>176</v>
      </c>
      <c r="U553" s="27" t="s">
        <v>34</v>
      </c>
      <c r="V553" s="41"/>
      <c r="W553" s="57"/>
      <c r="X553" s="98"/>
      <c r="Y553" s="98"/>
      <c r="Z553" s="98"/>
      <c r="AA553" s="62"/>
      <c r="AB553" s="62"/>
      <c r="AC553" s="63"/>
      <c r="AD553" s="258"/>
      <c r="AE553" s="258"/>
      <c r="AF553" s="57"/>
      <c r="AG553" s="28"/>
      <c r="AH553" s="57"/>
      <c r="AI553" s="28"/>
      <c r="AJ553" s="133"/>
      <c r="AK553" s="208"/>
      <c r="AL553" s="289" t="s">
        <v>176</v>
      </c>
      <c r="AM553" s="121" t="str">
        <f t="shared" si="49"/>
        <v/>
      </c>
      <c r="AN553" s="97" t="str">
        <f t="shared" si="50"/>
        <v/>
      </c>
      <c r="AO553" s="97" t="str">
        <f t="shared" si="51"/>
        <v/>
      </c>
      <c r="AP553" s="97" t="str">
        <f t="shared" si="52"/>
        <v/>
      </c>
      <c r="AQ553" s="122" t="str">
        <f t="shared" si="53"/>
        <v/>
      </c>
      <c r="AR553" s="39"/>
      <c r="AS553" s="234"/>
      <c r="AT553" s="39"/>
    </row>
    <row r="554" spans="2:46" ht="13.5" customHeight="1" x14ac:dyDescent="0.15">
      <c r="B554" s="290"/>
      <c r="C554" s="29" t="s">
        <v>35</v>
      </c>
      <c r="D554" s="187"/>
      <c r="E554" s="58"/>
      <c r="F554" s="188"/>
      <c r="G554" s="188"/>
      <c r="H554" s="188"/>
      <c r="I554" s="64"/>
      <c r="J554" s="64"/>
      <c r="K554" s="189"/>
      <c r="L554" s="259"/>
      <c r="M554" s="259"/>
      <c r="N554" s="58"/>
      <c r="O554" s="30"/>
      <c r="P554" s="58"/>
      <c r="Q554" s="30"/>
      <c r="R554" s="134"/>
      <c r="S554" s="206"/>
      <c r="T554" s="290"/>
      <c r="U554" s="29" t="s">
        <v>35</v>
      </c>
      <c r="V554" s="187"/>
      <c r="W554" s="58"/>
      <c r="X554" s="188"/>
      <c r="Y554" s="188"/>
      <c r="Z554" s="188"/>
      <c r="AA554" s="64"/>
      <c r="AB554" s="64"/>
      <c r="AC554" s="189"/>
      <c r="AD554" s="259"/>
      <c r="AE554" s="259"/>
      <c r="AF554" s="58"/>
      <c r="AG554" s="30"/>
      <c r="AH554" s="58"/>
      <c r="AI554" s="30"/>
      <c r="AJ554" s="134"/>
      <c r="AK554" s="208"/>
      <c r="AL554" s="290"/>
      <c r="AM554" s="88" t="str">
        <f t="shared" si="49"/>
        <v/>
      </c>
      <c r="AN554" s="123" t="str">
        <f t="shared" si="50"/>
        <v/>
      </c>
      <c r="AO554" s="123" t="str">
        <f t="shared" si="51"/>
        <v/>
      </c>
      <c r="AP554" s="123" t="str">
        <f t="shared" si="52"/>
        <v/>
      </c>
      <c r="AQ554" s="89" t="str">
        <f t="shared" si="53"/>
        <v/>
      </c>
      <c r="AR554" s="39"/>
      <c r="AS554" s="234"/>
      <c r="AT554" s="39"/>
    </row>
    <row r="555" spans="2:46" ht="13.5" customHeight="1" x14ac:dyDescent="0.15">
      <c r="B555" s="290"/>
      <c r="C555" s="29" t="s">
        <v>36</v>
      </c>
      <c r="D555" s="187"/>
      <c r="E555" s="58"/>
      <c r="F555" s="188"/>
      <c r="G555" s="188"/>
      <c r="H555" s="188"/>
      <c r="I555" s="64"/>
      <c r="J555" s="64"/>
      <c r="K555" s="189"/>
      <c r="L555" s="259"/>
      <c r="M555" s="259"/>
      <c r="N555" s="58"/>
      <c r="O555" s="30"/>
      <c r="P555" s="58"/>
      <c r="Q555" s="30"/>
      <c r="R555" s="134"/>
      <c r="S555" s="206"/>
      <c r="T555" s="290"/>
      <c r="U555" s="29" t="s">
        <v>36</v>
      </c>
      <c r="V555" s="187"/>
      <c r="W555" s="58"/>
      <c r="X555" s="188"/>
      <c r="Y555" s="188"/>
      <c r="Z555" s="188"/>
      <c r="AA555" s="64"/>
      <c r="AB555" s="64"/>
      <c r="AC555" s="189"/>
      <c r="AD555" s="259"/>
      <c r="AE555" s="259"/>
      <c r="AF555" s="58"/>
      <c r="AG555" s="30"/>
      <c r="AH555" s="58"/>
      <c r="AI555" s="30"/>
      <c r="AJ555" s="134"/>
      <c r="AK555" s="208"/>
      <c r="AL555" s="290"/>
      <c r="AM555" s="88" t="str">
        <f t="shared" si="49"/>
        <v/>
      </c>
      <c r="AN555" s="123" t="str">
        <f t="shared" si="50"/>
        <v/>
      </c>
      <c r="AO555" s="123" t="str">
        <f t="shared" si="51"/>
        <v/>
      </c>
      <c r="AP555" s="123" t="str">
        <f t="shared" si="52"/>
        <v/>
      </c>
      <c r="AQ555" s="89" t="str">
        <f t="shared" si="53"/>
        <v/>
      </c>
      <c r="AR555" s="39"/>
      <c r="AS555" s="234"/>
      <c r="AT555" s="39"/>
    </row>
    <row r="556" spans="2:46" ht="13.5" customHeight="1" x14ac:dyDescent="0.15">
      <c r="B556" s="290"/>
      <c r="C556" s="29" t="s">
        <v>38</v>
      </c>
      <c r="D556" s="187"/>
      <c r="E556" s="58"/>
      <c r="F556" s="188"/>
      <c r="G556" s="188"/>
      <c r="H556" s="188"/>
      <c r="I556" s="64"/>
      <c r="J556" s="64"/>
      <c r="K556" s="189"/>
      <c r="L556" s="259"/>
      <c r="M556" s="259"/>
      <c r="N556" s="58"/>
      <c r="O556" s="30"/>
      <c r="P556" s="58"/>
      <c r="Q556" s="30"/>
      <c r="R556" s="134"/>
      <c r="S556" s="206"/>
      <c r="T556" s="290"/>
      <c r="U556" s="29" t="s">
        <v>38</v>
      </c>
      <c r="V556" s="187"/>
      <c r="W556" s="58"/>
      <c r="X556" s="188"/>
      <c r="Y556" s="188"/>
      <c r="Z556" s="188"/>
      <c r="AA556" s="64"/>
      <c r="AB556" s="64"/>
      <c r="AC556" s="189"/>
      <c r="AD556" s="259"/>
      <c r="AE556" s="259"/>
      <c r="AF556" s="58"/>
      <c r="AG556" s="30"/>
      <c r="AH556" s="58"/>
      <c r="AI556" s="30"/>
      <c r="AJ556" s="134"/>
      <c r="AK556" s="208"/>
      <c r="AL556" s="290"/>
      <c r="AM556" s="88" t="str">
        <f t="shared" si="49"/>
        <v/>
      </c>
      <c r="AN556" s="123" t="str">
        <f t="shared" si="50"/>
        <v/>
      </c>
      <c r="AO556" s="123" t="str">
        <f t="shared" si="51"/>
        <v/>
      </c>
      <c r="AP556" s="123" t="str">
        <f t="shared" si="52"/>
        <v/>
      </c>
      <c r="AQ556" s="89" t="str">
        <f t="shared" si="53"/>
        <v/>
      </c>
      <c r="AR556" s="39"/>
      <c r="AS556" s="234"/>
      <c r="AT556" s="39"/>
    </row>
    <row r="557" spans="2:46" ht="13.5" customHeight="1" thickBot="1" x14ac:dyDescent="0.2">
      <c r="B557" s="291"/>
      <c r="C557" s="29"/>
      <c r="D557" s="187"/>
      <c r="E557" s="58"/>
      <c r="F557" s="190"/>
      <c r="G557" s="190"/>
      <c r="H557" s="190"/>
      <c r="I557" s="58"/>
      <c r="J557" s="58"/>
      <c r="K557" s="189"/>
      <c r="L557" s="259"/>
      <c r="M557" s="259"/>
      <c r="N557" s="58"/>
      <c r="O557" s="30"/>
      <c r="P557" s="58"/>
      <c r="Q557" s="30"/>
      <c r="R557" s="185"/>
      <c r="S557" s="206"/>
      <c r="T557" s="291"/>
      <c r="U557" s="29"/>
      <c r="V557" s="187"/>
      <c r="W557" s="58"/>
      <c r="X557" s="190"/>
      <c r="Y557" s="190"/>
      <c r="Z557" s="190"/>
      <c r="AA557" s="58"/>
      <c r="AB557" s="58"/>
      <c r="AC557" s="189"/>
      <c r="AD557" s="259"/>
      <c r="AE557" s="259"/>
      <c r="AF557" s="58"/>
      <c r="AG557" s="30"/>
      <c r="AH557" s="58"/>
      <c r="AI557" s="30"/>
      <c r="AJ557" s="185"/>
      <c r="AK557" s="208"/>
      <c r="AL557" s="291"/>
      <c r="AM557" s="124" t="str">
        <f t="shared" si="49"/>
        <v/>
      </c>
      <c r="AN557" s="125" t="str">
        <f t="shared" si="50"/>
        <v/>
      </c>
      <c r="AO557" s="125" t="str">
        <f t="shared" si="51"/>
        <v/>
      </c>
      <c r="AP557" s="125" t="str">
        <f t="shared" si="52"/>
        <v/>
      </c>
      <c r="AQ557" s="126" t="str">
        <f t="shared" si="53"/>
        <v/>
      </c>
      <c r="AR557" s="39"/>
      <c r="AS557" s="234"/>
      <c r="AT557" s="39"/>
    </row>
    <row r="558" spans="2:46" ht="13.5" customHeight="1" x14ac:dyDescent="0.15">
      <c r="B558" s="289" t="s">
        <v>177</v>
      </c>
      <c r="C558" s="27" t="s">
        <v>34</v>
      </c>
      <c r="D558" s="41"/>
      <c r="E558" s="57"/>
      <c r="F558" s="98"/>
      <c r="G558" s="98"/>
      <c r="H558" s="98"/>
      <c r="I558" s="62"/>
      <c r="J558" s="62"/>
      <c r="K558" s="63"/>
      <c r="L558" s="258"/>
      <c r="M558" s="258"/>
      <c r="N558" s="57"/>
      <c r="O558" s="28"/>
      <c r="P558" s="57"/>
      <c r="Q558" s="28"/>
      <c r="R558" s="133"/>
      <c r="S558" s="206"/>
      <c r="T558" s="289" t="s">
        <v>177</v>
      </c>
      <c r="U558" s="27" t="s">
        <v>34</v>
      </c>
      <c r="V558" s="41"/>
      <c r="W558" s="57"/>
      <c r="X558" s="98"/>
      <c r="Y558" s="98"/>
      <c r="Z558" s="98"/>
      <c r="AA558" s="62"/>
      <c r="AB558" s="62"/>
      <c r="AC558" s="63"/>
      <c r="AD558" s="258"/>
      <c r="AE558" s="258"/>
      <c r="AF558" s="57"/>
      <c r="AG558" s="28"/>
      <c r="AH558" s="57"/>
      <c r="AI558" s="28"/>
      <c r="AJ558" s="133"/>
      <c r="AK558" s="208"/>
      <c r="AL558" s="289" t="s">
        <v>177</v>
      </c>
      <c r="AM558" s="121" t="str">
        <f t="shared" si="49"/>
        <v/>
      </c>
      <c r="AN558" s="97" t="str">
        <f t="shared" si="50"/>
        <v/>
      </c>
      <c r="AO558" s="97" t="str">
        <f t="shared" si="51"/>
        <v/>
      </c>
      <c r="AP558" s="97" t="str">
        <f t="shared" si="52"/>
        <v/>
      </c>
      <c r="AQ558" s="122" t="str">
        <f t="shared" si="53"/>
        <v/>
      </c>
      <c r="AR558" s="39"/>
      <c r="AS558" s="234"/>
      <c r="AT558" s="39"/>
    </row>
    <row r="559" spans="2:46" ht="13.5" customHeight="1" x14ac:dyDescent="0.15">
      <c r="B559" s="290"/>
      <c r="C559" s="29" t="s">
        <v>35</v>
      </c>
      <c r="D559" s="187"/>
      <c r="E559" s="58"/>
      <c r="F559" s="188"/>
      <c r="G559" s="188"/>
      <c r="H559" s="188"/>
      <c r="I559" s="64"/>
      <c r="J559" s="64"/>
      <c r="K559" s="189"/>
      <c r="L559" s="259"/>
      <c r="M559" s="259"/>
      <c r="N559" s="58"/>
      <c r="O559" s="30"/>
      <c r="P559" s="58"/>
      <c r="Q559" s="30"/>
      <c r="R559" s="134"/>
      <c r="S559" s="206"/>
      <c r="T559" s="290"/>
      <c r="U559" s="29" t="s">
        <v>35</v>
      </c>
      <c r="V559" s="187"/>
      <c r="W559" s="58"/>
      <c r="X559" s="188"/>
      <c r="Y559" s="188"/>
      <c r="Z559" s="188"/>
      <c r="AA559" s="64"/>
      <c r="AB559" s="64"/>
      <c r="AC559" s="189"/>
      <c r="AD559" s="259"/>
      <c r="AE559" s="259"/>
      <c r="AF559" s="58"/>
      <c r="AG559" s="30"/>
      <c r="AH559" s="58"/>
      <c r="AI559" s="30"/>
      <c r="AJ559" s="134"/>
      <c r="AK559" s="208"/>
      <c r="AL559" s="290"/>
      <c r="AM559" s="88" t="str">
        <f t="shared" si="49"/>
        <v/>
      </c>
      <c r="AN559" s="123" t="str">
        <f t="shared" si="50"/>
        <v/>
      </c>
      <c r="AO559" s="123" t="str">
        <f t="shared" si="51"/>
        <v/>
      </c>
      <c r="AP559" s="123" t="str">
        <f t="shared" si="52"/>
        <v/>
      </c>
      <c r="AQ559" s="89" t="str">
        <f t="shared" si="53"/>
        <v/>
      </c>
      <c r="AR559" s="39"/>
      <c r="AS559" s="234"/>
      <c r="AT559" s="39"/>
    </row>
    <row r="560" spans="2:46" ht="13.5" customHeight="1" x14ac:dyDescent="0.15">
      <c r="B560" s="290"/>
      <c r="C560" s="29" t="s">
        <v>36</v>
      </c>
      <c r="D560" s="187"/>
      <c r="E560" s="58"/>
      <c r="F560" s="188"/>
      <c r="G560" s="188"/>
      <c r="H560" s="188"/>
      <c r="I560" s="64"/>
      <c r="J560" s="64"/>
      <c r="K560" s="189"/>
      <c r="L560" s="259"/>
      <c r="M560" s="259"/>
      <c r="N560" s="58"/>
      <c r="O560" s="30"/>
      <c r="P560" s="58"/>
      <c r="Q560" s="30"/>
      <c r="R560" s="134"/>
      <c r="S560" s="206"/>
      <c r="T560" s="290"/>
      <c r="U560" s="29" t="s">
        <v>36</v>
      </c>
      <c r="V560" s="187"/>
      <c r="W560" s="58"/>
      <c r="X560" s="188"/>
      <c r="Y560" s="188"/>
      <c r="Z560" s="188"/>
      <c r="AA560" s="64"/>
      <c r="AB560" s="64"/>
      <c r="AC560" s="189"/>
      <c r="AD560" s="259"/>
      <c r="AE560" s="259"/>
      <c r="AF560" s="58"/>
      <c r="AG560" s="30"/>
      <c r="AH560" s="58"/>
      <c r="AI560" s="30"/>
      <c r="AJ560" s="134"/>
      <c r="AK560" s="208"/>
      <c r="AL560" s="290"/>
      <c r="AM560" s="88" t="str">
        <f t="shared" si="49"/>
        <v/>
      </c>
      <c r="AN560" s="123" t="str">
        <f t="shared" si="50"/>
        <v/>
      </c>
      <c r="AO560" s="123" t="str">
        <f t="shared" si="51"/>
        <v/>
      </c>
      <c r="AP560" s="123" t="str">
        <f t="shared" si="52"/>
        <v/>
      </c>
      <c r="AQ560" s="89" t="str">
        <f t="shared" si="53"/>
        <v/>
      </c>
      <c r="AR560" s="39"/>
      <c r="AS560" s="234"/>
      <c r="AT560" s="39"/>
    </row>
    <row r="561" spans="2:46" ht="13.5" customHeight="1" x14ac:dyDescent="0.15">
      <c r="B561" s="290"/>
      <c r="C561" s="29" t="s">
        <v>38</v>
      </c>
      <c r="D561" s="187"/>
      <c r="E561" s="58"/>
      <c r="F561" s="188"/>
      <c r="G561" s="188"/>
      <c r="H561" s="188"/>
      <c r="I561" s="64"/>
      <c r="J561" s="64"/>
      <c r="K561" s="189"/>
      <c r="L561" s="259"/>
      <c r="M561" s="259"/>
      <c r="N561" s="58"/>
      <c r="O561" s="30"/>
      <c r="P561" s="58"/>
      <c r="Q561" s="30"/>
      <c r="R561" s="134"/>
      <c r="S561" s="206"/>
      <c r="T561" s="290"/>
      <c r="U561" s="29" t="s">
        <v>38</v>
      </c>
      <c r="V561" s="187"/>
      <c r="W561" s="58"/>
      <c r="X561" s="188"/>
      <c r="Y561" s="188"/>
      <c r="Z561" s="188"/>
      <c r="AA561" s="64"/>
      <c r="AB561" s="64"/>
      <c r="AC561" s="189"/>
      <c r="AD561" s="259"/>
      <c r="AE561" s="259"/>
      <c r="AF561" s="58"/>
      <c r="AG561" s="30"/>
      <c r="AH561" s="58"/>
      <c r="AI561" s="30"/>
      <c r="AJ561" s="134"/>
      <c r="AK561" s="208"/>
      <c r="AL561" s="290"/>
      <c r="AM561" s="88" t="str">
        <f t="shared" si="49"/>
        <v/>
      </c>
      <c r="AN561" s="123" t="str">
        <f t="shared" si="50"/>
        <v/>
      </c>
      <c r="AO561" s="123" t="str">
        <f t="shared" si="51"/>
        <v/>
      </c>
      <c r="AP561" s="123" t="str">
        <f t="shared" si="52"/>
        <v/>
      </c>
      <c r="AQ561" s="89" t="str">
        <f t="shared" si="53"/>
        <v/>
      </c>
      <c r="AR561" s="39"/>
      <c r="AS561" s="234"/>
      <c r="AT561" s="39"/>
    </row>
    <row r="562" spans="2:46" ht="13.5" customHeight="1" thickBot="1" x14ac:dyDescent="0.2">
      <c r="B562" s="291"/>
      <c r="C562" s="29"/>
      <c r="D562" s="187"/>
      <c r="E562" s="58"/>
      <c r="F562" s="190"/>
      <c r="G562" s="190"/>
      <c r="H562" s="190"/>
      <c r="I562" s="58"/>
      <c r="J562" s="58"/>
      <c r="K562" s="189"/>
      <c r="L562" s="259"/>
      <c r="M562" s="259"/>
      <c r="N562" s="58"/>
      <c r="O562" s="30"/>
      <c r="P562" s="58"/>
      <c r="Q562" s="30"/>
      <c r="R562" s="185"/>
      <c r="S562" s="206"/>
      <c r="T562" s="291"/>
      <c r="U562" s="29"/>
      <c r="V562" s="187"/>
      <c r="W562" s="58"/>
      <c r="X562" s="190"/>
      <c r="Y562" s="190"/>
      <c r="Z562" s="190"/>
      <c r="AA562" s="58"/>
      <c r="AB562" s="58"/>
      <c r="AC562" s="189"/>
      <c r="AD562" s="259"/>
      <c r="AE562" s="259"/>
      <c r="AF562" s="58"/>
      <c r="AG562" s="30"/>
      <c r="AH562" s="58"/>
      <c r="AI562" s="30"/>
      <c r="AJ562" s="185"/>
      <c r="AK562" s="208"/>
      <c r="AL562" s="291"/>
      <c r="AM562" s="124" t="str">
        <f t="shared" si="49"/>
        <v/>
      </c>
      <c r="AN562" s="125" t="str">
        <f t="shared" si="50"/>
        <v/>
      </c>
      <c r="AO562" s="125" t="str">
        <f t="shared" si="51"/>
        <v/>
      </c>
      <c r="AP562" s="125" t="str">
        <f t="shared" si="52"/>
        <v/>
      </c>
      <c r="AQ562" s="126" t="str">
        <f t="shared" si="53"/>
        <v/>
      </c>
      <c r="AR562" s="39"/>
      <c r="AS562" s="234"/>
      <c r="AT562" s="39"/>
    </row>
    <row r="563" spans="2:46" ht="13.5" customHeight="1" x14ac:dyDescent="0.15">
      <c r="B563" s="289" t="s">
        <v>178</v>
      </c>
      <c r="C563" s="27" t="s">
        <v>34</v>
      </c>
      <c r="D563" s="41"/>
      <c r="E563" s="57"/>
      <c r="F563" s="98"/>
      <c r="G563" s="98"/>
      <c r="H563" s="98"/>
      <c r="I563" s="62"/>
      <c r="J563" s="62"/>
      <c r="K563" s="63"/>
      <c r="L563" s="258"/>
      <c r="M563" s="258"/>
      <c r="N563" s="57"/>
      <c r="O563" s="28"/>
      <c r="P563" s="57"/>
      <c r="Q563" s="28"/>
      <c r="R563" s="133"/>
      <c r="S563" s="206"/>
      <c r="T563" s="289" t="s">
        <v>178</v>
      </c>
      <c r="U563" s="27" t="s">
        <v>34</v>
      </c>
      <c r="V563" s="41"/>
      <c r="W563" s="57"/>
      <c r="X563" s="98"/>
      <c r="Y563" s="98"/>
      <c r="Z563" s="98"/>
      <c r="AA563" s="62"/>
      <c r="AB563" s="62"/>
      <c r="AC563" s="63"/>
      <c r="AD563" s="258"/>
      <c r="AE563" s="258"/>
      <c r="AF563" s="57"/>
      <c r="AG563" s="28"/>
      <c r="AH563" s="57"/>
      <c r="AI563" s="28"/>
      <c r="AJ563" s="133"/>
      <c r="AK563" s="208"/>
      <c r="AL563" s="289" t="s">
        <v>178</v>
      </c>
      <c r="AM563" s="121" t="str">
        <f t="shared" si="49"/>
        <v/>
      </c>
      <c r="AN563" s="97" t="str">
        <f t="shared" si="50"/>
        <v/>
      </c>
      <c r="AO563" s="97" t="str">
        <f t="shared" si="51"/>
        <v/>
      </c>
      <c r="AP563" s="97" t="str">
        <f t="shared" si="52"/>
        <v/>
      </c>
      <c r="AQ563" s="122" t="str">
        <f t="shared" si="53"/>
        <v/>
      </c>
      <c r="AR563" s="39"/>
      <c r="AS563" s="234"/>
      <c r="AT563" s="39"/>
    </row>
    <row r="564" spans="2:46" ht="13.5" customHeight="1" x14ac:dyDescent="0.15">
      <c r="B564" s="290"/>
      <c r="C564" s="29" t="s">
        <v>35</v>
      </c>
      <c r="D564" s="187"/>
      <c r="E564" s="58"/>
      <c r="F564" s="188"/>
      <c r="G564" s="188"/>
      <c r="H564" s="188"/>
      <c r="I564" s="64"/>
      <c r="J564" s="64"/>
      <c r="K564" s="189"/>
      <c r="L564" s="259"/>
      <c r="M564" s="259"/>
      <c r="N564" s="58"/>
      <c r="O564" s="30"/>
      <c r="P564" s="58"/>
      <c r="Q564" s="30"/>
      <c r="R564" s="134"/>
      <c r="S564" s="206"/>
      <c r="T564" s="290"/>
      <c r="U564" s="29" t="s">
        <v>35</v>
      </c>
      <c r="V564" s="187"/>
      <c r="W564" s="58"/>
      <c r="X564" s="188"/>
      <c r="Y564" s="188"/>
      <c r="Z564" s="188"/>
      <c r="AA564" s="64"/>
      <c r="AB564" s="64"/>
      <c r="AC564" s="189"/>
      <c r="AD564" s="259"/>
      <c r="AE564" s="259"/>
      <c r="AF564" s="58"/>
      <c r="AG564" s="30"/>
      <c r="AH564" s="58"/>
      <c r="AI564" s="30"/>
      <c r="AJ564" s="134"/>
      <c r="AK564" s="208"/>
      <c r="AL564" s="290"/>
      <c r="AM564" s="88" t="str">
        <f t="shared" si="49"/>
        <v/>
      </c>
      <c r="AN564" s="123" t="str">
        <f t="shared" si="50"/>
        <v/>
      </c>
      <c r="AO564" s="123" t="str">
        <f t="shared" si="51"/>
        <v/>
      </c>
      <c r="AP564" s="123" t="str">
        <f t="shared" si="52"/>
        <v/>
      </c>
      <c r="AQ564" s="89" t="str">
        <f t="shared" si="53"/>
        <v/>
      </c>
      <c r="AR564" s="39"/>
      <c r="AS564" s="234"/>
      <c r="AT564" s="39"/>
    </row>
    <row r="565" spans="2:46" ht="13.5" customHeight="1" x14ac:dyDescent="0.15">
      <c r="B565" s="290"/>
      <c r="C565" s="29" t="s">
        <v>36</v>
      </c>
      <c r="D565" s="187"/>
      <c r="E565" s="58"/>
      <c r="F565" s="188"/>
      <c r="G565" s="188"/>
      <c r="H565" s="188"/>
      <c r="I565" s="64"/>
      <c r="J565" s="64"/>
      <c r="K565" s="189"/>
      <c r="L565" s="259"/>
      <c r="M565" s="259"/>
      <c r="N565" s="58"/>
      <c r="O565" s="30"/>
      <c r="P565" s="58"/>
      <c r="Q565" s="30"/>
      <c r="R565" s="134"/>
      <c r="S565" s="206"/>
      <c r="T565" s="290"/>
      <c r="U565" s="29" t="s">
        <v>36</v>
      </c>
      <c r="V565" s="187"/>
      <c r="W565" s="58"/>
      <c r="X565" s="188"/>
      <c r="Y565" s="188"/>
      <c r="Z565" s="188"/>
      <c r="AA565" s="64"/>
      <c r="AB565" s="64"/>
      <c r="AC565" s="189"/>
      <c r="AD565" s="259"/>
      <c r="AE565" s="259"/>
      <c r="AF565" s="58"/>
      <c r="AG565" s="30"/>
      <c r="AH565" s="58"/>
      <c r="AI565" s="30"/>
      <c r="AJ565" s="134"/>
      <c r="AK565" s="208"/>
      <c r="AL565" s="290"/>
      <c r="AM565" s="88" t="str">
        <f t="shared" si="49"/>
        <v/>
      </c>
      <c r="AN565" s="123" t="str">
        <f t="shared" si="50"/>
        <v/>
      </c>
      <c r="AO565" s="123" t="str">
        <f t="shared" si="51"/>
        <v/>
      </c>
      <c r="AP565" s="123" t="str">
        <f t="shared" si="52"/>
        <v/>
      </c>
      <c r="AQ565" s="89" t="str">
        <f t="shared" si="53"/>
        <v/>
      </c>
      <c r="AR565" s="39"/>
      <c r="AS565" s="234"/>
      <c r="AT565" s="39"/>
    </row>
    <row r="566" spans="2:46" ht="13.5" customHeight="1" x14ac:dyDescent="0.15">
      <c r="B566" s="290"/>
      <c r="C566" s="29" t="s">
        <v>38</v>
      </c>
      <c r="D566" s="187"/>
      <c r="E566" s="58"/>
      <c r="F566" s="188"/>
      <c r="G566" s="188"/>
      <c r="H566" s="188"/>
      <c r="I566" s="64"/>
      <c r="J566" s="64"/>
      <c r="K566" s="189"/>
      <c r="L566" s="259"/>
      <c r="M566" s="259"/>
      <c r="N566" s="58"/>
      <c r="O566" s="30"/>
      <c r="P566" s="58"/>
      <c r="Q566" s="30"/>
      <c r="R566" s="134"/>
      <c r="S566" s="206"/>
      <c r="T566" s="290"/>
      <c r="U566" s="29" t="s">
        <v>38</v>
      </c>
      <c r="V566" s="187"/>
      <c r="W566" s="58"/>
      <c r="X566" s="188"/>
      <c r="Y566" s="188"/>
      <c r="Z566" s="188"/>
      <c r="AA566" s="64"/>
      <c r="AB566" s="64"/>
      <c r="AC566" s="189"/>
      <c r="AD566" s="259"/>
      <c r="AE566" s="259"/>
      <c r="AF566" s="58"/>
      <c r="AG566" s="30"/>
      <c r="AH566" s="58"/>
      <c r="AI566" s="30"/>
      <c r="AJ566" s="134"/>
      <c r="AK566" s="208"/>
      <c r="AL566" s="290"/>
      <c r="AM566" s="88" t="str">
        <f t="shared" si="49"/>
        <v/>
      </c>
      <c r="AN566" s="123" t="str">
        <f t="shared" si="50"/>
        <v/>
      </c>
      <c r="AO566" s="123" t="str">
        <f t="shared" si="51"/>
        <v/>
      </c>
      <c r="AP566" s="123" t="str">
        <f t="shared" si="52"/>
        <v/>
      </c>
      <c r="AQ566" s="89" t="str">
        <f t="shared" si="53"/>
        <v/>
      </c>
      <c r="AR566" s="39"/>
      <c r="AS566" s="234"/>
      <c r="AT566" s="39"/>
    </row>
    <row r="567" spans="2:46" ht="13.5" customHeight="1" thickBot="1" x14ac:dyDescent="0.2">
      <c r="B567" s="291"/>
      <c r="C567" s="29"/>
      <c r="D567" s="187"/>
      <c r="E567" s="58"/>
      <c r="F567" s="190"/>
      <c r="G567" s="190"/>
      <c r="H567" s="190"/>
      <c r="I567" s="58"/>
      <c r="J567" s="58"/>
      <c r="K567" s="189"/>
      <c r="L567" s="259"/>
      <c r="M567" s="259"/>
      <c r="N567" s="58"/>
      <c r="O567" s="30"/>
      <c r="P567" s="58"/>
      <c r="Q567" s="30"/>
      <c r="R567" s="185"/>
      <c r="S567" s="206"/>
      <c r="T567" s="291"/>
      <c r="U567" s="29"/>
      <c r="V567" s="187"/>
      <c r="W567" s="58"/>
      <c r="X567" s="190"/>
      <c r="Y567" s="190"/>
      <c r="Z567" s="190"/>
      <c r="AA567" s="58"/>
      <c r="AB567" s="58"/>
      <c r="AC567" s="189"/>
      <c r="AD567" s="259"/>
      <c r="AE567" s="259"/>
      <c r="AF567" s="58"/>
      <c r="AG567" s="30"/>
      <c r="AH567" s="58"/>
      <c r="AI567" s="30"/>
      <c r="AJ567" s="185"/>
      <c r="AK567" s="208"/>
      <c r="AL567" s="291"/>
      <c r="AM567" s="124" t="str">
        <f t="shared" si="49"/>
        <v/>
      </c>
      <c r="AN567" s="125" t="str">
        <f t="shared" si="50"/>
        <v/>
      </c>
      <c r="AO567" s="125" t="str">
        <f t="shared" si="51"/>
        <v/>
      </c>
      <c r="AP567" s="125" t="str">
        <f t="shared" si="52"/>
        <v/>
      </c>
      <c r="AQ567" s="126" t="str">
        <f t="shared" si="53"/>
        <v/>
      </c>
      <c r="AR567" s="39"/>
      <c r="AS567" s="234"/>
      <c r="AT567" s="39"/>
    </row>
    <row r="568" spans="2:46" ht="13.5" customHeight="1" x14ac:dyDescent="0.15">
      <c r="B568" s="289" t="s">
        <v>179</v>
      </c>
      <c r="C568" s="27" t="s">
        <v>34</v>
      </c>
      <c r="D568" s="41"/>
      <c r="E568" s="57"/>
      <c r="F568" s="98"/>
      <c r="G568" s="98"/>
      <c r="H568" s="98"/>
      <c r="I568" s="62"/>
      <c r="J568" s="62"/>
      <c r="K568" s="63"/>
      <c r="L568" s="258"/>
      <c r="M568" s="258"/>
      <c r="N568" s="57"/>
      <c r="O568" s="28"/>
      <c r="P568" s="57"/>
      <c r="Q568" s="28"/>
      <c r="R568" s="133"/>
      <c r="S568" s="206"/>
      <c r="T568" s="289" t="s">
        <v>179</v>
      </c>
      <c r="U568" s="27" t="s">
        <v>34</v>
      </c>
      <c r="V568" s="41"/>
      <c r="W568" s="57"/>
      <c r="X568" s="98"/>
      <c r="Y568" s="98"/>
      <c r="Z568" s="98"/>
      <c r="AA568" s="62"/>
      <c r="AB568" s="62"/>
      <c r="AC568" s="63"/>
      <c r="AD568" s="258"/>
      <c r="AE568" s="258"/>
      <c r="AF568" s="57"/>
      <c r="AG568" s="28"/>
      <c r="AH568" s="57"/>
      <c r="AI568" s="28"/>
      <c r="AJ568" s="133"/>
      <c r="AK568" s="208"/>
      <c r="AL568" s="289" t="s">
        <v>179</v>
      </c>
      <c r="AM568" s="121" t="str">
        <f t="shared" si="49"/>
        <v/>
      </c>
      <c r="AN568" s="97" t="str">
        <f t="shared" si="50"/>
        <v/>
      </c>
      <c r="AO568" s="97" t="str">
        <f t="shared" si="51"/>
        <v/>
      </c>
      <c r="AP568" s="97" t="str">
        <f t="shared" si="52"/>
        <v/>
      </c>
      <c r="AQ568" s="122" t="str">
        <f t="shared" si="53"/>
        <v/>
      </c>
      <c r="AR568" s="39"/>
      <c r="AS568" s="234"/>
      <c r="AT568" s="39"/>
    </row>
    <row r="569" spans="2:46" ht="13.5" customHeight="1" x14ac:dyDescent="0.15">
      <c r="B569" s="290"/>
      <c r="C569" s="29" t="s">
        <v>35</v>
      </c>
      <c r="D569" s="187"/>
      <c r="E569" s="58"/>
      <c r="F569" s="188"/>
      <c r="G569" s="188"/>
      <c r="H569" s="188"/>
      <c r="I569" s="64"/>
      <c r="J569" s="64"/>
      <c r="K569" s="189"/>
      <c r="L569" s="259"/>
      <c r="M569" s="259"/>
      <c r="N569" s="58"/>
      <c r="O569" s="30"/>
      <c r="P569" s="58"/>
      <c r="Q569" s="30"/>
      <c r="R569" s="134"/>
      <c r="S569" s="206"/>
      <c r="T569" s="290"/>
      <c r="U569" s="29" t="s">
        <v>35</v>
      </c>
      <c r="V569" s="187"/>
      <c r="W569" s="58"/>
      <c r="X569" s="188"/>
      <c r="Y569" s="188"/>
      <c r="Z569" s="188"/>
      <c r="AA569" s="64"/>
      <c r="AB569" s="64"/>
      <c r="AC569" s="189"/>
      <c r="AD569" s="259"/>
      <c r="AE569" s="259"/>
      <c r="AF569" s="58"/>
      <c r="AG569" s="30"/>
      <c r="AH569" s="58"/>
      <c r="AI569" s="30"/>
      <c r="AJ569" s="134"/>
      <c r="AK569" s="208"/>
      <c r="AL569" s="290"/>
      <c r="AM569" s="88" t="str">
        <f t="shared" si="49"/>
        <v/>
      </c>
      <c r="AN569" s="123" t="str">
        <f t="shared" si="50"/>
        <v/>
      </c>
      <c r="AO569" s="123" t="str">
        <f t="shared" si="51"/>
        <v/>
      </c>
      <c r="AP569" s="123" t="str">
        <f t="shared" si="52"/>
        <v/>
      </c>
      <c r="AQ569" s="89" t="str">
        <f t="shared" si="53"/>
        <v/>
      </c>
      <c r="AR569" s="39"/>
      <c r="AS569" s="234"/>
      <c r="AT569" s="39"/>
    </row>
    <row r="570" spans="2:46" ht="13.5" customHeight="1" x14ac:dyDescent="0.15">
      <c r="B570" s="290"/>
      <c r="C570" s="29" t="s">
        <v>36</v>
      </c>
      <c r="D570" s="187"/>
      <c r="E570" s="58"/>
      <c r="F570" s="188"/>
      <c r="G570" s="188"/>
      <c r="H570" s="188"/>
      <c r="I570" s="64"/>
      <c r="J570" s="64"/>
      <c r="K570" s="189"/>
      <c r="L570" s="259"/>
      <c r="M570" s="259"/>
      <c r="N570" s="58"/>
      <c r="O570" s="30"/>
      <c r="P570" s="58"/>
      <c r="Q570" s="30"/>
      <c r="R570" s="134"/>
      <c r="S570" s="206"/>
      <c r="T570" s="290"/>
      <c r="U570" s="29" t="s">
        <v>36</v>
      </c>
      <c r="V570" s="187"/>
      <c r="W570" s="58"/>
      <c r="X570" s="188"/>
      <c r="Y570" s="188"/>
      <c r="Z570" s="188"/>
      <c r="AA570" s="64"/>
      <c r="AB570" s="64"/>
      <c r="AC570" s="189"/>
      <c r="AD570" s="259"/>
      <c r="AE570" s="259"/>
      <c r="AF570" s="58"/>
      <c r="AG570" s="30"/>
      <c r="AH570" s="58"/>
      <c r="AI570" s="30"/>
      <c r="AJ570" s="134"/>
      <c r="AK570" s="208"/>
      <c r="AL570" s="290"/>
      <c r="AM570" s="88" t="str">
        <f t="shared" si="49"/>
        <v/>
      </c>
      <c r="AN570" s="123" t="str">
        <f t="shared" si="50"/>
        <v/>
      </c>
      <c r="AO570" s="123" t="str">
        <f t="shared" si="51"/>
        <v/>
      </c>
      <c r="AP570" s="123" t="str">
        <f t="shared" si="52"/>
        <v/>
      </c>
      <c r="AQ570" s="89" t="str">
        <f t="shared" si="53"/>
        <v/>
      </c>
      <c r="AR570" s="39"/>
      <c r="AS570" s="234"/>
      <c r="AT570" s="39"/>
    </row>
    <row r="571" spans="2:46" ht="13.5" customHeight="1" x14ac:dyDescent="0.15">
      <c r="B571" s="290"/>
      <c r="C571" s="29" t="s">
        <v>38</v>
      </c>
      <c r="D571" s="187"/>
      <c r="E571" s="58"/>
      <c r="F571" s="188"/>
      <c r="G571" s="188"/>
      <c r="H571" s="188"/>
      <c r="I571" s="64"/>
      <c r="J571" s="64"/>
      <c r="K571" s="189"/>
      <c r="L571" s="259"/>
      <c r="M571" s="259"/>
      <c r="N571" s="58"/>
      <c r="O571" s="30"/>
      <c r="P571" s="58"/>
      <c r="Q571" s="30"/>
      <c r="R571" s="134"/>
      <c r="S571" s="206"/>
      <c r="T571" s="290"/>
      <c r="U571" s="29" t="s">
        <v>38</v>
      </c>
      <c r="V571" s="187"/>
      <c r="W571" s="58"/>
      <c r="X571" s="188"/>
      <c r="Y571" s="188"/>
      <c r="Z571" s="188"/>
      <c r="AA571" s="64"/>
      <c r="AB571" s="64"/>
      <c r="AC571" s="189"/>
      <c r="AD571" s="259"/>
      <c r="AE571" s="259"/>
      <c r="AF571" s="58"/>
      <c r="AG571" s="30"/>
      <c r="AH571" s="58"/>
      <c r="AI571" s="30"/>
      <c r="AJ571" s="134"/>
      <c r="AK571" s="208"/>
      <c r="AL571" s="290"/>
      <c r="AM571" s="88" t="str">
        <f t="shared" si="49"/>
        <v/>
      </c>
      <c r="AN571" s="123" t="str">
        <f t="shared" si="50"/>
        <v/>
      </c>
      <c r="AO571" s="123" t="str">
        <f t="shared" si="51"/>
        <v/>
      </c>
      <c r="AP571" s="123" t="str">
        <f t="shared" si="52"/>
        <v/>
      </c>
      <c r="AQ571" s="89" t="str">
        <f t="shared" si="53"/>
        <v/>
      </c>
      <c r="AR571" s="39"/>
      <c r="AS571" s="234"/>
      <c r="AT571" s="39"/>
    </row>
    <row r="572" spans="2:46" ht="13.5" customHeight="1" thickBot="1" x14ac:dyDescent="0.2">
      <c r="B572" s="291"/>
      <c r="C572" s="29"/>
      <c r="D572" s="187"/>
      <c r="E572" s="58"/>
      <c r="F572" s="190"/>
      <c r="G572" s="190"/>
      <c r="H572" s="190"/>
      <c r="I572" s="58"/>
      <c r="J572" s="58"/>
      <c r="K572" s="189"/>
      <c r="L572" s="259"/>
      <c r="M572" s="259"/>
      <c r="N572" s="58"/>
      <c r="O572" s="30"/>
      <c r="P572" s="58"/>
      <c r="Q572" s="30"/>
      <c r="R572" s="185"/>
      <c r="S572" s="206"/>
      <c r="T572" s="291"/>
      <c r="U572" s="29"/>
      <c r="V572" s="187"/>
      <c r="W572" s="58"/>
      <c r="X572" s="190"/>
      <c r="Y572" s="190"/>
      <c r="Z572" s="190"/>
      <c r="AA572" s="58"/>
      <c r="AB572" s="58"/>
      <c r="AC572" s="189"/>
      <c r="AD572" s="259"/>
      <c r="AE572" s="259"/>
      <c r="AF572" s="58"/>
      <c r="AG572" s="30"/>
      <c r="AH572" s="58"/>
      <c r="AI572" s="30"/>
      <c r="AJ572" s="185"/>
      <c r="AK572" s="208"/>
      <c r="AL572" s="291"/>
      <c r="AM572" s="124" t="str">
        <f t="shared" si="49"/>
        <v/>
      </c>
      <c r="AN572" s="125" t="str">
        <f t="shared" si="50"/>
        <v/>
      </c>
      <c r="AO572" s="125" t="str">
        <f t="shared" si="51"/>
        <v/>
      </c>
      <c r="AP572" s="125" t="str">
        <f t="shared" si="52"/>
        <v/>
      </c>
      <c r="AQ572" s="126" t="str">
        <f t="shared" si="53"/>
        <v/>
      </c>
      <c r="AR572" s="39"/>
      <c r="AS572" s="234"/>
      <c r="AT572" s="39"/>
    </row>
    <row r="573" spans="2:46" ht="13.5" customHeight="1" x14ac:dyDescent="0.15">
      <c r="B573" s="289" t="s">
        <v>180</v>
      </c>
      <c r="C573" s="27" t="s">
        <v>34</v>
      </c>
      <c r="D573" s="41"/>
      <c r="E573" s="57"/>
      <c r="F573" s="98"/>
      <c r="G573" s="98"/>
      <c r="H573" s="98"/>
      <c r="I573" s="62"/>
      <c r="J573" s="62"/>
      <c r="K573" s="63"/>
      <c r="L573" s="258"/>
      <c r="M573" s="258"/>
      <c r="N573" s="57"/>
      <c r="O573" s="28"/>
      <c r="P573" s="57"/>
      <c r="Q573" s="28"/>
      <c r="R573" s="133"/>
      <c r="S573" s="206"/>
      <c r="T573" s="289" t="s">
        <v>180</v>
      </c>
      <c r="U573" s="27" t="s">
        <v>34</v>
      </c>
      <c r="V573" s="41"/>
      <c r="W573" s="57"/>
      <c r="X573" s="98"/>
      <c r="Y573" s="98"/>
      <c r="Z573" s="98"/>
      <c r="AA573" s="62"/>
      <c r="AB573" s="62"/>
      <c r="AC573" s="63"/>
      <c r="AD573" s="258"/>
      <c r="AE573" s="258"/>
      <c r="AF573" s="57"/>
      <c r="AG573" s="28"/>
      <c r="AH573" s="57"/>
      <c r="AI573" s="28"/>
      <c r="AJ573" s="133"/>
      <c r="AK573" s="208"/>
      <c r="AL573" s="289" t="s">
        <v>180</v>
      </c>
      <c r="AM573" s="121" t="str">
        <f t="shared" si="49"/>
        <v/>
      </c>
      <c r="AN573" s="97" t="str">
        <f t="shared" si="50"/>
        <v/>
      </c>
      <c r="AO573" s="97" t="str">
        <f t="shared" si="51"/>
        <v/>
      </c>
      <c r="AP573" s="97" t="str">
        <f t="shared" si="52"/>
        <v/>
      </c>
      <c r="AQ573" s="122" t="str">
        <f t="shared" si="53"/>
        <v/>
      </c>
      <c r="AR573" s="39"/>
      <c r="AS573" s="234"/>
      <c r="AT573" s="39"/>
    </row>
    <row r="574" spans="2:46" ht="13.5" customHeight="1" x14ac:dyDescent="0.15">
      <c r="B574" s="290"/>
      <c r="C574" s="29" t="s">
        <v>35</v>
      </c>
      <c r="D574" s="187"/>
      <c r="E574" s="58"/>
      <c r="F574" s="188"/>
      <c r="G574" s="188"/>
      <c r="H574" s="188"/>
      <c r="I574" s="64"/>
      <c r="J574" s="64"/>
      <c r="K574" s="189"/>
      <c r="L574" s="259"/>
      <c r="M574" s="259"/>
      <c r="N574" s="58"/>
      <c r="O574" s="30"/>
      <c r="P574" s="58"/>
      <c r="Q574" s="30"/>
      <c r="R574" s="134"/>
      <c r="S574" s="206"/>
      <c r="T574" s="290"/>
      <c r="U574" s="29" t="s">
        <v>35</v>
      </c>
      <c r="V574" s="187"/>
      <c r="W574" s="58"/>
      <c r="X574" s="188"/>
      <c r="Y574" s="188"/>
      <c r="Z574" s="188"/>
      <c r="AA574" s="64"/>
      <c r="AB574" s="64"/>
      <c r="AC574" s="189"/>
      <c r="AD574" s="259"/>
      <c r="AE574" s="259"/>
      <c r="AF574" s="58"/>
      <c r="AG574" s="30"/>
      <c r="AH574" s="58"/>
      <c r="AI574" s="30"/>
      <c r="AJ574" s="134"/>
      <c r="AK574" s="208"/>
      <c r="AL574" s="290"/>
      <c r="AM574" s="88" t="str">
        <f t="shared" si="49"/>
        <v/>
      </c>
      <c r="AN574" s="123" t="str">
        <f t="shared" si="50"/>
        <v/>
      </c>
      <c r="AO574" s="123" t="str">
        <f t="shared" si="51"/>
        <v/>
      </c>
      <c r="AP574" s="123" t="str">
        <f t="shared" si="52"/>
        <v/>
      </c>
      <c r="AQ574" s="89" t="str">
        <f t="shared" si="53"/>
        <v/>
      </c>
      <c r="AR574" s="39"/>
      <c r="AS574" s="234"/>
      <c r="AT574" s="39"/>
    </row>
    <row r="575" spans="2:46" ht="13.5" customHeight="1" x14ac:dyDescent="0.15">
      <c r="B575" s="290"/>
      <c r="C575" s="29" t="s">
        <v>36</v>
      </c>
      <c r="D575" s="187"/>
      <c r="E575" s="58"/>
      <c r="F575" s="188"/>
      <c r="G575" s="188"/>
      <c r="H575" s="188"/>
      <c r="I575" s="64"/>
      <c r="J575" s="64"/>
      <c r="K575" s="189"/>
      <c r="L575" s="259"/>
      <c r="M575" s="259"/>
      <c r="N575" s="58"/>
      <c r="O575" s="30"/>
      <c r="P575" s="58"/>
      <c r="Q575" s="30"/>
      <c r="R575" s="134"/>
      <c r="S575" s="206"/>
      <c r="T575" s="290"/>
      <c r="U575" s="29" t="s">
        <v>36</v>
      </c>
      <c r="V575" s="187"/>
      <c r="W575" s="58"/>
      <c r="X575" s="188"/>
      <c r="Y575" s="188"/>
      <c r="Z575" s="188"/>
      <c r="AA575" s="64"/>
      <c r="AB575" s="64"/>
      <c r="AC575" s="189"/>
      <c r="AD575" s="259"/>
      <c r="AE575" s="259"/>
      <c r="AF575" s="58"/>
      <c r="AG575" s="30"/>
      <c r="AH575" s="58"/>
      <c r="AI575" s="30"/>
      <c r="AJ575" s="134"/>
      <c r="AK575" s="208"/>
      <c r="AL575" s="290"/>
      <c r="AM575" s="88" t="str">
        <f t="shared" si="49"/>
        <v/>
      </c>
      <c r="AN575" s="123" t="str">
        <f t="shared" si="50"/>
        <v/>
      </c>
      <c r="AO575" s="123" t="str">
        <f t="shared" si="51"/>
        <v/>
      </c>
      <c r="AP575" s="123" t="str">
        <f t="shared" si="52"/>
        <v/>
      </c>
      <c r="AQ575" s="89" t="str">
        <f t="shared" si="53"/>
        <v/>
      </c>
      <c r="AR575" s="39"/>
      <c r="AS575" s="234"/>
      <c r="AT575" s="39"/>
    </row>
    <row r="576" spans="2:46" ht="13.5" customHeight="1" x14ac:dyDescent="0.15">
      <c r="B576" s="290"/>
      <c r="C576" s="29" t="s">
        <v>38</v>
      </c>
      <c r="D576" s="187"/>
      <c r="E576" s="58"/>
      <c r="F576" s="188"/>
      <c r="G576" s="188"/>
      <c r="H576" s="188"/>
      <c r="I576" s="64"/>
      <c r="J576" s="64"/>
      <c r="K576" s="189"/>
      <c r="L576" s="259"/>
      <c r="M576" s="259"/>
      <c r="N576" s="58"/>
      <c r="O576" s="30"/>
      <c r="P576" s="58"/>
      <c r="Q576" s="30"/>
      <c r="R576" s="134"/>
      <c r="S576" s="206"/>
      <c r="T576" s="290"/>
      <c r="U576" s="29" t="s">
        <v>38</v>
      </c>
      <c r="V576" s="187"/>
      <c r="W576" s="58"/>
      <c r="X576" s="188"/>
      <c r="Y576" s="188"/>
      <c r="Z576" s="188"/>
      <c r="AA576" s="64"/>
      <c r="AB576" s="64"/>
      <c r="AC576" s="189"/>
      <c r="AD576" s="259"/>
      <c r="AE576" s="259"/>
      <c r="AF576" s="58"/>
      <c r="AG576" s="30"/>
      <c r="AH576" s="58"/>
      <c r="AI576" s="30"/>
      <c r="AJ576" s="134"/>
      <c r="AK576" s="208"/>
      <c r="AL576" s="290"/>
      <c r="AM576" s="88" t="str">
        <f t="shared" si="49"/>
        <v/>
      </c>
      <c r="AN576" s="123" t="str">
        <f t="shared" si="50"/>
        <v/>
      </c>
      <c r="AO576" s="123" t="str">
        <f t="shared" si="51"/>
        <v/>
      </c>
      <c r="AP576" s="123" t="str">
        <f t="shared" si="52"/>
        <v/>
      </c>
      <c r="AQ576" s="89" t="str">
        <f t="shared" si="53"/>
        <v/>
      </c>
      <c r="AR576" s="39"/>
      <c r="AS576" s="234"/>
      <c r="AT576" s="39"/>
    </row>
    <row r="577" spans="2:46" ht="13.5" customHeight="1" thickBot="1" x14ac:dyDescent="0.2">
      <c r="B577" s="291"/>
      <c r="C577" s="29"/>
      <c r="D577" s="187"/>
      <c r="E577" s="58"/>
      <c r="F577" s="190"/>
      <c r="G577" s="190"/>
      <c r="H577" s="190"/>
      <c r="I577" s="58"/>
      <c r="J577" s="58"/>
      <c r="K577" s="189"/>
      <c r="L577" s="259"/>
      <c r="M577" s="259"/>
      <c r="N577" s="58"/>
      <c r="O577" s="30"/>
      <c r="P577" s="58"/>
      <c r="Q577" s="30"/>
      <c r="R577" s="185"/>
      <c r="S577" s="206"/>
      <c r="T577" s="291"/>
      <c r="U577" s="29"/>
      <c r="V577" s="187"/>
      <c r="W577" s="58"/>
      <c r="X577" s="190"/>
      <c r="Y577" s="190"/>
      <c r="Z577" s="190"/>
      <c r="AA577" s="58"/>
      <c r="AB577" s="58"/>
      <c r="AC577" s="189"/>
      <c r="AD577" s="259"/>
      <c r="AE577" s="259"/>
      <c r="AF577" s="58"/>
      <c r="AG577" s="30"/>
      <c r="AH577" s="58"/>
      <c r="AI577" s="30"/>
      <c r="AJ577" s="185"/>
      <c r="AK577" s="208"/>
      <c r="AL577" s="291"/>
      <c r="AM577" s="124" t="str">
        <f t="shared" si="49"/>
        <v/>
      </c>
      <c r="AN577" s="125" t="str">
        <f t="shared" si="50"/>
        <v/>
      </c>
      <c r="AO577" s="125" t="str">
        <f t="shared" si="51"/>
        <v/>
      </c>
      <c r="AP577" s="125" t="str">
        <f t="shared" si="52"/>
        <v/>
      </c>
      <c r="AQ577" s="126" t="str">
        <f t="shared" si="53"/>
        <v/>
      </c>
      <c r="AR577" s="39"/>
      <c r="AS577" s="234"/>
      <c r="AT577" s="39"/>
    </row>
    <row r="578" spans="2:46" ht="13.5" customHeight="1" x14ac:dyDescent="0.15">
      <c r="B578" s="289" t="s">
        <v>181</v>
      </c>
      <c r="C578" s="27" t="s">
        <v>34</v>
      </c>
      <c r="D578" s="41"/>
      <c r="E578" s="57"/>
      <c r="F578" s="98"/>
      <c r="G578" s="98"/>
      <c r="H578" s="98"/>
      <c r="I578" s="62"/>
      <c r="J578" s="62"/>
      <c r="K578" s="63"/>
      <c r="L578" s="258"/>
      <c r="M578" s="258"/>
      <c r="N578" s="57"/>
      <c r="O578" s="28"/>
      <c r="P578" s="57"/>
      <c r="Q578" s="28"/>
      <c r="R578" s="133"/>
      <c r="S578" s="206"/>
      <c r="T578" s="289" t="s">
        <v>181</v>
      </c>
      <c r="U578" s="27" t="s">
        <v>34</v>
      </c>
      <c r="V578" s="41"/>
      <c r="W578" s="57"/>
      <c r="X578" s="98"/>
      <c r="Y578" s="98"/>
      <c r="Z578" s="98"/>
      <c r="AA578" s="62"/>
      <c r="AB578" s="62"/>
      <c r="AC578" s="63"/>
      <c r="AD578" s="258"/>
      <c r="AE578" s="258"/>
      <c r="AF578" s="57"/>
      <c r="AG578" s="28"/>
      <c r="AH578" s="57"/>
      <c r="AI578" s="28"/>
      <c r="AJ578" s="133"/>
      <c r="AK578" s="208"/>
      <c r="AL578" s="289" t="s">
        <v>181</v>
      </c>
      <c r="AM578" s="121" t="str">
        <f t="shared" si="49"/>
        <v/>
      </c>
      <c r="AN578" s="97" t="str">
        <f t="shared" si="50"/>
        <v/>
      </c>
      <c r="AO578" s="97" t="str">
        <f t="shared" si="51"/>
        <v/>
      </c>
      <c r="AP578" s="97" t="str">
        <f t="shared" si="52"/>
        <v/>
      </c>
      <c r="AQ578" s="122" t="str">
        <f t="shared" si="53"/>
        <v/>
      </c>
      <c r="AR578" s="39"/>
      <c r="AS578" s="234"/>
      <c r="AT578" s="39"/>
    </row>
    <row r="579" spans="2:46" ht="13.5" customHeight="1" x14ac:dyDescent="0.15">
      <c r="B579" s="290"/>
      <c r="C579" s="29" t="s">
        <v>35</v>
      </c>
      <c r="D579" s="187"/>
      <c r="E579" s="58"/>
      <c r="F579" s="188"/>
      <c r="G579" s="188"/>
      <c r="H579" s="188"/>
      <c r="I579" s="64"/>
      <c r="J579" s="64"/>
      <c r="K579" s="189"/>
      <c r="L579" s="259"/>
      <c r="M579" s="259"/>
      <c r="N579" s="58"/>
      <c r="O579" s="30"/>
      <c r="P579" s="58"/>
      <c r="Q579" s="30"/>
      <c r="R579" s="134"/>
      <c r="S579" s="206"/>
      <c r="T579" s="290"/>
      <c r="U579" s="29" t="s">
        <v>35</v>
      </c>
      <c r="V579" s="187"/>
      <c r="W579" s="58"/>
      <c r="X579" s="188"/>
      <c r="Y579" s="188"/>
      <c r="Z579" s="188"/>
      <c r="AA579" s="64"/>
      <c r="AB579" s="64"/>
      <c r="AC579" s="189"/>
      <c r="AD579" s="259"/>
      <c r="AE579" s="259"/>
      <c r="AF579" s="58"/>
      <c r="AG579" s="30"/>
      <c r="AH579" s="58"/>
      <c r="AI579" s="30"/>
      <c r="AJ579" s="134"/>
      <c r="AK579" s="208"/>
      <c r="AL579" s="290"/>
      <c r="AM579" s="88" t="str">
        <f t="shared" si="49"/>
        <v/>
      </c>
      <c r="AN579" s="123" t="str">
        <f t="shared" si="50"/>
        <v/>
      </c>
      <c r="AO579" s="123" t="str">
        <f t="shared" si="51"/>
        <v/>
      </c>
      <c r="AP579" s="123" t="str">
        <f t="shared" si="52"/>
        <v/>
      </c>
      <c r="AQ579" s="89" t="str">
        <f t="shared" si="53"/>
        <v/>
      </c>
      <c r="AR579" s="39"/>
      <c r="AS579" s="234"/>
      <c r="AT579" s="39"/>
    </row>
    <row r="580" spans="2:46" ht="13.5" customHeight="1" x14ac:dyDescent="0.15">
      <c r="B580" s="290"/>
      <c r="C580" s="29" t="s">
        <v>36</v>
      </c>
      <c r="D580" s="187"/>
      <c r="E580" s="58"/>
      <c r="F580" s="188"/>
      <c r="G580" s="188"/>
      <c r="H580" s="188"/>
      <c r="I580" s="64"/>
      <c r="J580" s="64"/>
      <c r="K580" s="189"/>
      <c r="L580" s="259"/>
      <c r="M580" s="259"/>
      <c r="N580" s="58"/>
      <c r="O580" s="30"/>
      <c r="P580" s="58"/>
      <c r="Q580" s="30"/>
      <c r="R580" s="134"/>
      <c r="S580" s="206"/>
      <c r="T580" s="290"/>
      <c r="U580" s="29" t="s">
        <v>36</v>
      </c>
      <c r="V580" s="187"/>
      <c r="W580" s="58"/>
      <c r="X580" s="188"/>
      <c r="Y580" s="188"/>
      <c r="Z580" s="188"/>
      <c r="AA580" s="64"/>
      <c r="AB580" s="64"/>
      <c r="AC580" s="189"/>
      <c r="AD580" s="259"/>
      <c r="AE580" s="259"/>
      <c r="AF580" s="58"/>
      <c r="AG580" s="30"/>
      <c r="AH580" s="58"/>
      <c r="AI580" s="30"/>
      <c r="AJ580" s="134"/>
      <c r="AK580" s="208"/>
      <c r="AL580" s="290"/>
      <c r="AM580" s="88" t="str">
        <f t="shared" si="49"/>
        <v/>
      </c>
      <c r="AN580" s="123" t="str">
        <f t="shared" si="50"/>
        <v/>
      </c>
      <c r="AO580" s="123" t="str">
        <f t="shared" si="51"/>
        <v/>
      </c>
      <c r="AP580" s="123" t="str">
        <f t="shared" si="52"/>
        <v/>
      </c>
      <c r="AQ580" s="89" t="str">
        <f t="shared" si="53"/>
        <v/>
      </c>
      <c r="AR580" s="39"/>
      <c r="AS580" s="234"/>
      <c r="AT580" s="39"/>
    </row>
    <row r="581" spans="2:46" ht="13.5" customHeight="1" x14ac:dyDescent="0.15">
      <c r="B581" s="290"/>
      <c r="C581" s="29" t="s">
        <v>38</v>
      </c>
      <c r="D581" s="187"/>
      <c r="E581" s="58"/>
      <c r="F581" s="188"/>
      <c r="G581" s="188"/>
      <c r="H581" s="188"/>
      <c r="I581" s="64"/>
      <c r="J581" s="64"/>
      <c r="K581" s="189"/>
      <c r="L581" s="259"/>
      <c r="M581" s="259"/>
      <c r="N581" s="58"/>
      <c r="O581" s="30"/>
      <c r="P581" s="58"/>
      <c r="Q581" s="30"/>
      <c r="R581" s="134"/>
      <c r="S581" s="206"/>
      <c r="T581" s="290"/>
      <c r="U581" s="29" t="s">
        <v>38</v>
      </c>
      <c r="V581" s="187"/>
      <c r="W581" s="58"/>
      <c r="X581" s="188"/>
      <c r="Y581" s="188"/>
      <c r="Z581" s="188"/>
      <c r="AA581" s="64"/>
      <c r="AB581" s="64"/>
      <c r="AC581" s="189"/>
      <c r="AD581" s="259"/>
      <c r="AE581" s="259"/>
      <c r="AF581" s="58"/>
      <c r="AG581" s="30"/>
      <c r="AH581" s="58"/>
      <c r="AI581" s="30"/>
      <c r="AJ581" s="134"/>
      <c r="AK581" s="208"/>
      <c r="AL581" s="290"/>
      <c r="AM581" s="88" t="str">
        <f t="shared" si="49"/>
        <v/>
      </c>
      <c r="AN581" s="123" t="str">
        <f t="shared" si="50"/>
        <v/>
      </c>
      <c r="AO581" s="123" t="str">
        <f t="shared" si="51"/>
        <v/>
      </c>
      <c r="AP581" s="123" t="str">
        <f t="shared" si="52"/>
        <v/>
      </c>
      <c r="AQ581" s="89" t="str">
        <f t="shared" si="53"/>
        <v/>
      </c>
      <c r="AR581" s="39"/>
      <c r="AS581" s="234"/>
      <c r="AT581" s="39"/>
    </row>
    <row r="582" spans="2:46" ht="13.5" customHeight="1" thickBot="1" x14ac:dyDescent="0.2">
      <c r="B582" s="291"/>
      <c r="C582" s="29"/>
      <c r="D582" s="187"/>
      <c r="E582" s="58"/>
      <c r="F582" s="190"/>
      <c r="G582" s="190"/>
      <c r="H582" s="190"/>
      <c r="I582" s="58"/>
      <c r="J582" s="58"/>
      <c r="K582" s="189"/>
      <c r="L582" s="259"/>
      <c r="M582" s="259"/>
      <c r="N582" s="58"/>
      <c r="O582" s="30"/>
      <c r="P582" s="58"/>
      <c r="Q582" s="30"/>
      <c r="R582" s="185"/>
      <c r="S582" s="206"/>
      <c r="T582" s="291"/>
      <c r="U582" s="29"/>
      <c r="V582" s="187"/>
      <c r="W582" s="58"/>
      <c r="X582" s="190"/>
      <c r="Y582" s="190"/>
      <c r="Z582" s="190"/>
      <c r="AA582" s="58"/>
      <c r="AB582" s="58"/>
      <c r="AC582" s="189"/>
      <c r="AD582" s="259"/>
      <c r="AE582" s="259"/>
      <c r="AF582" s="58"/>
      <c r="AG582" s="30"/>
      <c r="AH582" s="58"/>
      <c r="AI582" s="30"/>
      <c r="AJ582" s="185"/>
      <c r="AK582" s="208"/>
      <c r="AL582" s="291"/>
      <c r="AM582" s="124" t="str">
        <f t="shared" si="49"/>
        <v/>
      </c>
      <c r="AN582" s="125" t="str">
        <f t="shared" si="50"/>
        <v/>
      </c>
      <c r="AO582" s="125" t="str">
        <f t="shared" si="51"/>
        <v/>
      </c>
      <c r="AP582" s="125" t="str">
        <f t="shared" si="52"/>
        <v/>
      </c>
      <c r="AQ582" s="126" t="str">
        <f t="shared" si="53"/>
        <v/>
      </c>
      <c r="AR582" s="39"/>
      <c r="AS582" s="234"/>
      <c r="AT582" s="39"/>
    </row>
    <row r="583" spans="2:46" ht="13.5" customHeight="1" x14ac:dyDescent="0.15">
      <c r="B583" s="289" t="s">
        <v>182</v>
      </c>
      <c r="C583" s="27" t="s">
        <v>34</v>
      </c>
      <c r="D583" s="41"/>
      <c r="E583" s="57"/>
      <c r="F583" s="98"/>
      <c r="G583" s="98"/>
      <c r="H583" s="98"/>
      <c r="I583" s="62"/>
      <c r="J583" s="62"/>
      <c r="K583" s="63"/>
      <c r="L583" s="258"/>
      <c r="M583" s="258"/>
      <c r="N583" s="57"/>
      <c r="O583" s="28"/>
      <c r="P583" s="57"/>
      <c r="Q583" s="28"/>
      <c r="R583" s="133"/>
      <c r="S583" s="206"/>
      <c r="T583" s="289" t="s">
        <v>182</v>
      </c>
      <c r="U583" s="27" t="s">
        <v>34</v>
      </c>
      <c r="V583" s="41"/>
      <c r="W583" s="57"/>
      <c r="X583" s="98"/>
      <c r="Y583" s="98"/>
      <c r="Z583" s="98"/>
      <c r="AA583" s="62"/>
      <c r="AB583" s="62"/>
      <c r="AC583" s="63"/>
      <c r="AD583" s="258"/>
      <c r="AE583" s="258"/>
      <c r="AF583" s="57"/>
      <c r="AG583" s="28"/>
      <c r="AH583" s="57"/>
      <c r="AI583" s="28"/>
      <c r="AJ583" s="133"/>
      <c r="AK583" s="208"/>
      <c r="AL583" s="289" t="s">
        <v>182</v>
      </c>
      <c r="AM583" s="121" t="str">
        <f t="shared" si="49"/>
        <v/>
      </c>
      <c r="AN583" s="97" t="str">
        <f t="shared" si="50"/>
        <v/>
      </c>
      <c r="AO583" s="97" t="str">
        <f t="shared" si="51"/>
        <v/>
      </c>
      <c r="AP583" s="97" t="str">
        <f t="shared" si="52"/>
        <v/>
      </c>
      <c r="AQ583" s="122" t="str">
        <f t="shared" si="53"/>
        <v/>
      </c>
      <c r="AR583" s="39"/>
      <c r="AS583" s="234"/>
      <c r="AT583" s="39"/>
    </row>
    <row r="584" spans="2:46" ht="13.5" customHeight="1" x14ac:dyDescent="0.15">
      <c r="B584" s="290"/>
      <c r="C584" s="29" t="s">
        <v>35</v>
      </c>
      <c r="D584" s="187"/>
      <c r="E584" s="58"/>
      <c r="F584" s="188"/>
      <c r="G584" s="188"/>
      <c r="H584" s="188"/>
      <c r="I584" s="64"/>
      <c r="J584" s="64"/>
      <c r="K584" s="189"/>
      <c r="L584" s="259"/>
      <c r="M584" s="259"/>
      <c r="N584" s="58"/>
      <c r="O584" s="30"/>
      <c r="P584" s="58"/>
      <c r="Q584" s="30"/>
      <c r="R584" s="134"/>
      <c r="S584" s="206"/>
      <c r="T584" s="290"/>
      <c r="U584" s="29" t="s">
        <v>35</v>
      </c>
      <c r="V584" s="187"/>
      <c r="W584" s="58"/>
      <c r="X584" s="188"/>
      <c r="Y584" s="188"/>
      <c r="Z584" s="188"/>
      <c r="AA584" s="64"/>
      <c r="AB584" s="64"/>
      <c r="AC584" s="189"/>
      <c r="AD584" s="259"/>
      <c r="AE584" s="259"/>
      <c r="AF584" s="58"/>
      <c r="AG584" s="30"/>
      <c r="AH584" s="58"/>
      <c r="AI584" s="30"/>
      <c r="AJ584" s="134"/>
      <c r="AK584" s="208"/>
      <c r="AL584" s="290"/>
      <c r="AM584" s="88" t="str">
        <f t="shared" si="49"/>
        <v/>
      </c>
      <c r="AN584" s="123" t="str">
        <f t="shared" si="50"/>
        <v/>
      </c>
      <c r="AO584" s="123" t="str">
        <f t="shared" si="51"/>
        <v/>
      </c>
      <c r="AP584" s="123" t="str">
        <f t="shared" si="52"/>
        <v/>
      </c>
      <c r="AQ584" s="89" t="str">
        <f t="shared" si="53"/>
        <v/>
      </c>
      <c r="AR584" s="39"/>
      <c r="AS584" s="234"/>
      <c r="AT584" s="39"/>
    </row>
    <row r="585" spans="2:46" ht="13.5" customHeight="1" x14ac:dyDescent="0.15">
      <c r="B585" s="290"/>
      <c r="C585" s="29" t="s">
        <v>36</v>
      </c>
      <c r="D585" s="187"/>
      <c r="E585" s="58"/>
      <c r="F585" s="188"/>
      <c r="G585" s="188"/>
      <c r="H585" s="188"/>
      <c r="I585" s="64"/>
      <c r="J585" s="64"/>
      <c r="K585" s="189"/>
      <c r="L585" s="259"/>
      <c r="M585" s="259"/>
      <c r="N585" s="58"/>
      <c r="O585" s="30"/>
      <c r="P585" s="58"/>
      <c r="Q585" s="30"/>
      <c r="R585" s="134"/>
      <c r="S585" s="206"/>
      <c r="T585" s="290"/>
      <c r="U585" s="29" t="s">
        <v>36</v>
      </c>
      <c r="V585" s="187"/>
      <c r="W585" s="58"/>
      <c r="X585" s="188"/>
      <c r="Y585" s="188"/>
      <c r="Z585" s="188"/>
      <c r="AA585" s="64"/>
      <c r="AB585" s="64"/>
      <c r="AC585" s="189"/>
      <c r="AD585" s="259"/>
      <c r="AE585" s="259"/>
      <c r="AF585" s="58"/>
      <c r="AG585" s="30"/>
      <c r="AH585" s="58"/>
      <c r="AI585" s="30"/>
      <c r="AJ585" s="134"/>
      <c r="AK585" s="208"/>
      <c r="AL585" s="290"/>
      <c r="AM585" s="88" t="str">
        <f t="shared" si="49"/>
        <v/>
      </c>
      <c r="AN585" s="123" t="str">
        <f t="shared" si="50"/>
        <v/>
      </c>
      <c r="AO585" s="123" t="str">
        <f t="shared" si="51"/>
        <v/>
      </c>
      <c r="AP585" s="123" t="str">
        <f t="shared" si="52"/>
        <v/>
      </c>
      <c r="AQ585" s="89" t="str">
        <f t="shared" si="53"/>
        <v/>
      </c>
      <c r="AR585" s="39"/>
      <c r="AS585" s="234"/>
      <c r="AT585" s="39"/>
    </row>
    <row r="586" spans="2:46" ht="13.5" customHeight="1" x14ac:dyDescent="0.15">
      <c r="B586" s="290"/>
      <c r="C586" s="29" t="s">
        <v>38</v>
      </c>
      <c r="D586" s="187"/>
      <c r="E586" s="58"/>
      <c r="F586" s="188"/>
      <c r="G586" s="188"/>
      <c r="H586" s="188"/>
      <c r="I586" s="64"/>
      <c r="J586" s="64"/>
      <c r="K586" s="189"/>
      <c r="L586" s="259"/>
      <c r="M586" s="259"/>
      <c r="N586" s="58"/>
      <c r="O586" s="30"/>
      <c r="P586" s="58"/>
      <c r="Q586" s="30"/>
      <c r="R586" s="134"/>
      <c r="S586" s="206"/>
      <c r="T586" s="290"/>
      <c r="U586" s="29" t="s">
        <v>38</v>
      </c>
      <c r="V586" s="187"/>
      <c r="W586" s="58"/>
      <c r="X586" s="188"/>
      <c r="Y586" s="188"/>
      <c r="Z586" s="188"/>
      <c r="AA586" s="64"/>
      <c r="AB586" s="64"/>
      <c r="AC586" s="189"/>
      <c r="AD586" s="259"/>
      <c r="AE586" s="259"/>
      <c r="AF586" s="58"/>
      <c r="AG586" s="30"/>
      <c r="AH586" s="58"/>
      <c r="AI586" s="30"/>
      <c r="AJ586" s="134"/>
      <c r="AK586" s="208"/>
      <c r="AL586" s="290"/>
      <c r="AM586" s="88" t="str">
        <f t="shared" si="49"/>
        <v/>
      </c>
      <c r="AN586" s="123" t="str">
        <f t="shared" si="50"/>
        <v/>
      </c>
      <c r="AO586" s="123" t="str">
        <f t="shared" si="51"/>
        <v/>
      </c>
      <c r="AP586" s="123" t="str">
        <f t="shared" si="52"/>
        <v/>
      </c>
      <c r="AQ586" s="89" t="str">
        <f t="shared" si="53"/>
        <v/>
      </c>
      <c r="AR586" s="39"/>
      <c r="AS586" s="234"/>
      <c r="AT586" s="39"/>
    </row>
    <row r="587" spans="2:46" ht="13.5" customHeight="1" thickBot="1" x14ac:dyDescent="0.2">
      <c r="B587" s="291"/>
      <c r="C587" s="29"/>
      <c r="D587" s="187"/>
      <c r="E587" s="58"/>
      <c r="F587" s="190"/>
      <c r="G587" s="190"/>
      <c r="H587" s="190"/>
      <c r="I587" s="58"/>
      <c r="J587" s="58"/>
      <c r="K587" s="189"/>
      <c r="L587" s="259"/>
      <c r="M587" s="259"/>
      <c r="N587" s="58"/>
      <c r="O587" s="30"/>
      <c r="P587" s="58"/>
      <c r="Q587" s="30"/>
      <c r="R587" s="185"/>
      <c r="S587" s="206"/>
      <c r="T587" s="291"/>
      <c r="U587" s="29"/>
      <c r="V587" s="187"/>
      <c r="W587" s="58"/>
      <c r="X587" s="190"/>
      <c r="Y587" s="190"/>
      <c r="Z587" s="190"/>
      <c r="AA587" s="58"/>
      <c r="AB587" s="58"/>
      <c r="AC587" s="189"/>
      <c r="AD587" s="259"/>
      <c r="AE587" s="259"/>
      <c r="AF587" s="58"/>
      <c r="AG587" s="30"/>
      <c r="AH587" s="58"/>
      <c r="AI587" s="30"/>
      <c r="AJ587" s="185"/>
      <c r="AK587" s="208"/>
      <c r="AL587" s="291"/>
      <c r="AM587" s="124" t="str">
        <f t="shared" si="49"/>
        <v/>
      </c>
      <c r="AN587" s="125" t="str">
        <f t="shared" si="50"/>
        <v/>
      </c>
      <c r="AO587" s="125" t="str">
        <f t="shared" si="51"/>
        <v/>
      </c>
      <c r="AP587" s="125" t="str">
        <f t="shared" si="52"/>
        <v/>
      </c>
      <c r="AQ587" s="126" t="str">
        <f t="shared" si="53"/>
        <v/>
      </c>
      <c r="AR587" s="39"/>
      <c r="AS587" s="234"/>
      <c r="AT587" s="39"/>
    </row>
    <row r="588" spans="2:46" ht="13.5" customHeight="1" x14ac:dyDescent="0.15">
      <c r="B588" s="289" t="s">
        <v>183</v>
      </c>
      <c r="C588" s="27" t="s">
        <v>34</v>
      </c>
      <c r="D588" s="41"/>
      <c r="E588" s="57"/>
      <c r="F588" s="98"/>
      <c r="G588" s="98"/>
      <c r="H588" s="98"/>
      <c r="I588" s="62"/>
      <c r="J588" s="62"/>
      <c r="K588" s="63"/>
      <c r="L588" s="258"/>
      <c r="M588" s="258"/>
      <c r="N588" s="57"/>
      <c r="O588" s="28"/>
      <c r="P588" s="57"/>
      <c r="Q588" s="28"/>
      <c r="R588" s="133"/>
      <c r="S588" s="206"/>
      <c r="T588" s="289" t="s">
        <v>183</v>
      </c>
      <c r="U588" s="27" t="s">
        <v>34</v>
      </c>
      <c r="V588" s="41"/>
      <c r="W588" s="57"/>
      <c r="X588" s="98"/>
      <c r="Y588" s="98"/>
      <c r="Z588" s="98"/>
      <c r="AA588" s="62"/>
      <c r="AB588" s="62"/>
      <c r="AC588" s="63"/>
      <c r="AD588" s="258"/>
      <c r="AE588" s="258"/>
      <c r="AF588" s="57"/>
      <c r="AG588" s="28"/>
      <c r="AH588" s="57"/>
      <c r="AI588" s="28"/>
      <c r="AJ588" s="133"/>
      <c r="AK588" s="208"/>
      <c r="AL588" s="289" t="s">
        <v>183</v>
      </c>
      <c r="AM588" s="121" t="str">
        <f t="shared" si="49"/>
        <v/>
      </c>
      <c r="AN588" s="97" t="str">
        <f t="shared" si="50"/>
        <v/>
      </c>
      <c r="AO588" s="97" t="str">
        <f t="shared" si="51"/>
        <v/>
      </c>
      <c r="AP588" s="97" t="str">
        <f t="shared" si="52"/>
        <v/>
      </c>
      <c r="AQ588" s="122" t="str">
        <f t="shared" si="53"/>
        <v/>
      </c>
      <c r="AR588" s="39"/>
      <c r="AS588" s="234"/>
      <c r="AT588" s="39"/>
    </row>
    <row r="589" spans="2:46" ht="13.5" customHeight="1" x14ac:dyDescent="0.15">
      <c r="B589" s="290"/>
      <c r="C589" s="29" t="s">
        <v>35</v>
      </c>
      <c r="D589" s="187"/>
      <c r="E589" s="58"/>
      <c r="F589" s="188"/>
      <c r="G589" s="188"/>
      <c r="H589" s="188"/>
      <c r="I589" s="64"/>
      <c r="J589" s="64"/>
      <c r="K589" s="189"/>
      <c r="L589" s="259"/>
      <c r="M589" s="259"/>
      <c r="N589" s="58"/>
      <c r="O589" s="30"/>
      <c r="P589" s="58"/>
      <c r="Q589" s="30"/>
      <c r="R589" s="134"/>
      <c r="S589" s="206"/>
      <c r="T589" s="290"/>
      <c r="U589" s="29" t="s">
        <v>35</v>
      </c>
      <c r="V589" s="187"/>
      <c r="W589" s="58"/>
      <c r="X589" s="188"/>
      <c r="Y589" s="188"/>
      <c r="Z589" s="188"/>
      <c r="AA589" s="64"/>
      <c r="AB589" s="64"/>
      <c r="AC589" s="189"/>
      <c r="AD589" s="259"/>
      <c r="AE589" s="259"/>
      <c r="AF589" s="58"/>
      <c r="AG589" s="30"/>
      <c r="AH589" s="58"/>
      <c r="AI589" s="30"/>
      <c r="AJ589" s="134"/>
      <c r="AK589" s="208"/>
      <c r="AL589" s="290"/>
      <c r="AM589" s="88" t="str">
        <f t="shared" si="49"/>
        <v/>
      </c>
      <c r="AN589" s="123" t="str">
        <f t="shared" si="50"/>
        <v/>
      </c>
      <c r="AO589" s="123" t="str">
        <f t="shared" si="51"/>
        <v/>
      </c>
      <c r="AP589" s="123" t="str">
        <f t="shared" si="52"/>
        <v/>
      </c>
      <c r="AQ589" s="89" t="str">
        <f t="shared" si="53"/>
        <v/>
      </c>
      <c r="AR589" s="39"/>
      <c r="AS589" s="234"/>
      <c r="AT589" s="39"/>
    </row>
    <row r="590" spans="2:46" ht="13.5" customHeight="1" x14ac:dyDescent="0.15">
      <c r="B590" s="290"/>
      <c r="C590" s="29" t="s">
        <v>36</v>
      </c>
      <c r="D590" s="187"/>
      <c r="E590" s="58"/>
      <c r="F590" s="188"/>
      <c r="G590" s="188"/>
      <c r="H590" s="188"/>
      <c r="I590" s="64"/>
      <c r="J590" s="64"/>
      <c r="K590" s="189"/>
      <c r="L590" s="259"/>
      <c r="M590" s="259"/>
      <c r="N590" s="58"/>
      <c r="O590" s="30"/>
      <c r="P590" s="58"/>
      <c r="Q590" s="30"/>
      <c r="R590" s="134"/>
      <c r="S590" s="206"/>
      <c r="T590" s="290"/>
      <c r="U590" s="29" t="s">
        <v>36</v>
      </c>
      <c r="V590" s="187"/>
      <c r="W590" s="58"/>
      <c r="X590" s="188"/>
      <c r="Y590" s="188"/>
      <c r="Z590" s="188"/>
      <c r="AA590" s="64"/>
      <c r="AB590" s="64"/>
      <c r="AC590" s="189"/>
      <c r="AD590" s="259"/>
      <c r="AE590" s="259"/>
      <c r="AF590" s="58"/>
      <c r="AG590" s="30"/>
      <c r="AH590" s="58"/>
      <c r="AI590" s="30"/>
      <c r="AJ590" s="134"/>
      <c r="AK590" s="208"/>
      <c r="AL590" s="290"/>
      <c r="AM590" s="88" t="str">
        <f t="shared" si="49"/>
        <v/>
      </c>
      <c r="AN590" s="123" t="str">
        <f t="shared" si="50"/>
        <v/>
      </c>
      <c r="AO590" s="123" t="str">
        <f t="shared" si="51"/>
        <v/>
      </c>
      <c r="AP590" s="123" t="str">
        <f t="shared" si="52"/>
        <v/>
      </c>
      <c r="AQ590" s="89" t="str">
        <f t="shared" si="53"/>
        <v/>
      </c>
      <c r="AR590" s="39"/>
      <c r="AS590" s="234"/>
      <c r="AT590" s="39"/>
    </row>
    <row r="591" spans="2:46" ht="13.5" customHeight="1" x14ac:dyDescent="0.15">
      <c r="B591" s="290"/>
      <c r="C591" s="29" t="s">
        <v>38</v>
      </c>
      <c r="D591" s="187"/>
      <c r="E591" s="58"/>
      <c r="F591" s="188"/>
      <c r="G591" s="188"/>
      <c r="H591" s="188"/>
      <c r="I591" s="64"/>
      <c r="J591" s="64"/>
      <c r="K591" s="189"/>
      <c r="L591" s="259"/>
      <c r="M591" s="259"/>
      <c r="N591" s="58"/>
      <c r="O591" s="30"/>
      <c r="P591" s="58"/>
      <c r="Q591" s="30"/>
      <c r="R591" s="134"/>
      <c r="S591" s="206"/>
      <c r="T591" s="290"/>
      <c r="U591" s="29" t="s">
        <v>38</v>
      </c>
      <c r="V591" s="187"/>
      <c r="W591" s="58"/>
      <c r="X591" s="188"/>
      <c r="Y591" s="188"/>
      <c r="Z591" s="188"/>
      <c r="AA591" s="64"/>
      <c r="AB591" s="64"/>
      <c r="AC591" s="189"/>
      <c r="AD591" s="259"/>
      <c r="AE591" s="259"/>
      <c r="AF591" s="58"/>
      <c r="AG591" s="30"/>
      <c r="AH591" s="58"/>
      <c r="AI591" s="30"/>
      <c r="AJ591" s="134"/>
      <c r="AK591" s="208"/>
      <c r="AL591" s="290"/>
      <c r="AM591" s="88" t="str">
        <f t="shared" si="49"/>
        <v/>
      </c>
      <c r="AN591" s="123" t="str">
        <f t="shared" si="50"/>
        <v/>
      </c>
      <c r="AO591" s="123" t="str">
        <f t="shared" si="51"/>
        <v/>
      </c>
      <c r="AP591" s="123" t="str">
        <f t="shared" si="52"/>
        <v/>
      </c>
      <c r="AQ591" s="89" t="str">
        <f t="shared" si="53"/>
        <v/>
      </c>
      <c r="AR591" s="39"/>
      <c r="AS591" s="234"/>
      <c r="AT591" s="39"/>
    </row>
    <row r="592" spans="2:46" ht="13.5" customHeight="1" thickBot="1" x14ac:dyDescent="0.2">
      <c r="B592" s="291"/>
      <c r="C592" s="29"/>
      <c r="D592" s="187"/>
      <c r="E592" s="58"/>
      <c r="F592" s="190"/>
      <c r="G592" s="190"/>
      <c r="H592" s="190"/>
      <c r="I592" s="58"/>
      <c r="J592" s="58"/>
      <c r="K592" s="189"/>
      <c r="L592" s="259"/>
      <c r="M592" s="259"/>
      <c r="N592" s="58"/>
      <c r="O592" s="30"/>
      <c r="P592" s="58"/>
      <c r="Q592" s="30"/>
      <c r="R592" s="185"/>
      <c r="S592" s="206"/>
      <c r="T592" s="291"/>
      <c r="U592" s="29"/>
      <c r="V592" s="187"/>
      <c r="W592" s="58"/>
      <c r="X592" s="190"/>
      <c r="Y592" s="190"/>
      <c r="Z592" s="190"/>
      <c r="AA592" s="58"/>
      <c r="AB592" s="58"/>
      <c r="AC592" s="189"/>
      <c r="AD592" s="259"/>
      <c r="AE592" s="259"/>
      <c r="AF592" s="58"/>
      <c r="AG592" s="30"/>
      <c r="AH592" s="58"/>
      <c r="AI592" s="30"/>
      <c r="AJ592" s="185"/>
      <c r="AK592" s="208"/>
      <c r="AL592" s="291"/>
      <c r="AM592" s="124" t="str">
        <f t="shared" si="49"/>
        <v/>
      </c>
      <c r="AN592" s="125" t="str">
        <f t="shared" si="50"/>
        <v/>
      </c>
      <c r="AO592" s="125" t="str">
        <f t="shared" si="51"/>
        <v/>
      </c>
      <c r="AP592" s="125" t="str">
        <f t="shared" si="52"/>
        <v/>
      </c>
      <c r="AQ592" s="126" t="str">
        <f t="shared" si="53"/>
        <v/>
      </c>
      <c r="AR592" s="39"/>
      <c r="AS592" s="234"/>
      <c r="AT592" s="39"/>
    </row>
    <row r="593" spans="2:46" ht="13.5" customHeight="1" x14ac:dyDescent="0.15">
      <c r="B593" s="289" t="s">
        <v>184</v>
      </c>
      <c r="C593" s="27" t="s">
        <v>34</v>
      </c>
      <c r="D593" s="41"/>
      <c r="E593" s="57"/>
      <c r="F593" s="98"/>
      <c r="G593" s="98"/>
      <c r="H593" s="98"/>
      <c r="I593" s="62"/>
      <c r="J593" s="62"/>
      <c r="K593" s="63"/>
      <c r="L593" s="258"/>
      <c r="M593" s="258"/>
      <c r="N593" s="57"/>
      <c r="O593" s="28"/>
      <c r="P593" s="57"/>
      <c r="Q593" s="28"/>
      <c r="R593" s="133"/>
      <c r="S593" s="206"/>
      <c r="T593" s="289" t="s">
        <v>184</v>
      </c>
      <c r="U593" s="27" t="s">
        <v>34</v>
      </c>
      <c r="V593" s="41"/>
      <c r="W593" s="57"/>
      <c r="X593" s="98"/>
      <c r="Y593" s="98"/>
      <c r="Z593" s="98"/>
      <c r="AA593" s="62"/>
      <c r="AB593" s="62"/>
      <c r="AC593" s="63"/>
      <c r="AD593" s="258"/>
      <c r="AE593" s="258"/>
      <c r="AF593" s="57"/>
      <c r="AG593" s="28"/>
      <c r="AH593" s="57"/>
      <c r="AI593" s="28"/>
      <c r="AJ593" s="133"/>
      <c r="AK593" s="208"/>
      <c r="AL593" s="289" t="s">
        <v>184</v>
      </c>
      <c r="AM593" s="121" t="str">
        <f t="shared" si="49"/>
        <v/>
      </c>
      <c r="AN593" s="97" t="str">
        <f t="shared" si="50"/>
        <v/>
      </c>
      <c r="AO593" s="97" t="str">
        <f t="shared" si="51"/>
        <v/>
      </c>
      <c r="AP593" s="97" t="str">
        <f t="shared" si="52"/>
        <v/>
      </c>
      <c r="AQ593" s="122" t="str">
        <f t="shared" si="53"/>
        <v/>
      </c>
      <c r="AR593" s="39"/>
      <c r="AS593" s="234"/>
      <c r="AT593" s="39"/>
    </row>
    <row r="594" spans="2:46" ht="13.5" customHeight="1" x14ac:dyDescent="0.15">
      <c r="B594" s="290"/>
      <c r="C594" s="29" t="s">
        <v>35</v>
      </c>
      <c r="D594" s="187"/>
      <c r="E594" s="58"/>
      <c r="F594" s="188"/>
      <c r="G594" s="188"/>
      <c r="H594" s="188"/>
      <c r="I594" s="64"/>
      <c r="J594" s="64"/>
      <c r="K594" s="189"/>
      <c r="L594" s="259"/>
      <c r="M594" s="259"/>
      <c r="N594" s="58"/>
      <c r="O594" s="30"/>
      <c r="P594" s="58"/>
      <c r="Q594" s="30"/>
      <c r="R594" s="134"/>
      <c r="S594" s="206"/>
      <c r="T594" s="290"/>
      <c r="U594" s="29" t="s">
        <v>35</v>
      </c>
      <c r="V594" s="187"/>
      <c r="W594" s="58"/>
      <c r="X594" s="188"/>
      <c r="Y594" s="188"/>
      <c r="Z594" s="188"/>
      <c r="AA594" s="64"/>
      <c r="AB594" s="64"/>
      <c r="AC594" s="189"/>
      <c r="AD594" s="259"/>
      <c r="AE594" s="259"/>
      <c r="AF594" s="58"/>
      <c r="AG594" s="30"/>
      <c r="AH594" s="58"/>
      <c r="AI594" s="30"/>
      <c r="AJ594" s="134"/>
      <c r="AK594" s="208"/>
      <c r="AL594" s="290"/>
      <c r="AM594" s="88" t="str">
        <f t="shared" si="49"/>
        <v/>
      </c>
      <c r="AN594" s="123" t="str">
        <f t="shared" si="50"/>
        <v/>
      </c>
      <c r="AO594" s="123" t="str">
        <f t="shared" si="51"/>
        <v/>
      </c>
      <c r="AP594" s="123" t="str">
        <f t="shared" si="52"/>
        <v/>
      </c>
      <c r="AQ594" s="89" t="str">
        <f t="shared" si="53"/>
        <v/>
      </c>
      <c r="AR594" s="39"/>
      <c r="AS594" s="234"/>
      <c r="AT594" s="39"/>
    </row>
    <row r="595" spans="2:46" ht="13.5" customHeight="1" x14ac:dyDescent="0.15">
      <c r="B595" s="290"/>
      <c r="C595" s="29" t="s">
        <v>36</v>
      </c>
      <c r="D595" s="187"/>
      <c r="E595" s="58"/>
      <c r="F595" s="188"/>
      <c r="G595" s="188"/>
      <c r="H595" s="188"/>
      <c r="I595" s="64"/>
      <c r="J595" s="64"/>
      <c r="K595" s="189"/>
      <c r="L595" s="259"/>
      <c r="M595" s="259"/>
      <c r="N595" s="58"/>
      <c r="O595" s="30"/>
      <c r="P595" s="58"/>
      <c r="Q595" s="30"/>
      <c r="R595" s="134"/>
      <c r="S595" s="206"/>
      <c r="T595" s="290"/>
      <c r="U595" s="29" t="s">
        <v>36</v>
      </c>
      <c r="V595" s="187"/>
      <c r="W595" s="58"/>
      <c r="X595" s="188"/>
      <c r="Y595" s="188"/>
      <c r="Z595" s="188"/>
      <c r="AA595" s="64"/>
      <c r="AB595" s="64"/>
      <c r="AC595" s="189"/>
      <c r="AD595" s="259"/>
      <c r="AE595" s="259"/>
      <c r="AF595" s="58"/>
      <c r="AG595" s="30"/>
      <c r="AH595" s="58"/>
      <c r="AI595" s="30"/>
      <c r="AJ595" s="134"/>
      <c r="AK595" s="208"/>
      <c r="AL595" s="290"/>
      <c r="AM595" s="88" t="str">
        <f t="shared" si="49"/>
        <v/>
      </c>
      <c r="AN595" s="123" t="str">
        <f t="shared" si="50"/>
        <v/>
      </c>
      <c r="AO595" s="123" t="str">
        <f t="shared" si="51"/>
        <v/>
      </c>
      <c r="AP595" s="123" t="str">
        <f t="shared" si="52"/>
        <v/>
      </c>
      <c r="AQ595" s="89" t="str">
        <f t="shared" si="53"/>
        <v/>
      </c>
      <c r="AR595" s="39"/>
      <c r="AS595" s="234"/>
      <c r="AT595" s="39"/>
    </row>
    <row r="596" spans="2:46" ht="13.5" customHeight="1" x14ac:dyDescent="0.15">
      <c r="B596" s="290"/>
      <c r="C596" s="29" t="s">
        <v>38</v>
      </c>
      <c r="D596" s="187"/>
      <c r="E596" s="58"/>
      <c r="F596" s="188"/>
      <c r="G596" s="188"/>
      <c r="H596" s="188"/>
      <c r="I596" s="64"/>
      <c r="J596" s="64"/>
      <c r="K596" s="189"/>
      <c r="L596" s="259"/>
      <c r="M596" s="259"/>
      <c r="N596" s="58"/>
      <c r="O596" s="30"/>
      <c r="P596" s="58"/>
      <c r="Q596" s="30"/>
      <c r="R596" s="134"/>
      <c r="S596" s="206"/>
      <c r="T596" s="290"/>
      <c r="U596" s="29" t="s">
        <v>38</v>
      </c>
      <c r="V596" s="187"/>
      <c r="W596" s="58"/>
      <c r="X596" s="188"/>
      <c r="Y596" s="188"/>
      <c r="Z596" s="188"/>
      <c r="AA596" s="64"/>
      <c r="AB596" s="64"/>
      <c r="AC596" s="189"/>
      <c r="AD596" s="259"/>
      <c r="AE596" s="259"/>
      <c r="AF596" s="58"/>
      <c r="AG596" s="30"/>
      <c r="AH596" s="58"/>
      <c r="AI596" s="30"/>
      <c r="AJ596" s="134"/>
      <c r="AK596" s="208"/>
      <c r="AL596" s="290"/>
      <c r="AM596" s="88" t="str">
        <f t="shared" si="49"/>
        <v/>
      </c>
      <c r="AN596" s="123" t="str">
        <f t="shared" si="50"/>
        <v/>
      </c>
      <c r="AO596" s="123" t="str">
        <f t="shared" si="51"/>
        <v/>
      </c>
      <c r="AP596" s="123" t="str">
        <f t="shared" si="52"/>
        <v/>
      </c>
      <c r="AQ596" s="89" t="str">
        <f t="shared" si="53"/>
        <v/>
      </c>
      <c r="AR596" s="39"/>
      <c r="AS596" s="234"/>
      <c r="AT596" s="39"/>
    </row>
    <row r="597" spans="2:46" ht="13.5" customHeight="1" thickBot="1" x14ac:dyDescent="0.2">
      <c r="B597" s="291"/>
      <c r="C597" s="29"/>
      <c r="D597" s="187"/>
      <c r="E597" s="58"/>
      <c r="F597" s="190"/>
      <c r="G597" s="190"/>
      <c r="H597" s="190"/>
      <c r="I597" s="58"/>
      <c r="J597" s="58"/>
      <c r="K597" s="189"/>
      <c r="L597" s="259"/>
      <c r="M597" s="259"/>
      <c r="N597" s="58"/>
      <c r="O597" s="30"/>
      <c r="P597" s="58"/>
      <c r="Q597" s="30"/>
      <c r="R597" s="185"/>
      <c r="S597" s="206"/>
      <c r="T597" s="291"/>
      <c r="U597" s="29"/>
      <c r="V597" s="187"/>
      <c r="W597" s="58"/>
      <c r="X597" s="190"/>
      <c r="Y597" s="190"/>
      <c r="Z597" s="190"/>
      <c r="AA597" s="58"/>
      <c r="AB597" s="58"/>
      <c r="AC597" s="189"/>
      <c r="AD597" s="259"/>
      <c r="AE597" s="259"/>
      <c r="AF597" s="58"/>
      <c r="AG597" s="30"/>
      <c r="AH597" s="58"/>
      <c r="AI597" s="30"/>
      <c r="AJ597" s="185"/>
      <c r="AK597" s="208"/>
      <c r="AL597" s="291"/>
      <c r="AM597" s="124" t="str">
        <f t="shared" si="49"/>
        <v/>
      </c>
      <c r="AN597" s="125" t="str">
        <f t="shared" si="50"/>
        <v/>
      </c>
      <c r="AO597" s="125" t="str">
        <f t="shared" si="51"/>
        <v/>
      </c>
      <c r="AP597" s="125" t="str">
        <f t="shared" si="52"/>
        <v/>
      </c>
      <c r="AQ597" s="126" t="str">
        <f t="shared" si="53"/>
        <v/>
      </c>
      <c r="AR597" s="39"/>
      <c r="AS597" s="234"/>
      <c r="AT597" s="39"/>
    </row>
    <row r="598" spans="2:46" ht="13.5" customHeight="1" x14ac:dyDescent="0.15">
      <c r="B598" s="289" t="s">
        <v>185</v>
      </c>
      <c r="C598" s="27" t="s">
        <v>34</v>
      </c>
      <c r="D598" s="41"/>
      <c r="E598" s="57"/>
      <c r="F598" s="98"/>
      <c r="G598" s="98"/>
      <c r="H598" s="98"/>
      <c r="I598" s="62"/>
      <c r="J598" s="62"/>
      <c r="K598" s="63"/>
      <c r="L598" s="258"/>
      <c r="M598" s="258"/>
      <c r="N598" s="57"/>
      <c r="O598" s="28"/>
      <c r="P598" s="57"/>
      <c r="Q598" s="28"/>
      <c r="R598" s="133"/>
      <c r="S598" s="206"/>
      <c r="T598" s="289" t="s">
        <v>185</v>
      </c>
      <c r="U598" s="27" t="s">
        <v>34</v>
      </c>
      <c r="V598" s="41"/>
      <c r="W598" s="57"/>
      <c r="X598" s="98"/>
      <c r="Y598" s="98"/>
      <c r="Z598" s="98"/>
      <c r="AA598" s="62"/>
      <c r="AB598" s="62"/>
      <c r="AC598" s="63"/>
      <c r="AD598" s="258"/>
      <c r="AE598" s="258"/>
      <c r="AF598" s="57"/>
      <c r="AG598" s="28"/>
      <c r="AH598" s="57"/>
      <c r="AI598" s="28"/>
      <c r="AJ598" s="133"/>
      <c r="AK598" s="208"/>
      <c r="AL598" s="289" t="s">
        <v>185</v>
      </c>
      <c r="AM598" s="121" t="str">
        <f t="shared" si="49"/>
        <v/>
      </c>
      <c r="AN598" s="97" t="str">
        <f t="shared" si="50"/>
        <v/>
      </c>
      <c r="AO598" s="97" t="str">
        <f t="shared" si="51"/>
        <v/>
      </c>
      <c r="AP598" s="97" t="str">
        <f t="shared" si="52"/>
        <v/>
      </c>
      <c r="AQ598" s="122" t="str">
        <f t="shared" si="53"/>
        <v/>
      </c>
      <c r="AR598" s="39"/>
      <c r="AS598" s="234"/>
      <c r="AT598" s="39"/>
    </row>
    <row r="599" spans="2:46" ht="13.5" customHeight="1" x14ac:dyDescent="0.15">
      <c r="B599" s="290"/>
      <c r="C599" s="29" t="s">
        <v>35</v>
      </c>
      <c r="D599" s="187"/>
      <c r="E599" s="58"/>
      <c r="F599" s="188"/>
      <c r="G599" s="188"/>
      <c r="H599" s="188"/>
      <c r="I599" s="64"/>
      <c r="J599" s="64"/>
      <c r="K599" s="189"/>
      <c r="L599" s="259"/>
      <c r="M599" s="259"/>
      <c r="N599" s="58"/>
      <c r="O599" s="30"/>
      <c r="P599" s="58"/>
      <c r="Q599" s="30"/>
      <c r="R599" s="134"/>
      <c r="S599" s="206"/>
      <c r="T599" s="290"/>
      <c r="U599" s="29" t="s">
        <v>35</v>
      </c>
      <c r="V599" s="187"/>
      <c r="W599" s="58"/>
      <c r="X599" s="188"/>
      <c r="Y599" s="188"/>
      <c r="Z599" s="188"/>
      <c r="AA599" s="64"/>
      <c r="AB599" s="64"/>
      <c r="AC599" s="189"/>
      <c r="AD599" s="259"/>
      <c r="AE599" s="259"/>
      <c r="AF599" s="58"/>
      <c r="AG599" s="30"/>
      <c r="AH599" s="58"/>
      <c r="AI599" s="30"/>
      <c r="AJ599" s="134"/>
      <c r="AK599" s="208"/>
      <c r="AL599" s="290"/>
      <c r="AM599" s="88" t="str">
        <f t="shared" si="49"/>
        <v/>
      </c>
      <c r="AN599" s="123" t="str">
        <f t="shared" si="50"/>
        <v/>
      </c>
      <c r="AO599" s="123" t="str">
        <f t="shared" si="51"/>
        <v/>
      </c>
      <c r="AP599" s="123" t="str">
        <f t="shared" si="52"/>
        <v/>
      </c>
      <c r="AQ599" s="89" t="str">
        <f t="shared" si="53"/>
        <v/>
      </c>
      <c r="AR599" s="39"/>
      <c r="AS599" s="234"/>
      <c r="AT599" s="39"/>
    </row>
    <row r="600" spans="2:46" ht="13.5" customHeight="1" x14ac:dyDescent="0.15">
      <c r="B600" s="290"/>
      <c r="C600" s="29" t="s">
        <v>36</v>
      </c>
      <c r="D600" s="187"/>
      <c r="E600" s="58"/>
      <c r="F600" s="188"/>
      <c r="G600" s="188"/>
      <c r="H600" s="188"/>
      <c r="I600" s="64"/>
      <c r="J600" s="64"/>
      <c r="K600" s="189"/>
      <c r="L600" s="259"/>
      <c r="M600" s="259"/>
      <c r="N600" s="58"/>
      <c r="O600" s="30"/>
      <c r="P600" s="58"/>
      <c r="Q600" s="30"/>
      <c r="R600" s="134"/>
      <c r="S600" s="206"/>
      <c r="T600" s="290"/>
      <c r="U600" s="29" t="s">
        <v>36</v>
      </c>
      <c r="V600" s="187"/>
      <c r="W600" s="58"/>
      <c r="X600" s="188"/>
      <c r="Y600" s="188"/>
      <c r="Z600" s="188"/>
      <c r="AA600" s="64"/>
      <c r="AB600" s="64"/>
      <c r="AC600" s="189"/>
      <c r="AD600" s="259"/>
      <c r="AE600" s="259"/>
      <c r="AF600" s="58"/>
      <c r="AG600" s="30"/>
      <c r="AH600" s="58"/>
      <c r="AI600" s="30"/>
      <c r="AJ600" s="134"/>
      <c r="AK600" s="208"/>
      <c r="AL600" s="290"/>
      <c r="AM600" s="88" t="str">
        <f t="shared" si="49"/>
        <v/>
      </c>
      <c r="AN600" s="123" t="str">
        <f t="shared" si="50"/>
        <v/>
      </c>
      <c r="AO600" s="123" t="str">
        <f t="shared" si="51"/>
        <v/>
      </c>
      <c r="AP600" s="123" t="str">
        <f t="shared" si="52"/>
        <v/>
      </c>
      <c r="AQ600" s="89" t="str">
        <f t="shared" si="53"/>
        <v/>
      </c>
      <c r="AR600" s="39"/>
      <c r="AS600" s="234"/>
      <c r="AT600" s="39"/>
    </row>
    <row r="601" spans="2:46" ht="13.5" customHeight="1" x14ac:dyDescent="0.15">
      <c r="B601" s="290"/>
      <c r="C601" s="29" t="s">
        <v>38</v>
      </c>
      <c r="D601" s="187"/>
      <c r="E601" s="58"/>
      <c r="F601" s="188"/>
      <c r="G601" s="188"/>
      <c r="H601" s="188"/>
      <c r="I601" s="64"/>
      <c r="J601" s="64"/>
      <c r="K601" s="189"/>
      <c r="L601" s="259"/>
      <c r="M601" s="259"/>
      <c r="N601" s="58"/>
      <c r="O601" s="30"/>
      <c r="P601" s="58"/>
      <c r="Q601" s="30"/>
      <c r="R601" s="134"/>
      <c r="S601" s="206"/>
      <c r="T601" s="290"/>
      <c r="U601" s="29" t="s">
        <v>38</v>
      </c>
      <c r="V601" s="187"/>
      <c r="W601" s="58"/>
      <c r="X601" s="188"/>
      <c r="Y601" s="188"/>
      <c r="Z601" s="188"/>
      <c r="AA601" s="64"/>
      <c r="AB601" s="64"/>
      <c r="AC601" s="189"/>
      <c r="AD601" s="259"/>
      <c r="AE601" s="259"/>
      <c r="AF601" s="58"/>
      <c r="AG601" s="30"/>
      <c r="AH601" s="58"/>
      <c r="AI601" s="30"/>
      <c r="AJ601" s="134"/>
      <c r="AK601" s="208"/>
      <c r="AL601" s="290"/>
      <c r="AM601" s="88" t="str">
        <f t="shared" si="49"/>
        <v/>
      </c>
      <c r="AN601" s="123" t="str">
        <f t="shared" si="50"/>
        <v/>
      </c>
      <c r="AO601" s="123" t="str">
        <f t="shared" si="51"/>
        <v/>
      </c>
      <c r="AP601" s="123" t="str">
        <f t="shared" si="52"/>
        <v/>
      </c>
      <c r="AQ601" s="89" t="str">
        <f t="shared" si="53"/>
        <v/>
      </c>
      <c r="AR601" s="39"/>
      <c r="AS601" s="234"/>
      <c r="AT601" s="39"/>
    </row>
    <row r="602" spans="2:46" ht="13.5" customHeight="1" thickBot="1" x14ac:dyDescent="0.2">
      <c r="B602" s="291"/>
      <c r="C602" s="29"/>
      <c r="D602" s="187"/>
      <c r="E602" s="58"/>
      <c r="F602" s="190"/>
      <c r="G602" s="190"/>
      <c r="H602" s="190"/>
      <c r="I602" s="58"/>
      <c r="J602" s="58"/>
      <c r="K602" s="189"/>
      <c r="L602" s="259"/>
      <c r="M602" s="259"/>
      <c r="N602" s="58"/>
      <c r="O602" s="30"/>
      <c r="P602" s="58"/>
      <c r="Q602" s="30"/>
      <c r="R602" s="185"/>
      <c r="S602" s="206"/>
      <c r="T602" s="291"/>
      <c r="U602" s="29"/>
      <c r="V602" s="187"/>
      <c r="W602" s="58"/>
      <c r="X602" s="190"/>
      <c r="Y602" s="190"/>
      <c r="Z602" s="190"/>
      <c r="AA602" s="58"/>
      <c r="AB602" s="58"/>
      <c r="AC602" s="189"/>
      <c r="AD602" s="259"/>
      <c r="AE602" s="259"/>
      <c r="AF602" s="58"/>
      <c r="AG602" s="30"/>
      <c r="AH602" s="58"/>
      <c r="AI602" s="30"/>
      <c r="AJ602" s="185"/>
      <c r="AK602" s="208"/>
      <c r="AL602" s="291"/>
      <c r="AM602" s="124" t="str">
        <f t="shared" si="49"/>
        <v/>
      </c>
      <c r="AN602" s="125" t="str">
        <f t="shared" si="50"/>
        <v/>
      </c>
      <c r="AO602" s="125" t="str">
        <f t="shared" si="51"/>
        <v/>
      </c>
      <c r="AP602" s="125" t="str">
        <f t="shared" si="52"/>
        <v/>
      </c>
      <c r="AQ602" s="126" t="str">
        <f t="shared" si="53"/>
        <v/>
      </c>
      <c r="AR602" s="39"/>
      <c r="AS602" s="234"/>
      <c r="AT602" s="39"/>
    </row>
    <row r="603" spans="2:46" ht="13.5" customHeight="1" x14ac:dyDescent="0.15">
      <c r="B603" s="289" t="s">
        <v>186</v>
      </c>
      <c r="C603" s="27" t="s">
        <v>34</v>
      </c>
      <c r="D603" s="41"/>
      <c r="E603" s="57"/>
      <c r="F603" s="98"/>
      <c r="G603" s="98"/>
      <c r="H603" s="98"/>
      <c r="I603" s="62"/>
      <c r="J603" s="62"/>
      <c r="K603" s="63"/>
      <c r="L603" s="258"/>
      <c r="M603" s="258"/>
      <c r="N603" s="57"/>
      <c r="O603" s="28"/>
      <c r="P603" s="57"/>
      <c r="Q603" s="28"/>
      <c r="R603" s="133"/>
      <c r="S603" s="206"/>
      <c r="T603" s="289" t="s">
        <v>186</v>
      </c>
      <c r="U603" s="27" t="s">
        <v>34</v>
      </c>
      <c r="V603" s="41"/>
      <c r="W603" s="57"/>
      <c r="X603" s="98"/>
      <c r="Y603" s="98"/>
      <c r="Z603" s="98"/>
      <c r="AA603" s="62"/>
      <c r="AB603" s="62"/>
      <c r="AC603" s="63"/>
      <c r="AD603" s="258"/>
      <c r="AE603" s="258"/>
      <c r="AF603" s="57"/>
      <c r="AG603" s="28"/>
      <c r="AH603" s="57"/>
      <c r="AI603" s="28"/>
      <c r="AJ603" s="133"/>
      <c r="AK603" s="208"/>
      <c r="AL603" s="289" t="s">
        <v>186</v>
      </c>
      <c r="AM603" s="121" t="str">
        <f t="shared" si="49"/>
        <v/>
      </c>
      <c r="AN603" s="97" t="str">
        <f t="shared" si="50"/>
        <v/>
      </c>
      <c r="AO603" s="97" t="str">
        <f t="shared" si="51"/>
        <v/>
      </c>
      <c r="AP603" s="97" t="str">
        <f t="shared" si="52"/>
        <v/>
      </c>
      <c r="AQ603" s="122" t="str">
        <f t="shared" si="53"/>
        <v/>
      </c>
      <c r="AR603" s="39"/>
      <c r="AS603" s="234"/>
      <c r="AT603" s="39"/>
    </row>
    <row r="604" spans="2:46" ht="13.5" customHeight="1" x14ac:dyDescent="0.15">
      <c r="B604" s="290"/>
      <c r="C604" s="29" t="s">
        <v>35</v>
      </c>
      <c r="D604" s="187"/>
      <c r="E604" s="58"/>
      <c r="F604" s="188"/>
      <c r="G604" s="188"/>
      <c r="H604" s="188"/>
      <c r="I604" s="64"/>
      <c r="J604" s="64"/>
      <c r="K604" s="189"/>
      <c r="L604" s="259"/>
      <c r="M604" s="259"/>
      <c r="N604" s="58"/>
      <c r="O604" s="30"/>
      <c r="P604" s="58"/>
      <c r="Q604" s="30"/>
      <c r="R604" s="134"/>
      <c r="S604" s="206"/>
      <c r="T604" s="290"/>
      <c r="U604" s="29" t="s">
        <v>35</v>
      </c>
      <c r="V604" s="187"/>
      <c r="W604" s="58"/>
      <c r="X604" s="188"/>
      <c r="Y604" s="188"/>
      <c r="Z604" s="188"/>
      <c r="AA604" s="64"/>
      <c r="AB604" s="64"/>
      <c r="AC604" s="189"/>
      <c r="AD604" s="259"/>
      <c r="AE604" s="259"/>
      <c r="AF604" s="58"/>
      <c r="AG604" s="30"/>
      <c r="AH604" s="58"/>
      <c r="AI604" s="30"/>
      <c r="AJ604" s="134"/>
      <c r="AK604" s="208"/>
      <c r="AL604" s="290"/>
      <c r="AM604" s="88" t="str">
        <f t="shared" si="49"/>
        <v/>
      </c>
      <c r="AN604" s="123" t="str">
        <f t="shared" si="50"/>
        <v/>
      </c>
      <c r="AO604" s="123" t="str">
        <f t="shared" si="51"/>
        <v/>
      </c>
      <c r="AP604" s="123" t="str">
        <f t="shared" si="52"/>
        <v/>
      </c>
      <c r="AQ604" s="89" t="str">
        <f t="shared" si="53"/>
        <v/>
      </c>
      <c r="AR604" s="39"/>
      <c r="AS604" s="234"/>
      <c r="AT604" s="39"/>
    </row>
    <row r="605" spans="2:46" ht="13.5" customHeight="1" x14ac:dyDescent="0.15">
      <c r="B605" s="290"/>
      <c r="C605" s="29" t="s">
        <v>36</v>
      </c>
      <c r="D605" s="187"/>
      <c r="E605" s="58"/>
      <c r="F605" s="188"/>
      <c r="G605" s="188"/>
      <c r="H605" s="188"/>
      <c r="I605" s="64"/>
      <c r="J605" s="64"/>
      <c r="K605" s="189"/>
      <c r="L605" s="259"/>
      <c r="M605" s="259"/>
      <c r="N605" s="58"/>
      <c r="O605" s="30"/>
      <c r="P605" s="58"/>
      <c r="Q605" s="30"/>
      <c r="R605" s="134"/>
      <c r="S605" s="206"/>
      <c r="T605" s="290"/>
      <c r="U605" s="29" t="s">
        <v>36</v>
      </c>
      <c r="V605" s="187"/>
      <c r="W605" s="58"/>
      <c r="X605" s="188"/>
      <c r="Y605" s="188"/>
      <c r="Z605" s="188"/>
      <c r="AA605" s="64"/>
      <c r="AB605" s="64"/>
      <c r="AC605" s="189"/>
      <c r="AD605" s="259"/>
      <c r="AE605" s="259"/>
      <c r="AF605" s="58"/>
      <c r="AG605" s="30"/>
      <c r="AH605" s="58"/>
      <c r="AI605" s="30"/>
      <c r="AJ605" s="134"/>
      <c r="AK605" s="208"/>
      <c r="AL605" s="290"/>
      <c r="AM605" s="88" t="str">
        <f t="shared" si="49"/>
        <v/>
      </c>
      <c r="AN605" s="123" t="str">
        <f t="shared" si="50"/>
        <v/>
      </c>
      <c r="AO605" s="123" t="str">
        <f t="shared" si="51"/>
        <v/>
      </c>
      <c r="AP605" s="123" t="str">
        <f t="shared" si="52"/>
        <v/>
      </c>
      <c r="AQ605" s="89" t="str">
        <f t="shared" si="53"/>
        <v/>
      </c>
      <c r="AR605" s="39"/>
      <c r="AS605" s="234"/>
      <c r="AT605" s="39"/>
    </row>
    <row r="606" spans="2:46" ht="13.5" customHeight="1" x14ac:dyDescent="0.15">
      <c r="B606" s="290"/>
      <c r="C606" s="29" t="s">
        <v>38</v>
      </c>
      <c r="D606" s="187"/>
      <c r="E606" s="58"/>
      <c r="F606" s="188"/>
      <c r="G606" s="188"/>
      <c r="H606" s="188"/>
      <c r="I606" s="64"/>
      <c r="J606" s="64"/>
      <c r="K606" s="189"/>
      <c r="L606" s="259"/>
      <c r="M606" s="259"/>
      <c r="N606" s="58"/>
      <c r="O606" s="30"/>
      <c r="P606" s="58"/>
      <c r="Q606" s="30"/>
      <c r="R606" s="134"/>
      <c r="S606" s="206"/>
      <c r="T606" s="290"/>
      <c r="U606" s="29" t="s">
        <v>38</v>
      </c>
      <c r="V606" s="187"/>
      <c r="W606" s="58"/>
      <c r="X606" s="188"/>
      <c r="Y606" s="188"/>
      <c r="Z606" s="188"/>
      <c r="AA606" s="64"/>
      <c r="AB606" s="64"/>
      <c r="AC606" s="189"/>
      <c r="AD606" s="259"/>
      <c r="AE606" s="259"/>
      <c r="AF606" s="58"/>
      <c r="AG606" s="30"/>
      <c r="AH606" s="58"/>
      <c r="AI606" s="30"/>
      <c r="AJ606" s="134"/>
      <c r="AK606" s="208"/>
      <c r="AL606" s="290"/>
      <c r="AM606" s="88" t="str">
        <f t="shared" si="49"/>
        <v/>
      </c>
      <c r="AN606" s="123" t="str">
        <f t="shared" si="50"/>
        <v/>
      </c>
      <c r="AO606" s="123" t="str">
        <f t="shared" si="51"/>
        <v/>
      </c>
      <c r="AP606" s="123" t="str">
        <f t="shared" si="52"/>
        <v/>
      </c>
      <c r="AQ606" s="89" t="str">
        <f t="shared" si="53"/>
        <v/>
      </c>
      <c r="AR606" s="39"/>
      <c r="AS606" s="234"/>
      <c r="AT606" s="39"/>
    </row>
    <row r="607" spans="2:46" ht="13.5" customHeight="1" thickBot="1" x14ac:dyDescent="0.2">
      <c r="B607" s="291"/>
      <c r="C607" s="29"/>
      <c r="D607" s="187"/>
      <c r="E607" s="58"/>
      <c r="F607" s="190"/>
      <c r="G607" s="190"/>
      <c r="H607" s="190"/>
      <c r="I607" s="58"/>
      <c r="J607" s="58"/>
      <c r="K607" s="189"/>
      <c r="L607" s="259"/>
      <c r="M607" s="259"/>
      <c r="N607" s="58"/>
      <c r="O607" s="30"/>
      <c r="P607" s="58"/>
      <c r="Q607" s="30"/>
      <c r="R607" s="185"/>
      <c r="S607" s="206"/>
      <c r="T607" s="291"/>
      <c r="U607" s="29"/>
      <c r="V607" s="187"/>
      <c r="W607" s="58"/>
      <c r="X607" s="190"/>
      <c r="Y607" s="190"/>
      <c r="Z607" s="190"/>
      <c r="AA607" s="58"/>
      <c r="AB607" s="58"/>
      <c r="AC607" s="189"/>
      <c r="AD607" s="259"/>
      <c r="AE607" s="259"/>
      <c r="AF607" s="58"/>
      <c r="AG607" s="30"/>
      <c r="AH607" s="58"/>
      <c r="AI607" s="30"/>
      <c r="AJ607" s="185"/>
      <c r="AK607" s="208"/>
      <c r="AL607" s="291"/>
      <c r="AM607" s="124" t="str">
        <f t="shared" si="49"/>
        <v/>
      </c>
      <c r="AN607" s="125" t="str">
        <f t="shared" si="50"/>
        <v/>
      </c>
      <c r="AO607" s="125" t="str">
        <f t="shared" si="51"/>
        <v/>
      </c>
      <c r="AP607" s="125" t="str">
        <f t="shared" si="52"/>
        <v/>
      </c>
      <c r="AQ607" s="126" t="str">
        <f t="shared" si="53"/>
        <v/>
      </c>
      <c r="AR607" s="39"/>
      <c r="AS607" s="234"/>
      <c r="AT607" s="39"/>
    </row>
    <row r="608" spans="2:46" ht="13.5" customHeight="1" x14ac:dyDescent="0.15">
      <c r="B608" s="289" t="s">
        <v>187</v>
      </c>
      <c r="C608" s="27" t="s">
        <v>34</v>
      </c>
      <c r="D608" s="41"/>
      <c r="E608" s="57"/>
      <c r="F608" s="98"/>
      <c r="G608" s="98"/>
      <c r="H608" s="98"/>
      <c r="I608" s="62"/>
      <c r="J608" s="62"/>
      <c r="K608" s="63"/>
      <c r="L608" s="258"/>
      <c r="M608" s="258"/>
      <c r="N608" s="57"/>
      <c r="O608" s="28"/>
      <c r="P608" s="57"/>
      <c r="Q608" s="28"/>
      <c r="R608" s="133"/>
      <c r="S608" s="206"/>
      <c r="T608" s="289" t="s">
        <v>187</v>
      </c>
      <c r="U608" s="27" t="s">
        <v>34</v>
      </c>
      <c r="V608" s="41"/>
      <c r="W608" s="57"/>
      <c r="X608" s="98"/>
      <c r="Y608" s="98"/>
      <c r="Z608" s="98"/>
      <c r="AA608" s="62"/>
      <c r="AB608" s="62"/>
      <c r="AC608" s="63"/>
      <c r="AD608" s="258"/>
      <c r="AE608" s="258"/>
      <c r="AF608" s="57"/>
      <c r="AG608" s="28"/>
      <c r="AH608" s="57"/>
      <c r="AI608" s="28"/>
      <c r="AJ608" s="133"/>
      <c r="AK608" s="208"/>
      <c r="AL608" s="289" t="s">
        <v>187</v>
      </c>
      <c r="AM608" s="121" t="str">
        <f t="shared" si="49"/>
        <v/>
      </c>
      <c r="AN608" s="97" t="str">
        <f t="shared" si="50"/>
        <v/>
      </c>
      <c r="AO608" s="97" t="str">
        <f t="shared" si="51"/>
        <v/>
      </c>
      <c r="AP608" s="97" t="str">
        <f t="shared" si="52"/>
        <v/>
      </c>
      <c r="AQ608" s="122" t="str">
        <f t="shared" si="53"/>
        <v/>
      </c>
      <c r="AR608" s="39"/>
      <c r="AS608" s="234"/>
      <c r="AT608" s="39"/>
    </row>
    <row r="609" spans="2:46" ht="13.5" customHeight="1" x14ac:dyDescent="0.15">
      <c r="B609" s="290"/>
      <c r="C609" s="29" t="s">
        <v>35</v>
      </c>
      <c r="D609" s="187"/>
      <c r="E609" s="58"/>
      <c r="F609" s="188"/>
      <c r="G609" s="188"/>
      <c r="H609" s="188"/>
      <c r="I609" s="64"/>
      <c r="J609" s="64"/>
      <c r="K609" s="189"/>
      <c r="L609" s="259"/>
      <c r="M609" s="259"/>
      <c r="N609" s="58"/>
      <c r="O609" s="30"/>
      <c r="P609" s="58"/>
      <c r="Q609" s="30"/>
      <c r="R609" s="134"/>
      <c r="S609" s="206"/>
      <c r="T609" s="290"/>
      <c r="U609" s="29" t="s">
        <v>35</v>
      </c>
      <c r="V609" s="187"/>
      <c r="W609" s="58"/>
      <c r="X609" s="188"/>
      <c r="Y609" s="188"/>
      <c r="Z609" s="188"/>
      <c r="AA609" s="64"/>
      <c r="AB609" s="64"/>
      <c r="AC609" s="189"/>
      <c r="AD609" s="259"/>
      <c r="AE609" s="259"/>
      <c r="AF609" s="58"/>
      <c r="AG609" s="30"/>
      <c r="AH609" s="58"/>
      <c r="AI609" s="30"/>
      <c r="AJ609" s="134"/>
      <c r="AK609" s="208"/>
      <c r="AL609" s="290"/>
      <c r="AM609" s="88" t="str">
        <f t="shared" ref="AM609:AM637" si="54">IF(OR(X609="",F609=""),"",X609-F609)</f>
        <v/>
      </c>
      <c r="AN609" s="123" t="str">
        <f t="shared" ref="AN609:AN637" si="55">IF(OR(Y609="",G609=""),"",Y609-G609)</f>
        <v/>
      </c>
      <c r="AO609" s="123" t="str">
        <f t="shared" ref="AO609:AO637" si="56">IF(OR(Z609="",H609=""),"",Z609-H609)</f>
        <v/>
      </c>
      <c r="AP609" s="123" t="str">
        <f t="shared" ref="AP609:AP637" si="57">IF(OR(AA609="",I609=""),"",AA609-I609)</f>
        <v/>
      </c>
      <c r="AQ609" s="89" t="str">
        <f t="shared" ref="AQ609:AQ637" si="58">IF(OR(AB609="",J609=""),"",AB609-J609)</f>
        <v/>
      </c>
      <c r="AR609" s="39"/>
      <c r="AS609" s="234"/>
      <c r="AT609" s="39"/>
    </row>
    <row r="610" spans="2:46" ht="13.5" customHeight="1" x14ac:dyDescent="0.15">
      <c r="B610" s="290"/>
      <c r="C610" s="29" t="s">
        <v>36</v>
      </c>
      <c r="D610" s="187"/>
      <c r="E610" s="58"/>
      <c r="F610" s="188"/>
      <c r="G610" s="188"/>
      <c r="H610" s="188"/>
      <c r="I610" s="64"/>
      <c r="J610" s="64"/>
      <c r="K610" s="189"/>
      <c r="L610" s="259"/>
      <c r="M610" s="259"/>
      <c r="N610" s="58"/>
      <c r="O610" s="30"/>
      <c r="P610" s="58"/>
      <c r="Q610" s="30"/>
      <c r="R610" s="134"/>
      <c r="S610" s="206"/>
      <c r="T610" s="290"/>
      <c r="U610" s="29" t="s">
        <v>36</v>
      </c>
      <c r="V610" s="187"/>
      <c r="W610" s="58"/>
      <c r="X610" s="188"/>
      <c r="Y610" s="188"/>
      <c r="Z610" s="188"/>
      <c r="AA610" s="64"/>
      <c r="AB610" s="64"/>
      <c r="AC610" s="189"/>
      <c r="AD610" s="259"/>
      <c r="AE610" s="259"/>
      <c r="AF610" s="58"/>
      <c r="AG610" s="30"/>
      <c r="AH610" s="58"/>
      <c r="AI610" s="30"/>
      <c r="AJ610" s="134"/>
      <c r="AK610" s="208"/>
      <c r="AL610" s="290"/>
      <c r="AM610" s="88" t="str">
        <f t="shared" si="54"/>
        <v/>
      </c>
      <c r="AN610" s="123" t="str">
        <f t="shared" si="55"/>
        <v/>
      </c>
      <c r="AO610" s="123" t="str">
        <f t="shared" si="56"/>
        <v/>
      </c>
      <c r="AP610" s="123" t="str">
        <f t="shared" si="57"/>
        <v/>
      </c>
      <c r="AQ610" s="89" t="str">
        <f t="shared" si="58"/>
        <v/>
      </c>
      <c r="AR610" s="39"/>
      <c r="AS610" s="234"/>
      <c r="AT610" s="39"/>
    </row>
    <row r="611" spans="2:46" ht="13.5" customHeight="1" x14ac:dyDescent="0.15">
      <c r="B611" s="290"/>
      <c r="C611" s="29" t="s">
        <v>38</v>
      </c>
      <c r="D611" s="187"/>
      <c r="E611" s="58"/>
      <c r="F611" s="188"/>
      <c r="G611" s="188"/>
      <c r="H611" s="188"/>
      <c r="I611" s="64"/>
      <c r="J611" s="64"/>
      <c r="K611" s="189"/>
      <c r="L611" s="259"/>
      <c r="M611" s="259"/>
      <c r="N611" s="58"/>
      <c r="O611" s="30"/>
      <c r="P611" s="58"/>
      <c r="Q611" s="30"/>
      <c r="R611" s="134"/>
      <c r="S611" s="206"/>
      <c r="T611" s="290"/>
      <c r="U611" s="29" t="s">
        <v>38</v>
      </c>
      <c r="V611" s="187"/>
      <c r="W611" s="58"/>
      <c r="X611" s="188"/>
      <c r="Y611" s="188"/>
      <c r="Z611" s="188"/>
      <c r="AA611" s="64"/>
      <c r="AB611" s="64"/>
      <c r="AC611" s="189"/>
      <c r="AD611" s="259"/>
      <c r="AE611" s="259"/>
      <c r="AF611" s="58"/>
      <c r="AG611" s="30"/>
      <c r="AH611" s="58"/>
      <c r="AI611" s="30"/>
      <c r="AJ611" s="134"/>
      <c r="AK611" s="208"/>
      <c r="AL611" s="290"/>
      <c r="AM611" s="88" t="str">
        <f t="shared" si="54"/>
        <v/>
      </c>
      <c r="AN611" s="123" t="str">
        <f t="shared" si="55"/>
        <v/>
      </c>
      <c r="AO611" s="123" t="str">
        <f t="shared" si="56"/>
        <v/>
      </c>
      <c r="AP611" s="123" t="str">
        <f t="shared" si="57"/>
        <v/>
      </c>
      <c r="AQ611" s="89" t="str">
        <f t="shared" si="58"/>
        <v/>
      </c>
      <c r="AR611" s="39"/>
      <c r="AS611" s="234"/>
      <c r="AT611" s="39"/>
    </row>
    <row r="612" spans="2:46" ht="13.5" customHeight="1" thickBot="1" x14ac:dyDescent="0.2">
      <c r="B612" s="291"/>
      <c r="C612" s="29"/>
      <c r="D612" s="187"/>
      <c r="E612" s="58"/>
      <c r="F612" s="190"/>
      <c r="G612" s="190"/>
      <c r="H612" s="190"/>
      <c r="I612" s="58"/>
      <c r="J612" s="58"/>
      <c r="K612" s="189"/>
      <c r="L612" s="259"/>
      <c r="M612" s="259"/>
      <c r="N612" s="58"/>
      <c r="O612" s="30"/>
      <c r="P612" s="58"/>
      <c r="Q612" s="30"/>
      <c r="R612" s="185"/>
      <c r="S612" s="206"/>
      <c r="T612" s="291"/>
      <c r="U612" s="29"/>
      <c r="V612" s="187"/>
      <c r="W612" s="58"/>
      <c r="X612" s="190"/>
      <c r="Y612" s="190"/>
      <c r="Z612" s="190"/>
      <c r="AA612" s="58"/>
      <c r="AB612" s="58"/>
      <c r="AC612" s="189"/>
      <c r="AD612" s="259"/>
      <c r="AE612" s="259"/>
      <c r="AF612" s="58"/>
      <c r="AG612" s="30"/>
      <c r="AH612" s="58"/>
      <c r="AI612" s="30"/>
      <c r="AJ612" s="185"/>
      <c r="AK612" s="208"/>
      <c r="AL612" s="291"/>
      <c r="AM612" s="124" t="str">
        <f t="shared" si="54"/>
        <v/>
      </c>
      <c r="AN612" s="125" t="str">
        <f t="shared" si="55"/>
        <v/>
      </c>
      <c r="AO612" s="125" t="str">
        <f t="shared" si="56"/>
        <v/>
      </c>
      <c r="AP612" s="125" t="str">
        <f t="shared" si="57"/>
        <v/>
      </c>
      <c r="AQ612" s="126" t="str">
        <f t="shared" si="58"/>
        <v/>
      </c>
      <c r="AR612" s="39"/>
      <c r="AS612" s="234"/>
      <c r="AT612" s="39"/>
    </row>
    <row r="613" spans="2:46" ht="13.5" customHeight="1" x14ac:dyDescent="0.15">
      <c r="B613" s="289" t="s">
        <v>188</v>
      </c>
      <c r="C613" s="27" t="s">
        <v>34</v>
      </c>
      <c r="D613" s="41"/>
      <c r="E613" s="57"/>
      <c r="F613" s="98"/>
      <c r="G613" s="98"/>
      <c r="H613" s="98"/>
      <c r="I613" s="62"/>
      <c r="J613" s="62"/>
      <c r="K613" s="63"/>
      <c r="L613" s="258"/>
      <c r="M613" s="258"/>
      <c r="N613" s="57"/>
      <c r="O613" s="28"/>
      <c r="P613" s="57"/>
      <c r="Q613" s="28"/>
      <c r="R613" s="133"/>
      <c r="S613" s="206"/>
      <c r="T613" s="289" t="s">
        <v>188</v>
      </c>
      <c r="U613" s="27" t="s">
        <v>34</v>
      </c>
      <c r="V613" s="41"/>
      <c r="W613" s="57"/>
      <c r="X613" s="98"/>
      <c r="Y613" s="98"/>
      <c r="Z613" s="98"/>
      <c r="AA613" s="62"/>
      <c r="AB613" s="62"/>
      <c r="AC613" s="63"/>
      <c r="AD613" s="258"/>
      <c r="AE613" s="258"/>
      <c r="AF613" s="57"/>
      <c r="AG613" s="28"/>
      <c r="AH613" s="57"/>
      <c r="AI613" s="28"/>
      <c r="AJ613" s="133"/>
      <c r="AK613" s="208"/>
      <c r="AL613" s="289" t="s">
        <v>188</v>
      </c>
      <c r="AM613" s="121" t="str">
        <f t="shared" si="54"/>
        <v/>
      </c>
      <c r="AN613" s="97" t="str">
        <f t="shared" si="55"/>
        <v/>
      </c>
      <c r="AO613" s="97" t="str">
        <f t="shared" si="56"/>
        <v/>
      </c>
      <c r="AP613" s="97" t="str">
        <f t="shared" si="57"/>
        <v/>
      </c>
      <c r="AQ613" s="122" t="str">
        <f t="shared" si="58"/>
        <v/>
      </c>
      <c r="AR613" s="39"/>
      <c r="AS613" s="234"/>
      <c r="AT613" s="39"/>
    </row>
    <row r="614" spans="2:46" ht="13.5" customHeight="1" x14ac:dyDescent="0.15">
      <c r="B614" s="290"/>
      <c r="C614" s="29" t="s">
        <v>35</v>
      </c>
      <c r="D614" s="187"/>
      <c r="E614" s="58"/>
      <c r="F614" s="188"/>
      <c r="G614" s="188"/>
      <c r="H614" s="188"/>
      <c r="I614" s="64"/>
      <c r="J614" s="64"/>
      <c r="K614" s="189"/>
      <c r="L614" s="259"/>
      <c r="M614" s="259"/>
      <c r="N614" s="58"/>
      <c r="O614" s="30"/>
      <c r="P614" s="58"/>
      <c r="Q614" s="30"/>
      <c r="R614" s="134"/>
      <c r="S614" s="206"/>
      <c r="T614" s="290"/>
      <c r="U614" s="29" t="s">
        <v>35</v>
      </c>
      <c r="V614" s="187"/>
      <c r="W614" s="58"/>
      <c r="X614" s="188"/>
      <c r="Y614" s="188"/>
      <c r="Z614" s="188"/>
      <c r="AA614" s="64"/>
      <c r="AB614" s="64"/>
      <c r="AC614" s="189"/>
      <c r="AD614" s="259"/>
      <c r="AE614" s="259"/>
      <c r="AF614" s="58"/>
      <c r="AG614" s="30"/>
      <c r="AH614" s="58"/>
      <c r="AI614" s="30"/>
      <c r="AJ614" s="134"/>
      <c r="AK614" s="208"/>
      <c r="AL614" s="290"/>
      <c r="AM614" s="88" t="str">
        <f t="shared" si="54"/>
        <v/>
      </c>
      <c r="AN614" s="123" t="str">
        <f t="shared" si="55"/>
        <v/>
      </c>
      <c r="AO614" s="123" t="str">
        <f t="shared" si="56"/>
        <v/>
      </c>
      <c r="AP614" s="123" t="str">
        <f t="shared" si="57"/>
        <v/>
      </c>
      <c r="AQ614" s="89" t="str">
        <f t="shared" si="58"/>
        <v/>
      </c>
      <c r="AR614" s="39"/>
      <c r="AS614" s="234"/>
      <c r="AT614" s="39"/>
    </row>
    <row r="615" spans="2:46" ht="13.5" customHeight="1" x14ac:dyDescent="0.15">
      <c r="B615" s="290"/>
      <c r="C615" s="29" t="s">
        <v>36</v>
      </c>
      <c r="D615" s="187"/>
      <c r="E615" s="58"/>
      <c r="F615" s="188"/>
      <c r="G615" s="188"/>
      <c r="H615" s="188"/>
      <c r="I615" s="64"/>
      <c r="J615" s="64"/>
      <c r="K615" s="189"/>
      <c r="L615" s="259"/>
      <c r="M615" s="259"/>
      <c r="N615" s="58"/>
      <c r="O615" s="30"/>
      <c r="P615" s="58"/>
      <c r="Q615" s="30"/>
      <c r="R615" s="134"/>
      <c r="S615" s="206"/>
      <c r="T615" s="290"/>
      <c r="U615" s="29" t="s">
        <v>36</v>
      </c>
      <c r="V615" s="187"/>
      <c r="W615" s="58"/>
      <c r="X615" s="188"/>
      <c r="Y615" s="188"/>
      <c r="Z615" s="188"/>
      <c r="AA615" s="64"/>
      <c r="AB615" s="64"/>
      <c r="AC615" s="189"/>
      <c r="AD615" s="259"/>
      <c r="AE615" s="259"/>
      <c r="AF615" s="58"/>
      <c r="AG615" s="30"/>
      <c r="AH615" s="58"/>
      <c r="AI615" s="30"/>
      <c r="AJ615" s="134"/>
      <c r="AK615" s="208"/>
      <c r="AL615" s="290"/>
      <c r="AM615" s="88" t="str">
        <f t="shared" si="54"/>
        <v/>
      </c>
      <c r="AN615" s="123" t="str">
        <f t="shared" si="55"/>
        <v/>
      </c>
      <c r="AO615" s="123" t="str">
        <f t="shared" si="56"/>
        <v/>
      </c>
      <c r="AP615" s="123" t="str">
        <f t="shared" si="57"/>
        <v/>
      </c>
      <c r="AQ615" s="89" t="str">
        <f t="shared" si="58"/>
        <v/>
      </c>
      <c r="AR615" s="39"/>
      <c r="AS615" s="234"/>
      <c r="AT615" s="39"/>
    </row>
    <row r="616" spans="2:46" ht="13.5" customHeight="1" x14ac:dyDescent="0.15">
      <c r="B616" s="290"/>
      <c r="C616" s="29" t="s">
        <v>38</v>
      </c>
      <c r="D616" s="187"/>
      <c r="E616" s="58"/>
      <c r="F616" s="188"/>
      <c r="G616" s="188"/>
      <c r="H616" s="188"/>
      <c r="I616" s="64"/>
      <c r="J616" s="64"/>
      <c r="K616" s="189"/>
      <c r="L616" s="259"/>
      <c r="M616" s="259"/>
      <c r="N616" s="58"/>
      <c r="O616" s="30"/>
      <c r="P616" s="58"/>
      <c r="Q616" s="30"/>
      <c r="R616" s="134"/>
      <c r="S616" s="206"/>
      <c r="T616" s="290"/>
      <c r="U616" s="29" t="s">
        <v>38</v>
      </c>
      <c r="V616" s="187"/>
      <c r="W616" s="58"/>
      <c r="X616" s="188"/>
      <c r="Y616" s="188"/>
      <c r="Z616" s="188"/>
      <c r="AA616" s="64"/>
      <c r="AB616" s="64"/>
      <c r="AC616" s="189"/>
      <c r="AD616" s="259"/>
      <c r="AE616" s="259"/>
      <c r="AF616" s="58"/>
      <c r="AG616" s="30"/>
      <c r="AH616" s="58"/>
      <c r="AI616" s="30"/>
      <c r="AJ616" s="134"/>
      <c r="AK616" s="208"/>
      <c r="AL616" s="290"/>
      <c r="AM616" s="88" t="str">
        <f t="shared" si="54"/>
        <v/>
      </c>
      <c r="AN616" s="123" t="str">
        <f t="shared" si="55"/>
        <v/>
      </c>
      <c r="AO616" s="123" t="str">
        <f t="shared" si="56"/>
        <v/>
      </c>
      <c r="AP616" s="123" t="str">
        <f t="shared" si="57"/>
        <v/>
      </c>
      <c r="AQ616" s="89" t="str">
        <f t="shared" si="58"/>
        <v/>
      </c>
      <c r="AR616" s="39"/>
      <c r="AS616" s="234"/>
      <c r="AT616" s="39"/>
    </row>
    <row r="617" spans="2:46" ht="13.5" customHeight="1" thickBot="1" x14ac:dyDescent="0.2">
      <c r="B617" s="291"/>
      <c r="C617" s="29"/>
      <c r="D617" s="187"/>
      <c r="E617" s="58"/>
      <c r="F617" s="190"/>
      <c r="G617" s="190"/>
      <c r="H617" s="190"/>
      <c r="I617" s="58"/>
      <c r="J617" s="58"/>
      <c r="K617" s="189"/>
      <c r="L617" s="259"/>
      <c r="M617" s="259"/>
      <c r="N617" s="58"/>
      <c r="O617" s="30"/>
      <c r="P617" s="58"/>
      <c r="Q617" s="30"/>
      <c r="R617" s="185"/>
      <c r="S617" s="206"/>
      <c r="T617" s="291"/>
      <c r="U617" s="29"/>
      <c r="V617" s="187"/>
      <c r="W617" s="58"/>
      <c r="X617" s="190"/>
      <c r="Y617" s="190"/>
      <c r="Z617" s="190"/>
      <c r="AA617" s="58"/>
      <c r="AB617" s="58"/>
      <c r="AC617" s="189"/>
      <c r="AD617" s="259"/>
      <c r="AE617" s="259"/>
      <c r="AF617" s="58"/>
      <c r="AG617" s="30"/>
      <c r="AH617" s="58"/>
      <c r="AI617" s="30"/>
      <c r="AJ617" s="185"/>
      <c r="AK617" s="208"/>
      <c r="AL617" s="291"/>
      <c r="AM617" s="124" t="str">
        <f t="shared" si="54"/>
        <v/>
      </c>
      <c r="AN617" s="125" t="str">
        <f t="shared" si="55"/>
        <v/>
      </c>
      <c r="AO617" s="125" t="str">
        <f t="shared" si="56"/>
        <v/>
      </c>
      <c r="AP617" s="125" t="str">
        <f t="shared" si="57"/>
        <v/>
      </c>
      <c r="AQ617" s="126" t="str">
        <f t="shared" si="58"/>
        <v/>
      </c>
      <c r="AR617" s="39"/>
      <c r="AS617" s="234"/>
      <c r="AT617" s="39"/>
    </row>
    <row r="618" spans="2:46" ht="13.5" customHeight="1" x14ac:dyDescent="0.15">
      <c r="B618" s="289" t="s">
        <v>189</v>
      </c>
      <c r="C618" s="27" t="s">
        <v>34</v>
      </c>
      <c r="D618" s="41"/>
      <c r="E618" s="57"/>
      <c r="F618" s="98"/>
      <c r="G618" s="98"/>
      <c r="H618" s="98"/>
      <c r="I618" s="62"/>
      <c r="J618" s="62"/>
      <c r="K618" s="63"/>
      <c r="L618" s="258"/>
      <c r="M618" s="258"/>
      <c r="N618" s="57"/>
      <c r="O618" s="28"/>
      <c r="P618" s="57"/>
      <c r="Q618" s="28"/>
      <c r="R618" s="133"/>
      <c r="S618" s="206"/>
      <c r="T618" s="289" t="s">
        <v>189</v>
      </c>
      <c r="U618" s="27" t="s">
        <v>34</v>
      </c>
      <c r="V618" s="41"/>
      <c r="W618" s="57"/>
      <c r="X618" s="98"/>
      <c r="Y618" s="98"/>
      <c r="Z618" s="98"/>
      <c r="AA618" s="62"/>
      <c r="AB618" s="62"/>
      <c r="AC618" s="63"/>
      <c r="AD618" s="258"/>
      <c r="AE618" s="258"/>
      <c r="AF618" s="57"/>
      <c r="AG618" s="28"/>
      <c r="AH618" s="57"/>
      <c r="AI618" s="28"/>
      <c r="AJ618" s="133"/>
      <c r="AK618" s="208"/>
      <c r="AL618" s="289" t="s">
        <v>189</v>
      </c>
      <c r="AM618" s="121" t="str">
        <f t="shared" si="54"/>
        <v/>
      </c>
      <c r="AN618" s="97" t="str">
        <f t="shared" si="55"/>
        <v/>
      </c>
      <c r="AO618" s="97" t="str">
        <f t="shared" si="56"/>
        <v/>
      </c>
      <c r="AP618" s="97" t="str">
        <f t="shared" si="57"/>
        <v/>
      </c>
      <c r="AQ618" s="122" t="str">
        <f t="shared" si="58"/>
        <v/>
      </c>
      <c r="AR618" s="39"/>
      <c r="AS618" s="234"/>
      <c r="AT618" s="39"/>
    </row>
    <row r="619" spans="2:46" ht="13.5" customHeight="1" x14ac:dyDescent="0.15">
      <c r="B619" s="290"/>
      <c r="C619" s="29" t="s">
        <v>35</v>
      </c>
      <c r="D619" s="187"/>
      <c r="E619" s="58"/>
      <c r="F619" s="188"/>
      <c r="G619" s="188"/>
      <c r="H619" s="188"/>
      <c r="I619" s="64"/>
      <c r="J619" s="64"/>
      <c r="K619" s="189"/>
      <c r="L619" s="259"/>
      <c r="M619" s="259"/>
      <c r="N619" s="58"/>
      <c r="O619" s="30"/>
      <c r="P619" s="58"/>
      <c r="Q619" s="30"/>
      <c r="R619" s="134"/>
      <c r="S619" s="206"/>
      <c r="T619" s="290"/>
      <c r="U619" s="29" t="s">
        <v>35</v>
      </c>
      <c r="V619" s="187"/>
      <c r="W619" s="58"/>
      <c r="X619" s="188"/>
      <c r="Y619" s="188"/>
      <c r="Z619" s="188"/>
      <c r="AA619" s="64"/>
      <c r="AB619" s="64"/>
      <c r="AC619" s="189"/>
      <c r="AD619" s="259"/>
      <c r="AE619" s="259"/>
      <c r="AF619" s="58"/>
      <c r="AG619" s="30"/>
      <c r="AH619" s="58"/>
      <c r="AI619" s="30"/>
      <c r="AJ619" s="134"/>
      <c r="AK619" s="208"/>
      <c r="AL619" s="290"/>
      <c r="AM619" s="88" t="str">
        <f t="shared" si="54"/>
        <v/>
      </c>
      <c r="AN619" s="123" t="str">
        <f t="shared" si="55"/>
        <v/>
      </c>
      <c r="AO619" s="123" t="str">
        <f t="shared" si="56"/>
        <v/>
      </c>
      <c r="AP619" s="123" t="str">
        <f t="shared" si="57"/>
        <v/>
      </c>
      <c r="AQ619" s="89" t="str">
        <f t="shared" si="58"/>
        <v/>
      </c>
      <c r="AR619" s="39"/>
      <c r="AS619" s="234"/>
      <c r="AT619" s="39"/>
    </row>
    <row r="620" spans="2:46" ht="13.5" customHeight="1" x14ac:dyDescent="0.15">
      <c r="B620" s="290"/>
      <c r="C620" s="29" t="s">
        <v>36</v>
      </c>
      <c r="D620" s="187"/>
      <c r="E620" s="58"/>
      <c r="F620" s="188"/>
      <c r="G620" s="188"/>
      <c r="H620" s="188"/>
      <c r="I620" s="64"/>
      <c r="J620" s="64"/>
      <c r="K620" s="189"/>
      <c r="L620" s="259"/>
      <c r="M620" s="259"/>
      <c r="N620" s="58"/>
      <c r="O620" s="30"/>
      <c r="P620" s="58"/>
      <c r="Q620" s="30"/>
      <c r="R620" s="134"/>
      <c r="S620" s="206"/>
      <c r="T620" s="290"/>
      <c r="U620" s="29" t="s">
        <v>36</v>
      </c>
      <c r="V620" s="187"/>
      <c r="W620" s="58"/>
      <c r="X620" s="188"/>
      <c r="Y620" s="188"/>
      <c r="Z620" s="188"/>
      <c r="AA620" s="64"/>
      <c r="AB620" s="64"/>
      <c r="AC620" s="189"/>
      <c r="AD620" s="259"/>
      <c r="AE620" s="259"/>
      <c r="AF620" s="58"/>
      <c r="AG620" s="30"/>
      <c r="AH620" s="58"/>
      <c r="AI620" s="30"/>
      <c r="AJ620" s="134"/>
      <c r="AK620" s="208"/>
      <c r="AL620" s="290"/>
      <c r="AM620" s="88" t="str">
        <f t="shared" si="54"/>
        <v/>
      </c>
      <c r="AN620" s="123" t="str">
        <f t="shared" si="55"/>
        <v/>
      </c>
      <c r="AO620" s="123" t="str">
        <f t="shared" si="56"/>
        <v/>
      </c>
      <c r="AP620" s="123" t="str">
        <f t="shared" si="57"/>
        <v/>
      </c>
      <c r="AQ620" s="89" t="str">
        <f t="shared" si="58"/>
        <v/>
      </c>
      <c r="AR620" s="39"/>
      <c r="AS620" s="234"/>
      <c r="AT620" s="39"/>
    </row>
    <row r="621" spans="2:46" ht="13.5" customHeight="1" x14ac:dyDescent="0.15">
      <c r="B621" s="290"/>
      <c r="C621" s="29" t="s">
        <v>38</v>
      </c>
      <c r="D621" s="187"/>
      <c r="E621" s="58"/>
      <c r="F621" s="188"/>
      <c r="G621" s="188"/>
      <c r="H621" s="188"/>
      <c r="I621" s="64"/>
      <c r="J621" s="64"/>
      <c r="K621" s="189"/>
      <c r="L621" s="259"/>
      <c r="M621" s="259"/>
      <c r="N621" s="58"/>
      <c r="O621" s="30"/>
      <c r="P621" s="58"/>
      <c r="Q621" s="30"/>
      <c r="R621" s="134"/>
      <c r="S621" s="206"/>
      <c r="T621" s="290"/>
      <c r="U621" s="29" t="s">
        <v>38</v>
      </c>
      <c r="V621" s="187"/>
      <c r="W621" s="58"/>
      <c r="X621" s="188"/>
      <c r="Y621" s="188"/>
      <c r="Z621" s="188"/>
      <c r="AA621" s="64"/>
      <c r="AB621" s="64"/>
      <c r="AC621" s="189"/>
      <c r="AD621" s="259"/>
      <c r="AE621" s="259"/>
      <c r="AF621" s="58"/>
      <c r="AG621" s="30"/>
      <c r="AH621" s="58"/>
      <c r="AI621" s="30"/>
      <c r="AJ621" s="134"/>
      <c r="AK621" s="208"/>
      <c r="AL621" s="290"/>
      <c r="AM621" s="88" t="str">
        <f t="shared" si="54"/>
        <v/>
      </c>
      <c r="AN621" s="123" t="str">
        <f t="shared" si="55"/>
        <v/>
      </c>
      <c r="AO621" s="123" t="str">
        <f t="shared" si="56"/>
        <v/>
      </c>
      <c r="AP621" s="123" t="str">
        <f t="shared" si="57"/>
        <v/>
      </c>
      <c r="AQ621" s="89" t="str">
        <f t="shared" si="58"/>
        <v/>
      </c>
      <c r="AR621" s="39"/>
      <c r="AS621" s="234"/>
      <c r="AT621" s="39"/>
    </row>
    <row r="622" spans="2:46" ht="13.5" customHeight="1" thickBot="1" x14ac:dyDescent="0.2">
      <c r="B622" s="291"/>
      <c r="C622" s="29"/>
      <c r="D622" s="187"/>
      <c r="E622" s="58"/>
      <c r="F622" s="190"/>
      <c r="G622" s="190"/>
      <c r="H622" s="190"/>
      <c r="I622" s="58"/>
      <c r="J622" s="58"/>
      <c r="K622" s="189"/>
      <c r="L622" s="259"/>
      <c r="M622" s="259"/>
      <c r="N622" s="58"/>
      <c r="O622" s="30"/>
      <c r="P622" s="58"/>
      <c r="Q622" s="30"/>
      <c r="R622" s="185"/>
      <c r="S622" s="206"/>
      <c r="T622" s="291"/>
      <c r="U622" s="29"/>
      <c r="V622" s="187"/>
      <c r="W622" s="58"/>
      <c r="X622" s="190"/>
      <c r="Y622" s="190"/>
      <c r="Z622" s="190"/>
      <c r="AA622" s="58"/>
      <c r="AB622" s="58"/>
      <c r="AC622" s="189"/>
      <c r="AD622" s="259"/>
      <c r="AE622" s="259"/>
      <c r="AF622" s="58"/>
      <c r="AG622" s="30"/>
      <c r="AH622" s="58"/>
      <c r="AI622" s="30"/>
      <c r="AJ622" s="185"/>
      <c r="AK622" s="208"/>
      <c r="AL622" s="291"/>
      <c r="AM622" s="124" t="str">
        <f t="shared" si="54"/>
        <v/>
      </c>
      <c r="AN622" s="125" t="str">
        <f t="shared" si="55"/>
        <v/>
      </c>
      <c r="AO622" s="125" t="str">
        <f t="shared" si="56"/>
        <v/>
      </c>
      <c r="AP622" s="125" t="str">
        <f t="shared" si="57"/>
        <v/>
      </c>
      <c r="AQ622" s="126" t="str">
        <f t="shared" si="58"/>
        <v/>
      </c>
      <c r="AR622" s="39"/>
      <c r="AS622" s="234"/>
      <c r="AT622" s="39"/>
    </row>
    <row r="623" spans="2:46" ht="13.5" customHeight="1" x14ac:dyDescent="0.15">
      <c r="B623" s="289" t="s">
        <v>190</v>
      </c>
      <c r="C623" s="27" t="s">
        <v>34</v>
      </c>
      <c r="D623" s="41"/>
      <c r="E623" s="57"/>
      <c r="F623" s="98"/>
      <c r="G623" s="98"/>
      <c r="H623" s="98"/>
      <c r="I623" s="62"/>
      <c r="J623" s="62"/>
      <c r="K623" s="63"/>
      <c r="L623" s="258"/>
      <c r="M623" s="258"/>
      <c r="N623" s="57"/>
      <c r="O623" s="28"/>
      <c r="P623" s="57"/>
      <c r="Q623" s="28"/>
      <c r="R623" s="133"/>
      <c r="S623" s="206"/>
      <c r="T623" s="289" t="s">
        <v>190</v>
      </c>
      <c r="U623" s="27" t="s">
        <v>34</v>
      </c>
      <c r="V623" s="41"/>
      <c r="W623" s="57"/>
      <c r="X623" s="98"/>
      <c r="Y623" s="98"/>
      <c r="Z623" s="98"/>
      <c r="AA623" s="62"/>
      <c r="AB623" s="62"/>
      <c r="AC623" s="63"/>
      <c r="AD623" s="258"/>
      <c r="AE623" s="258"/>
      <c r="AF623" s="57"/>
      <c r="AG623" s="28"/>
      <c r="AH623" s="57"/>
      <c r="AI623" s="28"/>
      <c r="AJ623" s="133"/>
      <c r="AK623" s="208"/>
      <c r="AL623" s="289" t="s">
        <v>190</v>
      </c>
      <c r="AM623" s="121" t="str">
        <f t="shared" si="54"/>
        <v/>
      </c>
      <c r="AN623" s="97" t="str">
        <f t="shared" si="55"/>
        <v/>
      </c>
      <c r="AO623" s="97" t="str">
        <f t="shared" si="56"/>
        <v/>
      </c>
      <c r="AP623" s="97" t="str">
        <f t="shared" si="57"/>
        <v/>
      </c>
      <c r="AQ623" s="122" t="str">
        <f t="shared" si="58"/>
        <v/>
      </c>
      <c r="AR623" s="39"/>
      <c r="AS623" s="234"/>
      <c r="AT623" s="39"/>
    </row>
    <row r="624" spans="2:46" ht="13.5" customHeight="1" x14ac:dyDescent="0.15">
      <c r="B624" s="290"/>
      <c r="C624" s="29" t="s">
        <v>35</v>
      </c>
      <c r="D624" s="187"/>
      <c r="E624" s="58"/>
      <c r="F624" s="188"/>
      <c r="G624" s="188"/>
      <c r="H624" s="188"/>
      <c r="I624" s="64"/>
      <c r="J624" s="64"/>
      <c r="K624" s="189"/>
      <c r="L624" s="259"/>
      <c r="M624" s="259"/>
      <c r="N624" s="58"/>
      <c r="O624" s="30"/>
      <c r="P624" s="58"/>
      <c r="Q624" s="30"/>
      <c r="R624" s="134"/>
      <c r="S624" s="206"/>
      <c r="T624" s="290"/>
      <c r="U624" s="29" t="s">
        <v>35</v>
      </c>
      <c r="V624" s="187"/>
      <c r="W624" s="58"/>
      <c r="X624" s="188"/>
      <c r="Y624" s="188"/>
      <c r="Z624" s="188"/>
      <c r="AA624" s="64"/>
      <c r="AB624" s="64"/>
      <c r="AC624" s="189"/>
      <c r="AD624" s="259"/>
      <c r="AE624" s="259"/>
      <c r="AF624" s="58"/>
      <c r="AG624" s="30"/>
      <c r="AH624" s="58"/>
      <c r="AI624" s="30"/>
      <c r="AJ624" s="134"/>
      <c r="AK624" s="208"/>
      <c r="AL624" s="290"/>
      <c r="AM624" s="88" t="str">
        <f t="shared" si="54"/>
        <v/>
      </c>
      <c r="AN624" s="123" t="str">
        <f t="shared" si="55"/>
        <v/>
      </c>
      <c r="AO624" s="123" t="str">
        <f t="shared" si="56"/>
        <v/>
      </c>
      <c r="AP624" s="123" t="str">
        <f t="shared" si="57"/>
        <v/>
      </c>
      <c r="AQ624" s="89" t="str">
        <f t="shared" si="58"/>
        <v/>
      </c>
      <c r="AR624" s="39"/>
      <c r="AS624" s="234"/>
      <c r="AT624" s="39"/>
    </row>
    <row r="625" spans="2:46" ht="13.5" customHeight="1" x14ac:dyDescent="0.15">
      <c r="B625" s="290"/>
      <c r="C625" s="29" t="s">
        <v>36</v>
      </c>
      <c r="D625" s="187"/>
      <c r="E625" s="58"/>
      <c r="F625" s="188"/>
      <c r="G625" s="188"/>
      <c r="H625" s="188"/>
      <c r="I625" s="64"/>
      <c r="J625" s="64"/>
      <c r="K625" s="189"/>
      <c r="L625" s="259"/>
      <c r="M625" s="259"/>
      <c r="N625" s="58"/>
      <c r="O625" s="30"/>
      <c r="P625" s="58"/>
      <c r="Q625" s="30"/>
      <c r="R625" s="134"/>
      <c r="S625" s="206"/>
      <c r="T625" s="290"/>
      <c r="U625" s="29" t="s">
        <v>36</v>
      </c>
      <c r="V625" s="187"/>
      <c r="W625" s="58"/>
      <c r="X625" s="188"/>
      <c r="Y625" s="188"/>
      <c r="Z625" s="188"/>
      <c r="AA625" s="64"/>
      <c r="AB625" s="64"/>
      <c r="AC625" s="189"/>
      <c r="AD625" s="259"/>
      <c r="AE625" s="259"/>
      <c r="AF625" s="58"/>
      <c r="AG625" s="30"/>
      <c r="AH625" s="58"/>
      <c r="AI625" s="30"/>
      <c r="AJ625" s="134"/>
      <c r="AK625" s="208"/>
      <c r="AL625" s="290"/>
      <c r="AM625" s="88" t="str">
        <f t="shared" si="54"/>
        <v/>
      </c>
      <c r="AN625" s="123" t="str">
        <f t="shared" si="55"/>
        <v/>
      </c>
      <c r="AO625" s="123" t="str">
        <f t="shared" si="56"/>
        <v/>
      </c>
      <c r="AP625" s="123" t="str">
        <f t="shared" si="57"/>
        <v/>
      </c>
      <c r="AQ625" s="89" t="str">
        <f t="shared" si="58"/>
        <v/>
      </c>
      <c r="AR625" s="39"/>
      <c r="AS625" s="234"/>
      <c r="AT625" s="39"/>
    </row>
    <row r="626" spans="2:46" ht="13.5" customHeight="1" x14ac:dyDescent="0.15">
      <c r="B626" s="290"/>
      <c r="C626" s="29" t="s">
        <v>38</v>
      </c>
      <c r="D626" s="187"/>
      <c r="E626" s="58"/>
      <c r="F626" s="188"/>
      <c r="G626" s="188"/>
      <c r="H626" s="188"/>
      <c r="I626" s="64"/>
      <c r="J626" s="64"/>
      <c r="K626" s="189"/>
      <c r="L626" s="259"/>
      <c r="M626" s="259"/>
      <c r="N626" s="58"/>
      <c r="O626" s="30"/>
      <c r="P626" s="58"/>
      <c r="Q626" s="30"/>
      <c r="R626" s="134"/>
      <c r="S626" s="206"/>
      <c r="T626" s="290"/>
      <c r="U626" s="29" t="s">
        <v>38</v>
      </c>
      <c r="V626" s="187"/>
      <c r="W626" s="58"/>
      <c r="X626" s="188"/>
      <c r="Y626" s="188"/>
      <c r="Z626" s="188"/>
      <c r="AA626" s="64"/>
      <c r="AB626" s="64"/>
      <c r="AC626" s="189"/>
      <c r="AD626" s="259"/>
      <c r="AE626" s="259"/>
      <c r="AF626" s="58"/>
      <c r="AG626" s="30"/>
      <c r="AH626" s="58"/>
      <c r="AI626" s="30"/>
      <c r="AJ626" s="134"/>
      <c r="AK626" s="208"/>
      <c r="AL626" s="290"/>
      <c r="AM626" s="88" t="str">
        <f t="shared" si="54"/>
        <v/>
      </c>
      <c r="AN626" s="123" t="str">
        <f t="shared" si="55"/>
        <v/>
      </c>
      <c r="AO626" s="123" t="str">
        <f t="shared" si="56"/>
        <v/>
      </c>
      <c r="AP626" s="123" t="str">
        <f t="shared" si="57"/>
        <v/>
      </c>
      <c r="AQ626" s="89" t="str">
        <f t="shared" si="58"/>
        <v/>
      </c>
      <c r="AR626" s="39"/>
      <c r="AS626" s="234"/>
      <c r="AT626" s="39"/>
    </row>
    <row r="627" spans="2:46" ht="13.5" customHeight="1" thickBot="1" x14ac:dyDescent="0.2">
      <c r="B627" s="291"/>
      <c r="C627" s="29"/>
      <c r="D627" s="187"/>
      <c r="E627" s="58"/>
      <c r="F627" s="190"/>
      <c r="G627" s="190"/>
      <c r="H627" s="190"/>
      <c r="I627" s="58"/>
      <c r="J627" s="58"/>
      <c r="K627" s="189"/>
      <c r="L627" s="259"/>
      <c r="M627" s="259"/>
      <c r="N627" s="58"/>
      <c r="O627" s="30"/>
      <c r="P627" s="58"/>
      <c r="Q627" s="30"/>
      <c r="R627" s="185"/>
      <c r="S627" s="206"/>
      <c r="T627" s="291"/>
      <c r="U627" s="29"/>
      <c r="V627" s="187"/>
      <c r="W627" s="58"/>
      <c r="X627" s="190"/>
      <c r="Y627" s="190"/>
      <c r="Z627" s="190"/>
      <c r="AA627" s="58"/>
      <c r="AB627" s="58"/>
      <c r="AC627" s="189"/>
      <c r="AD627" s="259"/>
      <c r="AE627" s="259"/>
      <c r="AF627" s="58"/>
      <c r="AG627" s="30"/>
      <c r="AH627" s="58"/>
      <c r="AI627" s="30"/>
      <c r="AJ627" s="185"/>
      <c r="AK627" s="208"/>
      <c r="AL627" s="291"/>
      <c r="AM627" s="124" t="str">
        <f t="shared" si="54"/>
        <v/>
      </c>
      <c r="AN627" s="125" t="str">
        <f t="shared" si="55"/>
        <v/>
      </c>
      <c r="AO627" s="125" t="str">
        <f t="shared" si="56"/>
        <v/>
      </c>
      <c r="AP627" s="125" t="str">
        <f t="shared" si="57"/>
        <v/>
      </c>
      <c r="AQ627" s="126" t="str">
        <f t="shared" si="58"/>
        <v/>
      </c>
      <c r="AR627" s="39"/>
      <c r="AS627" s="234"/>
      <c r="AT627" s="39"/>
    </row>
    <row r="628" spans="2:46" ht="13.5" customHeight="1" x14ac:dyDescent="0.15">
      <c r="B628" s="289" t="s">
        <v>191</v>
      </c>
      <c r="C628" s="27" t="s">
        <v>34</v>
      </c>
      <c r="D628" s="41"/>
      <c r="E628" s="57"/>
      <c r="F628" s="98"/>
      <c r="G628" s="98"/>
      <c r="H628" s="98"/>
      <c r="I628" s="62"/>
      <c r="J628" s="62"/>
      <c r="K628" s="63"/>
      <c r="L628" s="258"/>
      <c r="M628" s="258"/>
      <c r="N628" s="57"/>
      <c r="O628" s="28"/>
      <c r="P628" s="57"/>
      <c r="Q628" s="28"/>
      <c r="R628" s="133"/>
      <c r="S628" s="206"/>
      <c r="T628" s="289" t="s">
        <v>191</v>
      </c>
      <c r="U628" s="27" t="s">
        <v>34</v>
      </c>
      <c r="V628" s="41"/>
      <c r="W628" s="57"/>
      <c r="X628" s="98"/>
      <c r="Y628" s="98"/>
      <c r="Z628" s="98"/>
      <c r="AA628" s="62"/>
      <c r="AB628" s="62"/>
      <c r="AC628" s="63"/>
      <c r="AD628" s="258"/>
      <c r="AE628" s="258"/>
      <c r="AF628" s="57"/>
      <c r="AG628" s="28"/>
      <c r="AH628" s="57"/>
      <c r="AI628" s="28"/>
      <c r="AJ628" s="133"/>
      <c r="AK628" s="208"/>
      <c r="AL628" s="289" t="s">
        <v>191</v>
      </c>
      <c r="AM628" s="121" t="str">
        <f t="shared" si="54"/>
        <v/>
      </c>
      <c r="AN628" s="97" t="str">
        <f t="shared" si="55"/>
        <v/>
      </c>
      <c r="AO628" s="97" t="str">
        <f t="shared" si="56"/>
        <v/>
      </c>
      <c r="AP628" s="97" t="str">
        <f t="shared" si="57"/>
        <v/>
      </c>
      <c r="AQ628" s="122" t="str">
        <f t="shared" si="58"/>
        <v/>
      </c>
      <c r="AR628" s="39"/>
      <c r="AS628" s="234"/>
      <c r="AT628" s="39"/>
    </row>
    <row r="629" spans="2:46" ht="13.5" customHeight="1" x14ac:dyDescent="0.15">
      <c r="B629" s="290"/>
      <c r="C629" s="29" t="s">
        <v>35</v>
      </c>
      <c r="D629" s="187"/>
      <c r="E629" s="58"/>
      <c r="F629" s="188"/>
      <c r="G629" s="188"/>
      <c r="H629" s="188"/>
      <c r="I629" s="64"/>
      <c r="J629" s="64"/>
      <c r="K629" s="189"/>
      <c r="L629" s="259"/>
      <c r="M629" s="259"/>
      <c r="N629" s="58"/>
      <c r="O629" s="30"/>
      <c r="P629" s="58"/>
      <c r="Q629" s="30"/>
      <c r="R629" s="134"/>
      <c r="S629" s="206"/>
      <c r="T629" s="290"/>
      <c r="U629" s="29" t="s">
        <v>35</v>
      </c>
      <c r="V629" s="187"/>
      <c r="W629" s="58"/>
      <c r="X629" s="188"/>
      <c r="Y629" s="188"/>
      <c r="Z629" s="188"/>
      <c r="AA629" s="64"/>
      <c r="AB629" s="64"/>
      <c r="AC629" s="189"/>
      <c r="AD629" s="259"/>
      <c r="AE629" s="259"/>
      <c r="AF629" s="58"/>
      <c r="AG629" s="30"/>
      <c r="AH629" s="58"/>
      <c r="AI629" s="30"/>
      <c r="AJ629" s="134"/>
      <c r="AK629" s="208"/>
      <c r="AL629" s="290"/>
      <c r="AM629" s="88" t="str">
        <f t="shared" si="54"/>
        <v/>
      </c>
      <c r="AN629" s="123" t="str">
        <f t="shared" si="55"/>
        <v/>
      </c>
      <c r="AO629" s="123" t="str">
        <f t="shared" si="56"/>
        <v/>
      </c>
      <c r="AP629" s="123" t="str">
        <f t="shared" si="57"/>
        <v/>
      </c>
      <c r="AQ629" s="89" t="str">
        <f t="shared" si="58"/>
        <v/>
      </c>
      <c r="AR629" s="39"/>
      <c r="AS629" s="234"/>
      <c r="AT629" s="39"/>
    </row>
    <row r="630" spans="2:46" ht="13.5" customHeight="1" x14ac:dyDescent="0.15">
      <c r="B630" s="290"/>
      <c r="C630" s="29" t="s">
        <v>36</v>
      </c>
      <c r="D630" s="187"/>
      <c r="E630" s="58"/>
      <c r="F630" s="188"/>
      <c r="G630" s="188"/>
      <c r="H630" s="188"/>
      <c r="I630" s="64"/>
      <c r="J630" s="64"/>
      <c r="K630" s="189"/>
      <c r="L630" s="259"/>
      <c r="M630" s="259"/>
      <c r="N630" s="58"/>
      <c r="O630" s="30"/>
      <c r="P630" s="58"/>
      <c r="Q630" s="30"/>
      <c r="R630" s="134"/>
      <c r="S630" s="206"/>
      <c r="T630" s="290"/>
      <c r="U630" s="29" t="s">
        <v>36</v>
      </c>
      <c r="V630" s="187"/>
      <c r="W630" s="58"/>
      <c r="X630" s="188"/>
      <c r="Y630" s="188"/>
      <c r="Z630" s="188"/>
      <c r="AA630" s="64"/>
      <c r="AB630" s="64"/>
      <c r="AC630" s="189"/>
      <c r="AD630" s="259"/>
      <c r="AE630" s="259"/>
      <c r="AF630" s="58"/>
      <c r="AG630" s="30"/>
      <c r="AH630" s="58"/>
      <c r="AI630" s="30"/>
      <c r="AJ630" s="134"/>
      <c r="AK630" s="208"/>
      <c r="AL630" s="290"/>
      <c r="AM630" s="88" t="str">
        <f t="shared" si="54"/>
        <v/>
      </c>
      <c r="AN630" s="123" t="str">
        <f t="shared" si="55"/>
        <v/>
      </c>
      <c r="AO630" s="123" t="str">
        <f t="shared" si="56"/>
        <v/>
      </c>
      <c r="AP630" s="123" t="str">
        <f t="shared" si="57"/>
        <v/>
      </c>
      <c r="AQ630" s="89" t="str">
        <f t="shared" si="58"/>
        <v/>
      </c>
      <c r="AR630" s="39"/>
      <c r="AS630" s="234"/>
      <c r="AT630" s="39"/>
    </row>
    <row r="631" spans="2:46" ht="13.5" customHeight="1" x14ac:dyDescent="0.15">
      <c r="B631" s="290"/>
      <c r="C631" s="29" t="s">
        <v>38</v>
      </c>
      <c r="D631" s="187"/>
      <c r="E631" s="58"/>
      <c r="F631" s="188"/>
      <c r="G631" s="188"/>
      <c r="H631" s="188"/>
      <c r="I631" s="64"/>
      <c r="J631" s="64"/>
      <c r="K631" s="189"/>
      <c r="L631" s="259"/>
      <c r="M631" s="259"/>
      <c r="N631" s="58"/>
      <c r="O631" s="30"/>
      <c r="P631" s="58"/>
      <c r="Q631" s="30"/>
      <c r="R631" s="134"/>
      <c r="S631" s="206"/>
      <c r="T631" s="290"/>
      <c r="U631" s="29" t="s">
        <v>38</v>
      </c>
      <c r="V631" s="187"/>
      <c r="W631" s="58"/>
      <c r="X631" s="188"/>
      <c r="Y631" s="188"/>
      <c r="Z631" s="188"/>
      <c r="AA631" s="64"/>
      <c r="AB631" s="64"/>
      <c r="AC631" s="189"/>
      <c r="AD631" s="259"/>
      <c r="AE631" s="259"/>
      <c r="AF631" s="58"/>
      <c r="AG631" s="30"/>
      <c r="AH631" s="58"/>
      <c r="AI631" s="30"/>
      <c r="AJ631" s="134"/>
      <c r="AK631" s="208"/>
      <c r="AL631" s="290"/>
      <c r="AM631" s="88" t="str">
        <f t="shared" si="54"/>
        <v/>
      </c>
      <c r="AN631" s="123" t="str">
        <f t="shared" si="55"/>
        <v/>
      </c>
      <c r="AO631" s="123" t="str">
        <f t="shared" si="56"/>
        <v/>
      </c>
      <c r="AP631" s="123" t="str">
        <f t="shared" si="57"/>
        <v/>
      </c>
      <c r="AQ631" s="89" t="str">
        <f t="shared" si="58"/>
        <v/>
      </c>
      <c r="AR631" s="39"/>
      <c r="AS631" s="234"/>
      <c r="AT631" s="39"/>
    </row>
    <row r="632" spans="2:46" ht="13.5" customHeight="1" thickBot="1" x14ac:dyDescent="0.2">
      <c r="B632" s="291"/>
      <c r="C632" s="29"/>
      <c r="D632" s="187"/>
      <c r="E632" s="58"/>
      <c r="F632" s="190"/>
      <c r="G632" s="190"/>
      <c r="H632" s="190"/>
      <c r="I632" s="58"/>
      <c r="J632" s="58"/>
      <c r="K632" s="189"/>
      <c r="L632" s="259"/>
      <c r="M632" s="259"/>
      <c r="N632" s="58"/>
      <c r="O632" s="30"/>
      <c r="P632" s="58"/>
      <c r="Q632" s="30"/>
      <c r="R632" s="185"/>
      <c r="S632" s="206"/>
      <c r="T632" s="291"/>
      <c r="U632" s="29"/>
      <c r="V632" s="187"/>
      <c r="W632" s="58"/>
      <c r="X632" s="190"/>
      <c r="Y632" s="190"/>
      <c r="Z632" s="190"/>
      <c r="AA632" s="58"/>
      <c r="AB632" s="58"/>
      <c r="AC632" s="189"/>
      <c r="AD632" s="259"/>
      <c r="AE632" s="259"/>
      <c r="AF632" s="58"/>
      <c r="AG632" s="30"/>
      <c r="AH632" s="58"/>
      <c r="AI632" s="30"/>
      <c r="AJ632" s="185"/>
      <c r="AK632" s="208"/>
      <c r="AL632" s="291"/>
      <c r="AM632" s="124" t="str">
        <f t="shared" si="54"/>
        <v/>
      </c>
      <c r="AN632" s="125" t="str">
        <f t="shared" si="55"/>
        <v/>
      </c>
      <c r="AO632" s="125" t="str">
        <f t="shared" si="56"/>
        <v/>
      </c>
      <c r="AP632" s="125" t="str">
        <f t="shared" si="57"/>
        <v/>
      </c>
      <c r="AQ632" s="126" t="str">
        <f t="shared" si="58"/>
        <v/>
      </c>
      <c r="AR632" s="39"/>
      <c r="AS632" s="234"/>
      <c r="AT632" s="39"/>
    </row>
    <row r="633" spans="2:46" ht="13.5" customHeight="1" x14ac:dyDescent="0.15">
      <c r="B633" s="289" t="s">
        <v>192</v>
      </c>
      <c r="C633" s="27" t="s">
        <v>34</v>
      </c>
      <c r="D633" s="41"/>
      <c r="E633" s="57"/>
      <c r="F633" s="98"/>
      <c r="G633" s="98"/>
      <c r="H633" s="98"/>
      <c r="I633" s="62"/>
      <c r="J633" s="62"/>
      <c r="K633" s="63"/>
      <c r="L633" s="258"/>
      <c r="M633" s="258"/>
      <c r="N633" s="57"/>
      <c r="O633" s="28"/>
      <c r="P633" s="57"/>
      <c r="Q633" s="28"/>
      <c r="R633" s="133"/>
      <c r="S633" s="206"/>
      <c r="T633" s="289" t="s">
        <v>192</v>
      </c>
      <c r="U633" s="27" t="s">
        <v>34</v>
      </c>
      <c r="V633" s="41"/>
      <c r="W633" s="57"/>
      <c r="X633" s="98"/>
      <c r="Y633" s="98"/>
      <c r="Z633" s="98"/>
      <c r="AA633" s="62"/>
      <c r="AB633" s="62"/>
      <c r="AC633" s="63"/>
      <c r="AD633" s="258"/>
      <c r="AE633" s="258"/>
      <c r="AF633" s="57"/>
      <c r="AG633" s="28"/>
      <c r="AH633" s="57"/>
      <c r="AI633" s="28"/>
      <c r="AJ633" s="133"/>
      <c r="AK633" s="208"/>
      <c r="AL633" s="289" t="s">
        <v>192</v>
      </c>
      <c r="AM633" s="121" t="str">
        <f t="shared" si="54"/>
        <v/>
      </c>
      <c r="AN633" s="97" t="str">
        <f t="shared" si="55"/>
        <v/>
      </c>
      <c r="AO633" s="97" t="str">
        <f t="shared" si="56"/>
        <v/>
      </c>
      <c r="AP633" s="97" t="str">
        <f t="shared" si="57"/>
        <v/>
      </c>
      <c r="AQ633" s="122" t="str">
        <f t="shared" si="58"/>
        <v/>
      </c>
      <c r="AR633" s="39"/>
      <c r="AS633" s="234"/>
      <c r="AT633" s="39"/>
    </row>
    <row r="634" spans="2:46" ht="13.5" customHeight="1" x14ac:dyDescent="0.15">
      <c r="B634" s="290"/>
      <c r="C634" s="29" t="s">
        <v>35</v>
      </c>
      <c r="D634" s="187"/>
      <c r="E634" s="58"/>
      <c r="F634" s="188"/>
      <c r="G634" s="188"/>
      <c r="H634" s="188"/>
      <c r="I634" s="64"/>
      <c r="J634" s="64"/>
      <c r="K634" s="189"/>
      <c r="L634" s="259"/>
      <c r="M634" s="259"/>
      <c r="N634" s="58"/>
      <c r="O634" s="30"/>
      <c r="P634" s="58"/>
      <c r="Q634" s="30"/>
      <c r="R634" s="134"/>
      <c r="S634" s="206"/>
      <c r="T634" s="290"/>
      <c r="U634" s="29" t="s">
        <v>35</v>
      </c>
      <c r="V634" s="187"/>
      <c r="W634" s="58"/>
      <c r="X634" s="188"/>
      <c r="Y634" s="188"/>
      <c r="Z634" s="188"/>
      <c r="AA634" s="64"/>
      <c r="AB634" s="64"/>
      <c r="AC634" s="189"/>
      <c r="AD634" s="259"/>
      <c r="AE634" s="259"/>
      <c r="AF634" s="58"/>
      <c r="AG634" s="30"/>
      <c r="AH634" s="58"/>
      <c r="AI634" s="30"/>
      <c r="AJ634" s="134"/>
      <c r="AK634" s="208"/>
      <c r="AL634" s="290"/>
      <c r="AM634" s="88" t="str">
        <f t="shared" si="54"/>
        <v/>
      </c>
      <c r="AN634" s="123" t="str">
        <f t="shared" si="55"/>
        <v/>
      </c>
      <c r="AO634" s="123" t="str">
        <f t="shared" si="56"/>
        <v/>
      </c>
      <c r="AP634" s="123" t="str">
        <f t="shared" si="57"/>
        <v/>
      </c>
      <c r="AQ634" s="89" t="str">
        <f t="shared" si="58"/>
        <v/>
      </c>
      <c r="AR634" s="39"/>
      <c r="AS634" s="234"/>
      <c r="AT634" s="39"/>
    </row>
    <row r="635" spans="2:46" ht="13.5" customHeight="1" x14ac:dyDescent="0.15">
      <c r="B635" s="290"/>
      <c r="C635" s="29" t="s">
        <v>36</v>
      </c>
      <c r="D635" s="187"/>
      <c r="E635" s="58"/>
      <c r="F635" s="188"/>
      <c r="G635" s="188"/>
      <c r="H635" s="188"/>
      <c r="I635" s="64"/>
      <c r="J635" s="64"/>
      <c r="K635" s="189"/>
      <c r="L635" s="259"/>
      <c r="M635" s="259"/>
      <c r="N635" s="58"/>
      <c r="O635" s="30"/>
      <c r="P635" s="58"/>
      <c r="Q635" s="30"/>
      <c r="R635" s="134"/>
      <c r="S635" s="206"/>
      <c r="T635" s="290"/>
      <c r="U635" s="29" t="s">
        <v>36</v>
      </c>
      <c r="V635" s="187"/>
      <c r="W635" s="58"/>
      <c r="X635" s="188"/>
      <c r="Y635" s="188"/>
      <c r="Z635" s="188"/>
      <c r="AA635" s="64"/>
      <c r="AB635" s="64"/>
      <c r="AC635" s="189"/>
      <c r="AD635" s="259"/>
      <c r="AE635" s="259"/>
      <c r="AF635" s="58"/>
      <c r="AG635" s="30"/>
      <c r="AH635" s="58"/>
      <c r="AI635" s="30"/>
      <c r="AJ635" s="134"/>
      <c r="AK635" s="208"/>
      <c r="AL635" s="290"/>
      <c r="AM635" s="88" t="str">
        <f t="shared" si="54"/>
        <v/>
      </c>
      <c r="AN635" s="123" t="str">
        <f t="shared" si="55"/>
        <v/>
      </c>
      <c r="AO635" s="123" t="str">
        <f t="shared" si="56"/>
        <v/>
      </c>
      <c r="AP635" s="123" t="str">
        <f t="shared" si="57"/>
        <v/>
      </c>
      <c r="AQ635" s="89" t="str">
        <f t="shared" si="58"/>
        <v/>
      </c>
      <c r="AR635" s="39"/>
      <c r="AS635" s="234"/>
      <c r="AT635" s="39"/>
    </row>
    <row r="636" spans="2:46" ht="13.5" customHeight="1" x14ac:dyDescent="0.15">
      <c r="B636" s="290"/>
      <c r="C636" s="29" t="s">
        <v>38</v>
      </c>
      <c r="D636" s="187"/>
      <c r="E636" s="58"/>
      <c r="F636" s="188"/>
      <c r="G636" s="188"/>
      <c r="H636" s="188"/>
      <c r="I636" s="64"/>
      <c r="J636" s="64"/>
      <c r="K636" s="189"/>
      <c r="L636" s="259"/>
      <c r="M636" s="259"/>
      <c r="N636" s="58"/>
      <c r="O636" s="30"/>
      <c r="P636" s="58"/>
      <c r="Q636" s="30"/>
      <c r="R636" s="134"/>
      <c r="S636" s="206"/>
      <c r="T636" s="290"/>
      <c r="U636" s="29" t="s">
        <v>38</v>
      </c>
      <c r="V636" s="187"/>
      <c r="W636" s="58"/>
      <c r="X636" s="188"/>
      <c r="Y636" s="188"/>
      <c r="Z636" s="188"/>
      <c r="AA636" s="64"/>
      <c r="AB636" s="64"/>
      <c r="AC636" s="189"/>
      <c r="AD636" s="259"/>
      <c r="AE636" s="259"/>
      <c r="AF636" s="58"/>
      <c r="AG636" s="30"/>
      <c r="AH636" s="58"/>
      <c r="AI636" s="30"/>
      <c r="AJ636" s="134"/>
      <c r="AK636" s="208"/>
      <c r="AL636" s="290"/>
      <c r="AM636" s="88" t="str">
        <f t="shared" si="54"/>
        <v/>
      </c>
      <c r="AN636" s="123" t="str">
        <f t="shared" si="55"/>
        <v/>
      </c>
      <c r="AO636" s="123" t="str">
        <f t="shared" si="56"/>
        <v/>
      </c>
      <c r="AP636" s="123" t="str">
        <f t="shared" si="57"/>
        <v/>
      </c>
      <c r="AQ636" s="89" t="str">
        <f t="shared" si="58"/>
        <v/>
      </c>
      <c r="AR636" s="39"/>
      <c r="AS636" s="234"/>
      <c r="AT636" s="39"/>
    </row>
    <row r="637" spans="2:46" ht="13.5" customHeight="1" thickBot="1" x14ac:dyDescent="0.2">
      <c r="B637" s="291"/>
      <c r="C637" s="31"/>
      <c r="D637" s="43"/>
      <c r="E637" s="60"/>
      <c r="F637" s="191"/>
      <c r="G637" s="191"/>
      <c r="H637" s="191"/>
      <c r="I637" s="60"/>
      <c r="J637" s="60"/>
      <c r="K637" s="65"/>
      <c r="L637" s="260"/>
      <c r="M637" s="260"/>
      <c r="N637" s="60"/>
      <c r="O637" s="37"/>
      <c r="P637" s="60"/>
      <c r="Q637" s="37"/>
      <c r="R637" s="182"/>
      <c r="S637" s="206"/>
      <c r="T637" s="291"/>
      <c r="U637" s="31"/>
      <c r="V637" s="43"/>
      <c r="W637" s="60"/>
      <c r="X637" s="191"/>
      <c r="Y637" s="191"/>
      <c r="Z637" s="191"/>
      <c r="AA637" s="60"/>
      <c r="AB637" s="60"/>
      <c r="AC637" s="65"/>
      <c r="AD637" s="260"/>
      <c r="AE637" s="260"/>
      <c r="AF637" s="60"/>
      <c r="AG637" s="37"/>
      <c r="AH637" s="60"/>
      <c r="AI637" s="37"/>
      <c r="AJ637" s="182"/>
      <c r="AK637" s="208"/>
      <c r="AL637" s="291"/>
      <c r="AM637" s="124" t="str">
        <f t="shared" si="54"/>
        <v/>
      </c>
      <c r="AN637" s="125" t="str">
        <f t="shared" si="55"/>
        <v/>
      </c>
      <c r="AO637" s="125" t="str">
        <f t="shared" si="56"/>
        <v/>
      </c>
      <c r="AP637" s="125" t="str">
        <f t="shared" si="57"/>
        <v/>
      </c>
      <c r="AQ637" s="126" t="str">
        <f t="shared" si="58"/>
        <v/>
      </c>
      <c r="AR637" s="39"/>
      <c r="AS637" s="234"/>
      <c r="AT637" s="39"/>
    </row>
    <row r="638" spans="2:46" ht="13.5" customHeight="1" thickBot="1" x14ac:dyDescent="0.2">
      <c r="B638" s="206"/>
      <c r="C638" s="206"/>
      <c r="D638" s="206"/>
      <c r="E638" s="206"/>
      <c r="F638" s="206"/>
      <c r="G638" s="206"/>
      <c r="H638" s="206"/>
      <c r="I638" s="206"/>
      <c r="J638" s="206"/>
      <c r="K638" s="206"/>
      <c r="L638" s="206"/>
      <c r="M638" s="206"/>
      <c r="N638" s="206"/>
      <c r="O638" s="250"/>
      <c r="P638" s="206"/>
      <c r="Q638" s="206"/>
      <c r="R638" s="93"/>
      <c r="S638" s="206"/>
      <c r="T638" s="206"/>
      <c r="U638" s="206"/>
      <c r="V638" s="206"/>
      <c r="W638" s="206"/>
      <c r="X638" s="206"/>
      <c r="Y638" s="206"/>
      <c r="Z638" s="206"/>
      <c r="AA638" s="206"/>
      <c r="AB638" s="206"/>
      <c r="AC638" s="206"/>
      <c r="AD638" s="206"/>
      <c r="AE638" s="206"/>
      <c r="AF638" s="206"/>
      <c r="AG638" s="250"/>
      <c r="AH638" s="206"/>
      <c r="AI638" s="206"/>
      <c r="AJ638" s="93"/>
      <c r="AK638" s="208"/>
      <c r="AL638" s="208"/>
      <c r="AM638" s="42"/>
      <c r="AN638" s="42"/>
      <c r="AO638" s="42"/>
      <c r="AP638" s="39"/>
      <c r="AQ638" s="39"/>
      <c r="AR638" s="39"/>
      <c r="AS638" s="234"/>
      <c r="AT638" s="39"/>
    </row>
    <row r="639" spans="2:46" ht="13.95" customHeight="1" x14ac:dyDescent="0.15">
      <c r="B639" s="141"/>
      <c r="C639" s="211"/>
      <c r="D639" s="103"/>
      <c r="E639" s="261"/>
      <c r="F639" s="32" t="s">
        <v>51</v>
      </c>
      <c r="G639" s="212" t="s">
        <v>51</v>
      </c>
      <c r="H639" s="212" t="s">
        <v>51</v>
      </c>
      <c r="I639" s="212" t="s">
        <v>51</v>
      </c>
      <c r="J639" s="212" t="s">
        <v>51</v>
      </c>
      <c r="K639" s="104"/>
      <c r="L639" s="104"/>
      <c r="M639" s="104"/>
      <c r="N639" s="104"/>
      <c r="O639" s="252"/>
      <c r="P639" s="104"/>
      <c r="Q639" s="105"/>
      <c r="R639" s="106"/>
      <c r="T639" s="141"/>
      <c r="U639" s="211"/>
      <c r="V639" s="103"/>
      <c r="W639" s="261"/>
      <c r="X639" s="32" t="s">
        <v>51</v>
      </c>
      <c r="Y639" s="212" t="s">
        <v>51</v>
      </c>
      <c r="Z639" s="212" t="s">
        <v>51</v>
      </c>
      <c r="AA639" s="212" t="s">
        <v>51</v>
      </c>
      <c r="AB639" s="212" t="s">
        <v>51</v>
      </c>
      <c r="AC639" s="104"/>
      <c r="AD639" s="104"/>
      <c r="AE639" s="104"/>
      <c r="AF639" s="104"/>
      <c r="AG639" s="252"/>
      <c r="AH639" s="104"/>
      <c r="AI639" s="105"/>
      <c r="AJ639" s="106"/>
    </row>
    <row r="640" spans="2:46" ht="14.4" customHeight="1" thickBot="1" x14ac:dyDescent="0.2">
      <c r="B640" s="142"/>
      <c r="C640" s="208"/>
      <c r="F640" s="92" t="s">
        <v>30</v>
      </c>
      <c r="G640" s="250" t="s">
        <v>41</v>
      </c>
      <c r="H640" s="250" t="s">
        <v>44</v>
      </c>
      <c r="I640" s="250" t="s">
        <v>47</v>
      </c>
      <c r="J640" s="250" t="s">
        <v>57</v>
      </c>
      <c r="R640" s="107"/>
      <c r="T640" s="142"/>
      <c r="U640" s="208"/>
      <c r="V640" s="8"/>
      <c r="W640" s="232"/>
      <c r="X640" s="92" t="s">
        <v>30</v>
      </c>
      <c r="Y640" s="250" t="s">
        <v>41</v>
      </c>
      <c r="Z640" s="250" t="s">
        <v>44</v>
      </c>
      <c r="AA640" s="250" t="s">
        <v>47</v>
      </c>
      <c r="AB640" s="250" t="s">
        <v>57</v>
      </c>
      <c r="AC640" s="12"/>
      <c r="AD640" s="12"/>
      <c r="AE640" s="12"/>
      <c r="AF640" s="12"/>
      <c r="AH640" s="12"/>
      <c r="AI640" s="13"/>
      <c r="AJ640" s="107"/>
    </row>
    <row r="641" spans="2:36" x14ac:dyDescent="0.15">
      <c r="B641" s="289" t="s">
        <v>193</v>
      </c>
      <c r="C641" s="27" t="s">
        <v>34</v>
      </c>
      <c r="D641" s="108"/>
      <c r="E641" s="262"/>
      <c r="F641" s="137">
        <f t="shared" ref="F641:J644" si="59">MIN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42.927132</v>
      </c>
      <c r="G641" s="137">
        <f t="shared" si="59"/>
        <v>47.161943999999998</v>
      </c>
      <c r="H641" s="137">
        <f t="shared" si="59"/>
        <v>0.99779382000000005</v>
      </c>
      <c r="I641" s="137">
        <f t="shared" si="59"/>
        <v>0.99760643000000004</v>
      </c>
      <c r="J641" s="137">
        <f t="shared" si="59"/>
        <v>4.2648629999999998E-3</v>
      </c>
      <c r="K641" s="111"/>
      <c r="L641" s="111"/>
      <c r="M641" s="111"/>
      <c r="N641" s="111"/>
      <c r="O641" s="263"/>
      <c r="P641" s="111"/>
      <c r="Q641" s="112"/>
      <c r="R641" s="113"/>
      <c r="T641" s="289" t="s">
        <v>193</v>
      </c>
      <c r="U641" s="27" t="s">
        <v>34</v>
      </c>
      <c r="V641" s="108"/>
      <c r="W641" s="262"/>
      <c r="X641" s="137">
        <f t="shared" ref="X641:AB644" si="60">MIN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42.415571999999997</v>
      </c>
      <c r="Y641" s="137">
        <f t="shared" si="60"/>
        <v>46.737192999999998</v>
      </c>
      <c r="Z641" s="137">
        <f t="shared" si="60"/>
        <v>0.99775312999999999</v>
      </c>
      <c r="AA641" s="137">
        <f t="shared" si="60"/>
        <v>0.99745589999999995</v>
      </c>
      <c r="AB641" s="137">
        <f t="shared" si="60"/>
        <v>4.2365399999999996E-3</v>
      </c>
      <c r="AC641" s="111"/>
      <c r="AD641" s="111"/>
      <c r="AE641" s="111"/>
      <c r="AF641" s="111"/>
      <c r="AG641" s="263"/>
      <c r="AH641" s="111"/>
      <c r="AI641" s="112"/>
      <c r="AJ641" s="113"/>
    </row>
    <row r="642" spans="2:36" x14ac:dyDescent="0.15">
      <c r="B642" s="290"/>
      <c r="C642" s="29" t="s">
        <v>35</v>
      </c>
      <c r="D642" s="109"/>
      <c r="E642" s="264"/>
      <c r="F642" s="20">
        <f t="shared" si="59"/>
        <v>47.577706999999997</v>
      </c>
      <c r="G642" s="20">
        <f t="shared" si="59"/>
        <v>50.748390000000001</v>
      </c>
      <c r="H642" s="20">
        <f t="shared" si="59"/>
        <v>0.99858141</v>
      </c>
      <c r="I642" s="20">
        <f t="shared" si="59"/>
        <v>0.99916296000000004</v>
      </c>
      <c r="J642" s="20">
        <f t="shared" si="59"/>
        <v>2.1991508999999998E-3</v>
      </c>
      <c r="K642" s="114"/>
      <c r="L642" s="114"/>
      <c r="M642" s="114"/>
      <c r="N642" s="114"/>
      <c r="O642" s="265"/>
      <c r="P642" s="114"/>
      <c r="Q642" s="115"/>
      <c r="R642" s="116"/>
      <c r="T642" s="290"/>
      <c r="U642" s="29" t="s">
        <v>35</v>
      </c>
      <c r="V642" s="109"/>
      <c r="W642" s="264"/>
      <c r="X642" s="20">
        <f t="shared" si="60"/>
        <v>47.237851999999997</v>
      </c>
      <c r="Y642" s="20">
        <f t="shared" si="60"/>
        <v>50.610480000000003</v>
      </c>
      <c r="Z642" s="20">
        <f t="shared" si="60"/>
        <v>0.99852945999999998</v>
      </c>
      <c r="AA642" s="20">
        <f t="shared" si="60"/>
        <v>0.99916486000000004</v>
      </c>
      <c r="AB642" s="20">
        <f t="shared" si="60"/>
        <v>2.2825864000000002E-3</v>
      </c>
      <c r="AC642" s="114"/>
      <c r="AD642" s="114"/>
      <c r="AE642" s="114"/>
      <c r="AF642" s="114"/>
      <c r="AG642" s="265"/>
      <c r="AH642" s="114"/>
      <c r="AI642" s="115"/>
      <c r="AJ642" s="116"/>
    </row>
    <row r="643" spans="2:36" x14ac:dyDescent="0.15">
      <c r="B643" s="290"/>
      <c r="C643" s="29" t="s">
        <v>36</v>
      </c>
      <c r="D643" s="109"/>
      <c r="E643" s="264"/>
      <c r="F643" s="20">
        <f t="shared" si="59"/>
        <v>50.568288000000003</v>
      </c>
      <c r="G643" s="20">
        <f t="shared" si="59"/>
        <v>53.202826999999999</v>
      </c>
      <c r="H643" s="20">
        <f t="shared" si="59"/>
        <v>0.99890272999999996</v>
      </c>
      <c r="I643" s="20">
        <f t="shared" si="59"/>
        <v>0.99948263000000004</v>
      </c>
      <c r="J643" s="20">
        <f t="shared" si="59"/>
        <v>1.526711E-3</v>
      </c>
      <c r="K643" s="114"/>
      <c r="L643" s="114"/>
      <c r="M643" s="114"/>
      <c r="N643" s="114"/>
      <c r="O643" s="265"/>
      <c r="P643" s="114"/>
      <c r="Q643" s="115"/>
      <c r="R643" s="116"/>
      <c r="T643" s="290"/>
      <c r="U643" s="29" t="s">
        <v>36</v>
      </c>
      <c r="V643" s="109"/>
      <c r="W643" s="264"/>
      <c r="X643" s="20">
        <f t="shared" si="60"/>
        <v>50.648708999999997</v>
      </c>
      <c r="Y643" s="20">
        <f t="shared" si="60"/>
        <v>53.396267999999999</v>
      </c>
      <c r="Z643" s="20">
        <f t="shared" si="60"/>
        <v>0.99890257999999998</v>
      </c>
      <c r="AA643" s="20">
        <f t="shared" si="60"/>
        <v>0.99948579000000004</v>
      </c>
      <c r="AB643" s="20">
        <f t="shared" si="60"/>
        <v>1.5356864E-3</v>
      </c>
      <c r="AC643" s="114"/>
      <c r="AD643" s="114"/>
      <c r="AE643" s="114"/>
      <c r="AF643" s="114"/>
      <c r="AG643" s="265"/>
      <c r="AH643" s="114"/>
      <c r="AI643" s="115"/>
      <c r="AJ643" s="116"/>
    </row>
    <row r="644" spans="2:36" x14ac:dyDescent="0.15">
      <c r="B644" s="290"/>
      <c r="C644" s="29" t="s">
        <v>38</v>
      </c>
      <c r="D644" s="109"/>
      <c r="E644" s="264"/>
      <c r="F644" s="20">
        <f t="shared" si="59"/>
        <v>52.409976999999998</v>
      </c>
      <c r="G644" s="20">
        <f t="shared" si="59"/>
        <v>55.094462</v>
      </c>
      <c r="H644" s="20">
        <f t="shared" si="59"/>
        <v>0.99910381999999998</v>
      </c>
      <c r="I644" s="20">
        <f t="shared" si="59"/>
        <v>0.99965336999999999</v>
      </c>
      <c r="J644" s="20">
        <f t="shared" si="59"/>
        <v>9.2386759999999997E-4</v>
      </c>
      <c r="K644" s="114"/>
      <c r="L644" s="114"/>
      <c r="M644" s="114"/>
      <c r="N644" s="114"/>
      <c r="O644" s="265"/>
      <c r="P644" s="114"/>
      <c r="Q644" s="115"/>
      <c r="R644" s="116"/>
      <c r="T644" s="290"/>
      <c r="U644" s="29" t="s">
        <v>38</v>
      </c>
      <c r="V644" s="109"/>
      <c r="W644" s="264"/>
      <c r="X644" s="20">
        <f t="shared" si="60"/>
        <v>52.429549999999999</v>
      </c>
      <c r="Y644" s="20">
        <f t="shared" si="60"/>
        <v>55.104982</v>
      </c>
      <c r="Z644" s="20">
        <f t="shared" si="60"/>
        <v>0.99910231000000005</v>
      </c>
      <c r="AA644" s="20">
        <f t="shared" si="60"/>
        <v>0.99965567</v>
      </c>
      <c r="AB644" s="20">
        <f t="shared" si="60"/>
        <v>9.1839299999999999E-4</v>
      </c>
      <c r="AC644" s="114"/>
      <c r="AD644" s="114"/>
      <c r="AE644" s="114"/>
      <c r="AF644" s="114"/>
      <c r="AG644" s="265"/>
      <c r="AH644" s="114"/>
      <c r="AI644" s="115"/>
      <c r="AJ644" s="116"/>
    </row>
    <row r="645" spans="2:36" ht="12.6" customHeight="1" thickBot="1" x14ac:dyDescent="0.2">
      <c r="B645" s="291"/>
      <c r="C645" s="31"/>
      <c r="D645" s="110"/>
      <c r="E645" s="266"/>
      <c r="F645" s="186"/>
      <c r="G645" s="186"/>
      <c r="H645" s="186"/>
      <c r="I645" s="186"/>
      <c r="J645" s="186"/>
      <c r="K645" s="117"/>
      <c r="L645" s="117"/>
      <c r="M645" s="117"/>
      <c r="N645" s="117"/>
      <c r="O645" s="267"/>
      <c r="P645" s="117"/>
      <c r="Q645" s="118"/>
      <c r="R645" s="119"/>
      <c r="T645" s="291"/>
      <c r="U645" s="31"/>
      <c r="V645" s="110"/>
      <c r="W645" s="266"/>
      <c r="X645" s="186"/>
      <c r="Y645" s="186"/>
      <c r="Z645" s="186"/>
      <c r="AA645" s="186"/>
      <c r="AB645" s="186"/>
      <c r="AC645" s="117"/>
      <c r="AD645" s="117"/>
      <c r="AE645" s="117"/>
      <c r="AF645" s="117"/>
      <c r="AG645" s="267"/>
      <c r="AH645" s="117"/>
      <c r="AI645" s="118"/>
      <c r="AJ645" s="119"/>
    </row>
    <row r="646" spans="2:36" x14ac:dyDescent="0.15">
      <c r="B646" s="301" t="s">
        <v>194</v>
      </c>
      <c r="C646" s="27" t="s">
        <v>34</v>
      </c>
      <c r="D646" s="108"/>
      <c r="E646" s="262"/>
      <c r="F646" s="137">
        <f t="shared" ref="F646:J649" si="61">MAX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47.742586000000003</v>
      </c>
      <c r="G646" s="137">
        <f t="shared" si="61"/>
        <v>50.757807</v>
      </c>
      <c r="H646" s="137">
        <f t="shared" si="61"/>
        <v>0.99851544000000003</v>
      </c>
      <c r="I646" s="137">
        <f t="shared" si="61"/>
        <v>0.99919922000000005</v>
      </c>
      <c r="J646" s="137">
        <f t="shared" si="61"/>
        <v>7.5021209999999996E-3</v>
      </c>
      <c r="K646" s="111"/>
      <c r="L646" s="111"/>
      <c r="M646" s="111"/>
      <c r="N646" s="111"/>
      <c r="O646" s="263"/>
      <c r="P646" s="111"/>
      <c r="Q646" s="112"/>
      <c r="R646" s="113"/>
      <c r="T646" s="301" t="s">
        <v>194</v>
      </c>
      <c r="U646" s="27" t="s">
        <v>34</v>
      </c>
      <c r="V646" s="108"/>
      <c r="W646" s="262"/>
      <c r="X646" s="137">
        <f t="shared" ref="X646:AB649" si="62">MAX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47.799014999999997</v>
      </c>
      <c r="Y646" s="137">
        <f t="shared" si="62"/>
        <v>50.815007000000001</v>
      </c>
      <c r="Z646" s="137">
        <f t="shared" si="62"/>
        <v>0.99850236000000003</v>
      </c>
      <c r="AA646" s="137">
        <f t="shared" si="62"/>
        <v>0.99902345000000004</v>
      </c>
      <c r="AB646" s="137">
        <f t="shared" si="62"/>
        <v>7.8966690000000003E-3</v>
      </c>
      <c r="AC646" s="111"/>
      <c r="AD646" s="111"/>
      <c r="AE646" s="111"/>
      <c r="AF646" s="111"/>
      <c r="AG646" s="263"/>
      <c r="AH646" s="111"/>
      <c r="AI646" s="112"/>
      <c r="AJ646" s="113"/>
    </row>
    <row r="647" spans="2:36" x14ac:dyDescent="0.15">
      <c r="B647" s="290"/>
      <c r="C647" s="29" t="s">
        <v>35</v>
      </c>
      <c r="D647" s="109"/>
      <c r="E647" s="264"/>
      <c r="F647" s="20">
        <f t="shared" si="61"/>
        <v>50.596254000000002</v>
      </c>
      <c r="G647" s="20">
        <f t="shared" si="61"/>
        <v>53.417867999999999</v>
      </c>
      <c r="H647" s="20">
        <f t="shared" si="61"/>
        <v>0.99897460999999999</v>
      </c>
      <c r="I647" s="20">
        <f t="shared" si="61"/>
        <v>0.99951606000000004</v>
      </c>
      <c r="J647" s="20">
        <f t="shared" si="61"/>
        <v>4.5140349999999996E-3</v>
      </c>
      <c r="K647" s="114"/>
      <c r="L647" s="114"/>
      <c r="M647" s="114"/>
      <c r="N647" s="114"/>
      <c r="O647" s="265"/>
      <c r="P647" s="114"/>
      <c r="Q647" s="115"/>
      <c r="R647" s="116"/>
      <c r="T647" s="290"/>
      <c r="U647" s="29" t="s">
        <v>35</v>
      </c>
      <c r="V647" s="109"/>
      <c r="W647" s="264"/>
      <c r="X647" s="20">
        <f t="shared" si="62"/>
        <v>50.588427000000003</v>
      </c>
      <c r="Y647" s="20">
        <f t="shared" si="62"/>
        <v>53.363807999999999</v>
      </c>
      <c r="Z647" s="20">
        <f t="shared" si="62"/>
        <v>0.99897190999999996</v>
      </c>
      <c r="AA647" s="20">
        <f t="shared" si="62"/>
        <v>0.99951453000000001</v>
      </c>
      <c r="AB647" s="20">
        <f t="shared" si="62"/>
        <v>4.5158626E-3</v>
      </c>
      <c r="AC647" s="114"/>
      <c r="AD647" s="114"/>
      <c r="AE647" s="114"/>
      <c r="AF647" s="114"/>
      <c r="AG647" s="265"/>
      <c r="AH647" s="114"/>
      <c r="AI647" s="115"/>
      <c r="AJ647" s="116"/>
    </row>
    <row r="648" spans="2:36" x14ac:dyDescent="0.15">
      <c r="B648" s="290"/>
      <c r="C648" s="29" t="s">
        <v>36</v>
      </c>
      <c r="D648" s="109"/>
      <c r="E648" s="264"/>
      <c r="F648" s="20">
        <f t="shared" si="61"/>
        <v>52.245452999999998</v>
      </c>
      <c r="G648" s="20">
        <f t="shared" si="61"/>
        <v>54.860221000000003</v>
      </c>
      <c r="H648" s="20">
        <f t="shared" si="61"/>
        <v>0.99915480000000001</v>
      </c>
      <c r="I648" s="20">
        <f t="shared" si="61"/>
        <v>0.99964154999999999</v>
      </c>
      <c r="J648" s="20">
        <f t="shared" si="61"/>
        <v>3.0183606000000001E-3</v>
      </c>
      <c r="K648" s="114"/>
      <c r="L648" s="114"/>
      <c r="M648" s="114"/>
      <c r="N648" s="114"/>
      <c r="O648" s="265"/>
      <c r="P648" s="114"/>
      <c r="Q648" s="115"/>
      <c r="R648" s="116"/>
      <c r="T648" s="290"/>
      <c r="U648" s="29" t="s">
        <v>36</v>
      </c>
      <c r="V648" s="109"/>
      <c r="W648" s="264"/>
      <c r="X648" s="20">
        <f t="shared" si="62"/>
        <v>52.271487999999998</v>
      </c>
      <c r="Y648" s="20">
        <f t="shared" si="62"/>
        <v>54.884596000000002</v>
      </c>
      <c r="Z648" s="20">
        <f t="shared" si="62"/>
        <v>0.99915321000000001</v>
      </c>
      <c r="AA648" s="20">
        <f t="shared" si="62"/>
        <v>0.99963959000000002</v>
      </c>
      <c r="AB648" s="20">
        <f t="shared" si="62"/>
        <v>3.0107172000000001E-3</v>
      </c>
      <c r="AC648" s="114"/>
      <c r="AD648" s="114"/>
      <c r="AE648" s="114"/>
      <c r="AF648" s="114"/>
      <c r="AG648" s="265"/>
      <c r="AH648" s="114"/>
      <c r="AI648" s="115"/>
      <c r="AJ648" s="116"/>
    </row>
    <row r="649" spans="2:36" x14ac:dyDescent="0.15">
      <c r="B649" s="290"/>
      <c r="C649" s="29" t="s">
        <v>38</v>
      </c>
      <c r="D649" s="109"/>
      <c r="E649" s="264"/>
      <c r="F649" s="20">
        <f t="shared" si="61"/>
        <v>54.650682000000003</v>
      </c>
      <c r="G649" s="20">
        <f t="shared" si="61"/>
        <v>56.846907999999999</v>
      </c>
      <c r="H649" s="20">
        <f t="shared" si="61"/>
        <v>0.99928486000000005</v>
      </c>
      <c r="I649" s="20">
        <f t="shared" si="61"/>
        <v>0.99976228</v>
      </c>
      <c r="J649" s="20">
        <f t="shared" si="61"/>
        <v>1.6627032E-3</v>
      </c>
      <c r="K649" s="114"/>
      <c r="L649" s="114"/>
      <c r="M649" s="114"/>
      <c r="N649" s="114"/>
      <c r="O649" s="265"/>
      <c r="P649" s="114"/>
      <c r="Q649" s="115"/>
      <c r="R649" s="116"/>
      <c r="T649" s="290"/>
      <c r="U649" s="29" t="s">
        <v>38</v>
      </c>
      <c r="V649" s="109"/>
      <c r="W649" s="264"/>
      <c r="X649" s="20">
        <f t="shared" si="62"/>
        <v>54.597968000000002</v>
      </c>
      <c r="Y649" s="20">
        <f t="shared" si="62"/>
        <v>56.805267999999998</v>
      </c>
      <c r="Z649" s="20">
        <f t="shared" si="62"/>
        <v>0.99928651000000002</v>
      </c>
      <c r="AA649" s="20">
        <f t="shared" si="62"/>
        <v>0.99976151000000002</v>
      </c>
      <c r="AB649" s="20">
        <f t="shared" si="62"/>
        <v>1.6682373E-3</v>
      </c>
      <c r="AC649" s="114"/>
      <c r="AD649" s="114"/>
      <c r="AE649" s="114"/>
      <c r="AF649" s="114"/>
      <c r="AG649" s="265"/>
      <c r="AH649" s="114"/>
      <c r="AI649" s="115"/>
      <c r="AJ649" s="116"/>
    </row>
    <row r="650" spans="2:36" ht="12.6" customHeight="1" thickBot="1" x14ac:dyDescent="0.2">
      <c r="B650" s="291"/>
      <c r="C650" s="31"/>
      <c r="D650" s="110"/>
      <c r="E650" s="266"/>
      <c r="F650" s="186"/>
      <c r="G650" s="186"/>
      <c r="H650" s="186"/>
      <c r="I650" s="186"/>
      <c r="J650" s="186"/>
      <c r="K650" s="117"/>
      <c r="L650" s="117"/>
      <c r="M650" s="117"/>
      <c r="N650" s="117"/>
      <c r="O650" s="267"/>
      <c r="P650" s="117"/>
      <c r="Q650" s="118"/>
      <c r="R650" s="119"/>
      <c r="T650" s="291"/>
      <c r="U650" s="31"/>
      <c r="V650" s="110"/>
      <c r="W650" s="266"/>
      <c r="X650" s="186"/>
      <c r="Y650" s="186"/>
      <c r="Z650" s="186"/>
      <c r="AA650" s="186"/>
      <c r="AB650" s="186"/>
      <c r="AC650" s="117"/>
      <c r="AD650" s="117"/>
      <c r="AE650" s="117"/>
      <c r="AF650" s="117"/>
      <c r="AG650" s="267"/>
      <c r="AH650" s="117"/>
      <c r="AI650" s="118"/>
      <c r="AJ650" s="119"/>
    </row>
    <row r="651" spans="2:36" ht="13.95" customHeight="1" x14ac:dyDescent="0.15">
      <c r="B651" s="299" t="s">
        <v>195</v>
      </c>
      <c r="C651" s="27" t="s">
        <v>34</v>
      </c>
      <c r="D651" s="108"/>
      <c r="E651" s="262"/>
      <c r="F651" s="137">
        <f t="shared" ref="F651:J654" si="63">F646-F641</f>
        <v>4.8154540000000026</v>
      </c>
      <c r="G651" s="137">
        <f t="shared" si="63"/>
        <v>3.5958630000000014</v>
      </c>
      <c r="H651" s="137">
        <f t="shared" si="63"/>
        <v>7.2161999999997839E-4</v>
      </c>
      <c r="I651" s="137">
        <f t="shared" si="63"/>
        <v>1.5927900000000106E-3</v>
      </c>
      <c r="J651" s="137">
        <f t="shared" si="63"/>
        <v>3.2372579999999998E-3</v>
      </c>
      <c r="K651" s="111"/>
      <c r="L651" s="111"/>
      <c r="M651" s="111"/>
      <c r="N651" s="111"/>
      <c r="O651" s="263"/>
      <c r="P651" s="111"/>
      <c r="Q651" s="112"/>
      <c r="R651" s="113"/>
      <c r="T651" s="299" t="s">
        <v>195</v>
      </c>
      <c r="U651" s="27" t="s">
        <v>34</v>
      </c>
      <c r="V651" s="108"/>
      <c r="W651" s="262"/>
      <c r="X651" s="137">
        <f t="shared" ref="X651:AB654" si="64">X646-X641</f>
        <v>5.3834429999999998</v>
      </c>
      <c r="Y651" s="137">
        <f t="shared" si="64"/>
        <v>4.0778140000000036</v>
      </c>
      <c r="Z651" s="137">
        <f t="shared" si="64"/>
        <v>7.4923000000004514E-4</v>
      </c>
      <c r="AA651" s="137">
        <f t="shared" si="64"/>
        <v>1.5675500000000842E-3</v>
      </c>
      <c r="AB651" s="137">
        <f t="shared" si="64"/>
        <v>3.6601290000000007E-3</v>
      </c>
      <c r="AC651" s="111"/>
      <c r="AD651" s="111"/>
      <c r="AE651" s="111"/>
      <c r="AF651" s="111"/>
      <c r="AG651" s="263"/>
      <c r="AH651" s="111"/>
      <c r="AI651" s="112"/>
      <c r="AJ651" s="113"/>
    </row>
    <row r="652" spans="2:36" x14ac:dyDescent="0.15">
      <c r="B652" s="290"/>
      <c r="C652" s="29" t="s">
        <v>35</v>
      </c>
      <c r="D652" s="109"/>
      <c r="E652" s="264"/>
      <c r="F652" s="20">
        <f t="shared" si="63"/>
        <v>3.0185470000000052</v>
      </c>
      <c r="G652" s="20">
        <f t="shared" si="63"/>
        <v>2.669477999999998</v>
      </c>
      <c r="H652" s="20">
        <f t="shared" si="63"/>
        <v>3.9319999999998245E-4</v>
      </c>
      <c r="I652" s="20">
        <f t="shared" si="63"/>
        <v>3.5309999999999508E-4</v>
      </c>
      <c r="J652" s="20">
        <f t="shared" si="63"/>
        <v>2.3148840999999997E-3</v>
      </c>
      <c r="K652" s="114"/>
      <c r="L652" s="114"/>
      <c r="M652" s="114"/>
      <c r="N652" s="114"/>
      <c r="O652" s="265"/>
      <c r="P652" s="114"/>
      <c r="Q652" s="115"/>
      <c r="R652" s="116"/>
      <c r="T652" s="290"/>
      <c r="U652" s="29" t="s">
        <v>35</v>
      </c>
      <c r="V652" s="109"/>
      <c r="W652" s="264"/>
      <c r="X652" s="20">
        <f t="shared" si="64"/>
        <v>3.3505750000000063</v>
      </c>
      <c r="Y652" s="20">
        <f t="shared" si="64"/>
        <v>2.7533279999999962</v>
      </c>
      <c r="Z652" s="20">
        <f t="shared" si="64"/>
        <v>4.4244999999998313E-4</v>
      </c>
      <c r="AA652" s="20">
        <f t="shared" si="64"/>
        <v>3.4966999999996862E-4</v>
      </c>
      <c r="AB652" s="20">
        <f t="shared" si="64"/>
        <v>2.2332761999999998E-3</v>
      </c>
      <c r="AC652" s="114"/>
      <c r="AD652" s="114"/>
      <c r="AE652" s="114"/>
      <c r="AF652" s="114"/>
      <c r="AG652" s="265"/>
      <c r="AH652" s="114"/>
      <c r="AI652" s="115"/>
      <c r="AJ652" s="116"/>
    </row>
    <row r="653" spans="2:36" x14ac:dyDescent="0.15">
      <c r="B653" s="290"/>
      <c r="C653" s="29" t="s">
        <v>36</v>
      </c>
      <c r="D653" s="109"/>
      <c r="E653" s="264"/>
      <c r="F653" s="20">
        <f t="shared" si="63"/>
        <v>1.6771649999999951</v>
      </c>
      <c r="G653" s="20">
        <f t="shared" si="63"/>
        <v>1.6573940000000036</v>
      </c>
      <c r="H653" s="20">
        <f t="shared" si="63"/>
        <v>2.5207000000004864E-4</v>
      </c>
      <c r="I653" s="20">
        <f t="shared" si="63"/>
        <v>1.5891999999995132E-4</v>
      </c>
      <c r="J653" s="20">
        <f t="shared" si="63"/>
        <v>1.4916496E-3</v>
      </c>
      <c r="K653" s="114"/>
      <c r="L653" s="114"/>
      <c r="M653" s="114"/>
      <c r="N653" s="114"/>
      <c r="O653" s="265"/>
      <c r="P653" s="114"/>
      <c r="Q653" s="115"/>
      <c r="R653" s="116"/>
      <c r="T653" s="290"/>
      <c r="U653" s="29" t="s">
        <v>36</v>
      </c>
      <c r="V653" s="109"/>
      <c r="W653" s="264"/>
      <c r="X653" s="20">
        <f t="shared" si="64"/>
        <v>1.6227790000000013</v>
      </c>
      <c r="Y653" s="20">
        <f t="shared" si="64"/>
        <v>1.4883280000000028</v>
      </c>
      <c r="Z653" s="20">
        <f t="shared" si="64"/>
        <v>2.5063000000002944E-4</v>
      </c>
      <c r="AA653" s="20">
        <f t="shared" si="64"/>
        <v>1.5379999999998173E-4</v>
      </c>
      <c r="AB653" s="20">
        <f t="shared" si="64"/>
        <v>1.4750308000000001E-3</v>
      </c>
      <c r="AC653" s="114"/>
      <c r="AD653" s="114"/>
      <c r="AE653" s="114"/>
      <c r="AF653" s="114"/>
      <c r="AG653" s="265"/>
      <c r="AH653" s="114"/>
      <c r="AI653" s="115"/>
      <c r="AJ653" s="116"/>
    </row>
    <row r="654" spans="2:36" x14ac:dyDescent="0.15">
      <c r="B654" s="290"/>
      <c r="C654" s="29" t="s">
        <v>38</v>
      </c>
      <c r="D654" s="109"/>
      <c r="E654" s="264"/>
      <c r="F654" s="20">
        <f t="shared" si="63"/>
        <v>2.2407050000000055</v>
      </c>
      <c r="G654" s="20">
        <f t="shared" si="63"/>
        <v>1.7524459999999991</v>
      </c>
      <c r="H654" s="20">
        <f t="shared" si="63"/>
        <v>1.810400000000767E-4</v>
      </c>
      <c r="I654" s="20">
        <f t="shared" si="63"/>
        <v>1.089100000000176E-4</v>
      </c>
      <c r="J654" s="20">
        <f t="shared" si="63"/>
        <v>7.3883560000000007E-4</v>
      </c>
      <c r="K654" s="114"/>
      <c r="L654" s="114"/>
      <c r="M654" s="114"/>
      <c r="N654" s="114"/>
      <c r="O654" s="265"/>
      <c r="P654" s="114"/>
      <c r="Q654" s="115"/>
      <c r="R654" s="116"/>
      <c r="T654" s="290"/>
      <c r="U654" s="29" t="s">
        <v>38</v>
      </c>
      <c r="V654" s="109"/>
      <c r="W654" s="264"/>
      <c r="X654" s="20">
        <f t="shared" si="64"/>
        <v>2.1684180000000026</v>
      </c>
      <c r="Y654" s="20">
        <f t="shared" si="64"/>
        <v>1.7002859999999984</v>
      </c>
      <c r="Z654" s="20">
        <f t="shared" si="64"/>
        <v>1.8419999999996772E-4</v>
      </c>
      <c r="AA654" s="20">
        <f t="shared" si="64"/>
        <v>1.0584000000002369E-4</v>
      </c>
      <c r="AB654" s="20">
        <f t="shared" si="64"/>
        <v>7.4984430000000005E-4</v>
      </c>
      <c r="AC654" s="114"/>
      <c r="AD654" s="114"/>
      <c r="AE654" s="114"/>
      <c r="AF654" s="114"/>
      <c r="AG654" s="265"/>
      <c r="AH654" s="114"/>
      <c r="AI654" s="115"/>
      <c r="AJ654" s="116"/>
    </row>
    <row r="655" spans="2:36" ht="12.6" customHeight="1" thickBot="1" x14ac:dyDescent="0.2">
      <c r="B655" s="291"/>
      <c r="C655" s="31"/>
      <c r="D655" s="110"/>
      <c r="E655" s="266"/>
      <c r="F655" s="186"/>
      <c r="G655" s="186"/>
      <c r="H655" s="186"/>
      <c r="I655" s="186"/>
      <c r="J655" s="186"/>
      <c r="K655" s="117"/>
      <c r="L655" s="117"/>
      <c r="M655" s="117"/>
      <c r="N655" s="117"/>
      <c r="O655" s="267"/>
      <c r="P655" s="117"/>
      <c r="Q655" s="118"/>
      <c r="R655" s="119"/>
      <c r="T655" s="291"/>
      <c r="U655" s="31"/>
      <c r="V655" s="110"/>
      <c r="W655" s="266"/>
      <c r="X655" s="186"/>
      <c r="Y655" s="186"/>
      <c r="Z655" s="186"/>
      <c r="AA655" s="186"/>
      <c r="AB655" s="186"/>
      <c r="AC655" s="117"/>
      <c r="AD655" s="117"/>
      <c r="AE655" s="117"/>
      <c r="AF655" s="117"/>
      <c r="AG655" s="267"/>
      <c r="AH655" s="117"/>
      <c r="AI655" s="118"/>
      <c r="AJ655" s="119"/>
    </row>
    <row r="675" spans="2:10" x14ac:dyDescent="0.15">
      <c r="B675" s="297"/>
      <c r="C675" s="206"/>
      <c r="D675" s="206"/>
      <c r="E675" s="92"/>
      <c r="F675" s="159"/>
      <c r="G675" s="159"/>
      <c r="H675" s="159"/>
      <c r="I675" s="92"/>
      <c r="J675" s="92"/>
    </row>
    <row r="676" spans="2:10" x14ac:dyDescent="0.15">
      <c r="B676" s="286"/>
      <c r="C676" s="206"/>
      <c r="D676" s="206"/>
      <c r="E676" s="92"/>
      <c r="F676" s="159"/>
      <c r="G676" s="159"/>
      <c r="H676" s="159"/>
      <c r="I676" s="92"/>
      <c r="J676" s="92"/>
    </row>
    <row r="677" spans="2:10" x14ac:dyDescent="0.15">
      <c r="B677" s="286"/>
      <c r="C677" s="206"/>
      <c r="D677" s="206"/>
      <c r="E677" s="92"/>
      <c r="F677" s="159"/>
      <c r="G677" s="159"/>
      <c r="H677" s="159"/>
      <c r="I677" s="92"/>
      <c r="J677" s="92"/>
    </row>
    <row r="678" spans="2:10" x14ac:dyDescent="0.15">
      <c r="B678" s="286"/>
      <c r="C678" s="206"/>
      <c r="D678" s="206"/>
      <c r="E678" s="92"/>
      <c r="F678" s="159"/>
      <c r="G678" s="159"/>
      <c r="H678" s="159"/>
      <c r="I678" s="92"/>
      <c r="J678" s="92"/>
    </row>
    <row r="679" spans="2:10" x14ac:dyDescent="0.15">
      <c r="B679" s="286"/>
      <c r="C679" s="206"/>
      <c r="D679" s="206"/>
      <c r="E679" s="92"/>
      <c r="F679" s="159"/>
      <c r="G679" s="159"/>
      <c r="H679" s="159"/>
      <c r="I679" s="92"/>
      <c r="J679" s="92"/>
    </row>
    <row r="680" spans="2:10" x14ac:dyDescent="0.15">
      <c r="B680" s="297"/>
      <c r="C680" s="206"/>
      <c r="D680" s="206"/>
      <c r="E680" s="92"/>
      <c r="F680" s="159"/>
      <c r="G680" s="159"/>
      <c r="H680" s="159"/>
      <c r="I680" s="159"/>
      <c r="J680" s="159"/>
    </row>
    <row r="681" spans="2:10" x14ac:dyDescent="0.15">
      <c r="B681" s="286"/>
      <c r="C681" s="206"/>
      <c r="D681" s="206"/>
      <c r="E681" s="92"/>
      <c r="F681" s="159"/>
      <c r="G681" s="159"/>
      <c r="H681" s="159"/>
      <c r="I681" s="159"/>
      <c r="J681" s="159"/>
    </row>
    <row r="682" spans="2:10" x14ac:dyDescent="0.15">
      <c r="B682" s="286"/>
      <c r="C682" s="206"/>
      <c r="D682" s="206"/>
      <c r="E682" s="92"/>
      <c r="F682" s="159"/>
      <c r="G682" s="159"/>
      <c r="H682" s="159"/>
      <c r="I682" s="159"/>
      <c r="J682" s="159"/>
    </row>
    <row r="683" spans="2:10" x14ac:dyDescent="0.15">
      <c r="B683" s="286"/>
      <c r="C683" s="206"/>
      <c r="D683" s="206"/>
      <c r="E683" s="92"/>
      <c r="F683" s="159"/>
      <c r="G683" s="159"/>
      <c r="H683" s="159"/>
      <c r="I683" s="159"/>
      <c r="J683" s="159"/>
    </row>
    <row r="684" spans="2:10" x14ac:dyDescent="0.15">
      <c r="B684" s="286"/>
      <c r="C684" s="206"/>
      <c r="D684" s="206"/>
      <c r="E684" s="92"/>
      <c r="F684" s="159"/>
      <c r="G684" s="159"/>
      <c r="H684" s="159"/>
      <c r="I684" s="159"/>
      <c r="J684" s="159"/>
    </row>
    <row r="685" spans="2:10" x14ac:dyDescent="0.15">
      <c r="B685" s="297"/>
      <c r="C685" s="206"/>
      <c r="D685" s="206"/>
      <c r="E685" s="92"/>
      <c r="F685" s="159"/>
      <c r="G685" s="159"/>
      <c r="H685" s="159"/>
      <c r="I685" s="159"/>
      <c r="J685" s="159"/>
    </row>
    <row r="686" spans="2:10" x14ac:dyDescent="0.15">
      <c r="B686" s="286"/>
      <c r="C686" s="206"/>
      <c r="D686" s="206"/>
      <c r="E686" s="92"/>
      <c r="F686" s="159"/>
      <c r="G686" s="159"/>
      <c r="H686" s="159"/>
      <c r="I686" s="159"/>
      <c r="J686" s="159"/>
    </row>
    <row r="687" spans="2:10" x14ac:dyDescent="0.15">
      <c r="B687" s="286"/>
      <c r="C687" s="206"/>
      <c r="D687" s="206"/>
      <c r="E687" s="92"/>
      <c r="F687" s="159"/>
      <c r="G687" s="159"/>
      <c r="H687" s="159"/>
      <c r="I687" s="159"/>
      <c r="J687" s="159"/>
    </row>
    <row r="688" spans="2:10" x14ac:dyDescent="0.15">
      <c r="B688" s="286"/>
      <c r="C688" s="206"/>
      <c r="D688" s="206"/>
      <c r="E688" s="92"/>
      <c r="F688" s="159"/>
      <c r="G688" s="159"/>
      <c r="H688" s="159"/>
      <c r="I688" s="159"/>
      <c r="J688" s="159"/>
    </row>
    <row r="689" spans="2:10" x14ac:dyDescent="0.15">
      <c r="B689" s="286"/>
      <c r="C689" s="206"/>
      <c r="D689" s="206"/>
      <c r="E689" s="92"/>
      <c r="F689" s="159"/>
      <c r="G689" s="159"/>
      <c r="H689" s="159"/>
      <c r="I689" s="159"/>
      <c r="J689" s="159"/>
    </row>
  </sheetData>
  <mergeCells count="399">
    <mergeCell ref="AL38:AL42"/>
    <mergeCell ref="T388:T392"/>
    <mergeCell ref="T288:T292"/>
    <mergeCell ref="AL338:AL342"/>
    <mergeCell ref="AL103:AL107"/>
    <mergeCell ref="T138:T142"/>
    <mergeCell ref="B78:B82"/>
    <mergeCell ref="AL493:AL497"/>
    <mergeCell ref="AL558:AL562"/>
    <mergeCell ref="B358:B362"/>
    <mergeCell ref="AL33:AL37"/>
    <mergeCell ref="B593:B597"/>
    <mergeCell ref="B493:B497"/>
    <mergeCell ref="AL318:AL322"/>
    <mergeCell ref="B68:B72"/>
    <mergeCell ref="T258:T262"/>
    <mergeCell ref="B188:B192"/>
    <mergeCell ref="T543:T547"/>
    <mergeCell ref="AL333:AL337"/>
    <mergeCell ref="AL308:AL312"/>
    <mergeCell ref="T178:T182"/>
    <mergeCell ref="T153:T157"/>
    <mergeCell ref="B363:B367"/>
    <mergeCell ref="T438:T442"/>
    <mergeCell ref="T478:T482"/>
    <mergeCell ref="AL113:AL117"/>
    <mergeCell ref="AL343:AL347"/>
    <mergeCell ref="AL403:AL407"/>
    <mergeCell ref="B23:B27"/>
    <mergeCell ref="T273:T277"/>
    <mergeCell ref="B308:B312"/>
    <mergeCell ref="T53:T57"/>
    <mergeCell ref="C31:R31"/>
    <mergeCell ref="B538:B542"/>
    <mergeCell ref="B598:B602"/>
    <mergeCell ref="B298:B302"/>
    <mergeCell ref="T548:T552"/>
    <mergeCell ref="T593:T597"/>
    <mergeCell ref="T588:T592"/>
    <mergeCell ref="AL628:AL632"/>
    <mergeCell ref="AL313:AL317"/>
    <mergeCell ref="AL373:AL377"/>
    <mergeCell ref="AL478:AL482"/>
    <mergeCell ref="B283:B287"/>
    <mergeCell ref="T73:T77"/>
    <mergeCell ref="AL323:AL327"/>
    <mergeCell ref="T423:T427"/>
    <mergeCell ref="B608:B612"/>
    <mergeCell ref="AL613:AL617"/>
    <mergeCell ref="T268:T272"/>
    <mergeCell ref="AL623:AL627"/>
    <mergeCell ref="B163:B167"/>
    <mergeCell ref="T518:T522"/>
    <mergeCell ref="B138:B142"/>
    <mergeCell ref="T213:T217"/>
    <mergeCell ref="AL568:AL572"/>
    <mergeCell ref="T78:T82"/>
    <mergeCell ref="B263:B267"/>
    <mergeCell ref="AL468:AL472"/>
    <mergeCell ref="B238:B242"/>
    <mergeCell ref="AL163:AL167"/>
    <mergeCell ref="T378:T382"/>
    <mergeCell ref="T353:T357"/>
    <mergeCell ref="AV14:AX14"/>
    <mergeCell ref="AL288:AL292"/>
    <mergeCell ref="B158:B162"/>
    <mergeCell ref="AL263:AL267"/>
    <mergeCell ref="T573:T577"/>
    <mergeCell ref="B443:B447"/>
    <mergeCell ref="T208:T212"/>
    <mergeCell ref="B393:B397"/>
    <mergeCell ref="B453:B457"/>
    <mergeCell ref="AL563:AL567"/>
    <mergeCell ref="T493:T497"/>
    <mergeCell ref="B153:B157"/>
    <mergeCell ref="B553:B557"/>
    <mergeCell ref="U31:AJ31"/>
    <mergeCell ref="AL293:AL297"/>
    <mergeCell ref="B98:B102"/>
    <mergeCell ref="AL268:AL272"/>
    <mergeCell ref="T453:T457"/>
    <mergeCell ref="AV21:AX21"/>
    <mergeCell ref="AL393:AL397"/>
    <mergeCell ref="AL258:AL262"/>
    <mergeCell ref="T443:T447"/>
    <mergeCell ref="T418:T422"/>
    <mergeCell ref="AL208:AL212"/>
    <mergeCell ref="B680:B684"/>
    <mergeCell ref="T38:T42"/>
    <mergeCell ref="T63:T67"/>
    <mergeCell ref="AL278:AL282"/>
    <mergeCell ref="B148:B152"/>
    <mergeCell ref="B563:B567"/>
    <mergeCell ref="T163:T167"/>
    <mergeCell ref="T223:T227"/>
    <mergeCell ref="AL518:AL522"/>
    <mergeCell ref="AL578:AL582"/>
    <mergeCell ref="B448:B452"/>
    <mergeCell ref="B108:B112"/>
    <mergeCell ref="AL213:AL217"/>
    <mergeCell ref="T523:T527"/>
    <mergeCell ref="B143:B147"/>
    <mergeCell ref="B558:B562"/>
    <mergeCell ref="T498:T502"/>
    <mergeCell ref="B368:B372"/>
    <mergeCell ref="T158:T162"/>
    <mergeCell ref="AL408:AL412"/>
    <mergeCell ref="AL513:AL517"/>
    <mergeCell ref="T598:T602"/>
    <mergeCell ref="B253:B257"/>
    <mergeCell ref="T503:T507"/>
    <mergeCell ref="C2:R2"/>
    <mergeCell ref="AL553:AL557"/>
    <mergeCell ref="T88:T92"/>
    <mergeCell ref="T148:T152"/>
    <mergeCell ref="AM31:AP31"/>
    <mergeCell ref="B398:B402"/>
    <mergeCell ref="AL503:AL507"/>
    <mergeCell ref="AL98:AL102"/>
    <mergeCell ref="T21:T22"/>
    <mergeCell ref="AL123:AL127"/>
    <mergeCell ref="B343:B347"/>
    <mergeCell ref="Q3:Q4"/>
    <mergeCell ref="AJ3:AJ4"/>
    <mergeCell ref="P3:P4"/>
    <mergeCell ref="R3:R4"/>
    <mergeCell ref="U2:AJ2"/>
    <mergeCell ref="T93:T97"/>
    <mergeCell ref="T68:T72"/>
    <mergeCell ref="B16:B20"/>
    <mergeCell ref="T48:T52"/>
    <mergeCell ref="AL158:AL162"/>
    <mergeCell ref="AL133:AL137"/>
    <mergeCell ref="T348:T352"/>
    <mergeCell ref="B83:B87"/>
    <mergeCell ref="T623:T627"/>
    <mergeCell ref="B218:B222"/>
    <mergeCell ref="AL423:AL427"/>
    <mergeCell ref="T5:T9"/>
    <mergeCell ref="AL508:AL512"/>
    <mergeCell ref="T303:T307"/>
    <mergeCell ref="T103:T107"/>
    <mergeCell ref="T168:T172"/>
    <mergeCell ref="AL458:AL462"/>
    <mergeCell ref="AL523:AL527"/>
    <mergeCell ref="AL218:AL222"/>
    <mergeCell ref="B373:B377"/>
    <mergeCell ref="T113:T117"/>
    <mergeCell ref="AL363:AL367"/>
    <mergeCell ref="T23:T27"/>
    <mergeCell ref="AL58:AL62"/>
    <mergeCell ref="AL378:AL382"/>
    <mergeCell ref="AL63:AL67"/>
    <mergeCell ref="T308:T312"/>
    <mergeCell ref="B33:B37"/>
    <mergeCell ref="T16:T20"/>
    <mergeCell ref="T283:T287"/>
    <mergeCell ref="AL73:AL77"/>
    <mergeCell ref="AL48:AL52"/>
    <mergeCell ref="B633:B637"/>
    <mergeCell ref="B498:B502"/>
    <mergeCell ref="AL358:AL362"/>
    <mergeCell ref="T608:T612"/>
    <mergeCell ref="B193:B197"/>
    <mergeCell ref="AL398:AL402"/>
    <mergeCell ref="T583:T587"/>
    <mergeCell ref="AL148:AL152"/>
    <mergeCell ref="AL498:AL502"/>
    <mergeCell ref="B353:B357"/>
    <mergeCell ref="AL473:AL477"/>
    <mergeCell ref="B278:B282"/>
    <mergeCell ref="B628:B632"/>
    <mergeCell ref="B603:B607"/>
    <mergeCell ref="B578:B582"/>
    <mergeCell ref="AL238:AL242"/>
    <mergeCell ref="AL303:AL307"/>
    <mergeCell ref="T538:T542"/>
    <mergeCell ref="T513:T517"/>
    <mergeCell ref="B198:B202"/>
    <mergeCell ref="B418:B422"/>
    <mergeCell ref="B483:B487"/>
    <mergeCell ref="T248:T252"/>
    <mergeCell ref="B233:B237"/>
    <mergeCell ref="B651:B655"/>
    <mergeCell ref="AL53:AL57"/>
    <mergeCell ref="T238:T242"/>
    <mergeCell ref="T403:T407"/>
    <mergeCell ref="B588:B592"/>
    <mergeCell ref="AL593:AL597"/>
    <mergeCell ref="AL68:AL72"/>
    <mergeCell ref="B183:B187"/>
    <mergeCell ref="B288:B292"/>
    <mergeCell ref="B348:B352"/>
    <mergeCell ref="AL353:AL357"/>
    <mergeCell ref="T603:T607"/>
    <mergeCell ref="T233:T237"/>
    <mergeCell ref="T298:T302"/>
    <mergeCell ref="AL588:AL592"/>
    <mergeCell ref="B203:B207"/>
    <mergeCell ref="T558:T562"/>
    <mergeCell ref="AL173:AL177"/>
    <mergeCell ref="T358:T362"/>
    <mergeCell ref="B583:B587"/>
    <mergeCell ref="AL443:AL447"/>
    <mergeCell ref="B328:B332"/>
    <mergeCell ref="T118:T122"/>
    <mergeCell ref="B303:B307"/>
    <mergeCell ref="T646:T650"/>
    <mergeCell ref="AL598:AL602"/>
    <mergeCell ref="T633:T637"/>
    <mergeCell ref="B228:B232"/>
    <mergeCell ref="B293:B297"/>
    <mergeCell ref="B88:B92"/>
    <mergeCell ref="T188:T192"/>
    <mergeCell ref="T253:T257"/>
    <mergeCell ref="B438:B442"/>
    <mergeCell ref="AL543:AL547"/>
    <mergeCell ref="AL608:AL612"/>
    <mergeCell ref="B388:B392"/>
    <mergeCell ref="T203:T207"/>
    <mergeCell ref="B133:B137"/>
    <mergeCell ref="T488:T492"/>
    <mergeCell ref="AL88:AL92"/>
    <mergeCell ref="AL253:AL257"/>
    <mergeCell ref="B123:B127"/>
    <mergeCell ref="B433:B437"/>
    <mergeCell ref="AL603:AL607"/>
    <mergeCell ref="B383:B387"/>
    <mergeCell ref="T343:T347"/>
    <mergeCell ref="T318:T322"/>
    <mergeCell ref="B533:B537"/>
    <mergeCell ref="B675:B679"/>
    <mergeCell ref="T33:T37"/>
    <mergeCell ref="AL388:AL392"/>
    <mergeCell ref="AL188:AL192"/>
    <mergeCell ref="B248:B252"/>
    <mergeCell ref="AL108:AL112"/>
    <mergeCell ref="B93:B97"/>
    <mergeCell ref="T448:T452"/>
    <mergeCell ref="T333:T337"/>
    <mergeCell ref="T133:T137"/>
    <mergeCell ref="B518:B522"/>
    <mergeCell ref="T193:T197"/>
    <mergeCell ref="AL488:AL492"/>
    <mergeCell ref="AL548:AL552"/>
    <mergeCell ref="T143:T147"/>
    <mergeCell ref="AL183:AL187"/>
    <mergeCell ref="B243:B247"/>
    <mergeCell ref="T433:T437"/>
    <mergeCell ref="AL198:AL202"/>
    <mergeCell ref="T128:T132"/>
    <mergeCell ref="B38:B42"/>
    <mergeCell ref="AL483:AL487"/>
    <mergeCell ref="T393:T397"/>
    <mergeCell ref="B338:B342"/>
    <mergeCell ref="T58:T62"/>
    <mergeCell ref="AH3:AH4"/>
    <mergeCell ref="B318:B322"/>
    <mergeCell ref="T108:T112"/>
    <mergeCell ref="T83:T87"/>
    <mergeCell ref="B333:B337"/>
    <mergeCell ref="T368:T372"/>
    <mergeCell ref="AL118:AL122"/>
    <mergeCell ref="B618:B622"/>
    <mergeCell ref="AL93:AL97"/>
    <mergeCell ref="T278:T282"/>
    <mergeCell ref="T383:T387"/>
    <mergeCell ref="B313:B317"/>
    <mergeCell ref="B5:B9"/>
    <mergeCell ref="T613:T617"/>
    <mergeCell ref="AL618:AL622"/>
    <mergeCell ref="B488:B492"/>
    <mergeCell ref="B513:B517"/>
    <mergeCell ref="AL168:AL172"/>
    <mergeCell ref="U13:AJ13"/>
    <mergeCell ref="B73:B77"/>
    <mergeCell ref="T363:T367"/>
    <mergeCell ref="T428:T432"/>
    <mergeCell ref="B613:B617"/>
    <mergeCell ref="AL633:AL637"/>
    <mergeCell ref="AL328:AL332"/>
    <mergeCell ref="T578:T582"/>
    <mergeCell ref="AL193:AL197"/>
    <mergeCell ref="T98:T102"/>
    <mergeCell ref="B646:B650"/>
    <mergeCell ref="B43:B47"/>
    <mergeCell ref="T398:T402"/>
    <mergeCell ref="B468:B472"/>
    <mergeCell ref="AL283:AL287"/>
    <mergeCell ref="AL448:AL452"/>
    <mergeCell ref="AL348:AL352"/>
    <mergeCell ref="B641:B645"/>
    <mergeCell ref="B568:B572"/>
    <mergeCell ref="AL43:AL47"/>
    <mergeCell ref="T228:T232"/>
    <mergeCell ref="B543:B547"/>
    <mergeCell ref="T293:T297"/>
    <mergeCell ref="T553:T557"/>
    <mergeCell ref="B463:B467"/>
    <mergeCell ref="AL138:AL142"/>
    <mergeCell ref="AL248:AL252"/>
    <mergeCell ref="T458:T462"/>
    <mergeCell ref="T618:T622"/>
    <mergeCell ref="T651:T655"/>
    <mergeCell ref="AL143:AL147"/>
    <mergeCell ref="AL453:AL457"/>
    <mergeCell ref="B458:B462"/>
    <mergeCell ref="AL438:AL442"/>
    <mergeCell ref="AI3:AI4"/>
    <mergeCell ref="B323:B327"/>
    <mergeCell ref="B273:B277"/>
    <mergeCell ref="T373:T377"/>
    <mergeCell ref="B473:B477"/>
    <mergeCell ref="T641:T645"/>
    <mergeCell ref="T628:T632"/>
    <mergeCell ref="B548:B552"/>
    <mergeCell ref="T183:T187"/>
    <mergeCell ref="AL538:AL542"/>
    <mergeCell ref="B408:B412"/>
    <mergeCell ref="T198:T202"/>
    <mergeCell ref="B128:B132"/>
    <mergeCell ref="AL233:AL237"/>
    <mergeCell ref="T508:T512"/>
    <mergeCell ref="AL298:AL302"/>
    <mergeCell ref="T483:T487"/>
    <mergeCell ref="B103:B107"/>
    <mergeCell ref="B168:B172"/>
    <mergeCell ref="B685:B689"/>
    <mergeCell ref="B623:B627"/>
    <mergeCell ref="T323:T327"/>
    <mergeCell ref="B573:B577"/>
    <mergeCell ref="B258:B262"/>
    <mergeCell ref="AL273:AL277"/>
    <mergeCell ref="AM2:AQ2"/>
    <mergeCell ref="B178:B182"/>
    <mergeCell ref="T533:T537"/>
    <mergeCell ref="B413:B417"/>
    <mergeCell ref="AL418:AL422"/>
    <mergeCell ref="B478:B482"/>
    <mergeCell ref="AL583:AL587"/>
    <mergeCell ref="T243:T247"/>
    <mergeCell ref="T43:T47"/>
    <mergeCell ref="B113:B117"/>
    <mergeCell ref="B173:B177"/>
    <mergeCell ref="T463:T467"/>
    <mergeCell ref="AL153:AL157"/>
    <mergeCell ref="T468:T472"/>
    <mergeCell ref="T528:T532"/>
    <mergeCell ref="T328:T332"/>
    <mergeCell ref="AL128:AL132"/>
    <mergeCell ref="AL413:AL417"/>
    <mergeCell ref="AM14:AT14"/>
    <mergeCell ref="B428:B432"/>
    <mergeCell ref="AL533:AL537"/>
    <mergeCell ref="T218:T222"/>
    <mergeCell ref="B403:B407"/>
    <mergeCell ref="B63:B67"/>
    <mergeCell ref="AL573:AL577"/>
    <mergeCell ref="B268:B272"/>
    <mergeCell ref="T338:T342"/>
    <mergeCell ref="B528:B532"/>
    <mergeCell ref="B58:B62"/>
    <mergeCell ref="B223:B227"/>
    <mergeCell ref="AL428:AL432"/>
    <mergeCell ref="AL228:AL232"/>
    <mergeCell ref="AL203:AL207"/>
    <mergeCell ref="T413:T417"/>
    <mergeCell ref="B508:B512"/>
    <mergeCell ref="T173:T177"/>
    <mergeCell ref="T568:T572"/>
    <mergeCell ref="T563:T567"/>
    <mergeCell ref="AL178:AL182"/>
    <mergeCell ref="AL243:AL247"/>
    <mergeCell ref="B48:B52"/>
    <mergeCell ref="T123:T127"/>
    <mergeCell ref="BD3:BF3"/>
    <mergeCell ref="B21:B22"/>
    <mergeCell ref="AL463:AL467"/>
    <mergeCell ref="B523:B527"/>
    <mergeCell ref="B423:B427"/>
    <mergeCell ref="AL528:AL532"/>
    <mergeCell ref="B53:B57"/>
    <mergeCell ref="B118:B122"/>
    <mergeCell ref="AL223:AL227"/>
    <mergeCell ref="T408:T412"/>
    <mergeCell ref="T473:T477"/>
    <mergeCell ref="AL83:AL87"/>
    <mergeCell ref="C13:R13"/>
    <mergeCell ref="AL368:AL372"/>
    <mergeCell ref="AL433:AL437"/>
    <mergeCell ref="B213:B217"/>
    <mergeCell ref="B378:B382"/>
    <mergeCell ref="AL383:AL387"/>
    <mergeCell ref="T313:T317"/>
    <mergeCell ref="AL78:AL82"/>
    <mergeCell ref="T263:T267"/>
    <mergeCell ref="B503:B507"/>
    <mergeCell ref="AV3:BB3"/>
    <mergeCell ref="B208:B212"/>
  </mergeCells>
  <phoneticPr fontId="27" type="noConversion"/>
  <pageMargins left="0.7" right="0.7" top="0.75" bottom="0.75" header="0.3" footer="0.3"/>
  <pageSetup orientation="portrait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6"/>
  <dimension ref="A1:BF689"/>
  <sheetViews>
    <sheetView tabSelected="1" workbookViewId="0">
      <selection activeCell="O23" sqref="O23"/>
    </sheetView>
  </sheetViews>
  <sheetFormatPr defaultColWidth="9" defaultRowHeight="12" x14ac:dyDescent="0.15"/>
  <cols>
    <col min="1" max="1" width="2.3984375" style="17" bestFit="1" customWidth="1"/>
    <col min="2" max="2" width="9.8984375" style="17" customWidth="1"/>
    <col min="3" max="3" width="9.5" style="8" bestFit="1" customWidth="1"/>
    <col min="4" max="4" width="2.59765625" style="8" bestFit="1" customWidth="1"/>
    <col min="5" max="5" width="9.19921875" style="232" customWidth="1"/>
    <col min="6" max="8" width="9.19921875" style="12" customWidth="1"/>
    <col min="9" max="9" width="10.09765625" style="12" customWidth="1"/>
    <col min="10" max="10" width="9.19921875" style="12" customWidth="1"/>
    <col min="11" max="11" width="7.8984375" style="12" customWidth="1"/>
    <col min="12" max="12" width="8.59765625" style="12" customWidth="1"/>
    <col min="13" max="13" width="8.69921875" style="12" customWidth="1"/>
    <col min="14" max="14" width="3.69921875" style="12" customWidth="1"/>
    <col min="15" max="15" width="3.69921875" style="233" customWidth="1"/>
    <col min="16" max="16" width="9.3984375" style="12" customWidth="1"/>
    <col min="17" max="18" width="9.19921875" style="13" customWidth="1"/>
    <col min="19" max="19" width="4.19921875" style="17" customWidth="1"/>
    <col min="20" max="20" width="11" style="17" customWidth="1"/>
    <col min="21" max="23" width="9.19921875" style="17" customWidth="1"/>
    <col min="24" max="24" width="9.69921875" style="17" customWidth="1"/>
    <col min="25" max="25" width="9.8984375" style="17" customWidth="1"/>
    <col min="26" max="26" width="8.69921875" style="17" customWidth="1"/>
    <col min="27" max="27" width="10.09765625" style="17" bestFit="1" customWidth="1"/>
    <col min="28" max="28" width="10.09765625" style="17" customWidth="1"/>
    <col min="29" max="29" width="11.3984375" style="17" customWidth="1"/>
    <col min="30" max="30" width="9.09765625" style="17" customWidth="1"/>
    <col min="31" max="31" width="8.19921875" style="17" customWidth="1"/>
    <col min="32" max="32" width="3.69921875" style="17" customWidth="1"/>
    <col min="33" max="33" width="3.69921875" style="233" customWidth="1"/>
    <col min="34" max="34" width="7.09765625" style="17" customWidth="1"/>
    <col min="35" max="35" width="7.8984375" style="17" customWidth="1"/>
    <col min="36" max="36" width="9.09765625" style="17" customWidth="1"/>
    <col min="37" max="37" width="3.69921875" style="17" customWidth="1"/>
    <col min="38" max="38" width="8.3984375" style="17" bestFit="1" customWidth="1"/>
    <col min="39" max="39" width="10.69921875" style="17" customWidth="1"/>
    <col min="40" max="40" width="10.3984375" style="17" customWidth="1"/>
    <col min="41" max="41" width="9.8984375" style="17" customWidth="1"/>
    <col min="42" max="42" width="11.3984375" style="17" customWidth="1"/>
    <col min="43" max="43" width="10.5" style="17" customWidth="1"/>
    <col min="44" max="44" width="7" style="17" bestFit="1" customWidth="1"/>
    <col min="45" max="45" width="7.5" style="17" bestFit="1" customWidth="1"/>
    <col min="46" max="46" width="8.19921875" style="17" customWidth="1"/>
    <col min="47" max="47" width="16.19921875" style="17" customWidth="1"/>
    <col min="48" max="49" width="8.5" style="17" bestFit="1" customWidth="1"/>
    <col min="50" max="52" width="7.3984375" style="17" bestFit="1" customWidth="1"/>
    <col min="53" max="53" width="7.3984375" style="17" customWidth="1"/>
    <col min="54" max="54" width="7.3984375" style="17" bestFit="1" customWidth="1"/>
    <col min="55" max="55" width="2.3984375" style="17" customWidth="1"/>
    <col min="56" max="70" width="9" style="17" customWidth="1"/>
    <col min="71" max="16384" width="9" style="17"/>
  </cols>
  <sheetData>
    <row r="1" spans="1:58" ht="12.6" customHeight="1" thickBot="1" x14ac:dyDescent="0.2">
      <c r="A1" s="1" t="s">
        <v>0</v>
      </c>
      <c r="S1" s="1" t="s">
        <v>0</v>
      </c>
      <c r="AK1" s="1" t="s">
        <v>0</v>
      </c>
      <c r="AL1" s="1"/>
      <c r="AP1" s="1" t="s">
        <v>0</v>
      </c>
      <c r="AQ1" s="1"/>
      <c r="AU1" s="1" t="s">
        <v>0</v>
      </c>
    </row>
    <row r="2" spans="1:58" ht="13.5" customHeight="1" thickBot="1" x14ac:dyDescent="0.3">
      <c r="B2" s="143" t="s">
        <v>12</v>
      </c>
      <c r="C2" s="304" t="str">
        <f>CONCATENATE("Summary [ ",'Summary (auto)'!$C$3," ]")</f>
        <v>Summary [ MPEG-151 ]</v>
      </c>
      <c r="D2" s="279"/>
      <c r="E2" s="279"/>
      <c r="F2" s="279"/>
      <c r="G2" s="279"/>
      <c r="H2" s="279"/>
      <c r="I2" s="279"/>
      <c r="J2" s="279"/>
      <c r="K2" s="279"/>
      <c r="L2" s="279"/>
      <c r="M2" s="279"/>
      <c r="N2" s="279"/>
      <c r="O2" s="279"/>
      <c r="P2" s="279"/>
      <c r="Q2" s="279"/>
      <c r="R2" s="280"/>
      <c r="S2" s="206"/>
      <c r="T2" s="143" t="str">
        <f>$B$2</f>
        <v>breakfast</v>
      </c>
      <c r="U2" s="293" t="str">
        <f>CONCATENATE("Summary [ ",'Summary (auto)'!$C$4," ]")</f>
        <v>Summary [ my ]</v>
      </c>
      <c r="V2" s="269"/>
      <c r="W2" s="269"/>
      <c r="X2" s="269"/>
      <c r="Y2" s="269"/>
      <c r="Z2" s="269"/>
      <c r="AA2" s="269"/>
      <c r="AB2" s="269"/>
      <c r="AC2" s="269"/>
      <c r="AD2" s="269"/>
      <c r="AE2" s="269"/>
      <c r="AF2" s="269"/>
      <c r="AG2" s="269"/>
      <c r="AH2" s="269"/>
      <c r="AI2" s="269"/>
      <c r="AJ2" s="294"/>
      <c r="AK2" s="208"/>
      <c r="AL2" s="163" t="str">
        <f>$B$2</f>
        <v>breakfast</v>
      </c>
      <c r="AM2" s="298" t="s">
        <v>50</v>
      </c>
      <c r="AN2" s="269"/>
      <c r="AO2" s="269"/>
      <c r="AP2" s="269"/>
      <c r="AQ2" s="294"/>
      <c r="AR2" s="39"/>
      <c r="AS2" s="234"/>
      <c r="AT2" s="39"/>
    </row>
    <row r="3" spans="1:58" ht="13.5" customHeight="1" x14ac:dyDescent="0.3">
      <c r="B3" s="157"/>
      <c r="C3" s="211"/>
      <c r="D3" s="95"/>
      <c r="E3" s="235" t="s">
        <v>32</v>
      </c>
      <c r="F3" s="32" t="s">
        <v>51</v>
      </c>
      <c r="G3" s="212" t="s">
        <v>51</v>
      </c>
      <c r="H3" s="212" t="s">
        <v>51</v>
      </c>
      <c r="I3" s="212" t="s">
        <v>51</v>
      </c>
      <c r="J3" s="212" t="s">
        <v>51</v>
      </c>
      <c r="K3" s="212"/>
      <c r="L3" s="212"/>
      <c r="M3" s="212"/>
      <c r="N3" s="212"/>
      <c r="O3" s="236"/>
      <c r="P3" s="300" t="s">
        <v>52</v>
      </c>
      <c r="Q3" s="300" t="s">
        <v>53</v>
      </c>
      <c r="R3" s="306" t="s">
        <v>54</v>
      </c>
      <c r="S3" s="206"/>
      <c r="T3" s="141"/>
      <c r="U3" s="211"/>
      <c r="V3" s="95"/>
      <c r="W3" s="235" t="s">
        <v>32</v>
      </c>
      <c r="X3" s="32" t="s">
        <v>51</v>
      </c>
      <c r="Y3" s="212" t="s">
        <v>51</v>
      </c>
      <c r="Z3" s="212" t="s">
        <v>51</v>
      </c>
      <c r="AA3" s="212" t="s">
        <v>51</v>
      </c>
      <c r="AB3" s="212" t="s">
        <v>51</v>
      </c>
      <c r="AC3" s="212"/>
      <c r="AD3" s="212"/>
      <c r="AE3" s="212"/>
      <c r="AF3" s="212"/>
      <c r="AG3" s="236"/>
      <c r="AH3" s="300" t="s">
        <v>52</v>
      </c>
      <c r="AI3" s="300" t="s">
        <v>53</v>
      </c>
      <c r="AJ3" s="306" t="s">
        <v>54</v>
      </c>
      <c r="AK3" s="208"/>
      <c r="AL3" s="141"/>
      <c r="AM3" s="164"/>
      <c r="AN3" s="164"/>
      <c r="AO3" s="164"/>
      <c r="AP3" s="164"/>
      <c r="AQ3" s="165"/>
      <c r="AR3" s="44"/>
      <c r="AS3" s="52"/>
      <c r="AT3" s="21" t="s">
        <v>55</v>
      </c>
      <c r="AV3" s="295"/>
      <c r="AW3" s="286"/>
      <c r="AX3" s="286"/>
      <c r="AY3" s="286"/>
      <c r="AZ3" s="286"/>
      <c r="BA3" s="286"/>
      <c r="BB3" s="286"/>
      <c r="BD3" s="285"/>
      <c r="BE3" s="286"/>
      <c r="BF3" s="286"/>
    </row>
    <row r="4" spans="1:58" ht="13.5" customHeight="1" thickBot="1" x14ac:dyDescent="0.2">
      <c r="B4" s="142"/>
      <c r="C4" s="208"/>
      <c r="D4" s="34"/>
      <c r="E4" s="237" t="s">
        <v>56</v>
      </c>
      <c r="F4" s="35" t="s">
        <v>30</v>
      </c>
      <c r="G4" s="238" t="s">
        <v>41</v>
      </c>
      <c r="H4" s="238" t="s">
        <v>44</v>
      </c>
      <c r="I4" s="238" t="s">
        <v>47</v>
      </c>
      <c r="J4" s="238" t="s">
        <v>57</v>
      </c>
      <c r="K4" s="238"/>
      <c r="L4" s="120"/>
      <c r="M4" s="120"/>
      <c r="N4" s="93"/>
      <c r="O4" s="238"/>
      <c r="P4" s="273"/>
      <c r="Q4" s="273"/>
      <c r="R4" s="307"/>
      <c r="S4" s="206"/>
      <c r="T4" s="142"/>
      <c r="U4" s="208"/>
      <c r="V4" s="34"/>
      <c r="W4" s="237" t="s">
        <v>56</v>
      </c>
      <c r="X4" s="35" t="s">
        <v>30</v>
      </c>
      <c r="Y4" s="238" t="s">
        <v>41</v>
      </c>
      <c r="Z4" s="238" t="s">
        <v>44</v>
      </c>
      <c r="AA4" s="238" t="s">
        <v>47</v>
      </c>
      <c r="AB4" s="238" t="s">
        <v>57</v>
      </c>
      <c r="AC4" s="238"/>
      <c r="AD4" s="238"/>
      <c r="AE4" s="238"/>
      <c r="AF4" s="93"/>
      <c r="AG4" s="238"/>
      <c r="AH4" s="273"/>
      <c r="AI4" s="273"/>
      <c r="AJ4" s="307"/>
      <c r="AK4" s="206"/>
      <c r="AL4" s="210"/>
      <c r="AM4" s="92" t="s">
        <v>30</v>
      </c>
      <c r="AN4" s="92" t="s">
        <v>41</v>
      </c>
      <c r="AO4" s="92" t="s">
        <v>44</v>
      </c>
      <c r="AP4" s="92" t="s">
        <v>47</v>
      </c>
      <c r="AQ4" s="166" t="s">
        <v>57</v>
      </c>
      <c r="AR4" s="92"/>
      <c r="AS4" s="92"/>
      <c r="AT4" s="92"/>
      <c r="AV4" s="20"/>
      <c r="AW4" s="20"/>
      <c r="AX4" s="20"/>
      <c r="AY4" s="20"/>
      <c r="AZ4" s="20"/>
      <c r="BA4" s="20"/>
      <c r="BB4" s="20"/>
      <c r="BD4" s="8"/>
      <c r="BE4" s="8"/>
      <c r="BF4" s="8"/>
    </row>
    <row r="5" spans="1:58" ht="13.5" customHeight="1" x14ac:dyDescent="0.15">
      <c r="B5" s="301"/>
      <c r="C5" s="27" t="s">
        <v>34</v>
      </c>
      <c r="D5" s="28"/>
      <c r="E5" s="127">
        <f>E23</f>
        <v>33414</v>
      </c>
      <c r="F5" s="32">
        <f t="shared" ref="F5:J8" si="0">AVERAGE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37.289332399999999</v>
      </c>
      <c r="G5" s="32">
        <f t="shared" si="0"/>
        <v>41.671015399999995</v>
      </c>
      <c r="H5" s="32">
        <f t="shared" si="0"/>
        <v>0.98804788533333343</v>
      </c>
      <c r="I5" s="92">
        <f t="shared" si="0"/>
        <v>0.99409153533333339</v>
      </c>
      <c r="J5" s="92">
        <f t="shared" si="0"/>
        <v>1.2966156966666665E-2</v>
      </c>
      <c r="K5" s="57"/>
      <c r="L5" s="57"/>
      <c r="M5" s="57"/>
      <c r="N5" s="28"/>
      <c r="O5" s="58"/>
      <c r="P5" s="132">
        <f t="shared" ref="P5:Q8" si="1">P16</f>
        <v>19.280999999999999</v>
      </c>
      <c r="Q5" s="153">
        <f t="shared" si="1"/>
        <v>4</v>
      </c>
      <c r="R5" s="135" t="e">
        <f>AVERAGE(R33,R38,R43,R48,R53,R58,R63,R68,R73,R78,R83,R88,R93,R98,R103,R108,R113,R118,R123,R128,R133,R138,R143,R148,R153,R158,R163,R168,R173,R178,R183,R188,R193,R198,R203,R208,R213,R218,R223,R228,R233,R238,R243,R248,R253,R258,R263,R268,R273,R278,R283,R288,R293,R298,R303,R308,R313,R318,R323,R328,R333,R338,R343,R348,R353,R358,R363,R368,R373,R378,R383,R388,R393,R398,R403,R408,R413,R418,R423,R428,R433,R438,R443,R448,R453,R458,R463,R468,R473,R478,R483,R488,R493,R498,R503,R508,R513,R518,R523,R528,R533,R538,R543,R548,R553,R558,R563,R568,R573,R578,R583,R588,R593,R598,R603,R608,R613,R618,R623,R628,R633)</f>
        <v>#DIV/0!</v>
      </c>
      <c r="S5" s="206"/>
      <c r="T5" s="302"/>
      <c r="U5" s="27" t="s">
        <v>34</v>
      </c>
      <c r="V5" s="28"/>
      <c r="W5" s="128">
        <f>W23</f>
        <v>33415.856</v>
      </c>
      <c r="X5" s="32">
        <f t="shared" ref="X5:AB8" si="2">AVERAGE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37.244052133333327</v>
      </c>
      <c r="Y5" s="32">
        <f t="shared" si="2"/>
        <v>41.629273133333335</v>
      </c>
      <c r="Z5" s="32">
        <f t="shared" si="2"/>
        <v>0.98799678066666652</v>
      </c>
      <c r="AA5" s="92">
        <f t="shared" si="2"/>
        <v>0.99403810866666664</v>
      </c>
      <c r="AB5" s="92">
        <f t="shared" si="2"/>
        <v>1.3082331733333336E-2</v>
      </c>
      <c r="AC5" s="57"/>
      <c r="AD5" s="57"/>
      <c r="AE5" s="57"/>
      <c r="AF5" s="28"/>
      <c r="AG5" s="239"/>
      <c r="AH5" s="132">
        <f t="shared" ref="AH5:AI8" si="3">AH16</f>
        <v>62.670999999999999</v>
      </c>
      <c r="AI5" s="153">
        <f t="shared" si="3"/>
        <v>12.406000000000001</v>
      </c>
      <c r="AJ5" s="135" t="e">
        <f>AVERAGE(AJ33,AJ38,AJ43,AJ48,AJ53,AJ58,AJ63,AJ68,AJ73,AJ78,AJ83,AJ88,AJ93,AJ98,AJ103,AJ108,AJ113,AJ118,AJ123,AJ128,AJ133,AJ138,AJ143,AJ148,AJ153,AJ158,AJ163,AJ168,AJ173,AJ178,AJ183,AJ188,AJ193,AJ198,AJ203,AJ208,AJ213,AJ218,AJ223,AJ228,AJ233,AJ238,AJ243,AJ248,AJ253,AJ258,AJ263,AJ268,AJ273,AJ278,AJ283,AJ288,AJ293,AJ298,AJ303,AJ308,AJ313,AJ318,AJ323,AJ328,AJ333,AJ338,AJ343,AJ348,AJ353,AJ358,AJ363,AJ368,AJ373,AJ378,AJ383,AJ388,AJ393,AJ398,AJ403,AJ408,AJ413,AJ418,AJ423,AJ428,AJ433,AJ438,AJ443,AJ448,AJ453,AJ458,AJ463,AJ468,AJ473,AJ478,AJ483,AJ488,AJ493,AJ498,AJ503,AJ508,AJ513,AJ518,AJ523,AJ528,AJ533,AJ538,AJ543,AJ548,AJ553,AJ558,AJ563,AJ568,AJ573,AJ578,AJ583,AJ588,AJ593,AJ598,AJ603,AJ608,AJ613,AJ618,AJ623,AJ628,AJ633)</f>
        <v>#DIV/0!</v>
      </c>
      <c r="AK5" s="208"/>
      <c r="AL5" s="160"/>
      <c r="AM5" s="240">
        <f>bdrate($E5:$E8,F5:F8,$W5:$W8,X5:X8)</f>
        <v>1.661237485596434E-3</v>
      </c>
      <c r="AN5" s="241">
        <f>bdrate($E5:$E8,G5:G8,$W5:$W8,Y5:Y8)</f>
        <v>1.8814398696136436E-3</v>
      </c>
      <c r="AO5" s="241">
        <f>bdrate($E5:$E8,H5:H8,$W5:$W8,Z5:Z8)</f>
        <v>6.4914121896464394E-4</v>
      </c>
      <c r="AP5" s="241">
        <f>bdrate($E5:$E8,I5:I8,$W5:$W8,AA5:AA8)</f>
        <v>5.5428299172435302E-3</v>
      </c>
      <c r="AQ5" s="242">
        <f>bdrateInverted($E5:$E8,J5:J8,$W5:$W8,AB5:AB8)</f>
        <v>2.4214734625809253E-3</v>
      </c>
      <c r="AR5" s="243"/>
      <c r="AS5" s="53"/>
      <c r="AT5" s="21" t="s">
        <v>58</v>
      </c>
      <c r="AV5" s="244"/>
      <c r="AW5" s="244"/>
      <c r="AX5" s="244"/>
      <c r="AY5" s="244"/>
      <c r="AZ5" s="244"/>
      <c r="BA5" s="244"/>
      <c r="BB5" s="244"/>
      <c r="BF5" s="12"/>
    </row>
    <row r="6" spans="1:58" ht="13.5" customHeight="1" x14ac:dyDescent="0.15">
      <c r="B6" s="290"/>
      <c r="C6" s="29" t="s">
        <v>35</v>
      </c>
      <c r="D6" s="30"/>
      <c r="E6" s="158">
        <f>E24</f>
        <v>44680.991999999998</v>
      </c>
      <c r="F6" s="92">
        <f t="shared" si="0"/>
        <v>40.210366</v>
      </c>
      <c r="G6" s="92">
        <f t="shared" si="0"/>
        <v>44.019720466666662</v>
      </c>
      <c r="H6" s="92">
        <f t="shared" si="0"/>
        <v>0.99257454933333333</v>
      </c>
      <c r="I6" s="92">
        <f t="shared" si="0"/>
        <v>0.99556916733333334</v>
      </c>
      <c r="J6" s="92">
        <f t="shared" si="0"/>
        <v>7.4496496466666673E-3</v>
      </c>
      <c r="K6" s="58"/>
      <c r="L6" s="58"/>
      <c r="M6" s="58"/>
      <c r="N6" s="30"/>
      <c r="O6" s="58"/>
      <c r="P6" s="132">
        <f t="shared" si="1"/>
        <v>19.280999999999999</v>
      </c>
      <c r="Q6" s="132">
        <f t="shared" si="1"/>
        <v>4.25</v>
      </c>
      <c r="R6" s="135" t="e">
        <f>AVERAGE(R34,R39,R44,R49,R54,R59,R64,R69,R74,R79,R84,R89,R94,R99,R104,R109,R114,R119,R124,R129,R134,R139,R144,R149,R154,R159,R164,R169,R174,R179,R184,R189,R194,R199,R204,R209,R214,R219,R224,R229,R234,R239,R244,R249,R254,R259,R264,R269,R274,R279,R284,R289,R294,R299,R304,R309,R314,R319,R324,R329,R334,R339,R344,R349,R354,R359,R364,R369,R374,R379,R384,R389,R394,R399,R404,R409,R414,R419,R424,R429,R434,R439,R444,R449,R454,R459,R464,R469,R474,R479,R484,R489,R494,R499,R504,R509,R514,R519,R524,R529,R534,R539,R544,R549,R554,R559,R564,R569,R574,R579,R584,R589,R594,R599,R604,R609,R614,R619,R624,R629,R634)</f>
        <v>#DIV/0!</v>
      </c>
      <c r="S6" s="206"/>
      <c r="T6" s="290"/>
      <c r="U6" s="29" t="s">
        <v>35</v>
      </c>
      <c r="V6" s="30"/>
      <c r="W6" s="129">
        <f>W24</f>
        <v>44683.448000000004</v>
      </c>
      <c r="X6" s="92">
        <f t="shared" si="2"/>
        <v>40.204417333333339</v>
      </c>
      <c r="Y6" s="92">
        <f t="shared" si="2"/>
        <v>44.01706346666667</v>
      </c>
      <c r="Z6" s="92">
        <f t="shared" si="2"/>
        <v>0.99257706466666673</v>
      </c>
      <c r="AA6" s="92">
        <f t="shared" si="2"/>
        <v>0.99554442599999993</v>
      </c>
      <c r="AB6" s="92">
        <f t="shared" si="2"/>
        <v>7.4551892666666663E-3</v>
      </c>
      <c r="AC6" s="58"/>
      <c r="AD6" s="58"/>
      <c r="AE6" s="58"/>
      <c r="AF6" s="30"/>
      <c r="AG6" s="239"/>
      <c r="AH6" s="132">
        <f t="shared" si="3"/>
        <v>62.436999999999998</v>
      </c>
      <c r="AI6" s="132">
        <f t="shared" si="3"/>
        <v>12.545999999999999</v>
      </c>
      <c r="AJ6" s="135" t="e">
        <f>AVERAGE(AJ34,AJ39,AJ44,AJ49,AJ54,AJ59,AJ64,AJ69,AJ74,AJ79,AJ84,AJ89,AJ94,AJ99,AJ104,AJ109,AJ114,AJ119,AJ124,AJ129,AJ134,AJ139,AJ144,AJ149,AJ154,AJ159,AJ164,AJ169,AJ174,AJ179,AJ184,AJ189,AJ194,AJ199,AJ204,AJ209,AJ214,AJ219,AJ224,AJ229,AJ234,AJ239,AJ244,AJ249,AJ254,AJ259,AJ264,AJ269,AJ274,AJ279,AJ284,AJ289,AJ294,AJ299,AJ304,AJ309,AJ314,AJ319,AJ324,AJ329,AJ334,AJ339,AJ344,AJ349,AJ354,AJ359,AJ364,AJ369,AJ374,AJ379,AJ384,AJ389,AJ394,AJ399,AJ404,AJ409,AJ414,AJ419,AJ424,AJ429,AJ434,AJ439,AJ444,AJ449,AJ454,AJ459,AJ464,AJ469,AJ474,AJ479,AJ484,AJ489,AJ494,AJ499,AJ504,AJ509,AJ514,AJ519,AJ524,AJ529,AJ534,AJ539,AJ544,AJ549,AJ554,AJ559,AJ564,AJ569,AJ574,AJ579,AJ584,AJ589,AJ594,AJ599,AJ604,AJ609,AJ614,AJ619,AJ624,AJ629,AJ634)</f>
        <v>#DIV/0!</v>
      </c>
      <c r="AK6" s="208"/>
      <c r="AL6" s="160"/>
      <c r="AM6" s="245"/>
      <c r="AN6" s="246"/>
      <c r="AO6" s="161"/>
      <c r="AP6" s="161"/>
      <c r="AQ6" s="45"/>
      <c r="AR6" s="243"/>
      <c r="AS6" s="243"/>
      <c r="AT6" s="38"/>
      <c r="AV6" s="244"/>
      <c r="AW6" s="244"/>
      <c r="AX6" s="9"/>
      <c r="AY6" s="244"/>
      <c r="AZ6" s="244"/>
      <c r="BA6" s="244"/>
      <c r="BB6" s="9"/>
      <c r="BF6" s="12"/>
    </row>
    <row r="7" spans="1:58" ht="12.75" customHeight="1" x14ac:dyDescent="0.15">
      <c r="B7" s="290"/>
      <c r="C7" s="29" t="s">
        <v>36</v>
      </c>
      <c r="D7" s="30"/>
      <c r="E7" s="158">
        <f>E25</f>
        <v>61242.76</v>
      </c>
      <c r="F7" s="92">
        <f t="shared" si="0"/>
        <v>41.704850599999993</v>
      </c>
      <c r="G7" s="92">
        <f t="shared" si="0"/>
        <v>45.15777653333334</v>
      </c>
      <c r="H7" s="92">
        <f t="shared" si="0"/>
        <v>0.99402431400000002</v>
      </c>
      <c r="I7" s="92">
        <f t="shared" si="0"/>
        <v>0.99674097933333339</v>
      </c>
      <c r="J7" s="92">
        <f t="shared" si="0"/>
        <v>5.821239199999999E-3</v>
      </c>
      <c r="K7" s="58"/>
      <c r="L7" s="58"/>
      <c r="M7" s="58"/>
      <c r="N7" s="30"/>
      <c r="O7" s="58"/>
      <c r="P7" s="132">
        <f t="shared" si="1"/>
        <v>19.359000000000002</v>
      </c>
      <c r="Q7" s="132">
        <f t="shared" si="1"/>
        <v>4.3120000000000003</v>
      </c>
      <c r="R7" s="135" t="e">
        <f>AVERAGE(R35,R40,R45,R50,R55,R60,R65,R70,R75,R80,R85,R90,R95,R100,R105,R110,R115,R120,R125,R130,R135,R140,R145,R150,R155,R160,R165,R170,R175,R180,R185,R190,R195,R200,R205,R210,R215,R220,R225,R230,R235,R240,R245,R250,R255,R260,R265,R270,R275,R280,R285,R290,R295,R300,R305,R310,R315,R320,R325,R330,R335,R340,R345,R350,R355,R360,R365,R370,R375,R380,R385,R390,R395,R400,R405,R410,R415,R420,R425,R430,R435,R440,R445,R450,R455,R460,R465,R470,R475,R480,R485,R490,R495,R500,R505,R510,R515,R520,R525,R530,R535,R540,R545,R550,R555,R560,R565,R570,R575,R580,R585,R590,R595,R600,R605,R610,R615,R620,R625,R630,R635)</f>
        <v>#DIV/0!</v>
      </c>
      <c r="S7" s="206"/>
      <c r="T7" s="290"/>
      <c r="U7" s="29" t="s">
        <v>36</v>
      </c>
      <c r="V7" s="30"/>
      <c r="W7" s="129">
        <f>W25</f>
        <v>61244.679999999993</v>
      </c>
      <c r="X7" s="92">
        <f t="shared" si="2"/>
        <v>41.698553133333334</v>
      </c>
      <c r="Y7" s="92">
        <f t="shared" si="2"/>
        <v>45.145094533333335</v>
      </c>
      <c r="Z7" s="92">
        <f t="shared" si="2"/>
        <v>0.99402234266666645</v>
      </c>
      <c r="AA7" s="92">
        <f t="shared" si="2"/>
        <v>0.99672421200000005</v>
      </c>
      <c r="AB7" s="92">
        <f t="shared" si="2"/>
        <v>5.8422971600000009E-3</v>
      </c>
      <c r="AC7" s="58"/>
      <c r="AD7" s="58"/>
      <c r="AE7" s="58"/>
      <c r="AF7" s="30"/>
      <c r="AG7" s="239"/>
      <c r="AH7" s="132">
        <f t="shared" si="3"/>
        <v>63.795999999999999</v>
      </c>
      <c r="AI7" s="132">
        <f t="shared" si="3"/>
        <v>12.795999999999999</v>
      </c>
      <c r="AJ7" s="135" t="e">
        <f>AVERAGE(AJ35,AJ40,AJ45,AJ50,AJ55,AJ60,AJ65,AJ70,AJ75,AJ80,AJ85,AJ90,AJ95,AJ100,AJ105,AJ110,AJ115,AJ120,AJ125,AJ130,AJ135,AJ140,AJ145,AJ150,AJ155,AJ160,AJ165,AJ170,AJ175,AJ180,AJ185,AJ190,AJ195,AJ200,AJ205,AJ210,AJ215,AJ220,AJ225,AJ230,AJ235,AJ240,AJ245,AJ250,AJ255,AJ260,AJ265,AJ270,AJ275,AJ280,AJ285,AJ290,AJ295,AJ300,AJ305,AJ310,AJ315,AJ320,AJ325,AJ330,AJ335,AJ340,AJ345,AJ350,AJ355,AJ360,AJ365,AJ370,AJ375,AJ380,AJ385,AJ390,AJ395,AJ400,AJ405,AJ410,AJ415,AJ420,AJ425,AJ430,AJ435,AJ440,AJ445,AJ450,AJ455,AJ460,AJ465,AJ470,AJ475,AJ480,AJ485,AJ490,AJ495,AJ500,AJ505,AJ510,AJ515,AJ520,AJ525,AJ530,AJ535,AJ540,AJ545,AJ550,AJ555,AJ560,AJ565,AJ570,AJ575,AJ580,AJ585,AJ590,AJ595,AJ600,AJ605,AJ610,AJ615,AJ620,AJ625,AJ630,AJ635)</f>
        <v>#DIV/0!</v>
      </c>
      <c r="AK7" s="208"/>
      <c r="AL7" s="160"/>
      <c r="AM7" s="245"/>
      <c r="AN7" s="246"/>
      <c r="AO7" s="161"/>
      <c r="AP7" s="161"/>
      <c r="AQ7" s="45"/>
      <c r="AR7" s="243"/>
      <c r="AS7" s="54"/>
      <c r="AT7" s="21" t="s">
        <v>59</v>
      </c>
      <c r="AV7" s="244"/>
      <c r="AW7" s="244"/>
      <c r="AX7" s="9"/>
      <c r="AY7" s="244"/>
      <c r="AZ7" s="244"/>
      <c r="BA7" s="244"/>
      <c r="BB7" s="9"/>
      <c r="BF7" s="12"/>
    </row>
    <row r="8" spans="1:58" ht="12.75" customHeight="1" x14ac:dyDescent="0.15">
      <c r="B8" s="290"/>
      <c r="C8" s="29" t="s">
        <v>38</v>
      </c>
      <c r="D8" s="30"/>
      <c r="E8" s="158">
        <f>E26</f>
        <v>85107.415999999997</v>
      </c>
      <c r="F8" s="92">
        <f t="shared" si="0"/>
        <v>42.654803199999996</v>
      </c>
      <c r="G8" s="92">
        <f t="shared" si="0"/>
        <v>45.988619533333335</v>
      </c>
      <c r="H8" s="92">
        <f t="shared" si="0"/>
        <v>0.99478725800000001</v>
      </c>
      <c r="I8" s="92">
        <f t="shared" si="0"/>
        <v>0.9975904533333334</v>
      </c>
      <c r="J8" s="92">
        <f t="shared" si="0"/>
        <v>4.8014578200000014E-3</v>
      </c>
      <c r="K8" s="58"/>
      <c r="L8" s="58"/>
      <c r="M8" s="58"/>
      <c r="N8" s="30"/>
      <c r="O8" s="58"/>
      <c r="P8" s="132">
        <f t="shared" si="1"/>
        <v>19.484000000000002</v>
      </c>
      <c r="Q8" s="132">
        <f t="shared" si="1"/>
        <v>4.5309999999999997</v>
      </c>
      <c r="R8" s="135" t="e">
        <f>AVERAGE(R36,R41,R46,R51,R56,R61,R66,R71,R76,R81,R86,R91,R96,R101,R106,R111,R116,R121,R126,R131,R136,R141,R146,R151,R156,R161,R166,R171,R176,R181,R186,R191,R196,R201,R206,R211,R216,R221,R226,R231,R236,R241,R246,R251,R256,R261,R266,R271,R276,R281,R286,R291,R296,R301,R306,R311,R316,R321,R326,R331,R336,R341,R346,R351,R356,R361,R366,R371,R376,R381,R386,R391,R396,R401,R406,R411,R416,R421,R426,R431,R436,R441,R446,R451,R456,R461,R466,R471,R476,R481,R486,R491,R496,R501,R506,R511,R516,R521,R526,R531,R536,R541,R546,R551,R556,R561,R566,R571,R576,R581,R586,R591,R596,R601,R606,R611,R616,R621,R626,R631,R636)</f>
        <v>#DIV/0!</v>
      </c>
      <c r="S8" s="206"/>
      <c r="T8" s="290"/>
      <c r="U8" s="29" t="s">
        <v>38</v>
      </c>
      <c r="V8" s="30"/>
      <c r="W8" s="129">
        <f>W26</f>
        <v>85110.599999999991</v>
      </c>
      <c r="X8" s="92">
        <f t="shared" si="2"/>
        <v>42.643121266666661</v>
      </c>
      <c r="Y8" s="92">
        <f t="shared" si="2"/>
        <v>45.979728399999999</v>
      </c>
      <c r="Z8" s="92">
        <f t="shared" si="2"/>
        <v>0.99478802133333344</v>
      </c>
      <c r="AA8" s="92">
        <f t="shared" si="2"/>
        <v>0.9975934959999998</v>
      </c>
      <c r="AB8" s="92">
        <f t="shared" si="2"/>
        <v>4.8034321533333329E-3</v>
      </c>
      <c r="AC8" s="58"/>
      <c r="AD8" s="58"/>
      <c r="AE8" s="58"/>
      <c r="AF8" s="30"/>
      <c r="AG8" s="239"/>
      <c r="AH8" s="132">
        <f t="shared" si="3"/>
        <v>63.530999999999999</v>
      </c>
      <c r="AI8" s="132">
        <f t="shared" si="3"/>
        <v>13.186999999999999</v>
      </c>
      <c r="AJ8" s="135" t="e">
        <f>AVERAGE(AJ36,AJ41,AJ46,AJ51,AJ56,AJ61,AJ66,AJ71,AJ76,AJ81,AJ86,AJ91,AJ96,AJ101,AJ106,AJ111,AJ116,AJ121,AJ126,AJ131,AJ136,AJ141,AJ146,AJ151,AJ156,AJ161,AJ166,AJ171,AJ176,AJ181,AJ186,AJ191,AJ196,AJ201,AJ206,AJ211,AJ216,AJ221,AJ226,AJ231,AJ236,AJ241,AJ246,AJ251,AJ256,AJ261,AJ266,AJ271,AJ276,AJ281,AJ286,AJ291,AJ296,AJ301,AJ306,AJ311,AJ316,AJ321,AJ326,AJ331,AJ336,AJ341,AJ346,AJ351,AJ356,AJ361,AJ366,AJ371,AJ376,AJ381,AJ386,AJ391,AJ396,AJ401,AJ406,AJ411,AJ416,AJ421,AJ426,AJ431,AJ436,AJ441,AJ446,AJ451,AJ456,AJ461,AJ466,AJ471,AJ476,AJ481,AJ486,AJ491,AJ496,AJ501,AJ506,AJ511,AJ516,AJ521,AJ526,AJ531,AJ536,AJ541,AJ546,AJ551,AJ556,AJ561,AJ566,AJ571,AJ576,AJ581,AJ586,AJ591,AJ596,AJ601,AJ606,AJ611,AJ616,AJ621,AJ626,AJ631,AJ636)</f>
        <v>#DIV/0!</v>
      </c>
      <c r="AK8" s="208"/>
      <c r="AL8" s="160"/>
      <c r="AM8" s="46"/>
      <c r="AN8" s="161"/>
      <c r="AO8" s="161"/>
      <c r="AP8" s="161"/>
      <c r="AQ8" s="45"/>
      <c r="AR8" s="38"/>
      <c r="AV8" s="9"/>
      <c r="AW8" s="9"/>
      <c r="AX8" s="9"/>
      <c r="AY8" s="9"/>
      <c r="AZ8" s="9"/>
      <c r="BA8" s="9"/>
      <c r="BB8" s="9"/>
      <c r="BF8" s="12"/>
    </row>
    <row r="9" spans="1:58" ht="12.75" customHeight="1" thickBot="1" x14ac:dyDescent="0.2">
      <c r="B9" s="291"/>
      <c r="C9" s="31"/>
      <c r="D9" s="37"/>
      <c r="E9" s="181"/>
      <c r="F9" s="60"/>
      <c r="G9" s="60"/>
      <c r="H9" s="60"/>
      <c r="I9" s="60"/>
      <c r="J9" s="60"/>
      <c r="K9" s="60"/>
      <c r="L9" s="60"/>
      <c r="M9" s="60"/>
      <c r="N9" s="37"/>
      <c r="O9" s="60"/>
      <c r="P9" s="171"/>
      <c r="Q9" s="171"/>
      <c r="R9" s="182"/>
      <c r="S9" s="206"/>
      <c r="T9" s="290"/>
      <c r="U9" s="29"/>
      <c r="V9" s="30"/>
      <c r="W9" s="183"/>
      <c r="X9" s="60"/>
      <c r="Y9" s="60"/>
      <c r="Z9" s="60"/>
      <c r="AA9" s="60"/>
      <c r="AB9" s="60"/>
      <c r="AC9" s="58"/>
      <c r="AD9" s="58"/>
      <c r="AE9" s="58"/>
      <c r="AF9" s="30"/>
      <c r="AG9" s="239"/>
      <c r="AH9" s="171"/>
      <c r="AI9" s="171"/>
      <c r="AJ9" s="182"/>
      <c r="AK9" s="208"/>
      <c r="AL9" s="160"/>
      <c r="AM9" s="47"/>
      <c r="AN9" s="152"/>
      <c r="AO9" s="152"/>
      <c r="AP9" s="152"/>
      <c r="AQ9" s="48"/>
      <c r="AR9" s="208"/>
      <c r="AS9" s="208"/>
      <c r="AT9" s="208"/>
      <c r="BF9" s="12"/>
    </row>
    <row r="10" spans="1:58" ht="13.5" customHeight="1" thickBot="1" x14ac:dyDescent="0.2">
      <c r="B10" s="155" t="s">
        <v>60</v>
      </c>
      <c r="C10" s="138"/>
      <c r="D10" s="138"/>
      <c r="E10" s="247"/>
      <c r="F10" s="139"/>
      <c r="G10" s="139"/>
      <c r="H10" s="139"/>
      <c r="I10" s="139"/>
      <c r="J10" s="139"/>
      <c r="K10" s="139"/>
      <c r="L10" s="138"/>
      <c r="M10" s="140"/>
      <c r="N10" s="140"/>
      <c r="O10" s="248"/>
      <c r="P10" s="156">
        <f>GEOMEAN(P5:P8)</f>
        <v>19.351072386288461</v>
      </c>
      <c r="Q10" s="156">
        <f>GEOMEAN(Q5:Q8)</f>
        <v>4.269042062925287</v>
      </c>
      <c r="R10" s="136" t="e">
        <f>AVERAGE(R5:R8)</f>
        <v>#DIV/0!</v>
      </c>
      <c r="S10" s="206"/>
      <c r="T10" s="155" t="s">
        <v>60</v>
      </c>
      <c r="U10" s="138"/>
      <c r="V10" s="138"/>
      <c r="W10" s="247"/>
      <c r="X10" s="139"/>
      <c r="Y10" s="139"/>
      <c r="Z10" s="139"/>
      <c r="AA10" s="139"/>
      <c r="AB10" s="139"/>
      <c r="AC10" s="139"/>
      <c r="AD10" s="138"/>
      <c r="AE10" s="140"/>
      <c r="AF10" s="140"/>
      <c r="AG10" s="248"/>
      <c r="AH10" s="156">
        <f>GEOMEAN(AH5:AH8)</f>
        <v>63.106188190678672</v>
      </c>
      <c r="AI10" s="156">
        <f>GEOMEAN(AI5:AI8)</f>
        <v>12.730320112162541</v>
      </c>
      <c r="AJ10" s="136" t="e">
        <f>AVERAGE(AJ5:AJ8)</f>
        <v>#DIV/0!</v>
      </c>
      <c r="AK10" s="208"/>
      <c r="AL10" s="162"/>
      <c r="AM10" s="49"/>
      <c r="AN10" s="50"/>
      <c r="AO10" s="50"/>
      <c r="AP10" s="50"/>
      <c r="AQ10" s="51"/>
      <c r="AR10" s="208"/>
      <c r="AS10" s="208"/>
      <c r="AT10" s="208"/>
      <c r="BF10" s="12"/>
    </row>
    <row r="11" spans="1:58" ht="13.5" customHeight="1" x14ac:dyDescent="0.15">
      <c r="B11" s="206"/>
      <c r="C11" s="206"/>
      <c r="D11" s="206"/>
      <c r="E11" s="249"/>
      <c r="F11" s="92"/>
      <c r="G11" s="92"/>
      <c r="H11" s="92"/>
      <c r="I11" s="92"/>
      <c r="J11" s="92"/>
      <c r="K11" s="92"/>
      <c r="L11" s="206"/>
      <c r="M11" s="93"/>
      <c r="N11" s="93"/>
      <c r="O11" s="250"/>
      <c r="P11" s="92"/>
      <c r="Q11" s="92"/>
      <c r="R11" s="132"/>
      <c r="S11" s="206"/>
      <c r="T11" s="206"/>
      <c r="U11" s="206"/>
      <c r="V11" s="206"/>
      <c r="W11" s="249"/>
      <c r="X11" s="92"/>
      <c r="Y11" s="92"/>
      <c r="Z11" s="92"/>
      <c r="AA11" s="92"/>
      <c r="AB11" s="92"/>
      <c r="AC11" s="92"/>
      <c r="AD11" s="206"/>
      <c r="AE11" s="93"/>
      <c r="AF11" s="93"/>
      <c r="AG11" s="250"/>
      <c r="AH11" s="92"/>
      <c r="AI11" s="92"/>
      <c r="AJ11" s="132"/>
      <c r="AK11" s="208"/>
      <c r="AL11" s="208"/>
      <c r="AM11" s="208"/>
      <c r="AN11" s="208"/>
      <c r="AO11" s="208"/>
      <c r="AP11" s="208"/>
      <c r="AQ11" s="208"/>
      <c r="AR11" s="208"/>
      <c r="AS11" s="208"/>
      <c r="AT11" s="208"/>
      <c r="BF11" s="12"/>
    </row>
    <row r="12" spans="1:58" ht="13.5" customHeight="1" thickBot="1" x14ac:dyDescent="0.2">
      <c r="B12" s="206"/>
      <c r="C12" s="206"/>
      <c r="D12" s="206"/>
      <c r="E12" s="249"/>
      <c r="F12" s="92"/>
      <c r="G12" s="92"/>
      <c r="H12" s="92"/>
      <c r="I12" s="92"/>
      <c r="J12" s="92"/>
      <c r="K12" s="92"/>
      <c r="L12" s="206"/>
      <c r="M12" s="93"/>
      <c r="N12" s="93"/>
      <c r="O12" s="250"/>
      <c r="P12" s="92"/>
      <c r="Q12" s="92"/>
      <c r="R12" s="132"/>
      <c r="S12" s="206"/>
      <c r="T12" s="206"/>
      <c r="U12" s="206"/>
      <c r="V12" s="206"/>
      <c r="W12" s="249"/>
      <c r="X12" s="92"/>
      <c r="Y12" s="92"/>
      <c r="Z12" s="92"/>
      <c r="AA12" s="92"/>
      <c r="AB12" s="92"/>
      <c r="AC12" s="92"/>
      <c r="AD12" s="206"/>
      <c r="AE12" s="93"/>
      <c r="AF12" s="93"/>
      <c r="AG12" s="250"/>
      <c r="AH12" s="92"/>
      <c r="AI12" s="92"/>
      <c r="AJ12" s="132"/>
      <c r="AK12" s="208"/>
      <c r="AL12" s="208"/>
      <c r="AM12" s="208"/>
      <c r="AN12" s="208"/>
      <c r="AO12" s="208"/>
      <c r="AP12" s="208"/>
      <c r="AQ12" s="208"/>
      <c r="AR12" s="208"/>
      <c r="AS12" s="208"/>
      <c r="AT12" s="208"/>
      <c r="BF12" s="12"/>
    </row>
    <row r="13" spans="1:58" ht="16.2" customHeight="1" thickBot="1" x14ac:dyDescent="0.3">
      <c r="B13" s="151"/>
      <c r="C13" s="293" t="str">
        <f>CONCATENATE("Encoding/Decoding [ ",'Summary (auto)'!$C$3," ]")</f>
        <v>Encoding/Decoding [ MPEG-151 ]</v>
      </c>
      <c r="D13" s="269"/>
      <c r="E13" s="269"/>
      <c r="F13" s="269"/>
      <c r="G13" s="269"/>
      <c r="H13" s="269"/>
      <c r="I13" s="269"/>
      <c r="J13" s="269"/>
      <c r="K13" s="269"/>
      <c r="L13" s="269"/>
      <c r="M13" s="269"/>
      <c r="N13" s="269"/>
      <c r="O13" s="269"/>
      <c r="P13" s="269"/>
      <c r="Q13" s="269"/>
      <c r="R13" s="294"/>
      <c r="T13" s="23"/>
      <c r="U13" s="293" t="str">
        <f>CONCATENATE("Encoding [ ",'Summary (auto)'!$C$4," ]")</f>
        <v>Encoding [ my ]</v>
      </c>
      <c r="V13" s="269"/>
      <c r="W13" s="269"/>
      <c r="X13" s="269"/>
      <c r="Y13" s="269"/>
      <c r="Z13" s="269"/>
      <c r="AA13" s="269"/>
      <c r="AB13" s="269"/>
      <c r="AC13" s="269"/>
      <c r="AD13" s="269"/>
      <c r="AE13" s="269"/>
      <c r="AF13" s="269"/>
      <c r="AG13" s="269"/>
      <c r="AH13" s="269"/>
      <c r="AI13" s="269"/>
      <c r="AJ13" s="294"/>
    </row>
    <row r="14" spans="1:58" ht="15.6" customHeight="1" x14ac:dyDescent="0.25">
      <c r="B14" s="157"/>
      <c r="C14" s="103"/>
      <c r="D14" s="103"/>
      <c r="E14" s="251" t="s">
        <v>61</v>
      </c>
      <c r="F14" s="137" t="s">
        <v>62</v>
      </c>
      <c r="G14" s="137" t="s">
        <v>63</v>
      </c>
      <c r="H14" s="137" t="s">
        <v>64</v>
      </c>
      <c r="I14" s="137" t="s">
        <v>65</v>
      </c>
      <c r="J14" s="137" t="s">
        <v>66</v>
      </c>
      <c r="K14" s="137" t="s">
        <v>67</v>
      </c>
      <c r="L14" s="137" t="s">
        <v>68</v>
      </c>
      <c r="M14" s="104" t="s">
        <v>69</v>
      </c>
      <c r="N14" s="104"/>
      <c r="O14" s="252"/>
      <c r="P14" s="104"/>
      <c r="Q14" s="105"/>
      <c r="R14" s="106"/>
      <c r="S14" s="208"/>
      <c r="T14" s="157"/>
      <c r="U14" s="103"/>
      <c r="V14" s="103"/>
      <c r="W14" s="251" t="s">
        <v>61</v>
      </c>
      <c r="X14" s="137" t="s">
        <v>62</v>
      </c>
      <c r="Y14" s="137" t="s">
        <v>63</v>
      </c>
      <c r="Z14" s="137" t="s">
        <v>64</v>
      </c>
      <c r="AA14" s="137" t="s">
        <v>65</v>
      </c>
      <c r="AB14" s="137" t="s">
        <v>66</v>
      </c>
      <c r="AC14" s="137" t="s">
        <v>67</v>
      </c>
      <c r="AD14" s="137" t="s">
        <v>68</v>
      </c>
      <c r="AE14" s="104" t="s">
        <v>69</v>
      </c>
      <c r="AF14" s="104"/>
      <c r="AG14" s="252"/>
      <c r="AH14" s="104"/>
      <c r="AI14" s="105"/>
      <c r="AJ14" s="106"/>
      <c r="AK14" s="208"/>
      <c r="AL14" s="208"/>
      <c r="AM14" s="296"/>
      <c r="AN14" s="286"/>
      <c r="AO14" s="286"/>
      <c r="AP14" s="286"/>
      <c r="AQ14" s="286"/>
      <c r="AR14" s="286"/>
      <c r="AS14" s="286"/>
      <c r="AT14" s="286"/>
      <c r="AV14" s="285"/>
      <c r="AW14" s="286"/>
      <c r="AX14" s="286"/>
      <c r="BB14" s="209"/>
      <c r="BC14" s="209"/>
    </row>
    <row r="15" spans="1:58" s="8" customFormat="1" ht="16.2" customHeight="1" thickBot="1" x14ac:dyDescent="0.3">
      <c r="B15" s="150"/>
      <c r="C15" s="34"/>
      <c r="D15" s="34"/>
      <c r="E15" s="237" t="s">
        <v>56</v>
      </c>
      <c r="F15" s="237" t="s">
        <v>56</v>
      </c>
      <c r="G15" s="237" t="s">
        <v>56</v>
      </c>
      <c r="H15" s="237" t="s">
        <v>56</v>
      </c>
      <c r="I15" s="237" t="s">
        <v>56</v>
      </c>
      <c r="J15" s="237" t="s">
        <v>56</v>
      </c>
      <c r="K15" s="237" t="s">
        <v>56</v>
      </c>
      <c r="L15" s="237" t="s">
        <v>56</v>
      </c>
      <c r="M15" s="237" t="s">
        <v>56</v>
      </c>
      <c r="N15" s="35"/>
      <c r="O15" s="238"/>
      <c r="P15" s="213" t="s">
        <v>52</v>
      </c>
      <c r="Q15" s="213" t="s">
        <v>53</v>
      </c>
      <c r="R15" s="36"/>
      <c r="S15" s="206"/>
      <c r="T15" s="150"/>
      <c r="U15" s="34"/>
      <c r="V15" s="34"/>
      <c r="W15" s="237" t="s">
        <v>56</v>
      </c>
      <c r="X15" s="237" t="s">
        <v>56</v>
      </c>
      <c r="Y15" s="237" t="s">
        <v>56</v>
      </c>
      <c r="Z15" s="237" t="s">
        <v>56</v>
      </c>
      <c r="AA15" s="237" t="s">
        <v>56</v>
      </c>
      <c r="AB15" s="237" t="s">
        <v>56</v>
      </c>
      <c r="AC15" s="237" t="s">
        <v>56</v>
      </c>
      <c r="AD15" s="237" t="s">
        <v>56</v>
      </c>
      <c r="AE15" s="237" t="s">
        <v>56</v>
      </c>
      <c r="AF15" s="35"/>
      <c r="AG15" s="238"/>
      <c r="AH15" s="213" t="s">
        <v>52</v>
      </c>
      <c r="AI15" s="213" t="s">
        <v>53</v>
      </c>
      <c r="AJ15" s="36"/>
      <c r="AK15" s="206"/>
      <c r="AL15" s="206"/>
      <c r="AM15" s="92"/>
      <c r="AN15" s="92"/>
      <c r="AO15" s="92"/>
      <c r="AP15" s="206"/>
      <c r="AQ15" s="206"/>
      <c r="AR15" s="206"/>
      <c r="AS15" s="206"/>
      <c r="AT15" s="206"/>
      <c r="AZ15" s="17"/>
      <c r="BA15" s="17"/>
      <c r="BB15" s="209"/>
      <c r="BC15" s="209"/>
    </row>
    <row r="16" spans="1:58" ht="12.75" customHeight="1" x14ac:dyDescent="0.25">
      <c r="B16" s="303"/>
      <c r="C16" s="27" t="s">
        <v>34</v>
      </c>
      <c r="D16" s="28"/>
      <c r="E16" s="130">
        <v>6017.5439999999999</v>
      </c>
      <c r="F16" s="168">
        <v>6566.1440000000002</v>
      </c>
      <c r="G16" s="168">
        <v>856.32799999999997</v>
      </c>
      <c r="H16" s="168">
        <v>68.168000000000006</v>
      </c>
      <c r="I16" s="168">
        <v>45.311999999999998</v>
      </c>
      <c r="J16" s="168">
        <v>11184.031999999999</v>
      </c>
      <c r="K16" s="62">
        <v>6365.16</v>
      </c>
      <c r="L16" s="62">
        <v>2311.3119999999999</v>
      </c>
      <c r="M16" s="62">
        <v>13.24</v>
      </c>
      <c r="N16" s="57"/>
      <c r="O16" s="253"/>
      <c r="P16" s="131">
        <v>19.280999999999999</v>
      </c>
      <c r="Q16" s="131">
        <v>4</v>
      </c>
      <c r="R16" s="144"/>
      <c r="S16" s="206"/>
      <c r="T16" s="303"/>
      <c r="U16" s="27" t="s">
        <v>34</v>
      </c>
      <c r="V16" s="28"/>
      <c r="W16" s="130">
        <v>6017.5439999999999</v>
      </c>
      <c r="X16" s="168">
        <v>6566.4480000000003</v>
      </c>
      <c r="Y16" s="168">
        <v>856.24</v>
      </c>
      <c r="Z16" s="168">
        <v>68.463999999999999</v>
      </c>
      <c r="AA16" s="168">
        <v>45.576000000000001</v>
      </c>
      <c r="AB16" s="168">
        <v>11184.776</v>
      </c>
      <c r="AC16" s="62">
        <v>6365.4960000000001</v>
      </c>
      <c r="AD16" s="62">
        <v>2311.3119999999999</v>
      </c>
      <c r="AE16" s="62">
        <v>13.24</v>
      </c>
      <c r="AF16" s="57"/>
      <c r="AG16" s="253"/>
      <c r="AH16" s="131">
        <v>62.670999999999999</v>
      </c>
      <c r="AI16" s="131">
        <v>12.406000000000001</v>
      </c>
      <c r="AJ16" s="144"/>
      <c r="AK16" s="208"/>
      <c r="AL16" s="208"/>
      <c r="AP16" s="22"/>
      <c r="AQ16" s="22"/>
      <c r="AR16" s="208"/>
      <c r="AS16" s="208"/>
      <c r="AT16" s="208"/>
      <c r="AX16" s="12"/>
      <c r="AZ16" s="209"/>
      <c r="BA16" s="56"/>
      <c r="BB16" s="209"/>
      <c r="BC16" s="209"/>
      <c r="BD16" s="9"/>
    </row>
    <row r="17" spans="2:56" ht="12.75" customHeight="1" x14ac:dyDescent="0.25">
      <c r="B17" s="290"/>
      <c r="C17" s="29" t="s">
        <v>35</v>
      </c>
      <c r="D17" s="30"/>
      <c r="E17" s="145">
        <v>6017.5439999999999</v>
      </c>
      <c r="F17" s="169">
        <v>8723</v>
      </c>
      <c r="G17" s="169">
        <v>3083.88</v>
      </c>
      <c r="H17" s="169">
        <v>559.048</v>
      </c>
      <c r="I17" s="169">
        <v>352.89600000000002</v>
      </c>
      <c r="J17" s="169">
        <v>14303.232</v>
      </c>
      <c r="K17" s="64">
        <v>8593.4</v>
      </c>
      <c r="L17" s="64">
        <v>3047.9920000000002</v>
      </c>
      <c r="M17" s="64">
        <v>13.24</v>
      </c>
      <c r="N17" s="58"/>
      <c r="O17" s="239"/>
      <c r="P17" s="146">
        <v>19.280999999999999</v>
      </c>
      <c r="Q17" s="146">
        <v>4.25</v>
      </c>
      <c r="R17" s="147"/>
      <c r="S17" s="206"/>
      <c r="T17" s="290"/>
      <c r="U17" s="29" t="s">
        <v>35</v>
      </c>
      <c r="V17" s="30"/>
      <c r="W17" s="145">
        <v>6017.5439999999999</v>
      </c>
      <c r="X17" s="169">
        <v>8723.9279999999999</v>
      </c>
      <c r="Y17" s="169">
        <v>3083.1039999999998</v>
      </c>
      <c r="Z17" s="169">
        <v>559.48</v>
      </c>
      <c r="AA17" s="169">
        <v>353.26400000000001</v>
      </c>
      <c r="AB17" s="169">
        <v>14304.191999999999</v>
      </c>
      <c r="AC17" s="64">
        <v>8593.8559999999998</v>
      </c>
      <c r="AD17" s="64">
        <v>3048.08</v>
      </c>
      <c r="AE17" s="64">
        <v>13.24</v>
      </c>
      <c r="AF17" s="58"/>
      <c r="AG17" s="239"/>
      <c r="AH17" s="146">
        <v>62.436999999999998</v>
      </c>
      <c r="AI17" s="146">
        <v>12.545999999999999</v>
      </c>
      <c r="AJ17" s="147"/>
      <c r="AK17" s="208"/>
      <c r="AL17" s="208"/>
      <c r="AN17" s="22"/>
      <c r="AO17" s="22"/>
      <c r="AP17" s="22"/>
      <c r="AQ17" s="22"/>
      <c r="AR17" s="208"/>
      <c r="AS17" s="208"/>
      <c r="AT17" s="208"/>
      <c r="AX17" s="12"/>
      <c r="AZ17" s="209"/>
      <c r="BA17" s="209"/>
      <c r="BB17" s="209"/>
      <c r="BC17" s="209"/>
      <c r="BD17" s="9"/>
    </row>
    <row r="18" spans="2:56" ht="12.75" customHeight="1" x14ac:dyDescent="0.25">
      <c r="B18" s="290"/>
      <c r="C18" s="29" t="s">
        <v>36</v>
      </c>
      <c r="D18" s="30"/>
      <c r="E18" s="145">
        <v>6017.5439999999999</v>
      </c>
      <c r="F18" s="169">
        <v>10950.504000000001</v>
      </c>
      <c r="G18" s="169">
        <v>7387.1440000000002</v>
      </c>
      <c r="H18" s="169">
        <v>2865.3119999999999</v>
      </c>
      <c r="I18" s="169">
        <v>1843.2159999999999</v>
      </c>
      <c r="J18" s="169">
        <v>17439.2</v>
      </c>
      <c r="K18" s="64">
        <v>10915.904</v>
      </c>
      <c r="L18" s="64">
        <v>3823.9360000000001</v>
      </c>
      <c r="M18" s="64">
        <v>13.231999999999999</v>
      </c>
      <c r="N18" s="58"/>
      <c r="O18" s="239"/>
      <c r="P18" s="146">
        <v>19.359000000000002</v>
      </c>
      <c r="Q18" s="146">
        <v>4.3120000000000003</v>
      </c>
      <c r="R18" s="147"/>
      <c r="S18" s="206"/>
      <c r="T18" s="290"/>
      <c r="U18" s="29" t="s">
        <v>36</v>
      </c>
      <c r="V18" s="30"/>
      <c r="W18" s="145">
        <v>6017.5439999999999</v>
      </c>
      <c r="X18" s="169">
        <v>10950.888000000001</v>
      </c>
      <c r="Y18" s="169">
        <v>7386.48</v>
      </c>
      <c r="Z18" s="169">
        <v>2865.6880000000001</v>
      </c>
      <c r="AA18" s="169">
        <v>1843.4639999999999</v>
      </c>
      <c r="AB18" s="169">
        <v>17440.335999999999</v>
      </c>
      <c r="AC18" s="64">
        <v>10916.216</v>
      </c>
      <c r="AD18" s="64">
        <v>3824.0639999999999</v>
      </c>
      <c r="AE18" s="64">
        <v>13.231999999999999</v>
      </c>
      <c r="AF18" s="58"/>
      <c r="AG18" s="239"/>
      <c r="AH18" s="146">
        <v>63.795999999999999</v>
      </c>
      <c r="AI18" s="146">
        <v>12.795999999999999</v>
      </c>
      <c r="AJ18" s="147"/>
      <c r="AK18" s="208"/>
      <c r="AL18" s="208"/>
      <c r="AP18" s="22"/>
      <c r="AQ18" s="22"/>
      <c r="AR18" s="208"/>
      <c r="AS18" s="208"/>
      <c r="AT18" s="208"/>
      <c r="AX18" s="12"/>
      <c r="AZ18" s="209"/>
      <c r="BA18" s="55"/>
      <c r="BB18" s="209"/>
      <c r="BC18" s="209"/>
      <c r="BD18" s="9"/>
    </row>
    <row r="19" spans="2:56" ht="12.75" customHeight="1" x14ac:dyDescent="0.25">
      <c r="B19" s="290"/>
      <c r="C19" s="29" t="s">
        <v>38</v>
      </c>
      <c r="D19" s="30"/>
      <c r="E19" s="145">
        <v>6017.5439999999999</v>
      </c>
      <c r="F19" s="169">
        <v>12476.72</v>
      </c>
      <c r="G19" s="169">
        <v>13092.48</v>
      </c>
      <c r="H19" s="169">
        <v>8460.36</v>
      </c>
      <c r="I19" s="169">
        <v>6498.5039999999999</v>
      </c>
      <c r="J19" s="169">
        <v>20624.024000000001</v>
      </c>
      <c r="K19" s="64">
        <v>13303.696</v>
      </c>
      <c r="L19" s="64">
        <v>4634.0879999999997</v>
      </c>
      <c r="M19" s="64">
        <v>13.215999999999999</v>
      </c>
      <c r="N19" s="58"/>
      <c r="O19" s="239"/>
      <c r="P19" s="146">
        <v>19.484000000000002</v>
      </c>
      <c r="Q19" s="146">
        <v>4.5309999999999997</v>
      </c>
      <c r="R19" s="147"/>
      <c r="S19" s="206"/>
      <c r="T19" s="290"/>
      <c r="U19" s="29" t="s">
        <v>38</v>
      </c>
      <c r="V19" s="30"/>
      <c r="W19" s="145">
        <v>6017.5439999999999</v>
      </c>
      <c r="X19" s="169">
        <v>12478.023999999999</v>
      </c>
      <c r="Y19" s="169">
        <v>13092.504000000001</v>
      </c>
      <c r="Z19" s="169">
        <v>8459.2479999999996</v>
      </c>
      <c r="AA19" s="169">
        <v>6498.4480000000003</v>
      </c>
      <c r="AB19" s="169">
        <v>20626.351999999999</v>
      </c>
      <c r="AC19" s="64">
        <v>13304.495999999999</v>
      </c>
      <c r="AD19" s="64">
        <v>4633.9840000000004</v>
      </c>
      <c r="AE19" s="64">
        <v>13.215999999999999</v>
      </c>
      <c r="AF19" s="58"/>
      <c r="AG19" s="239"/>
      <c r="AH19" s="146">
        <v>63.530999999999999</v>
      </c>
      <c r="AI19" s="146">
        <v>13.186999999999999</v>
      </c>
      <c r="AJ19" s="147"/>
      <c r="AK19" s="208"/>
      <c r="AL19" s="208"/>
      <c r="AN19" s="22"/>
      <c r="AO19" s="21"/>
      <c r="AP19" s="22"/>
      <c r="AQ19" s="22"/>
      <c r="AR19" s="208"/>
      <c r="AS19" s="208"/>
      <c r="AT19" s="208"/>
      <c r="AX19" s="12"/>
      <c r="AZ19" s="209"/>
      <c r="BA19" s="55"/>
      <c r="BB19" s="209"/>
      <c r="BC19" s="209"/>
      <c r="BD19" s="9"/>
    </row>
    <row r="20" spans="2:56" ht="12.75" customHeight="1" thickBot="1" x14ac:dyDescent="0.3">
      <c r="B20" s="290"/>
      <c r="C20" s="31"/>
      <c r="D20" s="37"/>
      <c r="E20" s="214">
        <f>SUM(E16:E19)/SUM(E23:E26)</f>
        <v>0.10724301268985216</v>
      </c>
      <c r="F20" s="214">
        <f>SUM(F16:F19)/SUM(E23:E26)</f>
        <v>0.17249811321400335</v>
      </c>
      <c r="G20" s="214">
        <f>SUM(G16:G19)/SUM(E23:E26)</f>
        <v>0.10880088093498186</v>
      </c>
      <c r="H20" s="214">
        <f>SUM(H16:H19)/SUM(E23:E26)</f>
        <v>5.3255269901822971E-2</v>
      </c>
      <c r="I20" s="214">
        <f>SUM(I16:I19)/SUM(E23:E26)</f>
        <v>3.894014773354354E-2</v>
      </c>
      <c r="J20" s="214">
        <f>SUM(J16:J19)/SUM(E23:E26)</f>
        <v>0.28314482582222483</v>
      </c>
      <c r="K20" s="214">
        <f>SUM(K16:K19)/SUM(E23:E26)</f>
        <v>0.17455559569007964</v>
      </c>
      <c r="L20" s="214">
        <f>SUM(L16:L19)/SUM(E23:E26)</f>
        <v>6.1562154013491611E-2</v>
      </c>
      <c r="M20" s="60"/>
      <c r="N20" s="60"/>
      <c r="O20" s="254"/>
      <c r="P20" s="171"/>
      <c r="Q20" s="171"/>
      <c r="R20" s="148"/>
      <c r="S20" s="206"/>
      <c r="T20" s="290"/>
      <c r="U20" s="31"/>
      <c r="V20" s="37"/>
      <c r="W20" s="214">
        <f>SUM(W16:W19)/SUM(W23:W26)</f>
        <v>0.10723851378326051</v>
      </c>
      <c r="X20" s="214">
        <f>SUM(X16:X19)/SUM(W23:W26)</f>
        <v>0.17250388613136991</v>
      </c>
      <c r="Y20" s="214">
        <f>SUM(Y16:Y19)/SUM(W23:W26)</f>
        <v>0.10878961598752647</v>
      </c>
      <c r="Z20" s="214">
        <f>SUM(Z16:Z19)/SUM(W23:W26)</f>
        <v>5.3253000170404186E-2</v>
      </c>
      <c r="AA20" s="214">
        <f>SUM(AA16:AA19)/SUM(W23:W26)</f>
        <v>3.8942185293039062E-2</v>
      </c>
      <c r="AB20" s="214">
        <f>SUM(AB16:AB19)/SUM(W23:W26)</f>
        <v>0.2831559724349404</v>
      </c>
      <c r="AC20" s="214">
        <f>SUM(AC16:AC19)/SUM(W23:W26)</f>
        <v>0.17455675576668109</v>
      </c>
      <c r="AD20" s="214">
        <f>SUM(AD16:AD19)/SUM(W23:W26)</f>
        <v>6.1560070432778516E-2</v>
      </c>
      <c r="AE20" s="215"/>
      <c r="AF20" s="60"/>
      <c r="AG20" s="254"/>
      <c r="AH20" s="171"/>
      <c r="AI20" s="171"/>
      <c r="AJ20" s="148"/>
      <c r="AK20" s="208"/>
      <c r="AL20" s="208"/>
      <c r="AN20" s="22"/>
      <c r="AO20" s="22"/>
      <c r="AP20" s="22"/>
      <c r="AQ20" s="22"/>
      <c r="AR20" s="208"/>
      <c r="AS20" s="208"/>
      <c r="AT20" s="208"/>
      <c r="AX20" s="12"/>
      <c r="AZ20" s="209"/>
      <c r="BA20" s="209"/>
      <c r="BD20" s="9"/>
    </row>
    <row r="21" spans="2:56" ht="13.5" customHeight="1" x14ac:dyDescent="0.15">
      <c r="B21" s="287"/>
      <c r="C21" s="95"/>
      <c r="D21" s="95"/>
      <c r="E21" s="235" t="s">
        <v>32</v>
      </c>
      <c r="F21" s="32"/>
      <c r="G21" s="32"/>
      <c r="H21" s="32"/>
      <c r="I21" s="32"/>
      <c r="J21" s="32"/>
      <c r="K21" s="32"/>
      <c r="L21" s="32"/>
      <c r="M21" s="32"/>
      <c r="N21" s="32"/>
      <c r="O21" s="236"/>
      <c r="P21" s="32"/>
      <c r="Q21" s="212"/>
      <c r="R21" s="33"/>
      <c r="S21" s="206"/>
      <c r="T21" s="287"/>
      <c r="U21" s="95"/>
      <c r="V21" s="95"/>
      <c r="W21" s="255" t="s">
        <v>32</v>
      </c>
      <c r="X21" s="32"/>
      <c r="Y21" s="32"/>
      <c r="Z21" s="32"/>
      <c r="AA21" s="32"/>
      <c r="AB21" s="32"/>
      <c r="AC21" s="32"/>
      <c r="AD21" s="32"/>
      <c r="AE21" s="32"/>
      <c r="AF21" s="32"/>
      <c r="AG21" s="236"/>
      <c r="AH21" s="32"/>
      <c r="AI21" s="212"/>
      <c r="AJ21" s="33"/>
      <c r="AK21" s="208"/>
      <c r="AL21" s="208"/>
      <c r="AP21" s="22"/>
      <c r="AQ21" s="22"/>
      <c r="AR21" s="207"/>
      <c r="AS21" s="207"/>
      <c r="AT21" s="207"/>
      <c r="AV21" s="285"/>
      <c r="AW21" s="286"/>
      <c r="AX21" s="286"/>
    </row>
    <row r="22" spans="2:56" s="8" customFormat="1" ht="13.5" customHeight="1" thickBot="1" x14ac:dyDescent="0.3">
      <c r="B22" s="288"/>
      <c r="C22" s="34"/>
      <c r="D22" s="34"/>
      <c r="E22" s="237" t="s">
        <v>56</v>
      </c>
      <c r="F22" s="35"/>
      <c r="G22" s="35"/>
      <c r="H22" s="35"/>
      <c r="I22" s="35"/>
      <c r="J22" s="35"/>
      <c r="K22" s="35"/>
      <c r="L22" s="35"/>
      <c r="M22" s="35"/>
      <c r="N22" s="35"/>
      <c r="O22" s="238"/>
      <c r="P22" s="35"/>
      <c r="Q22" s="213"/>
      <c r="R22" s="36"/>
      <c r="S22" s="206"/>
      <c r="T22" s="288"/>
      <c r="U22" s="34"/>
      <c r="V22" s="34"/>
      <c r="W22" s="256" t="s">
        <v>56</v>
      </c>
      <c r="X22" s="35"/>
      <c r="Y22" s="35"/>
      <c r="Z22" s="35"/>
      <c r="AA22" s="35"/>
      <c r="AB22" s="35"/>
      <c r="AC22" s="35"/>
      <c r="AD22" s="35"/>
      <c r="AE22" s="35"/>
      <c r="AF22" s="35"/>
      <c r="AG22" s="238"/>
      <c r="AH22" s="35"/>
      <c r="AI22" s="213"/>
      <c r="AJ22" s="36"/>
      <c r="AK22" s="206"/>
      <c r="AL22" s="206"/>
      <c r="AM22" s="92"/>
      <c r="AN22" s="92"/>
      <c r="AO22" s="92"/>
      <c r="AP22" s="206"/>
      <c r="AQ22" s="206"/>
      <c r="AR22" s="206"/>
      <c r="AS22" s="206"/>
      <c r="AT22" s="206"/>
      <c r="AZ22" s="209"/>
      <c r="BA22" s="56"/>
    </row>
    <row r="23" spans="2:56" ht="13.5" customHeight="1" x14ac:dyDescent="0.15">
      <c r="B23" s="301"/>
      <c r="C23" s="27" t="s">
        <v>34</v>
      </c>
      <c r="D23" s="28"/>
      <c r="E23" s="129">
        <f>SUM(E16:L16)</f>
        <v>33414</v>
      </c>
      <c r="F23" s="58"/>
      <c r="G23" s="58"/>
      <c r="H23" s="58"/>
      <c r="I23" s="58"/>
      <c r="J23" s="58"/>
      <c r="K23" s="58"/>
      <c r="L23" s="58"/>
      <c r="M23" s="58"/>
      <c r="N23" s="58"/>
      <c r="O23" s="239"/>
      <c r="P23" s="58"/>
      <c r="Q23" s="170"/>
      <c r="R23" s="59"/>
      <c r="S23" s="206"/>
      <c r="T23" s="301"/>
      <c r="U23" s="27" t="s">
        <v>34</v>
      </c>
      <c r="V23" s="28"/>
      <c r="W23" s="129">
        <f>SUM(W16:AD16)</f>
        <v>33415.856</v>
      </c>
      <c r="X23" s="58"/>
      <c r="Y23" s="58"/>
      <c r="Z23" s="58"/>
      <c r="AA23" s="58"/>
      <c r="AB23" s="58"/>
      <c r="AC23" s="58"/>
      <c r="AD23" s="58"/>
      <c r="AE23" s="58"/>
      <c r="AF23" s="58"/>
      <c r="AG23" s="239"/>
      <c r="AH23" s="58"/>
      <c r="AI23" s="170"/>
      <c r="AJ23" s="59"/>
      <c r="AK23" s="208"/>
      <c r="AL23" s="208"/>
      <c r="AM23" s="38"/>
      <c r="AN23" s="38"/>
      <c r="AO23" s="38"/>
      <c r="AP23" s="208"/>
      <c r="AQ23" s="208"/>
      <c r="AR23" s="208"/>
      <c r="AS23" s="208"/>
      <c r="AT23" s="208"/>
      <c r="AX23" s="12"/>
    </row>
    <row r="24" spans="2:56" x14ac:dyDescent="0.15">
      <c r="B24" s="290"/>
      <c r="C24" s="29" t="s">
        <v>35</v>
      </c>
      <c r="D24" s="30"/>
      <c r="E24" s="129">
        <f>SUM(E17:L17)</f>
        <v>44680.991999999998</v>
      </c>
      <c r="F24" s="58"/>
      <c r="G24" s="58"/>
      <c r="H24" s="58"/>
      <c r="I24" s="58"/>
      <c r="J24" s="58"/>
      <c r="K24" s="58"/>
      <c r="L24" s="58"/>
      <c r="M24" s="58"/>
      <c r="N24" s="58"/>
      <c r="O24" s="239"/>
      <c r="P24" s="58"/>
      <c r="Q24" s="170"/>
      <c r="R24" s="59"/>
      <c r="S24" s="206"/>
      <c r="T24" s="290"/>
      <c r="U24" s="29" t="s">
        <v>35</v>
      </c>
      <c r="V24" s="30"/>
      <c r="W24" s="129">
        <f>SUM(W17:AD17)</f>
        <v>44683.448000000004</v>
      </c>
      <c r="X24" s="58"/>
      <c r="Y24" s="58"/>
      <c r="Z24" s="58"/>
      <c r="AA24" s="58"/>
      <c r="AB24" s="58"/>
      <c r="AC24" s="58"/>
      <c r="AD24" s="58"/>
      <c r="AE24" s="58"/>
      <c r="AF24" s="58"/>
      <c r="AG24" s="239"/>
      <c r="AH24" s="58"/>
      <c r="AI24" s="170"/>
      <c r="AJ24" s="59"/>
      <c r="AK24" s="208"/>
      <c r="AL24" s="208"/>
      <c r="AM24" s="38"/>
      <c r="AN24" s="38"/>
      <c r="AO24" s="38"/>
      <c r="AP24" s="208"/>
      <c r="AQ24" s="208"/>
      <c r="AR24" s="208"/>
      <c r="AS24" s="208"/>
      <c r="AT24" s="208"/>
      <c r="AX24" s="12"/>
      <c r="AZ24" s="8"/>
      <c r="BA24" s="8"/>
    </row>
    <row r="25" spans="2:56" x14ac:dyDescent="0.15">
      <c r="B25" s="290"/>
      <c r="C25" s="29" t="s">
        <v>36</v>
      </c>
      <c r="D25" s="30"/>
      <c r="E25" s="129">
        <f>SUM(E18:L18)</f>
        <v>61242.76</v>
      </c>
      <c r="F25" s="58"/>
      <c r="G25" s="58"/>
      <c r="H25" s="58"/>
      <c r="I25" s="58"/>
      <c r="J25" s="58"/>
      <c r="K25" s="58"/>
      <c r="L25" s="58"/>
      <c r="M25" s="58"/>
      <c r="N25" s="58"/>
      <c r="O25" s="239"/>
      <c r="P25" s="58"/>
      <c r="Q25" s="170"/>
      <c r="R25" s="59"/>
      <c r="S25" s="206"/>
      <c r="T25" s="290"/>
      <c r="U25" s="29" t="s">
        <v>36</v>
      </c>
      <c r="V25" s="30"/>
      <c r="W25" s="129">
        <f>SUM(W18:AD18)</f>
        <v>61244.679999999993</v>
      </c>
      <c r="X25" s="58"/>
      <c r="Y25" s="58"/>
      <c r="Z25" s="58"/>
      <c r="AA25" s="58"/>
      <c r="AB25" s="58"/>
      <c r="AC25" s="58"/>
      <c r="AD25" s="58"/>
      <c r="AE25" s="58"/>
      <c r="AF25" s="58"/>
      <c r="AG25" s="239"/>
      <c r="AH25" s="58"/>
      <c r="AI25" s="170"/>
      <c r="AJ25" s="59"/>
      <c r="AK25" s="208"/>
      <c r="AL25" s="208"/>
      <c r="AM25" s="208"/>
      <c r="AN25" s="208"/>
      <c r="AO25" s="208"/>
      <c r="AP25" s="208"/>
      <c r="AQ25" s="208"/>
      <c r="AR25" s="208"/>
      <c r="AS25" s="208"/>
      <c r="AT25" s="208"/>
      <c r="AX25" s="12"/>
    </row>
    <row r="26" spans="2:56" x14ac:dyDescent="0.15">
      <c r="B26" s="290"/>
      <c r="C26" s="29" t="s">
        <v>38</v>
      </c>
      <c r="D26" s="30"/>
      <c r="E26" s="129">
        <f>SUM(E19:L19)</f>
        <v>85107.415999999997</v>
      </c>
      <c r="F26" s="58"/>
      <c r="G26" s="58"/>
      <c r="H26" s="58"/>
      <c r="I26" s="58"/>
      <c r="J26" s="58"/>
      <c r="K26" s="58"/>
      <c r="L26" s="58"/>
      <c r="M26" s="58"/>
      <c r="N26" s="58"/>
      <c r="O26" s="239"/>
      <c r="P26" s="58"/>
      <c r="Q26" s="170"/>
      <c r="R26" s="59"/>
      <c r="S26" s="206"/>
      <c r="T26" s="290"/>
      <c r="U26" s="29" t="s">
        <v>38</v>
      </c>
      <c r="V26" s="30"/>
      <c r="W26" s="129">
        <f>SUM(W19:AD19)</f>
        <v>85110.599999999991</v>
      </c>
      <c r="X26" s="58"/>
      <c r="Y26" s="58"/>
      <c r="Z26" s="58"/>
      <c r="AA26" s="58"/>
      <c r="AB26" s="58"/>
      <c r="AC26" s="58"/>
      <c r="AD26" s="58"/>
      <c r="AE26" s="58"/>
      <c r="AF26" s="58"/>
      <c r="AG26" s="239"/>
      <c r="AH26" s="58"/>
      <c r="AI26" s="170"/>
      <c r="AJ26" s="59"/>
      <c r="AK26" s="208"/>
      <c r="AL26" s="208"/>
      <c r="AM26" s="208"/>
      <c r="AN26" s="208"/>
      <c r="AO26" s="208"/>
      <c r="AP26" s="208"/>
      <c r="AQ26" s="208"/>
      <c r="AR26" s="208"/>
      <c r="AS26" s="208"/>
      <c r="AT26" s="208"/>
      <c r="AX26" s="12"/>
    </row>
    <row r="27" spans="2:56" ht="13.5" customHeight="1" thickBot="1" x14ac:dyDescent="0.2">
      <c r="B27" s="291"/>
      <c r="C27" s="31"/>
      <c r="D27" s="37"/>
      <c r="E27" s="184"/>
      <c r="F27" s="60"/>
      <c r="G27" s="60"/>
      <c r="H27" s="60"/>
      <c r="I27" s="60"/>
      <c r="J27" s="60"/>
      <c r="K27" s="60"/>
      <c r="L27" s="60"/>
      <c r="M27" s="60"/>
      <c r="N27" s="60"/>
      <c r="O27" s="254"/>
      <c r="P27" s="60"/>
      <c r="Q27" s="171"/>
      <c r="R27" s="61"/>
      <c r="S27" s="206"/>
      <c r="T27" s="291"/>
      <c r="U27" s="31"/>
      <c r="V27" s="37"/>
      <c r="W27" s="184"/>
      <c r="X27" s="60"/>
      <c r="Y27" s="60"/>
      <c r="Z27" s="60"/>
      <c r="AA27" s="60"/>
      <c r="AB27" s="60"/>
      <c r="AC27" s="60"/>
      <c r="AD27" s="60"/>
      <c r="AE27" s="60"/>
      <c r="AF27" s="60"/>
      <c r="AG27" s="254"/>
      <c r="AH27" s="60"/>
      <c r="AI27" s="171"/>
      <c r="AJ27" s="61"/>
      <c r="AK27" s="208"/>
      <c r="AL27" s="208"/>
      <c r="AM27" s="208"/>
      <c r="AN27" s="208"/>
      <c r="AO27" s="208"/>
      <c r="AP27" s="208"/>
      <c r="AQ27" s="208"/>
      <c r="AR27" s="208"/>
      <c r="AS27" s="208"/>
      <c r="AT27" s="208"/>
      <c r="AX27" s="12"/>
    </row>
    <row r="28" spans="2:56" x14ac:dyDescent="0.15">
      <c r="B28" s="206"/>
      <c r="C28" s="206"/>
      <c r="D28" s="93"/>
      <c r="E28" s="249"/>
      <c r="F28" s="92"/>
      <c r="G28" s="92"/>
      <c r="H28" s="92"/>
      <c r="I28" s="92"/>
      <c r="J28" s="92"/>
      <c r="K28" s="92"/>
      <c r="L28" s="92"/>
      <c r="M28" s="92"/>
      <c r="N28" s="92"/>
      <c r="O28" s="250"/>
      <c r="P28" s="92"/>
      <c r="Q28" s="93"/>
      <c r="R28" s="93"/>
      <c r="S28" s="206"/>
      <c r="T28" s="206"/>
      <c r="U28" s="206"/>
      <c r="V28" s="93"/>
      <c r="W28" s="249"/>
      <c r="X28" s="92"/>
      <c r="Y28" s="92"/>
      <c r="Z28" s="92"/>
      <c r="AA28" s="92"/>
      <c r="AB28" s="92"/>
      <c r="AC28" s="92"/>
      <c r="AD28" s="92"/>
      <c r="AE28" s="92"/>
      <c r="AF28" s="92"/>
      <c r="AG28" s="250"/>
      <c r="AH28" s="92"/>
      <c r="AI28" s="93"/>
      <c r="AJ28" s="93"/>
      <c r="AK28" s="208"/>
      <c r="AL28" s="208"/>
      <c r="AM28" s="208"/>
      <c r="AN28" s="208"/>
      <c r="AO28" s="208"/>
      <c r="AP28" s="208"/>
      <c r="AQ28" s="208"/>
      <c r="AR28" s="208"/>
      <c r="AS28" s="208"/>
      <c r="AT28" s="208"/>
      <c r="AX28" s="12"/>
    </row>
    <row r="29" spans="2:56" ht="13.5" customHeight="1" x14ac:dyDescent="0.15">
      <c r="B29" s="206"/>
      <c r="C29" s="206"/>
      <c r="D29" s="206"/>
      <c r="E29" s="206"/>
      <c r="F29" s="206"/>
      <c r="G29" s="206"/>
      <c r="H29" s="206"/>
      <c r="I29" s="206"/>
      <c r="J29" s="206"/>
      <c r="K29" s="206"/>
      <c r="L29" s="206"/>
      <c r="M29" s="206"/>
      <c r="N29" s="206"/>
      <c r="O29" s="250"/>
      <c r="P29" s="206"/>
      <c r="Q29" s="206"/>
      <c r="R29" s="206"/>
      <c r="S29" s="206"/>
      <c r="T29" s="206"/>
      <c r="U29" s="206"/>
      <c r="V29" s="206"/>
      <c r="W29" s="206"/>
      <c r="X29" s="206"/>
      <c r="Y29" s="206"/>
      <c r="Z29" s="206"/>
      <c r="AA29" s="206"/>
      <c r="AB29" s="206"/>
      <c r="AC29" s="206"/>
      <c r="AD29" s="206"/>
      <c r="AE29" s="206"/>
      <c r="AF29" s="206"/>
      <c r="AG29" s="250"/>
      <c r="AH29" s="206"/>
      <c r="AI29" s="206"/>
      <c r="AJ29" s="206"/>
      <c r="AK29" s="208"/>
      <c r="AL29" s="208"/>
      <c r="AM29" s="208"/>
      <c r="AN29" s="208"/>
      <c r="AO29" s="208"/>
      <c r="AP29" s="208"/>
      <c r="AQ29" s="208"/>
      <c r="AR29" s="208"/>
      <c r="AS29" s="208"/>
      <c r="AT29" s="208"/>
    </row>
    <row r="30" spans="2:56" ht="13.5" customHeight="1" thickBot="1" x14ac:dyDescent="0.2">
      <c r="B30" s="206"/>
      <c r="C30" s="206"/>
      <c r="D30" s="206"/>
      <c r="E30" s="249"/>
      <c r="F30" s="206"/>
      <c r="G30" s="206"/>
      <c r="H30" s="206"/>
      <c r="I30" s="206"/>
      <c r="J30" s="206"/>
      <c r="K30" s="206"/>
      <c r="L30" s="206"/>
      <c r="M30" s="206"/>
      <c r="N30" s="206"/>
      <c r="O30" s="250"/>
      <c r="P30" s="206"/>
      <c r="Q30" s="206"/>
      <c r="R30" s="206"/>
      <c r="S30" s="206"/>
      <c r="T30" s="206"/>
      <c r="U30" s="206"/>
      <c r="V30" s="206"/>
      <c r="W30" s="249"/>
      <c r="X30" s="206"/>
      <c r="Y30" s="206"/>
      <c r="Z30" s="206"/>
      <c r="AA30" s="206"/>
      <c r="AB30" s="206"/>
      <c r="AC30" s="206"/>
      <c r="AD30" s="206"/>
      <c r="AE30" s="206"/>
      <c r="AF30" s="206"/>
      <c r="AG30" s="250"/>
      <c r="AH30" s="206"/>
      <c r="AI30" s="206"/>
      <c r="AJ30" s="206"/>
      <c r="AK30" s="208"/>
      <c r="AL30" s="208"/>
      <c r="AM30" s="208"/>
      <c r="AN30" s="208"/>
      <c r="AO30" s="208"/>
      <c r="AP30" s="208"/>
      <c r="AQ30" s="208"/>
      <c r="AR30" s="208"/>
      <c r="AS30" s="208"/>
      <c r="AT30" s="208"/>
    </row>
    <row r="31" spans="2:56" ht="13.5" customHeight="1" thickBot="1" x14ac:dyDescent="0.3">
      <c r="B31" s="23"/>
      <c r="C31" s="293" t="str">
        <f>CONCATENATE("View Synthesis [ ",'Summary (auto)'!$C$3," ]")</f>
        <v>View Synthesis [ MPEG-151 ]</v>
      </c>
      <c r="D31" s="269"/>
      <c r="E31" s="269"/>
      <c r="F31" s="269"/>
      <c r="G31" s="269"/>
      <c r="H31" s="269"/>
      <c r="I31" s="269"/>
      <c r="J31" s="269"/>
      <c r="K31" s="269"/>
      <c r="L31" s="269"/>
      <c r="M31" s="269"/>
      <c r="N31" s="269"/>
      <c r="O31" s="269"/>
      <c r="P31" s="269"/>
      <c r="Q31" s="269"/>
      <c r="R31" s="294"/>
      <c r="S31" s="206"/>
      <c r="T31" s="23"/>
      <c r="U31" s="293" t="str">
        <f>CONCATENATE("View Synthesis [ ",'Summary (auto)'!$C$4," ]")</f>
        <v>View Synthesis [ my ]</v>
      </c>
      <c r="V31" s="269"/>
      <c r="W31" s="269"/>
      <c r="X31" s="269"/>
      <c r="Y31" s="269"/>
      <c r="Z31" s="269"/>
      <c r="AA31" s="269"/>
      <c r="AB31" s="269"/>
      <c r="AC31" s="269"/>
      <c r="AD31" s="269"/>
      <c r="AE31" s="269"/>
      <c r="AF31" s="269"/>
      <c r="AG31" s="269"/>
      <c r="AH31" s="269"/>
      <c r="AI31" s="269"/>
      <c r="AJ31" s="294"/>
      <c r="AK31" s="208"/>
      <c r="AL31" s="208"/>
      <c r="AM31" s="305" t="s">
        <v>70</v>
      </c>
      <c r="AN31" s="279"/>
      <c r="AO31" s="279"/>
      <c r="AP31" s="279"/>
      <c r="AQ31" s="154"/>
      <c r="AR31" s="208"/>
      <c r="AS31" s="208"/>
      <c r="AT31" s="208"/>
    </row>
    <row r="32" spans="2:56" ht="13.5" customHeight="1" thickBot="1" x14ac:dyDescent="0.2">
      <c r="B32" s="26" t="s">
        <v>71</v>
      </c>
      <c r="C32" s="96"/>
      <c r="D32" s="96"/>
      <c r="E32" s="206"/>
      <c r="F32" s="24" t="s">
        <v>30</v>
      </c>
      <c r="G32" s="24" t="s">
        <v>41</v>
      </c>
      <c r="H32" s="24" t="s">
        <v>44</v>
      </c>
      <c r="I32" s="24" t="s">
        <v>47</v>
      </c>
      <c r="J32" s="24" t="s">
        <v>57</v>
      </c>
      <c r="K32" s="24"/>
      <c r="L32" s="120"/>
      <c r="M32" s="120"/>
      <c r="N32" s="24"/>
      <c r="O32" s="257"/>
      <c r="P32" s="24"/>
      <c r="Q32" s="24"/>
      <c r="R32" s="25" t="s">
        <v>54</v>
      </c>
      <c r="S32" s="206"/>
      <c r="T32" s="26" t="s">
        <v>71</v>
      </c>
      <c r="U32" s="96"/>
      <c r="V32" s="96"/>
      <c r="W32" s="206"/>
      <c r="X32" s="24" t="s">
        <v>30</v>
      </c>
      <c r="Y32" s="24" t="s">
        <v>41</v>
      </c>
      <c r="Z32" s="24" t="s">
        <v>44</v>
      </c>
      <c r="AA32" s="24" t="s">
        <v>47</v>
      </c>
      <c r="AB32" s="24" t="s">
        <v>57</v>
      </c>
      <c r="AC32" s="24"/>
      <c r="AD32" s="206"/>
      <c r="AE32" s="206"/>
      <c r="AF32" s="24"/>
      <c r="AG32" s="257"/>
      <c r="AH32" s="24"/>
      <c r="AI32" s="24"/>
      <c r="AJ32" s="25" t="s">
        <v>54</v>
      </c>
      <c r="AK32" s="208"/>
      <c r="AL32" s="26" t="s">
        <v>71</v>
      </c>
      <c r="AM32" s="100" t="s">
        <v>30</v>
      </c>
      <c r="AN32" s="32" t="s">
        <v>41</v>
      </c>
      <c r="AO32" s="32" t="s">
        <v>44</v>
      </c>
      <c r="AP32" s="32" t="s">
        <v>47</v>
      </c>
      <c r="AQ32" s="99" t="s">
        <v>57</v>
      </c>
      <c r="AR32" s="92"/>
      <c r="AS32" s="250"/>
      <c r="AT32" s="92"/>
    </row>
    <row r="33" spans="2:52" x14ac:dyDescent="0.15">
      <c r="B33" s="292" t="s">
        <v>72</v>
      </c>
      <c r="C33" s="27" t="s">
        <v>34</v>
      </c>
      <c r="D33" s="41"/>
      <c r="E33" s="57"/>
      <c r="F33" s="98">
        <v>37.377121000000002</v>
      </c>
      <c r="G33" s="98">
        <v>41.726298</v>
      </c>
      <c r="H33" s="98">
        <v>0.98770259000000005</v>
      </c>
      <c r="I33" s="62">
        <v>0.99398341000000001</v>
      </c>
      <c r="J33" s="62">
        <v>1.391541E-2</v>
      </c>
      <c r="K33" s="63"/>
      <c r="L33" s="258"/>
      <c r="M33" s="258"/>
      <c r="N33" s="57"/>
      <c r="O33" s="28"/>
      <c r="P33" s="57"/>
      <c r="Q33" s="28"/>
      <c r="R33" s="133"/>
      <c r="S33" s="206"/>
      <c r="T33" s="292" t="s">
        <v>72</v>
      </c>
      <c r="U33" s="27" t="s">
        <v>34</v>
      </c>
      <c r="V33" s="41"/>
      <c r="W33" s="57"/>
      <c r="X33" s="98">
        <v>37.349466999999997</v>
      </c>
      <c r="Y33" s="98">
        <v>41.695999999999998</v>
      </c>
      <c r="Z33" s="98">
        <v>0.98767428999999995</v>
      </c>
      <c r="AA33" s="62">
        <v>0.99396704999999996</v>
      </c>
      <c r="AB33" s="62">
        <v>1.3964265999999999E-2</v>
      </c>
      <c r="AC33" s="63"/>
      <c r="AD33" s="258"/>
      <c r="AE33" s="258"/>
      <c r="AF33" s="57"/>
      <c r="AG33" s="28"/>
      <c r="AH33" s="57"/>
      <c r="AI33" s="28"/>
      <c r="AJ33" s="133"/>
      <c r="AK33" s="208"/>
      <c r="AL33" s="292" t="s">
        <v>72</v>
      </c>
      <c r="AM33" s="121">
        <f t="shared" ref="AM33:AM96" si="4">IF(OR(X33="",F33=""),"",X33-F33)</f>
        <v>-2.7654000000005396E-2</v>
      </c>
      <c r="AN33" s="97">
        <f t="shared" ref="AN33:AN96" si="5">IF(OR(Y33="",G33=""),"",Y33-G33)</f>
        <v>-3.0298000000001934E-2</v>
      </c>
      <c r="AO33" s="97">
        <f t="shared" ref="AO33:AO96" si="6">IF(OR(Z33="",H33=""),"",Z33-H33)</f>
        <v>-2.830000000009214E-5</v>
      </c>
      <c r="AP33" s="97">
        <f t="shared" ref="AP33:AP96" si="7">IF(OR(AA33="",I33=""),"",AA33-I33)</f>
        <v>-1.6360000000048558E-5</v>
      </c>
      <c r="AQ33" s="122">
        <f t="shared" ref="AQ33:AQ96" si="8">IF(OR(AB33="",J33=""),"",AB33-J33)</f>
        <v>4.88559999999999E-5</v>
      </c>
      <c r="AR33" s="42"/>
      <c r="AS33" s="42" t="str">
        <f t="shared" ref="AS33:AS64" si="9">IF(OR(AD33="",L33=""),"",AD33-L33)</f>
        <v/>
      </c>
      <c r="AT33" s="42" t="str">
        <f t="shared" ref="AT33:AT64" si="10">IF(OR(AE33="",M33=""),"",AE33-M33)</f>
        <v/>
      </c>
      <c r="AX33" s="12"/>
      <c r="AZ33" s="12"/>
    </row>
    <row r="34" spans="2:52" ht="13.5" customHeight="1" x14ac:dyDescent="0.15">
      <c r="B34" s="290"/>
      <c r="C34" s="29" t="s">
        <v>35</v>
      </c>
      <c r="D34" s="187"/>
      <c r="E34" s="58"/>
      <c r="F34" s="188">
        <v>40.416711999999997</v>
      </c>
      <c r="G34" s="188">
        <v>44.160062000000003</v>
      </c>
      <c r="H34" s="188">
        <v>0.99234370999999999</v>
      </c>
      <c r="I34" s="64">
        <v>0.99577979000000005</v>
      </c>
      <c r="J34" s="64">
        <v>8.0253670000000003E-3</v>
      </c>
      <c r="K34" s="189"/>
      <c r="L34" s="259"/>
      <c r="M34" s="259"/>
      <c r="N34" s="58"/>
      <c r="O34" s="30"/>
      <c r="P34" s="58"/>
      <c r="Q34" s="30"/>
      <c r="R34" s="134"/>
      <c r="S34" s="206"/>
      <c r="T34" s="290"/>
      <c r="U34" s="29" t="s">
        <v>35</v>
      </c>
      <c r="V34" s="187"/>
      <c r="W34" s="58"/>
      <c r="X34" s="188">
        <v>40.401465999999999</v>
      </c>
      <c r="Y34" s="188">
        <v>44.146400999999997</v>
      </c>
      <c r="Z34" s="188">
        <v>0.99235538000000001</v>
      </c>
      <c r="AA34" s="64">
        <v>0.99571286000000003</v>
      </c>
      <c r="AB34" s="64">
        <v>8.0881029999999993E-3</v>
      </c>
      <c r="AC34" s="189"/>
      <c r="AD34" s="259"/>
      <c r="AE34" s="259"/>
      <c r="AF34" s="58"/>
      <c r="AG34" s="30"/>
      <c r="AH34" s="58"/>
      <c r="AI34" s="30"/>
      <c r="AJ34" s="134"/>
      <c r="AK34" s="208"/>
      <c r="AL34" s="290"/>
      <c r="AM34" s="88">
        <f t="shared" si="4"/>
        <v>-1.524599999999765E-2</v>
      </c>
      <c r="AN34" s="123">
        <f t="shared" si="5"/>
        <v>-1.366100000000614E-2</v>
      </c>
      <c r="AO34" s="123">
        <f t="shared" si="6"/>
        <v>1.1670000000019165E-5</v>
      </c>
      <c r="AP34" s="123">
        <f t="shared" si="7"/>
        <v>-6.6930000000020584E-5</v>
      </c>
      <c r="AQ34" s="89">
        <f t="shared" si="8"/>
        <v>6.2735999999999001E-5</v>
      </c>
      <c r="AR34" s="42"/>
      <c r="AS34" s="42" t="str">
        <f t="shared" si="9"/>
        <v/>
      </c>
      <c r="AT34" s="42" t="str">
        <f t="shared" si="10"/>
        <v/>
      </c>
      <c r="AX34" s="12"/>
      <c r="AZ34" s="12"/>
    </row>
    <row r="35" spans="2:52" ht="13.5" customHeight="1" x14ac:dyDescent="0.15">
      <c r="B35" s="290"/>
      <c r="C35" s="29" t="s">
        <v>36</v>
      </c>
      <c r="D35" s="187"/>
      <c r="E35" s="58"/>
      <c r="F35" s="188">
        <v>41.914318999999999</v>
      </c>
      <c r="G35" s="188">
        <v>45.288978999999998</v>
      </c>
      <c r="H35" s="188">
        <v>0.99387395000000001</v>
      </c>
      <c r="I35" s="64">
        <v>0.99627547000000005</v>
      </c>
      <c r="J35" s="64">
        <v>6.3174219999999996E-3</v>
      </c>
      <c r="K35" s="189"/>
      <c r="L35" s="259"/>
      <c r="M35" s="259"/>
      <c r="N35" s="58"/>
      <c r="O35" s="30"/>
      <c r="P35" s="58"/>
      <c r="Q35" s="30"/>
      <c r="R35" s="134"/>
      <c r="S35" s="206"/>
      <c r="T35" s="290"/>
      <c r="U35" s="29" t="s">
        <v>36</v>
      </c>
      <c r="V35" s="187"/>
      <c r="W35" s="58"/>
      <c r="X35" s="188">
        <v>41.903713000000003</v>
      </c>
      <c r="Y35" s="188">
        <v>45.270083</v>
      </c>
      <c r="Z35" s="188">
        <v>0.99388228999999995</v>
      </c>
      <c r="AA35" s="64">
        <v>0.99621967</v>
      </c>
      <c r="AB35" s="64">
        <v>6.3306439999999999E-3</v>
      </c>
      <c r="AC35" s="189"/>
      <c r="AD35" s="259"/>
      <c r="AE35" s="259"/>
      <c r="AF35" s="58"/>
      <c r="AG35" s="30"/>
      <c r="AH35" s="58"/>
      <c r="AI35" s="30"/>
      <c r="AJ35" s="134"/>
      <c r="AK35" s="208"/>
      <c r="AL35" s="290"/>
      <c r="AM35" s="88">
        <f t="shared" si="4"/>
        <v>-1.0605999999995674E-2</v>
      </c>
      <c r="AN35" s="123">
        <f t="shared" si="5"/>
        <v>-1.8895999999998025E-2</v>
      </c>
      <c r="AO35" s="123">
        <f t="shared" si="6"/>
        <v>8.339999999940062E-6</v>
      </c>
      <c r="AP35" s="123">
        <f t="shared" si="7"/>
        <v>-5.5800000000050254E-5</v>
      </c>
      <c r="AQ35" s="89">
        <f t="shared" si="8"/>
        <v>1.3222000000000234E-5</v>
      </c>
      <c r="AR35" s="42"/>
      <c r="AS35" s="42" t="str">
        <f t="shared" si="9"/>
        <v/>
      </c>
      <c r="AT35" s="42" t="str">
        <f t="shared" si="10"/>
        <v/>
      </c>
      <c r="AX35" s="12"/>
      <c r="AZ35" s="12"/>
    </row>
    <row r="36" spans="2:52" ht="13.5" customHeight="1" x14ac:dyDescent="0.15">
      <c r="B36" s="290"/>
      <c r="C36" s="29" t="s">
        <v>38</v>
      </c>
      <c r="D36" s="187"/>
      <c r="E36" s="58"/>
      <c r="F36" s="188">
        <v>42.999996000000003</v>
      </c>
      <c r="G36" s="188">
        <v>46.223700000000001</v>
      </c>
      <c r="H36" s="188">
        <v>0.99467004000000003</v>
      </c>
      <c r="I36" s="64">
        <v>0.99723275</v>
      </c>
      <c r="J36" s="64">
        <v>5.0945262999999999E-3</v>
      </c>
      <c r="K36" s="189"/>
      <c r="L36" s="259"/>
      <c r="M36" s="259"/>
      <c r="N36" s="58"/>
      <c r="O36" s="30"/>
      <c r="P36" s="58"/>
      <c r="Q36" s="30"/>
      <c r="R36" s="134"/>
      <c r="S36" s="206"/>
      <c r="T36" s="290"/>
      <c r="U36" s="29" t="s">
        <v>38</v>
      </c>
      <c r="V36" s="187"/>
      <c r="W36" s="58"/>
      <c r="X36" s="188">
        <v>42.990696999999997</v>
      </c>
      <c r="Y36" s="188">
        <v>46.220464</v>
      </c>
      <c r="Z36" s="188">
        <v>0.99466997000000001</v>
      </c>
      <c r="AA36" s="64">
        <v>0.99727719000000004</v>
      </c>
      <c r="AB36" s="64">
        <v>5.0688540000000002E-3</v>
      </c>
      <c r="AC36" s="189"/>
      <c r="AD36" s="259"/>
      <c r="AE36" s="259"/>
      <c r="AF36" s="58"/>
      <c r="AG36" s="30"/>
      <c r="AH36" s="58"/>
      <c r="AI36" s="30"/>
      <c r="AJ36" s="134"/>
      <c r="AK36" s="208"/>
      <c r="AL36" s="290"/>
      <c r="AM36" s="88">
        <f t="shared" si="4"/>
        <v>-9.2990000000057194E-3</v>
      </c>
      <c r="AN36" s="123">
        <f t="shared" si="5"/>
        <v>-3.2360000000011269E-3</v>
      </c>
      <c r="AO36" s="123">
        <f t="shared" si="6"/>
        <v>-7.0000000018666242E-8</v>
      </c>
      <c r="AP36" s="123">
        <f t="shared" si="7"/>
        <v>4.4440000000034452E-5</v>
      </c>
      <c r="AQ36" s="89">
        <f t="shared" si="8"/>
        <v>-2.567229999999969E-5</v>
      </c>
      <c r="AR36" s="42"/>
      <c r="AS36" s="42" t="str">
        <f t="shared" si="9"/>
        <v/>
      </c>
      <c r="AT36" s="42" t="str">
        <f t="shared" si="10"/>
        <v/>
      </c>
      <c r="AX36" s="12"/>
      <c r="AZ36" s="12"/>
    </row>
    <row r="37" spans="2:52" ht="13.5" customHeight="1" thickBot="1" x14ac:dyDescent="0.2">
      <c r="B37" s="290"/>
      <c r="C37" s="29"/>
      <c r="D37" s="187"/>
      <c r="E37" s="58"/>
      <c r="F37" s="190"/>
      <c r="G37" s="190"/>
      <c r="H37" s="190"/>
      <c r="I37" s="58"/>
      <c r="J37" s="58"/>
      <c r="K37" s="189"/>
      <c r="L37" s="259"/>
      <c r="M37" s="259"/>
      <c r="N37" s="58"/>
      <c r="O37" s="30"/>
      <c r="P37" s="58"/>
      <c r="Q37" s="30"/>
      <c r="R37" s="185"/>
      <c r="S37" s="206"/>
      <c r="T37" s="290"/>
      <c r="U37" s="29"/>
      <c r="V37" s="187"/>
      <c r="W37" s="58"/>
      <c r="X37" s="190"/>
      <c r="Y37" s="190"/>
      <c r="Z37" s="190"/>
      <c r="AA37" s="58"/>
      <c r="AB37" s="58"/>
      <c r="AC37" s="189"/>
      <c r="AD37" s="259"/>
      <c r="AE37" s="259"/>
      <c r="AF37" s="58"/>
      <c r="AG37" s="30"/>
      <c r="AH37" s="58"/>
      <c r="AI37" s="30"/>
      <c r="AJ37" s="185"/>
      <c r="AK37" s="208"/>
      <c r="AL37" s="290"/>
      <c r="AM37" s="124" t="str">
        <f t="shared" si="4"/>
        <v/>
      </c>
      <c r="AN37" s="125" t="str">
        <f t="shared" si="5"/>
        <v/>
      </c>
      <c r="AO37" s="125" t="str">
        <f t="shared" si="6"/>
        <v/>
      </c>
      <c r="AP37" s="125" t="str">
        <f t="shared" si="7"/>
        <v/>
      </c>
      <c r="AQ37" s="126" t="str">
        <f t="shared" si="8"/>
        <v/>
      </c>
      <c r="AR37" s="42"/>
      <c r="AS37" s="42" t="str">
        <f t="shared" si="9"/>
        <v/>
      </c>
      <c r="AT37" s="42" t="str">
        <f t="shared" si="10"/>
        <v/>
      </c>
      <c r="AX37" s="12"/>
      <c r="AZ37" s="12"/>
    </row>
    <row r="38" spans="2:52" x14ac:dyDescent="0.15">
      <c r="B38" s="292" t="s">
        <v>73</v>
      </c>
      <c r="C38" s="27" t="s">
        <v>34</v>
      </c>
      <c r="D38" s="41"/>
      <c r="E38" s="57"/>
      <c r="F38" s="98">
        <v>37.498452</v>
      </c>
      <c r="G38" s="98">
        <v>41.862355000000001</v>
      </c>
      <c r="H38" s="98">
        <v>0.98811163000000002</v>
      </c>
      <c r="I38" s="62">
        <v>0.99426031999999998</v>
      </c>
      <c r="J38" s="62">
        <v>1.3015954999999999E-2</v>
      </c>
      <c r="K38" s="63"/>
      <c r="L38" s="258"/>
      <c r="M38" s="258"/>
      <c r="N38" s="57"/>
      <c r="O38" s="28"/>
      <c r="P38" s="57"/>
      <c r="Q38" s="28"/>
      <c r="R38" s="133"/>
      <c r="S38" s="206"/>
      <c r="T38" s="292" t="s">
        <v>73</v>
      </c>
      <c r="U38" s="27" t="s">
        <v>34</v>
      </c>
      <c r="V38" s="41"/>
      <c r="W38" s="57"/>
      <c r="X38" s="98">
        <v>37.464011999999997</v>
      </c>
      <c r="Y38" s="98">
        <v>41.825130000000001</v>
      </c>
      <c r="Z38" s="98">
        <v>0.98808803000000001</v>
      </c>
      <c r="AA38" s="62">
        <v>0.99421327999999998</v>
      </c>
      <c r="AB38" s="62">
        <v>1.3088116E-2</v>
      </c>
      <c r="AC38" s="63"/>
      <c r="AD38" s="258"/>
      <c r="AE38" s="258"/>
      <c r="AF38" s="57"/>
      <c r="AG38" s="28"/>
      <c r="AH38" s="57"/>
      <c r="AI38" s="28"/>
      <c r="AJ38" s="133"/>
      <c r="AK38" s="208"/>
      <c r="AL38" s="292" t="s">
        <v>73</v>
      </c>
      <c r="AM38" s="121">
        <f t="shared" si="4"/>
        <v>-3.4440000000003579E-2</v>
      </c>
      <c r="AN38" s="97">
        <f t="shared" si="5"/>
        <v>-3.7224999999999397E-2</v>
      </c>
      <c r="AO38" s="97">
        <f t="shared" si="6"/>
        <v>-2.36000000000125E-5</v>
      </c>
      <c r="AP38" s="97">
        <f t="shared" si="7"/>
        <v>-4.7039999999998194E-5</v>
      </c>
      <c r="AQ38" s="122">
        <f t="shared" si="8"/>
        <v>7.2161000000001141E-5</v>
      </c>
      <c r="AR38" s="42"/>
      <c r="AS38" s="42" t="str">
        <f t="shared" si="9"/>
        <v/>
      </c>
      <c r="AT38" s="42" t="str">
        <f t="shared" si="10"/>
        <v/>
      </c>
      <c r="AX38" s="12"/>
      <c r="AZ38" s="12"/>
    </row>
    <row r="39" spans="2:52" ht="13.5" customHeight="1" x14ac:dyDescent="0.15">
      <c r="B39" s="290"/>
      <c r="C39" s="29" t="s">
        <v>35</v>
      </c>
      <c r="D39" s="187"/>
      <c r="E39" s="58"/>
      <c r="F39" s="188">
        <v>40.430551999999999</v>
      </c>
      <c r="G39" s="188">
        <v>44.211201000000003</v>
      </c>
      <c r="H39" s="188">
        <v>0.99247943999999999</v>
      </c>
      <c r="I39" s="64">
        <v>0.99597692999999998</v>
      </c>
      <c r="J39" s="64">
        <v>7.6509452999999998E-3</v>
      </c>
      <c r="K39" s="189"/>
      <c r="L39" s="259"/>
      <c r="M39" s="259"/>
      <c r="N39" s="58"/>
      <c r="O39" s="30"/>
      <c r="P39" s="58"/>
      <c r="Q39" s="30"/>
      <c r="R39" s="134"/>
      <c r="S39" s="206"/>
      <c r="T39" s="290"/>
      <c r="U39" s="29" t="s">
        <v>35</v>
      </c>
      <c r="V39" s="187"/>
      <c r="W39" s="58"/>
      <c r="X39" s="188">
        <v>40.428012000000003</v>
      </c>
      <c r="Y39" s="188">
        <v>44.210619999999999</v>
      </c>
      <c r="Z39" s="188">
        <v>0.99248206999999999</v>
      </c>
      <c r="AA39" s="64">
        <v>0.99593628000000001</v>
      </c>
      <c r="AB39" s="64">
        <v>7.6434034999999997E-3</v>
      </c>
      <c r="AC39" s="189"/>
      <c r="AD39" s="259"/>
      <c r="AE39" s="259"/>
      <c r="AF39" s="58"/>
      <c r="AG39" s="30"/>
      <c r="AH39" s="58"/>
      <c r="AI39" s="30"/>
      <c r="AJ39" s="134"/>
      <c r="AK39" s="208"/>
      <c r="AL39" s="290"/>
      <c r="AM39" s="88">
        <f t="shared" si="4"/>
        <v>-2.539999999996212E-3</v>
      </c>
      <c r="AN39" s="123">
        <f t="shared" si="5"/>
        <v>-5.8100000000393948E-4</v>
      </c>
      <c r="AO39" s="123">
        <f t="shared" si="6"/>
        <v>2.6300000000034629E-6</v>
      </c>
      <c r="AP39" s="123">
        <f t="shared" si="7"/>
        <v>-4.0649999999975428E-5</v>
      </c>
      <c r="AQ39" s="89">
        <f t="shared" si="8"/>
        <v>-7.5418000000000707E-6</v>
      </c>
      <c r="AR39" s="42"/>
      <c r="AS39" s="42" t="str">
        <f t="shared" si="9"/>
        <v/>
      </c>
      <c r="AT39" s="42" t="str">
        <f t="shared" si="10"/>
        <v/>
      </c>
      <c r="AX39" s="12"/>
      <c r="AZ39" s="12"/>
    </row>
    <row r="40" spans="2:52" ht="13.5" customHeight="1" x14ac:dyDescent="0.15">
      <c r="B40" s="290"/>
      <c r="C40" s="29" t="s">
        <v>36</v>
      </c>
      <c r="D40" s="187"/>
      <c r="E40" s="58"/>
      <c r="F40" s="188">
        <v>41.801214000000002</v>
      </c>
      <c r="G40" s="188">
        <v>45.241869999999999</v>
      </c>
      <c r="H40" s="188">
        <v>0.99385093999999996</v>
      </c>
      <c r="I40" s="64">
        <v>0.99654746999999999</v>
      </c>
      <c r="J40" s="64">
        <v>6.1823846999999998E-3</v>
      </c>
      <c r="K40" s="189"/>
      <c r="L40" s="259"/>
      <c r="M40" s="259"/>
      <c r="N40" s="58"/>
      <c r="O40" s="30"/>
      <c r="P40" s="58"/>
      <c r="Q40" s="30"/>
      <c r="R40" s="134"/>
      <c r="S40" s="206"/>
      <c r="T40" s="290"/>
      <c r="U40" s="29" t="s">
        <v>36</v>
      </c>
      <c r="V40" s="187"/>
      <c r="W40" s="58"/>
      <c r="X40" s="188">
        <v>41.794837999999999</v>
      </c>
      <c r="Y40" s="188">
        <v>45.231779000000003</v>
      </c>
      <c r="Z40" s="188">
        <v>0.99384550999999999</v>
      </c>
      <c r="AA40" s="64">
        <v>0.99650665000000005</v>
      </c>
      <c r="AB40" s="64">
        <v>6.2104869999999998E-3</v>
      </c>
      <c r="AC40" s="189"/>
      <c r="AD40" s="259"/>
      <c r="AE40" s="259"/>
      <c r="AF40" s="58"/>
      <c r="AG40" s="30"/>
      <c r="AH40" s="58"/>
      <c r="AI40" s="30"/>
      <c r="AJ40" s="134"/>
      <c r="AK40" s="208"/>
      <c r="AL40" s="290"/>
      <c r="AM40" s="88">
        <f t="shared" si="4"/>
        <v>-6.3760000000030459E-3</v>
      </c>
      <c r="AN40" s="123">
        <f t="shared" si="5"/>
        <v>-1.0090999999995631E-2</v>
      </c>
      <c r="AO40" s="123">
        <f t="shared" si="6"/>
        <v>-5.4299999999729565E-6</v>
      </c>
      <c r="AP40" s="123">
        <f t="shared" si="7"/>
        <v>-4.0819999999941459E-5</v>
      </c>
      <c r="AQ40" s="89">
        <f t="shared" si="8"/>
        <v>2.8102300000000004E-5</v>
      </c>
      <c r="AR40" s="42"/>
      <c r="AS40" s="42" t="str">
        <f t="shared" si="9"/>
        <v/>
      </c>
      <c r="AT40" s="42" t="str">
        <f t="shared" si="10"/>
        <v/>
      </c>
      <c r="AX40" s="12"/>
      <c r="AZ40" s="12"/>
    </row>
    <row r="41" spans="2:52" ht="13.5" customHeight="1" x14ac:dyDescent="0.15">
      <c r="B41" s="290"/>
      <c r="C41" s="29" t="s">
        <v>38</v>
      </c>
      <c r="D41" s="187"/>
      <c r="E41" s="58"/>
      <c r="F41" s="188">
        <v>42.731470999999999</v>
      </c>
      <c r="G41" s="188">
        <v>46.049177</v>
      </c>
      <c r="H41" s="188">
        <v>0.99457459999999998</v>
      </c>
      <c r="I41" s="64">
        <v>0.99739580000000005</v>
      </c>
      <c r="J41" s="64">
        <v>5.0918628000000002E-3</v>
      </c>
      <c r="K41" s="189"/>
      <c r="L41" s="259"/>
      <c r="M41" s="259"/>
      <c r="N41" s="58"/>
      <c r="O41" s="30"/>
      <c r="P41" s="58"/>
      <c r="Q41" s="30"/>
      <c r="R41" s="134"/>
      <c r="S41" s="206"/>
      <c r="T41" s="290"/>
      <c r="U41" s="29" t="s">
        <v>38</v>
      </c>
      <c r="V41" s="187"/>
      <c r="W41" s="58"/>
      <c r="X41" s="188">
        <v>42.725700000000003</v>
      </c>
      <c r="Y41" s="188">
        <v>46.049379999999999</v>
      </c>
      <c r="Z41" s="188">
        <v>0.99457505000000002</v>
      </c>
      <c r="AA41" s="64">
        <v>0.99741678</v>
      </c>
      <c r="AB41" s="64">
        <v>5.0891097999999999E-3</v>
      </c>
      <c r="AC41" s="189"/>
      <c r="AD41" s="259"/>
      <c r="AE41" s="259"/>
      <c r="AF41" s="58"/>
      <c r="AG41" s="30"/>
      <c r="AH41" s="58"/>
      <c r="AI41" s="30"/>
      <c r="AJ41" s="134"/>
      <c r="AK41" s="208"/>
      <c r="AL41" s="290"/>
      <c r="AM41" s="88">
        <f t="shared" si="4"/>
        <v>-5.7709999999957518E-3</v>
      </c>
      <c r="AN41" s="123">
        <f t="shared" si="5"/>
        <v>2.0299999999906504E-4</v>
      </c>
      <c r="AO41" s="123">
        <f t="shared" si="6"/>
        <v>4.5000000004069562E-7</v>
      </c>
      <c r="AP41" s="123">
        <f t="shared" si="7"/>
        <v>2.0979999999948262E-5</v>
      </c>
      <c r="AQ41" s="89">
        <f t="shared" si="8"/>
        <v>-2.7530000000003038E-6</v>
      </c>
      <c r="AR41" s="42"/>
      <c r="AS41" s="42" t="str">
        <f t="shared" si="9"/>
        <v/>
      </c>
      <c r="AT41" s="42" t="str">
        <f t="shared" si="10"/>
        <v/>
      </c>
      <c r="AX41" s="12"/>
      <c r="AZ41" s="12"/>
    </row>
    <row r="42" spans="2:52" ht="13.5" customHeight="1" thickBot="1" x14ac:dyDescent="0.2">
      <c r="B42" s="290"/>
      <c r="C42" s="29"/>
      <c r="D42" s="187"/>
      <c r="E42" s="58"/>
      <c r="F42" s="190"/>
      <c r="G42" s="190"/>
      <c r="H42" s="190"/>
      <c r="I42" s="58"/>
      <c r="J42" s="58"/>
      <c r="K42" s="189"/>
      <c r="L42" s="259"/>
      <c r="M42" s="259"/>
      <c r="N42" s="58"/>
      <c r="O42" s="30"/>
      <c r="P42" s="58"/>
      <c r="Q42" s="30"/>
      <c r="R42" s="185"/>
      <c r="S42" s="206"/>
      <c r="T42" s="290"/>
      <c r="U42" s="29"/>
      <c r="V42" s="187"/>
      <c r="W42" s="58"/>
      <c r="X42" s="190"/>
      <c r="Y42" s="190"/>
      <c r="Z42" s="190"/>
      <c r="AA42" s="58"/>
      <c r="AB42" s="58"/>
      <c r="AC42" s="189"/>
      <c r="AD42" s="259"/>
      <c r="AE42" s="259"/>
      <c r="AF42" s="58"/>
      <c r="AG42" s="30"/>
      <c r="AH42" s="58"/>
      <c r="AI42" s="30"/>
      <c r="AJ42" s="185"/>
      <c r="AK42" s="208"/>
      <c r="AL42" s="290"/>
      <c r="AM42" s="124" t="str">
        <f t="shared" si="4"/>
        <v/>
      </c>
      <c r="AN42" s="125" t="str">
        <f t="shared" si="5"/>
        <v/>
      </c>
      <c r="AO42" s="125" t="str">
        <f t="shared" si="6"/>
        <v/>
      </c>
      <c r="AP42" s="125" t="str">
        <f t="shared" si="7"/>
        <v/>
      </c>
      <c r="AQ42" s="126" t="str">
        <f t="shared" si="8"/>
        <v/>
      </c>
      <c r="AR42" s="42"/>
      <c r="AS42" s="42" t="str">
        <f t="shared" si="9"/>
        <v/>
      </c>
      <c r="AT42" s="42" t="str">
        <f t="shared" si="10"/>
        <v/>
      </c>
      <c r="AX42" s="12"/>
      <c r="AZ42" s="12"/>
    </row>
    <row r="43" spans="2:52" x14ac:dyDescent="0.15">
      <c r="B43" s="292" t="s">
        <v>74</v>
      </c>
      <c r="C43" s="27" t="s">
        <v>34</v>
      </c>
      <c r="D43" s="41"/>
      <c r="E43" s="57"/>
      <c r="F43" s="98">
        <v>37.596932000000002</v>
      </c>
      <c r="G43" s="98">
        <v>41.962283999999997</v>
      </c>
      <c r="H43" s="98">
        <v>0.98828720000000003</v>
      </c>
      <c r="I43" s="62">
        <v>0.99437770000000003</v>
      </c>
      <c r="J43" s="62">
        <v>1.254896E-2</v>
      </c>
      <c r="K43" s="63"/>
      <c r="L43" s="258"/>
      <c r="M43" s="258"/>
      <c r="N43" s="57"/>
      <c r="O43" s="28"/>
      <c r="P43" s="57"/>
      <c r="Q43" s="28"/>
      <c r="R43" s="133"/>
      <c r="S43" s="206"/>
      <c r="T43" s="292" t="s">
        <v>74</v>
      </c>
      <c r="U43" s="27" t="s">
        <v>34</v>
      </c>
      <c r="V43" s="41"/>
      <c r="W43" s="57"/>
      <c r="X43" s="98">
        <v>37.543123000000001</v>
      </c>
      <c r="Y43" s="98">
        <v>41.909399999999998</v>
      </c>
      <c r="Z43" s="98">
        <v>0.98823908999999999</v>
      </c>
      <c r="AA43" s="62">
        <v>0.99430381999999995</v>
      </c>
      <c r="AB43" s="62">
        <v>1.2617279E-2</v>
      </c>
      <c r="AC43" s="63"/>
      <c r="AD43" s="258"/>
      <c r="AE43" s="258"/>
      <c r="AF43" s="57"/>
      <c r="AG43" s="28"/>
      <c r="AH43" s="57"/>
      <c r="AI43" s="28"/>
      <c r="AJ43" s="133"/>
      <c r="AK43" s="208"/>
      <c r="AL43" s="292" t="s">
        <v>74</v>
      </c>
      <c r="AM43" s="121">
        <f t="shared" si="4"/>
        <v>-5.3809000000001106E-2</v>
      </c>
      <c r="AN43" s="97">
        <f t="shared" si="5"/>
        <v>-5.2883999999998821E-2</v>
      </c>
      <c r="AO43" s="97">
        <f t="shared" si="6"/>
        <v>-4.8110000000045616E-5</v>
      </c>
      <c r="AP43" s="97">
        <f t="shared" si="7"/>
        <v>-7.3880000000081658E-5</v>
      </c>
      <c r="AQ43" s="122">
        <f t="shared" si="8"/>
        <v>6.8319000000000712E-5</v>
      </c>
      <c r="AR43" s="42"/>
      <c r="AS43" s="42" t="str">
        <f t="shared" si="9"/>
        <v/>
      </c>
      <c r="AT43" s="42" t="str">
        <f t="shared" si="10"/>
        <v/>
      </c>
      <c r="AX43" s="12"/>
      <c r="AZ43" s="12"/>
    </row>
    <row r="44" spans="2:52" ht="13.5" customHeight="1" x14ac:dyDescent="0.15">
      <c r="B44" s="290"/>
      <c r="C44" s="29" t="s">
        <v>35</v>
      </c>
      <c r="D44" s="187"/>
      <c r="E44" s="58"/>
      <c r="F44" s="188">
        <v>40.487704000000001</v>
      </c>
      <c r="G44" s="188">
        <v>44.280129000000002</v>
      </c>
      <c r="H44" s="188">
        <v>0.99255409000000006</v>
      </c>
      <c r="I44" s="64">
        <v>0.99613874000000002</v>
      </c>
      <c r="J44" s="64">
        <v>7.278217E-3</v>
      </c>
      <c r="K44" s="189"/>
      <c r="L44" s="259"/>
      <c r="M44" s="259"/>
      <c r="N44" s="58"/>
      <c r="O44" s="30"/>
      <c r="P44" s="58"/>
      <c r="Q44" s="30"/>
      <c r="R44" s="134"/>
      <c r="S44" s="206"/>
      <c r="T44" s="290"/>
      <c r="U44" s="29" t="s">
        <v>35</v>
      </c>
      <c r="V44" s="187"/>
      <c r="W44" s="58"/>
      <c r="X44" s="188">
        <v>40.512732</v>
      </c>
      <c r="Y44" s="188">
        <v>44.298327</v>
      </c>
      <c r="Z44" s="188">
        <v>0.99257050999999996</v>
      </c>
      <c r="AA44" s="64">
        <v>0.99614692999999999</v>
      </c>
      <c r="AB44" s="64">
        <v>7.2357343000000003E-3</v>
      </c>
      <c r="AC44" s="189"/>
      <c r="AD44" s="259"/>
      <c r="AE44" s="259"/>
      <c r="AF44" s="58"/>
      <c r="AG44" s="30"/>
      <c r="AH44" s="58"/>
      <c r="AI44" s="30"/>
      <c r="AJ44" s="134"/>
      <c r="AK44" s="208"/>
      <c r="AL44" s="290"/>
      <c r="AM44" s="88">
        <f t="shared" si="4"/>
        <v>2.502799999999894E-2</v>
      </c>
      <c r="AN44" s="123">
        <f t="shared" si="5"/>
        <v>1.819799999999816E-2</v>
      </c>
      <c r="AO44" s="123">
        <f t="shared" si="6"/>
        <v>1.6419999999905954E-5</v>
      </c>
      <c r="AP44" s="123">
        <f t="shared" si="7"/>
        <v>8.1899999999635043E-6</v>
      </c>
      <c r="AQ44" s="89">
        <f t="shared" si="8"/>
        <v>-4.2482699999999742E-5</v>
      </c>
      <c r="AR44" s="42"/>
      <c r="AS44" s="42" t="str">
        <f t="shared" si="9"/>
        <v/>
      </c>
      <c r="AT44" s="42" t="str">
        <f t="shared" si="10"/>
        <v/>
      </c>
      <c r="AX44" s="12"/>
      <c r="AZ44" s="12"/>
    </row>
    <row r="45" spans="2:52" ht="13.5" customHeight="1" x14ac:dyDescent="0.15">
      <c r="B45" s="290"/>
      <c r="C45" s="29" t="s">
        <v>36</v>
      </c>
      <c r="D45" s="187"/>
      <c r="E45" s="58"/>
      <c r="F45" s="188">
        <v>41.813538000000001</v>
      </c>
      <c r="G45" s="188">
        <v>45.274875000000002</v>
      </c>
      <c r="H45" s="188">
        <v>0.99384099999999997</v>
      </c>
      <c r="I45" s="64">
        <v>0.99688504</v>
      </c>
      <c r="J45" s="64">
        <v>5.7830700000000004E-3</v>
      </c>
      <c r="K45" s="189"/>
      <c r="L45" s="259"/>
      <c r="M45" s="259"/>
      <c r="N45" s="58"/>
      <c r="O45" s="30"/>
      <c r="P45" s="58"/>
      <c r="Q45" s="30"/>
      <c r="R45" s="134"/>
      <c r="S45" s="206"/>
      <c r="T45" s="290"/>
      <c r="U45" s="29" t="s">
        <v>36</v>
      </c>
      <c r="V45" s="187"/>
      <c r="W45" s="58"/>
      <c r="X45" s="188">
        <v>41.809787999999998</v>
      </c>
      <c r="Y45" s="188">
        <v>45.265897000000002</v>
      </c>
      <c r="Z45" s="188">
        <v>0.99383341999999997</v>
      </c>
      <c r="AA45" s="64">
        <v>0.99686041999999997</v>
      </c>
      <c r="AB45" s="64">
        <v>5.7926510000000002E-3</v>
      </c>
      <c r="AC45" s="189"/>
      <c r="AD45" s="259"/>
      <c r="AE45" s="259"/>
      <c r="AF45" s="58"/>
      <c r="AG45" s="30"/>
      <c r="AH45" s="58"/>
      <c r="AI45" s="30"/>
      <c r="AJ45" s="134"/>
      <c r="AK45" s="208"/>
      <c r="AL45" s="290"/>
      <c r="AM45" s="88">
        <f t="shared" si="4"/>
        <v>-3.7500000000036948E-3</v>
      </c>
      <c r="AN45" s="123">
        <f t="shared" si="5"/>
        <v>-8.9779999999990423E-3</v>
      </c>
      <c r="AO45" s="123">
        <f t="shared" si="6"/>
        <v>-7.5800000000070256E-6</v>
      </c>
      <c r="AP45" s="123">
        <f t="shared" si="7"/>
        <v>-2.4620000000030728E-5</v>
      </c>
      <c r="AQ45" s="89">
        <f t="shared" si="8"/>
        <v>9.5809999999998258E-6</v>
      </c>
      <c r="AR45" s="42"/>
      <c r="AS45" s="42" t="str">
        <f t="shared" si="9"/>
        <v/>
      </c>
      <c r="AT45" s="42" t="str">
        <f t="shared" si="10"/>
        <v/>
      </c>
      <c r="AX45" s="12"/>
      <c r="AZ45" s="12"/>
    </row>
    <row r="46" spans="2:52" ht="13.5" customHeight="1" x14ac:dyDescent="0.15">
      <c r="B46" s="290"/>
      <c r="C46" s="29" t="s">
        <v>38</v>
      </c>
      <c r="D46" s="187"/>
      <c r="E46" s="58"/>
      <c r="F46" s="188">
        <v>42.696837000000002</v>
      </c>
      <c r="G46" s="188">
        <v>46.041775999999999</v>
      </c>
      <c r="H46" s="188">
        <v>0.99454028000000005</v>
      </c>
      <c r="I46" s="64">
        <v>0.99764812000000003</v>
      </c>
      <c r="J46" s="64">
        <v>4.9055573000000002E-3</v>
      </c>
      <c r="K46" s="189"/>
      <c r="L46" s="259"/>
      <c r="M46" s="259"/>
      <c r="N46" s="58"/>
      <c r="O46" s="30"/>
      <c r="P46" s="58"/>
      <c r="Q46" s="30"/>
      <c r="R46" s="134"/>
      <c r="S46" s="206"/>
      <c r="T46" s="290"/>
      <c r="U46" s="29" t="s">
        <v>38</v>
      </c>
      <c r="V46" s="187"/>
      <c r="W46" s="58"/>
      <c r="X46" s="188">
        <v>42.687142999999999</v>
      </c>
      <c r="Y46" s="188">
        <v>46.035435999999997</v>
      </c>
      <c r="Z46" s="188">
        <v>0.9945408</v>
      </c>
      <c r="AA46" s="64">
        <v>0.99764421999999997</v>
      </c>
      <c r="AB46" s="64">
        <v>4.9150306999999997E-3</v>
      </c>
      <c r="AC46" s="189"/>
      <c r="AD46" s="259"/>
      <c r="AE46" s="259"/>
      <c r="AF46" s="58"/>
      <c r="AG46" s="30"/>
      <c r="AH46" s="58"/>
      <c r="AI46" s="30"/>
      <c r="AJ46" s="134"/>
      <c r="AK46" s="208"/>
      <c r="AL46" s="290"/>
      <c r="AM46" s="88">
        <f t="shared" si="4"/>
        <v>-9.6940000000032001E-3</v>
      </c>
      <c r="AN46" s="123">
        <f t="shared" si="5"/>
        <v>-6.3400000000015666E-3</v>
      </c>
      <c r="AO46" s="123">
        <f t="shared" si="6"/>
        <v>5.1999999994833956E-7</v>
      </c>
      <c r="AP46" s="123">
        <f t="shared" si="7"/>
        <v>-3.9000000000566359E-6</v>
      </c>
      <c r="AQ46" s="89">
        <f t="shared" si="8"/>
        <v>9.4733999999995627E-6</v>
      </c>
      <c r="AR46" s="42"/>
      <c r="AS46" s="42" t="str">
        <f t="shared" si="9"/>
        <v/>
      </c>
      <c r="AT46" s="42" t="str">
        <f t="shared" si="10"/>
        <v/>
      </c>
      <c r="AX46" s="12"/>
      <c r="AZ46" s="12"/>
    </row>
    <row r="47" spans="2:52" ht="13.5" customHeight="1" thickBot="1" x14ac:dyDescent="0.2">
      <c r="B47" s="290"/>
      <c r="C47" s="29"/>
      <c r="D47" s="187"/>
      <c r="E47" s="58"/>
      <c r="F47" s="190"/>
      <c r="G47" s="190"/>
      <c r="H47" s="190"/>
      <c r="I47" s="58"/>
      <c r="J47" s="58"/>
      <c r="K47" s="189"/>
      <c r="L47" s="259"/>
      <c r="M47" s="259"/>
      <c r="N47" s="58"/>
      <c r="O47" s="30"/>
      <c r="P47" s="58"/>
      <c r="Q47" s="30"/>
      <c r="R47" s="185"/>
      <c r="S47" s="206"/>
      <c r="T47" s="290"/>
      <c r="U47" s="29"/>
      <c r="V47" s="187"/>
      <c r="W47" s="58"/>
      <c r="X47" s="190"/>
      <c r="Y47" s="190"/>
      <c r="Z47" s="190"/>
      <c r="AA47" s="58"/>
      <c r="AB47" s="58"/>
      <c r="AC47" s="189"/>
      <c r="AD47" s="259"/>
      <c r="AE47" s="259"/>
      <c r="AF47" s="58"/>
      <c r="AG47" s="30"/>
      <c r="AH47" s="58"/>
      <c r="AI47" s="30"/>
      <c r="AJ47" s="185"/>
      <c r="AK47" s="208"/>
      <c r="AL47" s="290"/>
      <c r="AM47" s="124" t="str">
        <f t="shared" si="4"/>
        <v/>
      </c>
      <c r="AN47" s="125" t="str">
        <f t="shared" si="5"/>
        <v/>
      </c>
      <c r="AO47" s="125" t="str">
        <f t="shared" si="6"/>
        <v/>
      </c>
      <c r="AP47" s="125" t="str">
        <f t="shared" si="7"/>
        <v/>
      </c>
      <c r="AQ47" s="126" t="str">
        <f t="shared" si="8"/>
        <v/>
      </c>
      <c r="AR47" s="42"/>
      <c r="AS47" s="42" t="str">
        <f t="shared" si="9"/>
        <v/>
      </c>
      <c r="AT47" s="42" t="str">
        <f t="shared" si="10"/>
        <v/>
      </c>
      <c r="AX47" s="12"/>
      <c r="AZ47" s="12"/>
    </row>
    <row r="48" spans="2:52" x14ac:dyDescent="0.15">
      <c r="B48" s="292" t="s">
        <v>75</v>
      </c>
      <c r="C48" s="27" t="s">
        <v>34</v>
      </c>
      <c r="D48" s="41"/>
      <c r="E48" s="57"/>
      <c r="F48" s="98">
        <v>37.480308999999998</v>
      </c>
      <c r="G48" s="98">
        <v>41.839917999999997</v>
      </c>
      <c r="H48" s="98">
        <v>0.98802146999999996</v>
      </c>
      <c r="I48" s="62">
        <v>0.99366818999999995</v>
      </c>
      <c r="J48" s="62">
        <v>1.3761714E-2</v>
      </c>
      <c r="K48" s="63"/>
      <c r="L48" s="258"/>
      <c r="M48" s="258"/>
      <c r="N48" s="57"/>
      <c r="O48" s="28"/>
      <c r="P48" s="57"/>
      <c r="Q48" s="28"/>
      <c r="R48" s="133"/>
      <c r="S48" s="206"/>
      <c r="T48" s="292" t="s">
        <v>75</v>
      </c>
      <c r="U48" s="27" t="s">
        <v>34</v>
      </c>
      <c r="V48" s="41"/>
      <c r="W48" s="57"/>
      <c r="X48" s="98">
        <v>37.433408</v>
      </c>
      <c r="Y48" s="98">
        <v>41.789605000000002</v>
      </c>
      <c r="Z48" s="98">
        <v>0.98799970999999998</v>
      </c>
      <c r="AA48" s="62">
        <v>0.99364350000000001</v>
      </c>
      <c r="AB48" s="62">
        <v>1.3937008000000001E-2</v>
      </c>
      <c r="AC48" s="63"/>
      <c r="AD48" s="258"/>
      <c r="AE48" s="258"/>
      <c r="AF48" s="57"/>
      <c r="AG48" s="28"/>
      <c r="AH48" s="57"/>
      <c r="AI48" s="28"/>
      <c r="AJ48" s="133"/>
      <c r="AK48" s="208"/>
      <c r="AL48" s="292" t="s">
        <v>75</v>
      </c>
      <c r="AM48" s="121">
        <f t="shared" si="4"/>
        <v>-4.6900999999998305E-2</v>
      </c>
      <c r="AN48" s="97">
        <f t="shared" si="5"/>
        <v>-5.0312999999995611E-2</v>
      </c>
      <c r="AO48" s="97">
        <f t="shared" si="6"/>
        <v>-2.1759999999981794E-5</v>
      </c>
      <c r="AP48" s="97">
        <f t="shared" si="7"/>
        <v>-2.4689999999938372E-5</v>
      </c>
      <c r="AQ48" s="122">
        <f t="shared" si="8"/>
        <v>1.7529400000000118E-4</v>
      </c>
      <c r="AR48" s="42" t="str">
        <f t="shared" ref="AR48:AR87" si="11">IF(OR(AC48="",K48=""),"",AC48-K48)</f>
        <v/>
      </c>
      <c r="AS48" s="42" t="str">
        <f t="shared" si="9"/>
        <v/>
      </c>
      <c r="AT48" s="42" t="str">
        <f t="shared" si="10"/>
        <v/>
      </c>
      <c r="AX48" s="12"/>
      <c r="AZ48" s="12"/>
    </row>
    <row r="49" spans="2:52" ht="13.5" customHeight="1" x14ac:dyDescent="0.15">
      <c r="B49" s="290"/>
      <c r="C49" s="29" t="s">
        <v>35</v>
      </c>
      <c r="D49" s="187"/>
      <c r="E49" s="58"/>
      <c r="F49" s="188">
        <v>40.293882000000004</v>
      </c>
      <c r="G49" s="188">
        <v>44.083624999999998</v>
      </c>
      <c r="H49" s="188">
        <v>0.99235492999999997</v>
      </c>
      <c r="I49" s="64">
        <v>0.99568343999999998</v>
      </c>
      <c r="J49" s="64">
        <v>8.0698139999999998E-3</v>
      </c>
      <c r="K49" s="189"/>
      <c r="L49" s="259"/>
      <c r="M49" s="259"/>
      <c r="N49" s="58"/>
      <c r="O49" s="30"/>
      <c r="P49" s="58"/>
      <c r="Q49" s="30"/>
      <c r="R49" s="134"/>
      <c r="S49" s="206"/>
      <c r="T49" s="290"/>
      <c r="U49" s="29" t="s">
        <v>35</v>
      </c>
      <c r="V49" s="187"/>
      <c r="W49" s="58"/>
      <c r="X49" s="188">
        <v>40.305838999999999</v>
      </c>
      <c r="Y49" s="188">
        <v>44.090483999999996</v>
      </c>
      <c r="Z49" s="188">
        <v>0.99237816999999995</v>
      </c>
      <c r="AA49" s="64">
        <v>0.99568305000000001</v>
      </c>
      <c r="AB49" s="64">
        <v>8.0318490000000006E-3</v>
      </c>
      <c r="AC49" s="189"/>
      <c r="AD49" s="259"/>
      <c r="AE49" s="259"/>
      <c r="AF49" s="58"/>
      <c r="AG49" s="30"/>
      <c r="AH49" s="58"/>
      <c r="AI49" s="30"/>
      <c r="AJ49" s="134"/>
      <c r="AK49" s="208"/>
      <c r="AL49" s="290"/>
      <c r="AM49" s="88">
        <f t="shared" si="4"/>
        <v>1.1956999999995332E-2</v>
      </c>
      <c r="AN49" s="123">
        <f t="shared" si="5"/>
        <v>6.8589999999986162E-3</v>
      </c>
      <c r="AO49" s="123">
        <f t="shared" si="6"/>
        <v>2.3239999999979943E-5</v>
      </c>
      <c r="AP49" s="123">
        <f t="shared" si="7"/>
        <v>-3.8999999996125467E-7</v>
      </c>
      <c r="AQ49" s="89">
        <f t="shared" si="8"/>
        <v>-3.796499999999918E-5</v>
      </c>
      <c r="AR49" s="42" t="str">
        <f t="shared" si="11"/>
        <v/>
      </c>
      <c r="AS49" s="42" t="str">
        <f t="shared" si="9"/>
        <v/>
      </c>
      <c r="AT49" s="42" t="str">
        <f t="shared" si="10"/>
        <v/>
      </c>
      <c r="AX49" s="12"/>
      <c r="AZ49" s="12"/>
    </row>
    <row r="50" spans="2:52" ht="13.5" customHeight="1" x14ac:dyDescent="0.15">
      <c r="B50" s="290"/>
      <c r="C50" s="29" t="s">
        <v>36</v>
      </c>
      <c r="D50" s="187"/>
      <c r="E50" s="58"/>
      <c r="F50" s="188">
        <v>41.673186000000001</v>
      </c>
      <c r="G50" s="188">
        <v>45.159131000000002</v>
      </c>
      <c r="H50" s="188">
        <v>0.99372956000000001</v>
      </c>
      <c r="I50" s="64">
        <v>0.99673972</v>
      </c>
      <c r="J50" s="64">
        <v>6.3143195999999999E-3</v>
      </c>
      <c r="K50" s="189"/>
      <c r="L50" s="259"/>
      <c r="M50" s="259"/>
      <c r="N50" s="58"/>
      <c r="O50" s="30"/>
      <c r="P50" s="58"/>
      <c r="Q50" s="30"/>
      <c r="R50" s="134"/>
      <c r="S50" s="206"/>
      <c r="T50" s="290"/>
      <c r="U50" s="29" t="s">
        <v>36</v>
      </c>
      <c r="V50" s="187"/>
      <c r="W50" s="58"/>
      <c r="X50" s="188">
        <v>41.667838000000003</v>
      </c>
      <c r="Y50" s="188">
        <v>45.145074000000001</v>
      </c>
      <c r="Z50" s="188">
        <v>0.99372691000000002</v>
      </c>
      <c r="AA50" s="64">
        <v>0.99670857999999996</v>
      </c>
      <c r="AB50" s="64">
        <v>6.3583199999999998E-3</v>
      </c>
      <c r="AC50" s="189"/>
      <c r="AD50" s="259"/>
      <c r="AE50" s="259"/>
      <c r="AF50" s="58"/>
      <c r="AG50" s="30"/>
      <c r="AH50" s="58"/>
      <c r="AI50" s="30"/>
      <c r="AJ50" s="134"/>
      <c r="AK50" s="208"/>
      <c r="AL50" s="290"/>
      <c r="AM50" s="88">
        <f t="shared" si="4"/>
        <v>-5.34799999999791E-3</v>
      </c>
      <c r="AN50" s="123">
        <f t="shared" si="5"/>
        <v>-1.4057000000001096E-2</v>
      </c>
      <c r="AO50" s="123">
        <f t="shared" si="6"/>
        <v>-2.6499999999929358E-6</v>
      </c>
      <c r="AP50" s="123">
        <f t="shared" si="7"/>
        <v>-3.114000000004058E-5</v>
      </c>
      <c r="AQ50" s="89">
        <f t="shared" si="8"/>
        <v>4.4000399999999905E-5</v>
      </c>
      <c r="AR50" s="42" t="str">
        <f t="shared" si="11"/>
        <v/>
      </c>
      <c r="AS50" s="42" t="str">
        <f t="shared" si="9"/>
        <v/>
      </c>
      <c r="AT50" s="42" t="str">
        <f t="shared" si="10"/>
        <v/>
      </c>
      <c r="AX50" s="12"/>
      <c r="AZ50" s="12"/>
    </row>
    <row r="51" spans="2:52" ht="13.5" customHeight="1" x14ac:dyDescent="0.15">
      <c r="B51" s="290"/>
      <c r="C51" s="29" t="s">
        <v>38</v>
      </c>
      <c r="D51" s="187"/>
      <c r="E51" s="58"/>
      <c r="F51" s="188">
        <v>42.610639999999997</v>
      </c>
      <c r="G51" s="188">
        <v>45.952106000000001</v>
      </c>
      <c r="H51" s="188">
        <v>0.99445311000000003</v>
      </c>
      <c r="I51" s="64">
        <v>0.99764050999999998</v>
      </c>
      <c r="J51" s="64">
        <v>5.4322290000000002E-3</v>
      </c>
      <c r="K51" s="189"/>
      <c r="L51" s="259"/>
      <c r="M51" s="259"/>
      <c r="N51" s="58"/>
      <c r="O51" s="30"/>
      <c r="P51" s="58"/>
      <c r="Q51" s="30"/>
      <c r="R51" s="134"/>
      <c r="S51" s="206"/>
      <c r="T51" s="290"/>
      <c r="U51" s="29" t="s">
        <v>38</v>
      </c>
      <c r="V51" s="187"/>
      <c r="W51" s="58"/>
      <c r="X51" s="188">
        <v>42.605227999999997</v>
      </c>
      <c r="Y51" s="188">
        <v>45.945193000000003</v>
      </c>
      <c r="Z51" s="188">
        <v>0.99445479000000003</v>
      </c>
      <c r="AA51" s="64">
        <v>0.99763069999999998</v>
      </c>
      <c r="AB51" s="64">
        <v>5.4367445E-3</v>
      </c>
      <c r="AC51" s="189"/>
      <c r="AD51" s="259"/>
      <c r="AE51" s="259"/>
      <c r="AF51" s="58"/>
      <c r="AG51" s="30"/>
      <c r="AH51" s="58"/>
      <c r="AI51" s="30"/>
      <c r="AJ51" s="134"/>
      <c r="AK51" s="208"/>
      <c r="AL51" s="290"/>
      <c r="AM51" s="88">
        <f t="shared" si="4"/>
        <v>-5.4119999999997503E-3</v>
      </c>
      <c r="AN51" s="123">
        <f t="shared" si="5"/>
        <v>-6.9129999999972824E-3</v>
      </c>
      <c r="AO51" s="123">
        <f t="shared" si="6"/>
        <v>1.6800000000039006E-6</v>
      </c>
      <c r="AP51" s="123">
        <f t="shared" si="7"/>
        <v>-9.8099999999989862E-6</v>
      </c>
      <c r="AQ51" s="89">
        <f t="shared" si="8"/>
        <v>4.5154999999998113E-6</v>
      </c>
      <c r="AR51" s="42" t="str">
        <f t="shared" si="11"/>
        <v/>
      </c>
      <c r="AS51" s="42" t="str">
        <f t="shared" si="9"/>
        <v/>
      </c>
      <c r="AT51" s="42" t="str">
        <f t="shared" si="10"/>
        <v/>
      </c>
      <c r="AX51" s="12"/>
      <c r="AZ51" s="12"/>
    </row>
    <row r="52" spans="2:52" ht="13.5" customHeight="1" thickBot="1" x14ac:dyDescent="0.2">
      <c r="B52" s="290"/>
      <c r="C52" s="29"/>
      <c r="D52" s="187"/>
      <c r="E52" s="58"/>
      <c r="F52" s="190"/>
      <c r="G52" s="190"/>
      <c r="H52" s="190"/>
      <c r="I52" s="58"/>
      <c r="J52" s="58"/>
      <c r="K52" s="189"/>
      <c r="L52" s="259"/>
      <c r="M52" s="259"/>
      <c r="N52" s="58"/>
      <c r="O52" s="30"/>
      <c r="P52" s="58"/>
      <c r="Q52" s="30"/>
      <c r="R52" s="185"/>
      <c r="S52" s="206"/>
      <c r="T52" s="290"/>
      <c r="U52" s="29"/>
      <c r="V52" s="187"/>
      <c r="W52" s="58"/>
      <c r="X52" s="190"/>
      <c r="Y52" s="190"/>
      <c r="Z52" s="190"/>
      <c r="AA52" s="58"/>
      <c r="AB52" s="58"/>
      <c r="AC52" s="189"/>
      <c r="AD52" s="259"/>
      <c r="AE52" s="259"/>
      <c r="AF52" s="58"/>
      <c r="AG52" s="30"/>
      <c r="AH52" s="58"/>
      <c r="AI52" s="30"/>
      <c r="AJ52" s="185"/>
      <c r="AK52" s="208"/>
      <c r="AL52" s="290"/>
      <c r="AM52" s="124" t="str">
        <f t="shared" si="4"/>
        <v/>
      </c>
      <c r="AN52" s="125" t="str">
        <f t="shared" si="5"/>
        <v/>
      </c>
      <c r="AO52" s="125" t="str">
        <f t="shared" si="6"/>
        <v/>
      </c>
      <c r="AP52" s="125" t="str">
        <f t="shared" si="7"/>
        <v/>
      </c>
      <c r="AQ52" s="126" t="str">
        <f t="shared" si="8"/>
        <v/>
      </c>
      <c r="AR52" s="42" t="str">
        <f t="shared" si="11"/>
        <v/>
      </c>
      <c r="AS52" s="42" t="str">
        <f t="shared" si="9"/>
        <v/>
      </c>
      <c r="AT52" s="42" t="str">
        <f t="shared" si="10"/>
        <v/>
      </c>
      <c r="AX52" s="12"/>
      <c r="AZ52" s="12"/>
    </row>
    <row r="53" spans="2:52" x14ac:dyDescent="0.15">
      <c r="B53" s="292" t="s">
        <v>76</v>
      </c>
      <c r="C53" s="27" t="s">
        <v>34</v>
      </c>
      <c r="D53" s="41"/>
      <c r="E53" s="57"/>
      <c r="F53" s="98">
        <v>36.802801000000002</v>
      </c>
      <c r="G53" s="98">
        <v>41.051682999999997</v>
      </c>
      <c r="H53" s="98">
        <v>0.98700474000000005</v>
      </c>
      <c r="I53" s="62">
        <v>0.99297826</v>
      </c>
      <c r="J53" s="62">
        <v>1.5903765E-2</v>
      </c>
      <c r="K53" s="63"/>
      <c r="L53" s="258"/>
      <c r="M53" s="258"/>
      <c r="N53" s="57"/>
      <c r="O53" s="28"/>
      <c r="P53" s="57"/>
      <c r="Q53" s="28"/>
      <c r="R53" s="133"/>
      <c r="S53" s="206"/>
      <c r="T53" s="292" t="s">
        <v>76</v>
      </c>
      <c r="U53" s="27" t="s">
        <v>34</v>
      </c>
      <c r="V53" s="41"/>
      <c r="W53" s="57"/>
      <c r="X53" s="98">
        <v>36.783073000000002</v>
      </c>
      <c r="Y53" s="98">
        <v>41.031157999999998</v>
      </c>
      <c r="Z53" s="98">
        <v>0.98694910999999996</v>
      </c>
      <c r="AA53" s="62">
        <v>0.99287283999999998</v>
      </c>
      <c r="AB53" s="62">
        <v>1.6229792999999999E-2</v>
      </c>
      <c r="AC53" s="63"/>
      <c r="AD53" s="258"/>
      <c r="AE53" s="258"/>
      <c r="AF53" s="57"/>
      <c r="AG53" s="28"/>
      <c r="AH53" s="57"/>
      <c r="AI53" s="28"/>
      <c r="AJ53" s="133"/>
      <c r="AK53" s="208"/>
      <c r="AL53" s="292" t="s">
        <v>76</v>
      </c>
      <c r="AM53" s="121">
        <f t="shared" si="4"/>
        <v>-1.9728000000000634E-2</v>
      </c>
      <c r="AN53" s="97">
        <f t="shared" si="5"/>
        <v>-2.0524999999999238E-2</v>
      </c>
      <c r="AO53" s="97">
        <f t="shared" si="6"/>
        <v>-5.5630000000084223E-5</v>
      </c>
      <c r="AP53" s="97">
        <f t="shared" si="7"/>
        <v>-1.0542000000002272E-4</v>
      </c>
      <c r="AQ53" s="122">
        <f t="shared" si="8"/>
        <v>3.2602799999999904E-4</v>
      </c>
      <c r="AR53" s="42" t="str">
        <f t="shared" si="11"/>
        <v/>
      </c>
      <c r="AS53" s="42" t="str">
        <f t="shared" si="9"/>
        <v/>
      </c>
      <c r="AT53" s="42" t="str">
        <f t="shared" si="10"/>
        <v/>
      </c>
      <c r="AX53" s="12"/>
      <c r="AZ53" s="12"/>
    </row>
    <row r="54" spans="2:52" ht="13.5" customHeight="1" x14ac:dyDescent="0.15">
      <c r="B54" s="290"/>
      <c r="C54" s="29" t="s">
        <v>35</v>
      </c>
      <c r="D54" s="187"/>
      <c r="E54" s="58"/>
      <c r="F54" s="188">
        <v>39.482564000000004</v>
      </c>
      <c r="G54" s="188">
        <v>43.245496000000003</v>
      </c>
      <c r="H54" s="188">
        <v>0.99170309000000001</v>
      </c>
      <c r="I54" s="64">
        <v>0.99528618999999996</v>
      </c>
      <c r="J54" s="64">
        <v>9.5978190000000005E-3</v>
      </c>
      <c r="K54" s="189"/>
      <c r="L54" s="259"/>
      <c r="M54" s="259"/>
      <c r="N54" s="58"/>
      <c r="O54" s="30"/>
      <c r="P54" s="58"/>
      <c r="Q54" s="30"/>
      <c r="R54" s="134"/>
      <c r="S54" s="206"/>
      <c r="T54" s="290"/>
      <c r="U54" s="29" t="s">
        <v>35</v>
      </c>
      <c r="V54" s="187"/>
      <c r="W54" s="58"/>
      <c r="X54" s="188">
        <v>39.506526999999998</v>
      </c>
      <c r="Y54" s="188">
        <v>43.264398</v>
      </c>
      <c r="Z54" s="188">
        <v>0.99173425999999998</v>
      </c>
      <c r="AA54" s="64">
        <v>0.99531736999999998</v>
      </c>
      <c r="AB54" s="64">
        <v>9.542689E-3</v>
      </c>
      <c r="AC54" s="189"/>
      <c r="AD54" s="259"/>
      <c r="AE54" s="259"/>
      <c r="AF54" s="58"/>
      <c r="AG54" s="30"/>
      <c r="AH54" s="58"/>
      <c r="AI54" s="30"/>
      <c r="AJ54" s="134"/>
      <c r="AK54" s="208"/>
      <c r="AL54" s="290"/>
      <c r="AM54" s="88">
        <f t="shared" si="4"/>
        <v>2.396299999999485E-2</v>
      </c>
      <c r="AN54" s="123">
        <f t="shared" si="5"/>
        <v>1.8901999999997088E-2</v>
      </c>
      <c r="AO54" s="123">
        <f t="shared" si="6"/>
        <v>3.1169999999969278E-5</v>
      </c>
      <c r="AP54" s="123">
        <f t="shared" si="7"/>
        <v>3.1180000000019525E-5</v>
      </c>
      <c r="AQ54" s="89">
        <f t="shared" si="8"/>
        <v>-5.5130000000000456E-5</v>
      </c>
      <c r="AR54" s="42" t="str">
        <f t="shared" si="11"/>
        <v/>
      </c>
      <c r="AS54" s="42" t="str">
        <f t="shared" si="9"/>
        <v/>
      </c>
      <c r="AT54" s="42" t="str">
        <f t="shared" si="10"/>
        <v/>
      </c>
      <c r="AX54" s="12"/>
      <c r="AZ54" s="12"/>
    </row>
    <row r="55" spans="2:52" ht="13.5" customHeight="1" x14ac:dyDescent="0.15">
      <c r="B55" s="290"/>
      <c r="C55" s="29" t="s">
        <v>36</v>
      </c>
      <c r="D55" s="187"/>
      <c r="E55" s="58"/>
      <c r="F55" s="188">
        <v>41.079816000000001</v>
      </c>
      <c r="G55" s="188">
        <v>44.554166000000002</v>
      </c>
      <c r="H55" s="188">
        <v>0.99337078000000001</v>
      </c>
      <c r="I55" s="64">
        <v>0.99666279999999996</v>
      </c>
      <c r="J55" s="64">
        <v>7.3281459999999998E-3</v>
      </c>
      <c r="K55" s="189"/>
      <c r="L55" s="259"/>
      <c r="M55" s="259"/>
      <c r="N55" s="58"/>
      <c r="O55" s="30"/>
      <c r="P55" s="58"/>
      <c r="Q55" s="30"/>
      <c r="R55" s="134"/>
      <c r="S55" s="206"/>
      <c r="T55" s="290"/>
      <c r="U55" s="29" t="s">
        <v>36</v>
      </c>
      <c r="V55" s="187"/>
      <c r="W55" s="58"/>
      <c r="X55" s="188">
        <v>41.066862</v>
      </c>
      <c r="Y55" s="188">
        <v>44.538623000000001</v>
      </c>
      <c r="Z55" s="188">
        <v>0.99336504999999997</v>
      </c>
      <c r="AA55" s="64">
        <v>0.99664041999999997</v>
      </c>
      <c r="AB55" s="64">
        <v>7.3558445999999996E-3</v>
      </c>
      <c r="AC55" s="189"/>
      <c r="AD55" s="259"/>
      <c r="AE55" s="259"/>
      <c r="AF55" s="58"/>
      <c r="AG55" s="30"/>
      <c r="AH55" s="58"/>
      <c r="AI55" s="30"/>
      <c r="AJ55" s="134"/>
      <c r="AK55" s="208"/>
      <c r="AL55" s="290"/>
      <c r="AM55" s="88">
        <f t="shared" si="4"/>
        <v>-1.2954000000000576E-2</v>
      </c>
      <c r="AN55" s="123">
        <f t="shared" si="5"/>
        <v>-1.5543000000000973E-2</v>
      </c>
      <c r="AO55" s="123">
        <f t="shared" si="6"/>
        <v>-5.7300000000370943E-6</v>
      </c>
      <c r="AP55" s="123">
        <f t="shared" si="7"/>
        <v>-2.237999999998852E-5</v>
      </c>
      <c r="AQ55" s="89">
        <f t="shared" si="8"/>
        <v>2.7698599999999816E-5</v>
      </c>
      <c r="AR55" s="42" t="str">
        <f t="shared" si="11"/>
        <v/>
      </c>
      <c r="AS55" s="42" t="str">
        <f t="shared" si="9"/>
        <v/>
      </c>
      <c r="AT55" s="42" t="str">
        <f t="shared" si="10"/>
        <v/>
      </c>
      <c r="AX55" s="12"/>
      <c r="AZ55" s="12"/>
    </row>
    <row r="56" spans="2:52" ht="13.5" customHeight="1" x14ac:dyDescent="0.15">
      <c r="B56" s="290"/>
      <c r="C56" s="29" t="s">
        <v>38</v>
      </c>
      <c r="D56" s="187"/>
      <c r="E56" s="58"/>
      <c r="F56" s="188">
        <v>42.164783</v>
      </c>
      <c r="G56" s="188">
        <v>45.504786000000003</v>
      </c>
      <c r="H56" s="188">
        <v>0.99425384999999999</v>
      </c>
      <c r="I56" s="64">
        <v>0.99750095000000005</v>
      </c>
      <c r="J56" s="64">
        <v>6.1487219999999997E-3</v>
      </c>
      <c r="K56" s="189"/>
      <c r="L56" s="259"/>
      <c r="M56" s="259"/>
      <c r="N56" s="58"/>
      <c r="O56" s="30"/>
      <c r="P56" s="58"/>
      <c r="Q56" s="30"/>
      <c r="R56" s="134"/>
      <c r="S56" s="206"/>
      <c r="T56" s="290"/>
      <c r="U56" s="29" t="s">
        <v>38</v>
      </c>
      <c r="V56" s="187"/>
      <c r="W56" s="58"/>
      <c r="X56" s="188">
        <v>42.149211000000001</v>
      </c>
      <c r="Y56" s="188">
        <v>45.486500999999997</v>
      </c>
      <c r="Z56" s="188">
        <v>0.99425039999999998</v>
      </c>
      <c r="AA56" s="64">
        <v>0.99749072000000005</v>
      </c>
      <c r="AB56" s="64">
        <v>6.1773599999999998E-3</v>
      </c>
      <c r="AC56" s="189"/>
      <c r="AD56" s="259"/>
      <c r="AE56" s="259"/>
      <c r="AF56" s="58"/>
      <c r="AG56" s="30"/>
      <c r="AH56" s="58"/>
      <c r="AI56" s="30"/>
      <c r="AJ56" s="134"/>
      <c r="AK56" s="208"/>
      <c r="AL56" s="290"/>
      <c r="AM56" s="88">
        <f t="shared" si="4"/>
        <v>-1.5571999999998809E-2</v>
      </c>
      <c r="AN56" s="123">
        <f t="shared" si="5"/>
        <v>-1.828500000000588E-2</v>
      </c>
      <c r="AO56" s="123">
        <f t="shared" si="6"/>
        <v>-3.4500000000159403E-6</v>
      </c>
      <c r="AP56" s="123">
        <f t="shared" si="7"/>
        <v>-1.0229999999999961E-5</v>
      </c>
      <c r="AQ56" s="89">
        <f t="shared" si="8"/>
        <v>2.8638000000000101E-5</v>
      </c>
      <c r="AR56" s="42" t="str">
        <f t="shared" si="11"/>
        <v/>
      </c>
      <c r="AS56" s="42" t="str">
        <f t="shared" si="9"/>
        <v/>
      </c>
      <c r="AT56" s="42" t="str">
        <f t="shared" si="10"/>
        <v/>
      </c>
      <c r="AX56" s="12"/>
      <c r="AZ56" s="12"/>
    </row>
    <row r="57" spans="2:52" ht="13.5" customHeight="1" thickBot="1" x14ac:dyDescent="0.2">
      <c r="B57" s="290"/>
      <c r="C57" s="29"/>
      <c r="D57" s="187"/>
      <c r="E57" s="58"/>
      <c r="F57" s="190"/>
      <c r="G57" s="190"/>
      <c r="H57" s="190"/>
      <c r="I57" s="58"/>
      <c r="J57" s="58"/>
      <c r="K57" s="189"/>
      <c r="L57" s="259"/>
      <c r="M57" s="259"/>
      <c r="N57" s="58"/>
      <c r="O57" s="30"/>
      <c r="P57" s="58"/>
      <c r="Q57" s="30"/>
      <c r="R57" s="185"/>
      <c r="S57" s="206"/>
      <c r="T57" s="290"/>
      <c r="U57" s="29"/>
      <c r="V57" s="187"/>
      <c r="W57" s="58"/>
      <c r="X57" s="190"/>
      <c r="Y57" s="190"/>
      <c r="Z57" s="190"/>
      <c r="AA57" s="58"/>
      <c r="AB57" s="58"/>
      <c r="AC57" s="189"/>
      <c r="AD57" s="259"/>
      <c r="AE57" s="259"/>
      <c r="AF57" s="58"/>
      <c r="AG57" s="30"/>
      <c r="AH57" s="58"/>
      <c r="AI57" s="30"/>
      <c r="AJ57" s="185"/>
      <c r="AK57" s="208"/>
      <c r="AL57" s="290"/>
      <c r="AM57" s="124" t="str">
        <f t="shared" si="4"/>
        <v/>
      </c>
      <c r="AN57" s="125" t="str">
        <f t="shared" si="5"/>
        <v/>
      </c>
      <c r="AO57" s="125" t="str">
        <f t="shared" si="6"/>
        <v/>
      </c>
      <c r="AP57" s="125" t="str">
        <f t="shared" si="7"/>
        <v/>
      </c>
      <c r="AQ57" s="126" t="str">
        <f t="shared" si="8"/>
        <v/>
      </c>
      <c r="AR57" s="42" t="str">
        <f t="shared" si="11"/>
        <v/>
      </c>
      <c r="AS57" s="42" t="str">
        <f t="shared" si="9"/>
        <v/>
      </c>
      <c r="AT57" s="42" t="str">
        <f t="shared" si="10"/>
        <v/>
      </c>
      <c r="AX57" s="12"/>
      <c r="AZ57" s="12"/>
    </row>
    <row r="58" spans="2:52" x14ac:dyDescent="0.15">
      <c r="B58" s="292" t="s">
        <v>77</v>
      </c>
      <c r="C58" s="27" t="s">
        <v>34</v>
      </c>
      <c r="D58" s="41"/>
      <c r="E58" s="57"/>
      <c r="F58" s="98">
        <v>37.455343999999997</v>
      </c>
      <c r="G58" s="98">
        <v>41.898384999999998</v>
      </c>
      <c r="H58" s="98">
        <v>0.98837949000000003</v>
      </c>
      <c r="I58" s="62">
        <v>0.99439087000000004</v>
      </c>
      <c r="J58" s="62">
        <v>1.2261974E-2</v>
      </c>
      <c r="K58" s="63"/>
      <c r="L58" s="258"/>
      <c r="M58" s="258"/>
      <c r="N58" s="57"/>
      <c r="O58" s="28"/>
      <c r="P58" s="57"/>
      <c r="Q58" s="28"/>
      <c r="R58" s="133"/>
      <c r="S58" s="206"/>
      <c r="T58" s="292" t="s">
        <v>77</v>
      </c>
      <c r="U58" s="27" t="s">
        <v>34</v>
      </c>
      <c r="V58" s="41"/>
      <c r="W58" s="57"/>
      <c r="X58" s="98">
        <v>37.403519000000003</v>
      </c>
      <c r="Y58" s="98">
        <v>41.846086999999997</v>
      </c>
      <c r="Z58" s="98">
        <v>0.98833844999999998</v>
      </c>
      <c r="AA58" s="62">
        <v>0.99435505000000002</v>
      </c>
      <c r="AB58" s="62">
        <v>1.2342703999999999E-2</v>
      </c>
      <c r="AC58" s="63"/>
      <c r="AD58" s="258"/>
      <c r="AE58" s="258"/>
      <c r="AF58" s="57"/>
      <c r="AG58" s="28"/>
      <c r="AH58" s="57"/>
      <c r="AI58" s="28"/>
      <c r="AJ58" s="133"/>
      <c r="AK58" s="208"/>
      <c r="AL58" s="292" t="s">
        <v>77</v>
      </c>
      <c r="AM58" s="121">
        <f t="shared" si="4"/>
        <v>-5.1824999999993793E-2</v>
      </c>
      <c r="AN58" s="97">
        <f t="shared" si="5"/>
        <v>-5.22980000000004E-2</v>
      </c>
      <c r="AO58" s="97">
        <f t="shared" si="6"/>
        <v>-4.1040000000047705E-5</v>
      </c>
      <c r="AP58" s="97">
        <f t="shared" si="7"/>
        <v>-3.5820000000019725E-5</v>
      </c>
      <c r="AQ58" s="122">
        <f t="shared" si="8"/>
        <v>8.0729999999999344E-5</v>
      </c>
      <c r="AR58" s="42" t="str">
        <f t="shared" si="11"/>
        <v/>
      </c>
      <c r="AS58" s="42" t="str">
        <f t="shared" si="9"/>
        <v/>
      </c>
      <c r="AT58" s="42" t="str">
        <f t="shared" si="10"/>
        <v/>
      </c>
      <c r="AX58" s="12"/>
      <c r="AZ58" s="12"/>
    </row>
    <row r="59" spans="2:52" ht="12.75" customHeight="1" x14ac:dyDescent="0.15">
      <c r="B59" s="290"/>
      <c r="C59" s="29" t="s">
        <v>35</v>
      </c>
      <c r="D59" s="187"/>
      <c r="E59" s="58"/>
      <c r="F59" s="188">
        <v>40.462890000000002</v>
      </c>
      <c r="G59" s="188">
        <v>44.286879999999996</v>
      </c>
      <c r="H59" s="188">
        <v>0.99291067</v>
      </c>
      <c r="I59" s="64">
        <v>0.99592736000000004</v>
      </c>
      <c r="J59" s="64">
        <v>6.9750332999999999E-3</v>
      </c>
      <c r="K59" s="189"/>
      <c r="L59" s="259"/>
      <c r="M59" s="259"/>
      <c r="N59" s="58"/>
      <c r="O59" s="30"/>
      <c r="P59" s="58"/>
      <c r="Q59" s="30"/>
      <c r="R59" s="134"/>
      <c r="S59" s="206"/>
      <c r="T59" s="290"/>
      <c r="U59" s="29" t="s">
        <v>35</v>
      </c>
      <c r="V59" s="187"/>
      <c r="W59" s="58"/>
      <c r="X59" s="188">
        <v>40.442819999999998</v>
      </c>
      <c r="Y59" s="188">
        <v>44.274245000000001</v>
      </c>
      <c r="Z59" s="188">
        <v>0.99290520999999998</v>
      </c>
      <c r="AA59" s="64">
        <v>0.99585924000000003</v>
      </c>
      <c r="AB59" s="64">
        <v>6.9995140000000001E-3</v>
      </c>
      <c r="AC59" s="189"/>
      <c r="AD59" s="259"/>
      <c r="AE59" s="259"/>
      <c r="AF59" s="58"/>
      <c r="AG59" s="30"/>
      <c r="AH59" s="58"/>
      <c r="AI59" s="30"/>
      <c r="AJ59" s="134"/>
      <c r="AK59" s="208"/>
      <c r="AL59" s="290"/>
      <c r="AM59" s="88">
        <f t="shared" si="4"/>
        <v>-2.0070000000004029E-2</v>
      </c>
      <c r="AN59" s="123">
        <f t="shared" si="5"/>
        <v>-1.2634999999995955E-2</v>
      </c>
      <c r="AO59" s="123">
        <f t="shared" si="6"/>
        <v>-5.4600000000126769E-6</v>
      </c>
      <c r="AP59" s="123">
        <f t="shared" si="7"/>
        <v>-6.8120000000004843E-5</v>
      </c>
      <c r="AQ59" s="89">
        <f t="shared" si="8"/>
        <v>2.448070000000014E-5</v>
      </c>
      <c r="AR59" s="42" t="str">
        <f t="shared" si="11"/>
        <v/>
      </c>
      <c r="AS59" s="42" t="str">
        <f t="shared" si="9"/>
        <v/>
      </c>
      <c r="AT59" s="42" t="str">
        <f t="shared" si="10"/>
        <v/>
      </c>
      <c r="AX59" s="12"/>
      <c r="AZ59" s="12"/>
    </row>
    <row r="60" spans="2:52" ht="12.75" customHeight="1" x14ac:dyDescent="0.15">
      <c r="B60" s="290"/>
      <c r="C60" s="29" t="s">
        <v>36</v>
      </c>
      <c r="D60" s="187"/>
      <c r="E60" s="58"/>
      <c r="F60" s="188">
        <v>42.060189000000001</v>
      </c>
      <c r="G60" s="188">
        <v>45.445737999999999</v>
      </c>
      <c r="H60" s="188">
        <v>0.99434137</v>
      </c>
      <c r="I60" s="64">
        <v>0.99643292000000006</v>
      </c>
      <c r="J60" s="64">
        <v>5.3718435E-3</v>
      </c>
      <c r="K60" s="189"/>
      <c r="L60" s="259"/>
      <c r="M60" s="259"/>
      <c r="N60" s="58"/>
      <c r="O60" s="30"/>
      <c r="P60" s="58"/>
      <c r="Q60" s="30"/>
      <c r="R60" s="134"/>
      <c r="S60" s="206"/>
      <c r="T60" s="290"/>
      <c r="U60" s="29" t="s">
        <v>36</v>
      </c>
      <c r="V60" s="187"/>
      <c r="W60" s="58"/>
      <c r="X60" s="188">
        <v>42.051419000000003</v>
      </c>
      <c r="Y60" s="188">
        <v>45.427740999999997</v>
      </c>
      <c r="Z60" s="188">
        <v>0.99434135000000001</v>
      </c>
      <c r="AA60" s="64">
        <v>0.99641595999999999</v>
      </c>
      <c r="AB60" s="64">
        <v>5.4105780000000001E-3</v>
      </c>
      <c r="AC60" s="189"/>
      <c r="AD60" s="259"/>
      <c r="AE60" s="259"/>
      <c r="AF60" s="58"/>
      <c r="AG60" s="30"/>
      <c r="AH60" s="58"/>
      <c r="AI60" s="30"/>
      <c r="AJ60" s="134"/>
      <c r="AK60" s="208"/>
      <c r="AL60" s="290"/>
      <c r="AM60" s="88">
        <f t="shared" si="4"/>
        <v>-8.7699999999983902E-3</v>
      </c>
      <c r="AN60" s="123">
        <f t="shared" si="5"/>
        <v>-1.7997000000001151E-2</v>
      </c>
      <c r="AO60" s="123">
        <f t="shared" si="6"/>
        <v>-1.9999999989472883E-8</v>
      </c>
      <c r="AP60" s="123">
        <f t="shared" si="7"/>
        <v>-1.6960000000065811E-5</v>
      </c>
      <c r="AQ60" s="89">
        <f t="shared" si="8"/>
        <v>3.8734500000000074E-5</v>
      </c>
      <c r="AR60" s="42" t="str">
        <f t="shared" si="11"/>
        <v/>
      </c>
      <c r="AS60" s="42" t="str">
        <f t="shared" si="9"/>
        <v/>
      </c>
      <c r="AT60" s="42" t="str">
        <f t="shared" si="10"/>
        <v/>
      </c>
      <c r="AX60" s="12"/>
      <c r="AZ60" s="12"/>
    </row>
    <row r="61" spans="2:52" ht="12.75" customHeight="1" x14ac:dyDescent="0.15">
      <c r="B61" s="290"/>
      <c r="C61" s="29" t="s">
        <v>38</v>
      </c>
      <c r="D61" s="187"/>
      <c r="E61" s="58"/>
      <c r="F61" s="188">
        <v>43.047150999999999</v>
      </c>
      <c r="G61" s="188">
        <v>46.307634999999998</v>
      </c>
      <c r="H61" s="188">
        <v>0.99511232999999999</v>
      </c>
      <c r="I61" s="64">
        <v>0.99740295000000001</v>
      </c>
      <c r="J61" s="64">
        <v>4.2896293999999998E-3</v>
      </c>
      <c r="K61" s="189"/>
      <c r="L61" s="259"/>
      <c r="M61" s="259"/>
      <c r="N61" s="58"/>
      <c r="O61" s="30"/>
      <c r="P61" s="58"/>
      <c r="Q61" s="30"/>
      <c r="R61" s="134"/>
      <c r="S61" s="206"/>
      <c r="T61" s="290"/>
      <c r="U61" s="29" t="s">
        <v>38</v>
      </c>
      <c r="V61" s="187"/>
      <c r="W61" s="58"/>
      <c r="X61" s="188">
        <v>43.032997000000002</v>
      </c>
      <c r="Y61" s="188">
        <v>46.295344999999998</v>
      </c>
      <c r="Z61" s="188">
        <v>0.99511053999999999</v>
      </c>
      <c r="AA61" s="64">
        <v>0.99743314000000005</v>
      </c>
      <c r="AB61" s="64">
        <v>4.2763845999999996E-3</v>
      </c>
      <c r="AC61" s="189"/>
      <c r="AD61" s="259"/>
      <c r="AE61" s="259"/>
      <c r="AF61" s="58"/>
      <c r="AG61" s="30"/>
      <c r="AH61" s="58"/>
      <c r="AI61" s="30"/>
      <c r="AJ61" s="134"/>
      <c r="AK61" s="208"/>
      <c r="AL61" s="290"/>
      <c r="AM61" s="88">
        <f t="shared" si="4"/>
        <v>-1.4153999999997779E-2</v>
      </c>
      <c r="AN61" s="123">
        <f t="shared" si="5"/>
        <v>-1.2290000000000134E-2</v>
      </c>
      <c r="AO61" s="123">
        <f t="shared" si="6"/>
        <v>-1.7900000000015126E-6</v>
      </c>
      <c r="AP61" s="123">
        <f t="shared" si="7"/>
        <v>3.0190000000041017E-5</v>
      </c>
      <c r="AQ61" s="89">
        <f t="shared" si="8"/>
        <v>-1.3244800000000202E-5</v>
      </c>
      <c r="AR61" s="42" t="str">
        <f t="shared" si="11"/>
        <v/>
      </c>
      <c r="AS61" s="42" t="str">
        <f t="shared" si="9"/>
        <v/>
      </c>
      <c r="AT61" s="42" t="str">
        <f t="shared" si="10"/>
        <v/>
      </c>
      <c r="AX61" s="12"/>
      <c r="AZ61" s="12"/>
    </row>
    <row r="62" spans="2:52" ht="13.5" customHeight="1" thickBot="1" x14ac:dyDescent="0.2">
      <c r="B62" s="290"/>
      <c r="C62" s="29"/>
      <c r="D62" s="187"/>
      <c r="E62" s="58"/>
      <c r="F62" s="190"/>
      <c r="G62" s="190"/>
      <c r="H62" s="190"/>
      <c r="I62" s="58"/>
      <c r="J62" s="58"/>
      <c r="K62" s="189"/>
      <c r="L62" s="259"/>
      <c r="M62" s="259"/>
      <c r="N62" s="58"/>
      <c r="O62" s="30"/>
      <c r="P62" s="58"/>
      <c r="Q62" s="30"/>
      <c r="R62" s="185"/>
      <c r="S62" s="206"/>
      <c r="T62" s="290"/>
      <c r="U62" s="29"/>
      <c r="V62" s="187"/>
      <c r="W62" s="58"/>
      <c r="X62" s="190"/>
      <c r="Y62" s="190"/>
      <c r="Z62" s="190"/>
      <c r="AA62" s="58"/>
      <c r="AB62" s="58"/>
      <c r="AC62" s="189"/>
      <c r="AD62" s="259"/>
      <c r="AE62" s="259"/>
      <c r="AF62" s="58"/>
      <c r="AG62" s="30"/>
      <c r="AH62" s="58"/>
      <c r="AI62" s="30"/>
      <c r="AJ62" s="185"/>
      <c r="AK62" s="208"/>
      <c r="AL62" s="290"/>
      <c r="AM62" s="124" t="str">
        <f t="shared" si="4"/>
        <v/>
      </c>
      <c r="AN62" s="125" t="str">
        <f t="shared" si="5"/>
        <v/>
      </c>
      <c r="AO62" s="125" t="str">
        <f t="shared" si="6"/>
        <v/>
      </c>
      <c r="AP62" s="125" t="str">
        <f t="shared" si="7"/>
        <v/>
      </c>
      <c r="AQ62" s="126" t="str">
        <f t="shared" si="8"/>
        <v/>
      </c>
      <c r="AR62" s="42" t="str">
        <f t="shared" si="11"/>
        <v/>
      </c>
      <c r="AS62" s="42" t="str">
        <f t="shared" si="9"/>
        <v/>
      </c>
      <c r="AT62" s="42" t="str">
        <f t="shared" si="10"/>
        <v/>
      </c>
      <c r="AX62" s="12"/>
      <c r="AZ62" s="12"/>
    </row>
    <row r="63" spans="2:52" x14ac:dyDescent="0.15">
      <c r="B63" s="292" t="s">
        <v>78</v>
      </c>
      <c r="C63" s="27" t="s">
        <v>34</v>
      </c>
      <c r="D63" s="41"/>
      <c r="E63" s="57"/>
      <c r="F63" s="98">
        <v>37.683973000000002</v>
      </c>
      <c r="G63" s="98">
        <v>42.099840999999998</v>
      </c>
      <c r="H63" s="98">
        <v>0.98878551999999997</v>
      </c>
      <c r="I63" s="62">
        <v>0.99475563</v>
      </c>
      <c r="J63" s="62">
        <v>1.14784185E-2</v>
      </c>
      <c r="K63" s="63"/>
      <c r="L63" s="258"/>
      <c r="M63" s="258"/>
      <c r="N63" s="57"/>
      <c r="O63" s="28"/>
      <c r="P63" s="57"/>
      <c r="Q63" s="28"/>
      <c r="R63" s="133"/>
      <c r="S63" s="206"/>
      <c r="T63" s="292" t="s">
        <v>78</v>
      </c>
      <c r="U63" s="27" t="s">
        <v>34</v>
      </c>
      <c r="V63" s="41"/>
      <c r="W63" s="57"/>
      <c r="X63" s="98">
        <v>37.619995000000003</v>
      </c>
      <c r="Y63" s="98">
        <v>42.039827000000002</v>
      </c>
      <c r="Z63" s="98">
        <v>0.98872866000000004</v>
      </c>
      <c r="AA63" s="62">
        <v>0.99470444999999996</v>
      </c>
      <c r="AB63" s="62">
        <v>1.1583858000000001E-2</v>
      </c>
      <c r="AC63" s="63"/>
      <c r="AD63" s="258"/>
      <c r="AE63" s="258"/>
      <c r="AF63" s="57"/>
      <c r="AG63" s="28"/>
      <c r="AH63" s="57"/>
      <c r="AI63" s="28"/>
      <c r="AJ63" s="133"/>
      <c r="AK63" s="208"/>
      <c r="AL63" s="292" t="s">
        <v>78</v>
      </c>
      <c r="AM63" s="121">
        <f t="shared" si="4"/>
        <v>-6.3977999999998758E-2</v>
      </c>
      <c r="AN63" s="97">
        <f t="shared" si="5"/>
        <v>-6.0013999999995349E-2</v>
      </c>
      <c r="AO63" s="97">
        <f t="shared" si="6"/>
        <v>-5.6859999999936406E-5</v>
      </c>
      <c r="AP63" s="97">
        <f t="shared" si="7"/>
        <v>-5.1180000000039527E-5</v>
      </c>
      <c r="AQ63" s="122">
        <f t="shared" si="8"/>
        <v>1.0543950000000031E-4</v>
      </c>
      <c r="AR63" s="42" t="str">
        <f t="shared" si="11"/>
        <v/>
      </c>
      <c r="AS63" s="42" t="str">
        <f t="shared" si="9"/>
        <v/>
      </c>
      <c r="AT63" s="42" t="str">
        <f t="shared" si="10"/>
        <v/>
      </c>
      <c r="AX63" s="12"/>
      <c r="AZ63" s="12"/>
    </row>
    <row r="64" spans="2:52" ht="12.75" customHeight="1" x14ac:dyDescent="0.15">
      <c r="B64" s="290"/>
      <c r="C64" s="29" t="s">
        <v>35</v>
      </c>
      <c r="D64" s="187"/>
      <c r="E64" s="58"/>
      <c r="F64" s="188">
        <v>40.615198999999997</v>
      </c>
      <c r="G64" s="188">
        <v>44.436861999999998</v>
      </c>
      <c r="H64" s="188">
        <v>0.99302754999999998</v>
      </c>
      <c r="I64" s="64">
        <v>0.99609544999999999</v>
      </c>
      <c r="J64" s="64">
        <v>6.4938935000000003E-3</v>
      </c>
      <c r="K64" s="189"/>
      <c r="L64" s="259"/>
      <c r="M64" s="259"/>
      <c r="N64" s="58"/>
      <c r="O64" s="30"/>
      <c r="P64" s="58"/>
      <c r="Q64" s="30"/>
      <c r="R64" s="134"/>
      <c r="S64" s="206"/>
      <c r="T64" s="290"/>
      <c r="U64" s="29" t="s">
        <v>35</v>
      </c>
      <c r="V64" s="187"/>
      <c r="W64" s="58"/>
      <c r="X64" s="188">
        <v>40.594619999999999</v>
      </c>
      <c r="Y64" s="188">
        <v>44.424176000000003</v>
      </c>
      <c r="Z64" s="188">
        <v>0.99302067000000005</v>
      </c>
      <c r="AA64" s="64">
        <v>0.99603680000000006</v>
      </c>
      <c r="AB64" s="64">
        <v>6.5475916000000004E-3</v>
      </c>
      <c r="AC64" s="189"/>
      <c r="AD64" s="259"/>
      <c r="AE64" s="259"/>
      <c r="AF64" s="58"/>
      <c r="AG64" s="30"/>
      <c r="AH64" s="58"/>
      <c r="AI64" s="30"/>
      <c r="AJ64" s="134"/>
      <c r="AK64" s="208"/>
      <c r="AL64" s="290"/>
      <c r="AM64" s="88">
        <f t="shared" si="4"/>
        <v>-2.0578999999997905E-2</v>
      </c>
      <c r="AN64" s="123">
        <f t="shared" si="5"/>
        <v>-1.268599999999509E-2</v>
      </c>
      <c r="AO64" s="123">
        <f t="shared" si="6"/>
        <v>-6.8799999999313854E-6</v>
      </c>
      <c r="AP64" s="123">
        <f t="shared" si="7"/>
        <v>-5.8649999999937918E-5</v>
      </c>
      <c r="AQ64" s="89">
        <f t="shared" si="8"/>
        <v>5.3698100000000061E-5</v>
      </c>
      <c r="AR64" s="42" t="str">
        <f t="shared" si="11"/>
        <v/>
      </c>
      <c r="AS64" s="42" t="str">
        <f t="shared" si="9"/>
        <v/>
      </c>
      <c r="AT64" s="42" t="str">
        <f t="shared" si="10"/>
        <v/>
      </c>
      <c r="AX64" s="12"/>
      <c r="AZ64" s="12"/>
    </row>
    <row r="65" spans="2:52" ht="12.75" customHeight="1" x14ac:dyDescent="0.15">
      <c r="B65" s="290"/>
      <c r="C65" s="29" t="s">
        <v>36</v>
      </c>
      <c r="D65" s="187"/>
      <c r="E65" s="58"/>
      <c r="F65" s="188">
        <v>41.977952999999999</v>
      </c>
      <c r="G65" s="188">
        <v>45.419231000000003</v>
      </c>
      <c r="H65" s="188">
        <v>0.99430271000000003</v>
      </c>
      <c r="I65" s="64">
        <v>0.99673086</v>
      </c>
      <c r="J65" s="64">
        <v>5.2778088000000004E-3</v>
      </c>
      <c r="K65" s="189"/>
      <c r="L65" s="259"/>
      <c r="M65" s="259"/>
      <c r="N65" s="58"/>
      <c r="O65" s="30"/>
      <c r="P65" s="58"/>
      <c r="Q65" s="30"/>
      <c r="R65" s="134"/>
      <c r="S65" s="206"/>
      <c r="T65" s="290"/>
      <c r="U65" s="29" t="s">
        <v>36</v>
      </c>
      <c r="V65" s="187"/>
      <c r="W65" s="58"/>
      <c r="X65" s="188">
        <v>41.964227999999999</v>
      </c>
      <c r="Y65" s="188">
        <v>45.398522999999997</v>
      </c>
      <c r="Z65" s="188">
        <v>0.99429959000000001</v>
      </c>
      <c r="AA65" s="64">
        <v>0.99672494</v>
      </c>
      <c r="AB65" s="64">
        <v>5.3356582999999997E-3</v>
      </c>
      <c r="AC65" s="189"/>
      <c r="AD65" s="259"/>
      <c r="AE65" s="259"/>
      <c r="AF65" s="58"/>
      <c r="AG65" s="30"/>
      <c r="AH65" s="58"/>
      <c r="AI65" s="30"/>
      <c r="AJ65" s="134"/>
      <c r="AK65" s="208"/>
      <c r="AL65" s="290"/>
      <c r="AM65" s="88">
        <f t="shared" si="4"/>
        <v>-1.3725000000000875E-2</v>
      </c>
      <c r="AN65" s="123">
        <f t="shared" si="5"/>
        <v>-2.0708000000006166E-2</v>
      </c>
      <c r="AO65" s="123">
        <f t="shared" si="6"/>
        <v>-3.1200000000231043E-6</v>
      </c>
      <c r="AP65" s="123">
        <f t="shared" si="7"/>
        <v>-5.9199999999925978E-6</v>
      </c>
      <c r="AQ65" s="89">
        <f t="shared" si="8"/>
        <v>5.7849499999999311E-5</v>
      </c>
      <c r="AR65" s="42" t="str">
        <f t="shared" si="11"/>
        <v/>
      </c>
      <c r="AS65" s="42" t="str">
        <f t="shared" ref="AS65:AS87" si="12">IF(OR(AD65="",L65=""),"",AD65-L65)</f>
        <v/>
      </c>
      <c r="AT65" s="42" t="str">
        <f t="shared" ref="AT65:AT87" si="13">IF(OR(AE65="",M65=""),"",AE65-M65)</f>
        <v/>
      </c>
      <c r="AX65" s="12"/>
      <c r="AZ65" s="12"/>
    </row>
    <row r="66" spans="2:52" ht="12.75" customHeight="1" x14ac:dyDescent="0.15">
      <c r="B66" s="290"/>
      <c r="C66" s="29" t="s">
        <v>38</v>
      </c>
      <c r="D66" s="187"/>
      <c r="E66" s="58"/>
      <c r="F66" s="188">
        <v>42.843995999999997</v>
      </c>
      <c r="G66" s="188">
        <v>46.18103</v>
      </c>
      <c r="H66" s="188">
        <v>0.99499828000000001</v>
      </c>
      <c r="I66" s="64">
        <v>0.99755094</v>
      </c>
      <c r="J66" s="64">
        <v>4.3296665E-3</v>
      </c>
      <c r="K66" s="189"/>
      <c r="L66" s="259"/>
      <c r="M66" s="259"/>
      <c r="N66" s="58"/>
      <c r="O66" s="30"/>
      <c r="P66" s="58"/>
      <c r="Q66" s="30"/>
      <c r="R66" s="134"/>
      <c r="S66" s="206"/>
      <c r="T66" s="290"/>
      <c r="U66" s="29" t="s">
        <v>38</v>
      </c>
      <c r="V66" s="187"/>
      <c r="W66" s="58"/>
      <c r="X66" s="188">
        <v>42.829915</v>
      </c>
      <c r="Y66" s="188">
        <v>46.171774999999997</v>
      </c>
      <c r="Z66" s="188">
        <v>0.99499839000000001</v>
      </c>
      <c r="AA66" s="64">
        <v>0.99756129999999998</v>
      </c>
      <c r="AB66" s="64">
        <v>4.3361780000000004E-3</v>
      </c>
      <c r="AC66" s="189"/>
      <c r="AD66" s="259"/>
      <c r="AE66" s="259"/>
      <c r="AF66" s="58"/>
      <c r="AG66" s="30"/>
      <c r="AH66" s="58"/>
      <c r="AI66" s="30"/>
      <c r="AJ66" s="134"/>
      <c r="AK66" s="208"/>
      <c r="AL66" s="290"/>
      <c r="AM66" s="88">
        <f t="shared" si="4"/>
        <v>-1.4080999999997346E-2</v>
      </c>
      <c r="AN66" s="123">
        <f t="shared" si="5"/>
        <v>-9.2550000000031218E-3</v>
      </c>
      <c r="AO66" s="123">
        <f t="shared" si="6"/>
        <v>1.0999999999761201E-7</v>
      </c>
      <c r="AP66" s="123">
        <f t="shared" si="7"/>
        <v>1.0359999999987046E-5</v>
      </c>
      <c r="AQ66" s="89">
        <f t="shared" si="8"/>
        <v>6.5115000000004475E-6</v>
      </c>
      <c r="AR66" s="42" t="str">
        <f t="shared" si="11"/>
        <v/>
      </c>
      <c r="AS66" s="42" t="str">
        <f t="shared" si="12"/>
        <v/>
      </c>
      <c r="AT66" s="42" t="str">
        <f t="shared" si="13"/>
        <v/>
      </c>
      <c r="AX66" s="12"/>
      <c r="AZ66" s="12"/>
    </row>
    <row r="67" spans="2:52" ht="13.5" customHeight="1" thickBot="1" x14ac:dyDescent="0.2">
      <c r="B67" s="290"/>
      <c r="C67" s="29"/>
      <c r="D67" s="187"/>
      <c r="E67" s="58"/>
      <c r="F67" s="190"/>
      <c r="G67" s="190"/>
      <c r="H67" s="190"/>
      <c r="I67" s="58"/>
      <c r="J67" s="58"/>
      <c r="K67" s="189"/>
      <c r="L67" s="259"/>
      <c r="M67" s="259"/>
      <c r="N67" s="58"/>
      <c r="O67" s="30"/>
      <c r="P67" s="58"/>
      <c r="Q67" s="30"/>
      <c r="R67" s="185"/>
      <c r="S67" s="206"/>
      <c r="T67" s="290"/>
      <c r="U67" s="29"/>
      <c r="V67" s="187"/>
      <c r="W67" s="58"/>
      <c r="X67" s="190"/>
      <c r="Y67" s="190"/>
      <c r="Z67" s="190"/>
      <c r="AA67" s="58"/>
      <c r="AB67" s="58"/>
      <c r="AC67" s="189"/>
      <c r="AD67" s="259"/>
      <c r="AE67" s="259"/>
      <c r="AF67" s="58"/>
      <c r="AG67" s="30"/>
      <c r="AH67" s="58"/>
      <c r="AI67" s="30"/>
      <c r="AJ67" s="185"/>
      <c r="AK67" s="208"/>
      <c r="AL67" s="290"/>
      <c r="AM67" s="124" t="str">
        <f t="shared" si="4"/>
        <v/>
      </c>
      <c r="AN67" s="125" t="str">
        <f t="shared" si="5"/>
        <v/>
      </c>
      <c r="AO67" s="125" t="str">
        <f t="shared" si="6"/>
        <v/>
      </c>
      <c r="AP67" s="125" t="str">
        <f t="shared" si="7"/>
        <v/>
      </c>
      <c r="AQ67" s="126" t="str">
        <f t="shared" si="8"/>
        <v/>
      </c>
      <c r="AR67" s="42" t="str">
        <f t="shared" si="11"/>
        <v/>
      </c>
      <c r="AS67" s="42" t="str">
        <f t="shared" si="12"/>
        <v/>
      </c>
      <c r="AT67" s="42" t="str">
        <f t="shared" si="13"/>
        <v/>
      </c>
      <c r="AX67" s="12"/>
      <c r="AZ67" s="12"/>
    </row>
    <row r="68" spans="2:52" x14ac:dyDescent="0.15">
      <c r="B68" s="292" t="s">
        <v>79</v>
      </c>
      <c r="C68" s="27" t="s">
        <v>34</v>
      </c>
      <c r="D68" s="41"/>
      <c r="E68" s="57"/>
      <c r="F68" s="98">
        <v>37.699643999999999</v>
      </c>
      <c r="G68" s="98">
        <v>42.131734000000002</v>
      </c>
      <c r="H68" s="98">
        <v>0.9889</v>
      </c>
      <c r="I68" s="62">
        <v>0.99473641000000002</v>
      </c>
      <c r="J68" s="62">
        <v>1.1354615E-2</v>
      </c>
      <c r="K68" s="63"/>
      <c r="L68" s="258"/>
      <c r="M68" s="258"/>
      <c r="N68" s="57"/>
      <c r="O68" s="28"/>
      <c r="P68" s="57"/>
      <c r="Q68" s="28"/>
      <c r="R68" s="133"/>
      <c r="S68" s="206"/>
      <c r="T68" s="292" t="s">
        <v>79</v>
      </c>
      <c r="U68" s="27" t="s">
        <v>34</v>
      </c>
      <c r="V68" s="41"/>
      <c r="W68" s="57"/>
      <c r="X68" s="98">
        <v>37.613596000000001</v>
      </c>
      <c r="Y68" s="98">
        <v>42.060839999999999</v>
      </c>
      <c r="Z68" s="98">
        <v>0.98881739999999996</v>
      </c>
      <c r="AA68" s="62">
        <v>0.99466524000000001</v>
      </c>
      <c r="AB68" s="62">
        <v>1.1482417999999999E-2</v>
      </c>
      <c r="AC68" s="63"/>
      <c r="AD68" s="258"/>
      <c r="AE68" s="258"/>
      <c r="AF68" s="57"/>
      <c r="AG68" s="28"/>
      <c r="AH68" s="57"/>
      <c r="AI68" s="28"/>
      <c r="AJ68" s="133"/>
      <c r="AK68" s="208"/>
      <c r="AL68" s="292" t="s">
        <v>79</v>
      </c>
      <c r="AM68" s="121">
        <f t="shared" si="4"/>
        <v>-8.6047999999998126E-2</v>
      </c>
      <c r="AN68" s="97">
        <f t="shared" si="5"/>
        <v>-7.0894000000002677E-2</v>
      </c>
      <c r="AO68" s="97">
        <f t="shared" si="6"/>
        <v>-8.260000000004375E-5</v>
      </c>
      <c r="AP68" s="97">
        <f t="shared" si="7"/>
        <v>-7.1170000000009281E-5</v>
      </c>
      <c r="AQ68" s="122">
        <f t="shared" si="8"/>
        <v>1.2780299999999925E-4</v>
      </c>
      <c r="AR68" s="42" t="str">
        <f t="shared" si="11"/>
        <v/>
      </c>
      <c r="AS68" s="42" t="str">
        <f t="shared" si="12"/>
        <v/>
      </c>
      <c r="AT68" s="42" t="str">
        <f t="shared" si="13"/>
        <v/>
      </c>
      <c r="AX68" s="12"/>
      <c r="AZ68" s="12"/>
    </row>
    <row r="69" spans="2:52" ht="12.75" customHeight="1" x14ac:dyDescent="0.15">
      <c r="B69" s="290"/>
      <c r="C69" s="29" t="s">
        <v>35</v>
      </c>
      <c r="D69" s="187"/>
      <c r="E69" s="58"/>
      <c r="F69" s="188">
        <v>40.609945000000003</v>
      </c>
      <c r="G69" s="188">
        <v>44.448644999999999</v>
      </c>
      <c r="H69" s="188">
        <v>0.99301874000000001</v>
      </c>
      <c r="I69" s="64">
        <v>0.99613136999999996</v>
      </c>
      <c r="J69" s="64">
        <v>6.4746196999999998E-3</v>
      </c>
      <c r="K69" s="189"/>
      <c r="L69" s="259"/>
      <c r="M69" s="259"/>
      <c r="N69" s="58"/>
      <c r="O69" s="30"/>
      <c r="P69" s="58"/>
      <c r="Q69" s="30"/>
      <c r="R69" s="134"/>
      <c r="S69" s="206"/>
      <c r="T69" s="290"/>
      <c r="U69" s="29" t="s">
        <v>35</v>
      </c>
      <c r="V69" s="187"/>
      <c r="W69" s="58"/>
      <c r="X69" s="188">
        <v>40.611181999999999</v>
      </c>
      <c r="Y69" s="188">
        <v>44.457844999999999</v>
      </c>
      <c r="Z69" s="188">
        <v>0.99302460999999997</v>
      </c>
      <c r="AA69" s="64">
        <v>0.99610160999999997</v>
      </c>
      <c r="AB69" s="64">
        <v>6.4992180000000002E-3</v>
      </c>
      <c r="AC69" s="189"/>
      <c r="AD69" s="259"/>
      <c r="AE69" s="259"/>
      <c r="AF69" s="58"/>
      <c r="AG69" s="30"/>
      <c r="AH69" s="58"/>
      <c r="AI69" s="30"/>
      <c r="AJ69" s="134"/>
      <c r="AK69" s="208"/>
      <c r="AL69" s="290"/>
      <c r="AM69" s="88">
        <f t="shared" si="4"/>
        <v>1.2369999999961578E-3</v>
      </c>
      <c r="AN69" s="123">
        <f t="shared" si="5"/>
        <v>9.1999999999998749E-3</v>
      </c>
      <c r="AO69" s="123">
        <f t="shared" si="6"/>
        <v>5.8699999999634045E-6</v>
      </c>
      <c r="AP69" s="123">
        <f t="shared" si="7"/>
        <v>-2.9759999999989795E-5</v>
      </c>
      <c r="AQ69" s="89">
        <f t="shared" si="8"/>
        <v>2.4598300000000344E-5</v>
      </c>
      <c r="AR69" s="42" t="str">
        <f t="shared" si="11"/>
        <v/>
      </c>
      <c r="AS69" s="42" t="str">
        <f t="shared" si="12"/>
        <v/>
      </c>
      <c r="AT69" s="42" t="str">
        <f t="shared" si="13"/>
        <v/>
      </c>
      <c r="AX69" s="12"/>
      <c r="AZ69" s="12"/>
    </row>
    <row r="70" spans="2:52" ht="12.75" customHeight="1" x14ac:dyDescent="0.15">
      <c r="B70" s="290"/>
      <c r="C70" s="29" t="s">
        <v>36</v>
      </c>
      <c r="D70" s="187"/>
      <c r="E70" s="58"/>
      <c r="F70" s="188">
        <v>41.924368999999999</v>
      </c>
      <c r="G70" s="188">
        <v>45.417082000000001</v>
      </c>
      <c r="H70" s="188">
        <v>0.99424657999999999</v>
      </c>
      <c r="I70" s="64">
        <v>0.99703786000000005</v>
      </c>
      <c r="J70" s="64">
        <v>5.2065886999999996E-3</v>
      </c>
      <c r="K70" s="189"/>
      <c r="L70" s="259"/>
      <c r="M70" s="259"/>
      <c r="N70" s="58"/>
      <c r="O70" s="30"/>
      <c r="P70" s="58"/>
      <c r="Q70" s="30"/>
      <c r="R70" s="134"/>
      <c r="S70" s="206"/>
      <c r="T70" s="290"/>
      <c r="U70" s="29" t="s">
        <v>36</v>
      </c>
      <c r="V70" s="187"/>
      <c r="W70" s="58"/>
      <c r="X70" s="188">
        <v>41.904344000000002</v>
      </c>
      <c r="Y70" s="188">
        <v>45.393227000000003</v>
      </c>
      <c r="Z70" s="188">
        <v>0.99424186000000003</v>
      </c>
      <c r="AA70" s="64">
        <v>0.99700982000000005</v>
      </c>
      <c r="AB70" s="64">
        <v>5.2272539999999998E-3</v>
      </c>
      <c r="AC70" s="189"/>
      <c r="AD70" s="259"/>
      <c r="AE70" s="259"/>
      <c r="AF70" s="58"/>
      <c r="AG70" s="30"/>
      <c r="AH70" s="58"/>
      <c r="AI70" s="30"/>
      <c r="AJ70" s="134"/>
      <c r="AK70" s="208"/>
      <c r="AL70" s="290"/>
      <c r="AM70" s="88">
        <f t="shared" si="4"/>
        <v>-2.0024999999996851E-2</v>
      </c>
      <c r="AN70" s="123">
        <f t="shared" si="5"/>
        <v>-2.3854999999997517E-2</v>
      </c>
      <c r="AO70" s="123">
        <f t="shared" si="6"/>
        <v>-4.7199999999580911E-6</v>
      </c>
      <c r="AP70" s="123">
        <f t="shared" si="7"/>
        <v>-2.8040000000006948E-5</v>
      </c>
      <c r="AQ70" s="89">
        <f t="shared" si="8"/>
        <v>2.0665300000000109E-5</v>
      </c>
      <c r="AR70" s="42" t="str">
        <f t="shared" si="11"/>
        <v/>
      </c>
      <c r="AS70" s="42" t="str">
        <f t="shared" si="12"/>
        <v/>
      </c>
      <c r="AT70" s="42" t="str">
        <f t="shared" si="13"/>
        <v/>
      </c>
      <c r="AX70" s="12"/>
      <c r="AZ70" s="12"/>
    </row>
    <row r="71" spans="2:52" ht="12.75" customHeight="1" x14ac:dyDescent="0.15">
      <c r="B71" s="290"/>
      <c r="C71" s="29" t="s">
        <v>38</v>
      </c>
      <c r="D71" s="187"/>
      <c r="E71" s="58"/>
      <c r="F71" s="188">
        <v>42.736696999999999</v>
      </c>
      <c r="G71" s="188">
        <v>46.118979000000003</v>
      </c>
      <c r="H71" s="188">
        <v>0.99490860999999997</v>
      </c>
      <c r="I71" s="64">
        <v>0.99771626000000002</v>
      </c>
      <c r="J71" s="64">
        <v>4.3579919999999998E-3</v>
      </c>
      <c r="K71" s="189"/>
      <c r="L71" s="259"/>
      <c r="M71" s="259"/>
      <c r="N71" s="58"/>
      <c r="O71" s="30"/>
      <c r="P71" s="58"/>
      <c r="Q71" s="30"/>
      <c r="R71" s="134"/>
      <c r="S71" s="206"/>
      <c r="T71" s="290"/>
      <c r="U71" s="29" t="s">
        <v>38</v>
      </c>
      <c r="V71" s="187"/>
      <c r="W71" s="58"/>
      <c r="X71" s="188">
        <v>42.718772000000001</v>
      </c>
      <c r="Y71" s="188">
        <v>46.107250000000001</v>
      </c>
      <c r="Z71" s="188">
        <v>0.99490853000000001</v>
      </c>
      <c r="AA71" s="64">
        <v>0.99771242999999998</v>
      </c>
      <c r="AB71" s="64">
        <v>4.3596253000000003E-3</v>
      </c>
      <c r="AC71" s="189"/>
      <c r="AD71" s="259"/>
      <c r="AE71" s="259"/>
      <c r="AF71" s="58"/>
      <c r="AG71" s="30"/>
      <c r="AH71" s="58"/>
      <c r="AI71" s="30"/>
      <c r="AJ71" s="134"/>
      <c r="AK71" s="208"/>
      <c r="AL71" s="290"/>
      <c r="AM71" s="88">
        <f t="shared" si="4"/>
        <v>-1.7924999999998192E-2</v>
      </c>
      <c r="AN71" s="123">
        <f t="shared" si="5"/>
        <v>-1.1729000000002543E-2</v>
      </c>
      <c r="AO71" s="123">
        <f t="shared" si="6"/>
        <v>-7.9999999957891532E-8</v>
      </c>
      <c r="AP71" s="123">
        <f t="shared" si="7"/>
        <v>-3.8300000000379697E-6</v>
      </c>
      <c r="AQ71" s="89">
        <f t="shared" si="8"/>
        <v>1.6333000000005524E-6</v>
      </c>
      <c r="AR71" s="42" t="str">
        <f t="shared" si="11"/>
        <v/>
      </c>
      <c r="AS71" s="42" t="str">
        <f t="shared" si="12"/>
        <v/>
      </c>
      <c r="AT71" s="42" t="str">
        <f t="shared" si="13"/>
        <v/>
      </c>
      <c r="AX71" s="12"/>
      <c r="AZ71" s="12"/>
    </row>
    <row r="72" spans="2:52" ht="13.5" customHeight="1" thickBot="1" x14ac:dyDescent="0.2">
      <c r="B72" s="290"/>
      <c r="C72" s="29"/>
      <c r="D72" s="187"/>
      <c r="E72" s="58"/>
      <c r="F72" s="190"/>
      <c r="G72" s="190"/>
      <c r="H72" s="190"/>
      <c r="I72" s="58"/>
      <c r="J72" s="58"/>
      <c r="K72" s="189"/>
      <c r="L72" s="259"/>
      <c r="M72" s="259"/>
      <c r="N72" s="58"/>
      <c r="O72" s="30"/>
      <c r="P72" s="58"/>
      <c r="Q72" s="30"/>
      <c r="R72" s="185"/>
      <c r="S72" s="206"/>
      <c r="T72" s="290"/>
      <c r="U72" s="29"/>
      <c r="V72" s="187"/>
      <c r="W72" s="58"/>
      <c r="X72" s="190"/>
      <c r="Y72" s="190"/>
      <c r="Z72" s="190"/>
      <c r="AA72" s="58"/>
      <c r="AB72" s="58"/>
      <c r="AC72" s="189"/>
      <c r="AD72" s="259"/>
      <c r="AE72" s="259"/>
      <c r="AF72" s="58"/>
      <c r="AG72" s="30"/>
      <c r="AH72" s="58"/>
      <c r="AI72" s="30"/>
      <c r="AJ72" s="185"/>
      <c r="AK72" s="208"/>
      <c r="AL72" s="290"/>
      <c r="AM72" s="124" t="str">
        <f t="shared" si="4"/>
        <v/>
      </c>
      <c r="AN72" s="125" t="str">
        <f t="shared" si="5"/>
        <v/>
      </c>
      <c r="AO72" s="125" t="str">
        <f t="shared" si="6"/>
        <v/>
      </c>
      <c r="AP72" s="125" t="str">
        <f t="shared" si="7"/>
        <v/>
      </c>
      <c r="AQ72" s="126" t="str">
        <f t="shared" si="8"/>
        <v/>
      </c>
      <c r="AR72" s="42" t="str">
        <f t="shared" si="11"/>
        <v/>
      </c>
      <c r="AS72" s="42" t="str">
        <f t="shared" si="12"/>
        <v/>
      </c>
      <c r="AT72" s="42" t="str">
        <f t="shared" si="13"/>
        <v/>
      </c>
      <c r="AX72" s="12"/>
      <c r="AZ72" s="12"/>
    </row>
    <row r="73" spans="2:52" x14ac:dyDescent="0.15">
      <c r="B73" s="292" t="s">
        <v>80</v>
      </c>
      <c r="C73" s="27" t="s">
        <v>34</v>
      </c>
      <c r="D73" s="41"/>
      <c r="E73" s="57"/>
      <c r="F73" s="98">
        <v>37.538119000000002</v>
      </c>
      <c r="G73" s="98">
        <v>41.975796000000003</v>
      </c>
      <c r="H73" s="98">
        <v>0.98862053999999999</v>
      </c>
      <c r="I73" s="62">
        <v>0.99422655000000004</v>
      </c>
      <c r="J73" s="62">
        <v>1.2299602999999999E-2</v>
      </c>
      <c r="K73" s="63"/>
      <c r="L73" s="258"/>
      <c r="M73" s="258"/>
      <c r="N73" s="57"/>
      <c r="O73" s="28"/>
      <c r="P73" s="57"/>
      <c r="Q73" s="28"/>
      <c r="R73" s="133"/>
      <c r="S73" s="206"/>
      <c r="T73" s="292" t="s">
        <v>80</v>
      </c>
      <c r="U73" s="27" t="s">
        <v>34</v>
      </c>
      <c r="V73" s="41"/>
      <c r="W73" s="57"/>
      <c r="X73" s="98">
        <v>37.478344</v>
      </c>
      <c r="Y73" s="98">
        <v>41.923746999999999</v>
      </c>
      <c r="Z73" s="98">
        <v>0.98853877000000001</v>
      </c>
      <c r="AA73" s="62">
        <v>0.99411084000000005</v>
      </c>
      <c r="AB73" s="62">
        <v>1.2443249999999999E-2</v>
      </c>
      <c r="AC73" s="63"/>
      <c r="AD73" s="258"/>
      <c r="AE73" s="258"/>
      <c r="AF73" s="57"/>
      <c r="AG73" s="28"/>
      <c r="AH73" s="57"/>
      <c r="AI73" s="28"/>
      <c r="AJ73" s="133"/>
      <c r="AK73" s="208"/>
      <c r="AL73" s="292" t="s">
        <v>80</v>
      </c>
      <c r="AM73" s="121">
        <f t="shared" si="4"/>
        <v>-5.977500000000191E-2</v>
      </c>
      <c r="AN73" s="97">
        <f t="shared" si="5"/>
        <v>-5.2049000000003787E-2</v>
      </c>
      <c r="AO73" s="97">
        <f t="shared" si="6"/>
        <v>-8.1769999999981025E-5</v>
      </c>
      <c r="AP73" s="97">
        <f t="shared" si="7"/>
        <v>-1.157099999999911E-4</v>
      </c>
      <c r="AQ73" s="122">
        <f t="shared" si="8"/>
        <v>1.4364700000000022E-4</v>
      </c>
      <c r="AR73" s="42" t="str">
        <f t="shared" si="11"/>
        <v/>
      </c>
      <c r="AS73" s="42" t="str">
        <f t="shared" si="12"/>
        <v/>
      </c>
      <c r="AT73" s="42" t="str">
        <f t="shared" si="13"/>
        <v/>
      </c>
      <c r="AX73" s="12"/>
      <c r="AZ73" s="12"/>
    </row>
    <row r="74" spans="2:52" ht="12.75" customHeight="1" x14ac:dyDescent="0.15">
      <c r="B74" s="290"/>
      <c r="C74" s="29" t="s">
        <v>35</v>
      </c>
      <c r="D74" s="187"/>
      <c r="E74" s="58"/>
      <c r="F74" s="188">
        <v>40.427546999999997</v>
      </c>
      <c r="G74" s="188">
        <v>44.257323999999997</v>
      </c>
      <c r="H74" s="188">
        <v>0.99278089999999997</v>
      </c>
      <c r="I74" s="64">
        <v>0.99554991999999998</v>
      </c>
      <c r="J74" s="64">
        <v>7.1812784000000003E-3</v>
      </c>
      <c r="K74" s="189"/>
      <c r="L74" s="259"/>
      <c r="M74" s="259"/>
      <c r="N74" s="58"/>
      <c r="O74" s="30"/>
      <c r="P74" s="58"/>
      <c r="Q74" s="30"/>
      <c r="R74" s="134"/>
      <c r="S74" s="206"/>
      <c r="T74" s="290"/>
      <c r="U74" s="29" t="s">
        <v>35</v>
      </c>
      <c r="V74" s="187"/>
      <c r="W74" s="58"/>
      <c r="X74" s="188">
        <v>40.419874999999998</v>
      </c>
      <c r="Y74" s="188">
        <v>44.257607</v>
      </c>
      <c r="Z74" s="188">
        <v>0.99278381999999998</v>
      </c>
      <c r="AA74" s="64">
        <v>0.99554600999999998</v>
      </c>
      <c r="AB74" s="64">
        <v>7.1856230000000004E-3</v>
      </c>
      <c r="AC74" s="189"/>
      <c r="AD74" s="259"/>
      <c r="AE74" s="259"/>
      <c r="AF74" s="58"/>
      <c r="AG74" s="30"/>
      <c r="AH74" s="58"/>
      <c r="AI74" s="30"/>
      <c r="AJ74" s="134"/>
      <c r="AK74" s="208"/>
      <c r="AL74" s="290"/>
      <c r="AM74" s="88">
        <f t="shared" si="4"/>
        <v>-7.671999999999457E-3</v>
      </c>
      <c r="AN74" s="123">
        <f t="shared" si="5"/>
        <v>2.8300000000314185E-4</v>
      </c>
      <c r="AO74" s="123">
        <f t="shared" si="6"/>
        <v>2.9200000000173532E-6</v>
      </c>
      <c r="AP74" s="123">
        <f t="shared" si="7"/>
        <v>-3.9099999999958612E-6</v>
      </c>
      <c r="AQ74" s="89">
        <f t="shared" si="8"/>
        <v>4.3446000000000803E-6</v>
      </c>
      <c r="AR74" s="42" t="str">
        <f t="shared" si="11"/>
        <v/>
      </c>
      <c r="AS74" s="42" t="str">
        <f t="shared" si="12"/>
        <v/>
      </c>
      <c r="AT74" s="42" t="str">
        <f t="shared" si="13"/>
        <v/>
      </c>
      <c r="AX74" s="12"/>
      <c r="AZ74" s="12"/>
    </row>
    <row r="75" spans="2:52" ht="12.75" customHeight="1" x14ac:dyDescent="0.15">
      <c r="B75" s="290"/>
      <c r="C75" s="29" t="s">
        <v>36</v>
      </c>
      <c r="D75" s="187"/>
      <c r="E75" s="58"/>
      <c r="F75" s="188">
        <v>41.784300000000002</v>
      </c>
      <c r="G75" s="188">
        <v>45.296678</v>
      </c>
      <c r="H75" s="188">
        <v>0.99408384000000005</v>
      </c>
      <c r="I75" s="64">
        <v>0.99698487999999996</v>
      </c>
      <c r="J75" s="64">
        <v>5.7717905999999999E-3</v>
      </c>
      <c r="K75" s="189"/>
      <c r="L75" s="259"/>
      <c r="M75" s="259"/>
      <c r="N75" s="58"/>
      <c r="O75" s="30"/>
      <c r="P75" s="58"/>
      <c r="Q75" s="30"/>
      <c r="R75" s="134"/>
      <c r="S75" s="206"/>
      <c r="T75" s="290"/>
      <c r="U75" s="29" t="s">
        <v>36</v>
      </c>
      <c r="V75" s="187"/>
      <c r="W75" s="58"/>
      <c r="X75" s="188">
        <v>41.782727999999999</v>
      </c>
      <c r="Y75" s="188">
        <v>45.288547999999999</v>
      </c>
      <c r="Z75" s="188">
        <v>0.99408394</v>
      </c>
      <c r="AA75" s="64">
        <v>0.99696932999999999</v>
      </c>
      <c r="AB75" s="64">
        <v>5.7697203000000004E-3</v>
      </c>
      <c r="AC75" s="189"/>
      <c r="AD75" s="259"/>
      <c r="AE75" s="259"/>
      <c r="AF75" s="58"/>
      <c r="AG75" s="30"/>
      <c r="AH75" s="58"/>
      <c r="AI75" s="30"/>
      <c r="AJ75" s="134"/>
      <c r="AK75" s="208"/>
      <c r="AL75" s="290"/>
      <c r="AM75" s="88">
        <f t="shared" si="4"/>
        <v>-1.5720000000030154E-3</v>
      </c>
      <c r="AN75" s="123">
        <f t="shared" si="5"/>
        <v>-8.1300000000013029E-3</v>
      </c>
      <c r="AO75" s="123">
        <f t="shared" si="6"/>
        <v>9.9999999947364415E-8</v>
      </c>
      <c r="AP75" s="123">
        <f t="shared" si="7"/>
        <v>-1.5549999999975306E-5</v>
      </c>
      <c r="AQ75" s="89">
        <f t="shared" si="8"/>
        <v>-2.0702999999995184E-6</v>
      </c>
      <c r="AR75" s="42" t="str">
        <f t="shared" si="11"/>
        <v/>
      </c>
      <c r="AS75" s="42" t="str">
        <f t="shared" si="12"/>
        <v/>
      </c>
      <c r="AT75" s="42" t="str">
        <f t="shared" si="13"/>
        <v/>
      </c>
      <c r="AX75" s="12"/>
      <c r="AZ75" s="12"/>
    </row>
    <row r="76" spans="2:52" ht="12.75" customHeight="1" x14ac:dyDescent="0.15">
      <c r="B76" s="290"/>
      <c r="C76" s="29" t="s">
        <v>38</v>
      </c>
      <c r="D76" s="187"/>
      <c r="E76" s="58"/>
      <c r="F76" s="188">
        <v>42.650503</v>
      </c>
      <c r="G76" s="188">
        <v>46.032052</v>
      </c>
      <c r="H76" s="188">
        <v>0.99478171000000004</v>
      </c>
      <c r="I76" s="64">
        <v>0.99773451000000002</v>
      </c>
      <c r="J76" s="64">
        <v>4.8597670000000001E-3</v>
      </c>
      <c r="K76" s="189"/>
      <c r="L76" s="259"/>
      <c r="M76" s="259"/>
      <c r="N76" s="58"/>
      <c r="O76" s="30"/>
      <c r="P76" s="58"/>
      <c r="Q76" s="30"/>
      <c r="R76" s="134"/>
      <c r="S76" s="206"/>
      <c r="T76" s="290"/>
      <c r="U76" s="29" t="s">
        <v>38</v>
      </c>
      <c r="V76" s="187"/>
      <c r="W76" s="58"/>
      <c r="X76" s="188">
        <v>42.638823000000002</v>
      </c>
      <c r="Y76" s="188">
        <v>46.024757000000001</v>
      </c>
      <c r="Z76" s="188">
        <v>0.99477804000000003</v>
      </c>
      <c r="AA76" s="64">
        <v>0.99772678000000004</v>
      </c>
      <c r="AB76" s="64">
        <v>4.8657212999999996E-3</v>
      </c>
      <c r="AC76" s="189"/>
      <c r="AD76" s="259"/>
      <c r="AE76" s="259"/>
      <c r="AF76" s="58"/>
      <c r="AG76" s="30"/>
      <c r="AH76" s="58"/>
      <c r="AI76" s="30"/>
      <c r="AJ76" s="134"/>
      <c r="AK76" s="208"/>
      <c r="AL76" s="290"/>
      <c r="AM76" s="88">
        <f t="shared" si="4"/>
        <v>-1.1679999999998358E-2</v>
      </c>
      <c r="AN76" s="123">
        <f t="shared" si="5"/>
        <v>-7.2949999999991633E-3</v>
      </c>
      <c r="AO76" s="123">
        <f t="shared" si="6"/>
        <v>-3.6700000000111643E-6</v>
      </c>
      <c r="AP76" s="123">
        <f t="shared" si="7"/>
        <v>-7.7299999999835833E-6</v>
      </c>
      <c r="AQ76" s="89">
        <f t="shared" si="8"/>
        <v>5.9542999999995239E-6</v>
      </c>
      <c r="AR76" s="42" t="str">
        <f t="shared" si="11"/>
        <v/>
      </c>
      <c r="AS76" s="42" t="str">
        <f t="shared" si="12"/>
        <v/>
      </c>
      <c r="AT76" s="42" t="str">
        <f t="shared" si="13"/>
        <v/>
      </c>
      <c r="AX76" s="12"/>
      <c r="AZ76" s="12"/>
    </row>
    <row r="77" spans="2:52" ht="13.5" customHeight="1" thickBot="1" x14ac:dyDescent="0.2">
      <c r="B77" s="290"/>
      <c r="C77" s="29"/>
      <c r="D77" s="187"/>
      <c r="E77" s="58"/>
      <c r="F77" s="190"/>
      <c r="G77" s="190"/>
      <c r="H77" s="190"/>
      <c r="I77" s="58"/>
      <c r="J77" s="58"/>
      <c r="K77" s="189"/>
      <c r="L77" s="259"/>
      <c r="M77" s="259"/>
      <c r="N77" s="58"/>
      <c r="O77" s="30"/>
      <c r="P77" s="58"/>
      <c r="Q77" s="30"/>
      <c r="R77" s="185"/>
      <c r="S77" s="206"/>
      <c r="T77" s="290"/>
      <c r="U77" s="29"/>
      <c r="V77" s="187"/>
      <c r="W77" s="58"/>
      <c r="X77" s="190"/>
      <c r="Y77" s="190"/>
      <c r="Z77" s="190"/>
      <c r="AA77" s="58"/>
      <c r="AB77" s="58"/>
      <c r="AC77" s="189"/>
      <c r="AD77" s="259"/>
      <c r="AE77" s="259"/>
      <c r="AF77" s="58"/>
      <c r="AG77" s="30"/>
      <c r="AH77" s="58"/>
      <c r="AI77" s="30"/>
      <c r="AJ77" s="185"/>
      <c r="AK77" s="208"/>
      <c r="AL77" s="290"/>
      <c r="AM77" s="124" t="str">
        <f t="shared" si="4"/>
        <v/>
      </c>
      <c r="AN77" s="125" t="str">
        <f t="shared" si="5"/>
        <v/>
      </c>
      <c r="AO77" s="125" t="str">
        <f t="shared" si="6"/>
        <v/>
      </c>
      <c r="AP77" s="125" t="str">
        <f t="shared" si="7"/>
        <v/>
      </c>
      <c r="AQ77" s="126" t="str">
        <f t="shared" si="8"/>
        <v/>
      </c>
      <c r="AR77" s="42" t="str">
        <f t="shared" si="11"/>
        <v/>
      </c>
      <c r="AS77" s="42" t="str">
        <f t="shared" si="12"/>
        <v/>
      </c>
      <c r="AT77" s="42" t="str">
        <f t="shared" si="13"/>
        <v/>
      </c>
      <c r="AX77" s="12"/>
      <c r="AZ77" s="12"/>
    </row>
    <row r="78" spans="2:52" x14ac:dyDescent="0.15">
      <c r="B78" s="292" t="s">
        <v>81</v>
      </c>
      <c r="C78" s="27" t="s">
        <v>34</v>
      </c>
      <c r="D78" s="41"/>
      <c r="E78" s="57"/>
      <c r="F78" s="98">
        <v>36.881377000000001</v>
      </c>
      <c r="G78" s="98">
        <v>41.099660999999998</v>
      </c>
      <c r="H78" s="98">
        <v>0.98735041999999995</v>
      </c>
      <c r="I78" s="62">
        <v>0.99345320000000004</v>
      </c>
      <c r="J78" s="62">
        <v>1.4705597000000001E-2</v>
      </c>
      <c r="K78" s="63"/>
      <c r="L78" s="258"/>
      <c r="M78" s="258"/>
      <c r="N78" s="57"/>
      <c r="O78" s="28"/>
      <c r="P78" s="57"/>
      <c r="Q78" s="28"/>
      <c r="R78" s="133"/>
      <c r="S78" s="206"/>
      <c r="T78" s="292" t="s">
        <v>81</v>
      </c>
      <c r="U78" s="27" t="s">
        <v>34</v>
      </c>
      <c r="V78" s="41"/>
      <c r="W78" s="57"/>
      <c r="X78" s="98">
        <v>36.869481</v>
      </c>
      <c r="Y78" s="98">
        <v>41.098236</v>
      </c>
      <c r="Z78" s="98">
        <v>0.98728422000000005</v>
      </c>
      <c r="AA78" s="62">
        <v>0.99331950000000002</v>
      </c>
      <c r="AB78" s="62">
        <v>1.4877757E-2</v>
      </c>
      <c r="AC78" s="63"/>
      <c r="AD78" s="258"/>
      <c r="AE78" s="258"/>
      <c r="AF78" s="57"/>
      <c r="AG78" s="28"/>
      <c r="AH78" s="57"/>
      <c r="AI78" s="28"/>
      <c r="AJ78" s="133"/>
      <c r="AK78" s="208"/>
      <c r="AL78" s="292" t="s">
        <v>81</v>
      </c>
      <c r="AM78" s="121">
        <f t="shared" si="4"/>
        <v>-1.1896000000000129E-2</v>
      </c>
      <c r="AN78" s="97">
        <f t="shared" si="5"/>
        <v>-1.4249999999975671E-3</v>
      </c>
      <c r="AO78" s="97">
        <f t="shared" si="6"/>
        <v>-6.6199999999905224E-5</v>
      </c>
      <c r="AP78" s="97">
        <f t="shared" si="7"/>
        <v>-1.3370000000001436E-4</v>
      </c>
      <c r="AQ78" s="122">
        <f t="shared" si="8"/>
        <v>1.7215999999999933E-4</v>
      </c>
      <c r="AR78" s="42" t="str">
        <f t="shared" si="11"/>
        <v/>
      </c>
      <c r="AS78" s="42" t="str">
        <f t="shared" si="12"/>
        <v/>
      </c>
      <c r="AT78" s="42" t="str">
        <f t="shared" si="13"/>
        <v/>
      </c>
      <c r="AX78" s="12"/>
      <c r="AZ78" s="12"/>
    </row>
    <row r="79" spans="2:52" ht="12.75" customHeight="1" x14ac:dyDescent="0.15">
      <c r="B79" s="290"/>
      <c r="C79" s="29" t="s">
        <v>35</v>
      </c>
      <c r="D79" s="187"/>
      <c r="E79" s="58"/>
      <c r="F79" s="188">
        <v>39.633007999999997</v>
      </c>
      <c r="G79" s="188">
        <v>43.389578999999998</v>
      </c>
      <c r="H79" s="188">
        <v>0.99203001999999996</v>
      </c>
      <c r="I79" s="64">
        <v>0.99507738000000001</v>
      </c>
      <c r="J79" s="64">
        <v>8.6657020000000008E-3</v>
      </c>
      <c r="K79" s="189"/>
      <c r="L79" s="259"/>
      <c r="M79" s="259"/>
      <c r="N79" s="58"/>
      <c r="O79" s="30"/>
      <c r="P79" s="58"/>
      <c r="Q79" s="30"/>
      <c r="R79" s="134"/>
      <c r="S79" s="206"/>
      <c r="T79" s="290"/>
      <c r="U79" s="29" t="s">
        <v>35</v>
      </c>
      <c r="V79" s="187"/>
      <c r="W79" s="58"/>
      <c r="X79" s="188">
        <v>39.656967999999999</v>
      </c>
      <c r="Y79" s="188">
        <v>43.410117</v>
      </c>
      <c r="Z79" s="188">
        <v>0.99203173</v>
      </c>
      <c r="AA79" s="64">
        <v>0.99512560000000005</v>
      </c>
      <c r="AB79" s="64">
        <v>8.6293480000000002E-3</v>
      </c>
      <c r="AC79" s="189"/>
      <c r="AD79" s="259"/>
      <c r="AE79" s="259"/>
      <c r="AF79" s="58"/>
      <c r="AG79" s="30"/>
      <c r="AH79" s="58"/>
      <c r="AI79" s="30"/>
      <c r="AJ79" s="134"/>
      <c r="AK79" s="208"/>
      <c r="AL79" s="290"/>
      <c r="AM79" s="88">
        <f t="shared" si="4"/>
        <v>2.3960000000002424E-2</v>
      </c>
      <c r="AN79" s="123">
        <f t="shared" si="5"/>
        <v>2.0538000000001944E-2</v>
      </c>
      <c r="AO79" s="123">
        <f t="shared" si="6"/>
        <v>1.7100000000436211E-6</v>
      </c>
      <c r="AP79" s="123">
        <f t="shared" si="7"/>
        <v>4.8220000000043228E-5</v>
      </c>
      <c r="AQ79" s="89">
        <f t="shared" si="8"/>
        <v>-3.6354000000000594E-5</v>
      </c>
      <c r="AR79" s="42" t="str">
        <f t="shared" si="11"/>
        <v/>
      </c>
      <c r="AS79" s="42" t="str">
        <f t="shared" si="12"/>
        <v/>
      </c>
      <c r="AT79" s="42" t="str">
        <f t="shared" si="13"/>
        <v/>
      </c>
      <c r="AX79" s="12"/>
      <c r="AZ79" s="12"/>
    </row>
    <row r="80" spans="2:52" ht="12.75" customHeight="1" x14ac:dyDescent="0.15">
      <c r="B80" s="290"/>
      <c r="C80" s="29" t="s">
        <v>36</v>
      </c>
      <c r="D80" s="187"/>
      <c r="E80" s="58"/>
      <c r="F80" s="188">
        <v>41.228797</v>
      </c>
      <c r="G80" s="188">
        <v>44.692140999999999</v>
      </c>
      <c r="H80" s="188">
        <v>0.99366138999999998</v>
      </c>
      <c r="I80" s="64">
        <v>0.99680402999999995</v>
      </c>
      <c r="J80" s="64">
        <v>6.6972059999999998E-3</v>
      </c>
      <c r="K80" s="189"/>
      <c r="L80" s="259"/>
      <c r="M80" s="259"/>
      <c r="N80" s="58"/>
      <c r="O80" s="30"/>
      <c r="P80" s="58"/>
      <c r="Q80" s="30"/>
      <c r="R80" s="134"/>
      <c r="S80" s="206"/>
      <c r="T80" s="290"/>
      <c r="U80" s="29" t="s">
        <v>36</v>
      </c>
      <c r="V80" s="187"/>
      <c r="W80" s="58"/>
      <c r="X80" s="188">
        <v>41.221510000000002</v>
      </c>
      <c r="Y80" s="188">
        <v>44.687072999999998</v>
      </c>
      <c r="Z80" s="188">
        <v>0.99365596</v>
      </c>
      <c r="AA80" s="64">
        <v>0.99679430000000002</v>
      </c>
      <c r="AB80" s="64">
        <v>6.7034729999999997E-3</v>
      </c>
      <c r="AC80" s="189"/>
      <c r="AD80" s="259"/>
      <c r="AE80" s="259"/>
      <c r="AF80" s="58"/>
      <c r="AG80" s="30"/>
      <c r="AH80" s="58"/>
      <c r="AI80" s="30"/>
      <c r="AJ80" s="134"/>
      <c r="AK80" s="208"/>
      <c r="AL80" s="290"/>
      <c r="AM80" s="88">
        <f t="shared" si="4"/>
        <v>-7.286999999998045E-3</v>
      </c>
      <c r="AN80" s="123">
        <f t="shared" si="5"/>
        <v>-5.0680000000014047E-3</v>
      </c>
      <c r="AO80" s="123">
        <f t="shared" si="6"/>
        <v>-5.4299999999729565E-6</v>
      </c>
      <c r="AP80" s="123">
        <f t="shared" si="7"/>
        <v>-9.7299999999300724E-6</v>
      </c>
      <c r="AQ80" s="89">
        <f t="shared" si="8"/>
        <v>6.2669999999999046E-6</v>
      </c>
      <c r="AR80" s="42" t="str">
        <f t="shared" si="11"/>
        <v/>
      </c>
      <c r="AS80" s="42" t="str">
        <f t="shared" si="12"/>
        <v/>
      </c>
      <c r="AT80" s="42" t="str">
        <f t="shared" si="13"/>
        <v/>
      </c>
      <c r="AX80" s="12"/>
      <c r="AZ80" s="12"/>
    </row>
    <row r="81" spans="2:52" ht="12.75" customHeight="1" x14ac:dyDescent="0.15">
      <c r="B81" s="290"/>
      <c r="C81" s="29" t="s">
        <v>38</v>
      </c>
      <c r="D81" s="187"/>
      <c r="E81" s="58"/>
      <c r="F81" s="188">
        <v>42.298690000000001</v>
      </c>
      <c r="G81" s="188">
        <v>45.627687000000002</v>
      </c>
      <c r="H81" s="188">
        <v>0.99453058000000005</v>
      </c>
      <c r="I81" s="64">
        <v>0.99759140999999996</v>
      </c>
      <c r="J81" s="64">
        <v>5.5848946999999998E-3</v>
      </c>
      <c r="K81" s="189"/>
      <c r="L81" s="259"/>
      <c r="M81" s="259"/>
      <c r="N81" s="58"/>
      <c r="O81" s="30"/>
      <c r="P81" s="58"/>
      <c r="Q81" s="30"/>
      <c r="R81" s="134"/>
      <c r="S81" s="206"/>
      <c r="T81" s="290"/>
      <c r="U81" s="29" t="s">
        <v>38</v>
      </c>
      <c r="V81" s="187"/>
      <c r="W81" s="58"/>
      <c r="X81" s="188">
        <v>42.285831999999999</v>
      </c>
      <c r="Y81" s="188">
        <v>45.616926999999997</v>
      </c>
      <c r="Z81" s="188">
        <v>0.99453356000000004</v>
      </c>
      <c r="AA81" s="64">
        <v>0.99758959999999997</v>
      </c>
      <c r="AB81" s="64">
        <v>5.5904965999999997E-3</v>
      </c>
      <c r="AC81" s="189"/>
      <c r="AD81" s="259"/>
      <c r="AE81" s="259"/>
      <c r="AF81" s="58"/>
      <c r="AG81" s="30"/>
      <c r="AH81" s="58"/>
      <c r="AI81" s="30"/>
      <c r="AJ81" s="134"/>
      <c r="AK81" s="208"/>
      <c r="AL81" s="290"/>
      <c r="AM81" s="88">
        <f t="shared" si="4"/>
        <v>-1.2858000000001368E-2</v>
      </c>
      <c r="AN81" s="123">
        <f t="shared" si="5"/>
        <v>-1.0760000000004766E-2</v>
      </c>
      <c r="AO81" s="123">
        <f t="shared" si="6"/>
        <v>2.9799999999857718E-6</v>
      </c>
      <c r="AP81" s="123">
        <f t="shared" si="7"/>
        <v>-1.8099999999909855E-6</v>
      </c>
      <c r="AQ81" s="89">
        <f t="shared" si="8"/>
        <v>5.6018999999999167E-6</v>
      </c>
      <c r="AR81" s="42" t="str">
        <f t="shared" si="11"/>
        <v/>
      </c>
      <c r="AS81" s="42" t="str">
        <f t="shared" si="12"/>
        <v/>
      </c>
      <c r="AT81" s="42" t="str">
        <f t="shared" si="13"/>
        <v/>
      </c>
      <c r="AX81" s="12"/>
      <c r="AZ81" s="12"/>
    </row>
    <row r="82" spans="2:52" ht="13.5" customHeight="1" thickBot="1" x14ac:dyDescent="0.2">
      <c r="B82" s="290"/>
      <c r="C82" s="29"/>
      <c r="D82" s="187"/>
      <c r="E82" s="58"/>
      <c r="F82" s="190"/>
      <c r="G82" s="190"/>
      <c r="H82" s="190"/>
      <c r="I82" s="58"/>
      <c r="J82" s="58"/>
      <c r="K82" s="189"/>
      <c r="L82" s="259"/>
      <c r="M82" s="259"/>
      <c r="N82" s="58"/>
      <c r="O82" s="30"/>
      <c r="P82" s="58"/>
      <c r="Q82" s="30"/>
      <c r="R82" s="185"/>
      <c r="S82" s="206"/>
      <c r="T82" s="290"/>
      <c r="U82" s="29"/>
      <c r="V82" s="187"/>
      <c r="W82" s="58"/>
      <c r="X82" s="190"/>
      <c r="Y82" s="190"/>
      <c r="Z82" s="190"/>
      <c r="AA82" s="58"/>
      <c r="AB82" s="58"/>
      <c r="AC82" s="189"/>
      <c r="AD82" s="259"/>
      <c r="AE82" s="259"/>
      <c r="AF82" s="58"/>
      <c r="AG82" s="30"/>
      <c r="AH82" s="58"/>
      <c r="AI82" s="30"/>
      <c r="AJ82" s="185"/>
      <c r="AK82" s="208"/>
      <c r="AL82" s="290"/>
      <c r="AM82" s="124" t="str">
        <f t="shared" si="4"/>
        <v/>
      </c>
      <c r="AN82" s="125" t="str">
        <f t="shared" si="5"/>
        <v/>
      </c>
      <c r="AO82" s="125" t="str">
        <f t="shared" si="6"/>
        <v/>
      </c>
      <c r="AP82" s="125" t="str">
        <f t="shared" si="7"/>
        <v/>
      </c>
      <c r="AQ82" s="126" t="str">
        <f t="shared" si="8"/>
        <v/>
      </c>
      <c r="AR82" s="42" t="str">
        <f t="shared" si="11"/>
        <v/>
      </c>
      <c r="AS82" s="42" t="str">
        <f t="shared" si="12"/>
        <v/>
      </c>
      <c r="AT82" s="42" t="str">
        <f t="shared" si="13"/>
        <v/>
      </c>
      <c r="AX82" s="12"/>
      <c r="AZ82" s="12"/>
    </row>
    <row r="83" spans="2:52" x14ac:dyDescent="0.15">
      <c r="B83" s="289" t="s">
        <v>82</v>
      </c>
      <c r="C83" s="27" t="s">
        <v>34</v>
      </c>
      <c r="D83" s="41"/>
      <c r="E83" s="57"/>
      <c r="F83" s="98">
        <v>36.967512999999997</v>
      </c>
      <c r="G83" s="98">
        <v>41.441125</v>
      </c>
      <c r="H83" s="98">
        <v>0.98763303999999996</v>
      </c>
      <c r="I83" s="62">
        <v>0.99430174999999998</v>
      </c>
      <c r="J83" s="62">
        <v>1.2683574E-2</v>
      </c>
      <c r="K83" s="63"/>
      <c r="L83" s="258"/>
      <c r="M83" s="258"/>
      <c r="N83" s="57"/>
      <c r="O83" s="28"/>
      <c r="P83" s="57"/>
      <c r="Q83" s="28"/>
      <c r="R83" s="133"/>
      <c r="S83" s="206"/>
      <c r="T83" s="289" t="s">
        <v>82</v>
      </c>
      <c r="U83" s="27" t="s">
        <v>34</v>
      </c>
      <c r="V83" s="41"/>
      <c r="W83" s="57"/>
      <c r="X83" s="98">
        <v>36.920918999999998</v>
      </c>
      <c r="Y83" s="98">
        <v>41.388858999999997</v>
      </c>
      <c r="Z83" s="98">
        <v>0.98759061000000004</v>
      </c>
      <c r="AA83" s="62">
        <v>0.99427721000000002</v>
      </c>
      <c r="AB83" s="62">
        <v>1.2715372000000001E-2</v>
      </c>
      <c r="AC83" s="63"/>
      <c r="AD83" s="258"/>
      <c r="AE83" s="258"/>
      <c r="AF83" s="57"/>
      <c r="AG83" s="28"/>
      <c r="AH83" s="57"/>
      <c r="AI83" s="28"/>
      <c r="AJ83" s="133"/>
      <c r="AK83" s="208"/>
      <c r="AL83" s="289" t="s">
        <v>82</v>
      </c>
      <c r="AM83" s="121">
        <f t="shared" si="4"/>
        <v>-4.6593999999998914E-2</v>
      </c>
      <c r="AN83" s="97">
        <f t="shared" si="5"/>
        <v>-5.2266000000003032E-2</v>
      </c>
      <c r="AO83" s="97">
        <f t="shared" si="6"/>
        <v>-4.2429999999926693E-5</v>
      </c>
      <c r="AP83" s="97">
        <f t="shared" si="7"/>
        <v>-2.4539999999961815E-5</v>
      </c>
      <c r="AQ83" s="122">
        <f t="shared" si="8"/>
        <v>3.1798000000001284E-5</v>
      </c>
      <c r="AR83" s="42" t="str">
        <f t="shared" si="11"/>
        <v/>
      </c>
      <c r="AS83" s="42" t="str">
        <f t="shared" si="12"/>
        <v/>
      </c>
      <c r="AT83" s="42" t="str">
        <f t="shared" si="13"/>
        <v/>
      </c>
      <c r="AX83" s="12"/>
      <c r="AZ83" s="12"/>
    </row>
    <row r="84" spans="2:52" ht="12.75" customHeight="1" x14ac:dyDescent="0.15">
      <c r="B84" s="290"/>
      <c r="C84" s="29" t="s">
        <v>35</v>
      </c>
      <c r="D84" s="187"/>
      <c r="E84" s="58"/>
      <c r="F84" s="188">
        <v>40.006183</v>
      </c>
      <c r="G84" s="188">
        <v>43.861859000000003</v>
      </c>
      <c r="H84" s="188">
        <v>0.99263864000000002</v>
      </c>
      <c r="I84" s="64">
        <v>0.99552109</v>
      </c>
      <c r="J84" s="64">
        <v>6.9609735999999998E-3</v>
      </c>
      <c r="K84" s="189"/>
      <c r="L84" s="259"/>
      <c r="M84" s="259"/>
      <c r="N84" s="58"/>
      <c r="O84" s="30"/>
      <c r="P84" s="58"/>
      <c r="Q84" s="30"/>
      <c r="R84" s="134"/>
      <c r="S84" s="206"/>
      <c r="T84" s="290"/>
      <c r="U84" s="29" t="s">
        <v>35</v>
      </c>
      <c r="V84" s="187"/>
      <c r="W84" s="58"/>
      <c r="X84" s="188">
        <v>39.963234999999997</v>
      </c>
      <c r="Y84" s="188">
        <v>43.831167000000001</v>
      </c>
      <c r="Z84" s="188">
        <v>0.99262664</v>
      </c>
      <c r="AA84" s="64">
        <v>0.99544321000000002</v>
      </c>
      <c r="AB84" s="64">
        <v>6.9915163000000002E-3</v>
      </c>
      <c r="AC84" s="189"/>
      <c r="AD84" s="259"/>
      <c r="AE84" s="259"/>
      <c r="AF84" s="58"/>
      <c r="AG84" s="30"/>
      <c r="AH84" s="58"/>
      <c r="AI84" s="30"/>
      <c r="AJ84" s="134"/>
      <c r="AK84" s="208"/>
      <c r="AL84" s="290"/>
      <c r="AM84" s="88">
        <f t="shared" si="4"/>
        <v>-4.2948000000002651E-2</v>
      </c>
      <c r="AN84" s="123">
        <f t="shared" si="5"/>
        <v>-3.069200000000194E-2</v>
      </c>
      <c r="AO84" s="123">
        <f t="shared" si="6"/>
        <v>-1.2000000000012001E-5</v>
      </c>
      <c r="AP84" s="123">
        <f t="shared" si="7"/>
        <v>-7.7879999999974636E-5</v>
      </c>
      <c r="AQ84" s="89">
        <f t="shared" si="8"/>
        <v>3.0542700000000395E-5</v>
      </c>
      <c r="AR84" s="42" t="str">
        <f t="shared" si="11"/>
        <v/>
      </c>
      <c r="AS84" s="42" t="str">
        <f t="shared" si="12"/>
        <v/>
      </c>
      <c r="AT84" s="42" t="str">
        <f t="shared" si="13"/>
        <v/>
      </c>
      <c r="AX84" s="12"/>
      <c r="AZ84" s="12"/>
    </row>
    <row r="85" spans="2:52" ht="12.75" customHeight="1" x14ac:dyDescent="0.15">
      <c r="B85" s="290"/>
      <c r="C85" s="29" t="s">
        <v>36</v>
      </c>
      <c r="D85" s="187"/>
      <c r="E85" s="58"/>
      <c r="F85" s="188">
        <v>41.723489999999998</v>
      </c>
      <c r="G85" s="188">
        <v>45.133245000000002</v>
      </c>
      <c r="H85" s="188">
        <v>0.99428198000000001</v>
      </c>
      <c r="I85" s="64">
        <v>0.99664171999999995</v>
      </c>
      <c r="J85" s="64">
        <v>5.1957964999999997E-3</v>
      </c>
      <c r="K85" s="189"/>
      <c r="L85" s="259"/>
      <c r="M85" s="259"/>
      <c r="N85" s="58"/>
      <c r="O85" s="30"/>
      <c r="P85" s="58"/>
      <c r="Q85" s="30"/>
      <c r="R85" s="134"/>
      <c r="S85" s="206"/>
      <c r="T85" s="290"/>
      <c r="U85" s="29" t="s">
        <v>36</v>
      </c>
      <c r="V85" s="187"/>
      <c r="W85" s="58"/>
      <c r="X85" s="188">
        <v>41.723467999999997</v>
      </c>
      <c r="Y85" s="188">
        <v>45.121617999999998</v>
      </c>
      <c r="Z85" s="188">
        <v>0.99427918000000004</v>
      </c>
      <c r="AA85" s="64">
        <v>0.99664944</v>
      </c>
      <c r="AB85" s="64">
        <v>5.2250787E-3</v>
      </c>
      <c r="AC85" s="189"/>
      <c r="AD85" s="259"/>
      <c r="AE85" s="259"/>
      <c r="AF85" s="58"/>
      <c r="AG85" s="30"/>
      <c r="AH85" s="58"/>
      <c r="AI85" s="30"/>
      <c r="AJ85" s="134"/>
      <c r="AK85" s="208"/>
      <c r="AL85" s="290"/>
      <c r="AM85" s="88">
        <f t="shared" si="4"/>
        <v>-2.2000000001298758E-5</v>
      </c>
      <c r="AN85" s="123">
        <f t="shared" si="5"/>
        <v>-1.1627000000004273E-2</v>
      </c>
      <c r="AO85" s="123">
        <f t="shared" si="6"/>
        <v>-2.7999999999694936E-6</v>
      </c>
      <c r="AP85" s="123">
        <f t="shared" si="7"/>
        <v>7.720000000044358E-6</v>
      </c>
      <c r="AQ85" s="89">
        <f t="shared" si="8"/>
        <v>2.9282200000000334E-5</v>
      </c>
      <c r="AR85" s="42" t="str">
        <f t="shared" si="11"/>
        <v/>
      </c>
      <c r="AS85" s="42" t="str">
        <f t="shared" si="12"/>
        <v/>
      </c>
      <c r="AT85" s="42" t="str">
        <f t="shared" si="13"/>
        <v/>
      </c>
      <c r="AX85" s="12"/>
      <c r="AZ85" s="12"/>
    </row>
    <row r="86" spans="2:52" ht="12.75" customHeight="1" x14ac:dyDescent="0.15">
      <c r="B86" s="290"/>
      <c r="C86" s="29" t="s">
        <v>38</v>
      </c>
      <c r="D86" s="187"/>
      <c r="E86" s="58"/>
      <c r="F86" s="188">
        <v>42.675294999999998</v>
      </c>
      <c r="G86" s="188">
        <v>45.998609000000002</v>
      </c>
      <c r="H86" s="188">
        <v>0.99510476000000003</v>
      </c>
      <c r="I86" s="64">
        <v>0.99762877000000005</v>
      </c>
      <c r="J86" s="64">
        <v>4.1068475999999996E-3</v>
      </c>
      <c r="K86" s="189"/>
      <c r="L86" s="259"/>
      <c r="M86" s="259"/>
      <c r="N86" s="58"/>
      <c r="O86" s="30"/>
      <c r="P86" s="58"/>
      <c r="Q86" s="30"/>
      <c r="R86" s="134"/>
      <c r="S86" s="206"/>
      <c r="T86" s="290"/>
      <c r="U86" s="29" t="s">
        <v>38</v>
      </c>
      <c r="V86" s="187"/>
      <c r="W86" s="58"/>
      <c r="X86" s="188">
        <v>42.663015000000001</v>
      </c>
      <c r="Y86" s="188">
        <v>45.986370000000001</v>
      </c>
      <c r="Z86" s="188">
        <v>0.99510715999999999</v>
      </c>
      <c r="AA86" s="64">
        <v>0.99763071000000003</v>
      </c>
      <c r="AB86" s="64">
        <v>4.1032719999999998E-3</v>
      </c>
      <c r="AC86" s="189"/>
      <c r="AD86" s="259"/>
      <c r="AE86" s="259"/>
      <c r="AF86" s="58"/>
      <c r="AG86" s="30"/>
      <c r="AH86" s="58"/>
      <c r="AI86" s="30"/>
      <c r="AJ86" s="134"/>
      <c r="AK86" s="208"/>
      <c r="AL86" s="290"/>
      <c r="AM86" s="88">
        <f t="shared" si="4"/>
        <v>-1.227999999999696E-2</v>
      </c>
      <c r="AN86" s="123">
        <f t="shared" si="5"/>
        <v>-1.2239000000000999E-2</v>
      </c>
      <c r="AO86" s="123">
        <f t="shared" si="6"/>
        <v>2.3999999999579913E-6</v>
      </c>
      <c r="AP86" s="123">
        <f t="shared" si="7"/>
        <v>1.9399999999780704E-6</v>
      </c>
      <c r="AQ86" s="89">
        <f t="shared" si="8"/>
        <v>-3.5755999999997901E-6</v>
      </c>
      <c r="AR86" s="42" t="str">
        <f t="shared" si="11"/>
        <v/>
      </c>
      <c r="AS86" s="42" t="str">
        <f t="shared" si="12"/>
        <v/>
      </c>
      <c r="AT86" s="42" t="str">
        <f t="shared" si="13"/>
        <v/>
      </c>
      <c r="AX86" s="12"/>
      <c r="AZ86" s="12"/>
    </row>
    <row r="87" spans="2:52" ht="13.5" customHeight="1" thickBot="1" x14ac:dyDescent="0.2">
      <c r="B87" s="291"/>
      <c r="C87" s="29"/>
      <c r="D87" s="187"/>
      <c r="E87" s="58"/>
      <c r="F87" s="190"/>
      <c r="G87" s="190"/>
      <c r="H87" s="190"/>
      <c r="I87" s="58"/>
      <c r="J87" s="58"/>
      <c r="K87" s="189"/>
      <c r="L87" s="259"/>
      <c r="M87" s="259"/>
      <c r="N87" s="58"/>
      <c r="O87" s="30"/>
      <c r="P87" s="58"/>
      <c r="Q87" s="30"/>
      <c r="R87" s="185"/>
      <c r="S87" s="206"/>
      <c r="T87" s="291"/>
      <c r="U87" s="29"/>
      <c r="V87" s="187"/>
      <c r="W87" s="58"/>
      <c r="X87" s="190"/>
      <c r="Y87" s="190"/>
      <c r="Z87" s="190"/>
      <c r="AA87" s="58"/>
      <c r="AB87" s="58"/>
      <c r="AC87" s="189"/>
      <c r="AD87" s="259"/>
      <c r="AE87" s="259"/>
      <c r="AF87" s="58"/>
      <c r="AG87" s="30"/>
      <c r="AH87" s="58"/>
      <c r="AI87" s="30"/>
      <c r="AJ87" s="185"/>
      <c r="AK87" s="208"/>
      <c r="AL87" s="291"/>
      <c r="AM87" s="124" t="str">
        <f t="shared" si="4"/>
        <v/>
      </c>
      <c r="AN87" s="125" t="str">
        <f t="shared" si="5"/>
        <v/>
      </c>
      <c r="AO87" s="125" t="str">
        <f t="shared" si="6"/>
        <v/>
      </c>
      <c r="AP87" s="125" t="str">
        <f t="shared" si="7"/>
        <v/>
      </c>
      <c r="AQ87" s="126" t="str">
        <f t="shared" si="8"/>
        <v/>
      </c>
      <c r="AR87" s="42" t="str">
        <f t="shared" si="11"/>
        <v/>
      </c>
      <c r="AS87" s="42" t="str">
        <f t="shared" si="12"/>
        <v/>
      </c>
      <c r="AT87" s="42" t="str">
        <f t="shared" si="13"/>
        <v/>
      </c>
      <c r="AX87" s="12"/>
      <c r="AZ87" s="12"/>
    </row>
    <row r="88" spans="2:52" ht="13.5" customHeight="1" x14ac:dyDescent="0.15">
      <c r="B88" s="289" t="s">
        <v>83</v>
      </c>
      <c r="C88" s="27" t="s">
        <v>34</v>
      </c>
      <c r="D88" s="41"/>
      <c r="E88" s="57"/>
      <c r="F88" s="98">
        <v>37.242170999999999</v>
      </c>
      <c r="G88" s="98">
        <v>41.726824000000001</v>
      </c>
      <c r="H88" s="98">
        <v>0.98821303999999999</v>
      </c>
      <c r="I88" s="62">
        <v>0.99457183000000005</v>
      </c>
      <c r="J88" s="62">
        <v>1.1836765000000001E-2</v>
      </c>
      <c r="K88" s="63"/>
      <c r="L88" s="258"/>
      <c r="M88" s="258"/>
      <c r="N88" s="57"/>
      <c r="O88" s="28"/>
      <c r="P88" s="57"/>
      <c r="Q88" s="28"/>
      <c r="R88" s="133"/>
      <c r="S88" s="206"/>
      <c r="T88" s="289" t="s">
        <v>83</v>
      </c>
      <c r="U88" s="27" t="s">
        <v>34</v>
      </c>
      <c r="V88" s="41"/>
      <c r="W88" s="57"/>
      <c r="X88" s="98">
        <v>37.207019000000003</v>
      </c>
      <c r="Y88" s="98">
        <v>41.683926</v>
      </c>
      <c r="Z88" s="98">
        <v>0.98816559000000004</v>
      </c>
      <c r="AA88" s="62">
        <v>0.99453314999999998</v>
      </c>
      <c r="AB88" s="62">
        <v>1.1898709E-2</v>
      </c>
      <c r="AC88" s="63"/>
      <c r="AD88" s="258"/>
      <c r="AE88" s="258"/>
      <c r="AF88" s="57"/>
      <c r="AG88" s="28"/>
      <c r="AH88" s="57"/>
      <c r="AI88" s="28"/>
      <c r="AJ88" s="133"/>
      <c r="AK88" s="208"/>
      <c r="AL88" s="289" t="s">
        <v>83</v>
      </c>
      <c r="AM88" s="121">
        <f t="shared" si="4"/>
        <v>-3.5151999999996519E-2</v>
      </c>
      <c r="AN88" s="97">
        <f t="shared" si="5"/>
        <v>-4.2898000000000991E-2</v>
      </c>
      <c r="AO88" s="97">
        <f t="shared" si="6"/>
        <v>-4.7449999999948922E-5</v>
      </c>
      <c r="AP88" s="97">
        <f t="shared" si="7"/>
        <v>-3.8680000000068659E-5</v>
      </c>
      <c r="AQ88" s="122">
        <f t="shared" si="8"/>
        <v>6.1943999999999541E-5</v>
      </c>
      <c r="AR88" s="39"/>
      <c r="AS88" s="234"/>
      <c r="AT88" s="39"/>
    </row>
    <row r="89" spans="2:52" ht="13.5" customHeight="1" x14ac:dyDescent="0.15">
      <c r="B89" s="290"/>
      <c r="C89" s="29" t="s">
        <v>35</v>
      </c>
      <c r="D89" s="187"/>
      <c r="E89" s="58"/>
      <c r="F89" s="188">
        <v>40.330832999999998</v>
      </c>
      <c r="G89" s="188">
        <v>44.177799999999998</v>
      </c>
      <c r="H89" s="188">
        <v>0.99289284</v>
      </c>
      <c r="I89" s="64">
        <v>0.99561487000000004</v>
      </c>
      <c r="J89" s="64">
        <v>6.5032522999999998E-3</v>
      </c>
      <c r="K89" s="189"/>
      <c r="L89" s="259"/>
      <c r="M89" s="259"/>
      <c r="N89" s="58"/>
      <c r="O89" s="30"/>
      <c r="P89" s="58"/>
      <c r="Q89" s="30"/>
      <c r="R89" s="134"/>
      <c r="S89" s="206"/>
      <c r="T89" s="290"/>
      <c r="U89" s="29" t="s">
        <v>35</v>
      </c>
      <c r="V89" s="187"/>
      <c r="W89" s="58"/>
      <c r="X89" s="188">
        <v>40.285432999999998</v>
      </c>
      <c r="Y89" s="188">
        <v>44.146414</v>
      </c>
      <c r="Z89" s="188">
        <v>0.99288326999999998</v>
      </c>
      <c r="AA89" s="64">
        <v>0.99554545999999999</v>
      </c>
      <c r="AB89" s="64">
        <v>6.5050367000000003E-3</v>
      </c>
      <c r="AC89" s="189"/>
      <c r="AD89" s="259"/>
      <c r="AE89" s="259"/>
      <c r="AF89" s="58"/>
      <c r="AG89" s="30"/>
      <c r="AH89" s="58"/>
      <c r="AI89" s="30"/>
      <c r="AJ89" s="134"/>
      <c r="AK89" s="208"/>
      <c r="AL89" s="290"/>
      <c r="AM89" s="88">
        <f t="shared" si="4"/>
        <v>-4.5400000000000773E-2</v>
      </c>
      <c r="AN89" s="123">
        <f t="shared" si="5"/>
        <v>-3.1385999999997694E-2</v>
      </c>
      <c r="AO89" s="123">
        <f t="shared" si="6"/>
        <v>-9.5700000000142893E-6</v>
      </c>
      <c r="AP89" s="123">
        <f t="shared" si="7"/>
        <v>-6.9410000000047489E-5</v>
      </c>
      <c r="AQ89" s="89">
        <f t="shared" si="8"/>
        <v>1.7844000000004703E-6</v>
      </c>
      <c r="AR89" s="39"/>
      <c r="AS89" s="234"/>
      <c r="AT89" s="39"/>
    </row>
    <row r="90" spans="2:52" ht="13.5" customHeight="1" x14ac:dyDescent="0.15">
      <c r="B90" s="290"/>
      <c r="C90" s="29" t="s">
        <v>36</v>
      </c>
      <c r="D90" s="187"/>
      <c r="E90" s="58"/>
      <c r="F90" s="188">
        <v>41.830638999999998</v>
      </c>
      <c r="G90" s="188">
        <v>45.270341000000002</v>
      </c>
      <c r="H90" s="188">
        <v>0.99434093000000001</v>
      </c>
      <c r="I90" s="64">
        <v>0.99676600000000004</v>
      </c>
      <c r="J90" s="64">
        <v>5.0406540000000003E-3</v>
      </c>
      <c r="K90" s="189"/>
      <c r="L90" s="259"/>
      <c r="M90" s="259"/>
      <c r="N90" s="58"/>
      <c r="O90" s="30"/>
      <c r="P90" s="58"/>
      <c r="Q90" s="30"/>
      <c r="R90" s="134"/>
      <c r="S90" s="206"/>
      <c r="T90" s="290"/>
      <c r="U90" s="29" t="s">
        <v>36</v>
      </c>
      <c r="V90" s="187"/>
      <c r="W90" s="58"/>
      <c r="X90" s="188">
        <v>41.830925999999998</v>
      </c>
      <c r="Y90" s="188">
        <v>45.260210999999998</v>
      </c>
      <c r="Z90" s="188">
        <v>0.99433751000000004</v>
      </c>
      <c r="AA90" s="64">
        <v>0.99677800000000005</v>
      </c>
      <c r="AB90" s="64">
        <v>5.0671789999999998E-3</v>
      </c>
      <c r="AC90" s="189"/>
      <c r="AD90" s="259"/>
      <c r="AE90" s="259"/>
      <c r="AF90" s="58"/>
      <c r="AG90" s="30"/>
      <c r="AH90" s="58"/>
      <c r="AI90" s="30"/>
      <c r="AJ90" s="134"/>
      <c r="AK90" s="208"/>
      <c r="AL90" s="290"/>
      <c r="AM90" s="88">
        <f t="shared" si="4"/>
        <v>2.8700000000014825E-4</v>
      </c>
      <c r="AN90" s="123">
        <f t="shared" si="5"/>
        <v>-1.0130000000003747E-2</v>
      </c>
      <c r="AO90" s="123">
        <f t="shared" si="6"/>
        <v>-3.4199999999762198E-6</v>
      </c>
      <c r="AP90" s="123">
        <f t="shared" si="7"/>
        <v>1.2000000000012001E-5</v>
      </c>
      <c r="AQ90" s="89">
        <f t="shared" si="8"/>
        <v>2.6524999999999466E-5</v>
      </c>
      <c r="AR90" s="39"/>
      <c r="AS90" s="234"/>
      <c r="AT90" s="39"/>
    </row>
    <row r="91" spans="2:52" ht="13.5" customHeight="1" x14ac:dyDescent="0.15">
      <c r="B91" s="290"/>
      <c r="C91" s="29" t="s">
        <v>38</v>
      </c>
      <c r="D91" s="187"/>
      <c r="E91" s="58"/>
      <c r="F91" s="188">
        <v>42.731510999999998</v>
      </c>
      <c r="G91" s="188">
        <v>46.080717999999997</v>
      </c>
      <c r="H91" s="188">
        <v>0.99509866999999996</v>
      </c>
      <c r="I91" s="64">
        <v>0.99769960000000002</v>
      </c>
      <c r="J91" s="64">
        <v>4.060134E-3</v>
      </c>
      <c r="K91" s="189"/>
      <c r="L91" s="259"/>
      <c r="M91" s="259"/>
      <c r="N91" s="58"/>
      <c r="O91" s="30"/>
      <c r="P91" s="58"/>
      <c r="Q91" s="30"/>
      <c r="R91" s="134"/>
      <c r="S91" s="206"/>
      <c r="T91" s="290"/>
      <c r="U91" s="29" t="s">
        <v>38</v>
      </c>
      <c r="V91" s="187"/>
      <c r="W91" s="58"/>
      <c r="X91" s="188">
        <v>42.722628999999998</v>
      </c>
      <c r="Y91" s="188">
        <v>46.072015</v>
      </c>
      <c r="Z91" s="188">
        <v>0.99510001999999997</v>
      </c>
      <c r="AA91" s="64">
        <v>0.99769838</v>
      </c>
      <c r="AB91" s="64">
        <v>4.0527404999999997E-3</v>
      </c>
      <c r="AC91" s="189"/>
      <c r="AD91" s="259"/>
      <c r="AE91" s="259"/>
      <c r="AF91" s="58"/>
      <c r="AG91" s="30"/>
      <c r="AH91" s="58"/>
      <c r="AI91" s="30"/>
      <c r="AJ91" s="134"/>
      <c r="AK91" s="208"/>
      <c r="AL91" s="290"/>
      <c r="AM91" s="88">
        <f t="shared" si="4"/>
        <v>-8.8819999999998345E-3</v>
      </c>
      <c r="AN91" s="123">
        <f t="shared" si="5"/>
        <v>-8.7029999999970187E-3</v>
      </c>
      <c r="AO91" s="123">
        <f t="shared" si="6"/>
        <v>1.3500000000110646E-6</v>
      </c>
      <c r="AP91" s="123">
        <f t="shared" si="7"/>
        <v>-1.2200000000239797E-6</v>
      </c>
      <c r="AQ91" s="89">
        <f t="shared" si="8"/>
        <v>-7.3935000000002402E-6</v>
      </c>
      <c r="AR91" s="39"/>
      <c r="AS91" s="234"/>
      <c r="AT91" s="39"/>
    </row>
    <row r="92" spans="2:52" ht="13.5" customHeight="1" thickBot="1" x14ac:dyDescent="0.2">
      <c r="B92" s="291"/>
      <c r="C92" s="29"/>
      <c r="D92" s="187"/>
      <c r="E92" s="58"/>
      <c r="F92" s="190"/>
      <c r="G92" s="190"/>
      <c r="H92" s="190"/>
      <c r="I92" s="58"/>
      <c r="J92" s="58"/>
      <c r="K92" s="189"/>
      <c r="L92" s="259"/>
      <c r="M92" s="259"/>
      <c r="N92" s="58"/>
      <c r="O92" s="30"/>
      <c r="P92" s="58"/>
      <c r="Q92" s="30"/>
      <c r="R92" s="185"/>
      <c r="S92" s="206"/>
      <c r="T92" s="291"/>
      <c r="U92" s="29"/>
      <c r="V92" s="187"/>
      <c r="W92" s="58"/>
      <c r="X92" s="190"/>
      <c r="Y92" s="190"/>
      <c r="Z92" s="190"/>
      <c r="AA92" s="58"/>
      <c r="AB92" s="58"/>
      <c r="AC92" s="189"/>
      <c r="AD92" s="259"/>
      <c r="AE92" s="259"/>
      <c r="AF92" s="58"/>
      <c r="AG92" s="30"/>
      <c r="AH92" s="58"/>
      <c r="AI92" s="30"/>
      <c r="AJ92" s="185"/>
      <c r="AK92" s="208"/>
      <c r="AL92" s="291"/>
      <c r="AM92" s="124" t="str">
        <f t="shared" si="4"/>
        <v/>
      </c>
      <c r="AN92" s="125" t="str">
        <f t="shared" si="5"/>
        <v/>
      </c>
      <c r="AO92" s="125" t="str">
        <f t="shared" si="6"/>
        <v/>
      </c>
      <c r="AP92" s="125" t="str">
        <f t="shared" si="7"/>
        <v/>
      </c>
      <c r="AQ92" s="126" t="str">
        <f t="shared" si="8"/>
        <v/>
      </c>
      <c r="AR92" s="39"/>
      <c r="AS92" s="234"/>
      <c r="AT92" s="39"/>
    </row>
    <row r="93" spans="2:52" ht="13.5" customHeight="1" x14ac:dyDescent="0.15">
      <c r="B93" s="289" t="s">
        <v>84</v>
      </c>
      <c r="C93" s="27" t="s">
        <v>34</v>
      </c>
      <c r="D93" s="41"/>
      <c r="E93" s="57"/>
      <c r="F93" s="98">
        <v>37.491812000000003</v>
      </c>
      <c r="G93" s="98">
        <v>41.936377999999998</v>
      </c>
      <c r="H93" s="98">
        <v>0.98848340000000001</v>
      </c>
      <c r="I93" s="62">
        <v>0.99449065999999997</v>
      </c>
      <c r="J93" s="62">
        <v>1.1603499E-2</v>
      </c>
      <c r="K93" s="63"/>
      <c r="L93" s="258"/>
      <c r="M93" s="258"/>
      <c r="N93" s="57"/>
      <c r="O93" s="28"/>
      <c r="P93" s="57"/>
      <c r="Q93" s="28"/>
      <c r="R93" s="133"/>
      <c r="S93" s="206"/>
      <c r="T93" s="289" t="s">
        <v>84</v>
      </c>
      <c r="U93" s="27" t="s">
        <v>34</v>
      </c>
      <c r="V93" s="41"/>
      <c r="W93" s="57"/>
      <c r="X93" s="98">
        <v>37.435392</v>
      </c>
      <c r="Y93" s="98">
        <v>41.884152999999998</v>
      </c>
      <c r="Z93" s="98">
        <v>0.98841568000000002</v>
      </c>
      <c r="AA93" s="62">
        <v>0.9944598</v>
      </c>
      <c r="AB93" s="62">
        <v>1.1594073E-2</v>
      </c>
      <c r="AC93" s="63"/>
      <c r="AD93" s="258"/>
      <c r="AE93" s="258"/>
      <c r="AF93" s="57"/>
      <c r="AG93" s="28"/>
      <c r="AH93" s="57"/>
      <c r="AI93" s="28"/>
      <c r="AJ93" s="133"/>
      <c r="AK93" s="208"/>
      <c r="AL93" s="289" t="s">
        <v>84</v>
      </c>
      <c r="AM93" s="121">
        <f t="shared" si="4"/>
        <v>-5.6420000000002801E-2</v>
      </c>
      <c r="AN93" s="97">
        <f t="shared" si="5"/>
        <v>-5.2224999999999966E-2</v>
      </c>
      <c r="AO93" s="97">
        <f t="shared" si="6"/>
        <v>-6.7719999999993341E-5</v>
      </c>
      <c r="AP93" s="97">
        <f t="shared" si="7"/>
        <v>-3.0859999999965915E-5</v>
      </c>
      <c r="AQ93" s="122">
        <f t="shared" si="8"/>
        <v>-9.4259999999998789E-6</v>
      </c>
      <c r="AR93" s="39"/>
      <c r="AS93" s="234"/>
      <c r="AT93" s="39"/>
    </row>
    <row r="94" spans="2:52" ht="13.5" customHeight="1" x14ac:dyDescent="0.15">
      <c r="B94" s="290"/>
      <c r="C94" s="29" t="s">
        <v>35</v>
      </c>
      <c r="D94" s="187"/>
      <c r="E94" s="58"/>
      <c r="F94" s="188">
        <v>40.493575999999997</v>
      </c>
      <c r="G94" s="188">
        <v>44.325203999999999</v>
      </c>
      <c r="H94" s="188">
        <v>0.99300659000000002</v>
      </c>
      <c r="I94" s="64">
        <v>0.99539336</v>
      </c>
      <c r="J94" s="64">
        <v>6.3240789999999998E-3</v>
      </c>
      <c r="K94" s="189"/>
      <c r="L94" s="259"/>
      <c r="M94" s="259"/>
      <c r="N94" s="58"/>
      <c r="O94" s="30"/>
      <c r="P94" s="58"/>
      <c r="Q94" s="30"/>
      <c r="R94" s="134"/>
      <c r="S94" s="206"/>
      <c r="T94" s="290"/>
      <c r="U94" s="29" t="s">
        <v>35</v>
      </c>
      <c r="V94" s="187"/>
      <c r="W94" s="58"/>
      <c r="X94" s="188">
        <v>40.468268000000002</v>
      </c>
      <c r="Y94" s="188">
        <v>44.309913999999999</v>
      </c>
      <c r="Z94" s="188">
        <v>0.99299338000000004</v>
      </c>
      <c r="AA94" s="64">
        <v>0.99540784000000004</v>
      </c>
      <c r="AB94" s="64">
        <v>6.3307320000000004E-3</v>
      </c>
      <c r="AC94" s="189"/>
      <c r="AD94" s="259"/>
      <c r="AE94" s="259"/>
      <c r="AF94" s="58"/>
      <c r="AG94" s="30"/>
      <c r="AH94" s="58"/>
      <c r="AI94" s="30"/>
      <c r="AJ94" s="134"/>
      <c r="AK94" s="208"/>
      <c r="AL94" s="290"/>
      <c r="AM94" s="88">
        <f t="shared" si="4"/>
        <v>-2.5307999999995445E-2</v>
      </c>
      <c r="AN94" s="123">
        <f t="shared" si="5"/>
        <v>-1.5290000000000248E-2</v>
      </c>
      <c r="AO94" s="123">
        <f t="shared" si="6"/>
        <v>-1.3209999999985733E-5</v>
      </c>
      <c r="AP94" s="123">
        <f t="shared" si="7"/>
        <v>1.4480000000038906E-5</v>
      </c>
      <c r="AQ94" s="89">
        <f t="shared" si="8"/>
        <v>6.6530000000005612E-6</v>
      </c>
      <c r="AR94" s="39"/>
      <c r="AS94" s="234"/>
      <c r="AT94" s="39"/>
    </row>
    <row r="95" spans="2:52" ht="13.5" customHeight="1" x14ac:dyDescent="0.15">
      <c r="B95" s="290"/>
      <c r="C95" s="29" t="s">
        <v>36</v>
      </c>
      <c r="D95" s="187"/>
      <c r="E95" s="58"/>
      <c r="F95" s="188">
        <v>41.929164999999998</v>
      </c>
      <c r="G95" s="188">
        <v>45.381205999999999</v>
      </c>
      <c r="H95" s="188">
        <v>0.99436093000000003</v>
      </c>
      <c r="I95" s="64">
        <v>0.99688752999999997</v>
      </c>
      <c r="J95" s="64">
        <v>4.9492540000000002E-3</v>
      </c>
      <c r="K95" s="189"/>
      <c r="L95" s="259"/>
      <c r="M95" s="259"/>
      <c r="N95" s="58"/>
      <c r="O95" s="30"/>
      <c r="P95" s="58"/>
      <c r="Q95" s="30"/>
      <c r="R95" s="134"/>
      <c r="S95" s="206"/>
      <c r="T95" s="290"/>
      <c r="U95" s="29" t="s">
        <v>36</v>
      </c>
      <c r="V95" s="187"/>
      <c r="W95" s="58"/>
      <c r="X95" s="188">
        <v>41.932119</v>
      </c>
      <c r="Y95" s="188">
        <v>45.376969000000003</v>
      </c>
      <c r="Z95" s="188">
        <v>0.99436623999999996</v>
      </c>
      <c r="AA95" s="64">
        <v>0.99689278999999997</v>
      </c>
      <c r="AB95" s="64">
        <v>4.9776504999999999E-3</v>
      </c>
      <c r="AC95" s="189"/>
      <c r="AD95" s="259"/>
      <c r="AE95" s="259"/>
      <c r="AF95" s="58"/>
      <c r="AG95" s="30"/>
      <c r="AH95" s="58"/>
      <c r="AI95" s="30"/>
      <c r="AJ95" s="134"/>
      <c r="AK95" s="208"/>
      <c r="AL95" s="290"/>
      <c r="AM95" s="88">
        <f t="shared" si="4"/>
        <v>2.9540000000025657E-3</v>
      </c>
      <c r="AN95" s="123">
        <f t="shared" si="5"/>
        <v>-4.2369999999962715E-3</v>
      </c>
      <c r="AO95" s="123">
        <f t="shared" si="6"/>
        <v>5.3099999999250969E-6</v>
      </c>
      <c r="AP95" s="123">
        <f t="shared" si="7"/>
        <v>5.2600000000069258E-6</v>
      </c>
      <c r="AQ95" s="89">
        <f t="shared" si="8"/>
        <v>2.8396499999999714E-5</v>
      </c>
      <c r="AR95" s="39"/>
      <c r="AS95" s="234"/>
      <c r="AT95" s="39"/>
    </row>
    <row r="96" spans="2:52" ht="13.5" customHeight="1" x14ac:dyDescent="0.15">
      <c r="B96" s="290"/>
      <c r="C96" s="29" t="s">
        <v>38</v>
      </c>
      <c r="D96" s="187"/>
      <c r="E96" s="58"/>
      <c r="F96" s="188">
        <v>42.783166999999999</v>
      </c>
      <c r="G96" s="188">
        <v>46.143312000000002</v>
      </c>
      <c r="H96" s="188">
        <v>0.99507685000000001</v>
      </c>
      <c r="I96" s="64">
        <v>0.99773265</v>
      </c>
      <c r="J96" s="64">
        <v>4.0269894999999997E-3</v>
      </c>
      <c r="K96" s="189"/>
      <c r="L96" s="259"/>
      <c r="M96" s="259"/>
      <c r="N96" s="58"/>
      <c r="O96" s="30"/>
      <c r="P96" s="58"/>
      <c r="Q96" s="30"/>
      <c r="R96" s="134"/>
      <c r="S96" s="206"/>
      <c r="T96" s="290"/>
      <c r="U96" s="29" t="s">
        <v>38</v>
      </c>
      <c r="V96" s="187"/>
      <c r="W96" s="58"/>
      <c r="X96" s="188">
        <v>42.770628000000002</v>
      </c>
      <c r="Y96" s="188">
        <v>46.131985999999998</v>
      </c>
      <c r="Z96" s="188">
        <v>0.99508450999999998</v>
      </c>
      <c r="AA96" s="64">
        <v>0.99773005000000003</v>
      </c>
      <c r="AB96" s="64">
        <v>4.0206030000000002E-3</v>
      </c>
      <c r="AC96" s="189"/>
      <c r="AD96" s="259"/>
      <c r="AE96" s="259"/>
      <c r="AF96" s="58"/>
      <c r="AG96" s="30"/>
      <c r="AH96" s="58"/>
      <c r="AI96" s="30"/>
      <c r="AJ96" s="134"/>
      <c r="AK96" s="208"/>
      <c r="AL96" s="290"/>
      <c r="AM96" s="88">
        <f t="shared" si="4"/>
        <v>-1.2538999999996747E-2</v>
      </c>
      <c r="AN96" s="123">
        <f t="shared" si="5"/>
        <v>-1.1326000000003944E-2</v>
      </c>
      <c r="AO96" s="123">
        <f t="shared" si="6"/>
        <v>7.6599999999649171E-6</v>
      </c>
      <c r="AP96" s="123">
        <f t="shared" si="7"/>
        <v>-2.5999999999637424E-6</v>
      </c>
      <c r="AQ96" s="89">
        <f t="shared" si="8"/>
        <v>-6.3864999999994551E-6</v>
      </c>
      <c r="AR96" s="39"/>
      <c r="AS96" s="234"/>
      <c r="AT96" s="39"/>
    </row>
    <row r="97" spans="2:46" ht="13.5" customHeight="1" thickBot="1" x14ac:dyDescent="0.2">
      <c r="B97" s="291"/>
      <c r="C97" s="29"/>
      <c r="D97" s="187"/>
      <c r="E97" s="58"/>
      <c r="F97" s="190"/>
      <c r="G97" s="190"/>
      <c r="H97" s="190"/>
      <c r="I97" s="58"/>
      <c r="J97" s="58"/>
      <c r="K97" s="189"/>
      <c r="L97" s="259"/>
      <c r="M97" s="259"/>
      <c r="N97" s="58"/>
      <c r="O97" s="30"/>
      <c r="P97" s="58"/>
      <c r="Q97" s="30"/>
      <c r="R97" s="185"/>
      <c r="S97" s="206"/>
      <c r="T97" s="291"/>
      <c r="U97" s="29"/>
      <c r="V97" s="187"/>
      <c r="W97" s="58"/>
      <c r="X97" s="190"/>
      <c r="Y97" s="190"/>
      <c r="Z97" s="190"/>
      <c r="AA97" s="58"/>
      <c r="AB97" s="58"/>
      <c r="AC97" s="189"/>
      <c r="AD97" s="259"/>
      <c r="AE97" s="259"/>
      <c r="AF97" s="58"/>
      <c r="AG97" s="30"/>
      <c r="AH97" s="58"/>
      <c r="AI97" s="30"/>
      <c r="AJ97" s="185"/>
      <c r="AK97" s="208"/>
      <c r="AL97" s="291"/>
      <c r="AM97" s="124" t="str">
        <f t="shared" ref="AM97:AM160" si="14">IF(OR(X97="",F97=""),"",X97-F97)</f>
        <v/>
      </c>
      <c r="AN97" s="125" t="str">
        <f t="shared" ref="AN97:AN160" si="15">IF(OR(Y97="",G97=""),"",Y97-G97)</f>
        <v/>
      </c>
      <c r="AO97" s="125" t="str">
        <f t="shared" ref="AO97:AO160" si="16">IF(OR(Z97="",H97=""),"",Z97-H97)</f>
        <v/>
      </c>
      <c r="AP97" s="125" t="str">
        <f t="shared" ref="AP97:AP160" si="17">IF(OR(AA97="",I97=""),"",AA97-I97)</f>
        <v/>
      </c>
      <c r="AQ97" s="126" t="str">
        <f t="shared" ref="AQ97:AQ160" si="18">IF(OR(AB97="",J97=""),"",AB97-J97)</f>
        <v/>
      </c>
      <c r="AR97" s="39"/>
      <c r="AS97" s="234"/>
      <c r="AT97" s="39"/>
    </row>
    <row r="98" spans="2:46" ht="13.5" customHeight="1" x14ac:dyDescent="0.15">
      <c r="B98" s="289" t="s">
        <v>85</v>
      </c>
      <c r="C98" s="27" t="s">
        <v>34</v>
      </c>
      <c r="D98" s="41"/>
      <c r="E98" s="57"/>
      <c r="F98" s="98">
        <v>37.306522000000001</v>
      </c>
      <c r="G98" s="98">
        <v>41.771242999999998</v>
      </c>
      <c r="H98" s="98">
        <v>0.98827633999999998</v>
      </c>
      <c r="I98" s="62">
        <v>0.99413775000000004</v>
      </c>
      <c r="J98" s="62">
        <v>1.24040125E-2</v>
      </c>
      <c r="K98" s="63"/>
      <c r="L98" s="258"/>
      <c r="M98" s="258"/>
      <c r="N98" s="57"/>
      <c r="O98" s="28"/>
      <c r="P98" s="57"/>
      <c r="Q98" s="28"/>
      <c r="R98" s="133"/>
      <c r="S98" s="206"/>
      <c r="T98" s="289" t="s">
        <v>85</v>
      </c>
      <c r="U98" s="27" t="s">
        <v>34</v>
      </c>
      <c r="V98" s="41"/>
      <c r="W98" s="57"/>
      <c r="X98" s="98">
        <v>37.253034</v>
      </c>
      <c r="Y98" s="98">
        <v>41.724407999999997</v>
      </c>
      <c r="Z98" s="98">
        <v>0.98822551999999997</v>
      </c>
      <c r="AA98" s="62">
        <v>0.99410642000000005</v>
      </c>
      <c r="AB98" s="62">
        <v>1.2548317E-2</v>
      </c>
      <c r="AC98" s="63"/>
      <c r="AD98" s="258"/>
      <c r="AE98" s="258"/>
      <c r="AF98" s="57"/>
      <c r="AG98" s="28"/>
      <c r="AH98" s="57"/>
      <c r="AI98" s="28"/>
      <c r="AJ98" s="133"/>
      <c r="AK98" s="208"/>
      <c r="AL98" s="289" t="s">
        <v>85</v>
      </c>
      <c r="AM98" s="121">
        <f t="shared" si="14"/>
        <v>-5.3488000000001534E-2</v>
      </c>
      <c r="AN98" s="97">
        <f t="shared" si="15"/>
        <v>-4.6835000000001514E-2</v>
      </c>
      <c r="AO98" s="97">
        <f t="shared" si="16"/>
        <v>-5.0820000000006971E-5</v>
      </c>
      <c r="AP98" s="97">
        <f t="shared" si="17"/>
        <v>-3.1329999999996083E-5</v>
      </c>
      <c r="AQ98" s="122">
        <f t="shared" si="18"/>
        <v>1.4430449999999935E-4</v>
      </c>
      <c r="AR98" s="39"/>
      <c r="AS98" s="234"/>
      <c r="AT98" s="39"/>
    </row>
    <row r="99" spans="2:46" ht="13.5" customHeight="1" x14ac:dyDescent="0.15">
      <c r="B99" s="290"/>
      <c r="C99" s="29" t="s">
        <v>35</v>
      </c>
      <c r="D99" s="187"/>
      <c r="E99" s="58"/>
      <c r="F99" s="188">
        <v>40.308359000000003</v>
      </c>
      <c r="G99" s="188">
        <v>44.155884999999998</v>
      </c>
      <c r="H99" s="188">
        <v>0.9928437</v>
      </c>
      <c r="I99" s="64">
        <v>0.99499817999999995</v>
      </c>
      <c r="J99" s="64">
        <v>6.9662416E-3</v>
      </c>
      <c r="K99" s="189"/>
      <c r="L99" s="259"/>
      <c r="M99" s="259"/>
      <c r="N99" s="58"/>
      <c r="O99" s="30"/>
      <c r="P99" s="58"/>
      <c r="Q99" s="30"/>
      <c r="R99" s="134"/>
      <c r="S99" s="206"/>
      <c r="T99" s="290"/>
      <c r="U99" s="29" t="s">
        <v>35</v>
      </c>
      <c r="V99" s="187"/>
      <c r="W99" s="58"/>
      <c r="X99" s="188">
        <v>40.284534999999998</v>
      </c>
      <c r="Y99" s="188">
        <v>44.143009999999997</v>
      </c>
      <c r="Z99" s="188">
        <v>0.99283816999999996</v>
      </c>
      <c r="AA99" s="64">
        <v>0.99495089999999997</v>
      </c>
      <c r="AB99" s="64">
        <v>7.0063555999999999E-3</v>
      </c>
      <c r="AC99" s="189"/>
      <c r="AD99" s="259"/>
      <c r="AE99" s="259"/>
      <c r="AF99" s="58"/>
      <c r="AG99" s="30"/>
      <c r="AH99" s="58"/>
      <c r="AI99" s="30"/>
      <c r="AJ99" s="134"/>
      <c r="AK99" s="208"/>
      <c r="AL99" s="290"/>
      <c r="AM99" s="88">
        <f t="shared" si="14"/>
        <v>-2.382400000000473E-2</v>
      </c>
      <c r="AN99" s="123">
        <f t="shared" si="15"/>
        <v>-1.287500000000108E-2</v>
      </c>
      <c r="AO99" s="123">
        <f t="shared" si="16"/>
        <v>-5.5300000000313432E-6</v>
      </c>
      <c r="AP99" s="123">
        <f t="shared" si="17"/>
        <v>-4.7279999999982891E-5</v>
      </c>
      <c r="AQ99" s="89">
        <f t="shared" si="18"/>
        <v>4.0113999999999948E-5</v>
      </c>
      <c r="AR99" s="39"/>
      <c r="AS99" s="234"/>
      <c r="AT99" s="39"/>
    </row>
    <row r="100" spans="2:46" ht="13.5" customHeight="1" x14ac:dyDescent="0.15">
      <c r="B100" s="290"/>
      <c r="C100" s="29" t="s">
        <v>36</v>
      </c>
      <c r="D100" s="187"/>
      <c r="E100" s="58"/>
      <c r="F100" s="188">
        <v>41.764586000000001</v>
      </c>
      <c r="G100" s="188">
        <v>45.254904000000003</v>
      </c>
      <c r="H100" s="188">
        <v>0.99427087999999997</v>
      </c>
      <c r="I100" s="64">
        <v>0.99698224999999996</v>
      </c>
      <c r="J100" s="64">
        <v>5.369848E-3</v>
      </c>
      <c r="K100" s="189"/>
      <c r="L100" s="259"/>
      <c r="M100" s="259"/>
      <c r="N100" s="58"/>
      <c r="O100" s="30"/>
      <c r="P100" s="58"/>
      <c r="Q100" s="30"/>
      <c r="R100" s="134"/>
      <c r="S100" s="206"/>
      <c r="T100" s="290"/>
      <c r="U100" s="29" t="s">
        <v>36</v>
      </c>
      <c r="V100" s="187"/>
      <c r="W100" s="58"/>
      <c r="X100" s="188">
        <v>41.770220000000002</v>
      </c>
      <c r="Y100" s="188">
        <v>45.247709</v>
      </c>
      <c r="Z100" s="188">
        <v>0.99427264999999998</v>
      </c>
      <c r="AA100" s="64">
        <v>0.99698558999999998</v>
      </c>
      <c r="AB100" s="64">
        <v>5.3968109999999996E-3</v>
      </c>
      <c r="AC100" s="189"/>
      <c r="AD100" s="259"/>
      <c r="AE100" s="259"/>
      <c r="AF100" s="58"/>
      <c r="AG100" s="30"/>
      <c r="AH100" s="58"/>
      <c r="AI100" s="30"/>
      <c r="AJ100" s="134"/>
      <c r="AK100" s="208"/>
      <c r="AL100" s="290"/>
      <c r="AM100" s="88">
        <f t="shared" si="14"/>
        <v>5.634000000000583E-3</v>
      </c>
      <c r="AN100" s="123">
        <f t="shared" si="15"/>
        <v>-7.195000000002949E-3</v>
      </c>
      <c r="AO100" s="123">
        <f t="shared" si="16"/>
        <v>1.7700000000120397E-6</v>
      </c>
      <c r="AP100" s="123">
        <f t="shared" si="17"/>
        <v>3.3400000000183283E-6</v>
      </c>
      <c r="AQ100" s="89">
        <f t="shared" si="18"/>
        <v>2.696299999999964E-5</v>
      </c>
      <c r="AR100" s="39"/>
      <c r="AS100" s="234"/>
      <c r="AT100" s="39"/>
    </row>
    <row r="101" spans="2:46" ht="13.5" customHeight="1" x14ac:dyDescent="0.15">
      <c r="B101" s="290"/>
      <c r="C101" s="29" t="s">
        <v>38</v>
      </c>
      <c r="D101" s="187"/>
      <c r="E101" s="58"/>
      <c r="F101" s="188">
        <v>42.664780999999998</v>
      </c>
      <c r="G101" s="188">
        <v>46.030360999999999</v>
      </c>
      <c r="H101" s="188">
        <v>0.99500242999999999</v>
      </c>
      <c r="I101" s="64">
        <v>0.99777687999999998</v>
      </c>
      <c r="J101" s="64">
        <v>4.4359146000000002E-3</v>
      </c>
      <c r="K101" s="189"/>
      <c r="L101" s="259"/>
      <c r="M101" s="259"/>
      <c r="N101" s="58"/>
      <c r="O101" s="30"/>
      <c r="P101" s="58"/>
      <c r="Q101" s="30"/>
      <c r="R101" s="134"/>
      <c r="S101" s="206"/>
      <c r="T101" s="290"/>
      <c r="U101" s="29" t="s">
        <v>38</v>
      </c>
      <c r="V101" s="187"/>
      <c r="W101" s="58"/>
      <c r="X101" s="188">
        <v>42.653995000000002</v>
      </c>
      <c r="Y101" s="188">
        <v>46.022300000000001</v>
      </c>
      <c r="Z101" s="188">
        <v>0.99500272000000001</v>
      </c>
      <c r="AA101" s="64">
        <v>0.99776611999999998</v>
      </c>
      <c r="AB101" s="64">
        <v>4.4415619999999996E-3</v>
      </c>
      <c r="AC101" s="189"/>
      <c r="AD101" s="259"/>
      <c r="AE101" s="259"/>
      <c r="AF101" s="58"/>
      <c r="AG101" s="30"/>
      <c r="AH101" s="58"/>
      <c r="AI101" s="30"/>
      <c r="AJ101" s="134"/>
      <c r="AK101" s="208"/>
      <c r="AL101" s="290"/>
      <c r="AM101" s="88">
        <f t="shared" si="14"/>
        <v>-1.0785999999995965E-2</v>
      </c>
      <c r="AN101" s="123">
        <f t="shared" si="15"/>
        <v>-8.0609999999978754E-3</v>
      </c>
      <c r="AO101" s="123">
        <f t="shared" si="16"/>
        <v>2.9000000001389026E-7</v>
      </c>
      <c r="AP101" s="123">
        <f t="shared" si="17"/>
        <v>-1.0759999999998549E-5</v>
      </c>
      <c r="AQ101" s="89">
        <f t="shared" si="18"/>
        <v>5.6473999999993862E-6</v>
      </c>
      <c r="AR101" s="39"/>
      <c r="AS101" s="234"/>
      <c r="AT101" s="39"/>
    </row>
    <row r="102" spans="2:46" ht="13.5" customHeight="1" thickBot="1" x14ac:dyDescent="0.2">
      <c r="B102" s="291"/>
      <c r="C102" s="29"/>
      <c r="D102" s="187"/>
      <c r="E102" s="58"/>
      <c r="F102" s="190"/>
      <c r="G102" s="190"/>
      <c r="H102" s="190"/>
      <c r="I102" s="58"/>
      <c r="J102" s="58"/>
      <c r="K102" s="189"/>
      <c r="L102" s="259"/>
      <c r="M102" s="259"/>
      <c r="N102" s="58"/>
      <c r="O102" s="30"/>
      <c r="P102" s="58"/>
      <c r="Q102" s="30"/>
      <c r="R102" s="185"/>
      <c r="S102" s="206"/>
      <c r="T102" s="291"/>
      <c r="U102" s="29"/>
      <c r="V102" s="187"/>
      <c r="W102" s="58"/>
      <c r="X102" s="190"/>
      <c r="Y102" s="190"/>
      <c r="Z102" s="190"/>
      <c r="AA102" s="58"/>
      <c r="AB102" s="58"/>
      <c r="AC102" s="189"/>
      <c r="AD102" s="259"/>
      <c r="AE102" s="259"/>
      <c r="AF102" s="58"/>
      <c r="AG102" s="30"/>
      <c r="AH102" s="58"/>
      <c r="AI102" s="30"/>
      <c r="AJ102" s="185"/>
      <c r="AK102" s="208"/>
      <c r="AL102" s="291"/>
      <c r="AM102" s="124" t="str">
        <f t="shared" si="14"/>
        <v/>
      </c>
      <c r="AN102" s="125" t="str">
        <f t="shared" si="15"/>
        <v/>
      </c>
      <c r="AO102" s="125" t="str">
        <f t="shared" si="16"/>
        <v/>
      </c>
      <c r="AP102" s="125" t="str">
        <f t="shared" si="17"/>
        <v/>
      </c>
      <c r="AQ102" s="126" t="str">
        <f t="shared" si="18"/>
        <v/>
      </c>
      <c r="AR102" s="39"/>
      <c r="AS102" s="234"/>
      <c r="AT102" s="39"/>
    </row>
    <row r="103" spans="2:46" ht="13.5" customHeight="1" x14ac:dyDescent="0.15">
      <c r="B103" s="289" t="s">
        <v>86</v>
      </c>
      <c r="C103" s="27" t="s">
        <v>34</v>
      </c>
      <c r="D103" s="41"/>
      <c r="E103" s="57"/>
      <c r="F103" s="98">
        <v>36.317895999999998</v>
      </c>
      <c r="G103" s="98">
        <v>40.541705999999998</v>
      </c>
      <c r="H103" s="98">
        <v>0.98694886000000004</v>
      </c>
      <c r="I103" s="62">
        <v>0.99304049999999999</v>
      </c>
      <c r="J103" s="62">
        <v>1.4718492499999999E-2</v>
      </c>
      <c r="K103" s="63"/>
      <c r="L103" s="258"/>
      <c r="M103" s="258"/>
      <c r="N103" s="57"/>
      <c r="O103" s="28"/>
      <c r="P103" s="57"/>
      <c r="Q103" s="28"/>
      <c r="R103" s="133"/>
      <c r="S103" s="206"/>
      <c r="T103" s="289" t="s">
        <v>86</v>
      </c>
      <c r="U103" s="27" t="s">
        <v>34</v>
      </c>
      <c r="V103" s="41"/>
      <c r="W103" s="57"/>
      <c r="X103" s="98">
        <v>36.2864</v>
      </c>
      <c r="Y103" s="98">
        <v>40.537720999999998</v>
      </c>
      <c r="Z103" s="98">
        <v>0.98689658000000002</v>
      </c>
      <c r="AA103" s="62">
        <v>0.99303947999999997</v>
      </c>
      <c r="AB103" s="62">
        <v>1.4912056E-2</v>
      </c>
      <c r="AC103" s="63"/>
      <c r="AD103" s="258"/>
      <c r="AE103" s="258"/>
      <c r="AF103" s="57"/>
      <c r="AG103" s="28"/>
      <c r="AH103" s="57"/>
      <c r="AI103" s="28"/>
      <c r="AJ103" s="133"/>
      <c r="AK103" s="208"/>
      <c r="AL103" s="289" t="s">
        <v>86</v>
      </c>
      <c r="AM103" s="121">
        <f t="shared" si="14"/>
        <v>-3.1495999999997082E-2</v>
      </c>
      <c r="AN103" s="97">
        <f t="shared" si="15"/>
        <v>-3.9850000000001273E-3</v>
      </c>
      <c r="AO103" s="97">
        <f t="shared" si="16"/>
        <v>-5.2280000000015647E-5</v>
      </c>
      <c r="AP103" s="97">
        <f t="shared" si="17"/>
        <v>-1.0200000000182285E-6</v>
      </c>
      <c r="AQ103" s="122">
        <f t="shared" si="18"/>
        <v>1.935635000000005E-4</v>
      </c>
      <c r="AR103" s="39"/>
      <c r="AS103" s="234"/>
      <c r="AT103" s="39"/>
    </row>
    <row r="104" spans="2:46" ht="13.5" customHeight="1" x14ac:dyDescent="0.15">
      <c r="B104" s="290"/>
      <c r="C104" s="29" t="s">
        <v>35</v>
      </c>
      <c r="D104" s="187"/>
      <c r="E104" s="58"/>
      <c r="F104" s="188">
        <v>39.156536000000003</v>
      </c>
      <c r="G104" s="188">
        <v>42.975256000000002</v>
      </c>
      <c r="H104" s="188">
        <v>0.99203333000000005</v>
      </c>
      <c r="I104" s="64">
        <v>0.99436343999999999</v>
      </c>
      <c r="J104" s="64">
        <v>8.5775090000000005E-3</v>
      </c>
      <c r="K104" s="189"/>
      <c r="L104" s="259"/>
      <c r="M104" s="259"/>
      <c r="N104" s="58"/>
      <c r="O104" s="30"/>
      <c r="P104" s="58"/>
      <c r="Q104" s="30"/>
      <c r="R104" s="134"/>
      <c r="S104" s="206"/>
      <c r="T104" s="290"/>
      <c r="U104" s="29" t="s">
        <v>35</v>
      </c>
      <c r="V104" s="187"/>
      <c r="W104" s="58"/>
      <c r="X104" s="188">
        <v>39.184747999999999</v>
      </c>
      <c r="Y104" s="188">
        <v>42.991227000000002</v>
      </c>
      <c r="Z104" s="188">
        <v>0.99202807999999998</v>
      </c>
      <c r="AA104" s="64">
        <v>0.99435322999999998</v>
      </c>
      <c r="AB104" s="64">
        <v>8.5911249999999998E-3</v>
      </c>
      <c r="AC104" s="189"/>
      <c r="AD104" s="259"/>
      <c r="AE104" s="259"/>
      <c r="AF104" s="58"/>
      <c r="AG104" s="30"/>
      <c r="AH104" s="58"/>
      <c r="AI104" s="30"/>
      <c r="AJ104" s="134"/>
      <c r="AK104" s="208"/>
      <c r="AL104" s="290"/>
      <c r="AM104" s="88">
        <f t="shared" si="14"/>
        <v>2.8211999999996351E-2</v>
      </c>
      <c r="AN104" s="123">
        <f t="shared" si="15"/>
        <v>1.5971000000000402E-2</v>
      </c>
      <c r="AO104" s="123">
        <f t="shared" si="16"/>
        <v>-5.2500000000677005E-6</v>
      </c>
      <c r="AP104" s="123">
        <f t="shared" si="17"/>
        <v>-1.0210000000010488E-5</v>
      </c>
      <c r="AQ104" s="89">
        <f t="shared" si="18"/>
        <v>1.3615999999999281E-5</v>
      </c>
      <c r="AR104" s="39"/>
      <c r="AS104" s="234"/>
      <c r="AT104" s="39"/>
    </row>
    <row r="105" spans="2:46" ht="13.5" customHeight="1" x14ac:dyDescent="0.15">
      <c r="B105" s="290"/>
      <c r="C105" s="29" t="s">
        <v>36</v>
      </c>
      <c r="D105" s="187"/>
      <c r="E105" s="58"/>
      <c r="F105" s="188">
        <v>41.067197999999998</v>
      </c>
      <c r="G105" s="188">
        <v>44.537061000000001</v>
      </c>
      <c r="H105" s="188">
        <v>0.99380787000000004</v>
      </c>
      <c r="I105" s="64">
        <v>0.99673613999999999</v>
      </c>
      <c r="J105" s="64">
        <v>6.5124555999999997E-3</v>
      </c>
      <c r="K105" s="189"/>
      <c r="L105" s="259"/>
      <c r="M105" s="259"/>
      <c r="N105" s="58"/>
      <c r="O105" s="30"/>
      <c r="P105" s="58"/>
      <c r="Q105" s="30"/>
      <c r="R105" s="134"/>
      <c r="S105" s="206"/>
      <c r="T105" s="290"/>
      <c r="U105" s="29" t="s">
        <v>36</v>
      </c>
      <c r="V105" s="187"/>
      <c r="W105" s="58"/>
      <c r="X105" s="188">
        <v>41.054296000000001</v>
      </c>
      <c r="Y105" s="188">
        <v>44.523342999999997</v>
      </c>
      <c r="Z105" s="188">
        <v>0.99380367999999997</v>
      </c>
      <c r="AA105" s="64">
        <v>0.99670727000000003</v>
      </c>
      <c r="AB105" s="64">
        <v>6.473108E-3</v>
      </c>
      <c r="AC105" s="189"/>
      <c r="AD105" s="259"/>
      <c r="AE105" s="259"/>
      <c r="AF105" s="58"/>
      <c r="AG105" s="30"/>
      <c r="AH105" s="58"/>
      <c r="AI105" s="30"/>
      <c r="AJ105" s="134"/>
      <c r="AK105" s="208"/>
      <c r="AL105" s="290"/>
      <c r="AM105" s="88">
        <f t="shared" si="14"/>
        <v>-1.290199999999686E-2</v>
      </c>
      <c r="AN105" s="123">
        <f t="shared" si="15"/>
        <v>-1.3718000000004338E-2</v>
      </c>
      <c r="AO105" s="123">
        <f t="shared" si="16"/>
        <v>-4.1900000000705262E-6</v>
      </c>
      <c r="AP105" s="123">
        <f t="shared" si="17"/>
        <v>-2.8869999999958651E-5</v>
      </c>
      <c r="AQ105" s="89">
        <f t="shared" si="18"/>
        <v>-3.9347599999999677E-5</v>
      </c>
      <c r="AR105" s="39"/>
      <c r="AS105" s="234"/>
      <c r="AT105" s="39"/>
    </row>
    <row r="106" spans="2:46" ht="13.5" customHeight="1" x14ac:dyDescent="0.15">
      <c r="B106" s="290"/>
      <c r="C106" s="29" t="s">
        <v>38</v>
      </c>
      <c r="D106" s="187"/>
      <c r="E106" s="58"/>
      <c r="F106" s="188">
        <v>42.186529999999998</v>
      </c>
      <c r="G106" s="188">
        <v>45.537365000000001</v>
      </c>
      <c r="H106" s="188">
        <v>0.99470276999999996</v>
      </c>
      <c r="I106" s="64">
        <v>0.99760470000000001</v>
      </c>
      <c r="J106" s="64">
        <v>5.2971346000000004E-3</v>
      </c>
      <c r="K106" s="189"/>
      <c r="L106" s="259"/>
      <c r="M106" s="259"/>
      <c r="N106" s="58"/>
      <c r="O106" s="30"/>
      <c r="P106" s="58"/>
      <c r="Q106" s="30"/>
      <c r="R106" s="134"/>
      <c r="S106" s="206"/>
      <c r="T106" s="290"/>
      <c r="U106" s="29" t="s">
        <v>38</v>
      </c>
      <c r="V106" s="187"/>
      <c r="W106" s="58"/>
      <c r="X106" s="188">
        <v>42.172234000000003</v>
      </c>
      <c r="Y106" s="188">
        <v>45.530226999999996</v>
      </c>
      <c r="Z106" s="188">
        <v>0.99470583999999995</v>
      </c>
      <c r="AA106" s="64">
        <v>0.99759432000000003</v>
      </c>
      <c r="AB106" s="64">
        <v>5.3178000000000001E-3</v>
      </c>
      <c r="AC106" s="189"/>
      <c r="AD106" s="259"/>
      <c r="AE106" s="259"/>
      <c r="AF106" s="58"/>
      <c r="AG106" s="30"/>
      <c r="AH106" s="58"/>
      <c r="AI106" s="30"/>
      <c r="AJ106" s="134"/>
      <c r="AK106" s="208"/>
      <c r="AL106" s="290"/>
      <c r="AM106" s="88">
        <f t="shared" si="14"/>
        <v>-1.4295999999994535E-2</v>
      </c>
      <c r="AN106" s="123">
        <f t="shared" si="15"/>
        <v>-7.1380000000047517E-3</v>
      </c>
      <c r="AO106" s="123">
        <f t="shared" si="16"/>
        <v>3.0699999999939109E-6</v>
      </c>
      <c r="AP106" s="123">
        <f t="shared" si="17"/>
        <v>-1.0379999999976519E-5</v>
      </c>
      <c r="AQ106" s="89">
        <f t="shared" si="18"/>
        <v>2.0665399999999709E-5</v>
      </c>
      <c r="AR106" s="39"/>
      <c r="AS106" s="234"/>
      <c r="AT106" s="39"/>
    </row>
    <row r="107" spans="2:46" ht="13.5" customHeight="1" thickBot="1" x14ac:dyDescent="0.2">
      <c r="B107" s="291"/>
      <c r="C107" s="29"/>
      <c r="D107" s="187"/>
      <c r="E107" s="58"/>
      <c r="F107" s="190"/>
      <c r="G107" s="190"/>
      <c r="H107" s="190"/>
      <c r="I107" s="58"/>
      <c r="J107" s="58"/>
      <c r="K107" s="189"/>
      <c r="L107" s="259"/>
      <c r="M107" s="259"/>
      <c r="N107" s="58"/>
      <c r="O107" s="30"/>
      <c r="P107" s="58"/>
      <c r="Q107" s="30"/>
      <c r="R107" s="185"/>
      <c r="S107" s="206"/>
      <c r="T107" s="291"/>
      <c r="U107" s="29"/>
      <c r="V107" s="187"/>
      <c r="W107" s="58"/>
      <c r="X107" s="190"/>
      <c r="Y107" s="190"/>
      <c r="Z107" s="190"/>
      <c r="AA107" s="58"/>
      <c r="AB107" s="58"/>
      <c r="AC107" s="189"/>
      <c r="AD107" s="259"/>
      <c r="AE107" s="259"/>
      <c r="AF107" s="58"/>
      <c r="AG107" s="30"/>
      <c r="AH107" s="58"/>
      <c r="AI107" s="30"/>
      <c r="AJ107" s="185"/>
      <c r="AK107" s="208"/>
      <c r="AL107" s="291"/>
      <c r="AM107" s="124" t="str">
        <f t="shared" si="14"/>
        <v/>
      </c>
      <c r="AN107" s="125" t="str">
        <f t="shared" si="15"/>
        <v/>
      </c>
      <c r="AO107" s="125" t="str">
        <f t="shared" si="16"/>
        <v/>
      </c>
      <c r="AP107" s="125" t="str">
        <f t="shared" si="17"/>
        <v/>
      </c>
      <c r="AQ107" s="126" t="str">
        <f t="shared" si="18"/>
        <v/>
      </c>
      <c r="AR107" s="39"/>
      <c r="AS107" s="234"/>
      <c r="AT107" s="39"/>
    </row>
    <row r="108" spans="2:46" ht="13.5" customHeight="1" x14ac:dyDescent="0.15">
      <c r="B108" s="289" t="s">
        <v>87</v>
      </c>
      <c r="C108" s="27" t="s">
        <v>34</v>
      </c>
      <c r="D108" s="41"/>
      <c r="E108" s="57"/>
      <c r="F108" s="98"/>
      <c r="G108" s="98"/>
      <c r="H108" s="98"/>
      <c r="I108" s="62"/>
      <c r="J108" s="62"/>
      <c r="K108" s="63"/>
      <c r="L108" s="258"/>
      <c r="M108" s="258"/>
      <c r="N108" s="57"/>
      <c r="O108" s="28"/>
      <c r="P108" s="57"/>
      <c r="Q108" s="28"/>
      <c r="R108" s="133"/>
      <c r="S108" s="206"/>
      <c r="T108" s="289" t="s">
        <v>87</v>
      </c>
      <c r="U108" s="27" t="s">
        <v>34</v>
      </c>
      <c r="V108" s="41"/>
      <c r="W108" s="57"/>
      <c r="X108" s="98"/>
      <c r="Y108" s="98"/>
      <c r="Z108" s="98"/>
      <c r="AA108" s="62"/>
      <c r="AB108" s="62"/>
      <c r="AC108" s="63"/>
      <c r="AD108" s="258"/>
      <c r="AE108" s="258"/>
      <c r="AF108" s="57"/>
      <c r="AG108" s="28"/>
      <c r="AH108" s="57"/>
      <c r="AI108" s="28"/>
      <c r="AJ108" s="133"/>
      <c r="AK108" s="208"/>
      <c r="AL108" s="289" t="s">
        <v>87</v>
      </c>
      <c r="AM108" s="121" t="str">
        <f t="shared" si="14"/>
        <v/>
      </c>
      <c r="AN108" s="97" t="str">
        <f t="shared" si="15"/>
        <v/>
      </c>
      <c r="AO108" s="97" t="str">
        <f t="shared" si="16"/>
        <v/>
      </c>
      <c r="AP108" s="97" t="str">
        <f t="shared" si="17"/>
        <v/>
      </c>
      <c r="AQ108" s="122" t="str">
        <f t="shared" si="18"/>
        <v/>
      </c>
      <c r="AR108" s="39"/>
      <c r="AS108" s="234"/>
      <c r="AT108" s="39"/>
    </row>
    <row r="109" spans="2:46" ht="13.5" customHeight="1" x14ac:dyDescent="0.15">
      <c r="B109" s="290"/>
      <c r="C109" s="29" t="s">
        <v>35</v>
      </c>
      <c r="D109" s="187"/>
      <c r="E109" s="58"/>
      <c r="F109" s="188"/>
      <c r="G109" s="188"/>
      <c r="H109" s="188"/>
      <c r="I109" s="64"/>
      <c r="J109" s="64"/>
      <c r="K109" s="189"/>
      <c r="L109" s="259"/>
      <c r="M109" s="259"/>
      <c r="N109" s="58"/>
      <c r="O109" s="30"/>
      <c r="P109" s="58"/>
      <c r="Q109" s="30"/>
      <c r="R109" s="134"/>
      <c r="S109" s="206"/>
      <c r="T109" s="290"/>
      <c r="U109" s="29" t="s">
        <v>35</v>
      </c>
      <c r="V109" s="187"/>
      <c r="W109" s="58"/>
      <c r="X109" s="188"/>
      <c r="Y109" s="188"/>
      <c r="Z109" s="188"/>
      <c r="AA109" s="64"/>
      <c r="AB109" s="64"/>
      <c r="AC109" s="189"/>
      <c r="AD109" s="259"/>
      <c r="AE109" s="259"/>
      <c r="AF109" s="58"/>
      <c r="AG109" s="30"/>
      <c r="AH109" s="58"/>
      <c r="AI109" s="30"/>
      <c r="AJ109" s="134"/>
      <c r="AK109" s="208"/>
      <c r="AL109" s="290"/>
      <c r="AM109" s="88" t="str">
        <f t="shared" si="14"/>
        <v/>
      </c>
      <c r="AN109" s="123" t="str">
        <f t="shared" si="15"/>
        <v/>
      </c>
      <c r="AO109" s="123" t="str">
        <f t="shared" si="16"/>
        <v/>
      </c>
      <c r="AP109" s="123" t="str">
        <f t="shared" si="17"/>
        <v/>
      </c>
      <c r="AQ109" s="89" t="str">
        <f t="shared" si="18"/>
        <v/>
      </c>
      <c r="AR109" s="39"/>
      <c r="AS109" s="234"/>
      <c r="AT109" s="39"/>
    </row>
    <row r="110" spans="2:46" ht="13.5" customHeight="1" x14ac:dyDescent="0.15">
      <c r="B110" s="290"/>
      <c r="C110" s="29" t="s">
        <v>36</v>
      </c>
      <c r="D110" s="187"/>
      <c r="E110" s="58"/>
      <c r="F110" s="188"/>
      <c r="G110" s="188"/>
      <c r="H110" s="188"/>
      <c r="I110" s="64"/>
      <c r="J110" s="64"/>
      <c r="K110" s="189"/>
      <c r="L110" s="259"/>
      <c r="M110" s="259"/>
      <c r="N110" s="58"/>
      <c r="O110" s="30"/>
      <c r="P110" s="58"/>
      <c r="Q110" s="30"/>
      <c r="R110" s="134"/>
      <c r="S110" s="206"/>
      <c r="T110" s="290"/>
      <c r="U110" s="29" t="s">
        <v>36</v>
      </c>
      <c r="V110" s="187"/>
      <c r="W110" s="58"/>
      <c r="X110" s="188"/>
      <c r="Y110" s="188"/>
      <c r="Z110" s="188"/>
      <c r="AA110" s="64"/>
      <c r="AB110" s="64"/>
      <c r="AC110" s="189"/>
      <c r="AD110" s="259"/>
      <c r="AE110" s="259"/>
      <c r="AF110" s="58"/>
      <c r="AG110" s="30"/>
      <c r="AH110" s="58"/>
      <c r="AI110" s="30"/>
      <c r="AJ110" s="134"/>
      <c r="AK110" s="208"/>
      <c r="AL110" s="290"/>
      <c r="AM110" s="88" t="str">
        <f t="shared" si="14"/>
        <v/>
      </c>
      <c r="AN110" s="123" t="str">
        <f t="shared" si="15"/>
        <v/>
      </c>
      <c r="AO110" s="123" t="str">
        <f t="shared" si="16"/>
        <v/>
      </c>
      <c r="AP110" s="123" t="str">
        <f t="shared" si="17"/>
        <v/>
      </c>
      <c r="AQ110" s="89" t="str">
        <f t="shared" si="18"/>
        <v/>
      </c>
      <c r="AR110" s="39"/>
      <c r="AS110" s="234"/>
      <c r="AT110" s="39"/>
    </row>
    <row r="111" spans="2:46" ht="13.5" customHeight="1" x14ac:dyDescent="0.15">
      <c r="B111" s="290"/>
      <c r="C111" s="29" t="s">
        <v>38</v>
      </c>
      <c r="D111" s="187"/>
      <c r="E111" s="58"/>
      <c r="F111" s="188"/>
      <c r="G111" s="188"/>
      <c r="H111" s="188"/>
      <c r="I111" s="64"/>
      <c r="J111" s="64"/>
      <c r="K111" s="189"/>
      <c r="L111" s="259"/>
      <c r="M111" s="259"/>
      <c r="N111" s="58"/>
      <c r="O111" s="30"/>
      <c r="P111" s="58"/>
      <c r="Q111" s="30"/>
      <c r="R111" s="134"/>
      <c r="S111" s="206"/>
      <c r="T111" s="290"/>
      <c r="U111" s="29" t="s">
        <v>38</v>
      </c>
      <c r="V111" s="187"/>
      <c r="W111" s="58"/>
      <c r="X111" s="188"/>
      <c r="Y111" s="188"/>
      <c r="Z111" s="188"/>
      <c r="AA111" s="64"/>
      <c r="AB111" s="64"/>
      <c r="AC111" s="189"/>
      <c r="AD111" s="259"/>
      <c r="AE111" s="259"/>
      <c r="AF111" s="58"/>
      <c r="AG111" s="30"/>
      <c r="AH111" s="58"/>
      <c r="AI111" s="30"/>
      <c r="AJ111" s="134"/>
      <c r="AK111" s="208"/>
      <c r="AL111" s="290"/>
      <c r="AM111" s="88" t="str">
        <f t="shared" si="14"/>
        <v/>
      </c>
      <c r="AN111" s="123" t="str">
        <f t="shared" si="15"/>
        <v/>
      </c>
      <c r="AO111" s="123" t="str">
        <f t="shared" si="16"/>
        <v/>
      </c>
      <c r="AP111" s="123" t="str">
        <f t="shared" si="17"/>
        <v/>
      </c>
      <c r="AQ111" s="89" t="str">
        <f t="shared" si="18"/>
        <v/>
      </c>
      <c r="AR111" s="39"/>
      <c r="AS111" s="234"/>
      <c r="AT111" s="39"/>
    </row>
    <row r="112" spans="2:46" ht="13.5" customHeight="1" thickBot="1" x14ac:dyDescent="0.2">
      <c r="B112" s="291"/>
      <c r="C112" s="29"/>
      <c r="D112" s="187"/>
      <c r="E112" s="58"/>
      <c r="F112" s="190"/>
      <c r="G112" s="190"/>
      <c r="H112" s="190"/>
      <c r="I112" s="58"/>
      <c r="J112" s="58"/>
      <c r="K112" s="189"/>
      <c r="L112" s="259"/>
      <c r="M112" s="259"/>
      <c r="N112" s="58"/>
      <c r="O112" s="30"/>
      <c r="P112" s="58"/>
      <c r="Q112" s="30"/>
      <c r="R112" s="185"/>
      <c r="S112" s="206"/>
      <c r="T112" s="291"/>
      <c r="U112" s="29"/>
      <c r="V112" s="187"/>
      <c r="W112" s="58"/>
      <c r="X112" s="190"/>
      <c r="Y112" s="190"/>
      <c r="Z112" s="190"/>
      <c r="AA112" s="58"/>
      <c r="AB112" s="58"/>
      <c r="AC112" s="189"/>
      <c r="AD112" s="259"/>
      <c r="AE112" s="259"/>
      <c r="AF112" s="58"/>
      <c r="AG112" s="30"/>
      <c r="AH112" s="58"/>
      <c r="AI112" s="30"/>
      <c r="AJ112" s="185"/>
      <c r="AK112" s="208"/>
      <c r="AL112" s="291"/>
      <c r="AM112" s="124" t="str">
        <f t="shared" si="14"/>
        <v/>
      </c>
      <c r="AN112" s="125" t="str">
        <f t="shared" si="15"/>
        <v/>
      </c>
      <c r="AO112" s="125" t="str">
        <f t="shared" si="16"/>
        <v/>
      </c>
      <c r="AP112" s="125" t="str">
        <f t="shared" si="17"/>
        <v/>
      </c>
      <c r="AQ112" s="126" t="str">
        <f t="shared" si="18"/>
        <v/>
      </c>
      <c r="AR112" s="39"/>
      <c r="AS112" s="234"/>
      <c r="AT112" s="39"/>
    </row>
    <row r="113" spans="2:46" ht="13.5" customHeight="1" x14ac:dyDescent="0.15">
      <c r="B113" s="289" t="s">
        <v>88</v>
      </c>
      <c r="C113" s="27" t="s">
        <v>34</v>
      </c>
      <c r="D113" s="41"/>
      <c r="E113" s="57"/>
      <c r="F113" s="98"/>
      <c r="G113" s="98"/>
      <c r="H113" s="98"/>
      <c r="I113" s="62"/>
      <c r="J113" s="62"/>
      <c r="K113" s="63"/>
      <c r="L113" s="258"/>
      <c r="M113" s="258"/>
      <c r="N113" s="57"/>
      <c r="O113" s="28"/>
      <c r="P113" s="57"/>
      <c r="Q113" s="28"/>
      <c r="R113" s="133"/>
      <c r="S113" s="206"/>
      <c r="T113" s="289" t="s">
        <v>88</v>
      </c>
      <c r="U113" s="27" t="s">
        <v>34</v>
      </c>
      <c r="V113" s="41"/>
      <c r="W113" s="57"/>
      <c r="X113" s="98"/>
      <c r="Y113" s="98"/>
      <c r="Z113" s="98"/>
      <c r="AA113" s="62"/>
      <c r="AB113" s="62"/>
      <c r="AC113" s="63"/>
      <c r="AD113" s="258"/>
      <c r="AE113" s="258"/>
      <c r="AF113" s="57"/>
      <c r="AG113" s="28"/>
      <c r="AH113" s="57"/>
      <c r="AI113" s="28"/>
      <c r="AJ113" s="133"/>
      <c r="AK113" s="208"/>
      <c r="AL113" s="289" t="s">
        <v>88</v>
      </c>
      <c r="AM113" s="121" t="str">
        <f t="shared" si="14"/>
        <v/>
      </c>
      <c r="AN113" s="97" t="str">
        <f t="shared" si="15"/>
        <v/>
      </c>
      <c r="AO113" s="97" t="str">
        <f t="shared" si="16"/>
        <v/>
      </c>
      <c r="AP113" s="97" t="str">
        <f t="shared" si="17"/>
        <v/>
      </c>
      <c r="AQ113" s="122" t="str">
        <f t="shared" si="18"/>
        <v/>
      </c>
      <c r="AR113" s="39"/>
      <c r="AS113" s="234"/>
      <c r="AT113" s="39"/>
    </row>
    <row r="114" spans="2:46" ht="13.5" customHeight="1" x14ac:dyDescent="0.15">
      <c r="B114" s="290"/>
      <c r="C114" s="29" t="s">
        <v>35</v>
      </c>
      <c r="D114" s="187"/>
      <c r="E114" s="58"/>
      <c r="F114" s="188"/>
      <c r="G114" s="188"/>
      <c r="H114" s="188"/>
      <c r="I114" s="64"/>
      <c r="J114" s="64"/>
      <c r="K114" s="189"/>
      <c r="L114" s="259"/>
      <c r="M114" s="259"/>
      <c r="N114" s="58"/>
      <c r="O114" s="30"/>
      <c r="P114" s="58"/>
      <c r="Q114" s="30"/>
      <c r="R114" s="134"/>
      <c r="S114" s="206"/>
      <c r="T114" s="290"/>
      <c r="U114" s="29" t="s">
        <v>35</v>
      </c>
      <c r="V114" s="187"/>
      <c r="W114" s="58"/>
      <c r="X114" s="188"/>
      <c r="Y114" s="188"/>
      <c r="Z114" s="188"/>
      <c r="AA114" s="64"/>
      <c r="AB114" s="64"/>
      <c r="AC114" s="189"/>
      <c r="AD114" s="259"/>
      <c r="AE114" s="259"/>
      <c r="AF114" s="58"/>
      <c r="AG114" s="30"/>
      <c r="AH114" s="58"/>
      <c r="AI114" s="30"/>
      <c r="AJ114" s="134"/>
      <c r="AK114" s="208"/>
      <c r="AL114" s="290"/>
      <c r="AM114" s="88" t="str">
        <f t="shared" si="14"/>
        <v/>
      </c>
      <c r="AN114" s="123" t="str">
        <f t="shared" si="15"/>
        <v/>
      </c>
      <c r="AO114" s="123" t="str">
        <f t="shared" si="16"/>
        <v/>
      </c>
      <c r="AP114" s="123" t="str">
        <f t="shared" si="17"/>
        <v/>
      </c>
      <c r="AQ114" s="89" t="str">
        <f t="shared" si="18"/>
        <v/>
      </c>
      <c r="AR114" s="39"/>
      <c r="AS114" s="234"/>
      <c r="AT114" s="39"/>
    </row>
    <row r="115" spans="2:46" ht="13.5" customHeight="1" x14ac:dyDescent="0.15">
      <c r="B115" s="290"/>
      <c r="C115" s="29" t="s">
        <v>36</v>
      </c>
      <c r="D115" s="187"/>
      <c r="E115" s="58"/>
      <c r="F115" s="188"/>
      <c r="G115" s="188"/>
      <c r="H115" s="188"/>
      <c r="I115" s="64"/>
      <c r="J115" s="64"/>
      <c r="K115" s="189"/>
      <c r="L115" s="259"/>
      <c r="M115" s="259"/>
      <c r="N115" s="58"/>
      <c r="O115" s="30"/>
      <c r="P115" s="58"/>
      <c r="Q115" s="30"/>
      <c r="R115" s="134"/>
      <c r="S115" s="206"/>
      <c r="T115" s="290"/>
      <c r="U115" s="29" t="s">
        <v>36</v>
      </c>
      <c r="V115" s="187"/>
      <c r="W115" s="58"/>
      <c r="X115" s="188"/>
      <c r="Y115" s="188"/>
      <c r="Z115" s="188"/>
      <c r="AA115" s="64"/>
      <c r="AB115" s="64"/>
      <c r="AC115" s="189"/>
      <c r="AD115" s="259"/>
      <c r="AE115" s="259"/>
      <c r="AF115" s="58"/>
      <c r="AG115" s="30"/>
      <c r="AH115" s="58"/>
      <c r="AI115" s="30"/>
      <c r="AJ115" s="134"/>
      <c r="AK115" s="208"/>
      <c r="AL115" s="290"/>
      <c r="AM115" s="88" t="str">
        <f t="shared" si="14"/>
        <v/>
      </c>
      <c r="AN115" s="123" t="str">
        <f t="shared" si="15"/>
        <v/>
      </c>
      <c r="AO115" s="123" t="str">
        <f t="shared" si="16"/>
        <v/>
      </c>
      <c r="AP115" s="123" t="str">
        <f t="shared" si="17"/>
        <v/>
      </c>
      <c r="AQ115" s="89" t="str">
        <f t="shared" si="18"/>
        <v/>
      </c>
      <c r="AR115" s="39"/>
      <c r="AS115" s="234"/>
      <c r="AT115" s="39"/>
    </row>
    <row r="116" spans="2:46" ht="13.5" customHeight="1" x14ac:dyDescent="0.15">
      <c r="B116" s="290"/>
      <c r="C116" s="29" t="s">
        <v>38</v>
      </c>
      <c r="D116" s="187"/>
      <c r="E116" s="58"/>
      <c r="F116" s="188"/>
      <c r="G116" s="188"/>
      <c r="H116" s="188"/>
      <c r="I116" s="64"/>
      <c r="J116" s="64"/>
      <c r="K116" s="189"/>
      <c r="L116" s="259"/>
      <c r="M116" s="259"/>
      <c r="N116" s="58"/>
      <c r="O116" s="30"/>
      <c r="P116" s="58"/>
      <c r="Q116" s="30"/>
      <c r="R116" s="134"/>
      <c r="S116" s="206"/>
      <c r="T116" s="290"/>
      <c r="U116" s="29" t="s">
        <v>38</v>
      </c>
      <c r="V116" s="187"/>
      <c r="W116" s="58"/>
      <c r="X116" s="188"/>
      <c r="Y116" s="188"/>
      <c r="Z116" s="188"/>
      <c r="AA116" s="64"/>
      <c r="AB116" s="64"/>
      <c r="AC116" s="189"/>
      <c r="AD116" s="259"/>
      <c r="AE116" s="259"/>
      <c r="AF116" s="58"/>
      <c r="AG116" s="30"/>
      <c r="AH116" s="58"/>
      <c r="AI116" s="30"/>
      <c r="AJ116" s="134"/>
      <c r="AK116" s="208"/>
      <c r="AL116" s="290"/>
      <c r="AM116" s="88" t="str">
        <f t="shared" si="14"/>
        <v/>
      </c>
      <c r="AN116" s="123" t="str">
        <f t="shared" si="15"/>
        <v/>
      </c>
      <c r="AO116" s="123" t="str">
        <f t="shared" si="16"/>
        <v/>
      </c>
      <c r="AP116" s="123" t="str">
        <f t="shared" si="17"/>
        <v/>
      </c>
      <c r="AQ116" s="89" t="str">
        <f t="shared" si="18"/>
        <v/>
      </c>
      <c r="AR116" s="39"/>
      <c r="AS116" s="234"/>
      <c r="AT116" s="39"/>
    </row>
    <row r="117" spans="2:46" ht="13.5" customHeight="1" thickBot="1" x14ac:dyDescent="0.2">
      <c r="B117" s="291"/>
      <c r="C117" s="29"/>
      <c r="D117" s="187"/>
      <c r="E117" s="58"/>
      <c r="F117" s="190"/>
      <c r="G117" s="190"/>
      <c r="H117" s="190"/>
      <c r="I117" s="58"/>
      <c r="J117" s="58"/>
      <c r="K117" s="189"/>
      <c r="L117" s="259"/>
      <c r="M117" s="259"/>
      <c r="N117" s="58"/>
      <c r="O117" s="30"/>
      <c r="P117" s="58"/>
      <c r="Q117" s="30"/>
      <c r="R117" s="185"/>
      <c r="S117" s="206"/>
      <c r="T117" s="291"/>
      <c r="U117" s="29"/>
      <c r="V117" s="187"/>
      <c r="W117" s="58"/>
      <c r="X117" s="190"/>
      <c r="Y117" s="190"/>
      <c r="Z117" s="190"/>
      <c r="AA117" s="58"/>
      <c r="AB117" s="58"/>
      <c r="AC117" s="189"/>
      <c r="AD117" s="259"/>
      <c r="AE117" s="259"/>
      <c r="AF117" s="58"/>
      <c r="AG117" s="30"/>
      <c r="AH117" s="58"/>
      <c r="AI117" s="30"/>
      <c r="AJ117" s="185"/>
      <c r="AK117" s="208"/>
      <c r="AL117" s="291"/>
      <c r="AM117" s="124" t="str">
        <f t="shared" si="14"/>
        <v/>
      </c>
      <c r="AN117" s="125" t="str">
        <f t="shared" si="15"/>
        <v/>
      </c>
      <c r="AO117" s="125" t="str">
        <f t="shared" si="16"/>
        <v/>
      </c>
      <c r="AP117" s="125" t="str">
        <f t="shared" si="17"/>
        <v/>
      </c>
      <c r="AQ117" s="126" t="str">
        <f t="shared" si="18"/>
        <v/>
      </c>
      <c r="AR117" s="39"/>
      <c r="AS117" s="234"/>
      <c r="AT117" s="39"/>
    </row>
    <row r="118" spans="2:46" ht="13.5" customHeight="1" x14ac:dyDescent="0.15">
      <c r="B118" s="289" t="s">
        <v>89</v>
      </c>
      <c r="C118" s="27" t="s">
        <v>34</v>
      </c>
      <c r="D118" s="41"/>
      <c r="E118" s="57"/>
      <c r="F118" s="98"/>
      <c r="G118" s="98"/>
      <c r="H118" s="98"/>
      <c r="I118" s="62"/>
      <c r="J118" s="62"/>
      <c r="K118" s="63"/>
      <c r="L118" s="258"/>
      <c r="M118" s="258"/>
      <c r="N118" s="57"/>
      <c r="O118" s="28"/>
      <c r="P118" s="57"/>
      <c r="Q118" s="28"/>
      <c r="R118" s="133"/>
      <c r="S118" s="206"/>
      <c r="T118" s="289" t="s">
        <v>89</v>
      </c>
      <c r="U118" s="27" t="s">
        <v>34</v>
      </c>
      <c r="V118" s="41"/>
      <c r="W118" s="57"/>
      <c r="X118" s="98"/>
      <c r="Y118" s="98"/>
      <c r="Z118" s="98"/>
      <c r="AA118" s="62"/>
      <c r="AB118" s="62"/>
      <c r="AC118" s="63"/>
      <c r="AD118" s="258"/>
      <c r="AE118" s="258"/>
      <c r="AF118" s="57"/>
      <c r="AG118" s="28"/>
      <c r="AH118" s="57"/>
      <c r="AI118" s="28"/>
      <c r="AJ118" s="133"/>
      <c r="AK118" s="208"/>
      <c r="AL118" s="289" t="s">
        <v>89</v>
      </c>
      <c r="AM118" s="121" t="str">
        <f t="shared" si="14"/>
        <v/>
      </c>
      <c r="AN118" s="97" t="str">
        <f t="shared" si="15"/>
        <v/>
      </c>
      <c r="AO118" s="97" t="str">
        <f t="shared" si="16"/>
        <v/>
      </c>
      <c r="AP118" s="97" t="str">
        <f t="shared" si="17"/>
        <v/>
      </c>
      <c r="AQ118" s="122" t="str">
        <f t="shared" si="18"/>
        <v/>
      </c>
      <c r="AR118" s="39"/>
      <c r="AS118" s="234"/>
      <c r="AT118" s="39"/>
    </row>
    <row r="119" spans="2:46" ht="13.5" customHeight="1" x14ac:dyDescent="0.15">
      <c r="B119" s="290"/>
      <c r="C119" s="29" t="s">
        <v>35</v>
      </c>
      <c r="D119" s="187"/>
      <c r="E119" s="58"/>
      <c r="F119" s="188"/>
      <c r="G119" s="188"/>
      <c r="H119" s="188"/>
      <c r="I119" s="64"/>
      <c r="J119" s="64"/>
      <c r="K119" s="189"/>
      <c r="L119" s="259"/>
      <c r="M119" s="259"/>
      <c r="N119" s="58"/>
      <c r="O119" s="30"/>
      <c r="P119" s="58"/>
      <c r="Q119" s="30"/>
      <c r="R119" s="134"/>
      <c r="S119" s="206"/>
      <c r="T119" s="290"/>
      <c r="U119" s="29" t="s">
        <v>35</v>
      </c>
      <c r="V119" s="187"/>
      <c r="W119" s="58"/>
      <c r="X119" s="188"/>
      <c r="Y119" s="188"/>
      <c r="Z119" s="188"/>
      <c r="AA119" s="64"/>
      <c r="AB119" s="64"/>
      <c r="AC119" s="189"/>
      <c r="AD119" s="259"/>
      <c r="AE119" s="259"/>
      <c r="AF119" s="58"/>
      <c r="AG119" s="30"/>
      <c r="AH119" s="58"/>
      <c r="AI119" s="30"/>
      <c r="AJ119" s="134"/>
      <c r="AK119" s="208"/>
      <c r="AL119" s="290"/>
      <c r="AM119" s="88" t="str">
        <f t="shared" si="14"/>
        <v/>
      </c>
      <c r="AN119" s="123" t="str">
        <f t="shared" si="15"/>
        <v/>
      </c>
      <c r="AO119" s="123" t="str">
        <f t="shared" si="16"/>
        <v/>
      </c>
      <c r="AP119" s="123" t="str">
        <f t="shared" si="17"/>
        <v/>
      </c>
      <c r="AQ119" s="89" t="str">
        <f t="shared" si="18"/>
        <v/>
      </c>
      <c r="AR119" s="39"/>
      <c r="AS119" s="234"/>
      <c r="AT119" s="39"/>
    </row>
    <row r="120" spans="2:46" ht="13.5" customHeight="1" x14ac:dyDescent="0.15">
      <c r="B120" s="290"/>
      <c r="C120" s="29" t="s">
        <v>36</v>
      </c>
      <c r="D120" s="187"/>
      <c r="E120" s="58"/>
      <c r="F120" s="188"/>
      <c r="G120" s="188"/>
      <c r="H120" s="188"/>
      <c r="I120" s="64"/>
      <c r="J120" s="64"/>
      <c r="K120" s="189"/>
      <c r="L120" s="259"/>
      <c r="M120" s="259"/>
      <c r="N120" s="58"/>
      <c r="O120" s="30"/>
      <c r="P120" s="58"/>
      <c r="Q120" s="30"/>
      <c r="R120" s="134"/>
      <c r="S120" s="206"/>
      <c r="T120" s="290"/>
      <c r="U120" s="29" t="s">
        <v>36</v>
      </c>
      <c r="V120" s="187"/>
      <c r="W120" s="58"/>
      <c r="X120" s="188"/>
      <c r="Y120" s="188"/>
      <c r="Z120" s="188"/>
      <c r="AA120" s="64"/>
      <c r="AB120" s="64"/>
      <c r="AC120" s="189"/>
      <c r="AD120" s="259"/>
      <c r="AE120" s="259"/>
      <c r="AF120" s="58"/>
      <c r="AG120" s="30"/>
      <c r="AH120" s="58"/>
      <c r="AI120" s="30"/>
      <c r="AJ120" s="134"/>
      <c r="AK120" s="208"/>
      <c r="AL120" s="290"/>
      <c r="AM120" s="88" t="str">
        <f t="shared" si="14"/>
        <v/>
      </c>
      <c r="AN120" s="123" t="str">
        <f t="shared" si="15"/>
        <v/>
      </c>
      <c r="AO120" s="123" t="str">
        <f t="shared" si="16"/>
        <v/>
      </c>
      <c r="AP120" s="123" t="str">
        <f t="shared" si="17"/>
        <v/>
      </c>
      <c r="AQ120" s="89" t="str">
        <f t="shared" si="18"/>
        <v/>
      </c>
      <c r="AR120" s="39"/>
      <c r="AS120" s="234"/>
      <c r="AT120" s="39"/>
    </row>
    <row r="121" spans="2:46" ht="13.5" customHeight="1" x14ac:dyDescent="0.15">
      <c r="B121" s="290"/>
      <c r="C121" s="29" t="s">
        <v>38</v>
      </c>
      <c r="D121" s="187"/>
      <c r="E121" s="58"/>
      <c r="F121" s="188"/>
      <c r="G121" s="188"/>
      <c r="H121" s="188"/>
      <c r="I121" s="64"/>
      <c r="J121" s="64"/>
      <c r="K121" s="189"/>
      <c r="L121" s="259"/>
      <c r="M121" s="259"/>
      <c r="N121" s="58"/>
      <c r="O121" s="30"/>
      <c r="P121" s="58"/>
      <c r="Q121" s="30"/>
      <c r="R121" s="134"/>
      <c r="S121" s="206"/>
      <c r="T121" s="290"/>
      <c r="U121" s="29" t="s">
        <v>38</v>
      </c>
      <c r="V121" s="187"/>
      <c r="W121" s="58"/>
      <c r="X121" s="188"/>
      <c r="Y121" s="188"/>
      <c r="Z121" s="188"/>
      <c r="AA121" s="64"/>
      <c r="AB121" s="64"/>
      <c r="AC121" s="189"/>
      <c r="AD121" s="259"/>
      <c r="AE121" s="259"/>
      <c r="AF121" s="58"/>
      <c r="AG121" s="30"/>
      <c r="AH121" s="58"/>
      <c r="AI121" s="30"/>
      <c r="AJ121" s="134"/>
      <c r="AK121" s="208"/>
      <c r="AL121" s="290"/>
      <c r="AM121" s="88" t="str">
        <f t="shared" si="14"/>
        <v/>
      </c>
      <c r="AN121" s="123" t="str">
        <f t="shared" si="15"/>
        <v/>
      </c>
      <c r="AO121" s="123" t="str">
        <f t="shared" si="16"/>
        <v/>
      </c>
      <c r="AP121" s="123" t="str">
        <f t="shared" si="17"/>
        <v/>
      </c>
      <c r="AQ121" s="89" t="str">
        <f t="shared" si="18"/>
        <v/>
      </c>
      <c r="AR121" s="39"/>
      <c r="AS121" s="234"/>
      <c r="AT121" s="39"/>
    </row>
    <row r="122" spans="2:46" ht="13.5" customHeight="1" thickBot="1" x14ac:dyDescent="0.2">
      <c r="B122" s="291"/>
      <c r="C122" s="29"/>
      <c r="D122" s="187"/>
      <c r="E122" s="58"/>
      <c r="F122" s="190"/>
      <c r="G122" s="190"/>
      <c r="H122" s="190"/>
      <c r="I122" s="58"/>
      <c r="J122" s="58"/>
      <c r="K122" s="189"/>
      <c r="L122" s="259"/>
      <c r="M122" s="259"/>
      <c r="N122" s="58"/>
      <c r="O122" s="30"/>
      <c r="P122" s="58"/>
      <c r="Q122" s="30"/>
      <c r="R122" s="185"/>
      <c r="S122" s="206"/>
      <c r="T122" s="291"/>
      <c r="U122" s="29"/>
      <c r="V122" s="187"/>
      <c r="W122" s="58"/>
      <c r="X122" s="190"/>
      <c r="Y122" s="190"/>
      <c r="Z122" s="190"/>
      <c r="AA122" s="58"/>
      <c r="AB122" s="58"/>
      <c r="AC122" s="189"/>
      <c r="AD122" s="259"/>
      <c r="AE122" s="259"/>
      <c r="AF122" s="58"/>
      <c r="AG122" s="30"/>
      <c r="AH122" s="58"/>
      <c r="AI122" s="30"/>
      <c r="AJ122" s="185"/>
      <c r="AK122" s="208"/>
      <c r="AL122" s="291"/>
      <c r="AM122" s="124" t="str">
        <f t="shared" si="14"/>
        <v/>
      </c>
      <c r="AN122" s="125" t="str">
        <f t="shared" si="15"/>
        <v/>
      </c>
      <c r="AO122" s="125" t="str">
        <f t="shared" si="16"/>
        <v/>
      </c>
      <c r="AP122" s="125" t="str">
        <f t="shared" si="17"/>
        <v/>
      </c>
      <c r="AQ122" s="126" t="str">
        <f t="shared" si="18"/>
        <v/>
      </c>
      <c r="AR122" s="39"/>
      <c r="AS122" s="234"/>
      <c r="AT122" s="39"/>
    </row>
    <row r="123" spans="2:46" ht="13.5" customHeight="1" x14ac:dyDescent="0.15">
      <c r="B123" s="289" t="s">
        <v>90</v>
      </c>
      <c r="C123" s="27" t="s">
        <v>34</v>
      </c>
      <c r="D123" s="41"/>
      <c r="E123" s="57"/>
      <c r="F123" s="98"/>
      <c r="G123" s="98"/>
      <c r="H123" s="98"/>
      <c r="I123" s="62"/>
      <c r="J123" s="62"/>
      <c r="K123" s="63"/>
      <c r="L123" s="258"/>
      <c r="M123" s="258"/>
      <c r="N123" s="57"/>
      <c r="O123" s="28"/>
      <c r="P123" s="57"/>
      <c r="Q123" s="28"/>
      <c r="R123" s="133"/>
      <c r="S123" s="206"/>
      <c r="T123" s="289" t="s">
        <v>90</v>
      </c>
      <c r="U123" s="27" t="s">
        <v>34</v>
      </c>
      <c r="V123" s="41"/>
      <c r="W123" s="57"/>
      <c r="X123" s="98"/>
      <c r="Y123" s="98"/>
      <c r="Z123" s="98"/>
      <c r="AA123" s="62"/>
      <c r="AB123" s="62"/>
      <c r="AC123" s="63"/>
      <c r="AD123" s="258"/>
      <c r="AE123" s="258"/>
      <c r="AF123" s="57"/>
      <c r="AG123" s="28"/>
      <c r="AH123" s="57"/>
      <c r="AI123" s="28"/>
      <c r="AJ123" s="133"/>
      <c r="AK123" s="208"/>
      <c r="AL123" s="289" t="s">
        <v>90</v>
      </c>
      <c r="AM123" s="121" t="str">
        <f t="shared" si="14"/>
        <v/>
      </c>
      <c r="AN123" s="97" t="str">
        <f t="shared" si="15"/>
        <v/>
      </c>
      <c r="AO123" s="97" t="str">
        <f t="shared" si="16"/>
        <v/>
      </c>
      <c r="AP123" s="97" t="str">
        <f t="shared" si="17"/>
        <v/>
      </c>
      <c r="AQ123" s="122" t="str">
        <f t="shared" si="18"/>
        <v/>
      </c>
      <c r="AR123" s="39"/>
      <c r="AS123" s="234"/>
      <c r="AT123" s="39"/>
    </row>
    <row r="124" spans="2:46" ht="13.5" customHeight="1" x14ac:dyDescent="0.15">
      <c r="B124" s="290"/>
      <c r="C124" s="29" t="s">
        <v>35</v>
      </c>
      <c r="D124" s="187"/>
      <c r="E124" s="58"/>
      <c r="F124" s="188"/>
      <c r="G124" s="188"/>
      <c r="H124" s="188"/>
      <c r="I124" s="64"/>
      <c r="J124" s="64"/>
      <c r="K124" s="189"/>
      <c r="L124" s="259"/>
      <c r="M124" s="259"/>
      <c r="N124" s="58"/>
      <c r="O124" s="30"/>
      <c r="P124" s="58"/>
      <c r="Q124" s="30"/>
      <c r="R124" s="134"/>
      <c r="S124" s="206"/>
      <c r="T124" s="290"/>
      <c r="U124" s="29" t="s">
        <v>35</v>
      </c>
      <c r="V124" s="187"/>
      <c r="W124" s="58"/>
      <c r="X124" s="188"/>
      <c r="Y124" s="188"/>
      <c r="Z124" s="188"/>
      <c r="AA124" s="64"/>
      <c r="AB124" s="64"/>
      <c r="AC124" s="189"/>
      <c r="AD124" s="259"/>
      <c r="AE124" s="259"/>
      <c r="AF124" s="58"/>
      <c r="AG124" s="30"/>
      <c r="AH124" s="58"/>
      <c r="AI124" s="30"/>
      <c r="AJ124" s="134"/>
      <c r="AK124" s="208"/>
      <c r="AL124" s="290"/>
      <c r="AM124" s="88" t="str">
        <f t="shared" si="14"/>
        <v/>
      </c>
      <c r="AN124" s="123" t="str">
        <f t="shared" si="15"/>
        <v/>
      </c>
      <c r="AO124" s="123" t="str">
        <f t="shared" si="16"/>
        <v/>
      </c>
      <c r="AP124" s="123" t="str">
        <f t="shared" si="17"/>
        <v/>
      </c>
      <c r="AQ124" s="89" t="str">
        <f t="shared" si="18"/>
        <v/>
      </c>
      <c r="AR124" s="39"/>
      <c r="AS124" s="234"/>
      <c r="AT124" s="39"/>
    </row>
    <row r="125" spans="2:46" ht="13.5" customHeight="1" x14ac:dyDescent="0.15">
      <c r="B125" s="290"/>
      <c r="C125" s="29" t="s">
        <v>36</v>
      </c>
      <c r="D125" s="187"/>
      <c r="E125" s="58"/>
      <c r="F125" s="188"/>
      <c r="G125" s="188"/>
      <c r="H125" s="188"/>
      <c r="I125" s="64"/>
      <c r="J125" s="64"/>
      <c r="K125" s="189"/>
      <c r="L125" s="259"/>
      <c r="M125" s="259"/>
      <c r="N125" s="58"/>
      <c r="O125" s="30"/>
      <c r="P125" s="58"/>
      <c r="Q125" s="30"/>
      <c r="R125" s="134"/>
      <c r="S125" s="206"/>
      <c r="T125" s="290"/>
      <c r="U125" s="29" t="s">
        <v>36</v>
      </c>
      <c r="V125" s="187"/>
      <c r="W125" s="58"/>
      <c r="X125" s="188"/>
      <c r="Y125" s="188"/>
      <c r="Z125" s="188"/>
      <c r="AA125" s="64"/>
      <c r="AB125" s="64"/>
      <c r="AC125" s="189"/>
      <c r="AD125" s="259"/>
      <c r="AE125" s="259"/>
      <c r="AF125" s="58"/>
      <c r="AG125" s="30"/>
      <c r="AH125" s="58"/>
      <c r="AI125" s="30"/>
      <c r="AJ125" s="134"/>
      <c r="AK125" s="208"/>
      <c r="AL125" s="290"/>
      <c r="AM125" s="88" t="str">
        <f t="shared" si="14"/>
        <v/>
      </c>
      <c r="AN125" s="123" t="str">
        <f t="shared" si="15"/>
        <v/>
      </c>
      <c r="AO125" s="123" t="str">
        <f t="shared" si="16"/>
        <v/>
      </c>
      <c r="AP125" s="123" t="str">
        <f t="shared" si="17"/>
        <v/>
      </c>
      <c r="AQ125" s="89" t="str">
        <f t="shared" si="18"/>
        <v/>
      </c>
      <c r="AR125" s="39"/>
      <c r="AS125" s="234"/>
      <c r="AT125" s="39"/>
    </row>
    <row r="126" spans="2:46" ht="13.5" customHeight="1" x14ac:dyDescent="0.15">
      <c r="B126" s="290"/>
      <c r="C126" s="29" t="s">
        <v>38</v>
      </c>
      <c r="D126" s="187"/>
      <c r="E126" s="58"/>
      <c r="F126" s="188"/>
      <c r="G126" s="188"/>
      <c r="H126" s="188"/>
      <c r="I126" s="64"/>
      <c r="J126" s="64"/>
      <c r="K126" s="189"/>
      <c r="L126" s="259"/>
      <c r="M126" s="259"/>
      <c r="N126" s="58"/>
      <c r="O126" s="30"/>
      <c r="P126" s="58"/>
      <c r="Q126" s="30"/>
      <c r="R126" s="134"/>
      <c r="S126" s="206"/>
      <c r="T126" s="290"/>
      <c r="U126" s="29" t="s">
        <v>38</v>
      </c>
      <c r="V126" s="187"/>
      <c r="W126" s="58"/>
      <c r="X126" s="188"/>
      <c r="Y126" s="188"/>
      <c r="Z126" s="188"/>
      <c r="AA126" s="64"/>
      <c r="AB126" s="64"/>
      <c r="AC126" s="189"/>
      <c r="AD126" s="259"/>
      <c r="AE126" s="259"/>
      <c r="AF126" s="58"/>
      <c r="AG126" s="30"/>
      <c r="AH126" s="58"/>
      <c r="AI126" s="30"/>
      <c r="AJ126" s="134"/>
      <c r="AK126" s="208"/>
      <c r="AL126" s="290"/>
      <c r="AM126" s="88" t="str">
        <f t="shared" si="14"/>
        <v/>
      </c>
      <c r="AN126" s="123" t="str">
        <f t="shared" si="15"/>
        <v/>
      </c>
      <c r="AO126" s="123" t="str">
        <f t="shared" si="16"/>
        <v/>
      </c>
      <c r="AP126" s="123" t="str">
        <f t="shared" si="17"/>
        <v/>
      </c>
      <c r="AQ126" s="89" t="str">
        <f t="shared" si="18"/>
        <v/>
      </c>
      <c r="AR126" s="39"/>
      <c r="AS126" s="234"/>
      <c r="AT126" s="39"/>
    </row>
    <row r="127" spans="2:46" ht="13.5" customHeight="1" thickBot="1" x14ac:dyDescent="0.2">
      <c r="B127" s="291"/>
      <c r="C127" s="29"/>
      <c r="D127" s="187"/>
      <c r="E127" s="58"/>
      <c r="F127" s="190"/>
      <c r="G127" s="190"/>
      <c r="H127" s="190"/>
      <c r="I127" s="58"/>
      <c r="J127" s="58"/>
      <c r="K127" s="189"/>
      <c r="L127" s="259"/>
      <c r="M127" s="259"/>
      <c r="N127" s="58"/>
      <c r="O127" s="30"/>
      <c r="P127" s="58"/>
      <c r="Q127" s="30"/>
      <c r="R127" s="185"/>
      <c r="S127" s="206"/>
      <c r="T127" s="291"/>
      <c r="U127" s="29"/>
      <c r="V127" s="187"/>
      <c r="W127" s="58"/>
      <c r="X127" s="190"/>
      <c r="Y127" s="190"/>
      <c r="Z127" s="190"/>
      <c r="AA127" s="58"/>
      <c r="AB127" s="58"/>
      <c r="AC127" s="189"/>
      <c r="AD127" s="259"/>
      <c r="AE127" s="259"/>
      <c r="AF127" s="58"/>
      <c r="AG127" s="30"/>
      <c r="AH127" s="58"/>
      <c r="AI127" s="30"/>
      <c r="AJ127" s="185"/>
      <c r="AK127" s="208"/>
      <c r="AL127" s="291"/>
      <c r="AM127" s="124" t="str">
        <f t="shared" si="14"/>
        <v/>
      </c>
      <c r="AN127" s="125" t="str">
        <f t="shared" si="15"/>
        <v/>
      </c>
      <c r="AO127" s="125" t="str">
        <f t="shared" si="16"/>
        <v/>
      </c>
      <c r="AP127" s="125" t="str">
        <f t="shared" si="17"/>
        <v/>
      </c>
      <c r="AQ127" s="126" t="str">
        <f t="shared" si="18"/>
        <v/>
      </c>
      <c r="AR127" s="39"/>
      <c r="AS127" s="234"/>
      <c r="AT127" s="39"/>
    </row>
    <row r="128" spans="2:46" ht="13.5" customHeight="1" x14ac:dyDescent="0.15">
      <c r="B128" s="289" t="s">
        <v>91</v>
      </c>
      <c r="C128" s="27" t="s">
        <v>34</v>
      </c>
      <c r="D128" s="41"/>
      <c r="E128" s="57"/>
      <c r="F128" s="98"/>
      <c r="G128" s="98"/>
      <c r="H128" s="98"/>
      <c r="I128" s="62"/>
      <c r="J128" s="62"/>
      <c r="K128" s="63"/>
      <c r="L128" s="258"/>
      <c r="M128" s="258"/>
      <c r="N128" s="57"/>
      <c r="O128" s="28"/>
      <c r="P128" s="57"/>
      <c r="Q128" s="28"/>
      <c r="R128" s="133"/>
      <c r="S128" s="206"/>
      <c r="T128" s="289" t="s">
        <v>91</v>
      </c>
      <c r="U128" s="27" t="s">
        <v>34</v>
      </c>
      <c r="V128" s="41"/>
      <c r="W128" s="57"/>
      <c r="X128" s="98"/>
      <c r="Y128" s="98"/>
      <c r="Z128" s="98"/>
      <c r="AA128" s="62"/>
      <c r="AB128" s="62"/>
      <c r="AC128" s="63"/>
      <c r="AD128" s="258"/>
      <c r="AE128" s="258"/>
      <c r="AF128" s="57"/>
      <c r="AG128" s="28"/>
      <c r="AH128" s="57"/>
      <c r="AI128" s="28"/>
      <c r="AJ128" s="133"/>
      <c r="AK128" s="208"/>
      <c r="AL128" s="289" t="s">
        <v>91</v>
      </c>
      <c r="AM128" s="121" t="str">
        <f t="shared" si="14"/>
        <v/>
      </c>
      <c r="AN128" s="97" t="str">
        <f t="shared" si="15"/>
        <v/>
      </c>
      <c r="AO128" s="97" t="str">
        <f t="shared" si="16"/>
        <v/>
      </c>
      <c r="AP128" s="97" t="str">
        <f t="shared" si="17"/>
        <v/>
      </c>
      <c r="AQ128" s="122" t="str">
        <f t="shared" si="18"/>
        <v/>
      </c>
      <c r="AR128" s="39"/>
      <c r="AS128" s="234"/>
      <c r="AT128" s="39"/>
    </row>
    <row r="129" spans="2:46" ht="13.5" customHeight="1" x14ac:dyDescent="0.15">
      <c r="B129" s="290"/>
      <c r="C129" s="29" t="s">
        <v>35</v>
      </c>
      <c r="D129" s="187"/>
      <c r="E129" s="58"/>
      <c r="F129" s="188"/>
      <c r="G129" s="188"/>
      <c r="H129" s="188"/>
      <c r="I129" s="64"/>
      <c r="J129" s="64"/>
      <c r="K129" s="189"/>
      <c r="L129" s="259"/>
      <c r="M129" s="259"/>
      <c r="N129" s="58"/>
      <c r="O129" s="30"/>
      <c r="P129" s="58"/>
      <c r="Q129" s="30"/>
      <c r="R129" s="134"/>
      <c r="S129" s="206"/>
      <c r="T129" s="290"/>
      <c r="U129" s="29" t="s">
        <v>35</v>
      </c>
      <c r="V129" s="187"/>
      <c r="W129" s="58"/>
      <c r="X129" s="188"/>
      <c r="Y129" s="188"/>
      <c r="Z129" s="188"/>
      <c r="AA129" s="64"/>
      <c r="AB129" s="64"/>
      <c r="AC129" s="189"/>
      <c r="AD129" s="259"/>
      <c r="AE129" s="259"/>
      <c r="AF129" s="58"/>
      <c r="AG129" s="30"/>
      <c r="AH129" s="58"/>
      <c r="AI129" s="30"/>
      <c r="AJ129" s="134"/>
      <c r="AK129" s="208"/>
      <c r="AL129" s="290"/>
      <c r="AM129" s="88" t="str">
        <f t="shared" si="14"/>
        <v/>
      </c>
      <c r="AN129" s="123" t="str">
        <f t="shared" si="15"/>
        <v/>
      </c>
      <c r="AO129" s="123" t="str">
        <f t="shared" si="16"/>
        <v/>
      </c>
      <c r="AP129" s="123" t="str">
        <f t="shared" si="17"/>
        <v/>
      </c>
      <c r="AQ129" s="89" t="str">
        <f t="shared" si="18"/>
        <v/>
      </c>
      <c r="AR129" s="39"/>
      <c r="AS129" s="234"/>
      <c r="AT129" s="39"/>
    </row>
    <row r="130" spans="2:46" ht="13.5" customHeight="1" x14ac:dyDescent="0.15">
      <c r="B130" s="290"/>
      <c r="C130" s="29" t="s">
        <v>36</v>
      </c>
      <c r="D130" s="187"/>
      <c r="E130" s="58"/>
      <c r="F130" s="188"/>
      <c r="G130" s="188"/>
      <c r="H130" s="188"/>
      <c r="I130" s="64"/>
      <c r="J130" s="64"/>
      <c r="K130" s="189"/>
      <c r="L130" s="259"/>
      <c r="M130" s="259"/>
      <c r="N130" s="58"/>
      <c r="O130" s="30"/>
      <c r="P130" s="58"/>
      <c r="Q130" s="30"/>
      <c r="R130" s="134"/>
      <c r="S130" s="206"/>
      <c r="T130" s="290"/>
      <c r="U130" s="29" t="s">
        <v>36</v>
      </c>
      <c r="V130" s="187"/>
      <c r="W130" s="58"/>
      <c r="X130" s="188"/>
      <c r="Y130" s="188"/>
      <c r="Z130" s="188"/>
      <c r="AA130" s="64"/>
      <c r="AB130" s="64"/>
      <c r="AC130" s="189"/>
      <c r="AD130" s="259"/>
      <c r="AE130" s="259"/>
      <c r="AF130" s="58"/>
      <c r="AG130" s="30"/>
      <c r="AH130" s="58"/>
      <c r="AI130" s="30"/>
      <c r="AJ130" s="134"/>
      <c r="AK130" s="208"/>
      <c r="AL130" s="290"/>
      <c r="AM130" s="88" t="str">
        <f t="shared" si="14"/>
        <v/>
      </c>
      <c r="AN130" s="123" t="str">
        <f t="shared" si="15"/>
        <v/>
      </c>
      <c r="AO130" s="123" t="str">
        <f t="shared" si="16"/>
        <v/>
      </c>
      <c r="AP130" s="123" t="str">
        <f t="shared" si="17"/>
        <v/>
      </c>
      <c r="AQ130" s="89" t="str">
        <f t="shared" si="18"/>
        <v/>
      </c>
      <c r="AR130" s="39"/>
      <c r="AS130" s="234"/>
      <c r="AT130" s="39"/>
    </row>
    <row r="131" spans="2:46" ht="13.5" customHeight="1" x14ac:dyDescent="0.15">
      <c r="B131" s="290"/>
      <c r="C131" s="29" t="s">
        <v>38</v>
      </c>
      <c r="D131" s="187"/>
      <c r="E131" s="58"/>
      <c r="F131" s="188"/>
      <c r="G131" s="188"/>
      <c r="H131" s="188"/>
      <c r="I131" s="64"/>
      <c r="J131" s="64"/>
      <c r="K131" s="189"/>
      <c r="L131" s="259"/>
      <c r="M131" s="259"/>
      <c r="N131" s="58"/>
      <c r="O131" s="30"/>
      <c r="P131" s="58"/>
      <c r="Q131" s="30"/>
      <c r="R131" s="134"/>
      <c r="S131" s="206"/>
      <c r="T131" s="290"/>
      <c r="U131" s="29" t="s">
        <v>38</v>
      </c>
      <c r="V131" s="187"/>
      <c r="W131" s="58"/>
      <c r="X131" s="188"/>
      <c r="Y131" s="188"/>
      <c r="Z131" s="188"/>
      <c r="AA131" s="64"/>
      <c r="AB131" s="64"/>
      <c r="AC131" s="189"/>
      <c r="AD131" s="259"/>
      <c r="AE131" s="259"/>
      <c r="AF131" s="58"/>
      <c r="AG131" s="30"/>
      <c r="AH131" s="58"/>
      <c r="AI131" s="30"/>
      <c r="AJ131" s="134"/>
      <c r="AK131" s="208"/>
      <c r="AL131" s="290"/>
      <c r="AM131" s="88" t="str">
        <f t="shared" si="14"/>
        <v/>
      </c>
      <c r="AN131" s="123" t="str">
        <f t="shared" si="15"/>
        <v/>
      </c>
      <c r="AO131" s="123" t="str">
        <f t="shared" si="16"/>
        <v/>
      </c>
      <c r="AP131" s="123" t="str">
        <f t="shared" si="17"/>
        <v/>
      </c>
      <c r="AQ131" s="89" t="str">
        <f t="shared" si="18"/>
        <v/>
      </c>
      <c r="AR131" s="39"/>
      <c r="AS131" s="234"/>
      <c r="AT131" s="39"/>
    </row>
    <row r="132" spans="2:46" ht="13.5" customHeight="1" thickBot="1" x14ac:dyDescent="0.2">
      <c r="B132" s="291"/>
      <c r="C132" s="29"/>
      <c r="D132" s="187"/>
      <c r="E132" s="58"/>
      <c r="F132" s="190"/>
      <c r="G132" s="190"/>
      <c r="H132" s="190"/>
      <c r="I132" s="58"/>
      <c r="J132" s="58"/>
      <c r="K132" s="189"/>
      <c r="L132" s="259"/>
      <c r="M132" s="259"/>
      <c r="N132" s="58"/>
      <c r="O132" s="30"/>
      <c r="P132" s="58"/>
      <c r="Q132" s="30"/>
      <c r="R132" s="185"/>
      <c r="S132" s="206"/>
      <c r="T132" s="291"/>
      <c r="U132" s="29"/>
      <c r="V132" s="187"/>
      <c r="W132" s="58"/>
      <c r="X132" s="190"/>
      <c r="Y132" s="190"/>
      <c r="Z132" s="190"/>
      <c r="AA132" s="58"/>
      <c r="AB132" s="58"/>
      <c r="AC132" s="189"/>
      <c r="AD132" s="259"/>
      <c r="AE132" s="259"/>
      <c r="AF132" s="58"/>
      <c r="AG132" s="30"/>
      <c r="AH132" s="58"/>
      <c r="AI132" s="30"/>
      <c r="AJ132" s="185"/>
      <c r="AK132" s="208"/>
      <c r="AL132" s="291"/>
      <c r="AM132" s="124" t="str">
        <f t="shared" si="14"/>
        <v/>
      </c>
      <c r="AN132" s="125" t="str">
        <f t="shared" si="15"/>
        <v/>
      </c>
      <c r="AO132" s="125" t="str">
        <f t="shared" si="16"/>
        <v/>
      </c>
      <c r="AP132" s="125" t="str">
        <f t="shared" si="17"/>
        <v/>
      </c>
      <c r="AQ132" s="126" t="str">
        <f t="shared" si="18"/>
        <v/>
      </c>
      <c r="AR132" s="39"/>
      <c r="AS132" s="234"/>
      <c r="AT132" s="39"/>
    </row>
    <row r="133" spans="2:46" ht="13.5" customHeight="1" x14ac:dyDescent="0.15">
      <c r="B133" s="289" t="s">
        <v>92</v>
      </c>
      <c r="C133" s="27" t="s">
        <v>34</v>
      </c>
      <c r="D133" s="41"/>
      <c r="E133" s="57"/>
      <c r="F133" s="98"/>
      <c r="G133" s="98"/>
      <c r="H133" s="98"/>
      <c r="I133" s="62"/>
      <c r="J133" s="62"/>
      <c r="K133" s="63"/>
      <c r="L133" s="258"/>
      <c r="M133" s="258"/>
      <c r="N133" s="57"/>
      <c r="O133" s="28"/>
      <c r="P133" s="57"/>
      <c r="Q133" s="28"/>
      <c r="R133" s="133"/>
      <c r="S133" s="206"/>
      <c r="T133" s="289" t="s">
        <v>92</v>
      </c>
      <c r="U133" s="27" t="s">
        <v>34</v>
      </c>
      <c r="V133" s="41"/>
      <c r="W133" s="57"/>
      <c r="X133" s="98"/>
      <c r="Y133" s="98"/>
      <c r="Z133" s="98"/>
      <c r="AA133" s="62"/>
      <c r="AB133" s="62"/>
      <c r="AC133" s="63"/>
      <c r="AD133" s="258"/>
      <c r="AE133" s="258"/>
      <c r="AF133" s="57"/>
      <c r="AG133" s="28"/>
      <c r="AH133" s="57"/>
      <c r="AI133" s="28"/>
      <c r="AJ133" s="133"/>
      <c r="AK133" s="208"/>
      <c r="AL133" s="289" t="s">
        <v>92</v>
      </c>
      <c r="AM133" s="121" t="str">
        <f t="shared" si="14"/>
        <v/>
      </c>
      <c r="AN133" s="97" t="str">
        <f t="shared" si="15"/>
        <v/>
      </c>
      <c r="AO133" s="97" t="str">
        <f t="shared" si="16"/>
        <v/>
      </c>
      <c r="AP133" s="97" t="str">
        <f t="shared" si="17"/>
        <v/>
      </c>
      <c r="AQ133" s="122" t="str">
        <f t="shared" si="18"/>
        <v/>
      </c>
      <c r="AR133" s="39"/>
      <c r="AS133" s="234"/>
      <c r="AT133" s="39"/>
    </row>
    <row r="134" spans="2:46" ht="13.5" customHeight="1" x14ac:dyDescent="0.15">
      <c r="B134" s="290"/>
      <c r="C134" s="29" t="s">
        <v>35</v>
      </c>
      <c r="D134" s="187"/>
      <c r="E134" s="58"/>
      <c r="F134" s="188"/>
      <c r="G134" s="188"/>
      <c r="H134" s="188"/>
      <c r="I134" s="64"/>
      <c r="J134" s="64"/>
      <c r="K134" s="189"/>
      <c r="L134" s="259"/>
      <c r="M134" s="259"/>
      <c r="N134" s="58"/>
      <c r="O134" s="30"/>
      <c r="P134" s="58"/>
      <c r="Q134" s="30"/>
      <c r="R134" s="134"/>
      <c r="S134" s="206"/>
      <c r="T134" s="290"/>
      <c r="U134" s="29" t="s">
        <v>35</v>
      </c>
      <c r="V134" s="187"/>
      <c r="W134" s="58"/>
      <c r="X134" s="188"/>
      <c r="Y134" s="188"/>
      <c r="Z134" s="188"/>
      <c r="AA134" s="64"/>
      <c r="AB134" s="64"/>
      <c r="AC134" s="189"/>
      <c r="AD134" s="259"/>
      <c r="AE134" s="259"/>
      <c r="AF134" s="58"/>
      <c r="AG134" s="30"/>
      <c r="AH134" s="58"/>
      <c r="AI134" s="30"/>
      <c r="AJ134" s="134"/>
      <c r="AK134" s="208"/>
      <c r="AL134" s="290"/>
      <c r="AM134" s="88" t="str">
        <f t="shared" si="14"/>
        <v/>
      </c>
      <c r="AN134" s="123" t="str">
        <f t="shared" si="15"/>
        <v/>
      </c>
      <c r="AO134" s="123" t="str">
        <f t="shared" si="16"/>
        <v/>
      </c>
      <c r="AP134" s="123" t="str">
        <f t="shared" si="17"/>
        <v/>
      </c>
      <c r="AQ134" s="89" t="str">
        <f t="shared" si="18"/>
        <v/>
      </c>
      <c r="AR134" s="39"/>
      <c r="AS134" s="234"/>
      <c r="AT134" s="39"/>
    </row>
    <row r="135" spans="2:46" ht="13.5" customHeight="1" x14ac:dyDescent="0.15">
      <c r="B135" s="290"/>
      <c r="C135" s="29" t="s">
        <v>36</v>
      </c>
      <c r="D135" s="187"/>
      <c r="E135" s="58"/>
      <c r="F135" s="188"/>
      <c r="G135" s="188"/>
      <c r="H135" s="188"/>
      <c r="I135" s="64"/>
      <c r="J135" s="64"/>
      <c r="K135" s="189"/>
      <c r="L135" s="259"/>
      <c r="M135" s="259"/>
      <c r="N135" s="58"/>
      <c r="O135" s="30"/>
      <c r="P135" s="58"/>
      <c r="Q135" s="30"/>
      <c r="R135" s="134"/>
      <c r="S135" s="206"/>
      <c r="T135" s="290"/>
      <c r="U135" s="29" t="s">
        <v>36</v>
      </c>
      <c r="V135" s="187"/>
      <c r="W135" s="58"/>
      <c r="X135" s="188"/>
      <c r="Y135" s="188"/>
      <c r="Z135" s="188"/>
      <c r="AA135" s="64"/>
      <c r="AB135" s="64"/>
      <c r="AC135" s="189"/>
      <c r="AD135" s="259"/>
      <c r="AE135" s="259"/>
      <c r="AF135" s="58"/>
      <c r="AG135" s="30"/>
      <c r="AH135" s="58"/>
      <c r="AI135" s="30"/>
      <c r="AJ135" s="134"/>
      <c r="AK135" s="208"/>
      <c r="AL135" s="290"/>
      <c r="AM135" s="88" t="str">
        <f t="shared" si="14"/>
        <v/>
      </c>
      <c r="AN135" s="123" t="str">
        <f t="shared" si="15"/>
        <v/>
      </c>
      <c r="AO135" s="123" t="str">
        <f t="shared" si="16"/>
        <v/>
      </c>
      <c r="AP135" s="123" t="str">
        <f t="shared" si="17"/>
        <v/>
      </c>
      <c r="AQ135" s="89" t="str">
        <f t="shared" si="18"/>
        <v/>
      </c>
      <c r="AR135" s="39"/>
      <c r="AS135" s="234"/>
      <c r="AT135" s="39"/>
    </row>
    <row r="136" spans="2:46" ht="13.5" customHeight="1" x14ac:dyDescent="0.15">
      <c r="B136" s="290"/>
      <c r="C136" s="29" t="s">
        <v>38</v>
      </c>
      <c r="D136" s="187"/>
      <c r="E136" s="58"/>
      <c r="F136" s="188"/>
      <c r="G136" s="188"/>
      <c r="H136" s="188"/>
      <c r="I136" s="64"/>
      <c r="J136" s="64"/>
      <c r="K136" s="189"/>
      <c r="L136" s="259"/>
      <c r="M136" s="259"/>
      <c r="N136" s="58"/>
      <c r="O136" s="30"/>
      <c r="P136" s="58"/>
      <c r="Q136" s="30"/>
      <c r="R136" s="134"/>
      <c r="S136" s="206"/>
      <c r="T136" s="290"/>
      <c r="U136" s="29" t="s">
        <v>38</v>
      </c>
      <c r="V136" s="187"/>
      <c r="W136" s="58"/>
      <c r="X136" s="188"/>
      <c r="Y136" s="188"/>
      <c r="Z136" s="188"/>
      <c r="AA136" s="64"/>
      <c r="AB136" s="64"/>
      <c r="AC136" s="189"/>
      <c r="AD136" s="259"/>
      <c r="AE136" s="259"/>
      <c r="AF136" s="58"/>
      <c r="AG136" s="30"/>
      <c r="AH136" s="58"/>
      <c r="AI136" s="30"/>
      <c r="AJ136" s="134"/>
      <c r="AK136" s="208"/>
      <c r="AL136" s="290"/>
      <c r="AM136" s="88" t="str">
        <f t="shared" si="14"/>
        <v/>
      </c>
      <c r="AN136" s="123" t="str">
        <f t="shared" si="15"/>
        <v/>
      </c>
      <c r="AO136" s="123" t="str">
        <f t="shared" si="16"/>
        <v/>
      </c>
      <c r="AP136" s="123" t="str">
        <f t="shared" si="17"/>
        <v/>
      </c>
      <c r="AQ136" s="89" t="str">
        <f t="shared" si="18"/>
        <v/>
      </c>
      <c r="AR136" s="39"/>
      <c r="AS136" s="234"/>
      <c r="AT136" s="39"/>
    </row>
    <row r="137" spans="2:46" ht="13.5" customHeight="1" thickBot="1" x14ac:dyDescent="0.2">
      <c r="B137" s="291"/>
      <c r="C137" s="29"/>
      <c r="D137" s="187"/>
      <c r="E137" s="58"/>
      <c r="F137" s="190"/>
      <c r="G137" s="190"/>
      <c r="H137" s="190"/>
      <c r="I137" s="58"/>
      <c r="J137" s="58"/>
      <c r="K137" s="189"/>
      <c r="L137" s="259"/>
      <c r="M137" s="259"/>
      <c r="N137" s="58"/>
      <c r="O137" s="30"/>
      <c r="P137" s="58"/>
      <c r="Q137" s="30"/>
      <c r="R137" s="185"/>
      <c r="S137" s="206"/>
      <c r="T137" s="291"/>
      <c r="U137" s="29"/>
      <c r="V137" s="187"/>
      <c r="W137" s="58"/>
      <c r="X137" s="190"/>
      <c r="Y137" s="190"/>
      <c r="Z137" s="190"/>
      <c r="AA137" s="58"/>
      <c r="AB137" s="58"/>
      <c r="AC137" s="189"/>
      <c r="AD137" s="259"/>
      <c r="AE137" s="259"/>
      <c r="AF137" s="58"/>
      <c r="AG137" s="30"/>
      <c r="AH137" s="58"/>
      <c r="AI137" s="30"/>
      <c r="AJ137" s="185"/>
      <c r="AK137" s="208"/>
      <c r="AL137" s="291"/>
      <c r="AM137" s="124" t="str">
        <f t="shared" si="14"/>
        <v/>
      </c>
      <c r="AN137" s="125" t="str">
        <f t="shared" si="15"/>
        <v/>
      </c>
      <c r="AO137" s="125" t="str">
        <f t="shared" si="16"/>
        <v/>
      </c>
      <c r="AP137" s="125" t="str">
        <f t="shared" si="17"/>
        <v/>
      </c>
      <c r="AQ137" s="126" t="str">
        <f t="shared" si="18"/>
        <v/>
      </c>
      <c r="AR137" s="39"/>
      <c r="AS137" s="234"/>
      <c r="AT137" s="39"/>
    </row>
    <row r="138" spans="2:46" ht="13.5" customHeight="1" x14ac:dyDescent="0.15">
      <c r="B138" s="289" t="s">
        <v>93</v>
      </c>
      <c r="C138" s="27" t="s">
        <v>34</v>
      </c>
      <c r="D138" s="41"/>
      <c r="E138" s="57"/>
      <c r="F138" s="98"/>
      <c r="G138" s="98"/>
      <c r="H138" s="98"/>
      <c r="I138" s="62"/>
      <c r="J138" s="62"/>
      <c r="K138" s="63"/>
      <c r="L138" s="258"/>
      <c r="M138" s="258"/>
      <c r="N138" s="57"/>
      <c r="O138" s="28"/>
      <c r="P138" s="57"/>
      <c r="Q138" s="28"/>
      <c r="R138" s="133"/>
      <c r="S138" s="206"/>
      <c r="T138" s="289" t="s">
        <v>93</v>
      </c>
      <c r="U138" s="27" t="s">
        <v>34</v>
      </c>
      <c r="V138" s="41"/>
      <c r="W138" s="57"/>
      <c r="X138" s="98"/>
      <c r="Y138" s="98"/>
      <c r="Z138" s="98"/>
      <c r="AA138" s="62"/>
      <c r="AB138" s="62"/>
      <c r="AC138" s="63"/>
      <c r="AD138" s="258"/>
      <c r="AE138" s="258"/>
      <c r="AF138" s="57"/>
      <c r="AG138" s="28"/>
      <c r="AH138" s="57"/>
      <c r="AI138" s="28"/>
      <c r="AJ138" s="133"/>
      <c r="AK138" s="208"/>
      <c r="AL138" s="289" t="s">
        <v>93</v>
      </c>
      <c r="AM138" s="121" t="str">
        <f t="shared" si="14"/>
        <v/>
      </c>
      <c r="AN138" s="97" t="str">
        <f t="shared" si="15"/>
        <v/>
      </c>
      <c r="AO138" s="97" t="str">
        <f t="shared" si="16"/>
        <v/>
      </c>
      <c r="AP138" s="97" t="str">
        <f t="shared" si="17"/>
        <v/>
      </c>
      <c r="AQ138" s="122" t="str">
        <f t="shared" si="18"/>
        <v/>
      </c>
      <c r="AR138" s="39"/>
      <c r="AS138" s="234"/>
      <c r="AT138" s="39"/>
    </row>
    <row r="139" spans="2:46" ht="13.5" customHeight="1" x14ac:dyDescent="0.15">
      <c r="B139" s="290"/>
      <c r="C139" s="29" t="s">
        <v>35</v>
      </c>
      <c r="D139" s="187"/>
      <c r="E139" s="58"/>
      <c r="F139" s="188"/>
      <c r="G139" s="188"/>
      <c r="H139" s="188"/>
      <c r="I139" s="64"/>
      <c r="J139" s="64"/>
      <c r="K139" s="189"/>
      <c r="L139" s="259"/>
      <c r="M139" s="259"/>
      <c r="N139" s="58"/>
      <c r="O139" s="30"/>
      <c r="P139" s="58"/>
      <c r="Q139" s="30"/>
      <c r="R139" s="134"/>
      <c r="S139" s="206"/>
      <c r="T139" s="290"/>
      <c r="U139" s="29" t="s">
        <v>35</v>
      </c>
      <c r="V139" s="187"/>
      <c r="W139" s="58"/>
      <c r="X139" s="188"/>
      <c r="Y139" s="188"/>
      <c r="Z139" s="188"/>
      <c r="AA139" s="64"/>
      <c r="AB139" s="64"/>
      <c r="AC139" s="189"/>
      <c r="AD139" s="259"/>
      <c r="AE139" s="259"/>
      <c r="AF139" s="58"/>
      <c r="AG139" s="30"/>
      <c r="AH139" s="58"/>
      <c r="AI139" s="30"/>
      <c r="AJ139" s="134"/>
      <c r="AK139" s="208"/>
      <c r="AL139" s="290"/>
      <c r="AM139" s="88" t="str">
        <f t="shared" si="14"/>
        <v/>
      </c>
      <c r="AN139" s="123" t="str">
        <f t="shared" si="15"/>
        <v/>
      </c>
      <c r="AO139" s="123" t="str">
        <f t="shared" si="16"/>
        <v/>
      </c>
      <c r="AP139" s="123" t="str">
        <f t="shared" si="17"/>
        <v/>
      </c>
      <c r="AQ139" s="89" t="str">
        <f t="shared" si="18"/>
        <v/>
      </c>
      <c r="AR139" s="39"/>
      <c r="AS139" s="234"/>
      <c r="AT139" s="39"/>
    </row>
    <row r="140" spans="2:46" ht="13.5" customHeight="1" x14ac:dyDescent="0.15">
      <c r="B140" s="290"/>
      <c r="C140" s="29" t="s">
        <v>36</v>
      </c>
      <c r="D140" s="187"/>
      <c r="E140" s="58"/>
      <c r="F140" s="188"/>
      <c r="G140" s="188"/>
      <c r="H140" s="188"/>
      <c r="I140" s="64"/>
      <c r="J140" s="64"/>
      <c r="K140" s="189"/>
      <c r="L140" s="259"/>
      <c r="M140" s="259"/>
      <c r="N140" s="58"/>
      <c r="O140" s="30"/>
      <c r="P140" s="58"/>
      <c r="Q140" s="30"/>
      <c r="R140" s="134"/>
      <c r="S140" s="206"/>
      <c r="T140" s="290"/>
      <c r="U140" s="29" t="s">
        <v>36</v>
      </c>
      <c r="V140" s="187"/>
      <c r="W140" s="58"/>
      <c r="X140" s="188"/>
      <c r="Y140" s="188"/>
      <c r="Z140" s="188"/>
      <c r="AA140" s="64"/>
      <c r="AB140" s="64"/>
      <c r="AC140" s="189"/>
      <c r="AD140" s="259"/>
      <c r="AE140" s="259"/>
      <c r="AF140" s="58"/>
      <c r="AG140" s="30"/>
      <c r="AH140" s="58"/>
      <c r="AI140" s="30"/>
      <c r="AJ140" s="134"/>
      <c r="AK140" s="208"/>
      <c r="AL140" s="290"/>
      <c r="AM140" s="88" t="str">
        <f t="shared" si="14"/>
        <v/>
      </c>
      <c r="AN140" s="123" t="str">
        <f t="shared" si="15"/>
        <v/>
      </c>
      <c r="AO140" s="123" t="str">
        <f t="shared" si="16"/>
        <v/>
      </c>
      <c r="AP140" s="123" t="str">
        <f t="shared" si="17"/>
        <v/>
      </c>
      <c r="AQ140" s="89" t="str">
        <f t="shared" si="18"/>
        <v/>
      </c>
      <c r="AR140" s="39"/>
      <c r="AS140" s="234"/>
      <c r="AT140" s="39"/>
    </row>
    <row r="141" spans="2:46" ht="13.5" customHeight="1" x14ac:dyDescent="0.15">
      <c r="B141" s="290"/>
      <c r="C141" s="29" t="s">
        <v>38</v>
      </c>
      <c r="D141" s="187"/>
      <c r="E141" s="58"/>
      <c r="F141" s="188"/>
      <c r="G141" s="188"/>
      <c r="H141" s="188"/>
      <c r="I141" s="64"/>
      <c r="J141" s="64"/>
      <c r="K141" s="189"/>
      <c r="L141" s="259"/>
      <c r="M141" s="259"/>
      <c r="N141" s="58"/>
      <c r="O141" s="30"/>
      <c r="P141" s="58"/>
      <c r="Q141" s="30"/>
      <c r="R141" s="134"/>
      <c r="S141" s="206"/>
      <c r="T141" s="290"/>
      <c r="U141" s="29" t="s">
        <v>38</v>
      </c>
      <c r="V141" s="187"/>
      <c r="W141" s="58"/>
      <c r="X141" s="188"/>
      <c r="Y141" s="188"/>
      <c r="Z141" s="188"/>
      <c r="AA141" s="64"/>
      <c r="AB141" s="64"/>
      <c r="AC141" s="189"/>
      <c r="AD141" s="259"/>
      <c r="AE141" s="259"/>
      <c r="AF141" s="58"/>
      <c r="AG141" s="30"/>
      <c r="AH141" s="58"/>
      <c r="AI141" s="30"/>
      <c r="AJ141" s="134"/>
      <c r="AK141" s="208"/>
      <c r="AL141" s="290"/>
      <c r="AM141" s="88" t="str">
        <f t="shared" si="14"/>
        <v/>
      </c>
      <c r="AN141" s="123" t="str">
        <f t="shared" si="15"/>
        <v/>
      </c>
      <c r="AO141" s="123" t="str">
        <f t="shared" si="16"/>
        <v/>
      </c>
      <c r="AP141" s="123" t="str">
        <f t="shared" si="17"/>
        <v/>
      </c>
      <c r="AQ141" s="89" t="str">
        <f t="shared" si="18"/>
        <v/>
      </c>
      <c r="AR141" s="39"/>
      <c r="AS141" s="234"/>
      <c r="AT141" s="39"/>
    </row>
    <row r="142" spans="2:46" ht="13.5" customHeight="1" thickBot="1" x14ac:dyDescent="0.2">
      <c r="B142" s="291"/>
      <c r="C142" s="29"/>
      <c r="D142" s="187"/>
      <c r="E142" s="58"/>
      <c r="F142" s="190"/>
      <c r="G142" s="190"/>
      <c r="H142" s="190"/>
      <c r="I142" s="58"/>
      <c r="J142" s="58"/>
      <c r="K142" s="189"/>
      <c r="L142" s="259"/>
      <c r="M142" s="259"/>
      <c r="N142" s="58"/>
      <c r="O142" s="30"/>
      <c r="P142" s="58"/>
      <c r="Q142" s="30"/>
      <c r="R142" s="185"/>
      <c r="S142" s="206"/>
      <c r="T142" s="291"/>
      <c r="U142" s="29"/>
      <c r="V142" s="187"/>
      <c r="W142" s="58"/>
      <c r="X142" s="190"/>
      <c r="Y142" s="190"/>
      <c r="Z142" s="190"/>
      <c r="AA142" s="58"/>
      <c r="AB142" s="58"/>
      <c r="AC142" s="189"/>
      <c r="AD142" s="259"/>
      <c r="AE142" s="259"/>
      <c r="AF142" s="58"/>
      <c r="AG142" s="30"/>
      <c r="AH142" s="58"/>
      <c r="AI142" s="30"/>
      <c r="AJ142" s="185"/>
      <c r="AK142" s="208"/>
      <c r="AL142" s="291"/>
      <c r="AM142" s="124" t="str">
        <f t="shared" si="14"/>
        <v/>
      </c>
      <c r="AN142" s="125" t="str">
        <f t="shared" si="15"/>
        <v/>
      </c>
      <c r="AO142" s="125" t="str">
        <f t="shared" si="16"/>
        <v/>
      </c>
      <c r="AP142" s="125" t="str">
        <f t="shared" si="17"/>
        <v/>
      </c>
      <c r="AQ142" s="126" t="str">
        <f t="shared" si="18"/>
        <v/>
      </c>
      <c r="AR142" s="39"/>
      <c r="AS142" s="234"/>
      <c r="AT142" s="39"/>
    </row>
    <row r="143" spans="2:46" ht="13.5" customHeight="1" x14ac:dyDescent="0.15">
      <c r="B143" s="289" t="s">
        <v>94</v>
      </c>
      <c r="C143" s="27" t="s">
        <v>34</v>
      </c>
      <c r="D143" s="41"/>
      <c r="E143" s="57"/>
      <c r="F143" s="98"/>
      <c r="G143" s="98"/>
      <c r="H143" s="98"/>
      <c r="I143" s="62"/>
      <c r="J143" s="62"/>
      <c r="K143" s="63"/>
      <c r="L143" s="258"/>
      <c r="M143" s="258"/>
      <c r="N143" s="57"/>
      <c r="O143" s="28"/>
      <c r="P143" s="57"/>
      <c r="Q143" s="28"/>
      <c r="R143" s="133"/>
      <c r="S143" s="206"/>
      <c r="T143" s="289" t="s">
        <v>94</v>
      </c>
      <c r="U143" s="27" t="s">
        <v>34</v>
      </c>
      <c r="V143" s="41"/>
      <c r="W143" s="57"/>
      <c r="X143" s="98"/>
      <c r="Y143" s="98"/>
      <c r="Z143" s="98"/>
      <c r="AA143" s="62"/>
      <c r="AB143" s="62"/>
      <c r="AC143" s="63"/>
      <c r="AD143" s="258"/>
      <c r="AE143" s="258"/>
      <c r="AF143" s="57"/>
      <c r="AG143" s="28"/>
      <c r="AH143" s="57"/>
      <c r="AI143" s="28"/>
      <c r="AJ143" s="133"/>
      <c r="AK143" s="208"/>
      <c r="AL143" s="289" t="s">
        <v>94</v>
      </c>
      <c r="AM143" s="121" t="str">
        <f t="shared" si="14"/>
        <v/>
      </c>
      <c r="AN143" s="97" t="str">
        <f t="shared" si="15"/>
        <v/>
      </c>
      <c r="AO143" s="97" t="str">
        <f t="shared" si="16"/>
        <v/>
      </c>
      <c r="AP143" s="97" t="str">
        <f t="shared" si="17"/>
        <v/>
      </c>
      <c r="AQ143" s="122" t="str">
        <f t="shared" si="18"/>
        <v/>
      </c>
      <c r="AR143" s="39"/>
      <c r="AS143" s="234"/>
      <c r="AT143" s="39"/>
    </row>
    <row r="144" spans="2:46" ht="13.5" customHeight="1" x14ac:dyDescent="0.15">
      <c r="B144" s="290"/>
      <c r="C144" s="29" t="s">
        <v>35</v>
      </c>
      <c r="D144" s="187"/>
      <c r="E144" s="58"/>
      <c r="F144" s="188"/>
      <c r="G144" s="188"/>
      <c r="H144" s="188"/>
      <c r="I144" s="64"/>
      <c r="J144" s="64"/>
      <c r="K144" s="189"/>
      <c r="L144" s="259"/>
      <c r="M144" s="259"/>
      <c r="N144" s="58"/>
      <c r="O144" s="30"/>
      <c r="P144" s="58"/>
      <c r="Q144" s="30"/>
      <c r="R144" s="134"/>
      <c r="S144" s="206"/>
      <c r="T144" s="290"/>
      <c r="U144" s="29" t="s">
        <v>35</v>
      </c>
      <c r="V144" s="187"/>
      <c r="W144" s="58"/>
      <c r="X144" s="188"/>
      <c r="Y144" s="188"/>
      <c r="Z144" s="188"/>
      <c r="AA144" s="64"/>
      <c r="AB144" s="64"/>
      <c r="AC144" s="189"/>
      <c r="AD144" s="259"/>
      <c r="AE144" s="259"/>
      <c r="AF144" s="58"/>
      <c r="AG144" s="30"/>
      <c r="AH144" s="58"/>
      <c r="AI144" s="30"/>
      <c r="AJ144" s="134"/>
      <c r="AK144" s="208"/>
      <c r="AL144" s="290"/>
      <c r="AM144" s="88" t="str">
        <f t="shared" si="14"/>
        <v/>
      </c>
      <c r="AN144" s="123" t="str">
        <f t="shared" si="15"/>
        <v/>
      </c>
      <c r="AO144" s="123" t="str">
        <f t="shared" si="16"/>
        <v/>
      </c>
      <c r="AP144" s="123" t="str">
        <f t="shared" si="17"/>
        <v/>
      </c>
      <c r="AQ144" s="89" t="str">
        <f t="shared" si="18"/>
        <v/>
      </c>
      <c r="AR144" s="39"/>
      <c r="AS144" s="234"/>
      <c r="AT144" s="39"/>
    </row>
    <row r="145" spans="2:46" ht="13.5" customHeight="1" x14ac:dyDescent="0.15">
      <c r="B145" s="290"/>
      <c r="C145" s="29" t="s">
        <v>36</v>
      </c>
      <c r="D145" s="187"/>
      <c r="E145" s="58"/>
      <c r="F145" s="188"/>
      <c r="G145" s="188"/>
      <c r="H145" s="188"/>
      <c r="I145" s="64"/>
      <c r="J145" s="64"/>
      <c r="K145" s="189"/>
      <c r="L145" s="259"/>
      <c r="M145" s="259"/>
      <c r="N145" s="58"/>
      <c r="O145" s="30"/>
      <c r="P145" s="58"/>
      <c r="Q145" s="30"/>
      <c r="R145" s="134"/>
      <c r="S145" s="206"/>
      <c r="T145" s="290"/>
      <c r="U145" s="29" t="s">
        <v>36</v>
      </c>
      <c r="V145" s="187"/>
      <c r="W145" s="58"/>
      <c r="X145" s="188"/>
      <c r="Y145" s="188"/>
      <c r="Z145" s="188"/>
      <c r="AA145" s="64"/>
      <c r="AB145" s="64"/>
      <c r="AC145" s="189"/>
      <c r="AD145" s="259"/>
      <c r="AE145" s="259"/>
      <c r="AF145" s="58"/>
      <c r="AG145" s="30"/>
      <c r="AH145" s="58"/>
      <c r="AI145" s="30"/>
      <c r="AJ145" s="134"/>
      <c r="AK145" s="208"/>
      <c r="AL145" s="290"/>
      <c r="AM145" s="88" t="str">
        <f t="shared" si="14"/>
        <v/>
      </c>
      <c r="AN145" s="123" t="str">
        <f t="shared" si="15"/>
        <v/>
      </c>
      <c r="AO145" s="123" t="str">
        <f t="shared" si="16"/>
        <v/>
      </c>
      <c r="AP145" s="123" t="str">
        <f t="shared" si="17"/>
        <v/>
      </c>
      <c r="AQ145" s="89" t="str">
        <f t="shared" si="18"/>
        <v/>
      </c>
      <c r="AR145" s="39"/>
      <c r="AS145" s="234"/>
      <c r="AT145" s="39"/>
    </row>
    <row r="146" spans="2:46" ht="13.5" customHeight="1" x14ac:dyDescent="0.15">
      <c r="B146" s="290"/>
      <c r="C146" s="29" t="s">
        <v>38</v>
      </c>
      <c r="D146" s="187"/>
      <c r="E146" s="58"/>
      <c r="F146" s="188"/>
      <c r="G146" s="188"/>
      <c r="H146" s="188"/>
      <c r="I146" s="64"/>
      <c r="J146" s="64"/>
      <c r="K146" s="189"/>
      <c r="L146" s="259"/>
      <c r="M146" s="259"/>
      <c r="N146" s="58"/>
      <c r="O146" s="30"/>
      <c r="P146" s="58"/>
      <c r="Q146" s="30"/>
      <c r="R146" s="134"/>
      <c r="S146" s="206"/>
      <c r="T146" s="290"/>
      <c r="U146" s="29" t="s">
        <v>38</v>
      </c>
      <c r="V146" s="187"/>
      <c r="W146" s="58"/>
      <c r="X146" s="188"/>
      <c r="Y146" s="188"/>
      <c r="Z146" s="188"/>
      <c r="AA146" s="64"/>
      <c r="AB146" s="64"/>
      <c r="AC146" s="189"/>
      <c r="AD146" s="259"/>
      <c r="AE146" s="259"/>
      <c r="AF146" s="58"/>
      <c r="AG146" s="30"/>
      <c r="AH146" s="58"/>
      <c r="AI146" s="30"/>
      <c r="AJ146" s="134"/>
      <c r="AK146" s="208"/>
      <c r="AL146" s="290"/>
      <c r="AM146" s="88" t="str">
        <f t="shared" si="14"/>
        <v/>
      </c>
      <c r="AN146" s="123" t="str">
        <f t="shared" si="15"/>
        <v/>
      </c>
      <c r="AO146" s="123" t="str">
        <f t="shared" si="16"/>
        <v/>
      </c>
      <c r="AP146" s="123" t="str">
        <f t="shared" si="17"/>
        <v/>
      </c>
      <c r="AQ146" s="89" t="str">
        <f t="shared" si="18"/>
        <v/>
      </c>
      <c r="AR146" s="39"/>
      <c r="AS146" s="234"/>
      <c r="AT146" s="39"/>
    </row>
    <row r="147" spans="2:46" ht="13.5" customHeight="1" thickBot="1" x14ac:dyDescent="0.2">
      <c r="B147" s="291"/>
      <c r="C147" s="29"/>
      <c r="D147" s="187"/>
      <c r="E147" s="58"/>
      <c r="F147" s="190"/>
      <c r="G147" s="190"/>
      <c r="H147" s="190"/>
      <c r="I147" s="58"/>
      <c r="J147" s="58"/>
      <c r="K147" s="189"/>
      <c r="L147" s="259"/>
      <c r="M147" s="259"/>
      <c r="N147" s="58"/>
      <c r="O147" s="30"/>
      <c r="P147" s="58"/>
      <c r="Q147" s="30"/>
      <c r="R147" s="185"/>
      <c r="S147" s="206"/>
      <c r="T147" s="291"/>
      <c r="U147" s="29"/>
      <c r="V147" s="187"/>
      <c r="W147" s="58"/>
      <c r="X147" s="190"/>
      <c r="Y147" s="190"/>
      <c r="Z147" s="190"/>
      <c r="AA147" s="58"/>
      <c r="AB147" s="58"/>
      <c r="AC147" s="189"/>
      <c r="AD147" s="259"/>
      <c r="AE147" s="259"/>
      <c r="AF147" s="58"/>
      <c r="AG147" s="30"/>
      <c r="AH147" s="58"/>
      <c r="AI147" s="30"/>
      <c r="AJ147" s="185"/>
      <c r="AK147" s="208"/>
      <c r="AL147" s="291"/>
      <c r="AM147" s="124" t="str">
        <f t="shared" si="14"/>
        <v/>
      </c>
      <c r="AN147" s="125" t="str">
        <f t="shared" si="15"/>
        <v/>
      </c>
      <c r="AO147" s="125" t="str">
        <f t="shared" si="16"/>
        <v/>
      </c>
      <c r="AP147" s="125" t="str">
        <f t="shared" si="17"/>
        <v/>
      </c>
      <c r="AQ147" s="126" t="str">
        <f t="shared" si="18"/>
        <v/>
      </c>
      <c r="AR147" s="39"/>
      <c r="AS147" s="234"/>
      <c r="AT147" s="39"/>
    </row>
    <row r="148" spans="2:46" ht="13.5" customHeight="1" x14ac:dyDescent="0.15">
      <c r="B148" s="289" t="s">
        <v>95</v>
      </c>
      <c r="C148" s="27" t="s">
        <v>34</v>
      </c>
      <c r="D148" s="41"/>
      <c r="E148" s="57"/>
      <c r="F148" s="98"/>
      <c r="G148" s="98"/>
      <c r="H148" s="98"/>
      <c r="I148" s="62"/>
      <c r="J148" s="62"/>
      <c r="K148" s="63"/>
      <c r="L148" s="258"/>
      <c r="M148" s="258"/>
      <c r="N148" s="57"/>
      <c r="O148" s="28"/>
      <c r="P148" s="57"/>
      <c r="Q148" s="28"/>
      <c r="R148" s="133"/>
      <c r="S148" s="206"/>
      <c r="T148" s="289" t="s">
        <v>95</v>
      </c>
      <c r="U148" s="27" t="s">
        <v>34</v>
      </c>
      <c r="V148" s="41"/>
      <c r="W148" s="57"/>
      <c r="X148" s="98"/>
      <c r="Y148" s="98"/>
      <c r="Z148" s="98"/>
      <c r="AA148" s="62"/>
      <c r="AB148" s="62"/>
      <c r="AC148" s="63"/>
      <c r="AD148" s="258"/>
      <c r="AE148" s="258"/>
      <c r="AF148" s="57"/>
      <c r="AG148" s="28"/>
      <c r="AH148" s="57"/>
      <c r="AI148" s="28"/>
      <c r="AJ148" s="133"/>
      <c r="AK148" s="208"/>
      <c r="AL148" s="289" t="s">
        <v>95</v>
      </c>
      <c r="AM148" s="121" t="str">
        <f t="shared" si="14"/>
        <v/>
      </c>
      <c r="AN148" s="97" t="str">
        <f t="shared" si="15"/>
        <v/>
      </c>
      <c r="AO148" s="97" t="str">
        <f t="shared" si="16"/>
        <v/>
      </c>
      <c r="AP148" s="97" t="str">
        <f t="shared" si="17"/>
        <v/>
      </c>
      <c r="AQ148" s="122" t="str">
        <f t="shared" si="18"/>
        <v/>
      </c>
      <c r="AR148" s="39"/>
      <c r="AS148" s="234"/>
      <c r="AT148" s="39"/>
    </row>
    <row r="149" spans="2:46" ht="13.5" customHeight="1" x14ac:dyDescent="0.15">
      <c r="B149" s="290"/>
      <c r="C149" s="29" t="s">
        <v>35</v>
      </c>
      <c r="D149" s="187"/>
      <c r="E149" s="58"/>
      <c r="F149" s="188"/>
      <c r="G149" s="188"/>
      <c r="H149" s="188"/>
      <c r="I149" s="64"/>
      <c r="J149" s="64"/>
      <c r="K149" s="189"/>
      <c r="L149" s="259"/>
      <c r="M149" s="259"/>
      <c r="N149" s="58"/>
      <c r="O149" s="30"/>
      <c r="P149" s="58"/>
      <c r="Q149" s="30"/>
      <c r="R149" s="134"/>
      <c r="S149" s="206"/>
      <c r="T149" s="290"/>
      <c r="U149" s="29" t="s">
        <v>35</v>
      </c>
      <c r="V149" s="187"/>
      <c r="W149" s="58"/>
      <c r="X149" s="188"/>
      <c r="Y149" s="188"/>
      <c r="Z149" s="188"/>
      <c r="AA149" s="64"/>
      <c r="AB149" s="64"/>
      <c r="AC149" s="189"/>
      <c r="AD149" s="259"/>
      <c r="AE149" s="259"/>
      <c r="AF149" s="58"/>
      <c r="AG149" s="30"/>
      <c r="AH149" s="58"/>
      <c r="AI149" s="30"/>
      <c r="AJ149" s="134"/>
      <c r="AK149" s="208"/>
      <c r="AL149" s="290"/>
      <c r="AM149" s="88" t="str">
        <f t="shared" si="14"/>
        <v/>
      </c>
      <c r="AN149" s="123" t="str">
        <f t="shared" si="15"/>
        <v/>
      </c>
      <c r="AO149" s="123" t="str">
        <f t="shared" si="16"/>
        <v/>
      </c>
      <c r="AP149" s="123" t="str">
        <f t="shared" si="17"/>
        <v/>
      </c>
      <c r="AQ149" s="89" t="str">
        <f t="shared" si="18"/>
        <v/>
      </c>
      <c r="AR149" s="39"/>
      <c r="AS149" s="234"/>
      <c r="AT149" s="39"/>
    </row>
    <row r="150" spans="2:46" ht="13.5" customHeight="1" x14ac:dyDescent="0.15">
      <c r="B150" s="290"/>
      <c r="C150" s="29" t="s">
        <v>36</v>
      </c>
      <c r="D150" s="187"/>
      <c r="E150" s="58"/>
      <c r="F150" s="188"/>
      <c r="G150" s="188"/>
      <c r="H150" s="188"/>
      <c r="I150" s="64"/>
      <c r="J150" s="64"/>
      <c r="K150" s="189"/>
      <c r="L150" s="259"/>
      <c r="M150" s="259"/>
      <c r="N150" s="58"/>
      <c r="O150" s="30"/>
      <c r="P150" s="58"/>
      <c r="Q150" s="30"/>
      <c r="R150" s="134"/>
      <c r="S150" s="206"/>
      <c r="T150" s="290"/>
      <c r="U150" s="29" t="s">
        <v>36</v>
      </c>
      <c r="V150" s="187"/>
      <c r="W150" s="58"/>
      <c r="X150" s="188"/>
      <c r="Y150" s="188"/>
      <c r="Z150" s="188"/>
      <c r="AA150" s="64"/>
      <c r="AB150" s="64"/>
      <c r="AC150" s="189"/>
      <c r="AD150" s="259"/>
      <c r="AE150" s="259"/>
      <c r="AF150" s="58"/>
      <c r="AG150" s="30"/>
      <c r="AH150" s="58"/>
      <c r="AI150" s="30"/>
      <c r="AJ150" s="134"/>
      <c r="AK150" s="208"/>
      <c r="AL150" s="290"/>
      <c r="AM150" s="88" t="str">
        <f t="shared" si="14"/>
        <v/>
      </c>
      <c r="AN150" s="123" t="str">
        <f t="shared" si="15"/>
        <v/>
      </c>
      <c r="AO150" s="123" t="str">
        <f t="shared" si="16"/>
        <v/>
      </c>
      <c r="AP150" s="123" t="str">
        <f t="shared" si="17"/>
        <v/>
      </c>
      <c r="AQ150" s="89" t="str">
        <f t="shared" si="18"/>
        <v/>
      </c>
      <c r="AR150" s="39"/>
      <c r="AS150" s="234"/>
      <c r="AT150" s="39"/>
    </row>
    <row r="151" spans="2:46" ht="13.5" customHeight="1" x14ac:dyDescent="0.15">
      <c r="B151" s="290"/>
      <c r="C151" s="29" t="s">
        <v>38</v>
      </c>
      <c r="D151" s="187"/>
      <c r="E151" s="58"/>
      <c r="F151" s="188"/>
      <c r="G151" s="188"/>
      <c r="H151" s="188"/>
      <c r="I151" s="64"/>
      <c r="J151" s="64"/>
      <c r="K151" s="189"/>
      <c r="L151" s="259"/>
      <c r="M151" s="259"/>
      <c r="N151" s="58"/>
      <c r="O151" s="30"/>
      <c r="P151" s="58"/>
      <c r="Q151" s="30"/>
      <c r="R151" s="134"/>
      <c r="S151" s="206"/>
      <c r="T151" s="290"/>
      <c r="U151" s="29" t="s">
        <v>38</v>
      </c>
      <c r="V151" s="187"/>
      <c r="W151" s="58"/>
      <c r="X151" s="188"/>
      <c r="Y151" s="188"/>
      <c r="Z151" s="188"/>
      <c r="AA151" s="64"/>
      <c r="AB151" s="64"/>
      <c r="AC151" s="189"/>
      <c r="AD151" s="259"/>
      <c r="AE151" s="259"/>
      <c r="AF151" s="58"/>
      <c r="AG151" s="30"/>
      <c r="AH151" s="58"/>
      <c r="AI151" s="30"/>
      <c r="AJ151" s="134"/>
      <c r="AK151" s="208"/>
      <c r="AL151" s="290"/>
      <c r="AM151" s="88" t="str">
        <f t="shared" si="14"/>
        <v/>
      </c>
      <c r="AN151" s="123" t="str">
        <f t="shared" si="15"/>
        <v/>
      </c>
      <c r="AO151" s="123" t="str">
        <f t="shared" si="16"/>
        <v/>
      </c>
      <c r="AP151" s="123" t="str">
        <f t="shared" si="17"/>
        <v/>
      </c>
      <c r="AQ151" s="89" t="str">
        <f t="shared" si="18"/>
        <v/>
      </c>
      <c r="AR151" s="39"/>
      <c r="AS151" s="234"/>
      <c r="AT151" s="39"/>
    </row>
    <row r="152" spans="2:46" ht="13.5" customHeight="1" thickBot="1" x14ac:dyDescent="0.2">
      <c r="B152" s="291"/>
      <c r="C152" s="29"/>
      <c r="D152" s="187"/>
      <c r="E152" s="58"/>
      <c r="F152" s="190"/>
      <c r="G152" s="190"/>
      <c r="H152" s="190"/>
      <c r="I152" s="58"/>
      <c r="J152" s="58"/>
      <c r="K152" s="189"/>
      <c r="L152" s="259"/>
      <c r="M152" s="259"/>
      <c r="N152" s="58"/>
      <c r="O152" s="30"/>
      <c r="P152" s="58"/>
      <c r="Q152" s="30"/>
      <c r="R152" s="185"/>
      <c r="S152" s="206"/>
      <c r="T152" s="291"/>
      <c r="U152" s="29"/>
      <c r="V152" s="187"/>
      <c r="W152" s="58"/>
      <c r="X152" s="190"/>
      <c r="Y152" s="190"/>
      <c r="Z152" s="190"/>
      <c r="AA152" s="58"/>
      <c r="AB152" s="58"/>
      <c r="AC152" s="189"/>
      <c r="AD152" s="259"/>
      <c r="AE152" s="259"/>
      <c r="AF152" s="58"/>
      <c r="AG152" s="30"/>
      <c r="AH152" s="58"/>
      <c r="AI152" s="30"/>
      <c r="AJ152" s="185"/>
      <c r="AK152" s="208"/>
      <c r="AL152" s="291"/>
      <c r="AM152" s="124" t="str">
        <f t="shared" si="14"/>
        <v/>
      </c>
      <c r="AN152" s="125" t="str">
        <f t="shared" si="15"/>
        <v/>
      </c>
      <c r="AO152" s="125" t="str">
        <f t="shared" si="16"/>
        <v/>
      </c>
      <c r="AP152" s="125" t="str">
        <f t="shared" si="17"/>
        <v/>
      </c>
      <c r="AQ152" s="126" t="str">
        <f t="shared" si="18"/>
        <v/>
      </c>
      <c r="AR152" s="39"/>
      <c r="AS152" s="234"/>
      <c r="AT152" s="39"/>
    </row>
    <row r="153" spans="2:46" ht="13.5" customHeight="1" x14ac:dyDescent="0.15">
      <c r="B153" s="289" t="s">
        <v>96</v>
      </c>
      <c r="C153" s="27" t="s">
        <v>34</v>
      </c>
      <c r="D153" s="41"/>
      <c r="E153" s="57"/>
      <c r="F153" s="98"/>
      <c r="G153" s="98"/>
      <c r="H153" s="98"/>
      <c r="I153" s="62"/>
      <c r="J153" s="62"/>
      <c r="K153" s="63"/>
      <c r="L153" s="258"/>
      <c r="M153" s="258"/>
      <c r="N153" s="57"/>
      <c r="O153" s="28"/>
      <c r="P153" s="57"/>
      <c r="Q153" s="28"/>
      <c r="R153" s="133"/>
      <c r="S153" s="206"/>
      <c r="T153" s="289" t="s">
        <v>96</v>
      </c>
      <c r="U153" s="27" t="s">
        <v>34</v>
      </c>
      <c r="V153" s="41"/>
      <c r="W153" s="57"/>
      <c r="X153" s="98"/>
      <c r="Y153" s="98"/>
      <c r="Z153" s="98"/>
      <c r="AA153" s="62"/>
      <c r="AB153" s="62"/>
      <c r="AC153" s="63"/>
      <c r="AD153" s="258"/>
      <c r="AE153" s="258"/>
      <c r="AF153" s="57"/>
      <c r="AG153" s="28"/>
      <c r="AH153" s="57"/>
      <c r="AI153" s="28"/>
      <c r="AJ153" s="133"/>
      <c r="AK153" s="208"/>
      <c r="AL153" s="289" t="s">
        <v>96</v>
      </c>
      <c r="AM153" s="121" t="str">
        <f t="shared" si="14"/>
        <v/>
      </c>
      <c r="AN153" s="97" t="str">
        <f t="shared" si="15"/>
        <v/>
      </c>
      <c r="AO153" s="97" t="str">
        <f t="shared" si="16"/>
        <v/>
      </c>
      <c r="AP153" s="97" t="str">
        <f t="shared" si="17"/>
        <v/>
      </c>
      <c r="AQ153" s="122" t="str">
        <f t="shared" si="18"/>
        <v/>
      </c>
      <c r="AR153" s="39"/>
      <c r="AS153" s="234"/>
      <c r="AT153" s="39"/>
    </row>
    <row r="154" spans="2:46" ht="13.5" customHeight="1" x14ac:dyDescent="0.15">
      <c r="B154" s="290"/>
      <c r="C154" s="29" t="s">
        <v>35</v>
      </c>
      <c r="D154" s="187"/>
      <c r="E154" s="58"/>
      <c r="F154" s="188"/>
      <c r="G154" s="188"/>
      <c r="H154" s="188"/>
      <c r="I154" s="64"/>
      <c r="J154" s="64"/>
      <c r="K154" s="189"/>
      <c r="L154" s="259"/>
      <c r="M154" s="259"/>
      <c r="N154" s="58"/>
      <c r="O154" s="30"/>
      <c r="P154" s="58"/>
      <c r="Q154" s="30"/>
      <c r="R154" s="134"/>
      <c r="S154" s="206"/>
      <c r="T154" s="290"/>
      <c r="U154" s="29" t="s">
        <v>35</v>
      </c>
      <c r="V154" s="187"/>
      <c r="W154" s="58"/>
      <c r="X154" s="188"/>
      <c r="Y154" s="188"/>
      <c r="Z154" s="188"/>
      <c r="AA154" s="64"/>
      <c r="AB154" s="64"/>
      <c r="AC154" s="189"/>
      <c r="AD154" s="259"/>
      <c r="AE154" s="259"/>
      <c r="AF154" s="58"/>
      <c r="AG154" s="30"/>
      <c r="AH154" s="58"/>
      <c r="AI154" s="30"/>
      <c r="AJ154" s="134"/>
      <c r="AK154" s="208"/>
      <c r="AL154" s="290"/>
      <c r="AM154" s="88" t="str">
        <f t="shared" si="14"/>
        <v/>
      </c>
      <c r="AN154" s="123" t="str">
        <f t="shared" si="15"/>
        <v/>
      </c>
      <c r="AO154" s="123" t="str">
        <f t="shared" si="16"/>
        <v/>
      </c>
      <c r="AP154" s="123" t="str">
        <f t="shared" si="17"/>
        <v/>
      </c>
      <c r="AQ154" s="89" t="str">
        <f t="shared" si="18"/>
        <v/>
      </c>
      <c r="AR154" s="39"/>
      <c r="AS154" s="234"/>
      <c r="AT154" s="39"/>
    </row>
    <row r="155" spans="2:46" ht="13.5" customHeight="1" x14ac:dyDescent="0.15">
      <c r="B155" s="290"/>
      <c r="C155" s="29" t="s">
        <v>36</v>
      </c>
      <c r="D155" s="187"/>
      <c r="E155" s="58"/>
      <c r="F155" s="188"/>
      <c r="G155" s="188"/>
      <c r="H155" s="188"/>
      <c r="I155" s="64"/>
      <c r="J155" s="64"/>
      <c r="K155" s="189"/>
      <c r="L155" s="259"/>
      <c r="M155" s="259"/>
      <c r="N155" s="58"/>
      <c r="O155" s="30"/>
      <c r="P155" s="58"/>
      <c r="Q155" s="30"/>
      <c r="R155" s="134"/>
      <c r="S155" s="206"/>
      <c r="T155" s="290"/>
      <c r="U155" s="29" t="s">
        <v>36</v>
      </c>
      <c r="V155" s="187"/>
      <c r="W155" s="58"/>
      <c r="X155" s="188"/>
      <c r="Y155" s="188"/>
      <c r="Z155" s="188"/>
      <c r="AA155" s="64"/>
      <c r="AB155" s="64"/>
      <c r="AC155" s="189"/>
      <c r="AD155" s="259"/>
      <c r="AE155" s="259"/>
      <c r="AF155" s="58"/>
      <c r="AG155" s="30"/>
      <c r="AH155" s="58"/>
      <c r="AI155" s="30"/>
      <c r="AJ155" s="134"/>
      <c r="AK155" s="208"/>
      <c r="AL155" s="290"/>
      <c r="AM155" s="88" t="str">
        <f t="shared" si="14"/>
        <v/>
      </c>
      <c r="AN155" s="123" t="str">
        <f t="shared" si="15"/>
        <v/>
      </c>
      <c r="AO155" s="123" t="str">
        <f t="shared" si="16"/>
        <v/>
      </c>
      <c r="AP155" s="123" t="str">
        <f t="shared" si="17"/>
        <v/>
      </c>
      <c r="AQ155" s="89" t="str">
        <f t="shared" si="18"/>
        <v/>
      </c>
      <c r="AR155" s="39"/>
      <c r="AS155" s="234"/>
      <c r="AT155" s="39"/>
    </row>
    <row r="156" spans="2:46" ht="13.5" customHeight="1" x14ac:dyDescent="0.15">
      <c r="B156" s="290"/>
      <c r="C156" s="29" t="s">
        <v>38</v>
      </c>
      <c r="D156" s="187"/>
      <c r="E156" s="58"/>
      <c r="F156" s="188"/>
      <c r="G156" s="188"/>
      <c r="H156" s="188"/>
      <c r="I156" s="64"/>
      <c r="J156" s="64"/>
      <c r="K156" s="189"/>
      <c r="L156" s="259"/>
      <c r="M156" s="259"/>
      <c r="N156" s="58"/>
      <c r="O156" s="30"/>
      <c r="P156" s="58"/>
      <c r="Q156" s="30"/>
      <c r="R156" s="134"/>
      <c r="S156" s="206"/>
      <c r="T156" s="290"/>
      <c r="U156" s="29" t="s">
        <v>38</v>
      </c>
      <c r="V156" s="187"/>
      <c r="W156" s="58"/>
      <c r="X156" s="188"/>
      <c r="Y156" s="188"/>
      <c r="Z156" s="188"/>
      <c r="AA156" s="64"/>
      <c r="AB156" s="64"/>
      <c r="AC156" s="189"/>
      <c r="AD156" s="259"/>
      <c r="AE156" s="259"/>
      <c r="AF156" s="58"/>
      <c r="AG156" s="30"/>
      <c r="AH156" s="58"/>
      <c r="AI156" s="30"/>
      <c r="AJ156" s="134"/>
      <c r="AK156" s="208"/>
      <c r="AL156" s="290"/>
      <c r="AM156" s="88" t="str">
        <f t="shared" si="14"/>
        <v/>
      </c>
      <c r="AN156" s="123" t="str">
        <f t="shared" si="15"/>
        <v/>
      </c>
      <c r="AO156" s="123" t="str">
        <f t="shared" si="16"/>
        <v/>
      </c>
      <c r="AP156" s="123" t="str">
        <f t="shared" si="17"/>
        <v/>
      </c>
      <c r="AQ156" s="89" t="str">
        <f t="shared" si="18"/>
        <v/>
      </c>
      <c r="AR156" s="39"/>
      <c r="AS156" s="234"/>
      <c r="AT156" s="39"/>
    </row>
    <row r="157" spans="2:46" ht="13.5" customHeight="1" thickBot="1" x14ac:dyDescent="0.2">
      <c r="B157" s="291"/>
      <c r="C157" s="29"/>
      <c r="D157" s="187"/>
      <c r="E157" s="58"/>
      <c r="F157" s="190"/>
      <c r="G157" s="190"/>
      <c r="H157" s="190"/>
      <c r="I157" s="58"/>
      <c r="J157" s="58"/>
      <c r="K157" s="189"/>
      <c r="L157" s="259"/>
      <c r="M157" s="259"/>
      <c r="N157" s="58"/>
      <c r="O157" s="30"/>
      <c r="P157" s="58"/>
      <c r="Q157" s="30"/>
      <c r="R157" s="185"/>
      <c r="S157" s="206"/>
      <c r="T157" s="291"/>
      <c r="U157" s="29"/>
      <c r="V157" s="187"/>
      <c r="W157" s="58"/>
      <c r="X157" s="190"/>
      <c r="Y157" s="190"/>
      <c r="Z157" s="190"/>
      <c r="AA157" s="58"/>
      <c r="AB157" s="58"/>
      <c r="AC157" s="189"/>
      <c r="AD157" s="259"/>
      <c r="AE157" s="259"/>
      <c r="AF157" s="58"/>
      <c r="AG157" s="30"/>
      <c r="AH157" s="58"/>
      <c r="AI157" s="30"/>
      <c r="AJ157" s="185"/>
      <c r="AK157" s="208"/>
      <c r="AL157" s="291"/>
      <c r="AM157" s="124" t="str">
        <f t="shared" si="14"/>
        <v/>
      </c>
      <c r="AN157" s="125" t="str">
        <f t="shared" si="15"/>
        <v/>
      </c>
      <c r="AO157" s="125" t="str">
        <f t="shared" si="16"/>
        <v/>
      </c>
      <c r="AP157" s="125" t="str">
        <f t="shared" si="17"/>
        <v/>
      </c>
      <c r="AQ157" s="126" t="str">
        <f t="shared" si="18"/>
        <v/>
      </c>
      <c r="AR157" s="39"/>
      <c r="AS157" s="234"/>
      <c r="AT157" s="39"/>
    </row>
    <row r="158" spans="2:46" ht="13.5" customHeight="1" x14ac:dyDescent="0.15">
      <c r="B158" s="289" t="s">
        <v>97</v>
      </c>
      <c r="C158" s="27" t="s">
        <v>34</v>
      </c>
      <c r="D158" s="41"/>
      <c r="E158" s="57"/>
      <c r="F158" s="98"/>
      <c r="G158" s="98"/>
      <c r="H158" s="98"/>
      <c r="I158" s="62"/>
      <c r="J158" s="62"/>
      <c r="K158" s="63"/>
      <c r="L158" s="258"/>
      <c r="M158" s="258"/>
      <c r="N158" s="57"/>
      <c r="O158" s="28"/>
      <c r="P158" s="57"/>
      <c r="Q158" s="28"/>
      <c r="R158" s="133"/>
      <c r="S158" s="206"/>
      <c r="T158" s="289" t="s">
        <v>97</v>
      </c>
      <c r="U158" s="27" t="s">
        <v>34</v>
      </c>
      <c r="V158" s="41"/>
      <c r="W158" s="57"/>
      <c r="X158" s="98"/>
      <c r="Y158" s="98"/>
      <c r="Z158" s="98"/>
      <c r="AA158" s="62"/>
      <c r="AB158" s="62"/>
      <c r="AC158" s="63"/>
      <c r="AD158" s="258"/>
      <c r="AE158" s="258"/>
      <c r="AF158" s="57"/>
      <c r="AG158" s="28"/>
      <c r="AH158" s="57"/>
      <c r="AI158" s="28"/>
      <c r="AJ158" s="133"/>
      <c r="AK158" s="208"/>
      <c r="AL158" s="289" t="s">
        <v>97</v>
      </c>
      <c r="AM158" s="121" t="str">
        <f t="shared" si="14"/>
        <v/>
      </c>
      <c r="AN158" s="97" t="str">
        <f t="shared" si="15"/>
        <v/>
      </c>
      <c r="AO158" s="97" t="str">
        <f t="shared" si="16"/>
        <v/>
      </c>
      <c r="AP158" s="97" t="str">
        <f t="shared" si="17"/>
        <v/>
      </c>
      <c r="AQ158" s="122" t="str">
        <f t="shared" si="18"/>
        <v/>
      </c>
      <c r="AR158" s="39"/>
      <c r="AS158" s="234"/>
      <c r="AT158" s="39"/>
    </row>
    <row r="159" spans="2:46" ht="13.5" customHeight="1" x14ac:dyDescent="0.15">
      <c r="B159" s="290"/>
      <c r="C159" s="29" t="s">
        <v>35</v>
      </c>
      <c r="D159" s="187"/>
      <c r="E159" s="58"/>
      <c r="F159" s="188"/>
      <c r="G159" s="188"/>
      <c r="H159" s="188"/>
      <c r="I159" s="64"/>
      <c r="J159" s="64"/>
      <c r="K159" s="189"/>
      <c r="L159" s="259"/>
      <c r="M159" s="259"/>
      <c r="N159" s="58"/>
      <c r="O159" s="30"/>
      <c r="P159" s="58"/>
      <c r="Q159" s="30"/>
      <c r="R159" s="134"/>
      <c r="S159" s="206"/>
      <c r="T159" s="290"/>
      <c r="U159" s="29" t="s">
        <v>35</v>
      </c>
      <c r="V159" s="187"/>
      <c r="W159" s="58"/>
      <c r="X159" s="188"/>
      <c r="Y159" s="188"/>
      <c r="Z159" s="188"/>
      <c r="AA159" s="64"/>
      <c r="AB159" s="64"/>
      <c r="AC159" s="189"/>
      <c r="AD159" s="259"/>
      <c r="AE159" s="259"/>
      <c r="AF159" s="58"/>
      <c r="AG159" s="30"/>
      <c r="AH159" s="58"/>
      <c r="AI159" s="30"/>
      <c r="AJ159" s="134"/>
      <c r="AK159" s="208"/>
      <c r="AL159" s="290"/>
      <c r="AM159" s="88" t="str">
        <f t="shared" si="14"/>
        <v/>
      </c>
      <c r="AN159" s="123" t="str">
        <f t="shared" si="15"/>
        <v/>
      </c>
      <c r="AO159" s="123" t="str">
        <f t="shared" si="16"/>
        <v/>
      </c>
      <c r="AP159" s="123" t="str">
        <f t="shared" si="17"/>
        <v/>
      </c>
      <c r="AQ159" s="89" t="str">
        <f t="shared" si="18"/>
        <v/>
      </c>
      <c r="AR159" s="39"/>
      <c r="AS159" s="234"/>
      <c r="AT159" s="39"/>
    </row>
    <row r="160" spans="2:46" ht="13.5" customHeight="1" x14ac:dyDescent="0.15">
      <c r="B160" s="290"/>
      <c r="C160" s="29" t="s">
        <v>36</v>
      </c>
      <c r="D160" s="187"/>
      <c r="E160" s="58"/>
      <c r="F160" s="188"/>
      <c r="G160" s="188"/>
      <c r="H160" s="188"/>
      <c r="I160" s="64"/>
      <c r="J160" s="64"/>
      <c r="K160" s="189"/>
      <c r="L160" s="259"/>
      <c r="M160" s="259"/>
      <c r="N160" s="58"/>
      <c r="O160" s="30"/>
      <c r="P160" s="58"/>
      <c r="Q160" s="30"/>
      <c r="R160" s="134"/>
      <c r="S160" s="206"/>
      <c r="T160" s="290"/>
      <c r="U160" s="29" t="s">
        <v>36</v>
      </c>
      <c r="V160" s="187"/>
      <c r="W160" s="58"/>
      <c r="X160" s="188"/>
      <c r="Y160" s="188"/>
      <c r="Z160" s="188"/>
      <c r="AA160" s="64"/>
      <c r="AB160" s="64"/>
      <c r="AC160" s="189"/>
      <c r="AD160" s="259"/>
      <c r="AE160" s="259"/>
      <c r="AF160" s="58"/>
      <c r="AG160" s="30"/>
      <c r="AH160" s="58"/>
      <c r="AI160" s="30"/>
      <c r="AJ160" s="134"/>
      <c r="AK160" s="208"/>
      <c r="AL160" s="290"/>
      <c r="AM160" s="88" t="str">
        <f t="shared" si="14"/>
        <v/>
      </c>
      <c r="AN160" s="123" t="str">
        <f t="shared" si="15"/>
        <v/>
      </c>
      <c r="AO160" s="123" t="str">
        <f t="shared" si="16"/>
        <v/>
      </c>
      <c r="AP160" s="123" t="str">
        <f t="shared" si="17"/>
        <v/>
      </c>
      <c r="AQ160" s="89" t="str">
        <f t="shared" si="18"/>
        <v/>
      </c>
      <c r="AR160" s="39"/>
      <c r="AS160" s="234"/>
      <c r="AT160" s="39"/>
    </row>
    <row r="161" spans="2:46" ht="13.5" customHeight="1" x14ac:dyDescent="0.15">
      <c r="B161" s="290"/>
      <c r="C161" s="29" t="s">
        <v>38</v>
      </c>
      <c r="D161" s="187"/>
      <c r="E161" s="58"/>
      <c r="F161" s="188"/>
      <c r="G161" s="188"/>
      <c r="H161" s="188"/>
      <c r="I161" s="64"/>
      <c r="J161" s="64"/>
      <c r="K161" s="189"/>
      <c r="L161" s="259"/>
      <c r="M161" s="259"/>
      <c r="N161" s="58"/>
      <c r="O161" s="30"/>
      <c r="P161" s="58"/>
      <c r="Q161" s="30"/>
      <c r="R161" s="134"/>
      <c r="S161" s="206"/>
      <c r="T161" s="290"/>
      <c r="U161" s="29" t="s">
        <v>38</v>
      </c>
      <c r="V161" s="187"/>
      <c r="W161" s="58"/>
      <c r="X161" s="188"/>
      <c r="Y161" s="188"/>
      <c r="Z161" s="188"/>
      <c r="AA161" s="64"/>
      <c r="AB161" s="64"/>
      <c r="AC161" s="189"/>
      <c r="AD161" s="259"/>
      <c r="AE161" s="259"/>
      <c r="AF161" s="58"/>
      <c r="AG161" s="30"/>
      <c r="AH161" s="58"/>
      <c r="AI161" s="30"/>
      <c r="AJ161" s="134"/>
      <c r="AK161" s="208"/>
      <c r="AL161" s="290"/>
      <c r="AM161" s="88" t="str">
        <f t="shared" ref="AM161:AM224" si="19">IF(OR(X161="",F161=""),"",X161-F161)</f>
        <v/>
      </c>
      <c r="AN161" s="123" t="str">
        <f t="shared" ref="AN161:AN224" si="20">IF(OR(Y161="",G161=""),"",Y161-G161)</f>
        <v/>
      </c>
      <c r="AO161" s="123" t="str">
        <f t="shared" ref="AO161:AO224" si="21">IF(OR(Z161="",H161=""),"",Z161-H161)</f>
        <v/>
      </c>
      <c r="AP161" s="123" t="str">
        <f t="shared" ref="AP161:AP224" si="22">IF(OR(AA161="",I161=""),"",AA161-I161)</f>
        <v/>
      </c>
      <c r="AQ161" s="89" t="str">
        <f t="shared" ref="AQ161:AQ224" si="23">IF(OR(AB161="",J161=""),"",AB161-J161)</f>
        <v/>
      </c>
      <c r="AR161" s="39"/>
      <c r="AS161" s="234"/>
      <c r="AT161" s="39"/>
    </row>
    <row r="162" spans="2:46" ht="13.5" customHeight="1" thickBot="1" x14ac:dyDescent="0.2">
      <c r="B162" s="291"/>
      <c r="C162" s="29"/>
      <c r="D162" s="187"/>
      <c r="E162" s="58"/>
      <c r="F162" s="190"/>
      <c r="G162" s="190"/>
      <c r="H162" s="190"/>
      <c r="I162" s="58"/>
      <c r="J162" s="58"/>
      <c r="K162" s="189"/>
      <c r="L162" s="259"/>
      <c r="M162" s="259"/>
      <c r="N162" s="58"/>
      <c r="O162" s="30"/>
      <c r="P162" s="58"/>
      <c r="Q162" s="30"/>
      <c r="R162" s="185"/>
      <c r="S162" s="206"/>
      <c r="T162" s="291"/>
      <c r="U162" s="29"/>
      <c r="V162" s="187"/>
      <c r="W162" s="58"/>
      <c r="X162" s="190"/>
      <c r="Y162" s="190"/>
      <c r="Z162" s="190"/>
      <c r="AA162" s="58"/>
      <c r="AB162" s="58"/>
      <c r="AC162" s="189"/>
      <c r="AD162" s="259"/>
      <c r="AE162" s="259"/>
      <c r="AF162" s="58"/>
      <c r="AG162" s="30"/>
      <c r="AH162" s="58"/>
      <c r="AI162" s="30"/>
      <c r="AJ162" s="185"/>
      <c r="AK162" s="208"/>
      <c r="AL162" s="291"/>
      <c r="AM162" s="124" t="str">
        <f t="shared" si="19"/>
        <v/>
      </c>
      <c r="AN162" s="125" t="str">
        <f t="shared" si="20"/>
        <v/>
      </c>
      <c r="AO162" s="125" t="str">
        <f t="shared" si="21"/>
        <v/>
      </c>
      <c r="AP162" s="125" t="str">
        <f t="shared" si="22"/>
        <v/>
      </c>
      <c r="AQ162" s="126" t="str">
        <f t="shared" si="23"/>
        <v/>
      </c>
      <c r="AR162" s="39"/>
      <c r="AS162" s="234"/>
      <c r="AT162" s="39"/>
    </row>
    <row r="163" spans="2:46" ht="13.5" customHeight="1" x14ac:dyDescent="0.15">
      <c r="B163" s="289" t="s">
        <v>98</v>
      </c>
      <c r="C163" s="27" t="s">
        <v>34</v>
      </c>
      <c r="D163" s="41"/>
      <c r="E163" s="57"/>
      <c r="F163" s="98"/>
      <c r="G163" s="98"/>
      <c r="H163" s="98"/>
      <c r="I163" s="62"/>
      <c r="J163" s="62"/>
      <c r="K163" s="63"/>
      <c r="L163" s="258"/>
      <c r="M163" s="258"/>
      <c r="N163" s="57"/>
      <c r="O163" s="28"/>
      <c r="P163" s="57"/>
      <c r="Q163" s="28"/>
      <c r="R163" s="133"/>
      <c r="S163" s="206"/>
      <c r="T163" s="289" t="s">
        <v>98</v>
      </c>
      <c r="U163" s="27" t="s">
        <v>34</v>
      </c>
      <c r="V163" s="41"/>
      <c r="W163" s="57"/>
      <c r="X163" s="98"/>
      <c r="Y163" s="98"/>
      <c r="Z163" s="98"/>
      <c r="AA163" s="62"/>
      <c r="AB163" s="62"/>
      <c r="AC163" s="63"/>
      <c r="AD163" s="258"/>
      <c r="AE163" s="258"/>
      <c r="AF163" s="57"/>
      <c r="AG163" s="28"/>
      <c r="AH163" s="57"/>
      <c r="AI163" s="28"/>
      <c r="AJ163" s="133"/>
      <c r="AK163" s="208"/>
      <c r="AL163" s="289" t="s">
        <v>98</v>
      </c>
      <c r="AM163" s="121" t="str">
        <f t="shared" si="19"/>
        <v/>
      </c>
      <c r="AN163" s="97" t="str">
        <f t="shared" si="20"/>
        <v/>
      </c>
      <c r="AO163" s="97" t="str">
        <f t="shared" si="21"/>
        <v/>
      </c>
      <c r="AP163" s="97" t="str">
        <f t="shared" si="22"/>
        <v/>
      </c>
      <c r="AQ163" s="122" t="str">
        <f t="shared" si="23"/>
        <v/>
      </c>
      <c r="AR163" s="39"/>
      <c r="AS163" s="234"/>
      <c r="AT163" s="39"/>
    </row>
    <row r="164" spans="2:46" ht="13.5" customHeight="1" x14ac:dyDescent="0.15">
      <c r="B164" s="290"/>
      <c r="C164" s="29" t="s">
        <v>35</v>
      </c>
      <c r="D164" s="187"/>
      <c r="E164" s="58"/>
      <c r="F164" s="188"/>
      <c r="G164" s="188"/>
      <c r="H164" s="188"/>
      <c r="I164" s="64"/>
      <c r="J164" s="64"/>
      <c r="K164" s="189"/>
      <c r="L164" s="259"/>
      <c r="M164" s="259"/>
      <c r="N164" s="58"/>
      <c r="O164" s="30"/>
      <c r="P164" s="58"/>
      <c r="Q164" s="30"/>
      <c r="R164" s="134"/>
      <c r="S164" s="206"/>
      <c r="T164" s="290"/>
      <c r="U164" s="29" t="s">
        <v>35</v>
      </c>
      <c r="V164" s="187"/>
      <c r="W164" s="58"/>
      <c r="X164" s="188"/>
      <c r="Y164" s="188"/>
      <c r="Z164" s="188"/>
      <c r="AA164" s="64"/>
      <c r="AB164" s="64"/>
      <c r="AC164" s="189"/>
      <c r="AD164" s="259"/>
      <c r="AE164" s="259"/>
      <c r="AF164" s="58"/>
      <c r="AG164" s="30"/>
      <c r="AH164" s="58"/>
      <c r="AI164" s="30"/>
      <c r="AJ164" s="134"/>
      <c r="AK164" s="208"/>
      <c r="AL164" s="290"/>
      <c r="AM164" s="88" t="str">
        <f t="shared" si="19"/>
        <v/>
      </c>
      <c r="AN164" s="123" t="str">
        <f t="shared" si="20"/>
        <v/>
      </c>
      <c r="AO164" s="123" t="str">
        <f t="shared" si="21"/>
        <v/>
      </c>
      <c r="AP164" s="123" t="str">
        <f t="shared" si="22"/>
        <v/>
      </c>
      <c r="AQ164" s="89" t="str">
        <f t="shared" si="23"/>
        <v/>
      </c>
      <c r="AR164" s="39"/>
      <c r="AS164" s="234"/>
      <c r="AT164" s="39"/>
    </row>
    <row r="165" spans="2:46" ht="13.5" customHeight="1" x14ac:dyDescent="0.15">
      <c r="B165" s="290"/>
      <c r="C165" s="29" t="s">
        <v>36</v>
      </c>
      <c r="D165" s="187"/>
      <c r="E165" s="58"/>
      <c r="F165" s="188"/>
      <c r="G165" s="188"/>
      <c r="H165" s="188"/>
      <c r="I165" s="64"/>
      <c r="J165" s="64"/>
      <c r="K165" s="189"/>
      <c r="L165" s="259"/>
      <c r="M165" s="259"/>
      <c r="N165" s="58"/>
      <c r="O165" s="30"/>
      <c r="P165" s="58"/>
      <c r="Q165" s="30"/>
      <c r="R165" s="134"/>
      <c r="S165" s="206"/>
      <c r="T165" s="290"/>
      <c r="U165" s="29" t="s">
        <v>36</v>
      </c>
      <c r="V165" s="187"/>
      <c r="W165" s="58"/>
      <c r="X165" s="188"/>
      <c r="Y165" s="188"/>
      <c r="Z165" s="188"/>
      <c r="AA165" s="64"/>
      <c r="AB165" s="64"/>
      <c r="AC165" s="189"/>
      <c r="AD165" s="259"/>
      <c r="AE165" s="259"/>
      <c r="AF165" s="58"/>
      <c r="AG165" s="30"/>
      <c r="AH165" s="58"/>
      <c r="AI165" s="30"/>
      <c r="AJ165" s="134"/>
      <c r="AK165" s="208"/>
      <c r="AL165" s="290"/>
      <c r="AM165" s="88" t="str">
        <f t="shared" si="19"/>
        <v/>
      </c>
      <c r="AN165" s="123" t="str">
        <f t="shared" si="20"/>
        <v/>
      </c>
      <c r="AO165" s="123" t="str">
        <f t="shared" si="21"/>
        <v/>
      </c>
      <c r="AP165" s="123" t="str">
        <f t="shared" si="22"/>
        <v/>
      </c>
      <c r="AQ165" s="89" t="str">
        <f t="shared" si="23"/>
        <v/>
      </c>
      <c r="AR165" s="39"/>
      <c r="AS165" s="234"/>
      <c r="AT165" s="39"/>
    </row>
    <row r="166" spans="2:46" ht="13.5" customHeight="1" x14ac:dyDescent="0.15">
      <c r="B166" s="290"/>
      <c r="C166" s="29" t="s">
        <v>38</v>
      </c>
      <c r="D166" s="187"/>
      <c r="E166" s="58"/>
      <c r="F166" s="188"/>
      <c r="G166" s="188"/>
      <c r="H166" s="188"/>
      <c r="I166" s="64"/>
      <c r="J166" s="64"/>
      <c r="K166" s="189"/>
      <c r="L166" s="259"/>
      <c r="M166" s="259"/>
      <c r="N166" s="58"/>
      <c r="O166" s="30"/>
      <c r="P166" s="58"/>
      <c r="Q166" s="30"/>
      <c r="R166" s="134"/>
      <c r="S166" s="206"/>
      <c r="T166" s="290"/>
      <c r="U166" s="29" t="s">
        <v>38</v>
      </c>
      <c r="V166" s="187"/>
      <c r="W166" s="58"/>
      <c r="X166" s="188"/>
      <c r="Y166" s="188"/>
      <c r="Z166" s="188"/>
      <c r="AA166" s="64"/>
      <c r="AB166" s="64"/>
      <c r="AC166" s="189"/>
      <c r="AD166" s="259"/>
      <c r="AE166" s="259"/>
      <c r="AF166" s="58"/>
      <c r="AG166" s="30"/>
      <c r="AH166" s="58"/>
      <c r="AI166" s="30"/>
      <c r="AJ166" s="134"/>
      <c r="AK166" s="208"/>
      <c r="AL166" s="290"/>
      <c r="AM166" s="88" t="str">
        <f t="shared" si="19"/>
        <v/>
      </c>
      <c r="AN166" s="123" t="str">
        <f t="shared" si="20"/>
        <v/>
      </c>
      <c r="AO166" s="123" t="str">
        <f t="shared" si="21"/>
        <v/>
      </c>
      <c r="AP166" s="123" t="str">
        <f t="shared" si="22"/>
        <v/>
      </c>
      <c r="AQ166" s="89" t="str">
        <f t="shared" si="23"/>
        <v/>
      </c>
      <c r="AR166" s="39"/>
      <c r="AS166" s="234"/>
      <c r="AT166" s="39"/>
    </row>
    <row r="167" spans="2:46" ht="13.5" customHeight="1" thickBot="1" x14ac:dyDescent="0.2">
      <c r="B167" s="291"/>
      <c r="C167" s="29"/>
      <c r="D167" s="187"/>
      <c r="E167" s="58"/>
      <c r="F167" s="190"/>
      <c r="G167" s="190"/>
      <c r="H167" s="190"/>
      <c r="I167" s="58"/>
      <c r="J167" s="58"/>
      <c r="K167" s="189"/>
      <c r="L167" s="259"/>
      <c r="M167" s="259"/>
      <c r="N167" s="58"/>
      <c r="O167" s="30"/>
      <c r="P167" s="58"/>
      <c r="Q167" s="30"/>
      <c r="R167" s="185"/>
      <c r="S167" s="206"/>
      <c r="T167" s="291"/>
      <c r="U167" s="29"/>
      <c r="V167" s="187"/>
      <c r="W167" s="58"/>
      <c r="X167" s="190"/>
      <c r="Y167" s="190"/>
      <c r="Z167" s="190"/>
      <c r="AA167" s="58"/>
      <c r="AB167" s="58"/>
      <c r="AC167" s="189"/>
      <c r="AD167" s="259"/>
      <c r="AE167" s="259"/>
      <c r="AF167" s="58"/>
      <c r="AG167" s="30"/>
      <c r="AH167" s="58"/>
      <c r="AI167" s="30"/>
      <c r="AJ167" s="185"/>
      <c r="AK167" s="208"/>
      <c r="AL167" s="291"/>
      <c r="AM167" s="124" t="str">
        <f t="shared" si="19"/>
        <v/>
      </c>
      <c r="AN167" s="125" t="str">
        <f t="shared" si="20"/>
        <v/>
      </c>
      <c r="AO167" s="125" t="str">
        <f t="shared" si="21"/>
        <v/>
      </c>
      <c r="AP167" s="125" t="str">
        <f t="shared" si="22"/>
        <v/>
      </c>
      <c r="AQ167" s="126" t="str">
        <f t="shared" si="23"/>
        <v/>
      </c>
      <c r="AR167" s="39"/>
      <c r="AS167" s="234"/>
      <c r="AT167" s="39"/>
    </row>
    <row r="168" spans="2:46" ht="13.5" customHeight="1" x14ac:dyDescent="0.15">
      <c r="B168" s="289" t="s">
        <v>99</v>
      </c>
      <c r="C168" s="27" t="s">
        <v>34</v>
      </c>
      <c r="D168" s="41"/>
      <c r="E168" s="57"/>
      <c r="F168" s="98"/>
      <c r="G168" s="98"/>
      <c r="H168" s="98"/>
      <c r="I168" s="62"/>
      <c r="J168" s="62"/>
      <c r="K168" s="63"/>
      <c r="L168" s="258"/>
      <c r="M168" s="258"/>
      <c r="N168" s="57"/>
      <c r="O168" s="28"/>
      <c r="P168" s="57"/>
      <c r="Q168" s="28"/>
      <c r="R168" s="133"/>
      <c r="S168" s="206"/>
      <c r="T168" s="289" t="s">
        <v>99</v>
      </c>
      <c r="U168" s="27" t="s">
        <v>34</v>
      </c>
      <c r="V168" s="41"/>
      <c r="W168" s="57"/>
      <c r="X168" s="98"/>
      <c r="Y168" s="98"/>
      <c r="Z168" s="98"/>
      <c r="AA168" s="62"/>
      <c r="AB168" s="62"/>
      <c r="AC168" s="63"/>
      <c r="AD168" s="258"/>
      <c r="AE168" s="258"/>
      <c r="AF168" s="57"/>
      <c r="AG168" s="28"/>
      <c r="AH168" s="57"/>
      <c r="AI168" s="28"/>
      <c r="AJ168" s="133"/>
      <c r="AK168" s="208"/>
      <c r="AL168" s="289" t="s">
        <v>99</v>
      </c>
      <c r="AM168" s="121" t="str">
        <f t="shared" si="19"/>
        <v/>
      </c>
      <c r="AN168" s="97" t="str">
        <f t="shared" si="20"/>
        <v/>
      </c>
      <c r="AO168" s="97" t="str">
        <f t="shared" si="21"/>
        <v/>
      </c>
      <c r="AP168" s="97" t="str">
        <f t="shared" si="22"/>
        <v/>
      </c>
      <c r="AQ168" s="122" t="str">
        <f t="shared" si="23"/>
        <v/>
      </c>
      <c r="AR168" s="39"/>
      <c r="AS168" s="234"/>
      <c r="AT168" s="39"/>
    </row>
    <row r="169" spans="2:46" ht="13.5" customHeight="1" x14ac:dyDescent="0.15">
      <c r="B169" s="290"/>
      <c r="C169" s="29" t="s">
        <v>35</v>
      </c>
      <c r="D169" s="187"/>
      <c r="E169" s="58"/>
      <c r="F169" s="188"/>
      <c r="G169" s="188"/>
      <c r="H169" s="188"/>
      <c r="I169" s="64"/>
      <c r="J169" s="64"/>
      <c r="K169" s="189"/>
      <c r="L169" s="259"/>
      <c r="M169" s="259"/>
      <c r="N169" s="58"/>
      <c r="O169" s="30"/>
      <c r="P169" s="58"/>
      <c r="Q169" s="30"/>
      <c r="R169" s="134"/>
      <c r="S169" s="206"/>
      <c r="T169" s="290"/>
      <c r="U169" s="29" t="s">
        <v>35</v>
      </c>
      <c r="V169" s="187"/>
      <c r="W169" s="58"/>
      <c r="X169" s="188"/>
      <c r="Y169" s="188"/>
      <c r="Z169" s="188"/>
      <c r="AA169" s="64"/>
      <c r="AB169" s="64"/>
      <c r="AC169" s="189"/>
      <c r="AD169" s="259"/>
      <c r="AE169" s="259"/>
      <c r="AF169" s="58"/>
      <c r="AG169" s="30"/>
      <c r="AH169" s="58"/>
      <c r="AI169" s="30"/>
      <c r="AJ169" s="134"/>
      <c r="AK169" s="208"/>
      <c r="AL169" s="290"/>
      <c r="AM169" s="88" t="str">
        <f t="shared" si="19"/>
        <v/>
      </c>
      <c r="AN169" s="123" t="str">
        <f t="shared" si="20"/>
        <v/>
      </c>
      <c r="AO169" s="123" t="str">
        <f t="shared" si="21"/>
        <v/>
      </c>
      <c r="AP169" s="123" t="str">
        <f t="shared" si="22"/>
        <v/>
      </c>
      <c r="AQ169" s="89" t="str">
        <f t="shared" si="23"/>
        <v/>
      </c>
      <c r="AR169" s="39"/>
      <c r="AS169" s="234"/>
      <c r="AT169" s="39"/>
    </row>
    <row r="170" spans="2:46" ht="13.5" customHeight="1" x14ac:dyDescent="0.15">
      <c r="B170" s="290"/>
      <c r="C170" s="29" t="s">
        <v>36</v>
      </c>
      <c r="D170" s="187"/>
      <c r="E170" s="58"/>
      <c r="F170" s="188"/>
      <c r="G170" s="188"/>
      <c r="H170" s="188"/>
      <c r="I170" s="64"/>
      <c r="J170" s="64"/>
      <c r="K170" s="189"/>
      <c r="L170" s="259"/>
      <c r="M170" s="259"/>
      <c r="N170" s="58"/>
      <c r="O170" s="30"/>
      <c r="P170" s="58"/>
      <c r="Q170" s="30"/>
      <c r="R170" s="134"/>
      <c r="S170" s="206"/>
      <c r="T170" s="290"/>
      <c r="U170" s="29" t="s">
        <v>36</v>
      </c>
      <c r="V170" s="187"/>
      <c r="W170" s="58"/>
      <c r="X170" s="188"/>
      <c r="Y170" s="188"/>
      <c r="Z170" s="188"/>
      <c r="AA170" s="64"/>
      <c r="AB170" s="64"/>
      <c r="AC170" s="189"/>
      <c r="AD170" s="259"/>
      <c r="AE170" s="259"/>
      <c r="AF170" s="58"/>
      <c r="AG170" s="30"/>
      <c r="AH170" s="58"/>
      <c r="AI170" s="30"/>
      <c r="AJ170" s="134"/>
      <c r="AK170" s="208"/>
      <c r="AL170" s="290"/>
      <c r="AM170" s="88" t="str">
        <f t="shared" si="19"/>
        <v/>
      </c>
      <c r="AN170" s="123" t="str">
        <f t="shared" si="20"/>
        <v/>
      </c>
      <c r="AO170" s="123" t="str">
        <f t="shared" si="21"/>
        <v/>
      </c>
      <c r="AP170" s="123" t="str">
        <f t="shared" si="22"/>
        <v/>
      </c>
      <c r="AQ170" s="89" t="str">
        <f t="shared" si="23"/>
        <v/>
      </c>
      <c r="AR170" s="39"/>
      <c r="AS170" s="234"/>
      <c r="AT170" s="39"/>
    </row>
    <row r="171" spans="2:46" ht="13.5" customHeight="1" x14ac:dyDescent="0.15">
      <c r="B171" s="290"/>
      <c r="C171" s="29" t="s">
        <v>38</v>
      </c>
      <c r="D171" s="187"/>
      <c r="E171" s="58"/>
      <c r="F171" s="188"/>
      <c r="G171" s="188"/>
      <c r="H171" s="188"/>
      <c r="I171" s="64"/>
      <c r="J171" s="64"/>
      <c r="K171" s="189"/>
      <c r="L171" s="259"/>
      <c r="M171" s="259"/>
      <c r="N171" s="58"/>
      <c r="O171" s="30"/>
      <c r="P171" s="58"/>
      <c r="Q171" s="30"/>
      <c r="R171" s="134"/>
      <c r="S171" s="206"/>
      <c r="T171" s="290"/>
      <c r="U171" s="29" t="s">
        <v>38</v>
      </c>
      <c r="V171" s="187"/>
      <c r="W171" s="58"/>
      <c r="X171" s="188"/>
      <c r="Y171" s="188"/>
      <c r="Z171" s="188"/>
      <c r="AA171" s="64"/>
      <c r="AB171" s="64"/>
      <c r="AC171" s="189"/>
      <c r="AD171" s="259"/>
      <c r="AE171" s="259"/>
      <c r="AF171" s="58"/>
      <c r="AG171" s="30"/>
      <c r="AH171" s="58"/>
      <c r="AI171" s="30"/>
      <c r="AJ171" s="134"/>
      <c r="AK171" s="208"/>
      <c r="AL171" s="290"/>
      <c r="AM171" s="88" t="str">
        <f t="shared" si="19"/>
        <v/>
      </c>
      <c r="AN171" s="123" t="str">
        <f t="shared" si="20"/>
        <v/>
      </c>
      <c r="AO171" s="123" t="str">
        <f t="shared" si="21"/>
        <v/>
      </c>
      <c r="AP171" s="123" t="str">
        <f t="shared" si="22"/>
        <v/>
      </c>
      <c r="AQ171" s="89" t="str">
        <f t="shared" si="23"/>
        <v/>
      </c>
      <c r="AR171" s="39"/>
      <c r="AS171" s="234"/>
      <c r="AT171" s="39"/>
    </row>
    <row r="172" spans="2:46" ht="13.5" customHeight="1" thickBot="1" x14ac:dyDescent="0.2">
      <c r="B172" s="291"/>
      <c r="C172" s="29"/>
      <c r="D172" s="187"/>
      <c r="E172" s="58"/>
      <c r="F172" s="190"/>
      <c r="G172" s="190"/>
      <c r="H172" s="190"/>
      <c r="I172" s="58"/>
      <c r="J172" s="58"/>
      <c r="K172" s="189"/>
      <c r="L172" s="259"/>
      <c r="M172" s="259"/>
      <c r="N172" s="58"/>
      <c r="O172" s="30"/>
      <c r="P172" s="58"/>
      <c r="Q172" s="30"/>
      <c r="R172" s="185"/>
      <c r="S172" s="206"/>
      <c r="T172" s="291"/>
      <c r="U172" s="29"/>
      <c r="V172" s="187"/>
      <c r="W172" s="58"/>
      <c r="X172" s="190"/>
      <c r="Y172" s="190"/>
      <c r="Z172" s="190"/>
      <c r="AA172" s="58"/>
      <c r="AB172" s="58"/>
      <c r="AC172" s="189"/>
      <c r="AD172" s="259"/>
      <c r="AE172" s="259"/>
      <c r="AF172" s="58"/>
      <c r="AG172" s="30"/>
      <c r="AH172" s="58"/>
      <c r="AI172" s="30"/>
      <c r="AJ172" s="185"/>
      <c r="AK172" s="208"/>
      <c r="AL172" s="291"/>
      <c r="AM172" s="124" t="str">
        <f t="shared" si="19"/>
        <v/>
      </c>
      <c r="AN172" s="125" t="str">
        <f t="shared" si="20"/>
        <v/>
      </c>
      <c r="AO172" s="125" t="str">
        <f t="shared" si="21"/>
        <v/>
      </c>
      <c r="AP172" s="125" t="str">
        <f t="shared" si="22"/>
        <v/>
      </c>
      <c r="AQ172" s="126" t="str">
        <f t="shared" si="23"/>
        <v/>
      </c>
      <c r="AR172" s="39"/>
      <c r="AS172" s="234"/>
      <c r="AT172" s="39"/>
    </row>
    <row r="173" spans="2:46" ht="13.5" customHeight="1" x14ac:dyDescent="0.15">
      <c r="B173" s="289" t="s">
        <v>100</v>
      </c>
      <c r="C173" s="27" t="s">
        <v>34</v>
      </c>
      <c r="D173" s="41"/>
      <c r="E173" s="57"/>
      <c r="F173" s="98"/>
      <c r="G173" s="98"/>
      <c r="H173" s="98"/>
      <c r="I173" s="62"/>
      <c r="J173" s="62"/>
      <c r="K173" s="63"/>
      <c r="L173" s="258"/>
      <c r="M173" s="258"/>
      <c r="N173" s="57"/>
      <c r="O173" s="28"/>
      <c r="P173" s="57"/>
      <c r="Q173" s="28"/>
      <c r="R173" s="133"/>
      <c r="S173" s="206"/>
      <c r="T173" s="289" t="s">
        <v>100</v>
      </c>
      <c r="U173" s="27" t="s">
        <v>34</v>
      </c>
      <c r="V173" s="41"/>
      <c r="W173" s="57"/>
      <c r="X173" s="98"/>
      <c r="Y173" s="98"/>
      <c r="Z173" s="98"/>
      <c r="AA173" s="62"/>
      <c r="AB173" s="62"/>
      <c r="AC173" s="63"/>
      <c r="AD173" s="258"/>
      <c r="AE173" s="258"/>
      <c r="AF173" s="57"/>
      <c r="AG173" s="28"/>
      <c r="AH173" s="57"/>
      <c r="AI173" s="28"/>
      <c r="AJ173" s="133"/>
      <c r="AK173" s="208"/>
      <c r="AL173" s="289" t="s">
        <v>100</v>
      </c>
      <c r="AM173" s="121" t="str">
        <f t="shared" si="19"/>
        <v/>
      </c>
      <c r="AN173" s="97" t="str">
        <f t="shared" si="20"/>
        <v/>
      </c>
      <c r="AO173" s="97" t="str">
        <f t="shared" si="21"/>
        <v/>
      </c>
      <c r="AP173" s="97" t="str">
        <f t="shared" si="22"/>
        <v/>
      </c>
      <c r="AQ173" s="122" t="str">
        <f t="shared" si="23"/>
        <v/>
      </c>
      <c r="AR173" s="39"/>
      <c r="AS173" s="234"/>
      <c r="AT173" s="39"/>
    </row>
    <row r="174" spans="2:46" ht="13.5" customHeight="1" x14ac:dyDescent="0.15">
      <c r="B174" s="290"/>
      <c r="C174" s="29" t="s">
        <v>35</v>
      </c>
      <c r="D174" s="187"/>
      <c r="E174" s="58"/>
      <c r="F174" s="188"/>
      <c r="G174" s="188"/>
      <c r="H174" s="188"/>
      <c r="I174" s="64"/>
      <c r="J174" s="64"/>
      <c r="K174" s="189"/>
      <c r="L174" s="259"/>
      <c r="M174" s="259"/>
      <c r="N174" s="58"/>
      <c r="O174" s="30"/>
      <c r="P174" s="58"/>
      <c r="Q174" s="30"/>
      <c r="R174" s="134"/>
      <c r="S174" s="206"/>
      <c r="T174" s="290"/>
      <c r="U174" s="29" t="s">
        <v>35</v>
      </c>
      <c r="V174" s="187"/>
      <c r="W174" s="58"/>
      <c r="X174" s="188"/>
      <c r="Y174" s="188"/>
      <c r="Z174" s="188"/>
      <c r="AA174" s="64"/>
      <c r="AB174" s="64"/>
      <c r="AC174" s="189"/>
      <c r="AD174" s="259"/>
      <c r="AE174" s="259"/>
      <c r="AF174" s="58"/>
      <c r="AG174" s="30"/>
      <c r="AH174" s="58"/>
      <c r="AI174" s="30"/>
      <c r="AJ174" s="134"/>
      <c r="AK174" s="208"/>
      <c r="AL174" s="290"/>
      <c r="AM174" s="88" t="str">
        <f t="shared" si="19"/>
        <v/>
      </c>
      <c r="AN174" s="123" t="str">
        <f t="shared" si="20"/>
        <v/>
      </c>
      <c r="AO174" s="123" t="str">
        <f t="shared" si="21"/>
        <v/>
      </c>
      <c r="AP174" s="123" t="str">
        <f t="shared" si="22"/>
        <v/>
      </c>
      <c r="AQ174" s="89" t="str">
        <f t="shared" si="23"/>
        <v/>
      </c>
      <c r="AR174" s="39"/>
      <c r="AS174" s="234"/>
      <c r="AT174" s="39"/>
    </row>
    <row r="175" spans="2:46" ht="13.5" customHeight="1" x14ac:dyDescent="0.15">
      <c r="B175" s="290"/>
      <c r="C175" s="29" t="s">
        <v>36</v>
      </c>
      <c r="D175" s="187"/>
      <c r="E175" s="58"/>
      <c r="F175" s="188"/>
      <c r="G175" s="188"/>
      <c r="H175" s="188"/>
      <c r="I175" s="64"/>
      <c r="J175" s="64"/>
      <c r="K175" s="189"/>
      <c r="L175" s="259"/>
      <c r="M175" s="259"/>
      <c r="N175" s="58"/>
      <c r="O175" s="30"/>
      <c r="P175" s="58"/>
      <c r="Q175" s="30"/>
      <c r="R175" s="134"/>
      <c r="S175" s="206"/>
      <c r="T175" s="290"/>
      <c r="U175" s="29" t="s">
        <v>36</v>
      </c>
      <c r="V175" s="187"/>
      <c r="W175" s="58"/>
      <c r="X175" s="188"/>
      <c r="Y175" s="188"/>
      <c r="Z175" s="188"/>
      <c r="AA175" s="64"/>
      <c r="AB175" s="64"/>
      <c r="AC175" s="189"/>
      <c r="AD175" s="259"/>
      <c r="AE175" s="259"/>
      <c r="AF175" s="58"/>
      <c r="AG175" s="30"/>
      <c r="AH175" s="58"/>
      <c r="AI175" s="30"/>
      <c r="AJ175" s="134"/>
      <c r="AK175" s="208"/>
      <c r="AL175" s="290"/>
      <c r="AM175" s="88" t="str">
        <f t="shared" si="19"/>
        <v/>
      </c>
      <c r="AN175" s="123" t="str">
        <f t="shared" si="20"/>
        <v/>
      </c>
      <c r="AO175" s="123" t="str">
        <f t="shared" si="21"/>
        <v/>
      </c>
      <c r="AP175" s="123" t="str">
        <f t="shared" si="22"/>
        <v/>
      </c>
      <c r="AQ175" s="89" t="str">
        <f t="shared" si="23"/>
        <v/>
      </c>
      <c r="AR175" s="39"/>
      <c r="AS175" s="234"/>
      <c r="AT175" s="39"/>
    </row>
    <row r="176" spans="2:46" ht="13.5" customHeight="1" x14ac:dyDescent="0.15">
      <c r="B176" s="290"/>
      <c r="C176" s="29" t="s">
        <v>38</v>
      </c>
      <c r="D176" s="187"/>
      <c r="E176" s="58"/>
      <c r="F176" s="188"/>
      <c r="G176" s="188"/>
      <c r="H176" s="188"/>
      <c r="I176" s="64"/>
      <c r="J176" s="64"/>
      <c r="K176" s="189"/>
      <c r="L176" s="259"/>
      <c r="M176" s="259"/>
      <c r="N176" s="58"/>
      <c r="O176" s="30"/>
      <c r="P176" s="58"/>
      <c r="Q176" s="30"/>
      <c r="R176" s="134"/>
      <c r="S176" s="206"/>
      <c r="T176" s="290"/>
      <c r="U176" s="29" t="s">
        <v>38</v>
      </c>
      <c r="V176" s="187"/>
      <c r="W176" s="58"/>
      <c r="X176" s="188"/>
      <c r="Y176" s="188"/>
      <c r="Z176" s="188"/>
      <c r="AA176" s="64"/>
      <c r="AB176" s="64"/>
      <c r="AC176" s="189"/>
      <c r="AD176" s="259"/>
      <c r="AE176" s="259"/>
      <c r="AF176" s="58"/>
      <c r="AG176" s="30"/>
      <c r="AH176" s="58"/>
      <c r="AI176" s="30"/>
      <c r="AJ176" s="134"/>
      <c r="AK176" s="208"/>
      <c r="AL176" s="290"/>
      <c r="AM176" s="88" t="str">
        <f t="shared" si="19"/>
        <v/>
      </c>
      <c r="AN176" s="123" t="str">
        <f t="shared" si="20"/>
        <v/>
      </c>
      <c r="AO176" s="123" t="str">
        <f t="shared" si="21"/>
        <v/>
      </c>
      <c r="AP176" s="123" t="str">
        <f t="shared" si="22"/>
        <v/>
      </c>
      <c r="AQ176" s="89" t="str">
        <f t="shared" si="23"/>
        <v/>
      </c>
      <c r="AR176" s="39"/>
      <c r="AS176" s="234"/>
      <c r="AT176" s="39"/>
    </row>
    <row r="177" spans="2:46" ht="13.5" customHeight="1" thickBot="1" x14ac:dyDescent="0.2">
      <c r="B177" s="291"/>
      <c r="C177" s="29"/>
      <c r="D177" s="187"/>
      <c r="E177" s="58"/>
      <c r="F177" s="190"/>
      <c r="G177" s="190"/>
      <c r="H177" s="190"/>
      <c r="I177" s="58"/>
      <c r="J177" s="58"/>
      <c r="K177" s="189"/>
      <c r="L177" s="259"/>
      <c r="M177" s="259"/>
      <c r="N177" s="58"/>
      <c r="O177" s="30"/>
      <c r="P177" s="58"/>
      <c r="Q177" s="30"/>
      <c r="R177" s="185"/>
      <c r="S177" s="206"/>
      <c r="T177" s="291"/>
      <c r="U177" s="29"/>
      <c r="V177" s="187"/>
      <c r="W177" s="58"/>
      <c r="X177" s="190"/>
      <c r="Y177" s="190"/>
      <c r="Z177" s="190"/>
      <c r="AA177" s="58"/>
      <c r="AB177" s="58"/>
      <c r="AC177" s="189"/>
      <c r="AD177" s="259"/>
      <c r="AE177" s="259"/>
      <c r="AF177" s="58"/>
      <c r="AG177" s="30"/>
      <c r="AH177" s="58"/>
      <c r="AI177" s="30"/>
      <c r="AJ177" s="185"/>
      <c r="AK177" s="208"/>
      <c r="AL177" s="291"/>
      <c r="AM177" s="124" t="str">
        <f t="shared" si="19"/>
        <v/>
      </c>
      <c r="AN177" s="125" t="str">
        <f t="shared" si="20"/>
        <v/>
      </c>
      <c r="AO177" s="125" t="str">
        <f t="shared" si="21"/>
        <v/>
      </c>
      <c r="AP177" s="125" t="str">
        <f t="shared" si="22"/>
        <v/>
      </c>
      <c r="AQ177" s="126" t="str">
        <f t="shared" si="23"/>
        <v/>
      </c>
      <c r="AR177" s="39"/>
      <c r="AS177" s="234"/>
      <c r="AT177" s="39"/>
    </row>
    <row r="178" spans="2:46" ht="13.5" customHeight="1" x14ac:dyDescent="0.15">
      <c r="B178" s="289" t="s">
        <v>101</v>
      </c>
      <c r="C178" s="27" t="s">
        <v>34</v>
      </c>
      <c r="D178" s="41"/>
      <c r="E178" s="57"/>
      <c r="F178" s="98"/>
      <c r="G178" s="98"/>
      <c r="H178" s="98"/>
      <c r="I178" s="62"/>
      <c r="J178" s="62"/>
      <c r="K178" s="63"/>
      <c r="L178" s="258"/>
      <c r="M178" s="258"/>
      <c r="N178" s="57"/>
      <c r="O178" s="28"/>
      <c r="P178" s="57"/>
      <c r="Q178" s="28"/>
      <c r="R178" s="133"/>
      <c r="S178" s="206"/>
      <c r="T178" s="289" t="s">
        <v>101</v>
      </c>
      <c r="U178" s="27" t="s">
        <v>34</v>
      </c>
      <c r="V178" s="41"/>
      <c r="W178" s="57"/>
      <c r="X178" s="98"/>
      <c r="Y178" s="98"/>
      <c r="Z178" s="98"/>
      <c r="AA178" s="62"/>
      <c r="AB178" s="62"/>
      <c r="AC178" s="63"/>
      <c r="AD178" s="258"/>
      <c r="AE178" s="258"/>
      <c r="AF178" s="57"/>
      <c r="AG178" s="28"/>
      <c r="AH178" s="57"/>
      <c r="AI178" s="28"/>
      <c r="AJ178" s="133"/>
      <c r="AK178" s="208"/>
      <c r="AL178" s="289" t="s">
        <v>101</v>
      </c>
      <c r="AM178" s="121" t="str">
        <f t="shared" si="19"/>
        <v/>
      </c>
      <c r="AN178" s="97" t="str">
        <f t="shared" si="20"/>
        <v/>
      </c>
      <c r="AO178" s="97" t="str">
        <f t="shared" si="21"/>
        <v/>
      </c>
      <c r="AP178" s="97" t="str">
        <f t="shared" si="22"/>
        <v/>
      </c>
      <c r="AQ178" s="122" t="str">
        <f t="shared" si="23"/>
        <v/>
      </c>
      <c r="AR178" s="39"/>
      <c r="AS178" s="234"/>
      <c r="AT178" s="39"/>
    </row>
    <row r="179" spans="2:46" ht="13.5" customHeight="1" x14ac:dyDescent="0.15">
      <c r="B179" s="290"/>
      <c r="C179" s="29" t="s">
        <v>35</v>
      </c>
      <c r="D179" s="187"/>
      <c r="E179" s="58"/>
      <c r="F179" s="188"/>
      <c r="G179" s="188"/>
      <c r="H179" s="188"/>
      <c r="I179" s="64"/>
      <c r="J179" s="64"/>
      <c r="K179" s="189"/>
      <c r="L179" s="259"/>
      <c r="M179" s="259"/>
      <c r="N179" s="58"/>
      <c r="O179" s="30"/>
      <c r="P179" s="58"/>
      <c r="Q179" s="30"/>
      <c r="R179" s="134"/>
      <c r="S179" s="206"/>
      <c r="T179" s="290"/>
      <c r="U179" s="29" t="s">
        <v>35</v>
      </c>
      <c r="V179" s="187"/>
      <c r="W179" s="58"/>
      <c r="X179" s="188"/>
      <c r="Y179" s="188"/>
      <c r="Z179" s="188"/>
      <c r="AA179" s="64"/>
      <c r="AB179" s="64"/>
      <c r="AC179" s="189"/>
      <c r="AD179" s="259"/>
      <c r="AE179" s="259"/>
      <c r="AF179" s="58"/>
      <c r="AG179" s="30"/>
      <c r="AH179" s="58"/>
      <c r="AI179" s="30"/>
      <c r="AJ179" s="134"/>
      <c r="AK179" s="208"/>
      <c r="AL179" s="290"/>
      <c r="AM179" s="88" t="str">
        <f t="shared" si="19"/>
        <v/>
      </c>
      <c r="AN179" s="123" t="str">
        <f t="shared" si="20"/>
        <v/>
      </c>
      <c r="AO179" s="123" t="str">
        <f t="shared" si="21"/>
        <v/>
      </c>
      <c r="AP179" s="123" t="str">
        <f t="shared" si="22"/>
        <v/>
      </c>
      <c r="AQ179" s="89" t="str">
        <f t="shared" si="23"/>
        <v/>
      </c>
      <c r="AR179" s="39"/>
      <c r="AS179" s="234"/>
      <c r="AT179" s="39"/>
    </row>
    <row r="180" spans="2:46" ht="13.5" customHeight="1" x14ac:dyDescent="0.15">
      <c r="B180" s="290"/>
      <c r="C180" s="29" t="s">
        <v>36</v>
      </c>
      <c r="D180" s="187"/>
      <c r="E180" s="58"/>
      <c r="F180" s="188"/>
      <c r="G180" s="188"/>
      <c r="H180" s="188"/>
      <c r="I180" s="64"/>
      <c r="J180" s="64"/>
      <c r="K180" s="189"/>
      <c r="L180" s="259"/>
      <c r="M180" s="259"/>
      <c r="N180" s="58"/>
      <c r="O180" s="30"/>
      <c r="P180" s="58"/>
      <c r="Q180" s="30"/>
      <c r="R180" s="134"/>
      <c r="S180" s="206"/>
      <c r="T180" s="290"/>
      <c r="U180" s="29" t="s">
        <v>36</v>
      </c>
      <c r="V180" s="187"/>
      <c r="W180" s="58"/>
      <c r="X180" s="188"/>
      <c r="Y180" s="188"/>
      <c r="Z180" s="188"/>
      <c r="AA180" s="64"/>
      <c r="AB180" s="64"/>
      <c r="AC180" s="189"/>
      <c r="AD180" s="259"/>
      <c r="AE180" s="259"/>
      <c r="AF180" s="58"/>
      <c r="AG180" s="30"/>
      <c r="AH180" s="58"/>
      <c r="AI180" s="30"/>
      <c r="AJ180" s="134"/>
      <c r="AK180" s="208"/>
      <c r="AL180" s="290"/>
      <c r="AM180" s="88" t="str">
        <f t="shared" si="19"/>
        <v/>
      </c>
      <c r="AN180" s="123" t="str">
        <f t="shared" si="20"/>
        <v/>
      </c>
      <c r="AO180" s="123" t="str">
        <f t="shared" si="21"/>
        <v/>
      </c>
      <c r="AP180" s="123" t="str">
        <f t="shared" si="22"/>
        <v/>
      </c>
      <c r="AQ180" s="89" t="str">
        <f t="shared" si="23"/>
        <v/>
      </c>
      <c r="AR180" s="39"/>
      <c r="AS180" s="234"/>
      <c r="AT180" s="39"/>
    </row>
    <row r="181" spans="2:46" ht="13.5" customHeight="1" x14ac:dyDescent="0.15">
      <c r="B181" s="290"/>
      <c r="C181" s="29" t="s">
        <v>38</v>
      </c>
      <c r="D181" s="187"/>
      <c r="E181" s="58"/>
      <c r="F181" s="188"/>
      <c r="G181" s="188"/>
      <c r="H181" s="188"/>
      <c r="I181" s="64"/>
      <c r="J181" s="64"/>
      <c r="K181" s="189"/>
      <c r="L181" s="259"/>
      <c r="M181" s="259"/>
      <c r="N181" s="58"/>
      <c r="O181" s="30"/>
      <c r="P181" s="58"/>
      <c r="Q181" s="30"/>
      <c r="R181" s="134"/>
      <c r="S181" s="206"/>
      <c r="T181" s="290"/>
      <c r="U181" s="29" t="s">
        <v>38</v>
      </c>
      <c r="V181" s="187"/>
      <c r="W181" s="58"/>
      <c r="X181" s="188"/>
      <c r="Y181" s="188"/>
      <c r="Z181" s="188"/>
      <c r="AA181" s="64"/>
      <c r="AB181" s="64"/>
      <c r="AC181" s="189"/>
      <c r="AD181" s="259"/>
      <c r="AE181" s="259"/>
      <c r="AF181" s="58"/>
      <c r="AG181" s="30"/>
      <c r="AH181" s="58"/>
      <c r="AI181" s="30"/>
      <c r="AJ181" s="134"/>
      <c r="AK181" s="208"/>
      <c r="AL181" s="290"/>
      <c r="AM181" s="88" t="str">
        <f t="shared" si="19"/>
        <v/>
      </c>
      <c r="AN181" s="123" t="str">
        <f t="shared" si="20"/>
        <v/>
      </c>
      <c r="AO181" s="123" t="str">
        <f t="shared" si="21"/>
        <v/>
      </c>
      <c r="AP181" s="123" t="str">
        <f t="shared" si="22"/>
        <v/>
      </c>
      <c r="AQ181" s="89" t="str">
        <f t="shared" si="23"/>
        <v/>
      </c>
      <c r="AR181" s="39"/>
      <c r="AS181" s="234"/>
      <c r="AT181" s="39"/>
    </row>
    <row r="182" spans="2:46" ht="13.5" customHeight="1" thickBot="1" x14ac:dyDescent="0.2">
      <c r="B182" s="291"/>
      <c r="C182" s="29"/>
      <c r="D182" s="187"/>
      <c r="E182" s="58"/>
      <c r="F182" s="190"/>
      <c r="G182" s="190"/>
      <c r="H182" s="190"/>
      <c r="I182" s="58"/>
      <c r="J182" s="58"/>
      <c r="K182" s="189"/>
      <c r="L182" s="259"/>
      <c r="M182" s="259"/>
      <c r="N182" s="58"/>
      <c r="O182" s="30"/>
      <c r="P182" s="58"/>
      <c r="Q182" s="30"/>
      <c r="R182" s="185"/>
      <c r="S182" s="206"/>
      <c r="T182" s="291"/>
      <c r="U182" s="29"/>
      <c r="V182" s="187"/>
      <c r="W182" s="58"/>
      <c r="X182" s="190"/>
      <c r="Y182" s="190"/>
      <c r="Z182" s="190"/>
      <c r="AA182" s="58"/>
      <c r="AB182" s="58"/>
      <c r="AC182" s="189"/>
      <c r="AD182" s="259"/>
      <c r="AE182" s="259"/>
      <c r="AF182" s="58"/>
      <c r="AG182" s="30"/>
      <c r="AH182" s="58"/>
      <c r="AI182" s="30"/>
      <c r="AJ182" s="185"/>
      <c r="AK182" s="208"/>
      <c r="AL182" s="291"/>
      <c r="AM182" s="124" t="str">
        <f t="shared" si="19"/>
        <v/>
      </c>
      <c r="AN182" s="125" t="str">
        <f t="shared" si="20"/>
        <v/>
      </c>
      <c r="AO182" s="125" t="str">
        <f t="shared" si="21"/>
        <v/>
      </c>
      <c r="AP182" s="125" t="str">
        <f t="shared" si="22"/>
        <v/>
      </c>
      <c r="AQ182" s="126" t="str">
        <f t="shared" si="23"/>
        <v/>
      </c>
      <c r="AR182" s="39"/>
      <c r="AS182" s="234"/>
      <c r="AT182" s="39"/>
    </row>
    <row r="183" spans="2:46" ht="13.5" customHeight="1" x14ac:dyDescent="0.15">
      <c r="B183" s="289" t="s">
        <v>102</v>
      </c>
      <c r="C183" s="27" t="s">
        <v>34</v>
      </c>
      <c r="D183" s="41"/>
      <c r="E183" s="57"/>
      <c r="F183" s="98"/>
      <c r="G183" s="98"/>
      <c r="H183" s="98"/>
      <c r="I183" s="62"/>
      <c r="J183" s="62"/>
      <c r="K183" s="63"/>
      <c r="L183" s="258"/>
      <c r="M183" s="258"/>
      <c r="N183" s="57"/>
      <c r="O183" s="28"/>
      <c r="P183" s="57"/>
      <c r="Q183" s="28"/>
      <c r="R183" s="133"/>
      <c r="S183" s="206"/>
      <c r="T183" s="289" t="s">
        <v>102</v>
      </c>
      <c r="U183" s="27" t="s">
        <v>34</v>
      </c>
      <c r="V183" s="41"/>
      <c r="W183" s="57"/>
      <c r="X183" s="98"/>
      <c r="Y183" s="98"/>
      <c r="Z183" s="98"/>
      <c r="AA183" s="62"/>
      <c r="AB183" s="62"/>
      <c r="AC183" s="63"/>
      <c r="AD183" s="258"/>
      <c r="AE183" s="258"/>
      <c r="AF183" s="57"/>
      <c r="AG183" s="28"/>
      <c r="AH183" s="57"/>
      <c r="AI183" s="28"/>
      <c r="AJ183" s="133"/>
      <c r="AK183" s="208"/>
      <c r="AL183" s="289" t="s">
        <v>102</v>
      </c>
      <c r="AM183" s="121" t="str">
        <f t="shared" si="19"/>
        <v/>
      </c>
      <c r="AN183" s="97" t="str">
        <f t="shared" si="20"/>
        <v/>
      </c>
      <c r="AO183" s="97" t="str">
        <f t="shared" si="21"/>
        <v/>
      </c>
      <c r="AP183" s="97" t="str">
        <f t="shared" si="22"/>
        <v/>
      </c>
      <c r="AQ183" s="122" t="str">
        <f t="shared" si="23"/>
        <v/>
      </c>
      <c r="AR183" s="39"/>
      <c r="AS183" s="234"/>
      <c r="AT183" s="39"/>
    </row>
    <row r="184" spans="2:46" ht="13.5" customHeight="1" x14ac:dyDescent="0.15">
      <c r="B184" s="290"/>
      <c r="C184" s="29" t="s">
        <v>35</v>
      </c>
      <c r="D184" s="187"/>
      <c r="E184" s="58"/>
      <c r="F184" s="188"/>
      <c r="G184" s="188"/>
      <c r="H184" s="188"/>
      <c r="I184" s="64"/>
      <c r="J184" s="64"/>
      <c r="K184" s="189"/>
      <c r="L184" s="259"/>
      <c r="M184" s="259"/>
      <c r="N184" s="58"/>
      <c r="O184" s="30"/>
      <c r="P184" s="58"/>
      <c r="Q184" s="30"/>
      <c r="R184" s="134"/>
      <c r="S184" s="206"/>
      <c r="T184" s="290"/>
      <c r="U184" s="29" t="s">
        <v>35</v>
      </c>
      <c r="V184" s="187"/>
      <c r="W184" s="58"/>
      <c r="X184" s="188"/>
      <c r="Y184" s="188"/>
      <c r="Z184" s="188"/>
      <c r="AA184" s="64"/>
      <c r="AB184" s="64"/>
      <c r="AC184" s="189"/>
      <c r="AD184" s="259"/>
      <c r="AE184" s="259"/>
      <c r="AF184" s="58"/>
      <c r="AG184" s="30"/>
      <c r="AH184" s="58"/>
      <c r="AI184" s="30"/>
      <c r="AJ184" s="134"/>
      <c r="AK184" s="208"/>
      <c r="AL184" s="290"/>
      <c r="AM184" s="88" t="str">
        <f t="shared" si="19"/>
        <v/>
      </c>
      <c r="AN184" s="123" t="str">
        <f t="shared" si="20"/>
        <v/>
      </c>
      <c r="AO184" s="123" t="str">
        <f t="shared" si="21"/>
        <v/>
      </c>
      <c r="AP184" s="123" t="str">
        <f t="shared" si="22"/>
        <v/>
      </c>
      <c r="AQ184" s="89" t="str">
        <f t="shared" si="23"/>
        <v/>
      </c>
      <c r="AR184" s="39"/>
      <c r="AS184" s="234"/>
      <c r="AT184" s="39"/>
    </row>
    <row r="185" spans="2:46" ht="13.5" customHeight="1" x14ac:dyDescent="0.15">
      <c r="B185" s="290"/>
      <c r="C185" s="29" t="s">
        <v>36</v>
      </c>
      <c r="D185" s="187"/>
      <c r="E185" s="58"/>
      <c r="F185" s="188"/>
      <c r="G185" s="188"/>
      <c r="H185" s="188"/>
      <c r="I185" s="64"/>
      <c r="J185" s="64"/>
      <c r="K185" s="189"/>
      <c r="L185" s="259"/>
      <c r="M185" s="259"/>
      <c r="N185" s="58"/>
      <c r="O185" s="30"/>
      <c r="P185" s="58"/>
      <c r="Q185" s="30"/>
      <c r="R185" s="134"/>
      <c r="S185" s="206"/>
      <c r="T185" s="290"/>
      <c r="U185" s="29" t="s">
        <v>36</v>
      </c>
      <c r="V185" s="187"/>
      <c r="W185" s="58"/>
      <c r="X185" s="188"/>
      <c r="Y185" s="188"/>
      <c r="Z185" s="188"/>
      <c r="AA185" s="64"/>
      <c r="AB185" s="64"/>
      <c r="AC185" s="189"/>
      <c r="AD185" s="259"/>
      <c r="AE185" s="259"/>
      <c r="AF185" s="58"/>
      <c r="AG185" s="30"/>
      <c r="AH185" s="58"/>
      <c r="AI185" s="30"/>
      <c r="AJ185" s="134"/>
      <c r="AK185" s="208"/>
      <c r="AL185" s="290"/>
      <c r="AM185" s="88" t="str">
        <f t="shared" si="19"/>
        <v/>
      </c>
      <c r="AN185" s="123" t="str">
        <f t="shared" si="20"/>
        <v/>
      </c>
      <c r="AO185" s="123" t="str">
        <f t="shared" si="21"/>
        <v/>
      </c>
      <c r="AP185" s="123" t="str">
        <f t="shared" si="22"/>
        <v/>
      </c>
      <c r="AQ185" s="89" t="str">
        <f t="shared" si="23"/>
        <v/>
      </c>
      <c r="AR185" s="39"/>
      <c r="AS185" s="234"/>
      <c r="AT185" s="39"/>
    </row>
    <row r="186" spans="2:46" ht="13.5" customHeight="1" x14ac:dyDescent="0.15">
      <c r="B186" s="290"/>
      <c r="C186" s="29" t="s">
        <v>38</v>
      </c>
      <c r="D186" s="187"/>
      <c r="E186" s="58"/>
      <c r="F186" s="188"/>
      <c r="G186" s="188"/>
      <c r="H186" s="188"/>
      <c r="I186" s="64"/>
      <c r="J186" s="64"/>
      <c r="K186" s="189"/>
      <c r="L186" s="259"/>
      <c r="M186" s="259"/>
      <c r="N186" s="58"/>
      <c r="O186" s="30"/>
      <c r="P186" s="58"/>
      <c r="Q186" s="30"/>
      <c r="R186" s="134"/>
      <c r="S186" s="206"/>
      <c r="T186" s="290"/>
      <c r="U186" s="29" t="s">
        <v>38</v>
      </c>
      <c r="V186" s="187"/>
      <c r="W186" s="58"/>
      <c r="X186" s="188"/>
      <c r="Y186" s="188"/>
      <c r="Z186" s="188"/>
      <c r="AA186" s="64"/>
      <c r="AB186" s="64"/>
      <c r="AC186" s="189"/>
      <c r="AD186" s="259"/>
      <c r="AE186" s="259"/>
      <c r="AF186" s="58"/>
      <c r="AG186" s="30"/>
      <c r="AH186" s="58"/>
      <c r="AI186" s="30"/>
      <c r="AJ186" s="134"/>
      <c r="AK186" s="208"/>
      <c r="AL186" s="290"/>
      <c r="AM186" s="88" t="str">
        <f t="shared" si="19"/>
        <v/>
      </c>
      <c r="AN186" s="123" t="str">
        <f t="shared" si="20"/>
        <v/>
      </c>
      <c r="AO186" s="123" t="str">
        <f t="shared" si="21"/>
        <v/>
      </c>
      <c r="AP186" s="123" t="str">
        <f t="shared" si="22"/>
        <v/>
      </c>
      <c r="AQ186" s="89" t="str">
        <f t="shared" si="23"/>
        <v/>
      </c>
      <c r="AR186" s="39"/>
      <c r="AS186" s="234"/>
      <c r="AT186" s="39"/>
    </row>
    <row r="187" spans="2:46" ht="13.5" customHeight="1" thickBot="1" x14ac:dyDescent="0.2">
      <c r="B187" s="291"/>
      <c r="C187" s="29"/>
      <c r="D187" s="187"/>
      <c r="E187" s="58"/>
      <c r="F187" s="190"/>
      <c r="G187" s="190"/>
      <c r="H187" s="190"/>
      <c r="I187" s="58"/>
      <c r="J187" s="58"/>
      <c r="K187" s="189"/>
      <c r="L187" s="259"/>
      <c r="M187" s="259"/>
      <c r="N187" s="58"/>
      <c r="O187" s="30"/>
      <c r="P187" s="58"/>
      <c r="Q187" s="30"/>
      <c r="R187" s="185"/>
      <c r="S187" s="206"/>
      <c r="T187" s="291"/>
      <c r="U187" s="29"/>
      <c r="V187" s="187"/>
      <c r="W187" s="58"/>
      <c r="X187" s="190"/>
      <c r="Y187" s="190"/>
      <c r="Z187" s="190"/>
      <c r="AA187" s="58"/>
      <c r="AB187" s="58"/>
      <c r="AC187" s="189"/>
      <c r="AD187" s="259"/>
      <c r="AE187" s="259"/>
      <c r="AF187" s="58"/>
      <c r="AG187" s="30"/>
      <c r="AH187" s="58"/>
      <c r="AI187" s="30"/>
      <c r="AJ187" s="185"/>
      <c r="AK187" s="208"/>
      <c r="AL187" s="291"/>
      <c r="AM187" s="124" t="str">
        <f t="shared" si="19"/>
        <v/>
      </c>
      <c r="AN187" s="125" t="str">
        <f t="shared" si="20"/>
        <v/>
      </c>
      <c r="AO187" s="125" t="str">
        <f t="shared" si="21"/>
        <v/>
      </c>
      <c r="AP187" s="125" t="str">
        <f t="shared" si="22"/>
        <v/>
      </c>
      <c r="AQ187" s="126" t="str">
        <f t="shared" si="23"/>
        <v/>
      </c>
      <c r="AR187" s="39"/>
      <c r="AS187" s="234"/>
      <c r="AT187" s="39"/>
    </row>
    <row r="188" spans="2:46" ht="13.5" customHeight="1" x14ac:dyDescent="0.15">
      <c r="B188" s="289" t="s">
        <v>103</v>
      </c>
      <c r="C188" s="27" t="s">
        <v>34</v>
      </c>
      <c r="D188" s="41"/>
      <c r="E188" s="57"/>
      <c r="F188" s="98"/>
      <c r="G188" s="98"/>
      <c r="H188" s="98"/>
      <c r="I188" s="62"/>
      <c r="J188" s="62"/>
      <c r="K188" s="63"/>
      <c r="L188" s="258"/>
      <c r="M188" s="258"/>
      <c r="N188" s="57"/>
      <c r="O188" s="28"/>
      <c r="P188" s="57"/>
      <c r="Q188" s="28"/>
      <c r="R188" s="133"/>
      <c r="S188" s="206"/>
      <c r="T188" s="289" t="s">
        <v>103</v>
      </c>
      <c r="U188" s="27" t="s">
        <v>34</v>
      </c>
      <c r="V188" s="41"/>
      <c r="W188" s="57"/>
      <c r="X188" s="98"/>
      <c r="Y188" s="98"/>
      <c r="Z188" s="98"/>
      <c r="AA188" s="62"/>
      <c r="AB188" s="62"/>
      <c r="AC188" s="63"/>
      <c r="AD188" s="258"/>
      <c r="AE188" s="258"/>
      <c r="AF188" s="57"/>
      <c r="AG188" s="28"/>
      <c r="AH188" s="57"/>
      <c r="AI188" s="28"/>
      <c r="AJ188" s="133"/>
      <c r="AK188" s="208"/>
      <c r="AL188" s="289" t="s">
        <v>103</v>
      </c>
      <c r="AM188" s="121" t="str">
        <f t="shared" si="19"/>
        <v/>
      </c>
      <c r="AN188" s="97" t="str">
        <f t="shared" si="20"/>
        <v/>
      </c>
      <c r="AO188" s="97" t="str">
        <f t="shared" si="21"/>
        <v/>
      </c>
      <c r="AP188" s="97" t="str">
        <f t="shared" si="22"/>
        <v/>
      </c>
      <c r="AQ188" s="122" t="str">
        <f t="shared" si="23"/>
        <v/>
      </c>
      <c r="AR188" s="39"/>
      <c r="AS188" s="234"/>
      <c r="AT188" s="39"/>
    </row>
    <row r="189" spans="2:46" ht="13.5" customHeight="1" x14ac:dyDescent="0.15">
      <c r="B189" s="290"/>
      <c r="C189" s="29" t="s">
        <v>35</v>
      </c>
      <c r="D189" s="187"/>
      <c r="E189" s="58"/>
      <c r="F189" s="188"/>
      <c r="G189" s="188"/>
      <c r="H189" s="188"/>
      <c r="I189" s="64"/>
      <c r="J189" s="64"/>
      <c r="K189" s="189"/>
      <c r="L189" s="259"/>
      <c r="M189" s="259"/>
      <c r="N189" s="58"/>
      <c r="O189" s="30"/>
      <c r="P189" s="58"/>
      <c r="Q189" s="30"/>
      <c r="R189" s="134"/>
      <c r="S189" s="206"/>
      <c r="T189" s="290"/>
      <c r="U189" s="29" t="s">
        <v>35</v>
      </c>
      <c r="V189" s="187"/>
      <c r="W189" s="58"/>
      <c r="X189" s="188"/>
      <c r="Y189" s="188"/>
      <c r="Z189" s="188"/>
      <c r="AA189" s="64"/>
      <c r="AB189" s="64"/>
      <c r="AC189" s="189"/>
      <c r="AD189" s="259"/>
      <c r="AE189" s="259"/>
      <c r="AF189" s="58"/>
      <c r="AG189" s="30"/>
      <c r="AH189" s="58"/>
      <c r="AI189" s="30"/>
      <c r="AJ189" s="134"/>
      <c r="AK189" s="208"/>
      <c r="AL189" s="290"/>
      <c r="AM189" s="88" t="str">
        <f t="shared" si="19"/>
        <v/>
      </c>
      <c r="AN189" s="123" t="str">
        <f t="shared" si="20"/>
        <v/>
      </c>
      <c r="AO189" s="123" t="str">
        <f t="shared" si="21"/>
        <v/>
      </c>
      <c r="AP189" s="123" t="str">
        <f t="shared" si="22"/>
        <v/>
      </c>
      <c r="AQ189" s="89" t="str">
        <f t="shared" si="23"/>
        <v/>
      </c>
      <c r="AR189" s="39"/>
      <c r="AS189" s="234"/>
      <c r="AT189" s="39"/>
    </row>
    <row r="190" spans="2:46" ht="13.5" customHeight="1" x14ac:dyDescent="0.15">
      <c r="B190" s="290"/>
      <c r="C190" s="29" t="s">
        <v>36</v>
      </c>
      <c r="D190" s="187"/>
      <c r="E190" s="58"/>
      <c r="F190" s="188"/>
      <c r="G190" s="188"/>
      <c r="H190" s="188"/>
      <c r="I190" s="64"/>
      <c r="J190" s="64"/>
      <c r="K190" s="189"/>
      <c r="L190" s="259"/>
      <c r="M190" s="259"/>
      <c r="N190" s="58"/>
      <c r="O190" s="30"/>
      <c r="P190" s="58"/>
      <c r="Q190" s="30"/>
      <c r="R190" s="134"/>
      <c r="S190" s="206"/>
      <c r="T190" s="290"/>
      <c r="U190" s="29" t="s">
        <v>36</v>
      </c>
      <c r="V190" s="187"/>
      <c r="W190" s="58"/>
      <c r="X190" s="188"/>
      <c r="Y190" s="188"/>
      <c r="Z190" s="188"/>
      <c r="AA190" s="64"/>
      <c r="AB190" s="64"/>
      <c r="AC190" s="189"/>
      <c r="AD190" s="259"/>
      <c r="AE190" s="259"/>
      <c r="AF190" s="58"/>
      <c r="AG190" s="30"/>
      <c r="AH190" s="58"/>
      <c r="AI190" s="30"/>
      <c r="AJ190" s="134"/>
      <c r="AK190" s="208"/>
      <c r="AL190" s="290"/>
      <c r="AM190" s="88" t="str">
        <f t="shared" si="19"/>
        <v/>
      </c>
      <c r="AN190" s="123" t="str">
        <f t="shared" si="20"/>
        <v/>
      </c>
      <c r="AO190" s="123" t="str">
        <f t="shared" si="21"/>
        <v/>
      </c>
      <c r="AP190" s="123" t="str">
        <f t="shared" si="22"/>
        <v/>
      </c>
      <c r="AQ190" s="89" t="str">
        <f t="shared" si="23"/>
        <v/>
      </c>
      <c r="AR190" s="39"/>
      <c r="AS190" s="234"/>
      <c r="AT190" s="39"/>
    </row>
    <row r="191" spans="2:46" ht="13.5" customHeight="1" x14ac:dyDescent="0.15">
      <c r="B191" s="290"/>
      <c r="C191" s="29" t="s">
        <v>38</v>
      </c>
      <c r="D191" s="187"/>
      <c r="E191" s="58"/>
      <c r="F191" s="188"/>
      <c r="G191" s="188"/>
      <c r="H191" s="188"/>
      <c r="I191" s="64"/>
      <c r="J191" s="64"/>
      <c r="K191" s="189"/>
      <c r="L191" s="259"/>
      <c r="M191" s="259"/>
      <c r="N191" s="58"/>
      <c r="O191" s="30"/>
      <c r="P191" s="58"/>
      <c r="Q191" s="30"/>
      <c r="R191" s="134"/>
      <c r="S191" s="206"/>
      <c r="T191" s="290"/>
      <c r="U191" s="29" t="s">
        <v>38</v>
      </c>
      <c r="V191" s="187"/>
      <c r="W191" s="58"/>
      <c r="X191" s="188"/>
      <c r="Y191" s="188"/>
      <c r="Z191" s="188"/>
      <c r="AA191" s="64"/>
      <c r="AB191" s="64"/>
      <c r="AC191" s="189"/>
      <c r="AD191" s="259"/>
      <c r="AE191" s="259"/>
      <c r="AF191" s="58"/>
      <c r="AG191" s="30"/>
      <c r="AH191" s="58"/>
      <c r="AI191" s="30"/>
      <c r="AJ191" s="134"/>
      <c r="AK191" s="208"/>
      <c r="AL191" s="290"/>
      <c r="AM191" s="88" t="str">
        <f t="shared" si="19"/>
        <v/>
      </c>
      <c r="AN191" s="123" t="str">
        <f t="shared" si="20"/>
        <v/>
      </c>
      <c r="AO191" s="123" t="str">
        <f t="shared" si="21"/>
        <v/>
      </c>
      <c r="AP191" s="123" t="str">
        <f t="shared" si="22"/>
        <v/>
      </c>
      <c r="AQ191" s="89" t="str">
        <f t="shared" si="23"/>
        <v/>
      </c>
      <c r="AR191" s="39"/>
      <c r="AS191" s="234"/>
      <c r="AT191" s="39"/>
    </row>
    <row r="192" spans="2:46" ht="13.5" customHeight="1" thickBot="1" x14ac:dyDescent="0.2">
      <c r="B192" s="291"/>
      <c r="C192" s="29"/>
      <c r="D192" s="187"/>
      <c r="E192" s="58"/>
      <c r="F192" s="190"/>
      <c r="G192" s="190"/>
      <c r="H192" s="190"/>
      <c r="I192" s="58"/>
      <c r="J192" s="58"/>
      <c r="K192" s="189"/>
      <c r="L192" s="259"/>
      <c r="M192" s="259"/>
      <c r="N192" s="58"/>
      <c r="O192" s="30"/>
      <c r="P192" s="58"/>
      <c r="Q192" s="30"/>
      <c r="R192" s="185"/>
      <c r="S192" s="206"/>
      <c r="T192" s="291"/>
      <c r="U192" s="29"/>
      <c r="V192" s="187"/>
      <c r="W192" s="58"/>
      <c r="X192" s="190"/>
      <c r="Y192" s="190"/>
      <c r="Z192" s="190"/>
      <c r="AA192" s="58"/>
      <c r="AB192" s="58"/>
      <c r="AC192" s="189"/>
      <c r="AD192" s="259"/>
      <c r="AE192" s="259"/>
      <c r="AF192" s="58"/>
      <c r="AG192" s="30"/>
      <c r="AH192" s="58"/>
      <c r="AI192" s="30"/>
      <c r="AJ192" s="185"/>
      <c r="AK192" s="208"/>
      <c r="AL192" s="291"/>
      <c r="AM192" s="124" t="str">
        <f t="shared" si="19"/>
        <v/>
      </c>
      <c r="AN192" s="125" t="str">
        <f t="shared" si="20"/>
        <v/>
      </c>
      <c r="AO192" s="125" t="str">
        <f t="shared" si="21"/>
        <v/>
      </c>
      <c r="AP192" s="125" t="str">
        <f t="shared" si="22"/>
        <v/>
      </c>
      <c r="AQ192" s="126" t="str">
        <f t="shared" si="23"/>
        <v/>
      </c>
      <c r="AR192" s="39"/>
      <c r="AS192" s="234"/>
      <c r="AT192" s="39"/>
    </row>
    <row r="193" spans="2:46" ht="13.5" customHeight="1" x14ac:dyDescent="0.15">
      <c r="B193" s="289" t="s">
        <v>104</v>
      </c>
      <c r="C193" s="27" t="s">
        <v>34</v>
      </c>
      <c r="D193" s="41"/>
      <c r="E193" s="57"/>
      <c r="F193" s="98"/>
      <c r="G193" s="98"/>
      <c r="H193" s="98"/>
      <c r="I193" s="62"/>
      <c r="J193" s="62"/>
      <c r="K193" s="63"/>
      <c r="L193" s="258"/>
      <c r="M193" s="258"/>
      <c r="N193" s="57"/>
      <c r="O193" s="28"/>
      <c r="P193" s="57"/>
      <c r="Q193" s="28"/>
      <c r="R193" s="133"/>
      <c r="S193" s="206"/>
      <c r="T193" s="289" t="s">
        <v>104</v>
      </c>
      <c r="U193" s="27" t="s">
        <v>34</v>
      </c>
      <c r="V193" s="41"/>
      <c r="W193" s="57"/>
      <c r="X193" s="98"/>
      <c r="Y193" s="98"/>
      <c r="Z193" s="98"/>
      <c r="AA193" s="62"/>
      <c r="AB193" s="62"/>
      <c r="AC193" s="63"/>
      <c r="AD193" s="258"/>
      <c r="AE193" s="258"/>
      <c r="AF193" s="57"/>
      <c r="AG193" s="28"/>
      <c r="AH193" s="57"/>
      <c r="AI193" s="28"/>
      <c r="AJ193" s="133"/>
      <c r="AK193" s="208"/>
      <c r="AL193" s="289" t="s">
        <v>104</v>
      </c>
      <c r="AM193" s="121" t="str">
        <f t="shared" si="19"/>
        <v/>
      </c>
      <c r="AN193" s="97" t="str">
        <f t="shared" si="20"/>
        <v/>
      </c>
      <c r="AO193" s="97" t="str">
        <f t="shared" si="21"/>
        <v/>
      </c>
      <c r="AP193" s="97" t="str">
        <f t="shared" si="22"/>
        <v/>
      </c>
      <c r="AQ193" s="122" t="str">
        <f t="shared" si="23"/>
        <v/>
      </c>
      <c r="AR193" s="39"/>
      <c r="AS193" s="234"/>
      <c r="AT193" s="39"/>
    </row>
    <row r="194" spans="2:46" ht="13.5" customHeight="1" x14ac:dyDescent="0.15">
      <c r="B194" s="290"/>
      <c r="C194" s="29" t="s">
        <v>35</v>
      </c>
      <c r="D194" s="187"/>
      <c r="E194" s="58"/>
      <c r="F194" s="188"/>
      <c r="G194" s="188"/>
      <c r="H194" s="188"/>
      <c r="I194" s="64"/>
      <c r="J194" s="64"/>
      <c r="K194" s="189"/>
      <c r="L194" s="259"/>
      <c r="M194" s="259"/>
      <c r="N194" s="58"/>
      <c r="O194" s="30"/>
      <c r="P194" s="58"/>
      <c r="Q194" s="30"/>
      <c r="R194" s="134"/>
      <c r="S194" s="206"/>
      <c r="T194" s="290"/>
      <c r="U194" s="29" t="s">
        <v>35</v>
      </c>
      <c r="V194" s="187"/>
      <c r="W194" s="58"/>
      <c r="X194" s="188"/>
      <c r="Y194" s="188"/>
      <c r="Z194" s="188"/>
      <c r="AA194" s="64"/>
      <c r="AB194" s="64"/>
      <c r="AC194" s="189"/>
      <c r="AD194" s="259"/>
      <c r="AE194" s="259"/>
      <c r="AF194" s="58"/>
      <c r="AG194" s="30"/>
      <c r="AH194" s="58"/>
      <c r="AI194" s="30"/>
      <c r="AJ194" s="134"/>
      <c r="AK194" s="208"/>
      <c r="AL194" s="290"/>
      <c r="AM194" s="88" t="str">
        <f t="shared" si="19"/>
        <v/>
      </c>
      <c r="AN194" s="123" t="str">
        <f t="shared" si="20"/>
        <v/>
      </c>
      <c r="AO194" s="123" t="str">
        <f t="shared" si="21"/>
        <v/>
      </c>
      <c r="AP194" s="123" t="str">
        <f t="shared" si="22"/>
        <v/>
      </c>
      <c r="AQ194" s="89" t="str">
        <f t="shared" si="23"/>
        <v/>
      </c>
      <c r="AR194" s="39"/>
      <c r="AS194" s="234"/>
      <c r="AT194" s="39"/>
    </row>
    <row r="195" spans="2:46" ht="13.5" customHeight="1" x14ac:dyDescent="0.15">
      <c r="B195" s="290"/>
      <c r="C195" s="29" t="s">
        <v>36</v>
      </c>
      <c r="D195" s="187"/>
      <c r="E195" s="58"/>
      <c r="F195" s="188"/>
      <c r="G195" s="188"/>
      <c r="H195" s="188"/>
      <c r="I195" s="64"/>
      <c r="J195" s="64"/>
      <c r="K195" s="189"/>
      <c r="L195" s="259"/>
      <c r="M195" s="259"/>
      <c r="N195" s="58"/>
      <c r="O195" s="30"/>
      <c r="P195" s="58"/>
      <c r="Q195" s="30"/>
      <c r="R195" s="134"/>
      <c r="S195" s="206"/>
      <c r="T195" s="290"/>
      <c r="U195" s="29" t="s">
        <v>36</v>
      </c>
      <c r="V195" s="187"/>
      <c r="W195" s="58"/>
      <c r="X195" s="188"/>
      <c r="Y195" s="188"/>
      <c r="Z195" s="188"/>
      <c r="AA195" s="64"/>
      <c r="AB195" s="64"/>
      <c r="AC195" s="189"/>
      <c r="AD195" s="259"/>
      <c r="AE195" s="259"/>
      <c r="AF195" s="58"/>
      <c r="AG195" s="30"/>
      <c r="AH195" s="58"/>
      <c r="AI195" s="30"/>
      <c r="AJ195" s="134"/>
      <c r="AK195" s="208"/>
      <c r="AL195" s="290"/>
      <c r="AM195" s="88" t="str">
        <f t="shared" si="19"/>
        <v/>
      </c>
      <c r="AN195" s="123" t="str">
        <f t="shared" si="20"/>
        <v/>
      </c>
      <c r="AO195" s="123" t="str">
        <f t="shared" si="21"/>
        <v/>
      </c>
      <c r="AP195" s="123" t="str">
        <f t="shared" si="22"/>
        <v/>
      </c>
      <c r="AQ195" s="89" t="str">
        <f t="shared" si="23"/>
        <v/>
      </c>
      <c r="AR195" s="39"/>
      <c r="AS195" s="234"/>
      <c r="AT195" s="39"/>
    </row>
    <row r="196" spans="2:46" ht="13.5" customHeight="1" x14ac:dyDescent="0.15">
      <c r="B196" s="290"/>
      <c r="C196" s="29" t="s">
        <v>38</v>
      </c>
      <c r="D196" s="187"/>
      <c r="E196" s="58"/>
      <c r="F196" s="188"/>
      <c r="G196" s="188"/>
      <c r="H196" s="188"/>
      <c r="I196" s="64"/>
      <c r="J196" s="64"/>
      <c r="K196" s="189"/>
      <c r="L196" s="259"/>
      <c r="M196" s="259"/>
      <c r="N196" s="58"/>
      <c r="O196" s="30"/>
      <c r="P196" s="58"/>
      <c r="Q196" s="30"/>
      <c r="R196" s="134"/>
      <c r="S196" s="206"/>
      <c r="T196" s="290"/>
      <c r="U196" s="29" t="s">
        <v>38</v>
      </c>
      <c r="V196" s="187"/>
      <c r="W196" s="58"/>
      <c r="X196" s="188"/>
      <c r="Y196" s="188"/>
      <c r="Z196" s="188"/>
      <c r="AA196" s="64"/>
      <c r="AB196" s="64"/>
      <c r="AC196" s="189"/>
      <c r="AD196" s="259"/>
      <c r="AE196" s="259"/>
      <c r="AF196" s="58"/>
      <c r="AG196" s="30"/>
      <c r="AH196" s="58"/>
      <c r="AI196" s="30"/>
      <c r="AJ196" s="134"/>
      <c r="AK196" s="208"/>
      <c r="AL196" s="290"/>
      <c r="AM196" s="88" t="str">
        <f t="shared" si="19"/>
        <v/>
      </c>
      <c r="AN196" s="123" t="str">
        <f t="shared" si="20"/>
        <v/>
      </c>
      <c r="AO196" s="123" t="str">
        <f t="shared" si="21"/>
        <v/>
      </c>
      <c r="AP196" s="123" t="str">
        <f t="shared" si="22"/>
        <v/>
      </c>
      <c r="AQ196" s="89" t="str">
        <f t="shared" si="23"/>
        <v/>
      </c>
      <c r="AR196" s="39"/>
      <c r="AS196" s="234"/>
      <c r="AT196" s="39"/>
    </row>
    <row r="197" spans="2:46" ht="13.5" customHeight="1" thickBot="1" x14ac:dyDescent="0.2">
      <c r="B197" s="291"/>
      <c r="C197" s="29"/>
      <c r="D197" s="187"/>
      <c r="E197" s="58"/>
      <c r="F197" s="190"/>
      <c r="G197" s="190"/>
      <c r="H197" s="190"/>
      <c r="I197" s="58"/>
      <c r="J197" s="58"/>
      <c r="K197" s="189"/>
      <c r="L197" s="259"/>
      <c r="M197" s="259"/>
      <c r="N197" s="58"/>
      <c r="O197" s="30"/>
      <c r="P197" s="58"/>
      <c r="Q197" s="30"/>
      <c r="R197" s="185"/>
      <c r="S197" s="206"/>
      <c r="T197" s="291"/>
      <c r="U197" s="29"/>
      <c r="V197" s="187"/>
      <c r="W197" s="58"/>
      <c r="X197" s="190"/>
      <c r="Y197" s="190"/>
      <c r="Z197" s="190"/>
      <c r="AA197" s="58"/>
      <c r="AB197" s="58"/>
      <c r="AC197" s="189"/>
      <c r="AD197" s="259"/>
      <c r="AE197" s="259"/>
      <c r="AF197" s="58"/>
      <c r="AG197" s="30"/>
      <c r="AH197" s="58"/>
      <c r="AI197" s="30"/>
      <c r="AJ197" s="185"/>
      <c r="AK197" s="208"/>
      <c r="AL197" s="291"/>
      <c r="AM197" s="124" t="str">
        <f t="shared" si="19"/>
        <v/>
      </c>
      <c r="AN197" s="125" t="str">
        <f t="shared" si="20"/>
        <v/>
      </c>
      <c r="AO197" s="125" t="str">
        <f t="shared" si="21"/>
        <v/>
      </c>
      <c r="AP197" s="125" t="str">
        <f t="shared" si="22"/>
        <v/>
      </c>
      <c r="AQ197" s="126" t="str">
        <f t="shared" si="23"/>
        <v/>
      </c>
      <c r="AR197" s="39"/>
      <c r="AS197" s="234"/>
      <c r="AT197" s="39"/>
    </row>
    <row r="198" spans="2:46" ht="13.5" customHeight="1" x14ac:dyDescent="0.15">
      <c r="B198" s="289" t="s">
        <v>105</v>
      </c>
      <c r="C198" s="27" t="s">
        <v>34</v>
      </c>
      <c r="D198" s="41"/>
      <c r="E198" s="57"/>
      <c r="F198" s="98"/>
      <c r="G198" s="98"/>
      <c r="H198" s="98"/>
      <c r="I198" s="62"/>
      <c r="J198" s="62"/>
      <c r="K198" s="63"/>
      <c r="L198" s="258"/>
      <c r="M198" s="258"/>
      <c r="N198" s="57"/>
      <c r="O198" s="28"/>
      <c r="P198" s="57"/>
      <c r="Q198" s="28"/>
      <c r="R198" s="133"/>
      <c r="S198" s="206"/>
      <c r="T198" s="289" t="s">
        <v>105</v>
      </c>
      <c r="U198" s="27" t="s">
        <v>34</v>
      </c>
      <c r="V198" s="41"/>
      <c r="W198" s="57"/>
      <c r="X198" s="98"/>
      <c r="Y198" s="98"/>
      <c r="Z198" s="98"/>
      <c r="AA198" s="62"/>
      <c r="AB198" s="62"/>
      <c r="AC198" s="63"/>
      <c r="AD198" s="258"/>
      <c r="AE198" s="258"/>
      <c r="AF198" s="57"/>
      <c r="AG198" s="28"/>
      <c r="AH198" s="57"/>
      <c r="AI198" s="28"/>
      <c r="AJ198" s="133"/>
      <c r="AK198" s="208"/>
      <c r="AL198" s="289" t="s">
        <v>105</v>
      </c>
      <c r="AM198" s="121" t="str">
        <f t="shared" si="19"/>
        <v/>
      </c>
      <c r="AN198" s="97" t="str">
        <f t="shared" si="20"/>
        <v/>
      </c>
      <c r="AO198" s="97" t="str">
        <f t="shared" si="21"/>
        <v/>
      </c>
      <c r="AP198" s="97" t="str">
        <f t="shared" si="22"/>
        <v/>
      </c>
      <c r="AQ198" s="122" t="str">
        <f t="shared" si="23"/>
        <v/>
      </c>
      <c r="AR198" s="39"/>
      <c r="AS198" s="234"/>
      <c r="AT198" s="39"/>
    </row>
    <row r="199" spans="2:46" ht="13.5" customHeight="1" x14ac:dyDescent="0.15">
      <c r="B199" s="290"/>
      <c r="C199" s="29" t="s">
        <v>35</v>
      </c>
      <c r="D199" s="187"/>
      <c r="E199" s="58"/>
      <c r="F199" s="188"/>
      <c r="G199" s="188"/>
      <c r="H199" s="188"/>
      <c r="I199" s="64"/>
      <c r="J199" s="64"/>
      <c r="K199" s="189"/>
      <c r="L199" s="259"/>
      <c r="M199" s="259"/>
      <c r="N199" s="58"/>
      <c r="O199" s="30"/>
      <c r="P199" s="58"/>
      <c r="Q199" s="30"/>
      <c r="R199" s="134"/>
      <c r="S199" s="206"/>
      <c r="T199" s="290"/>
      <c r="U199" s="29" t="s">
        <v>35</v>
      </c>
      <c r="V199" s="187"/>
      <c r="W199" s="58"/>
      <c r="X199" s="188"/>
      <c r="Y199" s="188"/>
      <c r="Z199" s="188"/>
      <c r="AA199" s="64"/>
      <c r="AB199" s="64"/>
      <c r="AC199" s="189"/>
      <c r="AD199" s="259"/>
      <c r="AE199" s="259"/>
      <c r="AF199" s="58"/>
      <c r="AG199" s="30"/>
      <c r="AH199" s="58"/>
      <c r="AI199" s="30"/>
      <c r="AJ199" s="134"/>
      <c r="AK199" s="208"/>
      <c r="AL199" s="290"/>
      <c r="AM199" s="88" t="str">
        <f t="shared" si="19"/>
        <v/>
      </c>
      <c r="AN199" s="123" t="str">
        <f t="shared" si="20"/>
        <v/>
      </c>
      <c r="AO199" s="123" t="str">
        <f t="shared" si="21"/>
        <v/>
      </c>
      <c r="AP199" s="123" t="str">
        <f t="shared" si="22"/>
        <v/>
      </c>
      <c r="AQ199" s="89" t="str">
        <f t="shared" si="23"/>
        <v/>
      </c>
      <c r="AR199" s="39"/>
      <c r="AS199" s="234"/>
      <c r="AT199" s="39"/>
    </row>
    <row r="200" spans="2:46" ht="13.5" customHeight="1" x14ac:dyDescent="0.15">
      <c r="B200" s="290"/>
      <c r="C200" s="29" t="s">
        <v>36</v>
      </c>
      <c r="D200" s="187"/>
      <c r="E200" s="58"/>
      <c r="F200" s="188"/>
      <c r="G200" s="188"/>
      <c r="H200" s="188"/>
      <c r="I200" s="64"/>
      <c r="J200" s="64"/>
      <c r="K200" s="189"/>
      <c r="L200" s="259"/>
      <c r="M200" s="259"/>
      <c r="N200" s="58"/>
      <c r="O200" s="30"/>
      <c r="P200" s="58"/>
      <c r="Q200" s="30"/>
      <c r="R200" s="134"/>
      <c r="S200" s="206"/>
      <c r="T200" s="290"/>
      <c r="U200" s="29" t="s">
        <v>36</v>
      </c>
      <c r="V200" s="187"/>
      <c r="W200" s="58"/>
      <c r="X200" s="188"/>
      <c r="Y200" s="188"/>
      <c r="Z200" s="188"/>
      <c r="AA200" s="64"/>
      <c r="AB200" s="64"/>
      <c r="AC200" s="189"/>
      <c r="AD200" s="259"/>
      <c r="AE200" s="259"/>
      <c r="AF200" s="58"/>
      <c r="AG200" s="30"/>
      <c r="AH200" s="58"/>
      <c r="AI200" s="30"/>
      <c r="AJ200" s="134"/>
      <c r="AK200" s="208"/>
      <c r="AL200" s="290"/>
      <c r="AM200" s="88" t="str">
        <f t="shared" si="19"/>
        <v/>
      </c>
      <c r="AN200" s="123" t="str">
        <f t="shared" si="20"/>
        <v/>
      </c>
      <c r="AO200" s="123" t="str">
        <f t="shared" si="21"/>
        <v/>
      </c>
      <c r="AP200" s="123" t="str">
        <f t="shared" si="22"/>
        <v/>
      </c>
      <c r="AQ200" s="89" t="str">
        <f t="shared" si="23"/>
        <v/>
      </c>
      <c r="AR200" s="39"/>
      <c r="AS200" s="234"/>
      <c r="AT200" s="39"/>
    </row>
    <row r="201" spans="2:46" ht="13.5" customHeight="1" x14ac:dyDescent="0.15">
      <c r="B201" s="290"/>
      <c r="C201" s="29" t="s">
        <v>38</v>
      </c>
      <c r="D201" s="187"/>
      <c r="E201" s="58"/>
      <c r="F201" s="188"/>
      <c r="G201" s="188"/>
      <c r="H201" s="188"/>
      <c r="I201" s="64"/>
      <c r="J201" s="64"/>
      <c r="K201" s="189"/>
      <c r="L201" s="259"/>
      <c r="M201" s="259"/>
      <c r="N201" s="58"/>
      <c r="O201" s="30"/>
      <c r="P201" s="58"/>
      <c r="Q201" s="30"/>
      <c r="R201" s="134"/>
      <c r="S201" s="206"/>
      <c r="T201" s="290"/>
      <c r="U201" s="29" t="s">
        <v>38</v>
      </c>
      <c r="V201" s="187"/>
      <c r="W201" s="58"/>
      <c r="X201" s="188"/>
      <c r="Y201" s="188"/>
      <c r="Z201" s="188"/>
      <c r="AA201" s="64"/>
      <c r="AB201" s="64"/>
      <c r="AC201" s="189"/>
      <c r="AD201" s="259"/>
      <c r="AE201" s="259"/>
      <c r="AF201" s="58"/>
      <c r="AG201" s="30"/>
      <c r="AH201" s="58"/>
      <c r="AI201" s="30"/>
      <c r="AJ201" s="134"/>
      <c r="AK201" s="208"/>
      <c r="AL201" s="290"/>
      <c r="AM201" s="88" t="str">
        <f t="shared" si="19"/>
        <v/>
      </c>
      <c r="AN201" s="123" t="str">
        <f t="shared" si="20"/>
        <v/>
      </c>
      <c r="AO201" s="123" t="str">
        <f t="shared" si="21"/>
        <v/>
      </c>
      <c r="AP201" s="123" t="str">
        <f t="shared" si="22"/>
        <v/>
      </c>
      <c r="AQ201" s="89" t="str">
        <f t="shared" si="23"/>
        <v/>
      </c>
      <c r="AR201" s="39"/>
      <c r="AS201" s="234"/>
      <c r="AT201" s="39"/>
    </row>
    <row r="202" spans="2:46" ht="13.5" customHeight="1" thickBot="1" x14ac:dyDescent="0.2">
      <c r="B202" s="291"/>
      <c r="C202" s="29"/>
      <c r="D202" s="187"/>
      <c r="E202" s="58"/>
      <c r="F202" s="190"/>
      <c r="G202" s="190"/>
      <c r="H202" s="190"/>
      <c r="I202" s="58"/>
      <c r="J202" s="58"/>
      <c r="K202" s="189"/>
      <c r="L202" s="259"/>
      <c r="M202" s="259"/>
      <c r="N202" s="58"/>
      <c r="O202" s="30"/>
      <c r="P202" s="58"/>
      <c r="Q202" s="30"/>
      <c r="R202" s="185"/>
      <c r="S202" s="206"/>
      <c r="T202" s="291"/>
      <c r="U202" s="29"/>
      <c r="V202" s="187"/>
      <c r="W202" s="58"/>
      <c r="X202" s="190"/>
      <c r="Y202" s="190"/>
      <c r="Z202" s="190"/>
      <c r="AA202" s="58"/>
      <c r="AB202" s="58"/>
      <c r="AC202" s="189"/>
      <c r="AD202" s="259"/>
      <c r="AE202" s="259"/>
      <c r="AF202" s="58"/>
      <c r="AG202" s="30"/>
      <c r="AH202" s="58"/>
      <c r="AI202" s="30"/>
      <c r="AJ202" s="185"/>
      <c r="AK202" s="208"/>
      <c r="AL202" s="291"/>
      <c r="AM202" s="124" t="str">
        <f t="shared" si="19"/>
        <v/>
      </c>
      <c r="AN202" s="125" t="str">
        <f t="shared" si="20"/>
        <v/>
      </c>
      <c r="AO202" s="125" t="str">
        <f t="shared" si="21"/>
        <v/>
      </c>
      <c r="AP202" s="125" t="str">
        <f t="shared" si="22"/>
        <v/>
      </c>
      <c r="AQ202" s="126" t="str">
        <f t="shared" si="23"/>
        <v/>
      </c>
      <c r="AR202" s="39"/>
      <c r="AS202" s="234"/>
      <c r="AT202" s="39"/>
    </row>
    <row r="203" spans="2:46" ht="13.5" customHeight="1" x14ac:dyDescent="0.15">
      <c r="B203" s="289" t="s">
        <v>106</v>
      </c>
      <c r="C203" s="27" t="s">
        <v>34</v>
      </c>
      <c r="D203" s="41"/>
      <c r="E203" s="57"/>
      <c r="F203" s="98"/>
      <c r="G203" s="98"/>
      <c r="H203" s="98"/>
      <c r="I203" s="62"/>
      <c r="J203" s="62"/>
      <c r="K203" s="63"/>
      <c r="L203" s="258"/>
      <c r="M203" s="258"/>
      <c r="N203" s="57"/>
      <c r="O203" s="28"/>
      <c r="P203" s="57"/>
      <c r="Q203" s="28"/>
      <c r="R203" s="133"/>
      <c r="S203" s="206"/>
      <c r="T203" s="289" t="s">
        <v>106</v>
      </c>
      <c r="U203" s="27" t="s">
        <v>34</v>
      </c>
      <c r="V203" s="41"/>
      <c r="W203" s="57"/>
      <c r="X203" s="98"/>
      <c r="Y203" s="98"/>
      <c r="Z203" s="98"/>
      <c r="AA203" s="62"/>
      <c r="AB203" s="62"/>
      <c r="AC203" s="63"/>
      <c r="AD203" s="258"/>
      <c r="AE203" s="258"/>
      <c r="AF203" s="57"/>
      <c r="AG203" s="28"/>
      <c r="AH203" s="57"/>
      <c r="AI203" s="28"/>
      <c r="AJ203" s="133"/>
      <c r="AK203" s="208"/>
      <c r="AL203" s="289" t="s">
        <v>106</v>
      </c>
      <c r="AM203" s="121" t="str">
        <f t="shared" si="19"/>
        <v/>
      </c>
      <c r="AN203" s="97" t="str">
        <f t="shared" si="20"/>
        <v/>
      </c>
      <c r="AO203" s="97" t="str">
        <f t="shared" si="21"/>
        <v/>
      </c>
      <c r="AP203" s="97" t="str">
        <f t="shared" si="22"/>
        <v/>
      </c>
      <c r="AQ203" s="122" t="str">
        <f t="shared" si="23"/>
        <v/>
      </c>
      <c r="AR203" s="39"/>
      <c r="AS203" s="234"/>
      <c r="AT203" s="39"/>
    </row>
    <row r="204" spans="2:46" ht="13.5" customHeight="1" x14ac:dyDescent="0.15">
      <c r="B204" s="290"/>
      <c r="C204" s="29" t="s">
        <v>35</v>
      </c>
      <c r="D204" s="187"/>
      <c r="E204" s="58"/>
      <c r="F204" s="188"/>
      <c r="G204" s="188"/>
      <c r="H204" s="188"/>
      <c r="I204" s="64"/>
      <c r="J204" s="64"/>
      <c r="K204" s="189"/>
      <c r="L204" s="259"/>
      <c r="M204" s="259"/>
      <c r="N204" s="58"/>
      <c r="O204" s="30"/>
      <c r="P204" s="58"/>
      <c r="Q204" s="30"/>
      <c r="R204" s="134"/>
      <c r="S204" s="206"/>
      <c r="T204" s="290"/>
      <c r="U204" s="29" t="s">
        <v>35</v>
      </c>
      <c r="V204" s="187"/>
      <c r="W204" s="58"/>
      <c r="X204" s="188"/>
      <c r="Y204" s="188"/>
      <c r="Z204" s="188"/>
      <c r="AA204" s="64"/>
      <c r="AB204" s="64"/>
      <c r="AC204" s="189"/>
      <c r="AD204" s="259"/>
      <c r="AE204" s="259"/>
      <c r="AF204" s="58"/>
      <c r="AG204" s="30"/>
      <c r="AH204" s="58"/>
      <c r="AI204" s="30"/>
      <c r="AJ204" s="134"/>
      <c r="AK204" s="208"/>
      <c r="AL204" s="290"/>
      <c r="AM204" s="88" t="str">
        <f t="shared" si="19"/>
        <v/>
      </c>
      <c r="AN204" s="123" t="str">
        <f t="shared" si="20"/>
        <v/>
      </c>
      <c r="AO204" s="123" t="str">
        <f t="shared" si="21"/>
        <v/>
      </c>
      <c r="AP204" s="123" t="str">
        <f t="shared" si="22"/>
        <v/>
      </c>
      <c r="AQ204" s="89" t="str">
        <f t="shared" si="23"/>
        <v/>
      </c>
      <c r="AR204" s="39"/>
      <c r="AS204" s="234"/>
      <c r="AT204" s="39"/>
    </row>
    <row r="205" spans="2:46" ht="13.5" customHeight="1" x14ac:dyDescent="0.15">
      <c r="B205" s="290"/>
      <c r="C205" s="29" t="s">
        <v>36</v>
      </c>
      <c r="D205" s="187"/>
      <c r="E205" s="58"/>
      <c r="F205" s="188"/>
      <c r="G205" s="188"/>
      <c r="H205" s="188"/>
      <c r="I205" s="64"/>
      <c r="J205" s="64"/>
      <c r="K205" s="189"/>
      <c r="L205" s="259"/>
      <c r="M205" s="259"/>
      <c r="N205" s="58"/>
      <c r="O205" s="30"/>
      <c r="P205" s="58"/>
      <c r="Q205" s="30"/>
      <c r="R205" s="134"/>
      <c r="S205" s="206"/>
      <c r="T205" s="290"/>
      <c r="U205" s="29" t="s">
        <v>36</v>
      </c>
      <c r="V205" s="187"/>
      <c r="W205" s="58"/>
      <c r="X205" s="188"/>
      <c r="Y205" s="188"/>
      <c r="Z205" s="188"/>
      <c r="AA205" s="64"/>
      <c r="AB205" s="64"/>
      <c r="AC205" s="189"/>
      <c r="AD205" s="259"/>
      <c r="AE205" s="259"/>
      <c r="AF205" s="58"/>
      <c r="AG205" s="30"/>
      <c r="AH205" s="58"/>
      <c r="AI205" s="30"/>
      <c r="AJ205" s="134"/>
      <c r="AK205" s="208"/>
      <c r="AL205" s="290"/>
      <c r="AM205" s="88" t="str">
        <f t="shared" si="19"/>
        <v/>
      </c>
      <c r="AN205" s="123" t="str">
        <f t="shared" si="20"/>
        <v/>
      </c>
      <c r="AO205" s="123" t="str">
        <f t="shared" si="21"/>
        <v/>
      </c>
      <c r="AP205" s="123" t="str">
        <f t="shared" si="22"/>
        <v/>
      </c>
      <c r="AQ205" s="89" t="str">
        <f t="shared" si="23"/>
        <v/>
      </c>
      <c r="AR205" s="39"/>
      <c r="AS205" s="234"/>
      <c r="AT205" s="39"/>
    </row>
    <row r="206" spans="2:46" ht="13.5" customHeight="1" x14ac:dyDescent="0.15">
      <c r="B206" s="290"/>
      <c r="C206" s="29" t="s">
        <v>38</v>
      </c>
      <c r="D206" s="187"/>
      <c r="E206" s="58"/>
      <c r="F206" s="188"/>
      <c r="G206" s="188"/>
      <c r="H206" s="188"/>
      <c r="I206" s="64"/>
      <c r="J206" s="64"/>
      <c r="K206" s="189"/>
      <c r="L206" s="259"/>
      <c r="M206" s="259"/>
      <c r="N206" s="58"/>
      <c r="O206" s="30"/>
      <c r="P206" s="58"/>
      <c r="Q206" s="30"/>
      <c r="R206" s="134"/>
      <c r="S206" s="206"/>
      <c r="T206" s="290"/>
      <c r="U206" s="29" t="s">
        <v>38</v>
      </c>
      <c r="V206" s="187"/>
      <c r="W206" s="58"/>
      <c r="X206" s="188"/>
      <c r="Y206" s="188"/>
      <c r="Z206" s="188"/>
      <c r="AA206" s="64"/>
      <c r="AB206" s="64"/>
      <c r="AC206" s="189"/>
      <c r="AD206" s="259"/>
      <c r="AE206" s="259"/>
      <c r="AF206" s="58"/>
      <c r="AG206" s="30"/>
      <c r="AH206" s="58"/>
      <c r="AI206" s="30"/>
      <c r="AJ206" s="134"/>
      <c r="AK206" s="208"/>
      <c r="AL206" s="290"/>
      <c r="AM206" s="88" t="str">
        <f t="shared" si="19"/>
        <v/>
      </c>
      <c r="AN206" s="123" t="str">
        <f t="shared" si="20"/>
        <v/>
      </c>
      <c r="AO206" s="123" t="str">
        <f t="shared" si="21"/>
        <v/>
      </c>
      <c r="AP206" s="123" t="str">
        <f t="shared" si="22"/>
        <v/>
      </c>
      <c r="AQ206" s="89" t="str">
        <f t="shared" si="23"/>
        <v/>
      </c>
      <c r="AR206" s="39"/>
      <c r="AS206" s="234"/>
      <c r="AT206" s="39"/>
    </row>
    <row r="207" spans="2:46" ht="13.5" customHeight="1" thickBot="1" x14ac:dyDescent="0.2">
      <c r="B207" s="291"/>
      <c r="C207" s="29"/>
      <c r="D207" s="187"/>
      <c r="E207" s="58"/>
      <c r="F207" s="190"/>
      <c r="G207" s="190"/>
      <c r="H207" s="190"/>
      <c r="I207" s="58"/>
      <c r="J207" s="58"/>
      <c r="K207" s="189"/>
      <c r="L207" s="259"/>
      <c r="M207" s="259"/>
      <c r="N207" s="58"/>
      <c r="O207" s="30"/>
      <c r="P207" s="58"/>
      <c r="Q207" s="30"/>
      <c r="R207" s="185"/>
      <c r="S207" s="206"/>
      <c r="T207" s="291"/>
      <c r="U207" s="29"/>
      <c r="V207" s="187"/>
      <c r="W207" s="58"/>
      <c r="X207" s="190"/>
      <c r="Y207" s="190"/>
      <c r="Z207" s="190"/>
      <c r="AA207" s="58"/>
      <c r="AB207" s="58"/>
      <c r="AC207" s="189"/>
      <c r="AD207" s="259"/>
      <c r="AE207" s="259"/>
      <c r="AF207" s="58"/>
      <c r="AG207" s="30"/>
      <c r="AH207" s="58"/>
      <c r="AI207" s="30"/>
      <c r="AJ207" s="185"/>
      <c r="AK207" s="208"/>
      <c r="AL207" s="291"/>
      <c r="AM207" s="124" t="str">
        <f t="shared" si="19"/>
        <v/>
      </c>
      <c r="AN207" s="125" t="str">
        <f t="shared" si="20"/>
        <v/>
      </c>
      <c r="AO207" s="125" t="str">
        <f t="shared" si="21"/>
        <v/>
      </c>
      <c r="AP207" s="125" t="str">
        <f t="shared" si="22"/>
        <v/>
      </c>
      <c r="AQ207" s="126" t="str">
        <f t="shared" si="23"/>
        <v/>
      </c>
      <c r="AR207" s="39"/>
      <c r="AS207" s="234"/>
      <c r="AT207" s="39"/>
    </row>
    <row r="208" spans="2:46" ht="13.5" customHeight="1" x14ac:dyDescent="0.15">
      <c r="B208" s="289" t="s">
        <v>107</v>
      </c>
      <c r="C208" s="27" t="s">
        <v>34</v>
      </c>
      <c r="D208" s="41"/>
      <c r="E208" s="57"/>
      <c r="F208" s="98"/>
      <c r="G208" s="98"/>
      <c r="H208" s="98"/>
      <c r="I208" s="62"/>
      <c r="J208" s="62"/>
      <c r="K208" s="63"/>
      <c r="L208" s="258"/>
      <c r="M208" s="258"/>
      <c r="N208" s="57"/>
      <c r="O208" s="28"/>
      <c r="P208" s="57"/>
      <c r="Q208" s="28"/>
      <c r="R208" s="133"/>
      <c r="S208" s="206"/>
      <c r="T208" s="289" t="s">
        <v>107</v>
      </c>
      <c r="U208" s="27" t="s">
        <v>34</v>
      </c>
      <c r="V208" s="41"/>
      <c r="W208" s="57"/>
      <c r="X208" s="98"/>
      <c r="Y208" s="98"/>
      <c r="Z208" s="98"/>
      <c r="AA208" s="62"/>
      <c r="AB208" s="62"/>
      <c r="AC208" s="63"/>
      <c r="AD208" s="258"/>
      <c r="AE208" s="258"/>
      <c r="AF208" s="57"/>
      <c r="AG208" s="28"/>
      <c r="AH208" s="57"/>
      <c r="AI208" s="28"/>
      <c r="AJ208" s="133"/>
      <c r="AK208" s="208"/>
      <c r="AL208" s="289" t="s">
        <v>107</v>
      </c>
      <c r="AM208" s="121" t="str">
        <f t="shared" si="19"/>
        <v/>
      </c>
      <c r="AN208" s="97" t="str">
        <f t="shared" si="20"/>
        <v/>
      </c>
      <c r="AO208" s="97" t="str">
        <f t="shared" si="21"/>
        <v/>
      </c>
      <c r="AP208" s="97" t="str">
        <f t="shared" si="22"/>
        <v/>
      </c>
      <c r="AQ208" s="122" t="str">
        <f t="shared" si="23"/>
        <v/>
      </c>
      <c r="AR208" s="39"/>
      <c r="AS208" s="234"/>
      <c r="AT208" s="39"/>
    </row>
    <row r="209" spans="2:46" ht="13.5" customHeight="1" x14ac:dyDescent="0.15">
      <c r="B209" s="290"/>
      <c r="C209" s="29" t="s">
        <v>35</v>
      </c>
      <c r="D209" s="187"/>
      <c r="E209" s="58"/>
      <c r="F209" s="188"/>
      <c r="G209" s="188"/>
      <c r="H209" s="188"/>
      <c r="I209" s="64"/>
      <c r="J209" s="64"/>
      <c r="K209" s="189"/>
      <c r="L209" s="259"/>
      <c r="M209" s="259"/>
      <c r="N209" s="58"/>
      <c r="O209" s="30"/>
      <c r="P209" s="58"/>
      <c r="Q209" s="30"/>
      <c r="R209" s="134"/>
      <c r="S209" s="206"/>
      <c r="T209" s="290"/>
      <c r="U209" s="29" t="s">
        <v>35</v>
      </c>
      <c r="V209" s="187"/>
      <c r="W209" s="58"/>
      <c r="X209" s="188"/>
      <c r="Y209" s="188"/>
      <c r="Z209" s="188"/>
      <c r="AA209" s="64"/>
      <c r="AB209" s="64"/>
      <c r="AC209" s="189"/>
      <c r="AD209" s="259"/>
      <c r="AE209" s="259"/>
      <c r="AF209" s="58"/>
      <c r="AG209" s="30"/>
      <c r="AH209" s="58"/>
      <c r="AI209" s="30"/>
      <c r="AJ209" s="134"/>
      <c r="AK209" s="208"/>
      <c r="AL209" s="290"/>
      <c r="AM209" s="88" t="str">
        <f t="shared" si="19"/>
        <v/>
      </c>
      <c r="AN209" s="123" t="str">
        <f t="shared" si="20"/>
        <v/>
      </c>
      <c r="AO209" s="123" t="str">
        <f t="shared" si="21"/>
        <v/>
      </c>
      <c r="AP209" s="123" t="str">
        <f t="shared" si="22"/>
        <v/>
      </c>
      <c r="AQ209" s="89" t="str">
        <f t="shared" si="23"/>
        <v/>
      </c>
      <c r="AR209" s="39"/>
      <c r="AS209" s="234"/>
      <c r="AT209" s="39"/>
    </row>
    <row r="210" spans="2:46" ht="13.5" customHeight="1" x14ac:dyDescent="0.15">
      <c r="B210" s="290"/>
      <c r="C210" s="29" t="s">
        <v>36</v>
      </c>
      <c r="D210" s="187"/>
      <c r="E210" s="58"/>
      <c r="F210" s="188"/>
      <c r="G210" s="188"/>
      <c r="H210" s="188"/>
      <c r="I210" s="64"/>
      <c r="J210" s="64"/>
      <c r="K210" s="189"/>
      <c r="L210" s="259"/>
      <c r="M210" s="259"/>
      <c r="N210" s="58"/>
      <c r="O210" s="30"/>
      <c r="P210" s="58"/>
      <c r="Q210" s="30"/>
      <c r="R210" s="134"/>
      <c r="S210" s="206"/>
      <c r="T210" s="290"/>
      <c r="U210" s="29" t="s">
        <v>36</v>
      </c>
      <c r="V210" s="187"/>
      <c r="W210" s="58"/>
      <c r="X210" s="188"/>
      <c r="Y210" s="188"/>
      <c r="Z210" s="188"/>
      <c r="AA210" s="64"/>
      <c r="AB210" s="64"/>
      <c r="AC210" s="189"/>
      <c r="AD210" s="259"/>
      <c r="AE210" s="259"/>
      <c r="AF210" s="58"/>
      <c r="AG210" s="30"/>
      <c r="AH210" s="58"/>
      <c r="AI210" s="30"/>
      <c r="AJ210" s="134"/>
      <c r="AK210" s="208"/>
      <c r="AL210" s="290"/>
      <c r="AM210" s="88" t="str">
        <f t="shared" si="19"/>
        <v/>
      </c>
      <c r="AN210" s="123" t="str">
        <f t="shared" si="20"/>
        <v/>
      </c>
      <c r="AO210" s="123" t="str">
        <f t="shared" si="21"/>
        <v/>
      </c>
      <c r="AP210" s="123" t="str">
        <f t="shared" si="22"/>
        <v/>
      </c>
      <c r="AQ210" s="89" t="str">
        <f t="shared" si="23"/>
        <v/>
      </c>
      <c r="AR210" s="39"/>
      <c r="AS210" s="234"/>
      <c r="AT210" s="39"/>
    </row>
    <row r="211" spans="2:46" ht="13.5" customHeight="1" x14ac:dyDescent="0.15">
      <c r="B211" s="290"/>
      <c r="C211" s="29" t="s">
        <v>38</v>
      </c>
      <c r="D211" s="187"/>
      <c r="E211" s="58"/>
      <c r="F211" s="188"/>
      <c r="G211" s="188"/>
      <c r="H211" s="188"/>
      <c r="I211" s="64"/>
      <c r="J211" s="64"/>
      <c r="K211" s="189"/>
      <c r="L211" s="259"/>
      <c r="M211" s="259"/>
      <c r="N211" s="58"/>
      <c r="O211" s="30"/>
      <c r="P211" s="58"/>
      <c r="Q211" s="30"/>
      <c r="R211" s="134"/>
      <c r="S211" s="206"/>
      <c r="T211" s="290"/>
      <c r="U211" s="29" t="s">
        <v>38</v>
      </c>
      <c r="V211" s="187"/>
      <c r="W211" s="58"/>
      <c r="X211" s="188"/>
      <c r="Y211" s="188"/>
      <c r="Z211" s="188"/>
      <c r="AA211" s="64"/>
      <c r="AB211" s="64"/>
      <c r="AC211" s="189"/>
      <c r="AD211" s="259"/>
      <c r="AE211" s="259"/>
      <c r="AF211" s="58"/>
      <c r="AG211" s="30"/>
      <c r="AH211" s="58"/>
      <c r="AI211" s="30"/>
      <c r="AJ211" s="134"/>
      <c r="AK211" s="208"/>
      <c r="AL211" s="290"/>
      <c r="AM211" s="88" t="str">
        <f t="shared" si="19"/>
        <v/>
      </c>
      <c r="AN211" s="123" t="str">
        <f t="shared" si="20"/>
        <v/>
      </c>
      <c r="AO211" s="123" t="str">
        <f t="shared" si="21"/>
        <v/>
      </c>
      <c r="AP211" s="123" t="str">
        <f t="shared" si="22"/>
        <v/>
      </c>
      <c r="AQ211" s="89" t="str">
        <f t="shared" si="23"/>
        <v/>
      </c>
      <c r="AR211" s="39"/>
      <c r="AS211" s="234"/>
      <c r="AT211" s="39"/>
    </row>
    <row r="212" spans="2:46" ht="13.5" customHeight="1" thickBot="1" x14ac:dyDescent="0.2">
      <c r="B212" s="291"/>
      <c r="C212" s="29"/>
      <c r="D212" s="187"/>
      <c r="E212" s="58"/>
      <c r="F212" s="190"/>
      <c r="G212" s="190"/>
      <c r="H212" s="190"/>
      <c r="I212" s="58"/>
      <c r="J212" s="58"/>
      <c r="K212" s="189"/>
      <c r="L212" s="259"/>
      <c r="M212" s="259"/>
      <c r="N212" s="58"/>
      <c r="O212" s="30"/>
      <c r="P212" s="58"/>
      <c r="Q212" s="30"/>
      <c r="R212" s="185"/>
      <c r="S212" s="206"/>
      <c r="T212" s="291"/>
      <c r="U212" s="29"/>
      <c r="V212" s="187"/>
      <c r="W212" s="58"/>
      <c r="X212" s="190"/>
      <c r="Y212" s="190"/>
      <c r="Z212" s="190"/>
      <c r="AA212" s="58"/>
      <c r="AB212" s="58"/>
      <c r="AC212" s="189"/>
      <c r="AD212" s="259"/>
      <c r="AE212" s="259"/>
      <c r="AF212" s="58"/>
      <c r="AG212" s="30"/>
      <c r="AH212" s="58"/>
      <c r="AI212" s="30"/>
      <c r="AJ212" s="185"/>
      <c r="AK212" s="208"/>
      <c r="AL212" s="291"/>
      <c r="AM212" s="124" t="str">
        <f t="shared" si="19"/>
        <v/>
      </c>
      <c r="AN212" s="125" t="str">
        <f t="shared" si="20"/>
        <v/>
      </c>
      <c r="AO212" s="125" t="str">
        <f t="shared" si="21"/>
        <v/>
      </c>
      <c r="AP212" s="125" t="str">
        <f t="shared" si="22"/>
        <v/>
      </c>
      <c r="AQ212" s="126" t="str">
        <f t="shared" si="23"/>
        <v/>
      </c>
      <c r="AR212" s="39"/>
      <c r="AS212" s="234"/>
      <c r="AT212" s="39"/>
    </row>
    <row r="213" spans="2:46" ht="13.5" customHeight="1" x14ac:dyDescent="0.15">
      <c r="B213" s="289" t="s">
        <v>108</v>
      </c>
      <c r="C213" s="27" t="s">
        <v>34</v>
      </c>
      <c r="D213" s="41"/>
      <c r="E213" s="57"/>
      <c r="F213" s="98"/>
      <c r="G213" s="98"/>
      <c r="H213" s="98"/>
      <c r="I213" s="62"/>
      <c r="J213" s="62"/>
      <c r="K213" s="63"/>
      <c r="L213" s="258"/>
      <c r="M213" s="258"/>
      <c r="N213" s="57"/>
      <c r="O213" s="28"/>
      <c r="P213" s="57"/>
      <c r="Q213" s="28"/>
      <c r="R213" s="133"/>
      <c r="S213" s="206"/>
      <c r="T213" s="289" t="s">
        <v>108</v>
      </c>
      <c r="U213" s="27" t="s">
        <v>34</v>
      </c>
      <c r="V213" s="41"/>
      <c r="W213" s="57"/>
      <c r="X213" s="98"/>
      <c r="Y213" s="98"/>
      <c r="Z213" s="98"/>
      <c r="AA213" s="62"/>
      <c r="AB213" s="62"/>
      <c r="AC213" s="63"/>
      <c r="AD213" s="258"/>
      <c r="AE213" s="258"/>
      <c r="AF213" s="57"/>
      <c r="AG213" s="28"/>
      <c r="AH213" s="57"/>
      <c r="AI213" s="28"/>
      <c r="AJ213" s="133"/>
      <c r="AK213" s="208"/>
      <c r="AL213" s="289" t="s">
        <v>108</v>
      </c>
      <c r="AM213" s="121" t="str">
        <f t="shared" si="19"/>
        <v/>
      </c>
      <c r="AN213" s="97" t="str">
        <f t="shared" si="20"/>
        <v/>
      </c>
      <c r="AO213" s="97" t="str">
        <f t="shared" si="21"/>
        <v/>
      </c>
      <c r="AP213" s="97" t="str">
        <f t="shared" si="22"/>
        <v/>
      </c>
      <c r="AQ213" s="122" t="str">
        <f t="shared" si="23"/>
        <v/>
      </c>
      <c r="AR213" s="39"/>
      <c r="AS213" s="234"/>
      <c r="AT213" s="39"/>
    </row>
    <row r="214" spans="2:46" ht="13.5" customHeight="1" x14ac:dyDescent="0.15">
      <c r="B214" s="290"/>
      <c r="C214" s="29" t="s">
        <v>35</v>
      </c>
      <c r="D214" s="187"/>
      <c r="E214" s="58"/>
      <c r="F214" s="188"/>
      <c r="G214" s="188"/>
      <c r="H214" s="188"/>
      <c r="I214" s="64"/>
      <c r="J214" s="64"/>
      <c r="K214" s="189"/>
      <c r="L214" s="259"/>
      <c r="M214" s="259"/>
      <c r="N214" s="58"/>
      <c r="O214" s="30"/>
      <c r="P214" s="58"/>
      <c r="Q214" s="30"/>
      <c r="R214" s="134"/>
      <c r="S214" s="206"/>
      <c r="T214" s="290"/>
      <c r="U214" s="29" t="s">
        <v>35</v>
      </c>
      <c r="V214" s="187"/>
      <c r="W214" s="58"/>
      <c r="X214" s="188"/>
      <c r="Y214" s="188"/>
      <c r="Z214" s="188"/>
      <c r="AA214" s="64"/>
      <c r="AB214" s="64"/>
      <c r="AC214" s="189"/>
      <c r="AD214" s="259"/>
      <c r="AE214" s="259"/>
      <c r="AF214" s="58"/>
      <c r="AG214" s="30"/>
      <c r="AH214" s="58"/>
      <c r="AI214" s="30"/>
      <c r="AJ214" s="134"/>
      <c r="AK214" s="208"/>
      <c r="AL214" s="290"/>
      <c r="AM214" s="88" t="str">
        <f t="shared" si="19"/>
        <v/>
      </c>
      <c r="AN214" s="123" t="str">
        <f t="shared" si="20"/>
        <v/>
      </c>
      <c r="AO214" s="123" t="str">
        <f t="shared" si="21"/>
        <v/>
      </c>
      <c r="AP214" s="123" t="str">
        <f t="shared" si="22"/>
        <v/>
      </c>
      <c r="AQ214" s="89" t="str">
        <f t="shared" si="23"/>
        <v/>
      </c>
      <c r="AR214" s="39"/>
      <c r="AS214" s="234"/>
      <c r="AT214" s="39"/>
    </row>
    <row r="215" spans="2:46" ht="13.5" customHeight="1" x14ac:dyDescent="0.15">
      <c r="B215" s="290"/>
      <c r="C215" s="29" t="s">
        <v>36</v>
      </c>
      <c r="D215" s="187"/>
      <c r="E215" s="58"/>
      <c r="F215" s="188"/>
      <c r="G215" s="188"/>
      <c r="H215" s="188"/>
      <c r="I215" s="64"/>
      <c r="J215" s="64"/>
      <c r="K215" s="189"/>
      <c r="L215" s="259"/>
      <c r="M215" s="259"/>
      <c r="N215" s="58"/>
      <c r="O215" s="30"/>
      <c r="P215" s="58"/>
      <c r="Q215" s="30"/>
      <c r="R215" s="134"/>
      <c r="S215" s="206"/>
      <c r="T215" s="290"/>
      <c r="U215" s="29" t="s">
        <v>36</v>
      </c>
      <c r="V215" s="187"/>
      <c r="W215" s="58"/>
      <c r="X215" s="188"/>
      <c r="Y215" s="188"/>
      <c r="Z215" s="188"/>
      <c r="AA215" s="64"/>
      <c r="AB215" s="64"/>
      <c r="AC215" s="189"/>
      <c r="AD215" s="259"/>
      <c r="AE215" s="259"/>
      <c r="AF215" s="58"/>
      <c r="AG215" s="30"/>
      <c r="AH215" s="58"/>
      <c r="AI215" s="30"/>
      <c r="AJ215" s="134"/>
      <c r="AK215" s="208"/>
      <c r="AL215" s="290"/>
      <c r="AM215" s="88" t="str">
        <f t="shared" si="19"/>
        <v/>
      </c>
      <c r="AN215" s="123" t="str">
        <f t="shared" si="20"/>
        <v/>
      </c>
      <c r="AO215" s="123" t="str">
        <f t="shared" si="21"/>
        <v/>
      </c>
      <c r="AP215" s="123" t="str">
        <f t="shared" si="22"/>
        <v/>
      </c>
      <c r="AQ215" s="89" t="str">
        <f t="shared" si="23"/>
        <v/>
      </c>
      <c r="AR215" s="39"/>
      <c r="AS215" s="234"/>
      <c r="AT215" s="39"/>
    </row>
    <row r="216" spans="2:46" ht="13.5" customHeight="1" x14ac:dyDescent="0.15">
      <c r="B216" s="290"/>
      <c r="C216" s="29" t="s">
        <v>38</v>
      </c>
      <c r="D216" s="187"/>
      <c r="E216" s="58"/>
      <c r="F216" s="188"/>
      <c r="G216" s="188"/>
      <c r="H216" s="188"/>
      <c r="I216" s="64"/>
      <c r="J216" s="64"/>
      <c r="K216" s="189"/>
      <c r="L216" s="259"/>
      <c r="M216" s="259"/>
      <c r="N216" s="58"/>
      <c r="O216" s="30"/>
      <c r="P216" s="58"/>
      <c r="Q216" s="30"/>
      <c r="R216" s="134"/>
      <c r="S216" s="206"/>
      <c r="T216" s="290"/>
      <c r="U216" s="29" t="s">
        <v>38</v>
      </c>
      <c r="V216" s="187"/>
      <c r="W216" s="58"/>
      <c r="X216" s="188"/>
      <c r="Y216" s="188"/>
      <c r="Z216" s="188"/>
      <c r="AA216" s="64"/>
      <c r="AB216" s="64"/>
      <c r="AC216" s="189"/>
      <c r="AD216" s="259"/>
      <c r="AE216" s="259"/>
      <c r="AF216" s="58"/>
      <c r="AG216" s="30"/>
      <c r="AH216" s="58"/>
      <c r="AI216" s="30"/>
      <c r="AJ216" s="134"/>
      <c r="AK216" s="208"/>
      <c r="AL216" s="290"/>
      <c r="AM216" s="88" t="str">
        <f t="shared" si="19"/>
        <v/>
      </c>
      <c r="AN216" s="123" t="str">
        <f t="shared" si="20"/>
        <v/>
      </c>
      <c r="AO216" s="123" t="str">
        <f t="shared" si="21"/>
        <v/>
      </c>
      <c r="AP216" s="123" t="str">
        <f t="shared" si="22"/>
        <v/>
      </c>
      <c r="AQ216" s="89" t="str">
        <f t="shared" si="23"/>
        <v/>
      </c>
      <c r="AR216" s="39"/>
      <c r="AS216" s="234"/>
      <c r="AT216" s="39"/>
    </row>
    <row r="217" spans="2:46" ht="13.5" customHeight="1" thickBot="1" x14ac:dyDescent="0.2">
      <c r="B217" s="291"/>
      <c r="C217" s="29"/>
      <c r="D217" s="187"/>
      <c r="E217" s="58"/>
      <c r="F217" s="190"/>
      <c r="G217" s="190"/>
      <c r="H217" s="190"/>
      <c r="I217" s="58"/>
      <c r="J217" s="58"/>
      <c r="K217" s="189"/>
      <c r="L217" s="259"/>
      <c r="M217" s="259"/>
      <c r="N217" s="58"/>
      <c r="O217" s="30"/>
      <c r="P217" s="58"/>
      <c r="Q217" s="30"/>
      <c r="R217" s="185"/>
      <c r="S217" s="206"/>
      <c r="T217" s="291"/>
      <c r="U217" s="29"/>
      <c r="V217" s="187"/>
      <c r="W217" s="58"/>
      <c r="X217" s="190"/>
      <c r="Y217" s="190"/>
      <c r="Z217" s="190"/>
      <c r="AA217" s="58"/>
      <c r="AB217" s="58"/>
      <c r="AC217" s="189"/>
      <c r="AD217" s="259"/>
      <c r="AE217" s="259"/>
      <c r="AF217" s="58"/>
      <c r="AG217" s="30"/>
      <c r="AH217" s="58"/>
      <c r="AI217" s="30"/>
      <c r="AJ217" s="185"/>
      <c r="AK217" s="208"/>
      <c r="AL217" s="291"/>
      <c r="AM217" s="124" t="str">
        <f t="shared" si="19"/>
        <v/>
      </c>
      <c r="AN217" s="125" t="str">
        <f t="shared" si="20"/>
        <v/>
      </c>
      <c r="AO217" s="125" t="str">
        <f t="shared" si="21"/>
        <v/>
      </c>
      <c r="AP217" s="125" t="str">
        <f t="shared" si="22"/>
        <v/>
      </c>
      <c r="AQ217" s="126" t="str">
        <f t="shared" si="23"/>
        <v/>
      </c>
      <c r="AR217" s="39"/>
      <c r="AS217" s="234"/>
      <c r="AT217" s="39"/>
    </row>
    <row r="218" spans="2:46" ht="13.5" customHeight="1" x14ac:dyDescent="0.15">
      <c r="B218" s="289" t="s">
        <v>109</v>
      </c>
      <c r="C218" s="27" t="s">
        <v>34</v>
      </c>
      <c r="D218" s="41"/>
      <c r="E218" s="57"/>
      <c r="F218" s="98"/>
      <c r="G218" s="98"/>
      <c r="H218" s="98"/>
      <c r="I218" s="62"/>
      <c r="J218" s="62"/>
      <c r="K218" s="63"/>
      <c r="L218" s="258"/>
      <c r="M218" s="258"/>
      <c r="N218" s="57"/>
      <c r="O218" s="28"/>
      <c r="P218" s="57"/>
      <c r="Q218" s="28"/>
      <c r="R218" s="133"/>
      <c r="S218" s="206"/>
      <c r="T218" s="289" t="s">
        <v>109</v>
      </c>
      <c r="U218" s="27" t="s">
        <v>34</v>
      </c>
      <c r="V218" s="41"/>
      <c r="W218" s="57"/>
      <c r="X218" s="98"/>
      <c r="Y218" s="98"/>
      <c r="Z218" s="98"/>
      <c r="AA218" s="62"/>
      <c r="AB218" s="62"/>
      <c r="AC218" s="63"/>
      <c r="AD218" s="258"/>
      <c r="AE218" s="258"/>
      <c r="AF218" s="57"/>
      <c r="AG218" s="28"/>
      <c r="AH218" s="57"/>
      <c r="AI218" s="28"/>
      <c r="AJ218" s="133"/>
      <c r="AK218" s="208"/>
      <c r="AL218" s="289" t="s">
        <v>109</v>
      </c>
      <c r="AM218" s="121" t="str">
        <f t="shared" si="19"/>
        <v/>
      </c>
      <c r="AN218" s="97" t="str">
        <f t="shared" si="20"/>
        <v/>
      </c>
      <c r="AO218" s="97" t="str">
        <f t="shared" si="21"/>
        <v/>
      </c>
      <c r="AP218" s="97" t="str">
        <f t="shared" si="22"/>
        <v/>
      </c>
      <c r="AQ218" s="122" t="str">
        <f t="shared" si="23"/>
        <v/>
      </c>
      <c r="AR218" s="39"/>
      <c r="AS218" s="234"/>
      <c r="AT218" s="39"/>
    </row>
    <row r="219" spans="2:46" ht="13.5" customHeight="1" x14ac:dyDescent="0.15">
      <c r="B219" s="290"/>
      <c r="C219" s="29" t="s">
        <v>35</v>
      </c>
      <c r="D219" s="187"/>
      <c r="E219" s="58"/>
      <c r="F219" s="188"/>
      <c r="G219" s="188"/>
      <c r="H219" s="188"/>
      <c r="I219" s="64"/>
      <c r="J219" s="64"/>
      <c r="K219" s="189"/>
      <c r="L219" s="259"/>
      <c r="M219" s="259"/>
      <c r="N219" s="58"/>
      <c r="O219" s="30"/>
      <c r="P219" s="58"/>
      <c r="Q219" s="30"/>
      <c r="R219" s="134"/>
      <c r="S219" s="206"/>
      <c r="T219" s="290"/>
      <c r="U219" s="29" t="s">
        <v>35</v>
      </c>
      <c r="V219" s="187"/>
      <c r="W219" s="58"/>
      <c r="X219" s="188"/>
      <c r="Y219" s="188"/>
      <c r="Z219" s="188"/>
      <c r="AA219" s="64"/>
      <c r="AB219" s="64"/>
      <c r="AC219" s="189"/>
      <c r="AD219" s="259"/>
      <c r="AE219" s="259"/>
      <c r="AF219" s="58"/>
      <c r="AG219" s="30"/>
      <c r="AH219" s="58"/>
      <c r="AI219" s="30"/>
      <c r="AJ219" s="134"/>
      <c r="AK219" s="208"/>
      <c r="AL219" s="290"/>
      <c r="AM219" s="88" t="str">
        <f t="shared" si="19"/>
        <v/>
      </c>
      <c r="AN219" s="123" t="str">
        <f t="shared" si="20"/>
        <v/>
      </c>
      <c r="AO219" s="123" t="str">
        <f t="shared" si="21"/>
        <v/>
      </c>
      <c r="AP219" s="123" t="str">
        <f t="shared" si="22"/>
        <v/>
      </c>
      <c r="AQ219" s="89" t="str">
        <f t="shared" si="23"/>
        <v/>
      </c>
      <c r="AR219" s="39"/>
      <c r="AS219" s="234"/>
      <c r="AT219" s="39"/>
    </row>
    <row r="220" spans="2:46" ht="13.5" customHeight="1" x14ac:dyDescent="0.15">
      <c r="B220" s="290"/>
      <c r="C220" s="29" t="s">
        <v>36</v>
      </c>
      <c r="D220" s="187"/>
      <c r="E220" s="58"/>
      <c r="F220" s="188"/>
      <c r="G220" s="188"/>
      <c r="H220" s="188"/>
      <c r="I220" s="64"/>
      <c r="J220" s="64"/>
      <c r="K220" s="189"/>
      <c r="L220" s="259"/>
      <c r="M220" s="259"/>
      <c r="N220" s="58"/>
      <c r="O220" s="30"/>
      <c r="P220" s="58"/>
      <c r="Q220" s="30"/>
      <c r="R220" s="134"/>
      <c r="S220" s="206"/>
      <c r="T220" s="290"/>
      <c r="U220" s="29" t="s">
        <v>36</v>
      </c>
      <c r="V220" s="187"/>
      <c r="W220" s="58"/>
      <c r="X220" s="188"/>
      <c r="Y220" s="188"/>
      <c r="Z220" s="188"/>
      <c r="AA220" s="64"/>
      <c r="AB220" s="64"/>
      <c r="AC220" s="189"/>
      <c r="AD220" s="259"/>
      <c r="AE220" s="259"/>
      <c r="AF220" s="58"/>
      <c r="AG220" s="30"/>
      <c r="AH220" s="58"/>
      <c r="AI220" s="30"/>
      <c r="AJ220" s="134"/>
      <c r="AK220" s="208"/>
      <c r="AL220" s="290"/>
      <c r="AM220" s="88" t="str">
        <f t="shared" si="19"/>
        <v/>
      </c>
      <c r="AN220" s="123" t="str">
        <f t="shared" si="20"/>
        <v/>
      </c>
      <c r="AO220" s="123" t="str">
        <f t="shared" si="21"/>
        <v/>
      </c>
      <c r="AP220" s="123" t="str">
        <f t="shared" si="22"/>
        <v/>
      </c>
      <c r="AQ220" s="89" t="str">
        <f t="shared" si="23"/>
        <v/>
      </c>
      <c r="AR220" s="39"/>
      <c r="AS220" s="234"/>
      <c r="AT220" s="39"/>
    </row>
    <row r="221" spans="2:46" ht="13.5" customHeight="1" x14ac:dyDescent="0.15">
      <c r="B221" s="290"/>
      <c r="C221" s="29" t="s">
        <v>38</v>
      </c>
      <c r="D221" s="187"/>
      <c r="E221" s="58"/>
      <c r="F221" s="188"/>
      <c r="G221" s="188"/>
      <c r="H221" s="188"/>
      <c r="I221" s="64"/>
      <c r="J221" s="64"/>
      <c r="K221" s="189"/>
      <c r="L221" s="259"/>
      <c r="M221" s="259"/>
      <c r="N221" s="58"/>
      <c r="O221" s="30"/>
      <c r="P221" s="58"/>
      <c r="Q221" s="30"/>
      <c r="R221" s="134"/>
      <c r="S221" s="206"/>
      <c r="T221" s="290"/>
      <c r="U221" s="29" t="s">
        <v>38</v>
      </c>
      <c r="V221" s="187"/>
      <c r="W221" s="58"/>
      <c r="X221" s="188"/>
      <c r="Y221" s="188"/>
      <c r="Z221" s="188"/>
      <c r="AA221" s="64"/>
      <c r="AB221" s="64"/>
      <c r="AC221" s="189"/>
      <c r="AD221" s="259"/>
      <c r="AE221" s="259"/>
      <c r="AF221" s="58"/>
      <c r="AG221" s="30"/>
      <c r="AH221" s="58"/>
      <c r="AI221" s="30"/>
      <c r="AJ221" s="134"/>
      <c r="AK221" s="208"/>
      <c r="AL221" s="290"/>
      <c r="AM221" s="88" t="str">
        <f t="shared" si="19"/>
        <v/>
      </c>
      <c r="AN221" s="123" t="str">
        <f t="shared" si="20"/>
        <v/>
      </c>
      <c r="AO221" s="123" t="str">
        <f t="shared" si="21"/>
        <v/>
      </c>
      <c r="AP221" s="123" t="str">
        <f t="shared" si="22"/>
        <v/>
      </c>
      <c r="AQ221" s="89" t="str">
        <f t="shared" si="23"/>
        <v/>
      </c>
      <c r="AR221" s="39"/>
      <c r="AS221" s="234"/>
      <c r="AT221" s="39"/>
    </row>
    <row r="222" spans="2:46" ht="13.5" customHeight="1" thickBot="1" x14ac:dyDescent="0.2">
      <c r="B222" s="291"/>
      <c r="C222" s="29"/>
      <c r="D222" s="187"/>
      <c r="E222" s="58"/>
      <c r="F222" s="190"/>
      <c r="G222" s="190"/>
      <c r="H222" s="190"/>
      <c r="I222" s="58"/>
      <c r="J222" s="58"/>
      <c r="K222" s="189"/>
      <c r="L222" s="259"/>
      <c r="M222" s="259"/>
      <c r="N222" s="58"/>
      <c r="O222" s="30"/>
      <c r="P222" s="58"/>
      <c r="Q222" s="30"/>
      <c r="R222" s="185"/>
      <c r="S222" s="206"/>
      <c r="T222" s="291"/>
      <c r="U222" s="29"/>
      <c r="V222" s="187"/>
      <c r="W222" s="58"/>
      <c r="X222" s="190"/>
      <c r="Y222" s="190"/>
      <c r="Z222" s="190"/>
      <c r="AA222" s="58"/>
      <c r="AB222" s="58"/>
      <c r="AC222" s="189"/>
      <c r="AD222" s="259"/>
      <c r="AE222" s="259"/>
      <c r="AF222" s="58"/>
      <c r="AG222" s="30"/>
      <c r="AH222" s="58"/>
      <c r="AI222" s="30"/>
      <c r="AJ222" s="185"/>
      <c r="AK222" s="208"/>
      <c r="AL222" s="291"/>
      <c r="AM222" s="124" t="str">
        <f t="shared" si="19"/>
        <v/>
      </c>
      <c r="AN222" s="125" t="str">
        <f t="shared" si="20"/>
        <v/>
      </c>
      <c r="AO222" s="125" t="str">
        <f t="shared" si="21"/>
        <v/>
      </c>
      <c r="AP222" s="125" t="str">
        <f t="shared" si="22"/>
        <v/>
      </c>
      <c r="AQ222" s="126" t="str">
        <f t="shared" si="23"/>
        <v/>
      </c>
      <c r="AR222" s="39"/>
      <c r="AS222" s="234"/>
      <c r="AT222" s="39"/>
    </row>
    <row r="223" spans="2:46" ht="13.5" customHeight="1" x14ac:dyDescent="0.15">
      <c r="B223" s="289" t="s">
        <v>110</v>
      </c>
      <c r="C223" s="27" t="s">
        <v>34</v>
      </c>
      <c r="D223" s="41"/>
      <c r="E223" s="57"/>
      <c r="F223" s="98"/>
      <c r="G223" s="98"/>
      <c r="H223" s="98"/>
      <c r="I223" s="62"/>
      <c r="J223" s="62"/>
      <c r="K223" s="63"/>
      <c r="L223" s="258"/>
      <c r="M223" s="258"/>
      <c r="N223" s="57"/>
      <c r="O223" s="28"/>
      <c r="P223" s="57"/>
      <c r="Q223" s="28"/>
      <c r="R223" s="133"/>
      <c r="S223" s="206"/>
      <c r="T223" s="289" t="s">
        <v>110</v>
      </c>
      <c r="U223" s="27" t="s">
        <v>34</v>
      </c>
      <c r="V223" s="41"/>
      <c r="W223" s="57"/>
      <c r="X223" s="98"/>
      <c r="Y223" s="98"/>
      <c r="Z223" s="98"/>
      <c r="AA223" s="62"/>
      <c r="AB223" s="62"/>
      <c r="AC223" s="63"/>
      <c r="AD223" s="258"/>
      <c r="AE223" s="258"/>
      <c r="AF223" s="57"/>
      <c r="AG223" s="28"/>
      <c r="AH223" s="57"/>
      <c r="AI223" s="28"/>
      <c r="AJ223" s="133"/>
      <c r="AK223" s="208"/>
      <c r="AL223" s="289" t="s">
        <v>110</v>
      </c>
      <c r="AM223" s="121" t="str">
        <f t="shared" si="19"/>
        <v/>
      </c>
      <c r="AN223" s="97" t="str">
        <f t="shared" si="20"/>
        <v/>
      </c>
      <c r="AO223" s="97" t="str">
        <f t="shared" si="21"/>
        <v/>
      </c>
      <c r="AP223" s="97" t="str">
        <f t="shared" si="22"/>
        <v/>
      </c>
      <c r="AQ223" s="122" t="str">
        <f t="shared" si="23"/>
        <v/>
      </c>
      <c r="AR223" s="39"/>
      <c r="AS223" s="234"/>
      <c r="AT223" s="39"/>
    </row>
    <row r="224" spans="2:46" ht="13.5" customHeight="1" x14ac:dyDescent="0.15">
      <c r="B224" s="290"/>
      <c r="C224" s="29" t="s">
        <v>35</v>
      </c>
      <c r="D224" s="187"/>
      <c r="E224" s="58"/>
      <c r="F224" s="188"/>
      <c r="G224" s="188"/>
      <c r="H224" s="188"/>
      <c r="I224" s="64"/>
      <c r="J224" s="64"/>
      <c r="K224" s="189"/>
      <c r="L224" s="259"/>
      <c r="M224" s="259"/>
      <c r="N224" s="58"/>
      <c r="O224" s="30"/>
      <c r="P224" s="58"/>
      <c r="Q224" s="30"/>
      <c r="R224" s="134"/>
      <c r="S224" s="206"/>
      <c r="T224" s="290"/>
      <c r="U224" s="29" t="s">
        <v>35</v>
      </c>
      <c r="V224" s="187"/>
      <c r="W224" s="58"/>
      <c r="X224" s="188"/>
      <c r="Y224" s="188"/>
      <c r="Z224" s="188"/>
      <c r="AA224" s="64"/>
      <c r="AB224" s="64"/>
      <c r="AC224" s="189"/>
      <c r="AD224" s="259"/>
      <c r="AE224" s="259"/>
      <c r="AF224" s="58"/>
      <c r="AG224" s="30"/>
      <c r="AH224" s="58"/>
      <c r="AI224" s="30"/>
      <c r="AJ224" s="134"/>
      <c r="AK224" s="208"/>
      <c r="AL224" s="290"/>
      <c r="AM224" s="88" t="str">
        <f t="shared" si="19"/>
        <v/>
      </c>
      <c r="AN224" s="123" t="str">
        <f t="shared" si="20"/>
        <v/>
      </c>
      <c r="AO224" s="123" t="str">
        <f t="shared" si="21"/>
        <v/>
      </c>
      <c r="AP224" s="123" t="str">
        <f t="shared" si="22"/>
        <v/>
      </c>
      <c r="AQ224" s="89" t="str">
        <f t="shared" si="23"/>
        <v/>
      </c>
      <c r="AR224" s="39"/>
      <c r="AS224" s="234"/>
      <c r="AT224" s="39"/>
    </row>
    <row r="225" spans="2:46" ht="13.5" customHeight="1" x14ac:dyDescent="0.15">
      <c r="B225" s="290"/>
      <c r="C225" s="29" t="s">
        <v>36</v>
      </c>
      <c r="D225" s="187"/>
      <c r="E225" s="58"/>
      <c r="F225" s="188"/>
      <c r="G225" s="188"/>
      <c r="H225" s="188"/>
      <c r="I225" s="64"/>
      <c r="J225" s="64"/>
      <c r="K225" s="189"/>
      <c r="L225" s="259"/>
      <c r="M225" s="259"/>
      <c r="N225" s="58"/>
      <c r="O225" s="30"/>
      <c r="P225" s="58"/>
      <c r="Q225" s="30"/>
      <c r="R225" s="134"/>
      <c r="S225" s="206"/>
      <c r="T225" s="290"/>
      <c r="U225" s="29" t="s">
        <v>36</v>
      </c>
      <c r="V225" s="187"/>
      <c r="W225" s="58"/>
      <c r="X225" s="188"/>
      <c r="Y225" s="188"/>
      <c r="Z225" s="188"/>
      <c r="AA225" s="64"/>
      <c r="AB225" s="64"/>
      <c r="AC225" s="189"/>
      <c r="AD225" s="259"/>
      <c r="AE225" s="259"/>
      <c r="AF225" s="58"/>
      <c r="AG225" s="30"/>
      <c r="AH225" s="58"/>
      <c r="AI225" s="30"/>
      <c r="AJ225" s="134"/>
      <c r="AK225" s="208"/>
      <c r="AL225" s="290"/>
      <c r="AM225" s="88" t="str">
        <f t="shared" ref="AM225:AM288" si="24">IF(OR(X225="",F225=""),"",X225-F225)</f>
        <v/>
      </c>
      <c r="AN225" s="123" t="str">
        <f t="shared" ref="AN225:AN288" si="25">IF(OR(Y225="",G225=""),"",Y225-G225)</f>
        <v/>
      </c>
      <c r="AO225" s="123" t="str">
        <f t="shared" ref="AO225:AO288" si="26">IF(OR(Z225="",H225=""),"",Z225-H225)</f>
        <v/>
      </c>
      <c r="AP225" s="123" t="str">
        <f t="shared" ref="AP225:AP288" si="27">IF(OR(AA225="",I225=""),"",AA225-I225)</f>
        <v/>
      </c>
      <c r="AQ225" s="89" t="str">
        <f t="shared" ref="AQ225:AQ288" si="28">IF(OR(AB225="",J225=""),"",AB225-J225)</f>
        <v/>
      </c>
      <c r="AR225" s="39"/>
      <c r="AS225" s="234"/>
      <c r="AT225" s="39"/>
    </row>
    <row r="226" spans="2:46" ht="13.5" customHeight="1" x14ac:dyDescent="0.15">
      <c r="B226" s="290"/>
      <c r="C226" s="29" t="s">
        <v>38</v>
      </c>
      <c r="D226" s="187"/>
      <c r="E226" s="58"/>
      <c r="F226" s="188"/>
      <c r="G226" s="188"/>
      <c r="H226" s="188"/>
      <c r="I226" s="64"/>
      <c r="J226" s="64"/>
      <c r="K226" s="189"/>
      <c r="L226" s="259"/>
      <c r="M226" s="259"/>
      <c r="N226" s="58"/>
      <c r="O226" s="30"/>
      <c r="P226" s="58"/>
      <c r="Q226" s="30"/>
      <c r="R226" s="134"/>
      <c r="S226" s="206"/>
      <c r="T226" s="290"/>
      <c r="U226" s="29" t="s">
        <v>38</v>
      </c>
      <c r="V226" s="187"/>
      <c r="W226" s="58"/>
      <c r="X226" s="188"/>
      <c r="Y226" s="188"/>
      <c r="Z226" s="188"/>
      <c r="AA226" s="64"/>
      <c r="AB226" s="64"/>
      <c r="AC226" s="189"/>
      <c r="AD226" s="259"/>
      <c r="AE226" s="259"/>
      <c r="AF226" s="58"/>
      <c r="AG226" s="30"/>
      <c r="AH226" s="58"/>
      <c r="AI226" s="30"/>
      <c r="AJ226" s="134"/>
      <c r="AK226" s="208"/>
      <c r="AL226" s="290"/>
      <c r="AM226" s="88" t="str">
        <f t="shared" si="24"/>
        <v/>
      </c>
      <c r="AN226" s="123" t="str">
        <f t="shared" si="25"/>
        <v/>
      </c>
      <c r="AO226" s="123" t="str">
        <f t="shared" si="26"/>
        <v/>
      </c>
      <c r="AP226" s="123" t="str">
        <f t="shared" si="27"/>
        <v/>
      </c>
      <c r="AQ226" s="89" t="str">
        <f t="shared" si="28"/>
        <v/>
      </c>
      <c r="AR226" s="39"/>
      <c r="AS226" s="234"/>
      <c r="AT226" s="39"/>
    </row>
    <row r="227" spans="2:46" ht="13.5" customHeight="1" thickBot="1" x14ac:dyDescent="0.2">
      <c r="B227" s="291"/>
      <c r="C227" s="29"/>
      <c r="D227" s="187"/>
      <c r="E227" s="58"/>
      <c r="F227" s="190"/>
      <c r="G227" s="190"/>
      <c r="H227" s="190"/>
      <c r="I227" s="58"/>
      <c r="J227" s="58"/>
      <c r="K227" s="189"/>
      <c r="L227" s="259"/>
      <c r="M227" s="259"/>
      <c r="N227" s="58"/>
      <c r="O227" s="30"/>
      <c r="P227" s="58"/>
      <c r="Q227" s="30"/>
      <c r="R227" s="185"/>
      <c r="S227" s="206"/>
      <c r="T227" s="291"/>
      <c r="U227" s="29"/>
      <c r="V227" s="187"/>
      <c r="W227" s="58"/>
      <c r="X227" s="190"/>
      <c r="Y227" s="190"/>
      <c r="Z227" s="190"/>
      <c r="AA227" s="58"/>
      <c r="AB227" s="58"/>
      <c r="AC227" s="189"/>
      <c r="AD227" s="259"/>
      <c r="AE227" s="259"/>
      <c r="AF227" s="58"/>
      <c r="AG227" s="30"/>
      <c r="AH227" s="58"/>
      <c r="AI227" s="30"/>
      <c r="AJ227" s="185"/>
      <c r="AK227" s="208"/>
      <c r="AL227" s="291"/>
      <c r="AM227" s="124" t="str">
        <f t="shared" si="24"/>
        <v/>
      </c>
      <c r="AN227" s="125" t="str">
        <f t="shared" si="25"/>
        <v/>
      </c>
      <c r="AO227" s="125" t="str">
        <f t="shared" si="26"/>
        <v/>
      </c>
      <c r="AP227" s="125" t="str">
        <f t="shared" si="27"/>
        <v/>
      </c>
      <c r="AQ227" s="126" t="str">
        <f t="shared" si="28"/>
        <v/>
      </c>
      <c r="AR227" s="39"/>
      <c r="AS227" s="234"/>
      <c r="AT227" s="39"/>
    </row>
    <row r="228" spans="2:46" ht="13.5" customHeight="1" x14ac:dyDescent="0.15">
      <c r="B228" s="289" t="s">
        <v>111</v>
      </c>
      <c r="C228" s="27" t="s">
        <v>34</v>
      </c>
      <c r="D228" s="41"/>
      <c r="E228" s="57"/>
      <c r="F228" s="98"/>
      <c r="G228" s="98"/>
      <c r="H228" s="98"/>
      <c r="I228" s="62"/>
      <c r="J228" s="62"/>
      <c r="K228" s="63"/>
      <c r="L228" s="258"/>
      <c r="M228" s="258"/>
      <c r="N228" s="57"/>
      <c r="O228" s="28"/>
      <c r="P228" s="57"/>
      <c r="Q228" s="28"/>
      <c r="R228" s="133"/>
      <c r="S228" s="206"/>
      <c r="T228" s="289" t="s">
        <v>111</v>
      </c>
      <c r="U228" s="27" t="s">
        <v>34</v>
      </c>
      <c r="V228" s="41"/>
      <c r="W228" s="57"/>
      <c r="X228" s="98"/>
      <c r="Y228" s="98"/>
      <c r="Z228" s="98"/>
      <c r="AA228" s="62"/>
      <c r="AB228" s="62"/>
      <c r="AC228" s="63"/>
      <c r="AD228" s="258"/>
      <c r="AE228" s="258"/>
      <c r="AF228" s="57"/>
      <c r="AG228" s="28"/>
      <c r="AH228" s="57"/>
      <c r="AI228" s="28"/>
      <c r="AJ228" s="133"/>
      <c r="AK228" s="208"/>
      <c r="AL228" s="289" t="s">
        <v>111</v>
      </c>
      <c r="AM228" s="121" t="str">
        <f t="shared" si="24"/>
        <v/>
      </c>
      <c r="AN228" s="97" t="str">
        <f t="shared" si="25"/>
        <v/>
      </c>
      <c r="AO228" s="97" t="str">
        <f t="shared" si="26"/>
        <v/>
      </c>
      <c r="AP228" s="97" t="str">
        <f t="shared" si="27"/>
        <v/>
      </c>
      <c r="AQ228" s="122" t="str">
        <f t="shared" si="28"/>
        <v/>
      </c>
      <c r="AR228" s="39"/>
      <c r="AS228" s="234"/>
      <c r="AT228" s="39"/>
    </row>
    <row r="229" spans="2:46" ht="13.5" customHeight="1" x14ac:dyDescent="0.15">
      <c r="B229" s="290"/>
      <c r="C229" s="29" t="s">
        <v>35</v>
      </c>
      <c r="D229" s="187"/>
      <c r="E229" s="58"/>
      <c r="F229" s="188"/>
      <c r="G229" s="188"/>
      <c r="H229" s="188"/>
      <c r="I229" s="64"/>
      <c r="J229" s="64"/>
      <c r="K229" s="189"/>
      <c r="L229" s="259"/>
      <c r="M229" s="259"/>
      <c r="N229" s="58"/>
      <c r="O229" s="30"/>
      <c r="P229" s="58"/>
      <c r="Q229" s="30"/>
      <c r="R229" s="134"/>
      <c r="S229" s="206"/>
      <c r="T229" s="290"/>
      <c r="U229" s="29" t="s">
        <v>35</v>
      </c>
      <c r="V229" s="187"/>
      <c r="W229" s="58"/>
      <c r="X229" s="188"/>
      <c r="Y229" s="188"/>
      <c r="Z229" s="188"/>
      <c r="AA229" s="64"/>
      <c r="AB229" s="64"/>
      <c r="AC229" s="189"/>
      <c r="AD229" s="259"/>
      <c r="AE229" s="259"/>
      <c r="AF229" s="58"/>
      <c r="AG229" s="30"/>
      <c r="AH229" s="58"/>
      <c r="AI229" s="30"/>
      <c r="AJ229" s="134"/>
      <c r="AK229" s="208"/>
      <c r="AL229" s="290"/>
      <c r="AM229" s="88" t="str">
        <f t="shared" si="24"/>
        <v/>
      </c>
      <c r="AN229" s="123" t="str">
        <f t="shared" si="25"/>
        <v/>
      </c>
      <c r="AO229" s="123" t="str">
        <f t="shared" si="26"/>
        <v/>
      </c>
      <c r="AP229" s="123" t="str">
        <f t="shared" si="27"/>
        <v/>
      </c>
      <c r="AQ229" s="89" t="str">
        <f t="shared" si="28"/>
        <v/>
      </c>
      <c r="AR229" s="39"/>
      <c r="AS229" s="234"/>
      <c r="AT229" s="39"/>
    </row>
    <row r="230" spans="2:46" ht="13.5" customHeight="1" x14ac:dyDescent="0.15">
      <c r="B230" s="290"/>
      <c r="C230" s="29" t="s">
        <v>36</v>
      </c>
      <c r="D230" s="187"/>
      <c r="E230" s="58"/>
      <c r="F230" s="188"/>
      <c r="G230" s="188"/>
      <c r="H230" s="188"/>
      <c r="I230" s="64"/>
      <c r="J230" s="64"/>
      <c r="K230" s="189"/>
      <c r="L230" s="259"/>
      <c r="M230" s="259"/>
      <c r="N230" s="58"/>
      <c r="O230" s="30"/>
      <c r="P230" s="58"/>
      <c r="Q230" s="30"/>
      <c r="R230" s="134"/>
      <c r="S230" s="206"/>
      <c r="T230" s="290"/>
      <c r="U230" s="29" t="s">
        <v>36</v>
      </c>
      <c r="V230" s="187"/>
      <c r="W230" s="58"/>
      <c r="X230" s="188"/>
      <c r="Y230" s="188"/>
      <c r="Z230" s="188"/>
      <c r="AA230" s="64"/>
      <c r="AB230" s="64"/>
      <c r="AC230" s="189"/>
      <c r="AD230" s="259"/>
      <c r="AE230" s="259"/>
      <c r="AF230" s="58"/>
      <c r="AG230" s="30"/>
      <c r="AH230" s="58"/>
      <c r="AI230" s="30"/>
      <c r="AJ230" s="134"/>
      <c r="AK230" s="208"/>
      <c r="AL230" s="290"/>
      <c r="AM230" s="88" t="str">
        <f t="shared" si="24"/>
        <v/>
      </c>
      <c r="AN230" s="123" t="str">
        <f t="shared" si="25"/>
        <v/>
      </c>
      <c r="AO230" s="123" t="str">
        <f t="shared" si="26"/>
        <v/>
      </c>
      <c r="AP230" s="123" t="str">
        <f t="shared" si="27"/>
        <v/>
      </c>
      <c r="AQ230" s="89" t="str">
        <f t="shared" si="28"/>
        <v/>
      </c>
      <c r="AR230" s="39"/>
      <c r="AS230" s="234"/>
      <c r="AT230" s="39"/>
    </row>
    <row r="231" spans="2:46" ht="13.5" customHeight="1" x14ac:dyDescent="0.15">
      <c r="B231" s="290"/>
      <c r="C231" s="29" t="s">
        <v>38</v>
      </c>
      <c r="D231" s="187"/>
      <c r="E231" s="58"/>
      <c r="F231" s="188"/>
      <c r="G231" s="188"/>
      <c r="H231" s="188"/>
      <c r="I231" s="64"/>
      <c r="J231" s="64"/>
      <c r="K231" s="189"/>
      <c r="L231" s="259"/>
      <c r="M231" s="259"/>
      <c r="N231" s="58"/>
      <c r="O231" s="30"/>
      <c r="P231" s="58"/>
      <c r="Q231" s="30"/>
      <c r="R231" s="134"/>
      <c r="S231" s="206"/>
      <c r="T231" s="290"/>
      <c r="U231" s="29" t="s">
        <v>38</v>
      </c>
      <c r="V231" s="187"/>
      <c r="W231" s="58"/>
      <c r="X231" s="188"/>
      <c r="Y231" s="188"/>
      <c r="Z231" s="188"/>
      <c r="AA231" s="64"/>
      <c r="AB231" s="64"/>
      <c r="AC231" s="189"/>
      <c r="AD231" s="259"/>
      <c r="AE231" s="259"/>
      <c r="AF231" s="58"/>
      <c r="AG231" s="30"/>
      <c r="AH231" s="58"/>
      <c r="AI231" s="30"/>
      <c r="AJ231" s="134"/>
      <c r="AK231" s="208"/>
      <c r="AL231" s="290"/>
      <c r="AM231" s="88" t="str">
        <f t="shared" si="24"/>
        <v/>
      </c>
      <c r="AN231" s="123" t="str">
        <f t="shared" si="25"/>
        <v/>
      </c>
      <c r="AO231" s="123" t="str">
        <f t="shared" si="26"/>
        <v/>
      </c>
      <c r="AP231" s="123" t="str">
        <f t="shared" si="27"/>
        <v/>
      </c>
      <c r="AQ231" s="89" t="str">
        <f t="shared" si="28"/>
        <v/>
      </c>
      <c r="AR231" s="39"/>
      <c r="AS231" s="234"/>
      <c r="AT231" s="39"/>
    </row>
    <row r="232" spans="2:46" ht="13.5" customHeight="1" thickBot="1" x14ac:dyDescent="0.2">
      <c r="B232" s="291"/>
      <c r="C232" s="29"/>
      <c r="D232" s="187"/>
      <c r="E232" s="58"/>
      <c r="F232" s="190"/>
      <c r="G232" s="190"/>
      <c r="H232" s="190"/>
      <c r="I232" s="58"/>
      <c r="J232" s="58"/>
      <c r="K232" s="189"/>
      <c r="L232" s="259"/>
      <c r="M232" s="259"/>
      <c r="N232" s="58"/>
      <c r="O232" s="30"/>
      <c r="P232" s="58"/>
      <c r="Q232" s="30"/>
      <c r="R232" s="185"/>
      <c r="S232" s="206"/>
      <c r="T232" s="291"/>
      <c r="U232" s="29"/>
      <c r="V232" s="187"/>
      <c r="W232" s="58"/>
      <c r="X232" s="190"/>
      <c r="Y232" s="190"/>
      <c r="Z232" s="190"/>
      <c r="AA232" s="58"/>
      <c r="AB232" s="58"/>
      <c r="AC232" s="189"/>
      <c r="AD232" s="259"/>
      <c r="AE232" s="259"/>
      <c r="AF232" s="58"/>
      <c r="AG232" s="30"/>
      <c r="AH232" s="58"/>
      <c r="AI232" s="30"/>
      <c r="AJ232" s="185"/>
      <c r="AK232" s="208"/>
      <c r="AL232" s="291"/>
      <c r="AM232" s="124" t="str">
        <f t="shared" si="24"/>
        <v/>
      </c>
      <c r="AN232" s="125" t="str">
        <f t="shared" si="25"/>
        <v/>
      </c>
      <c r="AO232" s="125" t="str">
        <f t="shared" si="26"/>
        <v/>
      </c>
      <c r="AP232" s="125" t="str">
        <f t="shared" si="27"/>
        <v/>
      </c>
      <c r="AQ232" s="126" t="str">
        <f t="shared" si="28"/>
        <v/>
      </c>
      <c r="AR232" s="39"/>
      <c r="AS232" s="234"/>
      <c r="AT232" s="39"/>
    </row>
    <row r="233" spans="2:46" ht="13.5" customHeight="1" x14ac:dyDescent="0.15">
      <c r="B233" s="289" t="s">
        <v>112</v>
      </c>
      <c r="C233" s="27" t="s">
        <v>34</v>
      </c>
      <c r="D233" s="41"/>
      <c r="E233" s="57"/>
      <c r="F233" s="98"/>
      <c r="G233" s="98"/>
      <c r="H233" s="98"/>
      <c r="I233" s="62"/>
      <c r="J233" s="62"/>
      <c r="K233" s="63"/>
      <c r="L233" s="258"/>
      <c r="M233" s="258"/>
      <c r="N233" s="57"/>
      <c r="O233" s="28"/>
      <c r="P233" s="57"/>
      <c r="Q233" s="28"/>
      <c r="R233" s="133"/>
      <c r="S233" s="206"/>
      <c r="T233" s="289" t="s">
        <v>112</v>
      </c>
      <c r="U233" s="27" t="s">
        <v>34</v>
      </c>
      <c r="V233" s="41"/>
      <c r="W233" s="57"/>
      <c r="X233" s="98"/>
      <c r="Y233" s="98"/>
      <c r="Z233" s="98"/>
      <c r="AA233" s="62"/>
      <c r="AB233" s="62"/>
      <c r="AC233" s="63"/>
      <c r="AD233" s="258"/>
      <c r="AE233" s="258"/>
      <c r="AF233" s="57"/>
      <c r="AG233" s="28"/>
      <c r="AH233" s="57"/>
      <c r="AI233" s="28"/>
      <c r="AJ233" s="133"/>
      <c r="AK233" s="208"/>
      <c r="AL233" s="289" t="s">
        <v>112</v>
      </c>
      <c r="AM233" s="121" t="str">
        <f t="shared" si="24"/>
        <v/>
      </c>
      <c r="AN233" s="97" t="str">
        <f t="shared" si="25"/>
        <v/>
      </c>
      <c r="AO233" s="97" t="str">
        <f t="shared" si="26"/>
        <v/>
      </c>
      <c r="AP233" s="97" t="str">
        <f t="shared" si="27"/>
        <v/>
      </c>
      <c r="AQ233" s="122" t="str">
        <f t="shared" si="28"/>
        <v/>
      </c>
      <c r="AR233" s="39"/>
      <c r="AS233" s="234"/>
      <c r="AT233" s="39"/>
    </row>
    <row r="234" spans="2:46" ht="13.5" customHeight="1" x14ac:dyDescent="0.15">
      <c r="B234" s="290"/>
      <c r="C234" s="29" t="s">
        <v>35</v>
      </c>
      <c r="D234" s="187"/>
      <c r="E234" s="58"/>
      <c r="F234" s="188"/>
      <c r="G234" s="188"/>
      <c r="H234" s="188"/>
      <c r="I234" s="64"/>
      <c r="J234" s="64"/>
      <c r="K234" s="189"/>
      <c r="L234" s="259"/>
      <c r="M234" s="259"/>
      <c r="N234" s="58"/>
      <c r="O234" s="30"/>
      <c r="P234" s="58"/>
      <c r="Q234" s="30"/>
      <c r="R234" s="134"/>
      <c r="S234" s="206"/>
      <c r="T234" s="290"/>
      <c r="U234" s="29" t="s">
        <v>35</v>
      </c>
      <c r="V234" s="187"/>
      <c r="W234" s="58"/>
      <c r="X234" s="188"/>
      <c r="Y234" s="188"/>
      <c r="Z234" s="188"/>
      <c r="AA234" s="64"/>
      <c r="AB234" s="64"/>
      <c r="AC234" s="189"/>
      <c r="AD234" s="259"/>
      <c r="AE234" s="259"/>
      <c r="AF234" s="58"/>
      <c r="AG234" s="30"/>
      <c r="AH234" s="58"/>
      <c r="AI234" s="30"/>
      <c r="AJ234" s="134"/>
      <c r="AK234" s="208"/>
      <c r="AL234" s="290"/>
      <c r="AM234" s="88" t="str">
        <f t="shared" si="24"/>
        <v/>
      </c>
      <c r="AN234" s="123" t="str">
        <f t="shared" si="25"/>
        <v/>
      </c>
      <c r="AO234" s="123" t="str">
        <f t="shared" si="26"/>
        <v/>
      </c>
      <c r="AP234" s="123" t="str">
        <f t="shared" si="27"/>
        <v/>
      </c>
      <c r="AQ234" s="89" t="str">
        <f t="shared" si="28"/>
        <v/>
      </c>
      <c r="AR234" s="39"/>
      <c r="AS234" s="234"/>
      <c r="AT234" s="39"/>
    </row>
    <row r="235" spans="2:46" ht="13.5" customHeight="1" x14ac:dyDescent="0.15">
      <c r="B235" s="290"/>
      <c r="C235" s="29" t="s">
        <v>36</v>
      </c>
      <c r="D235" s="187"/>
      <c r="E235" s="58"/>
      <c r="F235" s="188"/>
      <c r="G235" s="188"/>
      <c r="H235" s="188"/>
      <c r="I235" s="64"/>
      <c r="J235" s="64"/>
      <c r="K235" s="189"/>
      <c r="L235" s="259"/>
      <c r="M235" s="259"/>
      <c r="N235" s="58"/>
      <c r="O235" s="30"/>
      <c r="P235" s="58"/>
      <c r="Q235" s="30"/>
      <c r="R235" s="134"/>
      <c r="S235" s="206"/>
      <c r="T235" s="290"/>
      <c r="U235" s="29" t="s">
        <v>36</v>
      </c>
      <c r="V235" s="187"/>
      <c r="W235" s="58"/>
      <c r="X235" s="188"/>
      <c r="Y235" s="188"/>
      <c r="Z235" s="188"/>
      <c r="AA235" s="64"/>
      <c r="AB235" s="64"/>
      <c r="AC235" s="189"/>
      <c r="AD235" s="259"/>
      <c r="AE235" s="259"/>
      <c r="AF235" s="58"/>
      <c r="AG235" s="30"/>
      <c r="AH235" s="58"/>
      <c r="AI235" s="30"/>
      <c r="AJ235" s="134"/>
      <c r="AK235" s="208"/>
      <c r="AL235" s="290"/>
      <c r="AM235" s="88" t="str">
        <f t="shared" si="24"/>
        <v/>
      </c>
      <c r="AN235" s="123" t="str">
        <f t="shared" si="25"/>
        <v/>
      </c>
      <c r="AO235" s="123" t="str">
        <f t="shared" si="26"/>
        <v/>
      </c>
      <c r="AP235" s="123" t="str">
        <f t="shared" si="27"/>
        <v/>
      </c>
      <c r="AQ235" s="89" t="str">
        <f t="shared" si="28"/>
        <v/>
      </c>
      <c r="AR235" s="39"/>
      <c r="AS235" s="234"/>
      <c r="AT235" s="39"/>
    </row>
    <row r="236" spans="2:46" ht="13.5" customHeight="1" x14ac:dyDescent="0.15">
      <c r="B236" s="290"/>
      <c r="C236" s="29" t="s">
        <v>38</v>
      </c>
      <c r="D236" s="187"/>
      <c r="E236" s="58"/>
      <c r="F236" s="188"/>
      <c r="G236" s="188"/>
      <c r="H236" s="188"/>
      <c r="I236" s="64"/>
      <c r="J236" s="64"/>
      <c r="K236" s="189"/>
      <c r="L236" s="259"/>
      <c r="M236" s="259"/>
      <c r="N236" s="58"/>
      <c r="O236" s="30"/>
      <c r="P236" s="58"/>
      <c r="Q236" s="30"/>
      <c r="R236" s="134"/>
      <c r="S236" s="206"/>
      <c r="T236" s="290"/>
      <c r="U236" s="29" t="s">
        <v>38</v>
      </c>
      <c r="V236" s="187"/>
      <c r="W236" s="58"/>
      <c r="X236" s="188"/>
      <c r="Y236" s="188"/>
      <c r="Z236" s="188"/>
      <c r="AA236" s="64"/>
      <c r="AB236" s="64"/>
      <c r="AC236" s="189"/>
      <c r="AD236" s="259"/>
      <c r="AE236" s="259"/>
      <c r="AF236" s="58"/>
      <c r="AG236" s="30"/>
      <c r="AH236" s="58"/>
      <c r="AI236" s="30"/>
      <c r="AJ236" s="134"/>
      <c r="AK236" s="208"/>
      <c r="AL236" s="290"/>
      <c r="AM236" s="88" t="str">
        <f t="shared" si="24"/>
        <v/>
      </c>
      <c r="AN236" s="123" t="str">
        <f t="shared" si="25"/>
        <v/>
      </c>
      <c r="AO236" s="123" t="str">
        <f t="shared" si="26"/>
        <v/>
      </c>
      <c r="AP236" s="123" t="str">
        <f t="shared" si="27"/>
        <v/>
      </c>
      <c r="AQ236" s="89" t="str">
        <f t="shared" si="28"/>
        <v/>
      </c>
      <c r="AR236" s="39"/>
      <c r="AS236" s="234"/>
      <c r="AT236" s="39"/>
    </row>
    <row r="237" spans="2:46" ht="13.5" customHeight="1" thickBot="1" x14ac:dyDescent="0.2">
      <c r="B237" s="291"/>
      <c r="C237" s="29"/>
      <c r="D237" s="187"/>
      <c r="E237" s="58"/>
      <c r="F237" s="190"/>
      <c r="G237" s="190"/>
      <c r="H237" s="190"/>
      <c r="I237" s="58"/>
      <c r="J237" s="58"/>
      <c r="K237" s="189"/>
      <c r="L237" s="259"/>
      <c r="M237" s="259"/>
      <c r="N237" s="58"/>
      <c r="O237" s="30"/>
      <c r="P237" s="58"/>
      <c r="Q237" s="30"/>
      <c r="R237" s="185"/>
      <c r="S237" s="206"/>
      <c r="T237" s="291"/>
      <c r="U237" s="29"/>
      <c r="V237" s="187"/>
      <c r="W237" s="58"/>
      <c r="X237" s="190"/>
      <c r="Y237" s="190"/>
      <c r="Z237" s="190"/>
      <c r="AA237" s="58"/>
      <c r="AB237" s="58"/>
      <c r="AC237" s="189"/>
      <c r="AD237" s="259"/>
      <c r="AE237" s="259"/>
      <c r="AF237" s="58"/>
      <c r="AG237" s="30"/>
      <c r="AH237" s="58"/>
      <c r="AI237" s="30"/>
      <c r="AJ237" s="185"/>
      <c r="AK237" s="208"/>
      <c r="AL237" s="291"/>
      <c r="AM237" s="124" t="str">
        <f t="shared" si="24"/>
        <v/>
      </c>
      <c r="AN237" s="125" t="str">
        <f t="shared" si="25"/>
        <v/>
      </c>
      <c r="AO237" s="125" t="str">
        <f t="shared" si="26"/>
        <v/>
      </c>
      <c r="AP237" s="125" t="str">
        <f t="shared" si="27"/>
        <v/>
      </c>
      <c r="AQ237" s="126" t="str">
        <f t="shared" si="28"/>
        <v/>
      </c>
      <c r="AR237" s="39"/>
      <c r="AS237" s="234"/>
      <c r="AT237" s="39"/>
    </row>
    <row r="238" spans="2:46" ht="13.5" customHeight="1" x14ac:dyDescent="0.15">
      <c r="B238" s="289" t="s">
        <v>113</v>
      </c>
      <c r="C238" s="27" t="s">
        <v>34</v>
      </c>
      <c r="D238" s="41"/>
      <c r="E238" s="57"/>
      <c r="F238" s="98"/>
      <c r="G238" s="98"/>
      <c r="H238" s="98"/>
      <c r="I238" s="62"/>
      <c r="J238" s="62"/>
      <c r="K238" s="63"/>
      <c r="L238" s="258"/>
      <c r="M238" s="258"/>
      <c r="N238" s="57"/>
      <c r="O238" s="28"/>
      <c r="P238" s="57"/>
      <c r="Q238" s="28"/>
      <c r="R238" s="133"/>
      <c r="S238" s="206"/>
      <c r="T238" s="289" t="s">
        <v>113</v>
      </c>
      <c r="U238" s="27" t="s">
        <v>34</v>
      </c>
      <c r="V238" s="41"/>
      <c r="W238" s="57"/>
      <c r="X238" s="98"/>
      <c r="Y238" s="98"/>
      <c r="Z238" s="98"/>
      <c r="AA238" s="62"/>
      <c r="AB238" s="62"/>
      <c r="AC238" s="63"/>
      <c r="AD238" s="258"/>
      <c r="AE238" s="258"/>
      <c r="AF238" s="57"/>
      <c r="AG238" s="28"/>
      <c r="AH238" s="57"/>
      <c r="AI238" s="28"/>
      <c r="AJ238" s="133"/>
      <c r="AK238" s="208"/>
      <c r="AL238" s="289" t="s">
        <v>113</v>
      </c>
      <c r="AM238" s="121" t="str">
        <f t="shared" si="24"/>
        <v/>
      </c>
      <c r="AN238" s="97" t="str">
        <f t="shared" si="25"/>
        <v/>
      </c>
      <c r="AO238" s="97" t="str">
        <f t="shared" si="26"/>
        <v/>
      </c>
      <c r="AP238" s="97" t="str">
        <f t="shared" si="27"/>
        <v/>
      </c>
      <c r="AQ238" s="122" t="str">
        <f t="shared" si="28"/>
        <v/>
      </c>
      <c r="AR238" s="39"/>
      <c r="AS238" s="234"/>
      <c r="AT238" s="39"/>
    </row>
    <row r="239" spans="2:46" ht="13.5" customHeight="1" x14ac:dyDescent="0.15">
      <c r="B239" s="290"/>
      <c r="C239" s="29" t="s">
        <v>35</v>
      </c>
      <c r="D239" s="187"/>
      <c r="E239" s="58"/>
      <c r="F239" s="188"/>
      <c r="G239" s="188"/>
      <c r="H239" s="188"/>
      <c r="I239" s="64"/>
      <c r="J239" s="64"/>
      <c r="K239" s="189"/>
      <c r="L239" s="259"/>
      <c r="M239" s="259"/>
      <c r="N239" s="58"/>
      <c r="O239" s="30"/>
      <c r="P239" s="58"/>
      <c r="Q239" s="30"/>
      <c r="R239" s="134"/>
      <c r="S239" s="206"/>
      <c r="T239" s="290"/>
      <c r="U239" s="29" t="s">
        <v>35</v>
      </c>
      <c r="V239" s="187"/>
      <c r="W239" s="58"/>
      <c r="X239" s="188"/>
      <c r="Y239" s="188"/>
      <c r="Z239" s="188"/>
      <c r="AA239" s="64"/>
      <c r="AB239" s="64"/>
      <c r="AC239" s="189"/>
      <c r="AD239" s="259"/>
      <c r="AE239" s="259"/>
      <c r="AF239" s="58"/>
      <c r="AG239" s="30"/>
      <c r="AH239" s="58"/>
      <c r="AI239" s="30"/>
      <c r="AJ239" s="134"/>
      <c r="AK239" s="208"/>
      <c r="AL239" s="290"/>
      <c r="AM239" s="88" t="str">
        <f t="shared" si="24"/>
        <v/>
      </c>
      <c r="AN239" s="123" t="str">
        <f t="shared" si="25"/>
        <v/>
      </c>
      <c r="AO239" s="123" t="str">
        <f t="shared" si="26"/>
        <v/>
      </c>
      <c r="AP239" s="123" t="str">
        <f t="shared" si="27"/>
        <v/>
      </c>
      <c r="AQ239" s="89" t="str">
        <f t="shared" si="28"/>
        <v/>
      </c>
      <c r="AR239" s="39"/>
      <c r="AS239" s="234"/>
      <c r="AT239" s="39"/>
    </row>
    <row r="240" spans="2:46" ht="13.5" customHeight="1" x14ac:dyDescent="0.15">
      <c r="B240" s="290"/>
      <c r="C240" s="29" t="s">
        <v>36</v>
      </c>
      <c r="D240" s="187"/>
      <c r="E240" s="58"/>
      <c r="F240" s="188"/>
      <c r="G240" s="188"/>
      <c r="H240" s="188"/>
      <c r="I240" s="64"/>
      <c r="J240" s="64"/>
      <c r="K240" s="189"/>
      <c r="L240" s="259"/>
      <c r="M240" s="259"/>
      <c r="N240" s="58"/>
      <c r="O240" s="30"/>
      <c r="P240" s="58"/>
      <c r="Q240" s="30"/>
      <c r="R240" s="134"/>
      <c r="S240" s="206"/>
      <c r="T240" s="290"/>
      <c r="U240" s="29" t="s">
        <v>36</v>
      </c>
      <c r="V240" s="187"/>
      <c r="W240" s="58"/>
      <c r="X240" s="188"/>
      <c r="Y240" s="188"/>
      <c r="Z240" s="188"/>
      <c r="AA240" s="64"/>
      <c r="AB240" s="64"/>
      <c r="AC240" s="189"/>
      <c r="AD240" s="259"/>
      <c r="AE240" s="259"/>
      <c r="AF240" s="58"/>
      <c r="AG240" s="30"/>
      <c r="AH240" s="58"/>
      <c r="AI240" s="30"/>
      <c r="AJ240" s="134"/>
      <c r="AK240" s="208"/>
      <c r="AL240" s="290"/>
      <c r="AM240" s="88" t="str">
        <f t="shared" si="24"/>
        <v/>
      </c>
      <c r="AN240" s="123" t="str">
        <f t="shared" si="25"/>
        <v/>
      </c>
      <c r="AO240" s="123" t="str">
        <f t="shared" si="26"/>
        <v/>
      </c>
      <c r="AP240" s="123" t="str">
        <f t="shared" si="27"/>
        <v/>
      </c>
      <c r="AQ240" s="89" t="str">
        <f t="shared" si="28"/>
        <v/>
      </c>
      <c r="AR240" s="39"/>
      <c r="AS240" s="234"/>
      <c r="AT240" s="39"/>
    </row>
    <row r="241" spans="2:46" ht="13.5" customHeight="1" x14ac:dyDescent="0.15">
      <c r="B241" s="290"/>
      <c r="C241" s="29" t="s">
        <v>38</v>
      </c>
      <c r="D241" s="187"/>
      <c r="E241" s="58"/>
      <c r="F241" s="188"/>
      <c r="G241" s="188"/>
      <c r="H241" s="188"/>
      <c r="I241" s="64"/>
      <c r="J241" s="64"/>
      <c r="K241" s="189"/>
      <c r="L241" s="259"/>
      <c r="M241" s="259"/>
      <c r="N241" s="58"/>
      <c r="O241" s="30"/>
      <c r="P241" s="58"/>
      <c r="Q241" s="30"/>
      <c r="R241" s="134"/>
      <c r="S241" s="206"/>
      <c r="T241" s="290"/>
      <c r="U241" s="29" t="s">
        <v>38</v>
      </c>
      <c r="V241" s="187"/>
      <c r="W241" s="58"/>
      <c r="X241" s="188"/>
      <c r="Y241" s="188"/>
      <c r="Z241" s="188"/>
      <c r="AA241" s="64"/>
      <c r="AB241" s="64"/>
      <c r="AC241" s="189"/>
      <c r="AD241" s="259"/>
      <c r="AE241" s="259"/>
      <c r="AF241" s="58"/>
      <c r="AG241" s="30"/>
      <c r="AH241" s="58"/>
      <c r="AI241" s="30"/>
      <c r="AJ241" s="134"/>
      <c r="AK241" s="208"/>
      <c r="AL241" s="290"/>
      <c r="AM241" s="88" t="str">
        <f t="shared" si="24"/>
        <v/>
      </c>
      <c r="AN241" s="123" t="str">
        <f t="shared" si="25"/>
        <v/>
      </c>
      <c r="AO241" s="123" t="str">
        <f t="shared" si="26"/>
        <v/>
      </c>
      <c r="AP241" s="123" t="str">
        <f t="shared" si="27"/>
        <v/>
      </c>
      <c r="AQ241" s="89" t="str">
        <f t="shared" si="28"/>
        <v/>
      </c>
      <c r="AR241" s="39"/>
      <c r="AS241" s="234"/>
      <c r="AT241" s="39"/>
    </row>
    <row r="242" spans="2:46" ht="13.5" customHeight="1" thickBot="1" x14ac:dyDescent="0.2">
      <c r="B242" s="291"/>
      <c r="C242" s="29"/>
      <c r="D242" s="187"/>
      <c r="E242" s="58"/>
      <c r="F242" s="190"/>
      <c r="G242" s="190"/>
      <c r="H242" s="190"/>
      <c r="I242" s="58"/>
      <c r="J242" s="58"/>
      <c r="K242" s="189"/>
      <c r="L242" s="259"/>
      <c r="M242" s="259"/>
      <c r="N242" s="58"/>
      <c r="O242" s="30"/>
      <c r="P242" s="58"/>
      <c r="Q242" s="30"/>
      <c r="R242" s="185"/>
      <c r="S242" s="206"/>
      <c r="T242" s="291"/>
      <c r="U242" s="29"/>
      <c r="V242" s="187"/>
      <c r="W242" s="58"/>
      <c r="X242" s="190"/>
      <c r="Y242" s="190"/>
      <c r="Z242" s="190"/>
      <c r="AA242" s="58"/>
      <c r="AB242" s="58"/>
      <c r="AC242" s="189"/>
      <c r="AD242" s="259"/>
      <c r="AE242" s="259"/>
      <c r="AF242" s="58"/>
      <c r="AG242" s="30"/>
      <c r="AH242" s="58"/>
      <c r="AI242" s="30"/>
      <c r="AJ242" s="185"/>
      <c r="AK242" s="208"/>
      <c r="AL242" s="291"/>
      <c r="AM242" s="124" t="str">
        <f t="shared" si="24"/>
        <v/>
      </c>
      <c r="AN242" s="125" t="str">
        <f t="shared" si="25"/>
        <v/>
      </c>
      <c r="AO242" s="125" t="str">
        <f t="shared" si="26"/>
        <v/>
      </c>
      <c r="AP242" s="125" t="str">
        <f t="shared" si="27"/>
        <v/>
      </c>
      <c r="AQ242" s="126" t="str">
        <f t="shared" si="28"/>
        <v/>
      </c>
      <c r="AR242" s="39"/>
      <c r="AS242" s="234"/>
      <c r="AT242" s="39"/>
    </row>
    <row r="243" spans="2:46" ht="13.5" customHeight="1" x14ac:dyDescent="0.15">
      <c r="B243" s="289" t="s">
        <v>114</v>
      </c>
      <c r="C243" s="27" t="s">
        <v>34</v>
      </c>
      <c r="D243" s="41"/>
      <c r="E243" s="57"/>
      <c r="F243" s="98"/>
      <c r="G243" s="98"/>
      <c r="H243" s="98"/>
      <c r="I243" s="62"/>
      <c r="J243" s="62"/>
      <c r="K243" s="63"/>
      <c r="L243" s="258"/>
      <c r="M243" s="258"/>
      <c r="N243" s="57"/>
      <c r="O243" s="28"/>
      <c r="P243" s="57"/>
      <c r="Q243" s="28"/>
      <c r="R243" s="133"/>
      <c r="S243" s="206"/>
      <c r="T243" s="289" t="s">
        <v>114</v>
      </c>
      <c r="U243" s="27" t="s">
        <v>34</v>
      </c>
      <c r="V243" s="41"/>
      <c r="W243" s="57"/>
      <c r="X243" s="98"/>
      <c r="Y243" s="98"/>
      <c r="Z243" s="98"/>
      <c r="AA243" s="62"/>
      <c r="AB243" s="62"/>
      <c r="AC243" s="63"/>
      <c r="AD243" s="258"/>
      <c r="AE243" s="258"/>
      <c r="AF243" s="57"/>
      <c r="AG243" s="28"/>
      <c r="AH243" s="57"/>
      <c r="AI243" s="28"/>
      <c r="AJ243" s="133"/>
      <c r="AK243" s="208"/>
      <c r="AL243" s="289" t="s">
        <v>114</v>
      </c>
      <c r="AM243" s="121" t="str">
        <f t="shared" si="24"/>
        <v/>
      </c>
      <c r="AN243" s="97" t="str">
        <f t="shared" si="25"/>
        <v/>
      </c>
      <c r="AO243" s="97" t="str">
        <f t="shared" si="26"/>
        <v/>
      </c>
      <c r="AP243" s="97" t="str">
        <f t="shared" si="27"/>
        <v/>
      </c>
      <c r="AQ243" s="122" t="str">
        <f t="shared" si="28"/>
        <v/>
      </c>
      <c r="AR243" s="39"/>
      <c r="AS243" s="234"/>
      <c r="AT243" s="39"/>
    </row>
    <row r="244" spans="2:46" ht="13.5" customHeight="1" x14ac:dyDescent="0.15">
      <c r="B244" s="290"/>
      <c r="C244" s="29" t="s">
        <v>35</v>
      </c>
      <c r="D244" s="187"/>
      <c r="E244" s="58"/>
      <c r="F244" s="188"/>
      <c r="G244" s="188"/>
      <c r="H244" s="188"/>
      <c r="I244" s="64"/>
      <c r="J244" s="64"/>
      <c r="K244" s="189"/>
      <c r="L244" s="259"/>
      <c r="M244" s="259"/>
      <c r="N244" s="58"/>
      <c r="O244" s="30"/>
      <c r="P244" s="58"/>
      <c r="Q244" s="30"/>
      <c r="R244" s="134"/>
      <c r="S244" s="206"/>
      <c r="T244" s="290"/>
      <c r="U244" s="29" t="s">
        <v>35</v>
      </c>
      <c r="V244" s="187"/>
      <c r="W244" s="58"/>
      <c r="X244" s="188"/>
      <c r="Y244" s="188"/>
      <c r="Z244" s="188"/>
      <c r="AA244" s="64"/>
      <c r="AB244" s="64"/>
      <c r="AC244" s="189"/>
      <c r="AD244" s="259"/>
      <c r="AE244" s="259"/>
      <c r="AF244" s="58"/>
      <c r="AG244" s="30"/>
      <c r="AH244" s="58"/>
      <c r="AI244" s="30"/>
      <c r="AJ244" s="134"/>
      <c r="AK244" s="208"/>
      <c r="AL244" s="290"/>
      <c r="AM244" s="88" t="str">
        <f t="shared" si="24"/>
        <v/>
      </c>
      <c r="AN244" s="123" t="str">
        <f t="shared" si="25"/>
        <v/>
      </c>
      <c r="AO244" s="123" t="str">
        <f t="shared" si="26"/>
        <v/>
      </c>
      <c r="AP244" s="123" t="str">
        <f t="shared" si="27"/>
        <v/>
      </c>
      <c r="AQ244" s="89" t="str">
        <f t="shared" si="28"/>
        <v/>
      </c>
      <c r="AR244" s="39"/>
      <c r="AS244" s="234"/>
      <c r="AT244" s="39"/>
    </row>
    <row r="245" spans="2:46" ht="13.5" customHeight="1" x14ac:dyDescent="0.15">
      <c r="B245" s="290"/>
      <c r="C245" s="29" t="s">
        <v>36</v>
      </c>
      <c r="D245" s="187"/>
      <c r="E245" s="58"/>
      <c r="F245" s="188"/>
      <c r="G245" s="188"/>
      <c r="H245" s="188"/>
      <c r="I245" s="64"/>
      <c r="J245" s="64"/>
      <c r="K245" s="189"/>
      <c r="L245" s="259"/>
      <c r="M245" s="259"/>
      <c r="N245" s="58"/>
      <c r="O245" s="30"/>
      <c r="P245" s="58"/>
      <c r="Q245" s="30"/>
      <c r="R245" s="134"/>
      <c r="S245" s="206"/>
      <c r="T245" s="290"/>
      <c r="U245" s="29" t="s">
        <v>36</v>
      </c>
      <c r="V245" s="187"/>
      <c r="W245" s="58"/>
      <c r="X245" s="188"/>
      <c r="Y245" s="188"/>
      <c r="Z245" s="188"/>
      <c r="AA245" s="64"/>
      <c r="AB245" s="64"/>
      <c r="AC245" s="189"/>
      <c r="AD245" s="259"/>
      <c r="AE245" s="259"/>
      <c r="AF245" s="58"/>
      <c r="AG245" s="30"/>
      <c r="AH245" s="58"/>
      <c r="AI245" s="30"/>
      <c r="AJ245" s="134"/>
      <c r="AK245" s="208"/>
      <c r="AL245" s="290"/>
      <c r="AM245" s="88" t="str">
        <f t="shared" si="24"/>
        <v/>
      </c>
      <c r="AN245" s="123" t="str">
        <f t="shared" si="25"/>
        <v/>
      </c>
      <c r="AO245" s="123" t="str">
        <f t="shared" si="26"/>
        <v/>
      </c>
      <c r="AP245" s="123" t="str">
        <f t="shared" si="27"/>
        <v/>
      </c>
      <c r="AQ245" s="89" t="str">
        <f t="shared" si="28"/>
        <v/>
      </c>
      <c r="AR245" s="39"/>
      <c r="AS245" s="234"/>
      <c r="AT245" s="39"/>
    </row>
    <row r="246" spans="2:46" ht="13.5" customHeight="1" x14ac:dyDescent="0.15">
      <c r="B246" s="290"/>
      <c r="C246" s="29" t="s">
        <v>38</v>
      </c>
      <c r="D246" s="187"/>
      <c r="E246" s="58"/>
      <c r="F246" s="188"/>
      <c r="G246" s="188"/>
      <c r="H246" s="188"/>
      <c r="I246" s="64"/>
      <c r="J246" s="64"/>
      <c r="K246" s="189"/>
      <c r="L246" s="259"/>
      <c r="M246" s="259"/>
      <c r="N246" s="58"/>
      <c r="O246" s="30"/>
      <c r="P246" s="58"/>
      <c r="Q246" s="30"/>
      <c r="R246" s="134"/>
      <c r="S246" s="206"/>
      <c r="T246" s="290"/>
      <c r="U246" s="29" t="s">
        <v>38</v>
      </c>
      <c r="V246" s="187"/>
      <c r="W246" s="58"/>
      <c r="X246" s="188"/>
      <c r="Y246" s="188"/>
      <c r="Z246" s="188"/>
      <c r="AA246" s="64"/>
      <c r="AB246" s="64"/>
      <c r="AC246" s="189"/>
      <c r="AD246" s="259"/>
      <c r="AE246" s="259"/>
      <c r="AF246" s="58"/>
      <c r="AG246" s="30"/>
      <c r="AH246" s="58"/>
      <c r="AI246" s="30"/>
      <c r="AJ246" s="134"/>
      <c r="AK246" s="208"/>
      <c r="AL246" s="290"/>
      <c r="AM246" s="88" t="str">
        <f t="shared" si="24"/>
        <v/>
      </c>
      <c r="AN246" s="123" t="str">
        <f t="shared" si="25"/>
        <v/>
      </c>
      <c r="AO246" s="123" t="str">
        <f t="shared" si="26"/>
        <v/>
      </c>
      <c r="AP246" s="123" t="str">
        <f t="shared" si="27"/>
        <v/>
      </c>
      <c r="AQ246" s="89" t="str">
        <f t="shared" si="28"/>
        <v/>
      </c>
      <c r="AR246" s="39"/>
      <c r="AS246" s="234"/>
      <c r="AT246" s="39"/>
    </row>
    <row r="247" spans="2:46" ht="13.5" customHeight="1" thickBot="1" x14ac:dyDescent="0.2">
      <c r="B247" s="291"/>
      <c r="C247" s="29"/>
      <c r="D247" s="187"/>
      <c r="E247" s="58"/>
      <c r="F247" s="190"/>
      <c r="G247" s="190"/>
      <c r="H247" s="190"/>
      <c r="I247" s="58"/>
      <c r="J247" s="58"/>
      <c r="K247" s="189"/>
      <c r="L247" s="259"/>
      <c r="M247" s="259"/>
      <c r="N247" s="58"/>
      <c r="O247" s="30"/>
      <c r="P247" s="58"/>
      <c r="Q247" s="30"/>
      <c r="R247" s="185"/>
      <c r="S247" s="206"/>
      <c r="T247" s="291"/>
      <c r="U247" s="29"/>
      <c r="V247" s="187"/>
      <c r="W247" s="58"/>
      <c r="X247" s="190"/>
      <c r="Y247" s="190"/>
      <c r="Z247" s="190"/>
      <c r="AA247" s="58"/>
      <c r="AB247" s="58"/>
      <c r="AC247" s="189"/>
      <c r="AD247" s="259"/>
      <c r="AE247" s="259"/>
      <c r="AF247" s="58"/>
      <c r="AG247" s="30"/>
      <c r="AH247" s="58"/>
      <c r="AI247" s="30"/>
      <c r="AJ247" s="185"/>
      <c r="AK247" s="208"/>
      <c r="AL247" s="291"/>
      <c r="AM247" s="124" t="str">
        <f t="shared" si="24"/>
        <v/>
      </c>
      <c r="AN247" s="125" t="str">
        <f t="shared" si="25"/>
        <v/>
      </c>
      <c r="AO247" s="125" t="str">
        <f t="shared" si="26"/>
        <v/>
      </c>
      <c r="AP247" s="125" t="str">
        <f t="shared" si="27"/>
        <v/>
      </c>
      <c r="AQ247" s="126" t="str">
        <f t="shared" si="28"/>
        <v/>
      </c>
      <c r="AR247" s="39"/>
      <c r="AS247" s="234"/>
      <c r="AT247" s="39"/>
    </row>
    <row r="248" spans="2:46" ht="13.5" customHeight="1" x14ac:dyDescent="0.15">
      <c r="B248" s="289" t="s">
        <v>115</v>
      </c>
      <c r="C248" s="27" t="s">
        <v>34</v>
      </c>
      <c r="D248" s="41"/>
      <c r="E248" s="57"/>
      <c r="F248" s="98"/>
      <c r="G248" s="98"/>
      <c r="H248" s="98"/>
      <c r="I248" s="62"/>
      <c r="J248" s="62"/>
      <c r="K248" s="63"/>
      <c r="L248" s="258"/>
      <c r="M248" s="258"/>
      <c r="N248" s="57"/>
      <c r="O248" s="28"/>
      <c r="P248" s="57"/>
      <c r="Q248" s="28"/>
      <c r="R248" s="133"/>
      <c r="S248" s="206"/>
      <c r="T248" s="289" t="s">
        <v>115</v>
      </c>
      <c r="U248" s="27" t="s">
        <v>34</v>
      </c>
      <c r="V248" s="41"/>
      <c r="W248" s="57"/>
      <c r="X248" s="98"/>
      <c r="Y248" s="98"/>
      <c r="Z248" s="98"/>
      <c r="AA248" s="62"/>
      <c r="AB248" s="62"/>
      <c r="AC248" s="63"/>
      <c r="AD248" s="258"/>
      <c r="AE248" s="258"/>
      <c r="AF248" s="57"/>
      <c r="AG248" s="28"/>
      <c r="AH248" s="57"/>
      <c r="AI248" s="28"/>
      <c r="AJ248" s="133"/>
      <c r="AK248" s="208"/>
      <c r="AL248" s="289" t="s">
        <v>115</v>
      </c>
      <c r="AM248" s="121" t="str">
        <f t="shared" si="24"/>
        <v/>
      </c>
      <c r="AN248" s="97" t="str">
        <f t="shared" si="25"/>
        <v/>
      </c>
      <c r="AO248" s="97" t="str">
        <f t="shared" si="26"/>
        <v/>
      </c>
      <c r="AP248" s="97" t="str">
        <f t="shared" si="27"/>
        <v/>
      </c>
      <c r="AQ248" s="122" t="str">
        <f t="shared" si="28"/>
        <v/>
      </c>
      <c r="AR248" s="39"/>
      <c r="AS248" s="234"/>
      <c r="AT248" s="39"/>
    </row>
    <row r="249" spans="2:46" ht="13.5" customHeight="1" x14ac:dyDescent="0.15">
      <c r="B249" s="290"/>
      <c r="C249" s="29" t="s">
        <v>35</v>
      </c>
      <c r="D249" s="187"/>
      <c r="E249" s="58"/>
      <c r="F249" s="188"/>
      <c r="G249" s="188"/>
      <c r="H249" s="188"/>
      <c r="I249" s="64"/>
      <c r="J249" s="64"/>
      <c r="K249" s="189"/>
      <c r="L249" s="259"/>
      <c r="M249" s="259"/>
      <c r="N249" s="58"/>
      <c r="O249" s="30"/>
      <c r="P249" s="58"/>
      <c r="Q249" s="30"/>
      <c r="R249" s="134"/>
      <c r="S249" s="206"/>
      <c r="T249" s="290"/>
      <c r="U249" s="29" t="s">
        <v>35</v>
      </c>
      <c r="V249" s="187"/>
      <c r="W249" s="58"/>
      <c r="X249" s="188"/>
      <c r="Y249" s="188"/>
      <c r="Z249" s="188"/>
      <c r="AA249" s="64"/>
      <c r="AB249" s="64"/>
      <c r="AC249" s="189"/>
      <c r="AD249" s="259"/>
      <c r="AE249" s="259"/>
      <c r="AF249" s="58"/>
      <c r="AG249" s="30"/>
      <c r="AH249" s="58"/>
      <c r="AI249" s="30"/>
      <c r="AJ249" s="134"/>
      <c r="AK249" s="208"/>
      <c r="AL249" s="290"/>
      <c r="AM249" s="88" t="str">
        <f t="shared" si="24"/>
        <v/>
      </c>
      <c r="AN249" s="123" t="str">
        <f t="shared" si="25"/>
        <v/>
      </c>
      <c r="AO249" s="123" t="str">
        <f t="shared" si="26"/>
        <v/>
      </c>
      <c r="AP249" s="123" t="str">
        <f t="shared" si="27"/>
        <v/>
      </c>
      <c r="AQ249" s="89" t="str">
        <f t="shared" si="28"/>
        <v/>
      </c>
      <c r="AR249" s="39"/>
      <c r="AS249" s="234"/>
      <c r="AT249" s="39"/>
    </row>
    <row r="250" spans="2:46" ht="13.5" customHeight="1" x14ac:dyDescent="0.15">
      <c r="B250" s="290"/>
      <c r="C250" s="29" t="s">
        <v>36</v>
      </c>
      <c r="D250" s="187"/>
      <c r="E250" s="58"/>
      <c r="F250" s="188"/>
      <c r="G250" s="188"/>
      <c r="H250" s="188"/>
      <c r="I250" s="64"/>
      <c r="J250" s="64"/>
      <c r="K250" s="189"/>
      <c r="L250" s="259"/>
      <c r="M250" s="259"/>
      <c r="N250" s="58"/>
      <c r="O250" s="30"/>
      <c r="P250" s="58"/>
      <c r="Q250" s="30"/>
      <c r="R250" s="134"/>
      <c r="S250" s="206"/>
      <c r="T250" s="290"/>
      <c r="U250" s="29" t="s">
        <v>36</v>
      </c>
      <c r="V250" s="187"/>
      <c r="W250" s="58"/>
      <c r="X250" s="188"/>
      <c r="Y250" s="188"/>
      <c r="Z250" s="188"/>
      <c r="AA250" s="64"/>
      <c r="AB250" s="64"/>
      <c r="AC250" s="189"/>
      <c r="AD250" s="259"/>
      <c r="AE250" s="259"/>
      <c r="AF250" s="58"/>
      <c r="AG250" s="30"/>
      <c r="AH250" s="58"/>
      <c r="AI250" s="30"/>
      <c r="AJ250" s="134"/>
      <c r="AK250" s="208"/>
      <c r="AL250" s="290"/>
      <c r="AM250" s="88" t="str">
        <f t="shared" si="24"/>
        <v/>
      </c>
      <c r="AN250" s="123" t="str">
        <f t="shared" si="25"/>
        <v/>
      </c>
      <c r="AO250" s="123" t="str">
        <f t="shared" si="26"/>
        <v/>
      </c>
      <c r="AP250" s="123" t="str">
        <f t="shared" si="27"/>
        <v/>
      </c>
      <c r="AQ250" s="89" t="str">
        <f t="shared" si="28"/>
        <v/>
      </c>
      <c r="AR250" s="39"/>
      <c r="AS250" s="234"/>
      <c r="AT250" s="39"/>
    </row>
    <row r="251" spans="2:46" ht="13.5" customHeight="1" x14ac:dyDescent="0.15">
      <c r="B251" s="290"/>
      <c r="C251" s="29" t="s">
        <v>38</v>
      </c>
      <c r="D251" s="187"/>
      <c r="E251" s="58"/>
      <c r="F251" s="188"/>
      <c r="G251" s="188"/>
      <c r="H251" s="188"/>
      <c r="I251" s="64"/>
      <c r="J251" s="64"/>
      <c r="K251" s="189"/>
      <c r="L251" s="259"/>
      <c r="M251" s="259"/>
      <c r="N251" s="58"/>
      <c r="O251" s="30"/>
      <c r="P251" s="58"/>
      <c r="Q251" s="30"/>
      <c r="R251" s="134"/>
      <c r="S251" s="206"/>
      <c r="T251" s="290"/>
      <c r="U251" s="29" t="s">
        <v>38</v>
      </c>
      <c r="V251" s="187"/>
      <c r="W251" s="58"/>
      <c r="X251" s="188"/>
      <c r="Y251" s="188"/>
      <c r="Z251" s="188"/>
      <c r="AA251" s="64"/>
      <c r="AB251" s="64"/>
      <c r="AC251" s="189"/>
      <c r="AD251" s="259"/>
      <c r="AE251" s="259"/>
      <c r="AF251" s="58"/>
      <c r="AG251" s="30"/>
      <c r="AH251" s="58"/>
      <c r="AI251" s="30"/>
      <c r="AJ251" s="134"/>
      <c r="AK251" s="208"/>
      <c r="AL251" s="290"/>
      <c r="AM251" s="88" t="str">
        <f t="shared" si="24"/>
        <v/>
      </c>
      <c r="AN251" s="123" t="str">
        <f t="shared" si="25"/>
        <v/>
      </c>
      <c r="AO251" s="123" t="str">
        <f t="shared" si="26"/>
        <v/>
      </c>
      <c r="AP251" s="123" t="str">
        <f t="shared" si="27"/>
        <v/>
      </c>
      <c r="AQ251" s="89" t="str">
        <f t="shared" si="28"/>
        <v/>
      </c>
      <c r="AR251" s="39"/>
      <c r="AS251" s="234"/>
      <c r="AT251" s="39"/>
    </row>
    <row r="252" spans="2:46" ht="13.5" customHeight="1" thickBot="1" x14ac:dyDescent="0.2">
      <c r="B252" s="291"/>
      <c r="C252" s="29"/>
      <c r="D252" s="187"/>
      <c r="E252" s="58"/>
      <c r="F252" s="190"/>
      <c r="G252" s="190"/>
      <c r="H252" s="190"/>
      <c r="I252" s="58"/>
      <c r="J252" s="58"/>
      <c r="K252" s="189"/>
      <c r="L252" s="259"/>
      <c r="M252" s="259"/>
      <c r="N252" s="58"/>
      <c r="O252" s="30"/>
      <c r="P252" s="58"/>
      <c r="Q252" s="30"/>
      <c r="R252" s="185"/>
      <c r="S252" s="206"/>
      <c r="T252" s="291"/>
      <c r="U252" s="29"/>
      <c r="V252" s="187"/>
      <c r="W252" s="58"/>
      <c r="X252" s="190"/>
      <c r="Y252" s="190"/>
      <c r="Z252" s="190"/>
      <c r="AA252" s="58"/>
      <c r="AB252" s="58"/>
      <c r="AC252" s="189"/>
      <c r="AD252" s="259"/>
      <c r="AE252" s="259"/>
      <c r="AF252" s="58"/>
      <c r="AG252" s="30"/>
      <c r="AH252" s="58"/>
      <c r="AI252" s="30"/>
      <c r="AJ252" s="185"/>
      <c r="AK252" s="208"/>
      <c r="AL252" s="291"/>
      <c r="AM252" s="124" t="str">
        <f t="shared" si="24"/>
        <v/>
      </c>
      <c r="AN252" s="125" t="str">
        <f t="shared" si="25"/>
        <v/>
      </c>
      <c r="AO252" s="125" t="str">
        <f t="shared" si="26"/>
        <v/>
      </c>
      <c r="AP252" s="125" t="str">
        <f t="shared" si="27"/>
        <v/>
      </c>
      <c r="AQ252" s="126" t="str">
        <f t="shared" si="28"/>
        <v/>
      </c>
      <c r="AR252" s="39"/>
      <c r="AS252" s="234"/>
      <c r="AT252" s="39"/>
    </row>
    <row r="253" spans="2:46" ht="13.5" customHeight="1" x14ac:dyDescent="0.15">
      <c r="B253" s="289" t="s">
        <v>116</v>
      </c>
      <c r="C253" s="27" t="s">
        <v>34</v>
      </c>
      <c r="D253" s="41"/>
      <c r="E253" s="57"/>
      <c r="F253" s="98"/>
      <c r="G253" s="98"/>
      <c r="H253" s="98"/>
      <c r="I253" s="62"/>
      <c r="J253" s="62"/>
      <c r="K253" s="63"/>
      <c r="L253" s="258"/>
      <c r="M253" s="258"/>
      <c r="N253" s="57"/>
      <c r="O253" s="28"/>
      <c r="P253" s="57"/>
      <c r="Q253" s="28"/>
      <c r="R253" s="133"/>
      <c r="S253" s="206"/>
      <c r="T253" s="289" t="s">
        <v>116</v>
      </c>
      <c r="U253" s="27" t="s">
        <v>34</v>
      </c>
      <c r="V253" s="41"/>
      <c r="W253" s="57"/>
      <c r="X253" s="98"/>
      <c r="Y253" s="98"/>
      <c r="Z253" s="98"/>
      <c r="AA253" s="62"/>
      <c r="AB253" s="62"/>
      <c r="AC253" s="63"/>
      <c r="AD253" s="258"/>
      <c r="AE253" s="258"/>
      <c r="AF253" s="57"/>
      <c r="AG253" s="28"/>
      <c r="AH253" s="57"/>
      <c r="AI253" s="28"/>
      <c r="AJ253" s="133"/>
      <c r="AK253" s="208"/>
      <c r="AL253" s="289" t="s">
        <v>116</v>
      </c>
      <c r="AM253" s="121" t="str">
        <f t="shared" si="24"/>
        <v/>
      </c>
      <c r="AN253" s="97" t="str">
        <f t="shared" si="25"/>
        <v/>
      </c>
      <c r="AO253" s="97" t="str">
        <f t="shared" si="26"/>
        <v/>
      </c>
      <c r="AP253" s="97" t="str">
        <f t="shared" si="27"/>
        <v/>
      </c>
      <c r="AQ253" s="122" t="str">
        <f t="shared" si="28"/>
        <v/>
      </c>
      <c r="AR253" s="39"/>
      <c r="AS253" s="234"/>
      <c r="AT253" s="39"/>
    </row>
    <row r="254" spans="2:46" ht="13.5" customHeight="1" x14ac:dyDescent="0.15">
      <c r="B254" s="290"/>
      <c r="C254" s="29" t="s">
        <v>35</v>
      </c>
      <c r="D254" s="187"/>
      <c r="E254" s="58"/>
      <c r="F254" s="188"/>
      <c r="G254" s="188"/>
      <c r="H254" s="188"/>
      <c r="I254" s="64"/>
      <c r="J254" s="64"/>
      <c r="K254" s="189"/>
      <c r="L254" s="259"/>
      <c r="M254" s="259"/>
      <c r="N254" s="58"/>
      <c r="O254" s="30"/>
      <c r="P254" s="58"/>
      <c r="Q254" s="30"/>
      <c r="R254" s="134"/>
      <c r="S254" s="206"/>
      <c r="T254" s="290"/>
      <c r="U254" s="29" t="s">
        <v>35</v>
      </c>
      <c r="V254" s="187"/>
      <c r="W254" s="58"/>
      <c r="X254" s="188"/>
      <c r="Y254" s="188"/>
      <c r="Z254" s="188"/>
      <c r="AA254" s="64"/>
      <c r="AB254" s="64"/>
      <c r="AC254" s="189"/>
      <c r="AD254" s="259"/>
      <c r="AE254" s="259"/>
      <c r="AF254" s="58"/>
      <c r="AG254" s="30"/>
      <c r="AH254" s="58"/>
      <c r="AI254" s="30"/>
      <c r="AJ254" s="134"/>
      <c r="AK254" s="208"/>
      <c r="AL254" s="290"/>
      <c r="AM254" s="88" t="str">
        <f t="shared" si="24"/>
        <v/>
      </c>
      <c r="AN254" s="123" t="str">
        <f t="shared" si="25"/>
        <v/>
      </c>
      <c r="AO254" s="123" t="str">
        <f t="shared" si="26"/>
        <v/>
      </c>
      <c r="AP254" s="123" t="str">
        <f t="shared" si="27"/>
        <v/>
      </c>
      <c r="AQ254" s="89" t="str">
        <f t="shared" si="28"/>
        <v/>
      </c>
      <c r="AR254" s="39"/>
      <c r="AS254" s="234"/>
      <c r="AT254" s="39"/>
    </row>
    <row r="255" spans="2:46" ht="13.5" customHeight="1" x14ac:dyDescent="0.15">
      <c r="B255" s="290"/>
      <c r="C255" s="29" t="s">
        <v>36</v>
      </c>
      <c r="D255" s="187"/>
      <c r="E255" s="58"/>
      <c r="F255" s="188"/>
      <c r="G255" s="188"/>
      <c r="H255" s="188"/>
      <c r="I255" s="64"/>
      <c r="J255" s="64"/>
      <c r="K255" s="189"/>
      <c r="L255" s="259"/>
      <c r="M255" s="259"/>
      <c r="N255" s="58"/>
      <c r="O255" s="30"/>
      <c r="P255" s="58"/>
      <c r="Q255" s="30"/>
      <c r="R255" s="134"/>
      <c r="S255" s="206"/>
      <c r="T255" s="290"/>
      <c r="U255" s="29" t="s">
        <v>36</v>
      </c>
      <c r="V255" s="187"/>
      <c r="W255" s="58"/>
      <c r="X255" s="188"/>
      <c r="Y255" s="188"/>
      <c r="Z255" s="188"/>
      <c r="AA255" s="64"/>
      <c r="AB255" s="64"/>
      <c r="AC255" s="189"/>
      <c r="AD255" s="259"/>
      <c r="AE255" s="259"/>
      <c r="AF255" s="58"/>
      <c r="AG255" s="30"/>
      <c r="AH255" s="58"/>
      <c r="AI255" s="30"/>
      <c r="AJ255" s="134"/>
      <c r="AK255" s="208"/>
      <c r="AL255" s="290"/>
      <c r="AM255" s="88" t="str">
        <f t="shared" si="24"/>
        <v/>
      </c>
      <c r="AN255" s="123" t="str">
        <f t="shared" si="25"/>
        <v/>
      </c>
      <c r="AO255" s="123" t="str">
        <f t="shared" si="26"/>
        <v/>
      </c>
      <c r="AP255" s="123" t="str">
        <f t="shared" si="27"/>
        <v/>
      </c>
      <c r="AQ255" s="89" t="str">
        <f t="shared" si="28"/>
        <v/>
      </c>
      <c r="AR255" s="39"/>
      <c r="AS255" s="234"/>
      <c r="AT255" s="39"/>
    </row>
    <row r="256" spans="2:46" ht="13.5" customHeight="1" x14ac:dyDescent="0.15">
      <c r="B256" s="290"/>
      <c r="C256" s="29" t="s">
        <v>38</v>
      </c>
      <c r="D256" s="187"/>
      <c r="E256" s="58"/>
      <c r="F256" s="188"/>
      <c r="G256" s="188"/>
      <c r="H256" s="188"/>
      <c r="I256" s="64"/>
      <c r="J256" s="64"/>
      <c r="K256" s="189"/>
      <c r="L256" s="259"/>
      <c r="M256" s="259"/>
      <c r="N256" s="58"/>
      <c r="O256" s="30"/>
      <c r="P256" s="58"/>
      <c r="Q256" s="30"/>
      <c r="R256" s="134"/>
      <c r="S256" s="206"/>
      <c r="T256" s="290"/>
      <c r="U256" s="29" t="s">
        <v>38</v>
      </c>
      <c r="V256" s="187"/>
      <c r="W256" s="58"/>
      <c r="X256" s="188"/>
      <c r="Y256" s="188"/>
      <c r="Z256" s="188"/>
      <c r="AA256" s="64"/>
      <c r="AB256" s="64"/>
      <c r="AC256" s="189"/>
      <c r="AD256" s="259"/>
      <c r="AE256" s="259"/>
      <c r="AF256" s="58"/>
      <c r="AG256" s="30"/>
      <c r="AH256" s="58"/>
      <c r="AI256" s="30"/>
      <c r="AJ256" s="134"/>
      <c r="AK256" s="208"/>
      <c r="AL256" s="290"/>
      <c r="AM256" s="88" t="str">
        <f t="shared" si="24"/>
        <v/>
      </c>
      <c r="AN256" s="123" t="str">
        <f t="shared" si="25"/>
        <v/>
      </c>
      <c r="AO256" s="123" t="str">
        <f t="shared" si="26"/>
        <v/>
      </c>
      <c r="AP256" s="123" t="str">
        <f t="shared" si="27"/>
        <v/>
      </c>
      <c r="AQ256" s="89" t="str">
        <f t="shared" si="28"/>
        <v/>
      </c>
      <c r="AR256" s="39"/>
      <c r="AS256" s="234"/>
      <c r="AT256" s="39"/>
    </row>
    <row r="257" spans="2:46" ht="13.5" customHeight="1" thickBot="1" x14ac:dyDescent="0.2">
      <c r="B257" s="291"/>
      <c r="C257" s="29"/>
      <c r="D257" s="187"/>
      <c r="E257" s="58"/>
      <c r="F257" s="190"/>
      <c r="G257" s="190"/>
      <c r="H257" s="190"/>
      <c r="I257" s="58"/>
      <c r="J257" s="58"/>
      <c r="K257" s="189"/>
      <c r="L257" s="259"/>
      <c r="M257" s="259"/>
      <c r="N257" s="58"/>
      <c r="O257" s="30"/>
      <c r="P257" s="58"/>
      <c r="Q257" s="30"/>
      <c r="R257" s="185"/>
      <c r="S257" s="206"/>
      <c r="T257" s="291"/>
      <c r="U257" s="29"/>
      <c r="V257" s="187"/>
      <c r="W257" s="58"/>
      <c r="X257" s="190"/>
      <c r="Y257" s="190"/>
      <c r="Z257" s="190"/>
      <c r="AA257" s="58"/>
      <c r="AB257" s="58"/>
      <c r="AC257" s="189"/>
      <c r="AD257" s="259"/>
      <c r="AE257" s="259"/>
      <c r="AF257" s="58"/>
      <c r="AG257" s="30"/>
      <c r="AH257" s="58"/>
      <c r="AI257" s="30"/>
      <c r="AJ257" s="185"/>
      <c r="AK257" s="208"/>
      <c r="AL257" s="291"/>
      <c r="AM257" s="124" t="str">
        <f t="shared" si="24"/>
        <v/>
      </c>
      <c r="AN257" s="125" t="str">
        <f t="shared" si="25"/>
        <v/>
      </c>
      <c r="AO257" s="125" t="str">
        <f t="shared" si="26"/>
        <v/>
      </c>
      <c r="AP257" s="125" t="str">
        <f t="shared" si="27"/>
        <v/>
      </c>
      <c r="AQ257" s="126" t="str">
        <f t="shared" si="28"/>
        <v/>
      </c>
      <c r="AR257" s="39"/>
      <c r="AS257" s="234"/>
      <c r="AT257" s="39"/>
    </row>
    <row r="258" spans="2:46" ht="13.5" customHeight="1" x14ac:dyDescent="0.15">
      <c r="B258" s="289" t="s">
        <v>117</v>
      </c>
      <c r="C258" s="27" t="s">
        <v>34</v>
      </c>
      <c r="D258" s="41"/>
      <c r="E258" s="57"/>
      <c r="F258" s="98"/>
      <c r="G258" s="98"/>
      <c r="H258" s="98"/>
      <c r="I258" s="62"/>
      <c r="J258" s="62"/>
      <c r="K258" s="63"/>
      <c r="L258" s="258"/>
      <c r="M258" s="258"/>
      <c r="N258" s="57"/>
      <c r="O258" s="28"/>
      <c r="P258" s="57"/>
      <c r="Q258" s="28"/>
      <c r="R258" s="133"/>
      <c r="S258" s="206"/>
      <c r="T258" s="289" t="s">
        <v>117</v>
      </c>
      <c r="U258" s="27" t="s">
        <v>34</v>
      </c>
      <c r="V258" s="41"/>
      <c r="W258" s="57"/>
      <c r="X258" s="98"/>
      <c r="Y258" s="98"/>
      <c r="Z258" s="98"/>
      <c r="AA258" s="62"/>
      <c r="AB258" s="62"/>
      <c r="AC258" s="63"/>
      <c r="AD258" s="258"/>
      <c r="AE258" s="258"/>
      <c r="AF258" s="57"/>
      <c r="AG258" s="28"/>
      <c r="AH258" s="57"/>
      <c r="AI258" s="28"/>
      <c r="AJ258" s="133"/>
      <c r="AK258" s="208"/>
      <c r="AL258" s="289" t="s">
        <v>117</v>
      </c>
      <c r="AM258" s="121" t="str">
        <f t="shared" si="24"/>
        <v/>
      </c>
      <c r="AN258" s="97" t="str">
        <f t="shared" si="25"/>
        <v/>
      </c>
      <c r="AO258" s="97" t="str">
        <f t="shared" si="26"/>
        <v/>
      </c>
      <c r="AP258" s="97" t="str">
        <f t="shared" si="27"/>
        <v/>
      </c>
      <c r="AQ258" s="122" t="str">
        <f t="shared" si="28"/>
        <v/>
      </c>
      <c r="AR258" s="39"/>
      <c r="AS258" s="234"/>
      <c r="AT258" s="39"/>
    </row>
    <row r="259" spans="2:46" ht="13.5" customHeight="1" x14ac:dyDescent="0.15">
      <c r="B259" s="290"/>
      <c r="C259" s="29" t="s">
        <v>35</v>
      </c>
      <c r="D259" s="187"/>
      <c r="E259" s="58"/>
      <c r="F259" s="188"/>
      <c r="G259" s="188"/>
      <c r="H259" s="188"/>
      <c r="I259" s="64"/>
      <c r="J259" s="64"/>
      <c r="K259" s="189"/>
      <c r="L259" s="259"/>
      <c r="M259" s="259"/>
      <c r="N259" s="58"/>
      <c r="O259" s="30"/>
      <c r="P259" s="58"/>
      <c r="Q259" s="30"/>
      <c r="R259" s="134"/>
      <c r="S259" s="206"/>
      <c r="T259" s="290"/>
      <c r="U259" s="29" t="s">
        <v>35</v>
      </c>
      <c r="V259" s="187"/>
      <c r="W259" s="58"/>
      <c r="X259" s="188"/>
      <c r="Y259" s="188"/>
      <c r="Z259" s="188"/>
      <c r="AA259" s="64"/>
      <c r="AB259" s="64"/>
      <c r="AC259" s="189"/>
      <c r="AD259" s="259"/>
      <c r="AE259" s="259"/>
      <c r="AF259" s="58"/>
      <c r="AG259" s="30"/>
      <c r="AH259" s="58"/>
      <c r="AI259" s="30"/>
      <c r="AJ259" s="134"/>
      <c r="AK259" s="208"/>
      <c r="AL259" s="290"/>
      <c r="AM259" s="88" t="str">
        <f t="shared" si="24"/>
        <v/>
      </c>
      <c r="AN259" s="123" t="str">
        <f t="shared" si="25"/>
        <v/>
      </c>
      <c r="AO259" s="123" t="str">
        <f t="shared" si="26"/>
        <v/>
      </c>
      <c r="AP259" s="123" t="str">
        <f t="shared" si="27"/>
        <v/>
      </c>
      <c r="AQ259" s="89" t="str">
        <f t="shared" si="28"/>
        <v/>
      </c>
      <c r="AR259" s="39"/>
      <c r="AS259" s="234"/>
      <c r="AT259" s="39"/>
    </row>
    <row r="260" spans="2:46" ht="13.5" customHeight="1" x14ac:dyDescent="0.15">
      <c r="B260" s="290"/>
      <c r="C260" s="29" t="s">
        <v>36</v>
      </c>
      <c r="D260" s="187"/>
      <c r="E260" s="58"/>
      <c r="F260" s="188"/>
      <c r="G260" s="188"/>
      <c r="H260" s="188"/>
      <c r="I260" s="64"/>
      <c r="J260" s="64"/>
      <c r="K260" s="189"/>
      <c r="L260" s="259"/>
      <c r="M260" s="259"/>
      <c r="N260" s="58"/>
      <c r="O260" s="30"/>
      <c r="P260" s="58"/>
      <c r="Q260" s="30"/>
      <c r="R260" s="134"/>
      <c r="S260" s="206"/>
      <c r="T260" s="290"/>
      <c r="U260" s="29" t="s">
        <v>36</v>
      </c>
      <c r="V260" s="187"/>
      <c r="W260" s="58"/>
      <c r="X260" s="188"/>
      <c r="Y260" s="188"/>
      <c r="Z260" s="188"/>
      <c r="AA260" s="64"/>
      <c r="AB260" s="64"/>
      <c r="AC260" s="189"/>
      <c r="AD260" s="259"/>
      <c r="AE260" s="259"/>
      <c r="AF260" s="58"/>
      <c r="AG260" s="30"/>
      <c r="AH260" s="58"/>
      <c r="AI260" s="30"/>
      <c r="AJ260" s="134"/>
      <c r="AK260" s="208"/>
      <c r="AL260" s="290"/>
      <c r="AM260" s="88" t="str">
        <f t="shared" si="24"/>
        <v/>
      </c>
      <c r="AN260" s="123" t="str">
        <f t="shared" si="25"/>
        <v/>
      </c>
      <c r="AO260" s="123" t="str">
        <f t="shared" si="26"/>
        <v/>
      </c>
      <c r="AP260" s="123" t="str">
        <f t="shared" si="27"/>
        <v/>
      </c>
      <c r="AQ260" s="89" t="str">
        <f t="shared" si="28"/>
        <v/>
      </c>
      <c r="AR260" s="39"/>
      <c r="AS260" s="234"/>
      <c r="AT260" s="39"/>
    </row>
    <row r="261" spans="2:46" ht="13.5" customHeight="1" x14ac:dyDescent="0.15">
      <c r="B261" s="290"/>
      <c r="C261" s="29" t="s">
        <v>38</v>
      </c>
      <c r="D261" s="187"/>
      <c r="E261" s="58"/>
      <c r="F261" s="188"/>
      <c r="G261" s="188"/>
      <c r="H261" s="188"/>
      <c r="I261" s="64"/>
      <c r="J261" s="64"/>
      <c r="K261" s="189"/>
      <c r="L261" s="259"/>
      <c r="M261" s="259"/>
      <c r="N261" s="58"/>
      <c r="O261" s="30"/>
      <c r="P261" s="58"/>
      <c r="Q261" s="30"/>
      <c r="R261" s="134"/>
      <c r="S261" s="206"/>
      <c r="T261" s="290"/>
      <c r="U261" s="29" t="s">
        <v>38</v>
      </c>
      <c r="V261" s="187"/>
      <c r="W261" s="58"/>
      <c r="X261" s="188"/>
      <c r="Y261" s="188"/>
      <c r="Z261" s="188"/>
      <c r="AA261" s="64"/>
      <c r="AB261" s="64"/>
      <c r="AC261" s="189"/>
      <c r="AD261" s="259"/>
      <c r="AE261" s="259"/>
      <c r="AF261" s="58"/>
      <c r="AG261" s="30"/>
      <c r="AH261" s="58"/>
      <c r="AI261" s="30"/>
      <c r="AJ261" s="134"/>
      <c r="AK261" s="208"/>
      <c r="AL261" s="290"/>
      <c r="AM261" s="88" t="str">
        <f t="shared" si="24"/>
        <v/>
      </c>
      <c r="AN261" s="123" t="str">
        <f t="shared" si="25"/>
        <v/>
      </c>
      <c r="AO261" s="123" t="str">
        <f t="shared" si="26"/>
        <v/>
      </c>
      <c r="AP261" s="123" t="str">
        <f t="shared" si="27"/>
        <v/>
      </c>
      <c r="AQ261" s="89" t="str">
        <f t="shared" si="28"/>
        <v/>
      </c>
      <c r="AR261" s="39"/>
      <c r="AS261" s="234"/>
      <c r="AT261" s="39"/>
    </row>
    <row r="262" spans="2:46" ht="13.5" customHeight="1" thickBot="1" x14ac:dyDescent="0.2">
      <c r="B262" s="291"/>
      <c r="C262" s="29"/>
      <c r="D262" s="187"/>
      <c r="E262" s="58"/>
      <c r="F262" s="190"/>
      <c r="G262" s="190"/>
      <c r="H262" s="190"/>
      <c r="I262" s="58"/>
      <c r="J262" s="58"/>
      <c r="K262" s="189"/>
      <c r="L262" s="259"/>
      <c r="M262" s="259"/>
      <c r="N262" s="58"/>
      <c r="O262" s="30"/>
      <c r="P262" s="58"/>
      <c r="Q262" s="30"/>
      <c r="R262" s="185"/>
      <c r="S262" s="206"/>
      <c r="T262" s="291"/>
      <c r="U262" s="29"/>
      <c r="V262" s="187"/>
      <c r="W262" s="58"/>
      <c r="X262" s="190"/>
      <c r="Y262" s="190"/>
      <c r="Z262" s="190"/>
      <c r="AA262" s="58"/>
      <c r="AB262" s="58"/>
      <c r="AC262" s="189"/>
      <c r="AD262" s="259"/>
      <c r="AE262" s="259"/>
      <c r="AF262" s="58"/>
      <c r="AG262" s="30"/>
      <c r="AH262" s="58"/>
      <c r="AI262" s="30"/>
      <c r="AJ262" s="185"/>
      <c r="AK262" s="208"/>
      <c r="AL262" s="291"/>
      <c r="AM262" s="124" t="str">
        <f t="shared" si="24"/>
        <v/>
      </c>
      <c r="AN262" s="125" t="str">
        <f t="shared" si="25"/>
        <v/>
      </c>
      <c r="AO262" s="125" t="str">
        <f t="shared" si="26"/>
        <v/>
      </c>
      <c r="AP262" s="125" t="str">
        <f t="shared" si="27"/>
        <v/>
      </c>
      <c r="AQ262" s="126" t="str">
        <f t="shared" si="28"/>
        <v/>
      </c>
      <c r="AR262" s="39"/>
      <c r="AS262" s="234"/>
      <c r="AT262" s="39"/>
    </row>
    <row r="263" spans="2:46" ht="13.5" customHeight="1" x14ac:dyDescent="0.15">
      <c r="B263" s="289" t="s">
        <v>118</v>
      </c>
      <c r="C263" s="27" t="s">
        <v>34</v>
      </c>
      <c r="D263" s="41"/>
      <c r="E263" s="57"/>
      <c r="F263" s="98"/>
      <c r="G263" s="98"/>
      <c r="H263" s="98"/>
      <c r="I263" s="62"/>
      <c r="J263" s="62"/>
      <c r="K263" s="63"/>
      <c r="L263" s="258"/>
      <c r="M263" s="258"/>
      <c r="N263" s="57"/>
      <c r="O263" s="28"/>
      <c r="P263" s="57"/>
      <c r="Q263" s="28"/>
      <c r="R263" s="133"/>
      <c r="S263" s="206"/>
      <c r="T263" s="289" t="s">
        <v>118</v>
      </c>
      <c r="U263" s="27" t="s">
        <v>34</v>
      </c>
      <c r="V263" s="41"/>
      <c r="W263" s="57"/>
      <c r="X263" s="98"/>
      <c r="Y263" s="98"/>
      <c r="Z263" s="98"/>
      <c r="AA263" s="62"/>
      <c r="AB263" s="62"/>
      <c r="AC263" s="63"/>
      <c r="AD263" s="258"/>
      <c r="AE263" s="258"/>
      <c r="AF263" s="57"/>
      <c r="AG263" s="28"/>
      <c r="AH263" s="57"/>
      <c r="AI263" s="28"/>
      <c r="AJ263" s="133"/>
      <c r="AK263" s="208"/>
      <c r="AL263" s="289" t="s">
        <v>118</v>
      </c>
      <c r="AM263" s="121" t="str">
        <f t="shared" si="24"/>
        <v/>
      </c>
      <c r="AN263" s="97" t="str">
        <f t="shared" si="25"/>
        <v/>
      </c>
      <c r="AO263" s="97" t="str">
        <f t="shared" si="26"/>
        <v/>
      </c>
      <c r="AP263" s="97" t="str">
        <f t="shared" si="27"/>
        <v/>
      </c>
      <c r="AQ263" s="122" t="str">
        <f t="shared" si="28"/>
        <v/>
      </c>
      <c r="AR263" s="39"/>
      <c r="AS263" s="234"/>
      <c r="AT263" s="39"/>
    </row>
    <row r="264" spans="2:46" ht="13.5" customHeight="1" x14ac:dyDescent="0.15">
      <c r="B264" s="290"/>
      <c r="C264" s="29" t="s">
        <v>35</v>
      </c>
      <c r="D264" s="187"/>
      <c r="E264" s="58"/>
      <c r="F264" s="188"/>
      <c r="G264" s="188"/>
      <c r="H264" s="188"/>
      <c r="I264" s="64"/>
      <c r="J264" s="64"/>
      <c r="K264" s="189"/>
      <c r="L264" s="259"/>
      <c r="M264" s="259"/>
      <c r="N264" s="58"/>
      <c r="O264" s="30"/>
      <c r="P264" s="58"/>
      <c r="Q264" s="30"/>
      <c r="R264" s="134"/>
      <c r="S264" s="206"/>
      <c r="T264" s="290"/>
      <c r="U264" s="29" t="s">
        <v>35</v>
      </c>
      <c r="V264" s="187"/>
      <c r="W264" s="58"/>
      <c r="X264" s="188"/>
      <c r="Y264" s="188"/>
      <c r="Z264" s="188"/>
      <c r="AA264" s="64"/>
      <c r="AB264" s="64"/>
      <c r="AC264" s="189"/>
      <c r="AD264" s="259"/>
      <c r="AE264" s="259"/>
      <c r="AF264" s="58"/>
      <c r="AG264" s="30"/>
      <c r="AH264" s="58"/>
      <c r="AI264" s="30"/>
      <c r="AJ264" s="134"/>
      <c r="AK264" s="208"/>
      <c r="AL264" s="290"/>
      <c r="AM264" s="88" t="str">
        <f t="shared" si="24"/>
        <v/>
      </c>
      <c r="AN264" s="123" t="str">
        <f t="shared" si="25"/>
        <v/>
      </c>
      <c r="AO264" s="123" t="str">
        <f t="shared" si="26"/>
        <v/>
      </c>
      <c r="AP264" s="123" t="str">
        <f t="shared" si="27"/>
        <v/>
      </c>
      <c r="AQ264" s="89" t="str">
        <f t="shared" si="28"/>
        <v/>
      </c>
      <c r="AR264" s="39"/>
      <c r="AS264" s="234"/>
      <c r="AT264" s="39"/>
    </row>
    <row r="265" spans="2:46" ht="13.5" customHeight="1" x14ac:dyDescent="0.15">
      <c r="B265" s="290"/>
      <c r="C265" s="29" t="s">
        <v>36</v>
      </c>
      <c r="D265" s="187"/>
      <c r="E265" s="58"/>
      <c r="F265" s="188"/>
      <c r="G265" s="188"/>
      <c r="H265" s="188"/>
      <c r="I265" s="64"/>
      <c r="J265" s="64"/>
      <c r="K265" s="189"/>
      <c r="L265" s="259"/>
      <c r="M265" s="259"/>
      <c r="N265" s="58"/>
      <c r="O265" s="30"/>
      <c r="P265" s="58"/>
      <c r="Q265" s="30"/>
      <c r="R265" s="134"/>
      <c r="S265" s="206"/>
      <c r="T265" s="290"/>
      <c r="U265" s="29" t="s">
        <v>36</v>
      </c>
      <c r="V265" s="187"/>
      <c r="W265" s="58"/>
      <c r="X265" s="188"/>
      <c r="Y265" s="188"/>
      <c r="Z265" s="188"/>
      <c r="AA265" s="64"/>
      <c r="AB265" s="64"/>
      <c r="AC265" s="189"/>
      <c r="AD265" s="259"/>
      <c r="AE265" s="259"/>
      <c r="AF265" s="58"/>
      <c r="AG265" s="30"/>
      <c r="AH265" s="58"/>
      <c r="AI265" s="30"/>
      <c r="AJ265" s="134"/>
      <c r="AK265" s="208"/>
      <c r="AL265" s="290"/>
      <c r="AM265" s="88" t="str">
        <f t="shared" si="24"/>
        <v/>
      </c>
      <c r="AN265" s="123" t="str">
        <f t="shared" si="25"/>
        <v/>
      </c>
      <c r="AO265" s="123" t="str">
        <f t="shared" si="26"/>
        <v/>
      </c>
      <c r="AP265" s="123" t="str">
        <f t="shared" si="27"/>
        <v/>
      </c>
      <c r="AQ265" s="89" t="str">
        <f t="shared" si="28"/>
        <v/>
      </c>
      <c r="AR265" s="39"/>
      <c r="AS265" s="234"/>
      <c r="AT265" s="39"/>
    </row>
    <row r="266" spans="2:46" ht="13.5" customHeight="1" x14ac:dyDescent="0.15">
      <c r="B266" s="290"/>
      <c r="C266" s="29" t="s">
        <v>38</v>
      </c>
      <c r="D266" s="187"/>
      <c r="E266" s="58"/>
      <c r="F266" s="188"/>
      <c r="G266" s="188"/>
      <c r="H266" s="188"/>
      <c r="I266" s="64"/>
      <c r="J266" s="64"/>
      <c r="K266" s="189"/>
      <c r="L266" s="259"/>
      <c r="M266" s="259"/>
      <c r="N266" s="58"/>
      <c r="O266" s="30"/>
      <c r="P266" s="58"/>
      <c r="Q266" s="30"/>
      <c r="R266" s="134"/>
      <c r="S266" s="206"/>
      <c r="T266" s="290"/>
      <c r="U266" s="29" t="s">
        <v>38</v>
      </c>
      <c r="V266" s="187"/>
      <c r="W266" s="58"/>
      <c r="X266" s="188"/>
      <c r="Y266" s="188"/>
      <c r="Z266" s="188"/>
      <c r="AA266" s="64"/>
      <c r="AB266" s="64"/>
      <c r="AC266" s="189"/>
      <c r="AD266" s="259"/>
      <c r="AE266" s="259"/>
      <c r="AF266" s="58"/>
      <c r="AG266" s="30"/>
      <c r="AH266" s="58"/>
      <c r="AI266" s="30"/>
      <c r="AJ266" s="134"/>
      <c r="AK266" s="208"/>
      <c r="AL266" s="290"/>
      <c r="AM266" s="88" t="str">
        <f t="shared" si="24"/>
        <v/>
      </c>
      <c r="AN266" s="123" t="str">
        <f t="shared" si="25"/>
        <v/>
      </c>
      <c r="AO266" s="123" t="str">
        <f t="shared" si="26"/>
        <v/>
      </c>
      <c r="AP266" s="123" t="str">
        <f t="shared" si="27"/>
        <v/>
      </c>
      <c r="AQ266" s="89" t="str">
        <f t="shared" si="28"/>
        <v/>
      </c>
      <c r="AR266" s="39"/>
      <c r="AS266" s="234"/>
      <c r="AT266" s="39"/>
    </row>
    <row r="267" spans="2:46" ht="13.5" customHeight="1" thickBot="1" x14ac:dyDescent="0.2">
      <c r="B267" s="291"/>
      <c r="C267" s="29"/>
      <c r="D267" s="187"/>
      <c r="E267" s="58"/>
      <c r="F267" s="190"/>
      <c r="G267" s="190"/>
      <c r="H267" s="190"/>
      <c r="I267" s="58"/>
      <c r="J267" s="58"/>
      <c r="K267" s="189"/>
      <c r="L267" s="259"/>
      <c r="M267" s="259"/>
      <c r="N267" s="58"/>
      <c r="O267" s="30"/>
      <c r="P267" s="58"/>
      <c r="Q267" s="30"/>
      <c r="R267" s="185"/>
      <c r="S267" s="206"/>
      <c r="T267" s="291"/>
      <c r="U267" s="29"/>
      <c r="V267" s="187"/>
      <c r="W267" s="58"/>
      <c r="X267" s="190"/>
      <c r="Y267" s="190"/>
      <c r="Z267" s="190"/>
      <c r="AA267" s="58"/>
      <c r="AB267" s="58"/>
      <c r="AC267" s="189"/>
      <c r="AD267" s="259"/>
      <c r="AE267" s="259"/>
      <c r="AF267" s="58"/>
      <c r="AG267" s="30"/>
      <c r="AH267" s="58"/>
      <c r="AI267" s="30"/>
      <c r="AJ267" s="185"/>
      <c r="AK267" s="208"/>
      <c r="AL267" s="291"/>
      <c r="AM267" s="124" t="str">
        <f t="shared" si="24"/>
        <v/>
      </c>
      <c r="AN267" s="125" t="str">
        <f t="shared" si="25"/>
        <v/>
      </c>
      <c r="AO267" s="125" t="str">
        <f t="shared" si="26"/>
        <v/>
      </c>
      <c r="AP267" s="125" t="str">
        <f t="shared" si="27"/>
        <v/>
      </c>
      <c r="AQ267" s="126" t="str">
        <f t="shared" si="28"/>
        <v/>
      </c>
      <c r="AR267" s="39"/>
      <c r="AS267" s="234"/>
      <c r="AT267" s="39"/>
    </row>
    <row r="268" spans="2:46" ht="13.5" customHeight="1" x14ac:dyDescent="0.15">
      <c r="B268" s="289" t="s">
        <v>119</v>
      </c>
      <c r="C268" s="27" t="s">
        <v>34</v>
      </c>
      <c r="D268" s="41"/>
      <c r="E268" s="57"/>
      <c r="F268" s="98"/>
      <c r="G268" s="98"/>
      <c r="H268" s="98"/>
      <c r="I268" s="62"/>
      <c r="J268" s="62"/>
      <c r="K268" s="63"/>
      <c r="L268" s="258"/>
      <c r="M268" s="258"/>
      <c r="N268" s="57"/>
      <c r="O268" s="28"/>
      <c r="P268" s="57"/>
      <c r="Q268" s="28"/>
      <c r="R268" s="133"/>
      <c r="S268" s="206"/>
      <c r="T268" s="289" t="s">
        <v>119</v>
      </c>
      <c r="U268" s="27" t="s">
        <v>34</v>
      </c>
      <c r="V268" s="41"/>
      <c r="W268" s="57"/>
      <c r="X268" s="98"/>
      <c r="Y268" s="98"/>
      <c r="Z268" s="98"/>
      <c r="AA268" s="62"/>
      <c r="AB268" s="62"/>
      <c r="AC268" s="63"/>
      <c r="AD268" s="258"/>
      <c r="AE268" s="258"/>
      <c r="AF268" s="57"/>
      <c r="AG268" s="28"/>
      <c r="AH268" s="57"/>
      <c r="AI268" s="28"/>
      <c r="AJ268" s="133"/>
      <c r="AK268" s="208"/>
      <c r="AL268" s="289" t="s">
        <v>119</v>
      </c>
      <c r="AM268" s="121" t="str">
        <f t="shared" si="24"/>
        <v/>
      </c>
      <c r="AN268" s="97" t="str">
        <f t="shared" si="25"/>
        <v/>
      </c>
      <c r="AO268" s="97" t="str">
        <f t="shared" si="26"/>
        <v/>
      </c>
      <c r="AP268" s="97" t="str">
        <f t="shared" si="27"/>
        <v/>
      </c>
      <c r="AQ268" s="122" t="str">
        <f t="shared" si="28"/>
        <v/>
      </c>
      <c r="AR268" s="39"/>
      <c r="AS268" s="234"/>
      <c r="AT268" s="39"/>
    </row>
    <row r="269" spans="2:46" ht="13.5" customHeight="1" x14ac:dyDescent="0.15">
      <c r="B269" s="290"/>
      <c r="C269" s="29" t="s">
        <v>35</v>
      </c>
      <c r="D269" s="187"/>
      <c r="E269" s="58"/>
      <c r="F269" s="188"/>
      <c r="G269" s="188"/>
      <c r="H269" s="188"/>
      <c r="I269" s="64"/>
      <c r="J269" s="64"/>
      <c r="K269" s="189"/>
      <c r="L269" s="259"/>
      <c r="M269" s="259"/>
      <c r="N269" s="58"/>
      <c r="O269" s="30"/>
      <c r="P269" s="58"/>
      <c r="Q269" s="30"/>
      <c r="R269" s="134"/>
      <c r="S269" s="206"/>
      <c r="T269" s="290"/>
      <c r="U269" s="29" t="s">
        <v>35</v>
      </c>
      <c r="V269" s="187"/>
      <c r="W269" s="58"/>
      <c r="X269" s="188"/>
      <c r="Y269" s="188"/>
      <c r="Z269" s="188"/>
      <c r="AA269" s="64"/>
      <c r="AB269" s="64"/>
      <c r="AC269" s="189"/>
      <c r="AD269" s="259"/>
      <c r="AE269" s="259"/>
      <c r="AF269" s="58"/>
      <c r="AG269" s="30"/>
      <c r="AH269" s="58"/>
      <c r="AI269" s="30"/>
      <c r="AJ269" s="134"/>
      <c r="AK269" s="208"/>
      <c r="AL269" s="290"/>
      <c r="AM269" s="88" t="str">
        <f t="shared" si="24"/>
        <v/>
      </c>
      <c r="AN269" s="123" t="str">
        <f t="shared" si="25"/>
        <v/>
      </c>
      <c r="AO269" s="123" t="str">
        <f t="shared" si="26"/>
        <v/>
      </c>
      <c r="AP269" s="123" t="str">
        <f t="shared" si="27"/>
        <v/>
      </c>
      <c r="AQ269" s="89" t="str">
        <f t="shared" si="28"/>
        <v/>
      </c>
      <c r="AR269" s="39"/>
      <c r="AS269" s="234"/>
      <c r="AT269" s="39"/>
    </row>
    <row r="270" spans="2:46" ht="13.5" customHeight="1" x14ac:dyDescent="0.15">
      <c r="B270" s="290"/>
      <c r="C270" s="29" t="s">
        <v>36</v>
      </c>
      <c r="D270" s="187"/>
      <c r="E270" s="58"/>
      <c r="F270" s="188"/>
      <c r="G270" s="188"/>
      <c r="H270" s="188"/>
      <c r="I270" s="64"/>
      <c r="J270" s="64"/>
      <c r="K270" s="189"/>
      <c r="L270" s="259"/>
      <c r="M270" s="259"/>
      <c r="N270" s="58"/>
      <c r="O270" s="30"/>
      <c r="P270" s="58"/>
      <c r="Q270" s="30"/>
      <c r="R270" s="134"/>
      <c r="S270" s="206"/>
      <c r="T270" s="290"/>
      <c r="U270" s="29" t="s">
        <v>36</v>
      </c>
      <c r="V270" s="187"/>
      <c r="W270" s="58"/>
      <c r="X270" s="188"/>
      <c r="Y270" s="188"/>
      <c r="Z270" s="188"/>
      <c r="AA270" s="64"/>
      <c r="AB270" s="64"/>
      <c r="AC270" s="189"/>
      <c r="AD270" s="259"/>
      <c r="AE270" s="259"/>
      <c r="AF270" s="58"/>
      <c r="AG270" s="30"/>
      <c r="AH270" s="58"/>
      <c r="AI270" s="30"/>
      <c r="AJ270" s="134"/>
      <c r="AK270" s="208"/>
      <c r="AL270" s="290"/>
      <c r="AM270" s="88" t="str">
        <f t="shared" si="24"/>
        <v/>
      </c>
      <c r="AN270" s="123" t="str">
        <f t="shared" si="25"/>
        <v/>
      </c>
      <c r="AO270" s="123" t="str">
        <f t="shared" si="26"/>
        <v/>
      </c>
      <c r="AP270" s="123" t="str">
        <f t="shared" si="27"/>
        <v/>
      </c>
      <c r="AQ270" s="89" t="str">
        <f t="shared" si="28"/>
        <v/>
      </c>
      <c r="AR270" s="39"/>
      <c r="AS270" s="234"/>
      <c r="AT270" s="39"/>
    </row>
    <row r="271" spans="2:46" ht="13.5" customHeight="1" x14ac:dyDescent="0.15">
      <c r="B271" s="290"/>
      <c r="C271" s="29" t="s">
        <v>38</v>
      </c>
      <c r="D271" s="187"/>
      <c r="E271" s="58"/>
      <c r="F271" s="188"/>
      <c r="G271" s="188"/>
      <c r="H271" s="188"/>
      <c r="I271" s="64"/>
      <c r="J271" s="64"/>
      <c r="K271" s="189"/>
      <c r="L271" s="259"/>
      <c r="M271" s="259"/>
      <c r="N271" s="58"/>
      <c r="O271" s="30"/>
      <c r="P271" s="58"/>
      <c r="Q271" s="30"/>
      <c r="R271" s="134"/>
      <c r="S271" s="206"/>
      <c r="T271" s="290"/>
      <c r="U271" s="29" t="s">
        <v>38</v>
      </c>
      <c r="V271" s="187"/>
      <c r="W271" s="58"/>
      <c r="X271" s="188"/>
      <c r="Y271" s="188"/>
      <c r="Z271" s="188"/>
      <c r="AA271" s="64"/>
      <c r="AB271" s="64"/>
      <c r="AC271" s="189"/>
      <c r="AD271" s="259"/>
      <c r="AE271" s="259"/>
      <c r="AF271" s="58"/>
      <c r="AG271" s="30"/>
      <c r="AH271" s="58"/>
      <c r="AI271" s="30"/>
      <c r="AJ271" s="134"/>
      <c r="AK271" s="208"/>
      <c r="AL271" s="290"/>
      <c r="AM271" s="88" t="str">
        <f t="shared" si="24"/>
        <v/>
      </c>
      <c r="AN271" s="123" t="str">
        <f t="shared" si="25"/>
        <v/>
      </c>
      <c r="AO271" s="123" t="str">
        <f t="shared" si="26"/>
        <v/>
      </c>
      <c r="AP271" s="123" t="str">
        <f t="shared" si="27"/>
        <v/>
      </c>
      <c r="AQ271" s="89" t="str">
        <f t="shared" si="28"/>
        <v/>
      </c>
      <c r="AR271" s="39"/>
      <c r="AS271" s="234"/>
      <c r="AT271" s="39"/>
    </row>
    <row r="272" spans="2:46" ht="13.5" customHeight="1" thickBot="1" x14ac:dyDescent="0.2">
      <c r="B272" s="291"/>
      <c r="C272" s="29"/>
      <c r="D272" s="187"/>
      <c r="E272" s="58"/>
      <c r="F272" s="190"/>
      <c r="G272" s="190"/>
      <c r="H272" s="190"/>
      <c r="I272" s="58"/>
      <c r="J272" s="58"/>
      <c r="K272" s="189"/>
      <c r="L272" s="259"/>
      <c r="M272" s="259"/>
      <c r="N272" s="58"/>
      <c r="O272" s="30"/>
      <c r="P272" s="58"/>
      <c r="Q272" s="30"/>
      <c r="R272" s="185"/>
      <c r="S272" s="206"/>
      <c r="T272" s="291"/>
      <c r="U272" s="29"/>
      <c r="V272" s="187"/>
      <c r="W272" s="58"/>
      <c r="X272" s="190"/>
      <c r="Y272" s="190"/>
      <c r="Z272" s="190"/>
      <c r="AA272" s="58"/>
      <c r="AB272" s="58"/>
      <c r="AC272" s="189"/>
      <c r="AD272" s="259"/>
      <c r="AE272" s="259"/>
      <c r="AF272" s="58"/>
      <c r="AG272" s="30"/>
      <c r="AH272" s="58"/>
      <c r="AI272" s="30"/>
      <c r="AJ272" s="185"/>
      <c r="AK272" s="208"/>
      <c r="AL272" s="291"/>
      <c r="AM272" s="124" t="str">
        <f t="shared" si="24"/>
        <v/>
      </c>
      <c r="AN272" s="125" t="str">
        <f t="shared" si="25"/>
        <v/>
      </c>
      <c r="AO272" s="125" t="str">
        <f t="shared" si="26"/>
        <v/>
      </c>
      <c r="AP272" s="125" t="str">
        <f t="shared" si="27"/>
        <v/>
      </c>
      <c r="AQ272" s="126" t="str">
        <f t="shared" si="28"/>
        <v/>
      </c>
      <c r="AR272" s="39"/>
      <c r="AS272" s="234"/>
      <c r="AT272" s="39"/>
    </row>
    <row r="273" spans="2:46" ht="13.5" customHeight="1" x14ac:dyDescent="0.15">
      <c r="B273" s="289" t="s">
        <v>120</v>
      </c>
      <c r="C273" s="27" t="s">
        <v>34</v>
      </c>
      <c r="D273" s="41"/>
      <c r="E273" s="57"/>
      <c r="F273" s="98"/>
      <c r="G273" s="98"/>
      <c r="H273" s="98"/>
      <c r="I273" s="62"/>
      <c r="J273" s="62"/>
      <c r="K273" s="63"/>
      <c r="L273" s="258"/>
      <c r="M273" s="258"/>
      <c r="N273" s="57"/>
      <c r="O273" s="28"/>
      <c r="P273" s="57"/>
      <c r="Q273" s="28"/>
      <c r="R273" s="133"/>
      <c r="S273" s="206"/>
      <c r="T273" s="289" t="s">
        <v>120</v>
      </c>
      <c r="U273" s="27" t="s">
        <v>34</v>
      </c>
      <c r="V273" s="41"/>
      <c r="W273" s="57"/>
      <c r="X273" s="98"/>
      <c r="Y273" s="98"/>
      <c r="Z273" s="98"/>
      <c r="AA273" s="62"/>
      <c r="AB273" s="62"/>
      <c r="AC273" s="63"/>
      <c r="AD273" s="258"/>
      <c r="AE273" s="258"/>
      <c r="AF273" s="57"/>
      <c r="AG273" s="28"/>
      <c r="AH273" s="57"/>
      <c r="AI273" s="28"/>
      <c r="AJ273" s="133"/>
      <c r="AK273" s="208"/>
      <c r="AL273" s="289" t="s">
        <v>120</v>
      </c>
      <c r="AM273" s="121" t="str">
        <f t="shared" si="24"/>
        <v/>
      </c>
      <c r="AN273" s="97" t="str">
        <f t="shared" si="25"/>
        <v/>
      </c>
      <c r="AO273" s="97" t="str">
        <f t="shared" si="26"/>
        <v/>
      </c>
      <c r="AP273" s="97" t="str">
        <f t="shared" si="27"/>
        <v/>
      </c>
      <c r="AQ273" s="122" t="str">
        <f t="shared" si="28"/>
        <v/>
      </c>
      <c r="AR273" s="39"/>
      <c r="AS273" s="234"/>
      <c r="AT273" s="39"/>
    </row>
    <row r="274" spans="2:46" ht="13.5" customHeight="1" x14ac:dyDescent="0.15">
      <c r="B274" s="290"/>
      <c r="C274" s="29" t="s">
        <v>35</v>
      </c>
      <c r="D274" s="187"/>
      <c r="E274" s="58"/>
      <c r="F274" s="188"/>
      <c r="G274" s="188"/>
      <c r="H274" s="188"/>
      <c r="I274" s="64"/>
      <c r="J274" s="64"/>
      <c r="K274" s="189"/>
      <c r="L274" s="259"/>
      <c r="M274" s="259"/>
      <c r="N274" s="58"/>
      <c r="O274" s="30"/>
      <c r="P274" s="58"/>
      <c r="Q274" s="30"/>
      <c r="R274" s="134"/>
      <c r="S274" s="206"/>
      <c r="T274" s="290"/>
      <c r="U274" s="29" t="s">
        <v>35</v>
      </c>
      <c r="V274" s="187"/>
      <c r="W274" s="58"/>
      <c r="X274" s="188"/>
      <c r="Y274" s="188"/>
      <c r="Z274" s="188"/>
      <c r="AA274" s="64"/>
      <c r="AB274" s="64"/>
      <c r="AC274" s="189"/>
      <c r="AD274" s="259"/>
      <c r="AE274" s="259"/>
      <c r="AF274" s="58"/>
      <c r="AG274" s="30"/>
      <c r="AH274" s="58"/>
      <c r="AI274" s="30"/>
      <c r="AJ274" s="134"/>
      <c r="AK274" s="208"/>
      <c r="AL274" s="290"/>
      <c r="AM274" s="88" t="str">
        <f t="shared" si="24"/>
        <v/>
      </c>
      <c r="AN274" s="123" t="str">
        <f t="shared" si="25"/>
        <v/>
      </c>
      <c r="AO274" s="123" t="str">
        <f t="shared" si="26"/>
        <v/>
      </c>
      <c r="AP274" s="123" t="str">
        <f t="shared" si="27"/>
        <v/>
      </c>
      <c r="AQ274" s="89" t="str">
        <f t="shared" si="28"/>
        <v/>
      </c>
      <c r="AR274" s="39"/>
      <c r="AS274" s="234"/>
      <c r="AT274" s="39"/>
    </row>
    <row r="275" spans="2:46" ht="13.5" customHeight="1" x14ac:dyDescent="0.15">
      <c r="B275" s="290"/>
      <c r="C275" s="29" t="s">
        <v>36</v>
      </c>
      <c r="D275" s="187"/>
      <c r="E275" s="58"/>
      <c r="F275" s="188"/>
      <c r="G275" s="188"/>
      <c r="H275" s="188"/>
      <c r="I275" s="64"/>
      <c r="J275" s="64"/>
      <c r="K275" s="189"/>
      <c r="L275" s="259"/>
      <c r="M275" s="259"/>
      <c r="N275" s="58"/>
      <c r="O275" s="30"/>
      <c r="P275" s="58"/>
      <c r="Q275" s="30"/>
      <c r="R275" s="134"/>
      <c r="S275" s="206"/>
      <c r="T275" s="290"/>
      <c r="U275" s="29" t="s">
        <v>36</v>
      </c>
      <c r="V275" s="187"/>
      <c r="W275" s="58"/>
      <c r="X275" s="188"/>
      <c r="Y275" s="188"/>
      <c r="Z275" s="188"/>
      <c r="AA275" s="64"/>
      <c r="AB275" s="64"/>
      <c r="AC275" s="189"/>
      <c r="AD275" s="259"/>
      <c r="AE275" s="259"/>
      <c r="AF275" s="58"/>
      <c r="AG275" s="30"/>
      <c r="AH275" s="58"/>
      <c r="AI275" s="30"/>
      <c r="AJ275" s="134"/>
      <c r="AK275" s="208"/>
      <c r="AL275" s="290"/>
      <c r="AM275" s="88" t="str">
        <f t="shared" si="24"/>
        <v/>
      </c>
      <c r="AN275" s="123" t="str">
        <f t="shared" si="25"/>
        <v/>
      </c>
      <c r="AO275" s="123" t="str">
        <f t="shared" si="26"/>
        <v/>
      </c>
      <c r="AP275" s="123" t="str">
        <f t="shared" si="27"/>
        <v/>
      </c>
      <c r="AQ275" s="89" t="str">
        <f t="shared" si="28"/>
        <v/>
      </c>
      <c r="AR275" s="39"/>
      <c r="AS275" s="234"/>
      <c r="AT275" s="39"/>
    </row>
    <row r="276" spans="2:46" ht="13.5" customHeight="1" x14ac:dyDescent="0.15">
      <c r="B276" s="290"/>
      <c r="C276" s="29" t="s">
        <v>38</v>
      </c>
      <c r="D276" s="187"/>
      <c r="E276" s="58"/>
      <c r="F276" s="188"/>
      <c r="G276" s="188"/>
      <c r="H276" s="188"/>
      <c r="I276" s="64"/>
      <c r="J276" s="64"/>
      <c r="K276" s="189"/>
      <c r="L276" s="259"/>
      <c r="M276" s="259"/>
      <c r="N276" s="58"/>
      <c r="O276" s="30"/>
      <c r="P276" s="58"/>
      <c r="Q276" s="30"/>
      <c r="R276" s="134"/>
      <c r="S276" s="206"/>
      <c r="T276" s="290"/>
      <c r="U276" s="29" t="s">
        <v>38</v>
      </c>
      <c r="V276" s="187"/>
      <c r="W276" s="58"/>
      <c r="X276" s="188"/>
      <c r="Y276" s="188"/>
      <c r="Z276" s="188"/>
      <c r="AA276" s="64"/>
      <c r="AB276" s="64"/>
      <c r="AC276" s="189"/>
      <c r="AD276" s="259"/>
      <c r="AE276" s="259"/>
      <c r="AF276" s="58"/>
      <c r="AG276" s="30"/>
      <c r="AH276" s="58"/>
      <c r="AI276" s="30"/>
      <c r="AJ276" s="134"/>
      <c r="AK276" s="208"/>
      <c r="AL276" s="290"/>
      <c r="AM276" s="88" t="str">
        <f t="shared" si="24"/>
        <v/>
      </c>
      <c r="AN276" s="123" t="str">
        <f t="shared" si="25"/>
        <v/>
      </c>
      <c r="AO276" s="123" t="str">
        <f t="shared" si="26"/>
        <v/>
      </c>
      <c r="AP276" s="123" t="str">
        <f t="shared" si="27"/>
        <v/>
      </c>
      <c r="AQ276" s="89" t="str">
        <f t="shared" si="28"/>
        <v/>
      </c>
      <c r="AR276" s="39"/>
      <c r="AS276" s="234"/>
      <c r="AT276" s="39"/>
    </row>
    <row r="277" spans="2:46" ht="13.5" customHeight="1" thickBot="1" x14ac:dyDescent="0.2">
      <c r="B277" s="291"/>
      <c r="C277" s="29"/>
      <c r="D277" s="187"/>
      <c r="E277" s="58"/>
      <c r="F277" s="190"/>
      <c r="G277" s="190"/>
      <c r="H277" s="190"/>
      <c r="I277" s="58"/>
      <c r="J277" s="58"/>
      <c r="K277" s="189"/>
      <c r="L277" s="259"/>
      <c r="M277" s="259"/>
      <c r="N277" s="58"/>
      <c r="O277" s="30"/>
      <c r="P277" s="58"/>
      <c r="Q277" s="30"/>
      <c r="R277" s="185"/>
      <c r="S277" s="206"/>
      <c r="T277" s="291"/>
      <c r="U277" s="29"/>
      <c r="V277" s="187"/>
      <c r="W277" s="58"/>
      <c r="X277" s="190"/>
      <c r="Y277" s="190"/>
      <c r="Z277" s="190"/>
      <c r="AA277" s="58"/>
      <c r="AB277" s="58"/>
      <c r="AC277" s="189"/>
      <c r="AD277" s="259"/>
      <c r="AE277" s="259"/>
      <c r="AF277" s="58"/>
      <c r="AG277" s="30"/>
      <c r="AH277" s="58"/>
      <c r="AI277" s="30"/>
      <c r="AJ277" s="185"/>
      <c r="AK277" s="208"/>
      <c r="AL277" s="291"/>
      <c r="AM277" s="124" t="str">
        <f t="shared" si="24"/>
        <v/>
      </c>
      <c r="AN277" s="125" t="str">
        <f t="shared" si="25"/>
        <v/>
      </c>
      <c r="AO277" s="125" t="str">
        <f t="shared" si="26"/>
        <v/>
      </c>
      <c r="AP277" s="125" t="str">
        <f t="shared" si="27"/>
        <v/>
      </c>
      <c r="AQ277" s="126" t="str">
        <f t="shared" si="28"/>
        <v/>
      </c>
      <c r="AR277" s="39"/>
      <c r="AS277" s="234"/>
      <c r="AT277" s="39"/>
    </row>
    <row r="278" spans="2:46" ht="13.5" customHeight="1" x14ac:dyDescent="0.15">
      <c r="B278" s="289" t="s">
        <v>121</v>
      </c>
      <c r="C278" s="27" t="s">
        <v>34</v>
      </c>
      <c r="D278" s="41"/>
      <c r="E278" s="57"/>
      <c r="F278" s="98"/>
      <c r="G278" s="98"/>
      <c r="H278" s="98"/>
      <c r="I278" s="62"/>
      <c r="J278" s="62"/>
      <c r="K278" s="63"/>
      <c r="L278" s="258"/>
      <c r="M278" s="258"/>
      <c r="N278" s="57"/>
      <c r="O278" s="28"/>
      <c r="P278" s="57"/>
      <c r="Q278" s="28"/>
      <c r="R278" s="133"/>
      <c r="S278" s="206"/>
      <c r="T278" s="289" t="s">
        <v>121</v>
      </c>
      <c r="U278" s="27" t="s">
        <v>34</v>
      </c>
      <c r="V278" s="41"/>
      <c r="W278" s="57"/>
      <c r="X278" s="98"/>
      <c r="Y278" s="98"/>
      <c r="Z278" s="98"/>
      <c r="AA278" s="62"/>
      <c r="AB278" s="62"/>
      <c r="AC278" s="63"/>
      <c r="AD278" s="258"/>
      <c r="AE278" s="258"/>
      <c r="AF278" s="57"/>
      <c r="AG278" s="28"/>
      <c r="AH278" s="57"/>
      <c r="AI278" s="28"/>
      <c r="AJ278" s="133"/>
      <c r="AK278" s="208"/>
      <c r="AL278" s="289" t="s">
        <v>121</v>
      </c>
      <c r="AM278" s="121" t="str">
        <f t="shared" si="24"/>
        <v/>
      </c>
      <c r="AN278" s="97" t="str">
        <f t="shared" si="25"/>
        <v/>
      </c>
      <c r="AO278" s="97" t="str">
        <f t="shared" si="26"/>
        <v/>
      </c>
      <c r="AP278" s="97" t="str">
        <f t="shared" si="27"/>
        <v/>
      </c>
      <c r="AQ278" s="122" t="str">
        <f t="shared" si="28"/>
        <v/>
      </c>
      <c r="AR278" s="39"/>
      <c r="AS278" s="234"/>
      <c r="AT278" s="39"/>
    </row>
    <row r="279" spans="2:46" ht="13.5" customHeight="1" x14ac:dyDescent="0.15">
      <c r="B279" s="290"/>
      <c r="C279" s="29" t="s">
        <v>35</v>
      </c>
      <c r="D279" s="187"/>
      <c r="E279" s="58"/>
      <c r="F279" s="188"/>
      <c r="G279" s="188"/>
      <c r="H279" s="188"/>
      <c r="I279" s="64"/>
      <c r="J279" s="64"/>
      <c r="K279" s="189"/>
      <c r="L279" s="259"/>
      <c r="M279" s="259"/>
      <c r="N279" s="58"/>
      <c r="O279" s="30"/>
      <c r="P279" s="58"/>
      <c r="Q279" s="30"/>
      <c r="R279" s="134"/>
      <c r="S279" s="206"/>
      <c r="T279" s="290"/>
      <c r="U279" s="29" t="s">
        <v>35</v>
      </c>
      <c r="V279" s="187"/>
      <c r="W279" s="58"/>
      <c r="X279" s="188"/>
      <c r="Y279" s="188"/>
      <c r="Z279" s="188"/>
      <c r="AA279" s="64"/>
      <c r="AB279" s="64"/>
      <c r="AC279" s="189"/>
      <c r="AD279" s="259"/>
      <c r="AE279" s="259"/>
      <c r="AF279" s="58"/>
      <c r="AG279" s="30"/>
      <c r="AH279" s="58"/>
      <c r="AI279" s="30"/>
      <c r="AJ279" s="134"/>
      <c r="AK279" s="208"/>
      <c r="AL279" s="290"/>
      <c r="AM279" s="88" t="str">
        <f t="shared" si="24"/>
        <v/>
      </c>
      <c r="AN279" s="123" t="str">
        <f t="shared" si="25"/>
        <v/>
      </c>
      <c r="AO279" s="123" t="str">
        <f t="shared" si="26"/>
        <v/>
      </c>
      <c r="AP279" s="123" t="str">
        <f t="shared" si="27"/>
        <v/>
      </c>
      <c r="AQ279" s="89" t="str">
        <f t="shared" si="28"/>
        <v/>
      </c>
      <c r="AR279" s="39"/>
      <c r="AS279" s="234"/>
      <c r="AT279" s="39"/>
    </row>
    <row r="280" spans="2:46" ht="13.5" customHeight="1" x14ac:dyDescent="0.15">
      <c r="B280" s="290"/>
      <c r="C280" s="29" t="s">
        <v>36</v>
      </c>
      <c r="D280" s="187"/>
      <c r="E280" s="58"/>
      <c r="F280" s="188"/>
      <c r="G280" s="188"/>
      <c r="H280" s="188"/>
      <c r="I280" s="64"/>
      <c r="J280" s="64"/>
      <c r="K280" s="189"/>
      <c r="L280" s="259"/>
      <c r="M280" s="259"/>
      <c r="N280" s="58"/>
      <c r="O280" s="30"/>
      <c r="P280" s="58"/>
      <c r="Q280" s="30"/>
      <c r="R280" s="134"/>
      <c r="S280" s="206"/>
      <c r="T280" s="290"/>
      <c r="U280" s="29" t="s">
        <v>36</v>
      </c>
      <c r="V280" s="187"/>
      <c r="W280" s="58"/>
      <c r="X280" s="188"/>
      <c r="Y280" s="188"/>
      <c r="Z280" s="188"/>
      <c r="AA280" s="64"/>
      <c r="AB280" s="64"/>
      <c r="AC280" s="189"/>
      <c r="AD280" s="259"/>
      <c r="AE280" s="259"/>
      <c r="AF280" s="58"/>
      <c r="AG280" s="30"/>
      <c r="AH280" s="58"/>
      <c r="AI280" s="30"/>
      <c r="AJ280" s="134"/>
      <c r="AK280" s="208"/>
      <c r="AL280" s="290"/>
      <c r="AM280" s="88" t="str">
        <f t="shared" si="24"/>
        <v/>
      </c>
      <c r="AN280" s="123" t="str">
        <f t="shared" si="25"/>
        <v/>
      </c>
      <c r="AO280" s="123" t="str">
        <f t="shared" si="26"/>
        <v/>
      </c>
      <c r="AP280" s="123" t="str">
        <f t="shared" si="27"/>
        <v/>
      </c>
      <c r="AQ280" s="89" t="str">
        <f t="shared" si="28"/>
        <v/>
      </c>
      <c r="AR280" s="39"/>
      <c r="AS280" s="234"/>
      <c r="AT280" s="39"/>
    </row>
    <row r="281" spans="2:46" ht="13.5" customHeight="1" x14ac:dyDescent="0.15">
      <c r="B281" s="290"/>
      <c r="C281" s="29" t="s">
        <v>38</v>
      </c>
      <c r="D281" s="187"/>
      <c r="E281" s="58"/>
      <c r="F281" s="188"/>
      <c r="G281" s="188"/>
      <c r="H281" s="188"/>
      <c r="I281" s="64"/>
      <c r="J281" s="64"/>
      <c r="K281" s="189"/>
      <c r="L281" s="259"/>
      <c r="M281" s="259"/>
      <c r="N281" s="58"/>
      <c r="O281" s="30"/>
      <c r="P281" s="58"/>
      <c r="Q281" s="30"/>
      <c r="R281" s="134"/>
      <c r="S281" s="206"/>
      <c r="T281" s="290"/>
      <c r="U281" s="29" t="s">
        <v>38</v>
      </c>
      <c r="V281" s="187"/>
      <c r="W281" s="58"/>
      <c r="X281" s="188"/>
      <c r="Y281" s="188"/>
      <c r="Z281" s="188"/>
      <c r="AA281" s="64"/>
      <c r="AB281" s="64"/>
      <c r="AC281" s="189"/>
      <c r="AD281" s="259"/>
      <c r="AE281" s="259"/>
      <c r="AF281" s="58"/>
      <c r="AG281" s="30"/>
      <c r="AH281" s="58"/>
      <c r="AI281" s="30"/>
      <c r="AJ281" s="134"/>
      <c r="AK281" s="208"/>
      <c r="AL281" s="290"/>
      <c r="AM281" s="88" t="str">
        <f t="shared" si="24"/>
        <v/>
      </c>
      <c r="AN281" s="123" t="str">
        <f t="shared" si="25"/>
        <v/>
      </c>
      <c r="AO281" s="123" t="str">
        <f t="shared" si="26"/>
        <v/>
      </c>
      <c r="AP281" s="123" t="str">
        <f t="shared" si="27"/>
        <v/>
      </c>
      <c r="AQ281" s="89" t="str">
        <f t="shared" si="28"/>
        <v/>
      </c>
      <c r="AR281" s="39"/>
      <c r="AS281" s="234"/>
      <c r="AT281" s="39"/>
    </row>
    <row r="282" spans="2:46" ht="13.5" customHeight="1" thickBot="1" x14ac:dyDescent="0.2">
      <c r="B282" s="291"/>
      <c r="C282" s="29"/>
      <c r="D282" s="187"/>
      <c r="E282" s="58"/>
      <c r="F282" s="190"/>
      <c r="G282" s="190"/>
      <c r="H282" s="190"/>
      <c r="I282" s="58"/>
      <c r="J282" s="58"/>
      <c r="K282" s="189"/>
      <c r="L282" s="259"/>
      <c r="M282" s="259"/>
      <c r="N282" s="58"/>
      <c r="O282" s="30"/>
      <c r="P282" s="58"/>
      <c r="Q282" s="30"/>
      <c r="R282" s="185"/>
      <c r="S282" s="206"/>
      <c r="T282" s="291"/>
      <c r="U282" s="29"/>
      <c r="V282" s="187"/>
      <c r="W282" s="58"/>
      <c r="X282" s="190"/>
      <c r="Y282" s="190"/>
      <c r="Z282" s="190"/>
      <c r="AA282" s="58"/>
      <c r="AB282" s="58"/>
      <c r="AC282" s="189"/>
      <c r="AD282" s="259"/>
      <c r="AE282" s="259"/>
      <c r="AF282" s="58"/>
      <c r="AG282" s="30"/>
      <c r="AH282" s="58"/>
      <c r="AI282" s="30"/>
      <c r="AJ282" s="185"/>
      <c r="AK282" s="208"/>
      <c r="AL282" s="291"/>
      <c r="AM282" s="124" t="str">
        <f t="shared" si="24"/>
        <v/>
      </c>
      <c r="AN282" s="125" t="str">
        <f t="shared" si="25"/>
        <v/>
      </c>
      <c r="AO282" s="125" t="str">
        <f t="shared" si="26"/>
        <v/>
      </c>
      <c r="AP282" s="125" t="str">
        <f t="shared" si="27"/>
        <v/>
      </c>
      <c r="AQ282" s="126" t="str">
        <f t="shared" si="28"/>
        <v/>
      </c>
      <c r="AR282" s="39"/>
      <c r="AS282" s="234"/>
      <c r="AT282" s="39"/>
    </row>
    <row r="283" spans="2:46" ht="13.5" customHeight="1" x14ac:dyDescent="0.15">
      <c r="B283" s="289" t="s">
        <v>122</v>
      </c>
      <c r="C283" s="27" t="s">
        <v>34</v>
      </c>
      <c r="D283" s="41"/>
      <c r="E283" s="57"/>
      <c r="F283" s="98"/>
      <c r="G283" s="98"/>
      <c r="H283" s="98"/>
      <c r="I283" s="62"/>
      <c r="J283" s="62"/>
      <c r="K283" s="63"/>
      <c r="L283" s="258"/>
      <c r="M283" s="258"/>
      <c r="N283" s="57"/>
      <c r="O283" s="28"/>
      <c r="P283" s="57"/>
      <c r="Q283" s="28"/>
      <c r="R283" s="133"/>
      <c r="S283" s="206"/>
      <c r="T283" s="289" t="s">
        <v>122</v>
      </c>
      <c r="U283" s="27" t="s">
        <v>34</v>
      </c>
      <c r="V283" s="41"/>
      <c r="W283" s="57"/>
      <c r="X283" s="98"/>
      <c r="Y283" s="98"/>
      <c r="Z283" s="98"/>
      <c r="AA283" s="62"/>
      <c r="AB283" s="62"/>
      <c r="AC283" s="63"/>
      <c r="AD283" s="258"/>
      <c r="AE283" s="258"/>
      <c r="AF283" s="57"/>
      <c r="AG283" s="28"/>
      <c r="AH283" s="57"/>
      <c r="AI283" s="28"/>
      <c r="AJ283" s="133"/>
      <c r="AK283" s="208"/>
      <c r="AL283" s="289" t="s">
        <v>122</v>
      </c>
      <c r="AM283" s="121" t="str">
        <f t="shared" si="24"/>
        <v/>
      </c>
      <c r="AN283" s="97" t="str">
        <f t="shared" si="25"/>
        <v/>
      </c>
      <c r="AO283" s="97" t="str">
        <f t="shared" si="26"/>
        <v/>
      </c>
      <c r="AP283" s="97" t="str">
        <f t="shared" si="27"/>
        <v/>
      </c>
      <c r="AQ283" s="122" t="str">
        <f t="shared" si="28"/>
        <v/>
      </c>
      <c r="AR283" s="39"/>
      <c r="AS283" s="234"/>
      <c r="AT283" s="39"/>
    </row>
    <row r="284" spans="2:46" ht="13.5" customHeight="1" x14ac:dyDescent="0.15">
      <c r="B284" s="290"/>
      <c r="C284" s="29" t="s">
        <v>35</v>
      </c>
      <c r="D284" s="187"/>
      <c r="E284" s="58"/>
      <c r="F284" s="188"/>
      <c r="G284" s="188"/>
      <c r="H284" s="188"/>
      <c r="I284" s="64"/>
      <c r="J284" s="64"/>
      <c r="K284" s="189"/>
      <c r="L284" s="259"/>
      <c r="M284" s="259"/>
      <c r="N284" s="58"/>
      <c r="O284" s="30"/>
      <c r="P284" s="58"/>
      <c r="Q284" s="30"/>
      <c r="R284" s="134"/>
      <c r="S284" s="206"/>
      <c r="T284" s="290"/>
      <c r="U284" s="29" t="s">
        <v>35</v>
      </c>
      <c r="V284" s="187"/>
      <c r="W284" s="58"/>
      <c r="X284" s="188"/>
      <c r="Y284" s="188"/>
      <c r="Z284" s="188"/>
      <c r="AA284" s="64"/>
      <c r="AB284" s="64"/>
      <c r="AC284" s="189"/>
      <c r="AD284" s="259"/>
      <c r="AE284" s="259"/>
      <c r="AF284" s="58"/>
      <c r="AG284" s="30"/>
      <c r="AH284" s="58"/>
      <c r="AI284" s="30"/>
      <c r="AJ284" s="134"/>
      <c r="AK284" s="208"/>
      <c r="AL284" s="290"/>
      <c r="AM284" s="88" t="str">
        <f t="shared" si="24"/>
        <v/>
      </c>
      <c r="AN284" s="123" t="str">
        <f t="shared" si="25"/>
        <v/>
      </c>
      <c r="AO284" s="123" t="str">
        <f t="shared" si="26"/>
        <v/>
      </c>
      <c r="AP284" s="123" t="str">
        <f t="shared" si="27"/>
        <v/>
      </c>
      <c r="AQ284" s="89" t="str">
        <f t="shared" si="28"/>
        <v/>
      </c>
      <c r="AR284" s="39"/>
      <c r="AS284" s="234"/>
      <c r="AT284" s="39"/>
    </row>
    <row r="285" spans="2:46" ht="13.5" customHeight="1" x14ac:dyDescent="0.15">
      <c r="B285" s="290"/>
      <c r="C285" s="29" t="s">
        <v>36</v>
      </c>
      <c r="D285" s="187"/>
      <c r="E285" s="58"/>
      <c r="F285" s="188"/>
      <c r="G285" s="188"/>
      <c r="H285" s="188"/>
      <c r="I285" s="64"/>
      <c r="J285" s="64"/>
      <c r="K285" s="189"/>
      <c r="L285" s="259"/>
      <c r="M285" s="259"/>
      <c r="N285" s="58"/>
      <c r="O285" s="30"/>
      <c r="P285" s="58"/>
      <c r="Q285" s="30"/>
      <c r="R285" s="134"/>
      <c r="S285" s="206"/>
      <c r="T285" s="290"/>
      <c r="U285" s="29" t="s">
        <v>36</v>
      </c>
      <c r="V285" s="187"/>
      <c r="W285" s="58"/>
      <c r="X285" s="188"/>
      <c r="Y285" s="188"/>
      <c r="Z285" s="188"/>
      <c r="AA285" s="64"/>
      <c r="AB285" s="64"/>
      <c r="AC285" s="189"/>
      <c r="AD285" s="259"/>
      <c r="AE285" s="259"/>
      <c r="AF285" s="58"/>
      <c r="AG285" s="30"/>
      <c r="AH285" s="58"/>
      <c r="AI285" s="30"/>
      <c r="AJ285" s="134"/>
      <c r="AK285" s="208"/>
      <c r="AL285" s="290"/>
      <c r="AM285" s="88" t="str">
        <f t="shared" si="24"/>
        <v/>
      </c>
      <c r="AN285" s="123" t="str">
        <f t="shared" si="25"/>
        <v/>
      </c>
      <c r="AO285" s="123" t="str">
        <f t="shared" si="26"/>
        <v/>
      </c>
      <c r="AP285" s="123" t="str">
        <f t="shared" si="27"/>
        <v/>
      </c>
      <c r="AQ285" s="89" t="str">
        <f t="shared" si="28"/>
        <v/>
      </c>
      <c r="AR285" s="39"/>
      <c r="AS285" s="234"/>
      <c r="AT285" s="39"/>
    </row>
    <row r="286" spans="2:46" ht="13.5" customHeight="1" x14ac:dyDescent="0.15">
      <c r="B286" s="290"/>
      <c r="C286" s="29" t="s">
        <v>38</v>
      </c>
      <c r="D286" s="187"/>
      <c r="E286" s="58"/>
      <c r="F286" s="188"/>
      <c r="G286" s="188"/>
      <c r="H286" s="188"/>
      <c r="I286" s="64"/>
      <c r="J286" s="64"/>
      <c r="K286" s="189"/>
      <c r="L286" s="259"/>
      <c r="M286" s="259"/>
      <c r="N286" s="58"/>
      <c r="O286" s="30"/>
      <c r="P286" s="58"/>
      <c r="Q286" s="30"/>
      <c r="R286" s="134"/>
      <c r="S286" s="206"/>
      <c r="T286" s="290"/>
      <c r="U286" s="29" t="s">
        <v>38</v>
      </c>
      <c r="V286" s="187"/>
      <c r="W286" s="58"/>
      <c r="X286" s="188"/>
      <c r="Y286" s="188"/>
      <c r="Z286" s="188"/>
      <c r="AA286" s="64"/>
      <c r="AB286" s="64"/>
      <c r="AC286" s="189"/>
      <c r="AD286" s="259"/>
      <c r="AE286" s="259"/>
      <c r="AF286" s="58"/>
      <c r="AG286" s="30"/>
      <c r="AH286" s="58"/>
      <c r="AI286" s="30"/>
      <c r="AJ286" s="134"/>
      <c r="AK286" s="208"/>
      <c r="AL286" s="290"/>
      <c r="AM286" s="88" t="str">
        <f t="shared" si="24"/>
        <v/>
      </c>
      <c r="AN286" s="123" t="str">
        <f t="shared" si="25"/>
        <v/>
      </c>
      <c r="AO286" s="123" t="str">
        <f t="shared" si="26"/>
        <v/>
      </c>
      <c r="AP286" s="123" t="str">
        <f t="shared" si="27"/>
        <v/>
      </c>
      <c r="AQ286" s="89" t="str">
        <f t="shared" si="28"/>
        <v/>
      </c>
      <c r="AR286" s="39"/>
      <c r="AS286" s="234"/>
      <c r="AT286" s="39"/>
    </row>
    <row r="287" spans="2:46" ht="13.5" customHeight="1" thickBot="1" x14ac:dyDescent="0.2">
      <c r="B287" s="291"/>
      <c r="C287" s="29"/>
      <c r="D287" s="187"/>
      <c r="E287" s="58"/>
      <c r="F287" s="190"/>
      <c r="G287" s="190"/>
      <c r="H287" s="190"/>
      <c r="I287" s="58"/>
      <c r="J287" s="58"/>
      <c r="K287" s="189"/>
      <c r="L287" s="259"/>
      <c r="M287" s="259"/>
      <c r="N287" s="58"/>
      <c r="O287" s="30"/>
      <c r="P287" s="58"/>
      <c r="Q287" s="30"/>
      <c r="R287" s="185"/>
      <c r="S287" s="206"/>
      <c r="T287" s="291"/>
      <c r="U287" s="29"/>
      <c r="V287" s="187"/>
      <c r="W287" s="58"/>
      <c r="X287" s="190"/>
      <c r="Y287" s="190"/>
      <c r="Z287" s="190"/>
      <c r="AA287" s="58"/>
      <c r="AB287" s="58"/>
      <c r="AC287" s="189"/>
      <c r="AD287" s="259"/>
      <c r="AE287" s="259"/>
      <c r="AF287" s="58"/>
      <c r="AG287" s="30"/>
      <c r="AH287" s="58"/>
      <c r="AI287" s="30"/>
      <c r="AJ287" s="185"/>
      <c r="AK287" s="208"/>
      <c r="AL287" s="291"/>
      <c r="AM287" s="124" t="str">
        <f t="shared" si="24"/>
        <v/>
      </c>
      <c r="AN287" s="125" t="str">
        <f t="shared" si="25"/>
        <v/>
      </c>
      <c r="AO287" s="125" t="str">
        <f t="shared" si="26"/>
        <v/>
      </c>
      <c r="AP287" s="125" t="str">
        <f t="shared" si="27"/>
        <v/>
      </c>
      <c r="AQ287" s="126" t="str">
        <f t="shared" si="28"/>
        <v/>
      </c>
      <c r="AR287" s="39"/>
      <c r="AS287" s="234"/>
      <c r="AT287" s="39"/>
    </row>
    <row r="288" spans="2:46" ht="13.5" customHeight="1" x14ac:dyDescent="0.15">
      <c r="B288" s="289" t="s">
        <v>123</v>
      </c>
      <c r="C288" s="27" t="s">
        <v>34</v>
      </c>
      <c r="D288" s="41"/>
      <c r="E288" s="57"/>
      <c r="F288" s="98"/>
      <c r="G288" s="98"/>
      <c r="H288" s="98"/>
      <c r="I288" s="62"/>
      <c r="J288" s="62"/>
      <c r="K288" s="63"/>
      <c r="L288" s="258"/>
      <c r="M288" s="258"/>
      <c r="N288" s="57"/>
      <c r="O288" s="28"/>
      <c r="P288" s="57"/>
      <c r="Q288" s="28"/>
      <c r="R288" s="133"/>
      <c r="S288" s="206"/>
      <c r="T288" s="289" t="s">
        <v>123</v>
      </c>
      <c r="U288" s="27" t="s">
        <v>34</v>
      </c>
      <c r="V288" s="41"/>
      <c r="W288" s="57"/>
      <c r="X288" s="98"/>
      <c r="Y288" s="98"/>
      <c r="Z288" s="98"/>
      <c r="AA288" s="62"/>
      <c r="AB288" s="62"/>
      <c r="AC288" s="63"/>
      <c r="AD288" s="258"/>
      <c r="AE288" s="258"/>
      <c r="AF288" s="57"/>
      <c r="AG288" s="28"/>
      <c r="AH288" s="57"/>
      <c r="AI288" s="28"/>
      <c r="AJ288" s="133"/>
      <c r="AK288" s="208"/>
      <c r="AL288" s="289" t="s">
        <v>123</v>
      </c>
      <c r="AM288" s="121" t="str">
        <f t="shared" si="24"/>
        <v/>
      </c>
      <c r="AN288" s="97" t="str">
        <f t="shared" si="25"/>
        <v/>
      </c>
      <c r="AO288" s="97" t="str">
        <f t="shared" si="26"/>
        <v/>
      </c>
      <c r="AP288" s="97" t="str">
        <f t="shared" si="27"/>
        <v/>
      </c>
      <c r="AQ288" s="122" t="str">
        <f t="shared" si="28"/>
        <v/>
      </c>
      <c r="AR288" s="39"/>
      <c r="AS288" s="234"/>
      <c r="AT288" s="39"/>
    </row>
    <row r="289" spans="2:46" ht="13.5" customHeight="1" x14ac:dyDescent="0.15">
      <c r="B289" s="290"/>
      <c r="C289" s="29" t="s">
        <v>35</v>
      </c>
      <c r="D289" s="187"/>
      <c r="E289" s="58"/>
      <c r="F289" s="188"/>
      <c r="G289" s="188"/>
      <c r="H289" s="188"/>
      <c r="I289" s="64"/>
      <c r="J289" s="64"/>
      <c r="K289" s="189"/>
      <c r="L289" s="259"/>
      <c r="M289" s="259"/>
      <c r="N289" s="58"/>
      <c r="O289" s="30"/>
      <c r="P289" s="58"/>
      <c r="Q289" s="30"/>
      <c r="R289" s="134"/>
      <c r="S289" s="206"/>
      <c r="T289" s="290"/>
      <c r="U289" s="29" t="s">
        <v>35</v>
      </c>
      <c r="V289" s="187"/>
      <c r="W289" s="58"/>
      <c r="X289" s="188"/>
      <c r="Y289" s="188"/>
      <c r="Z289" s="188"/>
      <c r="AA289" s="64"/>
      <c r="AB289" s="64"/>
      <c r="AC289" s="189"/>
      <c r="AD289" s="259"/>
      <c r="AE289" s="259"/>
      <c r="AF289" s="58"/>
      <c r="AG289" s="30"/>
      <c r="AH289" s="58"/>
      <c r="AI289" s="30"/>
      <c r="AJ289" s="134"/>
      <c r="AK289" s="208"/>
      <c r="AL289" s="290"/>
      <c r="AM289" s="88" t="str">
        <f t="shared" ref="AM289:AM352" si="29">IF(OR(X289="",F289=""),"",X289-F289)</f>
        <v/>
      </c>
      <c r="AN289" s="123" t="str">
        <f t="shared" ref="AN289:AN352" si="30">IF(OR(Y289="",G289=""),"",Y289-G289)</f>
        <v/>
      </c>
      <c r="AO289" s="123" t="str">
        <f t="shared" ref="AO289:AO352" si="31">IF(OR(Z289="",H289=""),"",Z289-H289)</f>
        <v/>
      </c>
      <c r="AP289" s="123" t="str">
        <f t="shared" ref="AP289:AP352" si="32">IF(OR(AA289="",I289=""),"",AA289-I289)</f>
        <v/>
      </c>
      <c r="AQ289" s="89" t="str">
        <f t="shared" ref="AQ289:AQ352" si="33">IF(OR(AB289="",J289=""),"",AB289-J289)</f>
        <v/>
      </c>
      <c r="AR289" s="39"/>
      <c r="AS289" s="234"/>
      <c r="AT289" s="39"/>
    </row>
    <row r="290" spans="2:46" ht="13.5" customHeight="1" x14ac:dyDescent="0.15">
      <c r="B290" s="290"/>
      <c r="C290" s="29" t="s">
        <v>36</v>
      </c>
      <c r="D290" s="187"/>
      <c r="E290" s="58"/>
      <c r="F290" s="188"/>
      <c r="G290" s="188"/>
      <c r="H290" s="188"/>
      <c r="I290" s="64"/>
      <c r="J290" s="64"/>
      <c r="K290" s="189"/>
      <c r="L290" s="259"/>
      <c r="M290" s="259"/>
      <c r="N290" s="58"/>
      <c r="O290" s="30"/>
      <c r="P290" s="58"/>
      <c r="Q290" s="30"/>
      <c r="R290" s="134"/>
      <c r="S290" s="206"/>
      <c r="T290" s="290"/>
      <c r="U290" s="29" t="s">
        <v>36</v>
      </c>
      <c r="V290" s="187"/>
      <c r="W290" s="58"/>
      <c r="X290" s="188"/>
      <c r="Y290" s="188"/>
      <c r="Z290" s="188"/>
      <c r="AA290" s="64"/>
      <c r="AB290" s="64"/>
      <c r="AC290" s="189"/>
      <c r="AD290" s="259"/>
      <c r="AE290" s="259"/>
      <c r="AF290" s="58"/>
      <c r="AG290" s="30"/>
      <c r="AH290" s="58"/>
      <c r="AI290" s="30"/>
      <c r="AJ290" s="134"/>
      <c r="AK290" s="208"/>
      <c r="AL290" s="290"/>
      <c r="AM290" s="88" t="str">
        <f t="shared" si="29"/>
        <v/>
      </c>
      <c r="AN290" s="123" t="str">
        <f t="shared" si="30"/>
        <v/>
      </c>
      <c r="AO290" s="123" t="str">
        <f t="shared" si="31"/>
        <v/>
      </c>
      <c r="AP290" s="123" t="str">
        <f t="shared" si="32"/>
        <v/>
      </c>
      <c r="AQ290" s="89" t="str">
        <f t="shared" si="33"/>
        <v/>
      </c>
      <c r="AR290" s="39"/>
      <c r="AS290" s="234"/>
      <c r="AT290" s="39"/>
    </row>
    <row r="291" spans="2:46" ht="13.5" customHeight="1" x14ac:dyDescent="0.15">
      <c r="B291" s="290"/>
      <c r="C291" s="29" t="s">
        <v>38</v>
      </c>
      <c r="D291" s="187"/>
      <c r="E291" s="58"/>
      <c r="F291" s="188"/>
      <c r="G291" s="188"/>
      <c r="H291" s="188"/>
      <c r="I291" s="64"/>
      <c r="J291" s="64"/>
      <c r="K291" s="189"/>
      <c r="L291" s="259"/>
      <c r="M291" s="259"/>
      <c r="N291" s="58"/>
      <c r="O291" s="30"/>
      <c r="P291" s="58"/>
      <c r="Q291" s="30"/>
      <c r="R291" s="134"/>
      <c r="S291" s="206"/>
      <c r="T291" s="290"/>
      <c r="U291" s="29" t="s">
        <v>38</v>
      </c>
      <c r="V291" s="187"/>
      <c r="W291" s="58"/>
      <c r="X291" s="188"/>
      <c r="Y291" s="188"/>
      <c r="Z291" s="188"/>
      <c r="AA291" s="64"/>
      <c r="AB291" s="64"/>
      <c r="AC291" s="189"/>
      <c r="AD291" s="259"/>
      <c r="AE291" s="259"/>
      <c r="AF291" s="58"/>
      <c r="AG291" s="30"/>
      <c r="AH291" s="58"/>
      <c r="AI291" s="30"/>
      <c r="AJ291" s="134"/>
      <c r="AK291" s="208"/>
      <c r="AL291" s="290"/>
      <c r="AM291" s="88" t="str">
        <f t="shared" si="29"/>
        <v/>
      </c>
      <c r="AN291" s="123" t="str">
        <f t="shared" si="30"/>
        <v/>
      </c>
      <c r="AO291" s="123" t="str">
        <f t="shared" si="31"/>
        <v/>
      </c>
      <c r="AP291" s="123" t="str">
        <f t="shared" si="32"/>
        <v/>
      </c>
      <c r="AQ291" s="89" t="str">
        <f t="shared" si="33"/>
        <v/>
      </c>
      <c r="AR291" s="39"/>
      <c r="AS291" s="234"/>
      <c r="AT291" s="39"/>
    </row>
    <row r="292" spans="2:46" ht="13.5" customHeight="1" thickBot="1" x14ac:dyDescent="0.2">
      <c r="B292" s="291"/>
      <c r="C292" s="29"/>
      <c r="D292" s="187"/>
      <c r="E292" s="58"/>
      <c r="F292" s="190"/>
      <c r="G292" s="190"/>
      <c r="H292" s="190"/>
      <c r="I292" s="58"/>
      <c r="J292" s="58"/>
      <c r="K292" s="189"/>
      <c r="L292" s="259"/>
      <c r="M292" s="259"/>
      <c r="N292" s="58"/>
      <c r="O292" s="30"/>
      <c r="P292" s="58"/>
      <c r="Q292" s="30"/>
      <c r="R292" s="185"/>
      <c r="S292" s="206"/>
      <c r="T292" s="291"/>
      <c r="U292" s="29"/>
      <c r="V292" s="187"/>
      <c r="W292" s="58"/>
      <c r="X292" s="190"/>
      <c r="Y292" s="190"/>
      <c r="Z292" s="190"/>
      <c r="AA292" s="58"/>
      <c r="AB292" s="58"/>
      <c r="AC292" s="189"/>
      <c r="AD292" s="259"/>
      <c r="AE292" s="259"/>
      <c r="AF292" s="58"/>
      <c r="AG292" s="30"/>
      <c r="AH292" s="58"/>
      <c r="AI292" s="30"/>
      <c r="AJ292" s="185"/>
      <c r="AK292" s="208"/>
      <c r="AL292" s="291"/>
      <c r="AM292" s="124" t="str">
        <f t="shared" si="29"/>
        <v/>
      </c>
      <c r="AN292" s="125" t="str">
        <f t="shared" si="30"/>
        <v/>
      </c>
      <c r="AO292" s="125" t="str">
        <f t="shared" si="31"/>
        <v/>
      </c>
      <c r="AP292" s="125" t="str">
        <f t="shared" si="32"/>
        <v/>
      </c>
      <c r="AQ292" s="126" t="str">
        <f t="shared" si="33"/>
        <v/>
      </c>
      <c r="AR292" s="39"/>
      <c r="AS292" s="234"/>
      <c r="AT292" s="39"/>
    </row>
    <row r="293" spans="2:46" ht="13.5" customHeight="1" x14ac:dyDescent="0.15">
      <c r="B293" s="289" t="s">
        <v>124</v>
      </c>
      <c r="C293" s="27" t="s">
        <v>34</v>
      </c>
      <c r="D293" s="41"/>
      <c r="E293" s="57"/>
      <c r="F293" s="98"/>
      <c r="G293" s="98"/>
      <c r="H293" s="98"/>
      <c r="I293" s="62"/>
      <c r="J293" s="62"/>
      <c r="K293" s="63"/>
      <c r="L293" s="258"/>
      <c r="M293" s="258"/>
      <c r="N293" s="57"/>
      <c r="O293" s="28"/>
      <c r="P293" s="57"/>
      <c r="Q293" s="28"/>
      <c r="R293" s="133"/>
      <c r="S293" s="206"/>
      <c r="T293" s="289" t="s">
        <v>124</v>
      </c>
      <c r="U293" s="27" t="s">
        <v>34</v>
      </c>
      <c r="V293" s="41"/>
      <c r="W293" s="57"/>
      <c r="X293" s="98"/>
      <c r="Y293" s="98"/>
      <c r="Z293" s="98"/>
      <c r="AA293" s="62"/>
      <c r="AB293" s="62"/>
      <c r="AC293" s="63"/>
      <c r="AD293" s="258"/>
      <c r="AE293" s="258"/>
      <c r="AF293" s="57"/>
      <c r="AG293" s="28"/>
      <c r="AH293" s="57"/>
      <c r="AI293" s="28"/>
      <c r="AJ293" s="133"/>
      <c r="AK293" s="208"/>
      <c r="AL293" s="289" t="s">
        <v>124</v>
      </c>
      <c r="AM293" s="121" t="str">
        <f t="shared" si="29"/>
        <v/>
      </c>
      <c r="AN293" s="97" t="str">
        <f t="shared" si="30"/>
        <v/>
      </c>
      <c r="AO293" s="97" t="str">
        <f t="shared" si="31"/>
        <v/>
      </c>
      <c r="AP293" s="97" t="str">
        <f t="shared" si="32"/>
        <v/>
      </c>
      <c r="AQ293" s="122" t="str">
        <f t="shared" si="33"/>
        <v/>
      </c>
      <c r="AR293" s="39"/>
      <c r="AS293" s="234"/>
      <c r="AT293" s="39"/>
    </row>
    <row r="294" spans="2:46" ht="13.5" customHeight="1" x14ac:dyDescent="0.15">
      <c r="B294" s="290"/>
      <c r="C294" s="29" t="s">
        <v>35</v>
      </c>
      <c r="D294" s="187"/>
      <c r="E294" s="58"/>
      <c r="F294" s="188"/>
      <c r="G294" s="188"/>
      <c r="H294" s="188"/>
      <c r="I294" s="64"/>
      <c r="J294" s="64"/>
      <c r="K294" s="189"/>
      <c r="L294" s="259"/>
      <c r="M294" s="259"/>
      <c r="N294" s="58"/>
      <c r="O294" s="30"/>
      <c r="P294" s="58"/>
      <c r="Q294" s="30"/>
      <c r="R294" s="134"/>
      <c r="S294" s="206"/>
      <c r="T294" s="290"/>
      <c r="U294" s="29" t="s">
        <v>35</v>
      </c>
      <c r="V294" s="187"/>
      <c r="W294" s="58"/>
      <c r="X294" s="188"/>
      <c r="Y294" s="188"/>
      <c r="Z294" s="188"/>
      <c r="AA294" s="64"/>
      <c r="AB294" s="64"/>
      <c r="AC294" s="189"/>
      <c r="AD294" s="259"/>
      <c r="AE294" s="259"/>
      <c r="AF294" s="58"/>
      <c r="AG294" s="30"/>
      <c r="AH294" s="58"/>
      <c r="AI294" s="30"/>
      <c r="AJ294" s="134"/>
      <c r="AK294" s="208"/>
      <c r="AL294" s="290"/>
      <c r="AM294" s="88" t="str">
        <f t="shared" si="29"/>
        <v/>
      </c>
      <c r="AN294" s="123" t="str">
        <f t="shared" si="30"/>
        <v/>
      </c>
      <c r="AO294" s="123" t="str">
        <f t="shared" si="31"/>
        <v/>
      </c>
      <c r="AP294" s="123" t="str">
        <f t="shared" si="32"/>
        <v/>
      </c>
      <c r="AQ294" s="89" t="str">
        <f t="shared" si="33"/>
        <v/>
      </c>
      <c r="AR294" s="39"/>
      <c r="AS294" s="234"/>
      <c r="AT294" s="39"/>
    </row>
    <row r="295" spans="2:46" ht="13.5" customHeight="1" x14ac:dyDescent="0.15">
      <c r="B295" s="290"/>
      <c r="C295" s="29" t="s">
        <v>36</v>
      </c>
      <c r="D295" s="187"/>
      <c r="E295" s="58"/>
      <c r="F295" s="188"/>
      <c r="G295" s="188"/>
      <c r="H295" s="188"/>
      <c r="I295" s="64"/>
      <c r="J295" s="64"/>
      <c r="K295" s="189"/>
      <c r="L295" s="259"/>
      <c r="M295" s="259"/>
      <c r="N295" s="58"/>
      <c r="O295" s="30"/>
      <c r="P295" s="58"/>
      <c r="Q295" s="30"/>
      <c r="R295" s="134"/>
      <c r="S295" s="206"/>
      <c r="T295" s="290"/>
      <c r="U295" s="29" t="s">
        <v>36</v>
      </c>
      <c r="V295" s="187"/>
      <c r="W295" s="58"/>
      <c r="X295" s="188"/>
      <c r="Y295" s="188"/>
      <c r="Z295" s="188"/>
      <c r="AA295" s="64"/>
      <c r="AB295" s="64"/>
      <c r="AC295" s="189"/>
      <c r="AD295" s="259"/>
      <c r="AE295" s="259"/>
      <c r="AF295" s="58"/>
      <c r="AG295" s="30"/>
      <c r="AH295" s="58"/>
      <c r="AI295" s="30"/>
      <c r="AJ295" s="134"/>
      <c r="AK295" s="208"/>
      <c r="AL295" s="290"/>
      <c r="AM295" s="88" t="str">
        <f t="shared" si="29"/>
        <v/>
      </c>
      <c r="AN295" s="123" t="str">
        <f t="shared" si="30"/>
        <v/>
      </c>
      <c r="AO295" s="123" t="str">
        <f t="shared" si="31"/>
        <v/>
      </c>
      <c r="AP295" s="123" t="str">
        <f t="shared" si="32"/>
        <v/>
      </c>
      <c r="AQ295" s="89" t="str">
        <f t="shared" si="33"/>
        <v/>
      </c>
      <c r="AR295" s="39"/>
      <c r="AS295" s="234"/>
      <c r="AT295" s="39"/>
    </row>
    <row r="296" spans="2:46" ht="13.5" customHeight="1" x14ac:dyDescent="0.15">
      <c r="B296" s="290"/>
      <c r="C296" s="29" t="s">
        <v>38</v>
      </c>
      <c r="D296" s="187"/>
      <c r="E296" s="58"/>
      <c r="F296" s="188"/>
      <c r="G296" s="188"/>
      <c r="H296" s="188"/>
      <c r="I296" s="64"/>
      <c r="J296" s="64"/>
      <c r="K296" s="189"/>
      <c r="L296" s="259"/>
      <c r="M296" s="259"/>
      <c r="N296" s="58"/>
      <c r="O296" s="30"/>
      <c r="P296" s="58"/>
      <c r="Q296" s="30"/>
      <c r="R296" s="134"/>
      <c r="S296" s="206"/>
      <c r="T296" s="290"/>
      <c r="U296" s="29" t="s">
        <v>38</v>
      </c>
      <c r="V296" s="187"/>
      <c r="W296" s="58"/>
      <c r="X296" s="188"/>
      <c r="Y296" s="188"/>
      <c r="Z296" s="188"/>
      <c r="AA296" s="64"/>
      <c r="AB296" s="64"/>
      <c r="AC296" s="189"/>
      <c r="AD296" s="259"/>
      <c r="AE296" s="259"/>
      <c r="AF296" s="58"/>
      <c r="AG296" s="30"/>
      <c r="AH296" s="58"/>
      <c r="AI296" s="30"/>
      <c r="AJ296" s="134"/>
      <c r="AK296" s="208"/>
      <c r="AL296" s="290"/>
      <c r="AM296" s="88" t="str">
        <f t="shared" si="29"/>
        <v/>
      </c>
      <c r="AN296" s="123" t="str">
        <f t="shared" si="30"/>
        <v/>
      </c>
      <c r="AO296" s="123" t="str">
        <f t="shared" si="31"/>
        <v/>
      </c>
      <c r="AP296" s="123" t="str">
        <f t="shared" si="32"/>
        <v/>
      </c>
      <c r="AQ296" s="89" t="str">
        <f t="shared" si="33"/>
        <v/>
      </c>
      <c r="AR296" s="39"/>
      <c r="AS296" s="234"/>
      <c r="AT296" s="39"/>
    </row>
    <row r="297" spans="2:46" ht="13.5" customHeight="1" thickBot="1" x14ac:dyDescent="0.2">
      <c r="B297" s="291"/>
      <c r="C297" s="29"/>
      <c r="D297" s="187"/>
      <c r="E297" s="58"/>
      <c r="F297" s="190"/>
      <c r="G297" s="190"/>
      <c r="H297" s="190"/>
      <c r="I297" s="58"/>
      <c r="J297" s="58"/>
      <c r="K297" s="189"/>
      <c r="L297" s="259"/>
      <c r="M297" s="259"/>
      <c r="N297" s="58"/>
      <c r="O297" s="30"/>
      <c r="P297" s="58"/>
      <c r="Q297" s="30"/>
      <c r="R297" s="185"/>
      <c r="S297" s="206"/>
      <c r="T297" s="291"/>
      <c r="U297" s="29"/>
      <c r="V297" s="187"/>
      <c r="W297" s="58"/>
      <c r="X297" s="190"/>
      <c r="Y297" s="190"/>
      <c r="Z297" s="190"/>
      <c r="AA297" s="58"/>
      <c r="AB297" s="58"/>
      <c r="AC297" s="189"/>
      <c r="AD297" s="259"/>
      <c r="AE297" s="259"/>
      <c r="AF297" s="58"/>
      <c r="AG297" s="30"/>
      <c r="AH297" s="58"/>
      <c r="AI297" s="30"/>
      <c r="AJ297" s="185"/>
      <c r="AK297" s="208"/>
      <c r="AL297" s="291"/>
      <c r="AM297" s="124" t="str">
        <f t="shared" si="29"/>
        <v/>
      </c>
      <c r="AN297" s="125" t="str">
        <f t="shared" si="30"/>
        <v/>
      </c>
      <c r="AO297" s="125" t="str">
        <f t="shared" si="31"/>
        <v/>
      </c>
      <c r="AP297" s="125" t="str">
        <f t="shared" si="32"/>
        <v/>
      </c>
      <c r="AQ297" s="126" t="str">
        <f t="shared" si="33"/>
        <v/>
      </c>
      <c r="AR297" s="39"/>
      <c r="AS297" s="234"/>
      <c r="AT297" s="39"/>
    </row>
    <row r="298" spans="2:46" ht="13.5" customHeight="1" x14ac:dyDescent="0.15">
      <c r="B298" s="289" t="s">
        <v>125</v>
      </c>
      <c r="C298" s="27" t="s">
        <v>34</v>
      </c>
      <c r="D298" s="41"/>
      <c r="E298" s="57"/>
      <c r="F298" s="98"/>
      <c r="G298" s="98"/>
      <c r="H298" s="98"/>
      <c r="I298" s="62"/>
      <c r="J298" s="62"/>
      <c r="K298" s="63"/>
      <c r="L298" s="258"/>
      <c r="M298" s="258"/>
      <c r="N298" s="57"/>
      <c r="O298" s="28"/>
      <c r="P298" s="57"/>
      <c r="Q298" s="28"/>
      <c r="R298" s="133"/>
      <c r="S298" s="206"/>
      <c r="T298" s="289" t="s">
        <v>125</v>
      </c>
      <c r="U298" s="27" t="s">
        <v>34</v>
      </c>
      <c r="V298" s="41"/>
      <c r="W298" s="57"/>
      <c r="X298" s="98"/>
      <c r="Y298" s="98"/>
      <c r="Z298" s="98"/>
      <c r="AA298" s="62"/>
      <c r="AB298" s="62"/>
      <c r="AC298" s="63"/>
      <c r="AD298" s="258"/>
      <c r="AE298" s="258"/>
      <c r="AF298" s="57"/>
      <c r="AG298" s="28"/>
      <c r="AH298" s="57"/>
      <c r="AI298" s="28"/>
      <c r="AJ298" s="133"/>
      <c r="AK298" s="208"/>
      <c r="AL298" s="289" t="s">
        <v>125</v>
      </c>
      <c r="AM298" s="121" t="str">
        <f t="shared" si="29"/>
        <v/>
      </c>
      <c r="AN298" s="97" t="str">
        <f t="shared" si="30"/>
        <v/>
      </c>
      <c r="AO298" s="97" t="str">
        <f t="shared" si="31"/>
        <v/>
      </c>
      <c r="AP298" s="97" t="str">
        <f t="shared" si="32"/>
        <v/>
      </c>
      <c r="AQ298" s="122" t="str">
        <f t="shared" si="33"/>
        <v/>
      </c>
      <c r="AR298" s="39"/>
      <c r="AS298" s="234"/>
      <c r="AT298" s="39"/>
    </row>
    <row r="299" spans="2:46" ht="13.5" customHeight="1" x14ac:dyDescent="0.15">
      <c r="B299" s="290"/>
      <c r="C299" s="29" t="s">
        <v>35</v>
      </c>
      <c r="D299" s="187"/>
      <c r="E299" s="58"/>
      <c r="F299" s="188"/>
      <c r="G299" s="188"/>
      <c r="H299" s="188"/>
      <c r="I299" s="64"/>
      <c r="J299" s="64"/>
      <c r="K299" s="189"/>
      <c r="L299" s="259"/>
      <c r="M299" s="259"/>
      <c r="N299" s="58"/>
      <c r="O299" s="30"/>
      <c r="P299" s="58"/>
      <c r="Q299" s="30"/>
      <c r="R299" s="134"/>
      <c r="S299" s="206"/>
      <c r="T299" s="290"/>
      <c r="U299" s="29" t="s">
        <v>35</v>
      </c>
      <c r="V299" s="187"/>
      <c r="W299" s="58"/>
      <c r="X299" s="188"/>
      <c r="Y299" s="188"/>
      <c r="Z299" s="188"/>
      <c r="AA299" s="64"/>
      <c r="AB299" s="64"/>
      <c r="AC299" s="189"/>
      <c r="AD299" s="259"/>
      <c r="AE299" s="259"/>
      <c r="AF299" s="58"/>
      <c r="AG299" s="30"/>
      <c r="AH299" s="58"/>
      <c r="AI299" s="30"/>
      <c r="AJ299" s="134"/>
      <c r="AK299" s="208"/>
      <c r="AL299" s="290"/>
      <c r="AM299" s="88" t="str">
        <f t="shared" si="29"/>
        <v/>
      </c>
      <c r="AN299" s="123" t="str">
        <f t="shared" si="30"/>
        <v/>
      </c>
      <c r="AO299" s="123" t="str">
        <f t="shared" si="31"/>
        <v/>
      </c>
      <c r="AP299" s="123" t="str">
        <f t="shared" si="32"/>
        <v/>
      </c>
      <c r="AQ299" s="89" t="str">
        <f t="shared" si="33"/>
        <v/>
      </c>
      <c r="AR299" s="39"/>
      <c r="AS299" s="234"/>
      <c r="AT299" s="39"/>
    </row>
    <row r="300" spans="2:46" ht="13.5" customHeight="1" x14ac:dyDescent="0.15">
      <c r="B300" s="290"/>
      <c r="C300" s="29" t="s">
        <v>36</v>
      </c>
      <c r="D300" s="187"/>
      <c r="E300" s="58"/>
      <c r="F300" s="188"/>
      <c r="G300" s="188"/>
      <c r="H300" s="188"/>
      <c r="I300" s="64"/>
      <c r="J300" s="64"/>
      <c r="K300" s="189"/>
      <c r="L300" s="259"/>
      <c r="M300" s="259"/>
      <c r="N300" s="58"/>
      <c r="O300" s="30"/>
      <c r="P300" s="58"/>
      <c r="Q300" s="30"/>
      <c r="R300" s="134"/>
      <c r="S300" s="206"/>
      <c r="T300" s="290"/>
      <c r="U300" s="29" t="s">
        <v>36</v>
      </c>
      <c r="V300" s="187"/>
      <c r="W300" s="58"/>
      <c r="X300" s="188"/>
      <c r="Y300" s="188"/>
      <c r="Z300" s="188"/>
      <c r="AA300" s="64"/>
      <c r="AB300" s="64"/>
      <c r="AC300" s="189"/>
      <c r="AD300" s="259"/>
      <c r="AE300" s="259"/>
      <c r="AF300" s="58"/>
      <c r="AG300" s="30"/>
      <c r="AH300" s="58"/>
      <c r="AI300" s="30"/>
      <c r="AJ300" s="134"/>
      <c r="AK300" s="208"/>
      <c r="AL300" s="290"/>
      <c r="AM300" s="88" t="str">
        <f t="shared" si="29"/>
        <v/>
      </c>
      <c r="AN300" s="123" t="str">
        <f t="shared" si="30"/>
        <v/>
      </c>
      <c r="AO300" s="123" t="str">
        <f t="shared" si="31"/>
        <v/>
      </c>
      <c r="AP300" s="123" t="str">
        <f t="shared" si="32"/>
        <v/>
      </c>
      <c r="AQ300" s="89" t="str">
        <f t="shared" si="33"/>
        <v/>
      </c>
      <c r="AR300" s="39"/>
      <c r="AS300" s="234"/>
      <c r="AT300" s="39"/>
    </row>
    <row r="301" spans="2:46" ht="13.5" customHeight="1" x14ac:dyDescent="0.15">
      <c r="B301" s="290"/>
      <c r="C301" s="29" t="s">
        <v>38</v>
      </c>
      <c r="D301" s="187"/>
      <c r="E301" s="58"/>
      <c r="F301" s="188"/>
      <c r="G301" s="188"/>
      <c r="H301" s="188"/>
      <c r="I301" s="64"/>
      <c r="J301" s="64"/>
      <c r="K301" s="189"/>
      <c r="L301" s="259"/>
      <c r="M301" s="259"/>
      <c r="N301" s="58"/>
      <c r="O301" s="30"/>
      <c r="P301" s="58"/>
      <c r="Q301" s="30"/>
      <c r="R301" s="134"/>
      <c r="S301" s="206"/>
      <c r="T301" s="290"/>
      <c r="U301" s="29" t="s">
        <v>38</v>
      </c>
      <c r="V301" s="187"/>
      <c r="W301" s="58"/>
      <c r="X301" s="188"/>
      <c r="Y301" s="188"/>
      <c r="Z301" s="188"/>
      <c r="AA301" s="64"/>
      <c r="AB301" s="64"/>
      <c r="AC301" s="189"/>
      <c r="AD301" s="259"/>
      <c r="AE301" s="259"/>
      <c r="AF301" s="58"/>
      <c r="AG301" s="30"/>
      <c r="AH301" s="58"/>
      <c r="AI301" s="30"/>
      <c r="AJ301" s="134"/>
      <c r="AK301" s="208"/>
      <c r="AL301" s="290"/>
      <c r="AM301" s="88" t="str">
        <f t="shared" si="29"/>
        <v/>
      </c>
      <c r="AN301" s="123" t="str">
        <f t="shared" si="30"/>
        <v/>
      </c>
      <c r="AO301" s="123" t="str">
        <f t="shared" si="31"/>
        <v/>
      </c>
      <c r="AP301" s="123" t="str">
        <f t="shared" si="32"/>
        <v/>
      </c>
      <c r="AQ301" s="89" t="str">
        <f t="shared" si="33"/>
        <v/>
      </c>
      <c r="AR301" s="39"/>
      <c r="AS301" s="234"/>
      <c r="AT301" s="39"/>
    </row>
    <row r="302" spans="2:46" ht="13.5" customHeight="1" thickBot="1" x14ac:dyDescent="0.2">
      <c r="B302" s="291"/>
      <c r="C302" s="29"/>
      <c r="D302" s="187"/>
      <c r="E302" s="58"/>
      <c r="F302" s="190"/>
      <c r="G302" s="190"/>
      <c r="H302" s="190"/>
      <c r="I302" s="58"/>
      <c r="J302" s="58"/>
      <c r="K302" s="189"/>
      <c r="L302" s="259"/>
      <c r="M302" s="259"/>
      <c r="N302" s="58"/>
      <c r="O302" s="30"/>
      <c r="P302" s="58"/>
      <c r="Q302" s="30"/>
      <c r="R302" s="185"/>
      <c r="S302" s="206"/>
      <c r="T302" s="291"/>
      <c r="U302" s="29"/>
      <c r="V302" s="187"/>
      <c r="W302" s="58"/>
      <c r="X302" s="190"/>
      <c r="Y302" s="190"/>
      <c r="Z302" s="190"/>
      <c r="AA302" s="58"/>
      <c r="AB302" s="58"/>
      <c r="AC302" s="189"/>
      <c r="AD302" s="259"/>
      <c r="AE302" s="259"/>
      <c r="AF302" s="58"/>
      <c r="AG302" s="30"/>
      <c r="AH302" s="58"/>
      <c r="AI302" s="30"/>
      <c r="AJ302" s="185"/>
      <c r="AK302" s="208"/>
      <c r="AL302" s="291"/>
      <c r="AM302" s="124" t="str">
        <f t="shared" si="29"/>
        <v/>
      </c>
      <c r="AN302" s="125" t="str">
        <f t="shared" si="30"/>
        <v/>
      </c>
      <c r="AO302" s="125" t="str">
        <f t="shared" si="31"/>
        <v/>
      </c>
      <c r="AP302" s="125" t="str">
        <f t="shared" si="32"/>
        <v/>
      </c>
      <c r="AQ302" s="126" t="str">
        <f t="shared" si="33"/>
        <v/>
      </c>
      <c r="AR302" s="39"/>
      <c r="AS302" s="234"/>
      <c r="AT302" s="39"/>
    </row>
    <row r="303" spans="2:46" ht="13.5" customHeight="1" x14ac:dyDescent="0.15">
      <c r="B303" s="289" t="s">
        <v>126</v>
      </c>
      <c r="C303" s="27" t="s">
        <v>34</v>
      </c>
      <c r="D303" s="41"/>
      <c r="E303" s="57"/>
      <c r="F303" s="98"/>
      <c r="G303" s="98"/>
      <c r="H303" s="98"/>
      <c r="I303" s="62"/>
      <c r="J303" s="62"/>
      <c r="K303" s="63"/>
      <c r="L303" s="258"/>
      <c r="M303" s="258"/>
      <c r="N303" s="57"/>
      <c r="O303" s="28"/>
      <c r="P303" s="57"/>
      <c r="Q303" s="28"/>
      <c r="R303" s="133"/>
      <c r="S303" s="206"/>
      <c r="T303" s="289" t="s">
        <v>126</v>
      </c>
      <c r="U303" s="27" t="s">
        <v>34</v>
      </c>
      <c r="V303" s="41"/>
      <c r="W303" s="57"/>
      <c r="X303" s="98"/>
      <c r="Y303" s="98"/>
      <c r="Z303" s="98"/>
      <c r="AA303" s="62"/>
      <c r="AB303" s="62"/>
      <c r="AC303" s="63"/>
      <c r="AD303" s="258"/>
      <c r="AE303" s="258"/>
      <c r="AF303" s="57"/>
      <c r="AG303" s="28"/>
      <c r="AH303" s="57"/>
      <c r="AI303" s="28"/>
      <c r="AJ303" s="133"/>
      <c r="AK303" s="208"/>
      <c r="AL303" s="289" t="s">
        <v>126</v>
      </c>
      <c r="AM303" s="121" t="str">
        <f t="shared" si="29"/>
        <v/>
      </c>
      <c r="AN303" s="97" t="str">
        <f t="shared" si="30"/>
        <v/>
      </c>
      <c r="AO303" s="97" t="str">
        <f t="shared" si="31"/>
        <v/>
      </c>
      <c r="AP303" s="97" t="str">
        <f t="shared" si="32"/>
        <v/>
      </c>
      <c r="AQ303" s="122" t="str">
        <f t="shared" si="33"/>
        <v/>
      </c>
      <c r="AR303" s="39"/>
      <c r="AS303" s="234"/>
      <c r="AT303" s="39"/>
    </row>
    <row r="304" spans="2:46" ht="13.5" customHeight="1" x14ac:dyDescent="0.15">
      <c r="B304" s="290"/>
      <c r="C304" s="29" t="s">
        <v>35</v>
      </c>
      <c r="D304" s="187"/>
      <c r="E304" s="58"/>
      <c r="F304" s="188"/>
      <c r="G304" s="188"/>
      <c r="H304" s="188"/>
      <c r="I304" s="64"/>
      <c r="J304" s="64"/>
      <c r="K304" s="189"/>
      <c r="L304" s="259"/>
      <c r="M304" s="259"/>
      <c r="N304" s="58"/>
      <c r="O304" s="30"/>
      <c r="P304" s="58"/>
      <c r="Q304" s="30"/>
      <c r="R304" s="134"/>
      <c r="S304" s="206"/>
      <c r="T304" s="290"/>
      <c r="U304" s="29" t="s">
        <v>35</v>
      </c>
      <c r="V304" s="187"/>
      <c r="W304" s="58"/>
      <c r="X304" s="188"/>
      <c r="Y304" s="188"/>
      <c r="Z304" s="188"/>
      <c r="AA304" s="64"/>
      <c r="AB304" s="64"/>
      <c r="AC304" s="189"/>
      <c r="AD304" s="259"/>
      <c r="AE304" s="259"/>
      <c r="AF304" s="58"/>
      <c r="AG304" s="30"/>
      <c r="AH304" s="58"/>
      <c r="AI304" s="30"/>
      <c r="AJ304" s="134"/>
      <c r="AK304" s="208"/>
      <c r="AL304" s="290"/>
      <c r="AM304" s="88" t="str">
        <f t="shared" si="29"/>
        <v/>
      </c>
      <c r="AN304" s="123" t="str">
        <f t="shared" si="30"/>
        <v/>
      </c>
      <c r="AO304" s="123" t="str">
        <f t="shared" si="31"/>
        <v/>
      </c>
      <c r="AP304" s="123" t="str">
        <f t="shared" si="32"/>
        <v/>
      </c>
      <c r="AQ304" s="89" t="str">
        <f t="shared" si="33"/>
        <v/>
      </c>
      <c r="AR304" s="39"/>
      <c r="AS304" s="234"/>
      <c r="AT304" s="39"/>
    </row>
    <row r="305" spans="2:46" ht="13.5" customHeight="1" x14ac:dyDescent="0.15">
      <c r="B305" s="290"/>
      <c r="C305" s="29" t="s">
        <v>36</v>
      </c>
      <c r="D305" s="187"/>
      <c r="E305" s="58"/>
      <c r="F305" s="188"/>
      <c r="G305" s="188"/>
      <c r="H305" s="188"/>
      <c r="I305" s="64"/>
      <c r="J305" s="64"/>
      <c r="K305" s="189"/>
      <c r="L305" s="259"/>
      <c r="M305" s="259"/>
      <c r="N305" s="58"/>
      <c r="O305" s="30"/>
      <c r="P305" s="58"/>
      <c r="Q305" s="30"/>
      <c r="R305" s="134"/>
      <c r="S305" s="206"/>
      <c r="T305" s="290"/>
      <c r="U305" s="29" t="s">
        <v>36</v>
      </c>
      <c r="V305" s="187"/>
      <c r="W305" s="58"/>
      <c r="X305" s="188"/>
      <c r="Y305" s="188"/>
      <c r="Z305" s="188"/>
      <c r="AA305" s="64"/>
      <c r="AB305" s="64"/>
      <c r="AC305" s="189"/>
      <c r="AD305" s="259"/>
      <c r="AE305" s="259"/>
      <c r="AF305" s="58"/>
      <c r="AG305" s="30"/>
      <c r="AH305" s="58"/>
      <c r="AI305" s="30"/>
      <c r="AJ305" s="134"/>
      <c r="AK305" s="208"/>
      <c r="AL305" s="290"/>
      <c r="AM305" s="88" t="str">
        <f t="shared" si="29"/>
        <v/>
      </c>
      <c r="AN305" s="123" t="str">
        <f t="shared" si="30"/>
        <v/>
      </c>
      <c r="AO305" s="123" t="str">
        <f t="shared" si="31"/>
        <v/>
      </c>
      <c r="AP305" s="123" t="str">
        <f t="shared" si="32"/>
        <v/>
      </c>
      <c r="AQ305" s="89" t="str">
        <f t="shared" si="33"/>
        <v/>
      </c>
      <c r="AR305" s="39"/>
      <c r="AS305" s="234"/>
      <c r="AT305" s="39"/>
    </row>
    <row r="306" spans="2:46" ht="13.5" customHeight="1" x14ac:dyDescent="0.15">
      <c r="B306" s="290"/>
      <c r="C306" s="29" t="s">
        <v>38</v>
      </c>
      <c r="D306" s="187"/>
      <c r="E306" s="58"/>
      <c r="F306" s="188"/>
      <c r="G306" s="188"/>
      <c r="H306" s="188"/>
      <c r="I306" s="64"/>
      <c r="J306" s="64"/>
      <c r="K306" s="189"/>
      <c r="L306" s="259"/>
      <c r="M306" s="259"/>
      <c r="N306" s="58"/>
      <c r="O306" s="30"/>
      <c r="P306" s="58"/>
      <c r="Q306" s="30"/>
      <c r="R306" s="134"/>
      <c r="S306" s="206"/>
      <c r="T306" s="290"/>
      <c r="U306" s="29" t="s">
        <v>38</v>
      </c>
      <c r="V306" s="187"/>
      <c r="W306" s="58"/>
      <c r="X306" s="188"/>
      <c r="Y306" s="188"/>
      <c r="Z306" s="188"/>
      <c r="AA306" s="64"/>
      <c r="AB306" s="64"/>
      <c r="AC306" s="189"/>
      <c r="AD306" s="259"/>
      <c r="AE306" s="259"/>
      <c r="AF306" s="58"/>
      <c r="AG306" s="30"/>
      <c r="AH306" s="58"/>
      <c r="AI306" s="30"/>
      <c r="AJ306" s="134"/>
      <c r="AK306" s="208"/>
      <c r="AL306" s="290"/>
      <c r="AM306" s="88" t="str">
        <f t="shared" si="29"/>
        <v/>
      </c>
      <c r="AN306" s="123" t="str">
        <f t="shared" si="30"/>
        <v/>
      </c>
      <c r="AO306" s="123" t="str">
        <f t="shared" si="31"/>
        <v/>
      </c>
      <c r="AP306" s="123" t="str">
        <f t="shared" si="32"/>
        <v/>
      </c>
      <c r="AQ306" s="89" t="str">
        <f t="shared" si="33"/>
        <v/>
      </c>
      <c r="AR306" s="39"/>
      <c r="AS306" s="234"/>
      <c r="AT306" s="39"/>
    </row>
    <row r="307" spans="2:46" ht="13.5" customHeight="1" thickBot="1" x14ac:dyDescent="0.2">
      <c r="B307" s="291"/>
      <c r="C307" s="29"/>
      <c r="D307" s="187"/>
      <c r="E307" s="58"/>
      <c r="F307" s="190"/>
      <c r="G307" s="190"/>
      <c r="H307" s="190"/>
      <c r="I307" s="58"/>
      <c r="J307" s="58"/>
      <c r="K307" s="189"/>
      <c r="L307" s="259"/>
      <c r="M307" s="259"/>
      <c r="N307" s="58"/>
      <c r="O307" s="30"/>
      <c r="P307" s="58"/>
      <c r="Q307" s="30"/>
      <c r="R307" s="185"/>
      <c r="S307" s="206"/>
      <c r="T307" s="291"/>
      <c r="U307" s="29"/>
      <c r="V307" s="187"/>
      <c r="W307" s="58"/>
      <c r="X307" s="190"/>
      <c r="Y307" s="190"/>
      <c r="Z307" s="190"/>
      <c r="AA307" s="58"/>
      <c r="AB307" s="58"/>
      <c r="AC307" s="189"/>
      <c r="AD307" s="259"/>
      <c r="AE307" s="259"/>
      <c r="AF307" s="58"/>
      <c r="AG307" s="30"/>
      <c r="AH307" s="58"/>
      <c r="AI307" s="30"/>
      <c r="AJ307" s="185"/>
      <c r="AK307" s="208"/>
      <c r="AL307" s="291"/>
      <c r="AM307" s="124" t="str">
        <f t="shared" si="29"/>
        <v/>
      </c>
      <c r="AN307" s="125" t="str">
        <f t="shared" si="30"/>
        <v/>
      </c>
      <c r="AO307" s="125" t="str">
        <f t="shared" si="31"/>
        <v/>
      </c>
      <c r="AP307" s="125" t="str">
        <f t="shared" si="32"/>
        <v/>
      </c>
      <c r="AQ307" s="126" t="str">
        <f t="shared" si="33"/>
        <v/>
      </c>
      <c r="AR307" s="39"/>
      <c r="AS307" s="234"/>
      <c r="AT307" s="39"/>
    </row>
    <row r="308" spans="2:46" ht="13.5" customHeight="1" x14ac:dyDescent="0.15">
      <c r="B308" s="289" t="s">
        <v>127</v>
      </c>
      <c r="C308" s="27" t="s">
        <v>34</v>
      </c>
      <c r="D308" s="41"/>
      <c r="E308" s="57"/>
      <c r="F308" s="98"/>
      <c r="G308" s="98"/>
      <c r="H308" s="98"/>
      <c r="I308" s="62"/>
      <c r="J308" s="62"/>
      <c r="K308" s="63"/>
      <c r="L308" s="258"/>
      <c r="M308" s="258"/>
      <c r="N308" s="57"/>
      <c r="O308" s="28"/>
      <c r="P308" s="57"/>
      <c r="Q308" s="28"/>
      <c r="R308" s="133"/>
      <c r="S308" s="206"/>
      <c r="T308" s="289" t="s">
        <v>127</v>
      </c>
      <c r="U308" s="27" t="s">
        <v>34</v>
      </c>
      <c r="V308" s="41"/>
      <c r="W308" s="57"/>
      <c r="X308" s="98"/>
      <c r="Y308" s="98"/>
      <c r="Z308" s="98"/>
      <c r="AA308" s="62"/>
      <c r="AB308" s="62"/>
      <c r="AC308" s="63"/>
      <c r="AD308" s="258"/>
      <c r="AE308" s="258"/>
      <c r="AF308" s="57"/>
      <c r="AG308" s="28"/>
      <c r="AH308" s="57"/>
      <c r="AI308" s="28"/>
      <c r="AJ308" s="133"/>
      <c r="AK308" s="208"/>
      <c r="AL308" s="289" t="s">
        <v>127</v>
      </c>
      <c r="AM308" s="121" t="str">
        <f t="shared" si="29"/>
        <v/>
      </c>
      <c r="AN308" s="97" t="str">
        <f t="shared" si="30"/>
        <v/>
      </c>
      <c r="AO308" s="97" t="str">
        <f t="shared" si="31"/>
        <v/>
      </c>
      <c r="AP308" s="97" t="str">
        <f t="shared" si="32"/>
        <v/>
      </c>
      <c r="AQ308" s="122" t="str">
        <f t="shared" si="33"/>
        <v/>
      </c>
      <c r="AR308" s="39"/>
      <c r="AS308" s="234"/>
      <c r="AT308" s="39"/>
    </row>
    <row r="309" spans="2:46" ht="13.5" customHeight="1" x14ac:dyDescent="0.15">
      <c r="B309" s="290"/>
      <c r="C309" s="29" t="s">
        <v>35</v>
      </c>
      <c r="D309" s="187"/>
      <c r="E309" s="58"/>
      <c r="F309" s="188"/>
      <c r="G309" s="188"/>
      <c r="H309" s="188"/>
      <c r="I309" s="64"/>
      <c r="J309" s="64"/>
      <c r="K309" s="189"/>
      <c r="L309" s="259"/>
      <c r="M309" s="259"/>
      <c r="N309" s="58"/>
      <c r="O309" s="30"/>
      <c r="P309" s="58"/>
      <c r="Q309" s="30"/>
      <c r="R309" s="134"/>
      <c r="S309" s="206"/>
      <c r="T309" s="290"/>
      <c r="U309" s="29" t="s">
        <v>35</v>
      </c>
      <c r="V309" s="187"/>
      <c r="W309" s="58"/>
      <c r="X309" s="188"/>
      <c r="Y309" s="188"/>
      <c r="Z309" s="188"/>
      <c r="AA309" s="64"/>
      <c r="AB309" s="64"/>
      <c r="AC309" s="189"/>
      <c r="AD309" s="259"/>
      <c r="AE309" s="259"/>
      <c r="AF309" s="58"/>
      <c r="AG309" s="30"/>
      <c r="AH309" s="58"/>
      <c r="AI309" s="30"/>
      <c r="AJ309" s="134"/>
      <c r="AK309" s="208"/>
      <c r="AL309" s="290"/>
      <c r="AM309" s="88" t="str">
        <f t="shared" si="29"/>
        <v/>
      </c>
      <c r="AN309" s="123" t="str">
        <f t="shared" si="30"/>
        <v/>
      </c>
      <c r="AO309" s="123" t="str">
        <f t="shared" si="31"/>
        <v/>
      </c>
      <c r="AP309" s="123" t="str">
        <f t="shared" si="32"/>
        <v/>
      </c>
      <c r="AQ309" s="89" t="str">
        <f t="shared" si="33"/>
        <v/>
      </c>
      <c r="AR309" s="39"/>
      <c r="AS309" s="234"/>
      <c r="AT309" s="39"/>
    </row>
    <row r="310" spans="2:46" ht="13.5" customHeight="1" x14ac:dyDescent="0.15">
      <c r="B310" s="290"/>
      <c r="C310" s="29" t="s">
        <v>36</v>
      </c>
      <c r="D310" s="187"/>
      <c r="E310" s="58"/>
      <c r="F310" s="188"/>
      <c r="G310" s="188"/>
      <c r="H310" s="188"/>
      <c r="I310" s="64"/>
      <c r="J310" s="64"/>
      <c r="K310" s="189"/>
      <c r="L310" s="259"/>
      <c r="M310" s="259"/>
      <c r="N310" s="58"/>
      <c r="O310" s="30"/>
      <c r="P310" s="58"/>
      <c r="Q310" s="30"/>
      <c r="R310" s="134"/>
      <c r="S310" s="206"/>
      <c r="T310" s="290"/>
      <c r="U310" s="29" t="s">
        <v>36</v>
      </c>
      <c r="V310" s="187"/>
      <c r="W310" s="58"/>
      <c r="X310" s="188"/>
      <c r="Y310" s="188"/>
      <c r="Z310" s="188"/>
      <c r="AA310" s="64"/>
      <c r="AB310" s="64"/>
      <c r="AC310" s="189"/>
      <c r="AD310" s="259"/>
      <c r="AE310" s="259"/>
      <c r="AF310" s="58"/>
      <c r="AG310" s="30"/>
      <c r="AH310" s="58"/>
      <c r="AI310" s="30"/>
      <c r="AJ310" s="134"/>
      <c r="AK310" s="208"/>
      <c r="AL310" s="290"/>
      <c r="AM310" s="88" t="str">
        <f t="shared" si="29"/>
        <v/>
      </c>
      <c r="AN310" s="123" t="str">
        <f t="shared" si="30"/>
        <v/>
      </c>
      <c r="AO310" s="123" t="str">
        <f t="shared" si="31"/>
        <v/>
      </c>
      <c r="AP310" s="123" t="str">
        <f t="shared" si="32"/>
        <v/>
      </c>
      <c r="AQ310" s="89" t="str">
        <f t="shared" si="33"/>
        <v/>
      </c>
      <c r="AR310" s="39"/>
      <c r="AS310" s="234"/>
      <c r="AT310" s="39"/>
    </row>
    <row r="311" spans="2:46" ht="13.5" customHeight="1" x14ac:dyDescent="0.15">
      <c r="B311" s="290"/>
      <c r="C311" s="29" t="s">
        <v>38</v>
      </c>
      <c r="D311" s="187"/>
      <c r="E311" s="58"/>
      <c r="F311" s="188"/>
      <c r="G311" s="188"/>
      <c r="H311" s="188"/>
      <c r="I311" s="64"/>
      <c r="J311" s="64"/>
      <c r="K311" s="189"/>
      <c r="L311" s="259"/>
      <c r="M311" s="259"/>
      <c r="N311" s="58"/>
      <c r="O311" s="30"/>
      <c r="P311" s="58"/>
      <c r="Q311" s="30"/>
      <c r="R311" s="134"/>
      <c r="S311" s="206"/>
      <c r="T311" s="290"/>
      <c r="U311" s="29" t="s">
        <v>38</v>
      </c>
      <c r="V311" s="187"/>
      <c r="W311" s="58"/>
      <c r="X311" s="188"/>
      <c r="Y311" s="188"/>
      <c r="Z311" s="188"/>
      <c r="AA311" s="64"/>
      <c r="AB311" s="64"/>
      <c r="AC311" s="189"/>
      <c r="AD311" s="259"/>
      <c r="AE311" s="259"/>
      <c r="AF311" s="58"/>
      <c r="AG311" s="30"/>
      <c r="AH311" s="58"/>
      <c r="AI311" s="30"/>
      <c r="AJ311" s="134"/>
      <c r="AK311" s="208"/>
      <c r="AL311" s="290"/>
      <c r="AM311" s="88" t="str">
        <f t="shared" si="29"/>
        <v/>
      </c>
      <c r="AN311" s="123" t="str">
        <f t="shared" si="30"/>
        <v/>
      </c>
      <c r="AO311" s="123" t="str">
        <f t="shared" si="31"/>
        <v/>
      </c>
      <c r="AP311" s="123" t="str">
        <f t="shared" si="32"/>
        <v/>
      </c>
      <c r="AQ311" s="89" t="str">
        <f t="shared" si="33"/>
        <v/>
      </c>
      <c r="AR311" s="39"/>
      <c r="AS311" s="234"/>
      <c r="AT311" s="39"/>
    </row>
    <row r="312" spans="2:46" ht="13.5" customHeight="1" thickBot="1" x14ac:dyDescent="0.2">
      <c r="B312" s="291"/>
      <c r="C312" s="29"/>
      <c r="D312" s="187"/>
      <c r="E312" s="58"/>
      <c r="F312" s="190"/>
      <c r="G312" s="190"/>
      <c r="H312" s="190"/>
      <c r="I312" s="58"/>
      <c r="J312" s="58"/>
      <c r="K312" s="189"/>
      <c r="L312" s="259"/>
      <c r="M312" s="259"/>
      <c r="N312" s="58"/>
      <c r="O312" s="30"/>
      <c r="P312" s="58"/>
      <c r="Q312" s="30"/>
      <c r="R312" s="185"/>
      <c r="S312" s="206"/>
      <c r="T312" s="291"/>
      <c r="U312" s="29"/>
      <c r="V312" s="187"/>
      <c r="W312" s="58"/>
      <c r="X312" s="190"/>
      <c r="Y312" s="190"/>
      <c r="Z312" s="190"/>
      <c r="AA312" s="58"/>
      <c r="AB312" s="58"/>
      <c r="AC312" s="189"/>
      <c r="AD312" s="259"/>
      <c r="AE312" s="259"/>
      <c r="AF312" s="58"/>
      <c r="AG312" s="30"/>
      <c r="AH312" s="58"/>
      <c r="AI312" s="30"/>
      <c r="AJ312" s="185"/>
      <c r="AK312" s="208"/>
      <c r="AL312" s="291"/>
      <c r="AM312" s="124" t="str">
        <f t="shared" si="29"/>
        <v/>
      </c>
      <c r="AN312" s="125" t="str">
        <f t="shared" si="30"/>
        <v/>
      </c>
      <c r="AO312" s="125" t="str">
        <f t="shared" si="31"/>
        <v/>
      </c>
      <c r="AP312" s="125" t="str">
        <f t="shared" si="32"/>
        <v/>
      </c>
      <c r="AQ312" s="126" t="str">
        <f t="shared" si="33"/>
        <v/>
      </c>
      <c r="AR312" s="39"/>
      <c r="AS312" s="234"/>
      <c r="AT312" s="39"/>
    </row>
    <row r="313" spans="2:46" ht="13.5" customHeight="1" x14ac:dyDescent="0.15">
      <c r="B313" s="289" t="s">
        <v>128</v>
      </c>
      <c r="C313" s="27" t="s">
        <v>34</v>
      </c>
      <c r="D313" s="41"/>
      <c r="E313" s="57"/>
      <c r="F313" s="98"/>
      <c r="G313" s="98"/>
      <c r="H313" s="98"/>
      <c r="I313" s="62"/>
      <c r="J313" s="62"/>
      <c r="K313" s="63"/>
      <c r="L313" s="258"/>
      <c r="M313" s="258"/>
      <c r="N313" s="57"/>
      <c r="O313" s="28"/>
      <c r="P313" s="57"/>
      <c r="Q313" s="28"/>
      <c r="R313" s="133"/>
      <c r="S313" s="206"/>
      <c r="T313" s="289" t="s">
        <v>128</v>
      </c>
      <c r="U313" s="27" t="s">
        <v>34</v>
      </c>
      <c r="V313" s="41"/>
      <c r="W313" s="57"/>
      <c r="X313" s="98"/>
      <c r="Y313" s="98"/>
      <c r="Z313" s="98"/>
      <c r="AA313" s="62"/>
      <c r="AB313" s="62"/>
      <c r="AC313" s="63"/>
      <c r="AD313" s="258"/>
      <c r="AE313" s="258"/>
      <c r="AF313" s="57"/>
      <c r="AG313" s="28"/>
      <c r="AH313" s="57"/>
      <c r="AI313" s="28"/>
      <c r="AJ313" s="133"/>
      <c r="AK313" s="208"/>
      <c r="AL313" s="289" t="s">
        <v>128</v>
      </c>
      <c r="AM313" s="121" t="str">
        <f t="shared" si="29"/>
        <v/>
      </c>
      <c r="AN313" s="97" t="str">
        <f t="shared" si="30"/>
        <v/>
      </c>
      <c r="AO313" s="97" t="str">
        <f t="shared" si="31"/>
        <v/>
      </c>
      <c r="AP313" s="97" t="str">
        <f t="shared" si="32"/>
        <v/>
      </c>
      <c r="AQ313" s="122" t="str">
        <f t="shared" si="33"/>
        <v/>
      </c>
      <c r="AR313" s="39"/>
      <c r="AS313" s="234"/>
      <c r="AT313" s="39"/>
    </row>
    <row r="314" spans="2:46" ht="13.5" customHeight="1" x14ac:dyDescent="0.15">
      <c r="B314" s="290"/>
      <c r="C314" s="29" t="s">
        <v>35</v>
      </c>
      <c r="D314" s="187"/>
      <c r="E314" s="58"/>
      <c r="F314" s="188"/>
      <c r="G314" s="188"/>
      <c r="H314" s="188"/>
      <c r="I314" s="64"/>
      <c r="J314" s="64"/>
      <c r="K314" s="189"/>
      <c r="L314" s="259"/>
      <c r="M314" s="259"/>
      <c r="N314" s="58"/>
      <c r="O314" s="30"/>
      <c r="P314" s="58"/>
      <c r="Q314" s="30"/>
      <c r="R314" s="134"/>
      <c r="S314" s="206"/>
      <c r="T314" s="290"/>
      <c r="U314" s="29" t="s">
        <v>35</v>
      </c>
      <c r="V314" s="187"/>
      <c r="W314" s="58"/>
      <c r="X314" s="188"/>
      <c r="Y314" s="188"/>
      <c r="Z314" s="188"/>
      <c r="AA314" s="64"/>
      <c r="AB314" s="64"/>
      <c r="AC314" s="189"/>
      <c r="AD314" s="259"/>
      <c r="AE314" s="259"/>
      <c r="AF314" s="58"/>
      <c r="AG314" s="30"/>
      <c r="AH314" s="58"/>
      <c r="AI314" s="30"/>
      <c r="AJ314" s="134"/>
      <c r="AK314" s="208"/>
      <c r="AL314" s="290"/>
      <c r="AM314" s="88" t="str">
        <f t="shared" si="29"/>
        <v/>
      </c>
      <c r="AN314" s="123" t="str">
        <f t="shared" si="30"/>
        <v/>
      </c>
      <c r="AO314" s="123" t="str">
        <f t="shared" si="31"/>
        <v/>
      </c>
      <c r="AP314" s="123" t="str">
        <f t="shared" si="32"/>
        <v/>
      </c>
      <c r="AQ314" s="89" t="str">
        <f t="shared" si="33"/>
        <v/>
      </c>
      <c r="AR314" s="39"/>
      <c r="AS314" s="234"/>
      <c r="AT314" s="39"/>
    </row>
    <row r="315" spans="2:46" ht="13.5" customHeight="1" x14ac:dyDescent="0.15">
      <c r="B315" s="290"/>
      <c r="C315" s="29" t="s">
        <v>36</v>
      </c>
      <c r="D315" s="187"/>
      <c r="E315" s="58"/>
      <c r="F315" s="188"/>
      <c r="G315" s="188"/>
      <c r="H315" s="188"/>
      <c r="I315" s="64"/>
      <c r="J315" s="64"/>
      <c r="K315" s="189"/>
      <c r="L315" s="259"/>
      <c r="M315" s="259"/>
      <c r="N315" s="58"/>
      <c r="O315" s="30"/>
      <c r="P315" s="58"/>
      <c r="Q315" s="30"/>
      <c r="R315" s="134"/>
      <c r="S315" s="206"/>
      <c r="T315" s="290"/>
      <c r="U315" s="29" t="s">
        <v>36</v>
      </c>
      <c r="V315" s="187"/>
      <c r="W315" s="58"/>
      <c r="X315" s="188"/>
      <c r="Y315" s="188"/>
      <c r="Z315" s="188"/>
      <c r="AA315" s="64"/>
      <c r="AB315" s="64"/>
      <c r="AC315" s="189"/>
      <c r="AD315" s="259"/>
      <c r="AE315" s="259"/>
      <c r="AF315" s="58"/>
      <c r="AG315" s="30"/>
      <c r="AH315" s="58"/>
      <c r="AI315" s="30"/>
      <c r="AJ315" s="134"/>
      <c r="AK315" s="208"/>
      <c r="AL315" s="290"/>
      <c r="AM315" s="88" t="str">
        <f t="shared" si="29"/>
        <v/>
      </c>
      <c r="AN315" s="123" t="str">
        <f t="shared" si="30"/>
        <v/>
      </c>
      <c r="AO315" s="123" t="str">
        <f t="shared" si="31"/>
        <v/>
      </c>
      <c r="AP315" s="123" t="str">
        <f t="shared" si="32"/>
        <v/>
      </c>
      <c r="AQ315" s="89" t="str">
        <f t="shared" si="33"/>
        <v/>
      </c>
      <c r="AR315" s="39"/>
      <c r="AS315" s="234"/>
      <c r="AT315" s="39"/>
    </row>
    <row r="316" spans="2:46" ht="13.5" customHeight="1" x14ac:dyDescent="0.15">
      <c r="B316" s="290"/>
      <c r="C316" s="29" t="s">
        <v>38</v>
      </c>
      <c r="D316" s="187"/>
      <c r="E316" s="58"/>
      <c r="F316" s="188"/>
      <c r="G316" s="188"/>
      <c r="H316" s="188"/>
      <c r="I316" s="64"/>
      <c r="J316" s="64"/>
      <c r="K316" s="189"/>
      <c r="L316" s="259"/>
      <c r="M316" s="259"/>
      <c r="N316" s="58"/>
      <c r="O316" s="30"/>
      <c r="P316" s="58"/>
      <c r="Q316" s="30"/>
      <c r="R316" s="134"/>
      <c r="S316" s="206"/>
      <c r="T316" s="290"/>
      <c r="U316" s="29" t="s">
        <v>38</v>
      </c>
      <c r="V316" s="187"/>
      <c r="W316" s="58"/>
      <c r="X316" s="188"/>
      <c r="Y316" s="188"/>
      <c r="Z316" s="188"/>
      <c r="AA316" s="64"/>
      <c r="AB316" s="64"/>
      <c r="AC316" s="189"/>
      <c r="AD316" s="259"/>
      <c r="AE316" s="259"/>
      <c r="AF316" s="58"/>
      <c r="AG316" s="30"/>
      <c r="AH316" s="58"/>
      <c r="AI316" s="30"/>
      <c r="AJ316" s="134"/>
      <c r="AK316" s="208"/>
      <c r="AL316" s="290"/>
      <c r="AM316" s="88" t="str">
        <f t="shared" si="29"/>
        <v/>
      </c>
      <c r="AN316" s="123" t="str">
        <f t="shared" si="30"/>
        <v/>
      </c>
      <c r="AO316" s="123" t="str">
        <f t="shared" si="31"/>
        <v/>
      </c>
      <c r="AP316" s="123" t="str">
        <f t="shared" si="32"/>
        <v/>
      </c>
      <c r="AQ316" s="89" t="str">
        <f t="shared" si="33"/>
        <v/>
      </c>
      <c r="AR316" s="39"/>
      <c r="AS316" s="234"/>
      <c r="AT316" s="39"/>
    </row>
    <row r="317" spans="2:46" ht="13.5" customHeight="1" thickBot="1" x14ac:dyDescent="0.2">
      <c r="B317" s="291"/>
      <c r="C317" s="29"/>
      <c r="D317" s="187"/>
      <c r="E317" s="58"/>
      <c r="F317" s="190"/>
      <c r="G317" s="190"/>
      <c r="H317" s="190"/>
      <c r="I317" s="58"/>
      <c r="J317" s="58"/>
      <c r="K317" s="189"/>
      <c r="L317" s="259"/>
      <c r="M317" s="259"/>
      <c r="N317" s="58"/>
      <c r="O317" s="30"/>
      <c r="P317" s="58"/>
      <c r="Q317" s="30"/>
      <c r="R317" s="185"/>
      <c r="S317" s="206"/>
      <c r="T317" s="291"/>
      <c r="U317" s="29"/>
      <c r="V317" s="187"/>
      <c r="W317" s="58"/>
      <c r="X317" s="190"/>
      <c r="Y317" s="190"/>
      <c r="Z317" s="190"/>
      <c r="AA317" s="58"/>
      <c r="AB317" s="58"/>
      <c r="AC317" s="189"/>
      <c r="AD317" s="259"/>
      <c r="AE317" s="259"/>
      <c r="AF317" s="58"/>
      <c r="AG317" s="30"/>
      <c r="AH317" s="58"/>
      <c r="AI317" s="30"/>
      <c r="AJ317" s="185"/>
      <c r="AK317" s="208"/>
      <c r="AL317" s="291"/>
      <c r="AM317" s="124" t="str">
        <f t="shared" si="29"/>
        <v/>
      </c>
      <c r="AN317" s="125" t="str">
        <f t="shared" si="30"/>
        <v/>
      </c>
      <c r="AO317" s="125" t="str">
        <f t="shared" si="31"/>
        <v/>
      </c>
      <c r="AP317" s="125" t="str">
        <f t="shared" si="32"/>
        <v/>
      </c>
      <c r="AQ317" s="126" t="str">
        <f t="shared" si="33"/>
        <v/>
      </c>
      <c r="AR317" s="39"/>
      <c r="AS317" s="234"/>
      <c r="AT317" s="39"/>
    </row>
    <row r="318" spans="2:46" ht="13.5" customHeight="1" x14ac:dyDescent="0.15">
      <c r="B318" s="289" t="s">
        <v>129</v>
      </c>
      <c r="C318" s="27" t="s">
        <v>34</v>
      </c>
      <c r="D318" s="41"/>
      <c r="E318" s="57"/>
      <c r="F318" s="98"/>
      <c r="G318" s="98"/>
      <c r="H318" s="98"/>
      <c r="I318" s="62"/>
      <c r="J318" s="62"/>
      <c r="K318" s="63"/>
      <c r="L318" s="258"/>
      <c r="M318" s="258"/>
      <c r="N318" s="57"/>
      <c r="O318" s="28"/>
      <c r="P318" s="57"/>
      <c r="Q318" s="28"/>
      <c r="R318" s="133"/>
      <c r="S318" s="206"/>
      <c r="T318" s="289" t="s">
        <v>129</v>
      </c>
      <c r="U318" s="27" t="s">
        <v>34</v>
      </c>
      <c r="V318" s="41"/>
      <c r="W318" s="57"/>
      <c r="X318" s="98"/>
      <c r="Y318" s="98"/>
      <c r="Z318" s="98"/>
      <c r="AA318" s="62"/>
      <c r="AB318" s="62"/>
      <c r="AC318" s="63"/>
      <c r="AD318" s="258"/>
      <c r="AE318" s="258"/>
      <c r="AF318" s="57"/>
      <c r="AG318" s="28"/>
      <c r="AH318" s="57"/>
      <c r="AI318" s="28"/>
      <c r="AJ318" s="133"/>
      <c r="AK318" s="208"/>
      <c r="AL318" s="289" t="s">
        <v>129</v>
      </c>
      <c r="AM318" s="121" t="str">
        <f t="shared" si="29"/>
        <v/>
      </c>
      <c r="AN318" s="97" t="str">
        <f t="shared" si="30"/>
        <v/>
      </c>
      <c r="AO318" s="97" t="str">
        <f t="shared" si="31"/>
        <v/>
      </c>
      <c r="AP318" s="97" t="str">
        <f t="shared" si="32"/>
        <v/>
      </c>
      <c r="AQ318" s="122" t="str">
        <f t="shared" si="33"/>
        <v/>
      </c>
      <c r="AR318" s="39"/>
      <c r="AS318" s="234"/>
      <c r="AT318" s="39"/>
    </row>
    <row r="319" spans="2:46" ht="13.5" customHeight="1" x14ac:dyDescent="0.15">
      <c r="B319" s="290"/>
      <c r="C319" s="29" t="s">
        <v>35</v>
      </c>
      <c r="D319" s="187"/>
      <c r="E319" s="58"/>
      <c r="F319" s="188"/>
      <c r="G319" s="188"/>
      <c r="H319" s="188"/>
      <c r="I319" s="64"/>
      <c r="J319" s="64"/>
      <c r="K319" s="189"/>
      <c r="L319" s="259"/>
      <c r="M319" s="259"/>
      <c r="N319" s="58"/>
      <c r="O319" s="30"/>
      <c r="P319" s="58"/>
      <c r="Q319" s="30"/>
      <c r="R319" s="134"/>
      <c r="S319" s="206"/>
      <c r="T319" s="290"/>
      <c r="U319" s="29" t="s">
        <v>35</v>
      </c>
      <c r="V319" s="187"/>
      <c r="W319" s="58"/>
      <c r="X319" s="188"/>
      <c r="Y319" s="188"/>
      <c r="Z319" s="188"/>
      <c r="AA319" s="64"/>
      <c r="AB319" s="64"/>
      <c r="AC319" s="189"/>
      <c r="AD319" s="259"/>
      <c r="AE319" s="259"/>
      <c r="AF319" s="58"/>
      <c r="AG319" s="30"/>
      <c r="AH319" s="58"/>
      <c r="AI319" s="30"/>
      <c r="AJ319" s="134"/>
      <c r="AK319" s="208"/>
      <c r="AL319" s="290"/>
      <c r="AM319" s="88" t="str">
        <f t="shared" si="29"/>
        <v/>
      </c>
      <c r="AN319" s="123" t="str">
        <f t="shared" si="30"/>
        <v/>
      </c>
      <c r="AO319" s="123" t="str">
        <f t="shared" si="31"/>
        <v/>
      </c>
      <c r="AP319" s="123" t="str">
        <f t="shared" si="32"/>
        <v/>
      </c>
      <c r="AQ319" s="89" t="str">
        <f t="shared" si="33"/>
        <v/>
      </c>
      <c r="AR319" s="39"/>
      <c r="AS319" s="234"/>
      <c r="AT319" s="39"/>
    </row>
    <row r="320" spans="2:46" ht="13.5" customHeight="1" x14ac:dyDescent="0.15">
      <c r="B320" s="290"/>
      <c r="C320" s="29" t="s">
        <v>36</v>
      </c>
      <c r="D320" s="187"/>
      <c r="E320" s="58"/>
      <c r="F320" s="188"/>
      <c r="G320" s="188"/>
      <c r="H320" s="188"/>
      <c r="I320" s="64"/>
      <c r="J320" s="64"/>
      <c r="K320" s="189"/>
      <c r="L320" s="259"/>
      <c r="M320" s="259"/>
      <c r="N320" s="58"/>
      <c r="O320" s="30"/>
      <c r="P320" s="58"/>
      <c r="Q320" s="30"/>
      <c r="R320" s="134"/>
      <c r="S320" s="206"/>
      <c r="T320" s="290"/>
      <c r="U320" s="29" t="s">
        <v>36</v>
      </c>
      <c r="V320" s="187"/>
      <c r="W320" s="58"/>
      <c r="X320" s="188"/>
      <c r="Y320" s="188"/>
      <c r="Z320" s="188"/>
      <c r="AA320" s="64"/>
      <c r="AB320" s="64"/>
      <c r="AC320" s="189"/>
      <c r="AD320" s="259"/>
      <c r="AE320" s="259"/>
      <c r="AF320" s="58"/>
      <c r="AG320" s="30"/>
      <c r="AH320" s="58"/>
      <c r="AI320" s="30"/>
      <c r="AJ320" s="134"/>
      <c r="AK320" s="208"/>
      <c r="AL320" s="290"/>
      <c r="AM320" s="88" t="str">
        <f t="shared" si="29"/>
        <v/>
      </c>
      <c r="AN320" s="123" t="str">
        <f t="shared" si="30"/>
        <v/>
      </c>
      <c r="AO320" s="123" t="str">
        <f t="shared" si="31"/>
        <v/>
      </c>
      <c r="AP320" s="123" t="str">
        <f t="shared" si="32"/>
        <v/>
      </c>
      <c r="AQ320" s="89" t="str">
        <f t="shared" si="33"/>
        <v/>
      </c>
      <c r="AR320" s="39"/>
      <c r="AS320" s="234"/>
      <c r="AT320" s="39"/>
    </row>
    <row r="321" spans="2:46" ht="13.5" customHeight="1" x14ac:dyDescent="0.15">
      <c r="B321" s="290"/>
      <c r="C321" s="29" t="s">
        <v>38</v>
      </c>
      <c r="D321" s="187"/>
      <c r="E321" s="58"/>
      <c r="F321" s="188"/>
      <c r="G321" s="188"/>
      <c r="H321" s="188"/>
      <c r="I321" s="64"/>
      <c r="J321" s="64"/>
      <c r="K321" s="189"/>
      <c r="L321" s="259"/>
      <c r="M321" s="259"/>
      <c r="N321" s="58"/>
      <c r="O321" s="30"/>
      <c r="P321" s="58"/>
      <c r="Q321" s="30"/>
      <c r="R321" s="134"/>
      <c r="S321" s="206"/>
      <c r="T321" s="290"/>
      <c r="U321" s="29" t="s">
        <v>38</v>
      </c>
      <c r="V321" s="187"/>
      <c r="W321" s="58"/>
      <c r="X321" s="188"/>
      <c r="Y321" s="188"/>
      <c r="Z321" s="188"/>
      <c r="AA321" s="64"/>
      <c r="AB321" s="64"/>
      <c r="AC321" s="189"/>
      <c r="AD321" s="259"/>
      <c r="AE321" s="259"/>
      <c r="AF321" s="58"/>
      <c r="AG321" s="30"/>
      <c r="AH321" s="58"/>
      <c r="AI321" s="30"/>
      <c r="AJ321" s="134"/>
      <c r="AK321" s="208"/>
      <c r="AL321" s="290"/>
      <c r="AM321" s="88" t="str">
        <f t="shared" si="29"/>
        <v/>
      </c>
      <c r="AN321" s="123" t="str">
        <f t="shared" si="30"/>
        <v/>
      </c>
      <c r="AO321" s="123" t="str">
        <f t="shared" si="31"/>
        <v/>
      </c>
      <c r="AP321" s="123" t="str">
        <f t="shared" si="32"/>
        <v/>
      </c>
      <c r="AQ321" s="89" t="str">
        <f t="shared" si="33"/>
        <v/>
      </c>
      <c r="AR321" s="39"/>
      <c r="AS321" s="234"/>
      <c r="AT321" s="39"/>
    </row>
    <row r="322" spans="2:46" ht="13.5" customHeight="1" thickBot="1" x14ac:dyDescent="0.2">
      <c r="B322" s="291"/>
      <c r="C322" s="29"/>
      <c r="D322" s="187"/>
      <c r="E322" s="58"/>
      <c r="F322" s="190"/>
      <c r="G322" s="190"/>
      <c r="H322" s="190"/>
      <c r="I322" s="58"/>
      <c r="J322" s="58"/>
      <c r="K322" s="189"/>
      <c r="L322" s="259"/>
      <c r="M322" s="259"/>
      <c r="N322" s="58"/>
      <c r="O322" s="30"/>
      <c r="P322" s="58"/>
      <c r="Q322" s="30"/>
      <c r="R322" s="185"/>
      <c r="S322" s="206"/>
      <c r="T322" s="291"/>
      <c r="U322" s="29"/>
      <c r="V322" s="187"/>
      <c r="W322" s="58"/>
      <c r="X322" s="190"/>
      <c r="Y322" s="190"/>
      <c r="Z322" s="190"/>
      <c r="AA322" s="58"/>
      <c r="AB322" s="58"/>
      <c r="AC322" s="189"/>
      <c r="AD322" s="259"/>
      <c r="AE322" s="259"/>
      <c r="AF322" s="58"/>
      <c r="AG322" s="30"/>
      <c r="AH322" s="58"/>
      <c r="AI322" s="30"/>
      <c r="AJ322" s="185"/>
      <c r="AK322" s="208"/>
      <c r="AL322" s="291"/>
      <c r="AM322" s="124" t="str">
        <f t="shared" si="29"/>
        <v/>
      </c>
      <c r="AN322" s="125" t="str">
        <f t="shared" si="30"/>
        <v/>
      </c>
      <c r="AO322" s="125" t="str">
        <f t="shared" si="31"/>
        <v/>
      </c>
      <c r="AP322" s="125" t="str">
        <f t="shared" si="32"/>
        <v/>
      </c>
      <c r="AQ322" s="126" t="str">
        <f t="shared" si="33"/>
        <v/>
      </c>
      <c r="AR322" s="39"/>
      <c r="AS322" s="234"/>
      <c r="AT322" s="39"/>
    </row>
    <row r="323" spans="2:46" ht="13.5" customHeight="1" x14ac:dyDescent="0.15">
      <c r="B323" s="289" t="s">
        <v>130</v>
      </c>
      <c r="C323" s="27" t="s">
        <v>34</v>
      </c>
      <c r="D323" s="41"/>
      <c r="E323" s="57"/>
      <c r="F323" s="98"/>
      <c r="G323" s="98"/>
      <c r="H323" s="98"/>
      <c r="I323" s="62"/>
      <c r="J323" s="62"/>
      <c r="K323" s="63"/>
      <c r="L323" s="258"/>
      <c r="M323" s="258"/>
      <c r="N323" s="57"/>
      <c r="O323" s="28"/>
      <c r="P323" s="57"/>
      <c r="Q323" s="28"/>
      <c r="R323" s="133"/>
      <c r="S323" s="206"/>
      <c r="T323" s="289" t="s">
        <v>130</v>
      </c>
      <c r="U323" s="27" t="s">
        <v>34</v>
      </c>
      <c r="V323" s="41"/>
      <c r="W323" s="57"/>
      <c r="X323" s="98"/>
      <c r="Y323" s="98"/>
      <c r="Z323" s="98"/>
      <c r="AA323" s="62"/>
      <c r="AB323" s="62"/>
      <c r="AC323" s="63"/>
      <c r="AD323" s="258"/>
      <c r="AE323" s="258"/>
      <c r="AF323" s="57"/>
      <c r="AG323" s="28"/>
      <c r="AH323" s="57"/>
      <c r="AI323" s="28"/>
      <c r="AJ323" s="133"/>
      <c r="AK323" s="208"/>
      <c r="AL323" s="289" t="s">
        <v>130</v>
      </c>
      <c r="AM323" s="121" t="str">
        <f t="shared" si="29"/>
        <v/>
      </c>
      <c r="AN323" s="97" t="str">
        <f t="shared" si="30"/>
        <v/>
      </c>
      <c r="AO323" s="97" t="str">
        <f t="shared" si="31"/>
        <v/>
      </c>
      <c r="AP323" s="97" t="str">
        <f t="shared" si="32"/>
        <v/>
      </c>
      <c r="AQ323" s="122" t="str">
        <f t="shared" si="33"/>
        <v/>
      </c>
      <c r="AR323" s="39"/>
      <c r="AS323" s="234"/>
      <c r="AT323" s="39"/>
    </row>
    <row r="324" spans="2:46" ht="13.5" customHeight="1" x14ac:dyDescent="0.15">
      <c r="B324" s="290"/>
      <c r="C324" s="29" t="s">
        <v>35</v>
      </c>
      <c r="D324" s="187"/>
      <c r="E324" s="58"/>
      <c r="F324" s="188"/>
      <c r="G324" s="188"/>
      <c r="H324" s="188"/>
      <c r="I324" s="64"/>
      <c r="J324" s="64"/>
      <c r="K324" s="189"/>
      <c r="L324" s="259"/>
      <c r="M324" s="259"/>
      <c r="N324" s="58"/>
      <c r="O324" s="30"/>
      <c r="P324" s="58"/>
      <c r="Q324" s="30"/>
      <c r="R324" s="134"/>
      <c r="S324" s="206"/>
      <c r="T324" s="290"/>
      <c r="U324" s="29" t="s">
        <v>35</v>
      </c>
      <c r="V324" s="187"/>
      <c r="W324" s="58"/>
      <c r="X324" s="188"/>
      <c r="Y324" s="188"/>
      <c r="Z324" s="188"/>
      <c r="AA324" s="64"/>
      <c r="AB324" s="64"/>
      <c r="AC324" s="189"/>
      <c r="AD324" s="259"/>
      <c r="AE324" s="259"/>
      <c r="AF324" s="58"/>
      <c r="AG324" s="30"/>
      <c r="AH324" s="58"/>
      <c r="AI324" s="30"/>
      <c r="AJ324" s="134"/>
      <c r="AK324" s="208"/>
      <c r="AL324" s="290"/>
      <c r="AM324" s="88" t="str">
        <f t="shared" si="29"/>
        <v/>
      </c>
      <c r="AN324" s="123" t="str">
        <f t="shared" si="30"/>
        <v/>
      </c>
      <c r="AO324" s="123" t="str">
        <f t="shared" si="31"/>
        <v/>
      </c>
      <c r="AP324" s="123" t="str">
        <f t="shared" si="32"/>
        <v/>
      </c>
      <c r="AQ324" s="89" t="str">
        <f t="shared" si="33"/>
        <v/>
      </c>
      <c r="AR324" s="39"/>
      <c r="AS324" s="234"/>
      <c r="AT324" s="39"/>
    </row>
    <row r="325" spans="2:46" ht="13.5" customHeight="1" x14ac:dyDescent="0.15">
      <c r="B325" s="290"/>
      <c r="C325" s="29" t="s">
        <v>36</v>
      </c>
      <c r="D325" s="187"/>
      <c r="E325" s="58"/>
      <c r="F325" s="188"/>
      <c r="G325" s="188"/>
      <c r="H325" s="188"/>
      <c r="I325" s="64"/>
      <c r="J325" s="64"/>
      <c r="K325" s="189"/>
      <c r="L325" s="259"/>
      <c r="M325" s="259"/>
      <c r="N325" s="58"/>
      <c r="O325" s="30"/>
      <c r="P325" s="58"/>
      <c r="Q325" s="30"/>
      <c r="R325" s="134"/>
      <c r="S325" s="206"/>
      <c r="T325" s="290"/>
      <c r="U325" s="29" t="s">
        <v>36</v>
      </c>
      <c r="V325" s="187"/>
      <c r="W325" s="58"/>
      <c r="X325" s="188"/>
      <c r="Y325" s="188"/>
      <c r="Z325" s="188"/>
      <c r="AA325" s="64"/>
      <c r="AB325" s="64"/>
      <c r="AC325" s="189"/>
      <c r="AD325" s="259"/>
      <c r="AE325" s="259"/>
      <c r="AF325" s="58"/>
      <c r="AG325" s="30"/>
      <c r="AH325" s="58"/>
      <c r="AI325" s="30"/>
      <c r="AJ325" s="134"/>
      <c r="AK325" s="208"/>
      <c r="AL325" s="290"/>
      <c r="AM325" s="88" t="str">
        <f t="shared" si="29"/>
        <v/>
      </c>
      <c r="AN325" s="123" t="str">
        <f t="shared" si="30"/>
        <v/>
      </c>
      <c r="AO325" s="123" t="str">
        <f t="shared" si="31"/>
        <v/>
      </c>
      <c r="AP325" s="123" t="str">
        <f t="shared" si="32"/>
        <v/>
      </c>
      <c r="AQ325" s="89" t="str">
        <f t="shared" si="33"/>
        <v/>
      </c>
      <c r="AR325" s="39"/>
      <c r="AS325" s="234"/>
      <c r="AT325" s="39"/>
    </row>
    <row r="326" spans="2:46" ht="13.5" customHeight="1" x14ac:dyDescent="0.15">
      <c r="B326" s="290"/>
      <c r="C326" s="29" t="s">
        <v>38</v>
      </c>
      <c r="D326" s="187"/>
      <c r="E326" s="58"/>
      <c r="F326" s="188"/>
      <c r="G326" s="188"/>
      <c r="H326" s="188"/>
      <c r="I326" s="64"/>
      <c r="J326" s="64"/>
      <c r="K326" s="189"/>
      <c r="L326" s="259"/>
      <c r="M326" s="259"/>
      <c r="N326" s="58"/>
      <c r="O326" s="30"/>
      <c r="P326" s="58"/>
      <c r="Q326" s="30"/>
      <c r="R326" s="134"/>
      <c r="S326" s="206"/>
      <c r="T326" s="290"/>
      <c r="U326" s="29" t="s">
        <v>38</v>
      </c>
      <c r="V326" s="187"/>
      <c r="W326" s="58"/>
      <c r="X326" s="188"/>
      <c r="Y326" s="188"/>
      <c r="Z326" s="188"/>
      <c r="AA326" s="64"/>
      <c r="AB326" s="64"/>
      <c r="AC326" s="189"/>
      <c r="AD326" s="259"/>
      <c r="AE326" s="259"/>
      <c r="AF326" s="58"/>
      <c r="AG326" s="30"/>
      <c r="AH326" s="58"/>
      <c r="AI326" s="30"/>
      <c r="AJ326" s="134"/>
      <c r="AK326" s="208"/>
      <c r="AL326" s="290"/>
      <c r="AM326" s="88" t="str">
        <f t="shared" si="29"/>
        <v/>
      </c>
      <c r="AN326" s="123" t="str">
        <f t="shared" si="30"/>
        <v/>
      </c>
      <c r="AO326" s="123" t="str">
        <f t="shared" si="31"/>
        <v/>
      </c>
      <c r="AP326" s="123" t="str">
        <f t="shared" si="32"/>
        <v/>
      </c>
      <c r="AQ326" s="89" t="str">
        <f t="shared" si="33"/>
        <v/>
      </c>
      <c r="AR326" s="39"/>
      <c r="AS326" s="234"/>
      <c r="AT326" s="39"/>
    </row>
    <row r="327" spans="2:46" ht="13.5" customHeight="1" thickBot="1" x14ac:dyDescent="0.2">
      <c r="B327" s="291"/>
      <c r="C327" s="29"/>
      <c r="D327" s="187"/>
      <c r="E327" s="58"/>
      <c r="F327" s="190"/>
      <c r="G327" s="190"/>
      <c r="H327" s="190"/>
      <c r="I327" s="58"/>
      <c r="J327" s="58"/>
      <c r="K327" s="189"/>
      <c r="L327" s="259"/>
      <c r="M327" s="259"/>
      <c r="N327" s="58"/>
      <c r="O327" s="30"/>
      <c r="P327" s="58"/>
      <c r="Q327" s="30"/>
      <c r="R327" s="185"/>
      <c r="S327" s="206"/>
      <c r="T327" s="291"/>
      <c r="U327" s="29"/>
      <c r="V327" s="187"/>
      <c r="W327" s="58"/>
      <c r="X327" s="190"/>
      <c r="Y327" s="190"/>
      <c r="Z327" s="190"/>
      <c r="AA327" s="58"/>
      <c r="AB327" s="58"/>
      <c r="AC327" s="189"/>
      <c r="AD327" s="259"/>
      <c r="AE327" s="259"/>
      <c r="AF327" s="58"/>
      <c r="AG327" s="30"/>
      <c r="AH327" s="58"/>
      <c r="AI327" s="30"/>
      <c r="AJ327" s="185"/>
      <c r="AK327" s="208"/>
      <c r="AL327" s="291"/>
      <c r="AM327" s="124" t="str">
        <f t="shared" si="29"/>
        <v/>
      </c>
      <c r="AN327" s="125" t="str">
        <f t="shared" si="30"/>
        <v/>
      </c>
      <c r="AO327" s="125" t="str">
        <f t="shared" si="31"/>
        <v/>
      </c>
      <c r="AP327" s="125" t="str">
        <f t="shared" si="32"/>
        <v/>
      </c>
      <c r="AQ327" s="126" t="str">
        <f t="shared" si="33"/>
        <v/>
      </c>
      <c r="AR327" s="39"/>
      <c r="AS327" s="234"/>
      <c r="AT327" s="39"/>
    </row>
    <row r="328" spans="2:46" ht="13.5" customHeight="1" x14ac:dyDescent="0.15">
      <c r="B328" s="289" t="s">
        <v>131</v>
      </c>
      <c r="C328" s="27" t="s">
        <v>34</v>
      </c>
      <c r="D328" s="41"/>
      <c r="E328" s="57"/>
      <c r="F328" s="98"/>
      <c r="G328" s="98"/>
      <c r="H328" s="98"/>
      <c r="I328" s="62"/>
      <c r="J328" s="62"/>
      <c r="K328" s="63"/>
      <c r="L328" s="258"/>
      <c r="M328" s="258"/>
      <c r="N328" s="57"/>
      <c r="O328" s="28"/>
      <c r="P328" s="57"/>
      <c r="Q328" s="28"/>
      <c r="R328" s="133"/>
      <c r="S328" s="206"/>
      <c r="T328" s="289" t="s">
        <v>131</v>
      </c>
      <c r="U328" s="27" t="s">
        <v>34</v>
      </c>
      <c r="V328" s="41"/>
      <c r="W328" s="57"/>
      <c r="X328" s="98"/>
      <c r="Y328" s="98"/>
      <c r="Z328" s="98"/>
      <c r="AA328" s="62"/>
      <c r="AB328" s="62"/>
      <c r="AC328" s="63"/>
      <c r="AD328" s="258"/>
      <c r="AE328" s="258"/>
      <c r="AF328" s="57"/>
      <c r="AG328" s="28"/>
      <c r="AH328" s="57"/>
      <c r="AI328" s="28"/>
      <c r="AJ328" s="133"/>
      <c r="AK328" s="208"/>
      <c r="AL328" s="289" t="s">
        <v>131</v>
      </c>
      <c r="AM328" s="121" t="str">
        <f t="shared" si="29"/>
        <v/>
      </c>
      <c r="AN328" s="97" t="str">
        <f t="shared" si="30"/>
        <v/>
      </c>
      <c r="AO328" s="97" t="str">
        <f t="shared" si="31"/>
        <v/>
      </c>
      <c r="AP328" s="97" t="str">
        <f t="shared" si="32"/>
        <v/>
      </c>
      <c r="AQ328" s="122" t="str">
        <f t="shared" si="33"/>
        <v/>
      </c>
      <c r="AR328" s="39"/>
      <c r="AS328" s="234"/>
      <c r="AT328" s="39"/>
    </row>
    <row r="329" spans="2:46" ht="13.5" customHeight="1" x14ac:dyDescent="0.15">
      <c r="B329" s="290"/>
      <c r="C329" s="29" t="s">
        <v>35</v>
      </c>
      <c r="D329" s="187"/>
      <c r="E329" s="58"/>
      <c r="F329" s="188"/>
      <c r="G329" s="188"/>
      <c r="H329" s="188"/>
      <c r="I329" s="64"/>
      <c r="J329" s="64"/>
      <c r="K329" s="189"/>
      <c r="L329" s="259"/>
      <c r="M329" s="259"/>
      <c r="N329" s="58"/>
      <c r="O329" s="30"/>
      <c r="P329" s="58"/>
      <c r="Q329" s="30"/>
      <c r="R329" s="134"/>
      <c r="S329" s="206"/>
      <c r="T329" s="290"/>
      <c r="U329" s="29" t="s">
        <v>35</v>
      </c>
      <c r="V329" s="187"/>
      <c r="W329" s="58"/>
      <c r="X329" s="188"/>
      <c r="Y329" s="188"/>
      <c r="Z329" s="188"/>
      <c r="AA329" s="64"/>
      <c r="AB329" s="64"/>
      <c r="AC329" s="189"/>
      <c r="AD329" s="259"/>
      <c r="AE329" s="259"/>
      <c r="AF329" s="58"/>
      <c r="AG329" s="30"/>
      <c r="AH329" s="58"/>
      <c r="AI329" s="30"/>
      <c r="AJ329" s="134"/>
      <c r="AK329" s="208"/>
      <c r="AL329" s="290"/>
      <c r="AM329" s="88" t="str">
        <f t="shared" si="29"/>
        <v/>
      </c>
      <c r="AN329" s="123" t="str">
        <f t="shared" si="30"/>
        <v/>
      </c>
      <c r="AO329" s="123" t="str">
        <f t="shared" si="31"/>
        <v/>
      </c>
      <c r="AP329" s="123" t="str">
        <f t="shared" si="32"/>
        <v/>
      </c>
      <c r="AQ329" s="89" t="str">
        <f t="shared" si="33"/>
        <v/>
      </c>
      <c r="AR329" s="39"/>
      <c r="AS329" s="234"/>
      <c r="AT329" s="39"/>
    </row>
    <row r="330" spans="2:46" ht="13.5" customHeight="1" x14ac:dyDescent="0.15">
      <c r="B330" s="290"/>
      <c r="C330" s="29" t="s">
        <v>36</v>
      </c>
      <c r="D330" s="187"/>
      <c r="E330" s="58"/>
      <c r="F330" s="188"/>
      <c r="G330" s="188"/>
      <c r="H330" s="188"/>
      <c r="I330" s="64"/>
      <c r="J330" s="64"/>
      <c r="K330" s="189"/>
      <c r="L330" s="259"/>
      <c r="M330" s="259"/>
      <c r="N330" s="58"/>
      <c r="O330" s="30"/>
      <c r="P330" s="58"/>
      <c r="Q330" s="30"/>
      <c r="R330" s="134"/>
      <c r="S330" s="206"/>
      <c r="T330" s="290"/>
      <c r="U330" s="29" t="s">
        <v>36</v>
      </c>
      <c r="V330" s="187"/>
      <c r="W330" s="58"/>
      <c r="X330" s="188"/>
      <c r="Y330" s="188"/>
      <c r="Z330" s="188"/>
      <c r="AA330" s="64"/>
      <c r="AB330" s="64"/>
      <c r="AC330" s="189"/>
      <c r="AD330" s="259"/>
      <c r="AE330" s="259"/>
      <c r="AF330" s="58"/>
      <c r="AG330" s="30"/>
      <c r="AH330" s="58"/>
      <c r="AI330" s="30"/>
      <c r="AJ330" s="134"/>
      <c r="AK330" s="208"/>
      <c r="AL330" s="290"/>
      <c r="AM330" s="88" t="str">
        <f t="shared" si="29"/>
        <v/>
      </c>
      <c r="AN330" s="123" t="str">
        <f t="shared" si="30"/>
        <v/>
      </c>
      <c r="AO330" s="123" t="str">
        <f t="shared" si="31"/>
        <v/>
      </c>
      <c r="AP330" s="123" t="str">
        <f t="shared" si="32"/>
        <v/>
      </c>
      <c r="AQ330" s="89" t="str">
        <f t="shared" si="33"/>
        <v/>
      </c>
      <c r="AR330" s="39"/>
      <c r="AS330" s="234"/>
      <c r="AT330" s="39"/>
    </row>
    <row r="331" spans="2:46" ht="13.5" customHeight="1" x14ac:dyDescent="0.15">
      <c r="B331" s="290"/>
      <c r="C331" s="29" t="s">
        <v>38</v>
      </c>
      <c r="D331" s="187"/>
      <c r="E331" s="58"/>
      <c r="F331" s="188"/>
      <c r="G331" s="188"/>
      <c r="H331" s="188"/>
      <c r="I331" s="64"/>
      <c r="J331" s="64"/>
      <c r="K331" s="189"/>
      <c r="L331" s="259"/>
      <c r="M331" s="259"/>
      <c r="N331" s="58"/>
      <c r="O331" s="30"/>
      <c r="P331" s="58"/>
      <c r="Q331" s="30"/>
      <c r="R331" s="134"/>
      <c r="S331" s="206"/>
      <c r="T331" s="290"/>
      <c r="U331" s="29" t="s">
        <v>38</v>
      </c>
      <c r="V331" s="187"/>
      <c r="W331" s="58"/>
      <c r="X331" s="188"/>
      <c r="Y331" s="188"/>
      <c r="Z331" s="188"/>
      <c r="AA331" s="64"/>
      <c r="AB331" s="64"/>
      <c r="AC331" s="189"/>
      <c r="AD331" s="259"/>
      <c r="AE331" s="259"/>
      <c r="AF331" s="58"/>
      <c r="AG331" s="30"/>
      <c r="AH331" s="58"/>
      <c r="AI331" s="30"/>
      <c r="AJ331" s="134"/>
      <c r="AK331" s="208"/>
      <c r="AL331" s="290"/>
      <c r="AM331" s="88" t="str">
        <f t="shared" si="29"/>
        <v/>
      </c>
      <c r="AN331" s="123" t="str">
        <f t="shared" si="30"/>
        <v/>
      </c>
      <c r="AO331" s="123" t="str">
        <f t="shared" si="31"/>
        <v/>
      </c>
      <c r="AP331" s="123" t="str">
        <f t="shared" si="32"/>
        <v/>
      </c>
      <c r="AQ331" s="89" t="str">
        <f t="shared" si="33"/>
        <v/>
      </c>
      <c r="AR331" s="39"/>
      <c r="AS331" s="234"/>
      <c r="AT331" s="39"/>
    </row>
    <row r="332" spans="2:46" ht="13.5" customHeight="1" thickBot="1" x14ac:dyDescent="0.2">
      <c r="B332" s="291"/>
      <c r="C332" s="29"/>
      <c r="D332" s="187"/>
      <c r="E332" s="58"/>
      <c r="F332" s="190"/>
      <c r="G332" s="190"/>
      <c r="H332" s="190"/>
      <c r="I332" s="58"/>
      <c r="J332" s="58"/>
      <c r="K332" s="189"/>
      <c r="L332" s="259"/>
      <c r="M332" s="259"/>
      <c r="N332" s="58"/>
      <c r="O332" s="30"/>
      <c r="P332" s="58"/>
      <c r="Q332" s="30"/>
      <c r="R332" s="185"/>
      <c r="S332" s="206"/>
      <c r="T332" s="291"/>
      <c r="U332" s="29"/>
      <c r="V332" s="187"/>
      <c r="W332" s="58"/>
      <c r="X332" s="190"/>
      <c r="Y332" s="190"/>
      <c r="Z332" s="190"/>
      <c r="AA332" s="58"/>
      <c r="AB332" s="58"/>
      <c r="AC332" s="189"/>
      <c r="AD332" s="259"/>
      <c r="AE332" s="259"/>
      <c r="AF332" s="58"/>
      <c r="AG332" s="30"/>
      <c r="AH332" s="58"/>
      <c r="AI332" s="30"/>
      <c r="AJ332" s="185"/>
      <c r="AK332" s="208"/>
      <c r="AL332" s="291"/>
      <c r="AM332" s="124" t="str">
        <f t="shared" si="29"/>
        <v/>
      </c>
      <c r="AN332" s="125" t="str">
        <f t="shared" si="30"/>
        <v/>
      </c>
      <c r="AO332" s="125" t="str">
        <f t="shared" si="31"/>
        <v/>
      </c>
      <c r="AP332" s="125" t="str">
        <f t="shared" si="32"/>
        <v/>
      </c>
      <c r="AQ332" s="126" t="str">
        <f t="shared" si="33"/>
        <v/>
      </c>
      <c r="AR332" s="39"/>
      <c r="AS332" s="234"/>
      <c r="AT332" s="39"/>
    </row>
    <row r="333" spans="2:46" ht="13.5" customHeight="1" x14ac:dyDescent="0.15">
      <c r="B333" s="289" t="s">
        <v>132</v>
      </c>
      <c r="C333" s="27" t="s">
        <v>34</v>
      </c>
      <c r="D333" s="41"/>
      <c r="E333" s="57"/>
      <c r="F333" s="98"/>
      <c r="G333" s="98"/>
      <c r="H333" s="98"/>
      <c r="I333" s="62"/>
      <c r="J333" s="62"/>
      <c r="K333" s="63"/>
      <c r="L333" s="258"/>
      <c r="M333" s="258"/>
      <c r="N333" s="57"/>
      <c r="O333" s="28"/>
      <c r="P333" s="57"/>
      <c r="Q333" s="28"/>
      <c r="R333" s="133"/>
      <c r="S333" s="206"/>
      <c r="T333" s="289" t="s">
        <v>132</v>
      </c>
      <c r="U333" s="27" t="s">
        <v>34</v>
      </c>
      <c r="V333" s="41"/>
      <c r="W333" s="57"/>
      <c r="X333" s="98"/>
      <c r="Y333" s="98"/>
      <c r="Z333" s="98"/>
      <c r="AA333" s="62"/>
      <c r="AB333" s="62"/>
      <c r="AC333" s="63"/>
      <c r="AD333" s="258"/>
      <c r="AE333" s="258"/>
      <c r="AF333" s="57"/>
      <c r="AG333" s="28"/>
      <c r="AH333" s="57"/>
      <c r="AI333" s="28"/>
      <c r="AJ333" s="133"/>
      <c r="AK333" s="208"/>
      <c r="AL333" s="289" t="s">
        <v>132</v>
      </c>
      <c r="AM333" s="121" t="str">
        <f t="shared" si="29"/>
        <v/>
      </c>
      <c r="AN333" s="97" t="str">
        <f t="shared" si="30"/>
        <v/>
      </c>
      <c r="AO333" s="97" t="str">
        <f t="shared" si="31"/>
        <v/>
      </c>
      <c r="AP333" s="97" t="str">
        <f t="shared" si="32"/>
        <v/>
      </c>
      <c r="AQ333" s="122" t="str">
        <f t="shared" si="33"/>
        <v/>
      </c>
      <c r="AR333" s="39"/>
      <c r="AS333" s="234"/>
      <c r="AT333" s="39"/>
    </row>
    <row r="334" spans="2:46" ht="13.5" customHeight="1" x14ac:dyDescent="0.15">
      <c r="B334" s="290"/>
      <c r="C334" s="29" t="s">
        <v>35</v>
      </c>
      <c r="D334" s="187"/>
      <c r="E334" s="58"/>
      <c r="F334" s="188"/>
      <c r="G334" s="188"/>
      <c r="H334" s="188"/>
      <c r="I334" s="64"/>
      <c r="J334" s="64"/>
      <c r="K334" s="189"/>
      <c r="L334" s="259"/>
      <c r="M334" s="259"/>
      <c r="N334" s="58"/>
      <c r="O334" s="30"/>
      <c r="P334" s="58"/>
      <c r="Q334" s="30"/>
      <c r="R334" s="134"/>
      <c r="S334" s="206"/>
      <c r="T334" s="290"/>
      <c r="U334" s="29" t="s">
        <v>35</v>
      </c>
      <c r="V334" s="187"/>
      <c r="W334" s="58"/>
      <c r="X334" s="188"/>
      <c r="Y334" s="188"/>
      <c r="Z334" s="188"/>
      <c r="AA334" s="64"/>
      <c r="AB334" s="64"/>
      <c r="AC334" s="189"/>
      <c r="AD334" s="259"/>
      <c r="AE334" s="259"/>
      <c r="AF334" s="58"/>
      <c r="AG334" s="30"/>
      <c r="AH334" s="58"/>
      <c r="AI334" s="30"/>
      <c r="AJ334" s="134"/>
      <c r="AK334" s="208"/>
      <c r="AL334" s="290"/>
      <c r="AM334" s="88" t="str">
        <f t="shared" si="29"/>
        <v/>
      </c>
      <c r="AN334" s="123" t="str">
        <f t="shared" si="30"/>
        <v/>
      </c>
      <c r="AO334" s="123" t="str">
        <f t="shared" si="31"/>
        <v/>
      </c>
      <c r="AP334" s="123" t="str">
        <f t="shared" si="32"/>
        <v/>
      </c>
      <c r="AQ334" s="89" t="str">
        <f t="shared" si="33"/>
        <v/>
      </c>
      <c r="AR334" s="39"/>
      <c r="AS334" s="234"/>
      <c r="AT334" s="39"/>
    </row>
    <row r="335" spans="2:46" ht="13.5" customHeight="1" x14ac:dyDescent="0.15">
      <c r="B335" s="290"/>
      <c r="C335" s="29" t="s">
        <v>36</v>
      </c>
      <c r="D335" s="187"/>
      <c r="E335" s="58"/>
      <c r="F335" s="188"/>
      <c r="G335" s="188"/>
      <c r="H335" s="188"/>
      <c r="I335" s="64"/>
      <c r="J335" s="64"/>
      <c r="K335" s="189"/>
      <c r="L335" s="259"/>
      <c r="M335" s="259"/>
      <c r="N335" s="58"/>
      <c r="O335" s="30"/>
      <c r="P335" s="58"/>
      <c r="Q335" s="30"/>
      <c r="R335" s="134"/>
      <c r="S335" s="206"/>
      <c r="T335" s="290"/>
      <c r="U335" s="29" t="s">
        <v>36</v>
      </c>
      <c r="V335" s="187"/>
      <c r="W335" s="58"/>
      <c r="X335" s="188"/>
      <c r="Y335" s="188"/>
      <c r="Z335" s="188"/>
      <c r="AA335" s="64"/>
      <c r="AB335" s="64"/>
      <c r="AC335" s="189"/>
      <c r="AD335" s="259"/>
      <c r="AE335" s="259"/>
      <c r="AF335" s="58"/>
      <c r="AG335" s="30"/>
      <c r="AH335" s="58"/>
      <c r="AI335" s="30"/>
      <c r="AJ335" s="134"/>
      <c r="AK335" s="208"/>
      <c r="AL335" s="290"/>
      <c r="AM335" s="88" t="str">
        <f t="shared" si="29"/>
        <v/>
      </c>
      <c r="AN335" s="123" t="str">
        <f t="shared" si="30"/>
        <v/>
      </c>
      <c r="AO335" s="123" t="str">
        <f t="shared" si="31"/>
        <v/>
      </c>
      <c r="AP335" s="123" t="str">
        <f t="shared" si="32"/>
        <v/>
      </c>
      <c r="AQ335" s="89" t="str">
        <f t="shared" si="33"/>
        <v/>
      </c>
      <c r="AR335" s="39"/>
      <c r="AS335" s="234"/>
      <c r="AT335" s="39"/>
    </row>
    <row r="336" spans="2:46" ht="13.5" customHeight="1" x14ac:dyDescent="0.15">
      <c r="B336" s="290"/>
      <c r="C336" s="29" t="s">
        <v>38</v>
      </c>
      <c r="D336" s="187"/>
      <c r="E336" s="58"/>
      <c r="F336" s="188"/>
      <c r="G336" s="188"/>
      <c r="H336" s="188"/>
      <c r="I336" s="64"/>
      <c r="J336" s="64"/>
      <c r="K336" s="189"/>
      <c r="L336" s="259"/>
      <c r="M336" s="259"/>
      <c r="N336" s="58"/>
      <c r="O336" s="30"/>
      <c r="P336" s="58"/>
      <c r="Q336" s="30"/>
      <c r="R336" s="134"/>
      <c r="S336" s="206"/>
      <c r="T336" s="290"/>
      <c r="U336" s="29" t="s">
        <v>38</v>
      </c>
      <c r="V336" s="187"/>
      <c r="W336" s="58"/>
      <c r="X336" s="188"/>
      <c r="Y336" s="188"/>
      <c r="Z336" s="188"/>
      <c r="AA336" s="64"/>
      <c r="AB336" s="64"/>
      <c r="AC336" s="189"/>
      <c r="AD336" s="259"/>
      <c r="AE336" s="259"/>
      <c r="AF336" s="58"/>
      <c r="AG336" s="30"/>
      <c r="AH336" s="58"/>
      <c r="AI336" s="30"/>
      <c r="AJ336" s="134"/>
      <c r="AK336" s="208"/>
      <c r="AL336" s="290"/>
      <c r="AM336" s="88" t="str">
        <f t="shared" si="29"/>
        <v/>
      </c>
      <c r="AN336" s="123" t="str">
        <f t="shared" si="30"/>
        <v/>
      </c>
      <c r="AO336" s="123" t="str">
        <f t="shared" si="31"/>
        <v/>
      </c>
      <c r="AP336" s="123" t="str">
        <f t="shared" si="32"/>
        <v/>
      </c>
      <c r="AQ336" s="89" t="str">
        <f t="shared" si="33"/>
        <v/>
      </c>
      <c r="AR336" s="39"/>
      <c r="AS336" s="234"/>
      <c r="AT336" s="39"/>
    </row>
    <row r="337" spans="2:46" ht="13.5" customHeight="1" thickBot="1" x14ac:dyDescent="0.2">
      <c r="B337" s="291"/>
      <c r="C337" s="29"/>
      <c r="D337" s="187"/>
      <c r="E337" s="58"/>
      <c r="F337" s="190"/>
      <c r="G337" s="190"/>
      <c r="H337" s="190"/>
      <c r="I337" s="58"/>
      <c r="J337" s="58"/>
      <c r="K337" s="189"/>
      <c r="L337" s="259"/>
      <c r="M337" s="259"/>
      <c r="N337" s="58"/>
      <c r="O337" s="30"/>
      <c r="P337" s="58"/>
      <c r="Q337" s="30"/>
      <c r="R337" s="185"/>
      <c r="S337" s="206"/>
      <c r="T337" s="291"/>
      <c r="U337" s="29"/>
      <c r="V337" s="187"/>
      <c r="W337" s="58"/>
      <c r="X337" s="190"/>
      <c r="Y337" s="190"/>
      <c r="Z337" s="190"/>
      <c r="AA337" s="58"/>
      <c r="AB337" s="58"/>
      <c r="AC337" s="189"/>
      <c r="AD337" s="259"/>
      <c r="AE337" s="259"/>
      <c r="AF337" s="58"/>
      <c r="AG337" s="30"/>
      <c r="AH337" s="58"/>
      <c r="AI337" s="30"/>
      <c r="AJ337" s="185"/>
      <c r="AK337" s="208"/>
      <c r="AL337" s="291"/>
      <c r="AM337" s="124" t="str">
        <f t="shared" si="29"/>
        <v/>
      </c>
      <c r="AN337" s="125" t="str">
        <f t="shared" si="30"/>
        <v/>
      </c>
      <c r="AO337" s="125" t="str">
        <f t="shared" si="31"/>
        <v/>
      </c>
      <c r="AP337" s="125" t="str">
        <f t="shared" si="32"/>
        <v/>
      </c>
      <c r="AQ337" s="126" t="str">
        <f t="shared" si="33"/>
        <v/>
      </c>
      <c r="AR337" s="39"/>
      <c r="AS337" s="234"/>
      <c r="AT337" s="39"/>
    </row>
    <row r="338" spans="2:46" ht="13.5" customHeight="1" x14ac:dyDescent="0.15">
      <c r="B338" s="289" t="s">
        <v>133</v>
      </c>
      <c r="C338" s="27" t="s">
        <v>34</v>
      </c>
      <c r="D338" s="41"/>
      <c r="E338" s="57"/>
      <c r="F338" s="98"/>
      <c r="G338" s="98"/>
      <c r="H338" s="98"/>
      <c r="I338" s="62"/>
      <c r="J338" s="62"/>
      <c r="K338" s="63"/>
      <c r="L338" s="258"/>
      <c r="M338" s="258"/>
      <c r="N338" s="57"/>
      <c r="O338" s="28"/>
      <c r="P338" s="57"/>
      <c r="Q338" s="28"/>
      <c r="R338" s="133"/>
      <c r="S338" s="206"/>
      <c r="T338" s="289" t="s">
        <v>133</v>
      </c>
      <c r="U338" s="27" t="s">
        <v>34</v>
      </c>
      <c r="V338" s="41"/>
      <c r="W338" s="57"/>
      <c r="X338" s="98"/>
      <c r="Y338" s="98"/>
      <c r="Z338" s="98"/>
      <c r="AA338" s="62"/>
      <c r="AB338" s="62"/>
      <c r="AC338" s="63"/>
      <c r="AD338" s="258"/>
      <c r="AE338" s="258"/>
      <c r="AF338" s="57"/>
      <c r="AG338" s="28"/>
      <c r="AH338" s="57"/>
      <c r="AI338" s="28"/>
      <c r="AJ338" s="133"/>
      <c r="AK338" s="208"/>
      <c r="AL338" s="289" t="s">
        <v>133</v>
      </c>
      <c r="AM338" s="121" t="str">
        <f t="shared" si="29"/>
        <v/>
      </c>
      <c r="AN338" s="97" t="str">
        <f t="shared" si="30"/>
        <v/>
      </c>
      <c r="AO338" s="97" t="str">
        <f t="shared" si="31"/>
        <v/>
      </c>
      <c r="AP338" s="97" t="str">
        <f t="shared" si="32"/>
        <v/>
      </c>
      <c r="AQ338" s="122" t="str">
        <f t="shared" si="33"/>
        <v/>
      </c>
      <c r="AR338" s="39"/>
      <c r="AS338" s="234"/>
      <c r="AT338" s="39"/>
    </row>
    <row r="339" spans="2:46" ht="13.5" customHeight="1" x14ac:dyDescent="0.15">
      <c r="B339" s="290"/>
      <c r="C339" s="29" t="s">
        <v>35</v>
      </c>
      <c r="D339" s="187"/>
      <c r="E339" s="58"/>
      <c r="F339" s="188"/>
      <c r="G339" s="188"/>
      <c r="H339" s="188"/>
      <c r="I339" s="64"/>
      <c r="J339" s="64"/>
      <c r="K339" s="189"/>
      <c r="L339" s="259"/>
      <c r="M339" s="259"/>
      <c r="N339" s="58"/>
      <c r="O339" s="30"/>
      <c r="P339" s="58"/>
      <c r="Q339" s="30"/>
      <c r="R339" s="134"/>
      <c r="S339" s="206"/>
      <c r="T339" s="290"/>
      <c r="U339" s="29" t="s">
        <v>35</v>
      </c>
      <c r="V339" s="187"/>
      <c r="W339" s="58"/>
      <c r="X339" s="188"/>
      <c r="Y339" s="188"/>
      <c r="Z339" s="188"/>
      <c r="AA339" s="64"/>
      <c r="AB339" s="64"/>
      <c r="AC339" s="189"/>
      <c r="AD339" s="259"/>
      <c r="AE339" s="259"/>
      <c r="AF339" s="58"/>
      <c r="AG339" s="30"/>
      <c r="AH339" s="58"/>
      <c r="AI339" s="30"/>
      <c r="AJ339" s="134"/>
      <c r="AK339" s="208"/>
      <c r="AL339" s="290"/>
      <c r="AM339" s="88" t="str">
        <f t="shared" si="29"/>
        <v/>
      </c>
      <c r="AN339" s="123" t="str">
        <f t="shared" si="30"/>
        <v/>
      </c>
      <c r="AO339" s="123" t="str">
        <f t="shared" si="31"/>
        <v/>
      </c>
      <c r="AP339" s="123" t="str">
        <f t="shared" si="32"/>
        <v/>
      </c>
      <c r="AQ339" s="89" t="str">
        <f t="shared" si="33"/>
        <v/>
      </c>
      <c r="AR339" s="39"/>
      <c r="AS339" s="234"/>
      <c r="AT339" s="39"/>
    </row>
    <row r="340" spans="2:46" ht="13.5" customHeight="1" x14ac:dyDescent="0.15">
      <c r="B340" s="290"/>
      <c r="C340" s="29" t="s">
        <v>36</v>
      </c>
      <c r="D340" s="187"/>
      <c r="E340" s="58"/>
      <c r="F340" s="188"/>
      <c r="G340" s="188"/>
      <c r="H340" s="188"/>
      <c r="I340" s="64"/>
      <c r="J340" s="64"/>
      <c r="K340" s="189"/>
      <c r="L340" s="259"/>
      <c r="M340" s="259"/>
      <c r="N340" s="58"/>
      <c r="O340" s="30"/>
      <c r="P340" s="58"/>
      <c r="Q340" s="30"/>
      <c r="R340" s="134"/>
      <c r="S340" s="206"/>
      <c r="T340" s="290"/>
      <c r="U340" s="29" t="s">
        <v>36</v>
      </c>
      <c r="V340" s="187"/>
      <c r="W340" s="58"/>
      <c r="X340" s="188"/>
      <c r="Y340" s="188"/>
      <c r="Z340" s="188"/>
      <c r="AA340" s="64"/>
      <c r="AB340" s="64"/>
      <c r="AC340" s="189"/>
      <c r="AD340" s="259"/>
      <c r="AE340" s="259"/>
      <c r="AF340" s="58"/>
      <c r="AG340" s="30"/>
      <c r="AH340" s="58"/>
      <c r="AI340" s="30"/>
      <c r="AJ340" s="134"/>
      <c r="AK340" s="208"/>
      <c r="AL340" s="290"/>
      <c r="AM340" s="88" t="str">
        <f t="shared" si="29"/>
        <v/>
      </c>
      <c r="AN340" s="123" t="str">
        <f t="shared" si="30"/>
        <v/>
      </c>
      <c r="AO340" s="123" t="str">
        <f t="shared" si="31"/>
        <v/>
      </c>
      <c r="AP340" s="123" t="str">
        <f t="shared" si="32"/>
        <v/>
      </c>
      <c r="AQ340" s="89" t="str">
        <f t="shared" si="33"/>
        <v/>
      </c>
      <c r="AR340" s="39"/>
      <c r="AS340" s="234"/>
      <c r="AT340" s="39"/>
    </row>
    <row r="341" spans="2:46" ht="13.5" customHeight="1" x14ac:dyDescent="0.15">
      <c r="B341" s="290"/>
      <c r="C341" s="29" t="s">
        <v>38</v>
      </c>
      <c r="D341" s="187"/>
      <c r="E341" s="58"/>
      <c r="F341" s="188"/>
      <c r="G341" s="188"/>
      <c r="H341" s="188"/>
      <c r="I341" s="64"/>
      <c r="J341" s="64"/>
      <c r="K341" s="189"/>
      <c r="L341" s="259"/>
      <c r="M341" s="259"/>
      <c r="N341" s="58"/>
      <c r="O341" s="30"/>
      <c r="P341" s="58"/>
      <c r="Q341" s="30"/>
      <c r="R341" s="134"/>
      <c r="S341" s="206"/>
      <c r="T341" s="290"/>
      <c r="U341" s="29" t="s">
        <v>38</v>
      </c>
      <c r="V341" s="187"/>
      <c r="W341" s="58"/>
      <c r="X341" s="188"/>
      <c r="Y341" s="188"/>
      <c r="Z341" s="188"/>
      <c r="AA341" s="64"/>
      <c r="AB341" s="64"/>
      <c r="AC341" s="189"/>
      <c r="AD341" s="259"/>
      <c r="AE341" s="259"/>
      <c r="AF341" s="58"/>
      <c r="AG341" s="30"/>
      <c r="AH341" s="58"/>
      <c r="AI341" s="30"/>
      <c r="AJ341" s="134"/>
      <c r="AK341" s="208"/>
      <c r="AL341" s="290"/>
      <c r="AM341" s="88" t="str">
        <f t="shared" si="29"/>
        <v/>
      </c>
      <c r="AN341" s="123" t="str">
        <f t="shared" si="30"/>
        <v/>
      </c>
      <c r="AO341" s="123" t="str">
        <f t="shared" si="31"/>
        <v/>
      </c>
      <c r="AP341" s="123" t="str">
        <f t="shared" si="32"/>
        <v/>
      </c>
      <c r="AQ341" s="89" t="str">
        <f t="shared" si="33"/>
        <v/>
      </c>
      <c r="AR341" s="39"/>
      <c r="AS341" s="234"/>
      <c r="AT341" s="39"/>
    </row>
    <row r="342" spans="2:46" ht="13.5" customHeight="1" thickBot="1" x14ac:dyDescent="0.2">
      <c r="B342" s="291"/>
      <c r="C342" s="29"/>
      <c r="D342" s="187"/>
      <c r="E342" s="58"/>
      <c r="F342" s="190"/>
      <c r="G342" s="190"/>
      <c r="H342" s="190"/>
      <c r="I342" s="58"/>
      <c r="J342" s="58"/>
      <c r="K342" s="189"/>
      <c r="L342" s="259"/>
      <c r="M342" s="259"/>
      <c r="N342" s="58"/>
      <c r="O342" s="30"/>
      <c r="P342" s="58"/>
      <c r="Q342" s="30"/>
      <c r="R342" s="185"/>
      <c r="S342" s="206"/>
      <c r="T342" s="291"/>
      <c r="U342" s="29"/>
      <c r="V342" s="187"/>
      <c r="W342" s="58"/>
      <c r="X342" s="190"/>
      <c r="Y342" s="190"/>
      <c r="Z342" s="190"/>
      <c r="AA342" s="58"/>
      <c r="AB342" s="58"/>
      <c r="AC342" s="189"/>
      <c r="AD342" s="259"/>
      <c r="AE342" s="259"/>
      <c r="AF342" s="58"/>
      <c r="AG342" s="30"/>
      <c r="AH342" s="58"/>
      <c r="AI342" s="30"/>
      <c r="AJ342" s="185"/>
      <c r="AK342" s="208"/>
      <c r="AL342" s="291"/>
      <c r="AM342" s="124" t="str">
        <f t="shared" si="29"/>
        <v/>
      </c>
      <c r="AN342" s="125" t="str">
        <f t="shared" si="30"/>
        <v/>
      </c>
      <c r="AO342" s="125" t="str">
        <f t="shared" si="31"/>
        <v/>
      </c>
      <c r="AP342" s="125" t="str">
        <f t="shared" si="32"/>
        <v/>
      </c>
      <c r="AQ342" s="126" t="str">
        <f t="shared" si="33"/>
        <v/>
      </c>
      <c r="AR342" s="39"/>
      <c r="AS342" s="234"/>
      <c r="AT342" s="39"/>
    </row>
    <row r="343" spans="2:46" ht="13.5" customHeight="1" x14ac:dyDescent="0.15">
      <c r="B343" s="289" t="s">
        <v>134</v>
      </c>
      <c r="C343" s="27" t="s">
        <v>34</v>
      </c>
      <c r="D343" s="41"/>
      <c r="E343" s="57"/>
      <c r="F343" s="98"/>
      <c r="G343" s="98"/>
      <c r="H343" s="98"/>
      <c r="I343" s="62"/>
      <c r="J343" s="62"/>
      <c r="K343" s="63"/>
      <c r="L343" s="258"/>
      <c r="M343" s="258"/>
      <c r="N343" s="57"/>
      <c r="O343" s="28"/>
      <c r="P343" s="57"/>
      <c r="Q343" s="28"/>
      <c r="R343" s="133"/>
      <c r="S343" s="206"/>
      <c r="T343" s="289" t="s">
        <v>134</v>
      </c>
      <c r="U343" s="27" t="s">
        <v>34</v>
      </c>
      <c r="V343" s="41"/>
      <c r="W343" s="57"/>
      <c r="X343" s="98"/>
      <c r="Y343" s="98"/>
      <c r="Z343" s="98"/>
      <c r="AA343" s="62"/>
      <c r="AB343" s="62"/>
      <c r="AC343" s="63"/>
      <c r="AD343" s="258"/>
      <c r="AE343" s="258"/>
      <c r="AF343" s="57"/>
      <c r="AG343" s="28"/>
      <c r="AH343" s="57"/>
      <c r="AI343" s="28"/>
      <c r="AJ343" s="133"/>
      <c r="AK343" s="208"/>
      <c r="AL343" s="289" t="s">
        <v>134</v>
      </c>
      <c r="AM343" s="121" t="str">
        <f t="shared" si="29"/>
        <v/>
      </c>
      <c r="AN343" s="97" t="str">
        <f t="shared" si="30"/>
        <v/>
      </c>
      <c r="AO343" s="97" t="str">
        <f t="shared" si="31"/>
        <v/>
      </c>
      <c r="AP343" s="97" t="str">
        <f t="shared" si="32"/>
        <v/>
      </c>
      <c r="AQ343" s="122" t="str">
        <f t="shared" si="33"/>
        <v/>
      </c>
      <c r="AR343" s="39"/>
      <c r="AS343" s="234"/>
      <c r="AT343" s="39"/>
    </row>
    <row r="344" spans="2:46" ht="13.5" customHeight="1" x14ac:dyDescent="0.15">
      <c r="B344" s="290"/>
      <c r="C344" s="29" t="s">
        <v>35</v>
      </c>
      <c r="D344" s="187"/>
      <c r="E344" s="58"/>
      <c r="F344" s="188"/>
      <c r="G344" s="188"/>
      <c r="H344" s="188"/>
      <c r="I344" s="64"/>
      <c r="J344" s="64"/>
      <c r="K344" s="189"/>
      <c r="L344" s="259"/>
      <c r="M344" s="259"/>
      <c r="N344" s="58"/>
      <c r="O344" s="30"/>
      <c r="P344" s="58"/>
      <c r="Q344" s="30"/>
      <c r="R344" s="134"/>
      <c r="S344" s="206"/>
      <c r="T344" s="290"/>
      <c r="U344" s="29" t="s">
        <v>35</v>
      </c>
      <c r="V344" s="187"/>
      <c r="W344" s="58"/>
      <c r="X344" s="188"/>
      <c r="Y344" s="188"/>
      <c r="Z344" s="188"/>
      <c r="AA344" s="64"/>
      <c r="AB344" s="64"/>
      <c r="AC344" s="189"/>
      <c r="AD344" s="259"/>
      <c r="AE344" s="259"/>
      <c r="AF344" s="58"/>
      <c r="AG344" s="30"/>
      <c r="AH344" s="58"/>
      <c r="AI344" s="30"/>
      <c r="AJ344" s="134"/>
      <c r="AK344" s="208"/>
      <c r="AL344" s="290"/>
      <c r="AM344" s="88" t="str">
        <f t="shared" si="29"/>
        <v/>
      </c>
      <c r="AN344" s="123" t="str">
        <f t="shared" si="30"/>
        <v/>
      </c>
      <c r="AO344" s="123" t="str">
        <f t="shared" si="31"/>
        <v/>
      </c>
      <c r="AP344" s="123" t="str">
        <f t="shared" si="32"/>
        <v/>
      </c>
      <c r="AQ344" s="89" t="str">
        <f t="shared" si="33"/>
        <v/>
      </c>
      <c r="AR344" s="39"/>
      <c r="AS344" s="234"/>
      <c r="AT344" s="39"/>
    </row>
    <row r="345" spans="2:46" ht="13.5" customHeight="1" x14ac:dyDescent="0.15">
      <c r="B345" s="290"/>
      <c r="C345" s="29" t="s">
        <v>36</v>
      </c>
      <c r="D345" s="187"/>
      <c r="E345" s="58"/>
      <c r="F345" s="188"/>
      <c r="G345" s="188"/>
      <c r="H345" s="188"/>
      <c r="I345" s="64"/>
      <c r="J345" s="64"/>
      <c r="K345" s="189"/>
      <c r="L345" s="259"/>
      <c r="M345" s="259"/>
      <c r="N345" s="58"/>
      <c r="O345" s="30"/>
      <c r="P345" s="58"/>
      <c r="Q345" s="30"/>
      <c r="R345" s="134"/>
      <c r="S345" s="206"/>
      <c r="T345" s="290"/>
      <c r="U345" s="29" t="s">
        <v>36</v>
      </c>
      <c r="V345" s="187"/>
      <c r="W345" s="58"/>
      <c r="X345" s="188"/>
      <c r="Y345" s="188"/>
      <c r="Z345" s="188"/>
      <c r="AA345" s="64"/>
      <c r="AB345" s="64"/>
      <c r="AC345" s="189"/>
      <c r="AD345" s="259"/>
      <c r="AE345" s="259"/>
      <c r="AF345" s="58"/>
      <c r="AG345" s="30"/>
      <c r="AH345" s="58"/>
      <c r="AI345" s="30"/>
      <c r="AJ345" s="134"/>
      <c r="AK345" s="208"/>
      <c r="AL345" s="290"/>
      <c r="AM345" s="88" t="str">
        <f t="shared" si="29"/>
        <v/>
      </c>
      <c r="AN345" s="123" t="str">
        <f t="shared" si="30"/>
        <v/>
      </c>
      <c r="AO345" s="123" t="str">
        <f t="shared" si="31"/>
        <v/>
      </c>
      <c r="AP345" s="123" t="str">
        <f t="shared" si="32"/>
        <v/>
      </c>
      <c r="AQ345" s="89" t="str">
        <f t="shared" si="33"/>
        <v/>
      </c>
      <c r="AR345" s="39"/>
      <c r="AS345" s="234"/>
      <c r="AT345" s="39"/>
    </row>
    <row r="346" spans="2:46" ht="13.5" customHeight="1" x14ac:dyDescent="0.15">
      <c r="B346" s="290"/>
      <c r="C346" s="29" t="s">
        <v>38</v>
      </c>
      <c r="D346" s="187"/>
      <c r="E346" s="58"/>
      <c r="F346" s="188"/>
      <c r="G346" s="188"/>
      <c r="H346" s="188"/>
      <c r="I346" s="64"/>
      <c r="J346" s="64"/>
      <c r="K346" s="189"/>
      <c r="L346" s="259"/>
      <c r="M346" s="259"/>
      <c r="N346" s="58"/>
      <c r="O346" s="30"/>
      <c r="P346" s="58"/>
      <c r="Q346" s="30"/>
      <c r="R346" s="134"/>
      <c r="S346" s="206"/>
      <c r="T346" s="290"/>
      <c r="U346" s="29" t="s">
        <v>38</v>
      </c>
      <c r="V346" s="187"/>
      <c r="W346" s="58"/>
      <c r="X346" s="188"/>
      <c r="Y346" s="188"/>
      <c r="Z346" s="188"/>
      <c r="AA346" s="64"/>
      <c r="AB346" s="64"/>
      <c r="AC346" s="189"/>
      <c r="AD346" s="259"/>
      <c r="AE346" s="259"/>
      <c r="AF346" s="58"/>
      <c r="AG346" s="30"/>
      <c r="AH346" s="58"/>
      <c r="AI346" s="30"/>
      <c r="AJ346" s="134"/>
      <c r="AK346" s="208"/>
      <c r="AL346" s="290"/>
      <c r="AM346" s="88" t="str">
        <f t="shared" si="29"/>
        <v/>
      </c>
      <c r="AN346" s="123" t="str">
        <f t="shared" si="30"/>
        <v/>
      </c>
      <c r="AO346" s="123" t="str">
        <f t="shared" si="31"/>
        <v/>
      </c>
      <c r="AP346" s="123" t="str">
        <f t="shared" si="32"/>
        <v/>
      </c>
      <c r="AQ346" s="89" t="str">
        <f t="shared" si="33"/>
        <v/>
      </c>
      <c r="AR346" s="39"/>
      <c r="AS346" s="234"/>
      <c r="AT346" s="39"/>
    </row>
    <row r="347" spans="2:46" ht="13.5" customHeight="1" thickBot="1" x14ac:dyDescent="0.2">
      <c r="B347" s="291"/>
      <c r="C347" s="29"/>
      <c r="D347" s="187"/>
      <c r="E347" s="58"/>
      <c r="F347" s="190"/>
      <c r="G347" s="190"/>
      <c r="H347" s="190"/>
      <c r="I347" s="58"/>
      <c r="J347" s="58"/>
      <c r="K347" s="189"/>
      <c r="L347" s="259"/>
      <c r="M347" s="259"/>
      <c r="N347" s="58"/>
      <c r="O347" s="30"/>
      <c r="P347" s="58"/>
      <c r="Q347" s="30"/>
      <c r="R347" s="185"/>
      <c r="S347" s="206"/>
      <c r="T347" s="291"/>
      <c r="U347" s="29"/>
      <c r="V347" s="187"/>
      <c r="W347" s="58"/>
      <c r="X347" s="190"/>
      <c r="Y347" s="190"/>
      <c r="Z347" s="190"/>
      <c r="AA347" s="58"/>
      <c r="AB347" s="58"/>
      <c r="AC347" s="189"/>
      <c r="AD347" s="259"/>
      <c r="AE347" s="259"/>
      <c r="AF347" s="58"/>
      <c r="AG347" s="30"/>
      <c r="AH347" s="58"/>
      <c r="AI347" s="30"/>
      <c r="AJ347" s="185"/>
      <c r="AK347" s="208"/>
      <c r="AL347" s="291"/>
      <c r="AM347" s="124" t="str">
        <f t="shared" si="29"/>
        <v/>
      </c>
      <c r="AN347" s="125" t="str">
        <f t="shared" si="30"/>
        <v/>
      </c>
      <c r="AO347" s="125" t="str">
        <f t="shared" si="31"/>
        <v/>
      </c>
      <c r="AP347" s="125" t="str">
        <f t="shared" si="32"/>
        <v/>
      </c>
      <c r="AQ347" s="126" t="str">
        <f t="shared" si="33"/>
        <v/>
      </c>
      <c r="AR347" s="39"/>
      <c r="AS347" s="234"/>
      <c r="AT347" s="39"/>
    </row>
    <row r="348" spans="2:46" ht="13.5" customHeight="1" x14ac:dyDescent="0.15">
      <c r="B348" s="289" t="s">
        <v>135</v>
      </c>
      <c r="C348" s="27" t="s">
        <v>34</v>
      </c>
      <c r="D348" s="41"/>
      <c r="E348" s="57"/>
      <c r="F348" s="98"/>
      <c r="G348" s="98"/>
      <c r="H348" s="98"/>
      <c r="I348" s="62"/>
      <c r="J348" s="62"/>
      <c r="K348" s="63"/>
      <c r="L348" s="258"/>
      <c r="M348" s="258"/>
      <c r="N348" s="57"/>
      <c r="O348" s="28"/>
      <c r="P348" s="57"/>
      <c r="Q348" s="28"/>
      <c r="R348" s="133"/>
      <c r="S348" s="206"/>
      <c r="T348" s="289" t="s">
        <v>135</v>
      </c>
      <c r="U348" s="27" t="s">
        <v>34</v>
      </c>
      <c r="V348" s="41"/>
      <c r="W348" s="57"/>
      <c r="X348" s="98"/>
      <c r="Y348" s="98"/>
      <c r="Z348" s="98"/>
      <c r="AA348" s="62"/>
      <c r="AB348" s="62"/>
      <c r="AC348" s="63"/>
      <c r="AD348" s="258"/>
      <c r="AE348" s="258"/>
      <c r="AF348" s="57"/>
      <c r="AG348" s="28"/>
      <c r="AH348" s="57"/>
      <c r="AI348" s="28"/>
      <c r="AJ348" s="133"/>
      <c r="AK348" s="208"/>
      <c r="AL348" s="289" t="s">
        <v>135</v>
      </c>
      <c r="AM348" s="121" t="str">
        <f t="shared" si="29"/>
        <v/>
      </c>
      <c r="AN348" s="97" t="str">
        <f t="shared" si="30"/>
        <v/>
      </c>
      <c r="AO348" s="97" t="str">
        <f t="shared" si="31"/>
        <v/>
      </c>
      <c r="AP348" s="97" t="str">
        <f t="shared" si="32"/>
        <v/>
      </c>
      <c r="AQ348" s="122" t="str">
        <f t="shared" si="33"/>
        <v/>
      </c>
      <c r="AR348" s="39"/>
      <c r="AS348" s="234"/>
      <c r="AT348" s="39"/>
    </row>
    <row r="349" spans="2:46" ht="13.5" customHeight="1" x14ac:dyDescent="0.15">
      <c r="B349" s="290"/>
      <c r="C349" s="29" t="s">
        <v>35</v>
      </c>
      <c r="D349" s="187"/>
      <c r="E349" s="58"/>
      <c r="F349" s="188"/>
      <c r="G349" s="188"/>
      <c r="H349" s="188"/>
      <c r="I349" s="64"/>
      <c r="J349" s="64"/>
      <c r="K349" s="189"/>
      <c r="L349" s="259"/>
      <c r="M349" s="259"/>
      <c r="N349" s="58"/>
      <c r="O349" s="30"/>
      <c r="P349" s="58"/>
      <c r="Q349" s="30"/>
      <c r="R349" s="134"/>
      <c r="S349" s="206"/>
      <c r="T349" s="290"/>
      <c r="U349" s="29" t="s">
        <v>35</v>
      </c>
      <c r="V349" s="187"/>
      <c r="W349" s="58"/>
      <c r="X349" s="188"/>
      <c r="Y349" s="188"/>
      <c r="Z349" s="188"/>
      <c r="AA349" s="64"/>
      <c r="AB349" s="64"/>
      <c r="AC349" s="189"/>
      <c r="AD349" s="259"/>
      <c r="AE349" s="259"/>
      <c r="AF349" s="58"/>
      <c r="AG349" s="30"/>
      <c r="AH349" s="58"/>
      <c r="AI349" s="30"/>
      <c r="AJ349" s="134"/>
      <c r="AK349" s="208"/>
      <c r="AL349" s="290"/>
      <c r="AM349" s="88" t="str">
        <f t="shared" si="29"/>
        <v/>
      </c>
      <c r="AN349" s="123" t="str">
        <f t="shared" si="30"/>
        <v/>
      </c>
      <c r="AO349" s="123" t="str">
        <f t="shared" si="31"/>
        <v/>
      </c>
      <c r="AP349" s="123" t="str">
        <f t="shared" si="32"/>
        <v/>
      </c>
      <c r="AQ349" s="89" t="str">
        <f t="shared" si="33"/>
        <v/>
      </c>
      <c r="AR349" s="39"/>
      <c r="AS349" s="234"/>
      <c r="AT349" s="39"/>
    </row>
    <row r="350" spans="2:46" ht="13.5" customHeight="1" x14ac:dyDescent="0.15">
      <c r="B350" s="290"/>
      <c r="C350" s="29" t="s">
        <v>36</v>
      </c>
      <c r="D350" s="187"/>
      <c r="E350" s="58"/>
      <c r="F350" s="188"/>
      <c r="G350" s="188"/>
      <c r="H350" s="188"/>
      <c r="I350" s="64"/>
      <c r="J350" s="64"/>
      <c r="K350" s="189"/>
      <c r="L350" s="259"/>
      <c r="M350" s="259"/>
      <c r="N350" s="58"/>
      <c r="O350" s="30"/>
      <c r="P350" s="58"/>
      <c r="Q350" s="30"/>
      <c r="R350" s="134"/>
      <c r="S350" s="206"/>
      <c r="T350" s="290"/>
      <c r="U350" s="29" t="s">
        <v>36</v>
      </c>
      <c r="V350" s="187"/>
      <c r="W350" s="58"/>
      <c r="X350" s="188"/>
      <c r="Y350" s="188"/>
      <c r="Z350" s="188"/>
      <c r="AA350" s="64"/>
      <c r="AB350" s="64"/>
      <c r="AC350" s="189"/>
      <c r="AD350" s="259"/>
      <c r="AE350" s="259"/>
      <c r="AF350" s="58"/>
      <c r="AG350" s="30"/>
      <c r="AH350" s="58"/>
      <c r="AI350" s="30"/>
      <c r="AJ350" s="134"/>
      <c r="AK350" s="208"/>
      <c r="AL350" s="290"/>
      <c r="AM350" s="88" t="str">
        <f t="shared" si="29"/>
        <v/>
      </c>
      <c r="AN350" s="123" t="str">
        <f t="shared" si="30"/>
        <v/>
      </c>
      <c r="AO350" s="123" t="str">
        <f t="shared" si="31"/>
        <v/>
      </c>
      <c r="AP350" s="123" t="str">
        <f t="shared" si="32"/>
        <v/>
      </c>
      <c r="AQ350" s="89" t="str">
        <f t="shared" si="33"/>
        <v/>
      </c>
      <c r="AR350" s="39"/>
      <c r="AS350" s="234"/>
      <c r="AT350" s="39"/>
    </row>
    <row r="351" spans="2:46" ht="13.5" customHeight="1" x14ac:dyDescent="0.15">
      <c r="B351" s="290"/>
      <c r="C351" s="29" t="s">
        <v>38</v>
      </c>
      <c r="D351" s="187"/>
      <c r="E351" s="58"/>
      <c r="F351" s="188"/>
      <c r="G351" s="188"/>
      <c r="H351" s="188"/>
      <c r="I351" s="64"/>
      <c r="J351" s="64"/>
      <c r="K351" s="189"/>
      <c r="L351" s="259"/>
      <c r="M351" s="259"/>
      <c r="N351" s="58"/>
      <c r="O351" s="30"/>
      <c r="P351" s="58"/>
      <c r="Q351" s="30"/>
      <c r="R351" s="134"/>
      <c r="S351" s="206"/>
      <c r="T351" s="290"/>
      <c r="U351" s="29" t="s">
        <v>38</v>
      </c>
      <c r="V351" s="187"/>
      <c r="W351" s="58"/>
      <c r="X351" s="188"/>
      <c r="Y351" s="188"/>
      <c r="Z351" s="188"/>
      <c r="AA351" s="64"/>
      <c r="AB351" s="64"/>
      <c r="AC351" s="189"/>
      <c r="AD351" s="259"/>
      <c r="AE351" s="259"/>
      <c r="AF351" s="58"/>
      <c r="AG351" s="30"/>
      <c r="AH351" s="58"/>
      <c r="AI351" s="30"/>
      <c r="AJ351" s="134"/>
      <c r="AK351" s="208"/>
      <c r="AL351" s="290"/>
      <c r="AM351" s="88" t="str">
        <f t="shared" si="29"/>
        <v/>
      </c>
      <c r="AN351" s="123" t="str">
        <f t="shared" si="30"/>
        <v/>
      </c>
      <c r="AO351" s="123" t="str">
        <f t="shared" si="31"/>
        <v/>
      </c>
      <c r="AP351" s="123" t="str">
        <f t="shared" si="32"/>
        <v/>
      </c>
      <c r="AQ351" s="89" t="str">
        <f t="shared" si="33"/>
        <v/>
      </c>
      <c r="AR351" s="39"/>
      <c r="AS351" s="234"/>
      <c r="AT351" s="39"/>
    </row>
    <row r="352" spans="2:46" ht="13.5" customHeight="1" thickBot="1" x14ac:dyDescent="0.2">
      <c r="B352" s="291"/>
      <c r="C352" s="29"/>
      <c r="D352" s="187"/>
      <c r="E352" s="58"/>
      <c r="F352" s="190"/>
      <c r="G352" s="190"/>
      <c r="H352" s="190"/>
      <c r="I352" s="58"/>
      <c r="J352" s="58"/>
      <c r="K352" s="189"/>
      <c r="L352" s="259"/>
      <c r="M352" s="259"/>
      <c r="N352" s="58"/>
      <c r="O352" s="30"/>
      <c r="P352" s="58"/>
      <c r="Q352" s="30"/>
      <c r="R352" s="185"/>
      <c r="S352" s="206"/>
      <c r="T352" s="291"/>
      <c r="U352" s="29"/>
      <c r="V352" s="187"/>
      <c r="W352" s="58"/>
      <c r="X352" s="190"/>
      <c r="Y352" s="190"/>
      <c r="Z352" s="190"/>
      <c r="AA352" s="58"/>
      <c r="AB352" s="58"/>
      <c r="AC352" s="189"/>
      <c r="AD352" s="259"/>
      <c r="AE352" s="259"/>
      <c r="AF352" s="58"/>
      <c r="AG352" s="30"/>
      <c r="AH352" s="58"/>
      <c r="AI352" s="30"/>
      <c r="AJ352" s="185"/>
      <c r="AK352" s="208"/>
      <c r="AL352" s="291"/>
      <c r="AM352" s="124" t="str">
        <f t="shared" si="29"/>
        <v/>
      </c>
      <c r="AN352" s="125" t="str">
        <f t="shared" si="30"/>
        <v/>
      </c>
      <c r="AO352" s="125" t="str">
        <f t="shared" si="31"/>
        <v/>
      </c>
      <c r="AP352" s="125" t="str">
        <f t="shared" si="32"/>
        <v/>
      </c>
      <c r="AQ352" s="126" t="str">
        <f t="shared" si="33"/>
        <v/>
      </c>
      <c r="AR352" s="39"/>
      <c r="AS352" s="234"/>
      <c r="AT352" s="39"/>
    </row>
    <row r="353" spans="2:46" ht="13.5" customHeight="1" x14ac:dyDescent="0.15">
      <c r="B353" s="289" t="s">
        <v>136</v>
      </c>
      <c r="C353" s="27" t="s">
        <v>34</v>
      </c>
      <c r="D353" s="41"/>
      <c r="E353" s="57"/>
      <c r="F353" s="98"/>
      <c r="G353" s="98"/>
      <c r="H353" s="98"/>
      <c r="I353" s="62"/>
      <c r="J353" s="62"/>
      <c r="K353" s="63"/>
      <c r="L353" s="258"/>
      <c r="M353" s="258"/>
      <c r="N353" s="57"/>
      <c r="O353" s="28"/>
      <c r="P353" s="57"/>
      <c r="Q353" s="28"/>
      <c r="R353" s="133"/>
      <c r="S353" s="206"/>
      <c r="T353" s="289" t="s">
        <v>136</v>
      </c>
      <c r="U353" s="27" t="s">
        <v>34</v>
      </c>
      <c r="V353" s="41"/>
      <c r="W353" s="57"/>
      <c r="X353" s="98"/>
      <c r="Y353" s="98"/>
      <c r="Z353" s="98"/>
      <c r="AA353" s="62"/>
      <c r="AB353" s="62"/>
      <c r="AC353" s="63"/>
      <c r="AD353" s="258"/>
      <c r="AE353" s="258"/>
      <c r="AF353" s="57"/>
      <c r="AG353" s="28"/>
      <c r="AH353" s="57"/>
      <c r="AI353" s="28"/>
      <c r="AJ353" s="133"/>
      <c r="AK353" s="208"/>
      <c r="AL353" s="289" t="s">
        <v>136</v>
      </c>
      <c r="AM353" s="121" t="str">
        <f t="shared" ref="AM353:AM416" si="34">IF(OR(X353="",F353=""),"",X353-F353)</f>
        <v/>
      </c>
      <c r="AN353" s="97" t="str">
        <f t="shared" ref="AN353:AN416" si="35">IF(OR(Y353="",G353=""),"",Y353-G353)</f>
        <v/>
      </c>
      <c r="AO353" s="97" t="str">
        <f t="shared" ref="AO353:AO416" si="36">IF(OR(Z353="",H353=""),"",Z353-H353)</f>
        <v/>
      </c>
      <c r="AP353" s="97" t="str">
        <f t="shared" ref="AP353:AP416" si="37">IF(OR(AA353="",I353=""),"",AA353-I353)</f>
        <v/>
      </c>
      <c r="AQ353" s="122" t="str">
        <f t="shared" ref="AQ353:AQ416" si="38">IF(OR(AB353="",J353=""),"",AB353-J353)</f>
        <v/>
      </c>
      <c r="AR353" s="39"/>
      <c r="AS353" s="234"/>
      <c r="AT353" s="39"/>
    </row>
    <row r="354" spans="2:46" ht="13.5" customHeight="1" x14ac:dyDescent="0.15">
      <c r="B354" s="290"/>
      <c r="C354" s="29" t="s">
        <v>35</v>
      </c>
      <c r="D354" s="187"/>
      <c r="E354" s="58"/>
      <c r="F354" s="188"/>
      <c r="G354" s="188"/>
      <c r="H354" s="188"/>
      <c r="I354" s="64"/>
      <c r="J354" s="64"/>
      <c r="K354" s="189"/>
      <c r="L354" s="259"/>
      <c r="M354" s="259"/>
      <c r="N354" s="58"/>
      <c r="O354" s="30"/>
      <c r="P354" s="58"/>
      <c r="Q354" s="30"/>
      <c r="R354" s="134"/>
      <c r="S354" s="206"/>
      <c r="T354" s="290"/>
      <c r="U354" s="29" t="s">
        <v>35</v>
      </c>
      <c r="V354" s="187"/>
      <c r="W354" s="58"/>
      <c r="X354" s="188"/>
      <c r="Y354" s="188"/>
      <c r="Z354" s="188"/>
      <c r="AA354" s="64"/>
      <c r="AB354" s="64"/>
      <c r="AC354" s="189"/>
      <c r="AD354" s="259"/>
      <c r="AE354" s="259"/>
      <c r="AF354" s="58"/>
      <c r="AG354" s="30"/>
      <c r="AH354" s="58"/>
      <c r="AI354" s="30"/>
      <c r="AJ354" s="134"/>
      <c r="AK354" s="208"/>
      <c r="AL354" s="290"/>
      <c r="AM354" s="88" t="str">
        <f t="shared" si="34"/>
        <v/>
      </c>
      <c r="AN354" s="123" t="str">
        <f t="shared" si="35"/>
        <v/>
      </c>
      <c r="AO354" s="123" t="str">
        <f t="shared" si="36"/>
        <v/>
      </c>
      <c r="AP354" s="123" t="str">
        <f t="shared" si="37"/>
        <v/>
      </c>
      <c r="AQ354" s="89" t="str">
        <f t="shared" si="38"/>
        <v/>
      </c>
      <c r="AR354" s="39"/>
      <c r="AS354" s="234"/>
      <c r="AT354" s="39"/>
    </row>
    <row r="355" spans="2:46" ht="13.5" customHeight="1" x14ac:dyDescent="0.15">
      <c r="B355" s="290"/>
      <c r="C355" s="29" t="s">
        <v>36</v>
      </c>
      <c r="D355" s="187"/>
      <c r="E355" s="58"/>
      <c r="F355" s="188"/>
      <c r="G355" s="188"/>
      <c r="H355" s="188"/>
      <c r="I355" s="64"/>
      <c r="J355" s="64"/>
      <c r="K355" s="189"/>
      <c r="L355" s="259"/>
      <c r="M355" s="259"/>
      <c r="N355" s="58"/>
      <c r="O355" s="30"/>
      <c r="P355" s="58"/>
      <c r="Q355" s="30"/>
      <c r="R355" s="134"/>
      <c r="S355" s="206"/>
      <c r="T355" s="290"/>
      <c r="U355" s="29" t="s">
        <v>36</v>
      </c>
      <c r="V355" s="187"/>
      <c r="W355" s="58"/>
      <c r="X355" s="188"/>
      <c r="Y355" s="188"/>
      <c r="Z355" s="188"/>
      <c r="AA355" s="64"/>
      <c r="AB355" s="64"/>
      <c r="AC355" s="189"/>
      <c r="AD355" s="259"/>
      <c r="AE355" s="259"/>
      <c r="AF355" s="58"/>
      <c r="AG355" s="30"/>
      <c r="AH355" s="58"/>
      <c r="AI355" s="30"/>
      <c r="AJ355" s="134"/>
      <c r="AK355" s="208"/>
      <c r="AL355" s="290"/>
      <c r="AM355" s="88" t="str">
        <f t="shared" si="34"/>
        <v/>
      </c>
      <c r="AN355" s="123" t="str">
        <f t="shared" si="35"/>
        <v/>
      </c>
      <c r="AO355" s="123" t="str">
        <f t="shared" si="36"/>
        <v/>
      </c>
      <c r="AP355" s="123" t="str">
        <f t="shared" si="37"/>
        <v/>
      </c>
      <c r="AQ355" s="89" t="str">
        <f t="shared" si="38"/>
        <v/>
      </c>
      <c r="AR355" s="39"/>
      <c r="AS355" s="234"/>
      <c r="AT355" s="39"/>
    </row>
    <row r="356" spans="2:46" ht="13.5" customHeight="1" x14ac:dyDescent="0.15">
      <c r="B356" s="290"/>
      <c r="C356" s="29" t="s">
        <v>38</v>
      </c>
      <c r="D356" s="187"/>
      <c r="E356" s="58"/>
      <c r="F356" s="188"/>
      <c r="G356" s="188"/>
      <c r="H356" s="188"/>
      <c r="I356" s="64"/>
      <c r="J356" s="64"/>
      <c r="K356" s="189"/>
      <c r="L356" s="259"/>
      <c r="M356" s="259"/>
      <c r="N356" s="58"/>
      <c r="O356" s="30"/>
      <c r="P356" s="58"/>
      <c r="Q356" s="30"/>
      <c r="R356" s="134"/>
      <c r="S356" s="206"/>
      <c r="T356" s="290"/>
      <c r="U356" s="29" t="s">
        <v>38</v>
      </c>
      <c r="V356" s="187"/>
      <c r="W356" s="58"/>
      <c r="X356" s="188"/>
      <c r="Y356" s="188"/>
      <c r="Z356" s="188"/>
      <c r="AA356" s="64"/>
      <c r="AB356" s="64"/>
      <c r="AC356" s="189"/>
      <c r="AD356" s="259"/>
      <c r="AE356" s="259"/>
      <c r="AF356" s="58"/>
      <c r="AG356" s="30"/>
      <c r="AH356" s="58"/>
      <c r="AI356" s="30"/>
      <c r="AJ356" s="134"/>
      <c r="AK356" s="208"/>
      <c r="AL356" s="290"/>
      <c r="AM356" s="88" t="str">
        <f t="shared" si="34"/>
        <v/>
      </c>
      <c r="AN356" s="123" t="str">
        <f t="shared" si="35"/>
        <v/>
      </c>
      <c r="AO356" s="123" t="str">
        <f t="shared" si="36"/>
        <v/>
      </c>
      <c r="AP356" s="123" t="str">
        <f t="shared" si="37"/>
        <v/>
      </c>
      <c r="AQ356" s="89" t="str">
        <f t="shared" si="38"/>
        <v/>
      </c>
      <c r="AR356" s="39"/>
      <c r="AS356" s="234"/>
      <c r="AT356" s="39"/>
    </row>
    <row r="357" spans="2:46" ht="13.5" customHeight="1" thickBot="1" x14ac:dyDescent="0.2">
      <c r="B357" s="291"/>
      <c r="C357" s="29"/>
      <c r="D357" s="187"/>
      <c r="E357" s="58"/>
      <c r="F357" s="190"/>
      <c r="G357" s="190"/>
      <c r="H357" s="190"/>
      <c r="I357" s="58"/>
      <c r="J357" s="58"/>
      <c r="K357" s="189"/>
      <c r="L357" s="259"/>
      <c r="M357" s="259"/>
      <c r="N357" s="58"/>
      <c r="O357" s="30"/>
      <c r="P357" s="58"/>
      <c r="Q357" s="30"/>
      <c r="R357" s="185"/>
      <c r="S357" s="206"/>
      <c r="T357" s="291"/>
      <c r="U357" s="29"/>
      <c r="V357" s="187"/>
      <c r="W357" s="58"/>
      <c r="X357" s="190"/>
      <c r="Y357" s="190"/>
      <c r="Z357" s="190"/>
      <c r="AA357" s="58"/>
      <c r="AB357" s="58"/>
      <c r="AC357" s="189"/>
      <c r="AD357" s="259"/>
      <c r="AE357" s="259"/>
      <c r="AF357" s="58"/>
      <c r="AG357" s="30"/>
      <c r="AH357" s="58"/>
      <c r="AI357" s="30"/>
      <c r="AJ357" s="185"/>
      <c r="AK357" s="208"/>
      <c r="AL357" s="291"/>
      <c r="AM357" s="124" t="str">
        <f t="shared" si="34"/>
        <v/>
      </c>
      <c r="AN357" s="125" t="str">
        <f t="shared" si="35"/>
        <v/>
      </c>
      <c r="AO357" s="125" t="str">
        <f t="shared" si="36"/>
        <v/>
      </c>
      <c r="AP357" s="125" t="str">
        <f t="shared" si="37"/>
        <v/>
      </c>
      <c r="AQ357" s="126" t="str">
        <f t="shared" si="38"/>
        <v/>
      </c>
      <c r="AR357" s="39"/>
      <c r="AS357" s="234"/>
      <c r="AT357" s="39"/>
    </row>
    <row r="358" spans="2:46" ht="13.5" customHeight="1" x14ac:dyDescent="0.15">
      <c r="B358" s="289" t="s">
        <v>137</v>
      </c>
      <c r="C358" s="27" t="s">
        <v>34</v>
      </c>
      <c r="D358" s="41"/>
      <c r="E358" s="57"/>
      <c r="F358" s="98"/>
      <c r="G358" s="98"/>
      <c r="H358" s="98"/>
      <c r="I358" s="62"/>
      <c r="J358" s="62"/>
      <c r="K358" s="63"/>
      <c r="L358" s="258"/>
      <c r="M358" s="258"/>
      <c r="N358" s="57"/>
      <c r="O358" s="28"/>
      <c r="P358" s="57"/>
      <c r="Q358" s="28"/>
      <c r="R358" s="133"/>
      <c r="S358" s="206"/>
      <c r="T358" s="289" t="s">
        <v>137</v>
      </c>
      <c r="U358" s="27" t="s">
        <v>34</v>
      </c>
      <c r="V358" s="41"/>
      <c r="W358" s="57"/>
      <c r="X358" s="98"/>
      <c r="Y358" s="98"/>
      <c r="Z358" s="98"/>
      <c r="AA358" s="62"/>
      <c r="AB358" s="62"/>
      <c r="AC358" s="63"/>
      <c r="AD358" s="258"/>
      <c r="AE358" s="258"/>
      <c r="AF358" s="57"/>
      <c r="AG358" s="28"/>
      <c r="AH358" s="57"/>
      <c r="AI358" s="28"/>
      <c r="AJ358" s="133"/>
      <c r="AK358" s="208"/>
      <c r="AL358" s="289" t="s">
        <v>137</v>
      </c>
      <c r="AM358" s="121" t="str">
        <f t="shared" si="34"/>
        <v/>
      </c>
      <c r="AN358" s="97" t="str">
        <f t="shared" si="35"/>
        <v/>
      </c>
      <c r="AO358" s="97" t="str">
        <f t="shared" si="36"/>
        <v/>
      </c>
      <c r="AP358" s="97" t="str">
        <f t="shared" si="37"/>
        <v/>
      </c>
      <c r="AQ358" s="122" t="str">
        <f t="shared" si="38"/>
        <v/>
      </c>
      <c r="AR358" s="39"/>
      <c r="AS358" s="234"/>
      <c r="AT358" s="39"/>
    </row>
    <row r="359" spans="2:46" ht="13.5" customHeight="1" x14ac:dyDescent="0.15">
      <c r="B359" s="290"/>
      <c r="C359" s="29" t="s">
        <v>35</v>
      </c>
      <c r="D359" s="187"/>
      <c r="E359" s="58"/>
      <c r="F359" s="188"/>
      <c r="G359" s="188"/>
      <c r="H359" s="188"/>
      <c r="I359" s="64"/>
      <c r="J359" s="64"/>
      <c r="K359" s="189"/>
      <c r="L359" s="259"/>
      <c r="M359" s="259"/>
      <c r="N359" s="58"/>
      <c r="O359" s="30"/>
      <c r="P359" s="58"/>
      <c r="Q359" s="30"/>
      <c r="R359" s="134"/>
      <c r="S359" s="206"/>
      <c r="T359" s="290"/>
      <c r="U359" s="29" t="s">
        <v>35</v>
      </c>
      <c r="V359" s="187"/>
      <c r="W359" s="58"/>
      <c r="X359" s="188"/>
      <c r="Y359" s="188"/>
      <c r="Z359" s="188"/>
      <c r="AA359" s="64"/>
      <c r="AB359" s="64"/>
      <c r="AC359" s="189"/>
      <c r="AD359" s="259"/>
      <c r="AE359" s="259"/>
      <c r="AF359" s="58"/>
      <c r="AG359" s="30"/>
      <c r="AH359" s="58"/>
      <c r="AI359" s="30"/>
      <c r="AJ359" s="134"/>
      <c r="AK359" s="208"/>
      <c r="AL359" s="290"/>
      <c r="AM359" s="88" t="str">
        <f t="shared" si="34"/>
        <v/>
      </c>
      <c r="AN359" s="123" t="str">
        <f t="shared" si="35"/>
        <v/>
      </c>
      <c r="AO359" s="123" t="str">
        <f t="shared" si="36"/>
        <v/>
      </c>
      <c r="AP359" s="123" t="str">
        <f t="shared" si="37"/>
        <v/>
      </c>
      <c r="AQ359" s="89" t="str">
        <f t="shared" si="38"/>
        <v/>
      </c>
      <c r="AR359" s="39"/>
      <c r="AS359" s="234"/>
      <c r="AT359" s="39"/>
    </row>
    <row r="360" spans="2:46" ht="13.5" customHeight="1" x14ac:dyDescent="0.15">
      <c r="B360" s="290"/>
      <c r="C360" s="29" t="s">
        <v>36</v>
      </c>
      <c r="D360" s="187"/>
      <c r="E360" s="58"/>
      <c r="F360" s="188"/>
      <c r="G360" s="188"/>
      <c r="H360" s="188"/>
      <c r="I360" s="64"/>
      <c r="J360" s="64"/>
      <c r="K360" s="189"/>
      <c r="L360" s="259"/>
      <c r="M360" s="259"/>
      <c r="N360" s="58"/>
      <c r="O360" s="30"/>
      <c r="P360" s="58"/>
      <c r="Q360" s="30"/>
      <c r="R360" s="134"/>
      <c r="S360" s="206"/>
      <c r="T360" s="290"/>
      <c r="U360" s="29" t="s">
        <v>36</v>
      </c>
      <c r="V360" s="187"/>
      <c r="W360" s="58"/>
      <c r="X360" s="188"/>
      <c r="Y360" s="188"/>
      <c r="Z360" s="188"/>
      <c r="AA360" s="64"/>
      <c r="AB360" s="64"/>
      <c r="AC360" s="189"/>
      <c r="AD360" s="259"/>
      <c r="AE360" s="259"/>
      <c r="AF360" s="58"/>
      <c r="AG360" s="30"/>
      <c r="AH360" s="58"/>
      <c r="AI360" s="30"/>
      <c r="AJ360" s="134"/>
      <c r="AK360" s="208"/>
      <c r="AL360" s="290"/>
      <c r="AM360" s="88" t="str">
        <f t="shared" si="34"/>
        <v/>
      </c>
      <c r="AN360" s="123" t="str">
        <f t="shared" si="35"/>
        <v/>
      </c>
      <c r="AO360" s="123" t="str">
        <f t="shared" si="36"/>
        <v/>
      </c>
      <c r="AP360" s="123" t="str">
        <f t="shared" si="37"/>
        <v/>
      </c>
      <c r="AQ360" s="89" t="str">
        <f t="shared" si="38"/>
        <v/>
      </c>
      <c r="AR360" s="39"/>
      <c r="AS360" s="234"/>
      <c r="AT360" s="39"/>
    </row>
    <row r="361" spans="2:46" ht="13.5" customHeight="1" x14ac:dyDescent="0.15">
      <c r="B361" s="290"/>
      <c r="C361" s="29" t="s">
        <v>38</v>
      </c>
      <c r="D361" s="187"/>
      <c r="E361" s="58"/>
      <c r="F361" s="188"/>
      <c r="G361" s="188"/>
      <c r="H361" s="188"/>
      <c r="I361" s="64"/>
      <c r="J361" s="64"/>
      <c r="K361" s="189"/>
      <c r="L361" s="259"/>
      <c r="M361" s="259"/>
      <c r="N361" s="58"/>
      <c r="O361" s="30"/>
      <c r="P361" s="58"/>
      <c r="Q361" s="30"/>
      <c r="R361" s="134"/>
      <c r="S361" s="206"/>
      <c r="T361" s="290"/>
      <c r="U361" s="29" t="s">
        <v>38</v>
      </c>
      <c r="V361" s="187"/>
      <c r="W361" s="58"/>
      <c r="X361" s="188"/>
      <c r="Y361" s="188"/>
      <c r="Z361" s="188"/>
      <c r="AA361" s="64"/>
      <c r="AB361" s="64"/>
      <c r="AC361" s="189"/>
      <c r="AD361" s="259"/>
      <c r="AE361" s="259"/>
      <c r="AF361" s="58"/>
      <c r="AG361" s="30"/>
      <c r="AH361" s="58"/>
      <c r="AI361" s="30"/>
      <c r="AJ361" s="134"/>
      <c r="AK361" s="208"/>
      <c r="AL361" s="290"/>
      <c r="AM361" s="88" t="str">
        <f t="shared" si="34"/>
        <v/>
      </c>
      <c r="AN361" s="123" t="str">
        <f t="shared" si="35"/>
        <v/>
      </c>
      <c r="AO361" s="123" t="str">
        <f t="shared" si="36"/>
        <v/>
      </c>
      <c r="AP361" s="123" t="str">
        <f t="shared" si="37"/>
        <v/>
      </c>
      <c r="AQ361" s="89" t="str">
        <f t="shared" si="38"/>
        <v/>
      </c>
      <c r="AR361" s="39"/>
      <c r="AS361" s="234"/>
      <c r="AT361" s="39"/>
    </row>
    <row r="362" spans="2:46" ht="13.5" customHeight="1" thickBot="1" x14ac:dyDescent="0.2">
      <c r="B362" s="291"/>
      <c r="C362" s="29"/>
      <c r="D362" s="187"/>
      <c r="E362" s="58"/>
      <c r="F362" s="190"/>
      <c r="G362" s="190"/>
      <c r="H362" s="190"/>
      <c r="I362" s="58"/>
      <c r="J362" s="58"/>
      <c r="K362" s="189"/>
      <c r="L362" s="259"/>
      <c r="M362" s="259"/>
      <c r="N362" s="58"/>
      <c r="O362" s="30"/>
      <c r="P362" s="58"/>
      <c r="Q362" s="30"/>
      <c r="R362" s="185"/>
      <c r="S362" s="206"/>
      <c r="T362" s="291"/>
      <c r="U362" s="29"/>
      <c r="V362" s="187"/>
      <c r="W362" s="58"/>
      <c r="X362" s="190"/>
      <c r="Y362" s="190"/>
      <c r="Z362" s="190"/>
      <c r="AA362" s="58"/>
      <c r="AB362" s="58"/>
      <c r="AC362" s="189"/>
      <c r="AD362" s="259"/>
      <c r="AE362" s="259"/>
      <c r="AF362" s="58"/>
      <c r="AG362" s="30"/>
      <c r="AH362" s="58"/>
      <c r="AI362" s="30"/>
      <c r="AJ362" s="185"/>
      <c r="AK362" s="208"/>
      <c r="AL362" s="291"/>
      <c r="AM362" s="124" t="str">
        <f t="shared" si="34"/>
        <v/>
      </c>
      <c r="AN362" s="125" t="str">
        <f t="shared" si="35"/>
        <v/>
      </c>
      <c r="AO362" s="125" t="str">
        <f t="shared" si="36"/>
        <v/>
      </c>
      <c r="AP362" s="125" t="str">
        <f t="shared" si="37"/>
        <v/>
      </c>
      <c r="AQ362" s="126" t="str">
        <f t="shared" si="38"/>
        <v/>
      </c>
      <c r="AR362" s="39"/>
      <c r="AS362" s="234"/>
      <c r="AT362" s="39"/>
    </row>
    <row r="363" spans="2:46" ht="13.5" customHeight="1" x14ac:dyDescent="0.15">
      <c r="B363" s="289" t="s">
        <v>138</v>
      </c>
      <c r="C363" s="27" t="s">
        <v>34</v>
      </c>
      <c r="D363" s="41"/>
      <c r="E363" s="57"/>
      <c r="F363" s="98"/>
      <c r="G363" s="98"/>
      <c r="H363" s="98"/>
      <c r="I363" s="62"/>
      <c r="J363" s="62"/>
      <c r="K363" s="63"/>
      <c r="L363" s="258"/>
      <c r="M363" s="258"/>
      <c r="N363" s="57"/>
      <c r="O363" s="28"/>
      <c r="P363" s="57"/>
      <c r="Q363" s="28"/>
      <c r="R363" s="133"/>
      <c r="S363" s="206"/>
      <c r="T363" s="289" t="s">
        <v>138</v>
      </c>
      <c r="U363" s="27" t="s">
        <v>34</v>
      </c>
      <c r="V363" s="41"/>
      <c r="W363" s="57"/>
      <c r="X363" s="98"/>
      <c r="Y363" s="98"/>
      <c r="Z363" s="98"/>
      <c r="AA363" s="62"/>
      <c r="AB363" s="62"/>
      <c r="AC363" s="63"/>
      <c r="AD363" s="258"/>
      <c r="AE363" s="258"/>
      <c r="AF363" s="57"/>
      <c r="AG363" s="28"/>
      <c r="AH363" s="57"/>
      <c r="AI363" s="28"/>
      <c r="AJ363" s="133"/>
      <c r="AK363" s="208"/>
      <c r="AL363" s="289" t="s">
        <v>138</v>
      </c>
      <c r="AM363" s="121" t="str">
        <f t="shared" si="34"/>
        <v/>
      </c>
      <c r="AN363" s="97" t="str">
        <f t="shared" si="35"/>
        <v/>
      </c>
      <c r="AO363" s="97" t="str">
        <f t="shared" si="36"/>
        <v/>
      </c>
      <c r="AP363" s="97" t="str">
        <f t="shared" si="37"/>
        <v/>
      </c>
      <c r="AQ363" s="122" t="str">
        <f t="shared" si="38"/>
        <v/>
      </c>
      <c r="AR363" s="39"/>
      <c r="AS363" s="234"/>
      <c r="AT363" s="39"/>
    </row>
    <row r="364" spans="2:46" ht="13.5" customHeight="1" x14ac:dyDescent="0.15">
      <c r="B364" s="290"/>
      <c r="C364" s="29" t="s">
        <v>35</v>
      </c>
      <c r="D364" s="187"/>
      <c r="E364" s="58"/>
      <c r="F364" s="188"/>
      <c r="G364" s="188"/>
      <c r="H364" s="188"/>
      <c r="I364" s="64"/>
      <c r="J364" s="64"/>
      <c r="K364" s="189"/>
      <c r="L364" s="259"/>
      <c r="M364" s="259"/>
      <c r="N364" s="58"/>
      <c r="O364" s="30"/>
      <c r="P364" s="58"/>
      <c r="Q364" s="30"/>
      <c r="R364" s="134"/>
      <c r="S364" s="206"/>
      <c r="T364" s="290"/>
      <c r="U364" s="29" t="s">
        <v>35</v>
      </c>
      <c r="V364" s="187"/>
      <c r="W364" s="58"/>
      <c r="X364" s="188"/>
      <c r="Y364" s="188"/>
      <c r="Z364" s="188"/>
      <c r="AA364" s="64"/>
      <c r="AB364" s="64"/>
      <c r="AC364" s="189"/>
      <c r="AD364" s="259"/>
      <c r="AE364" s="259"/>
      <c r="AF364" s="58"/>
      <c r="AG364" s="30"/>
      <c r="AH364" s="58"/>
      <c r="AI364" s="30"/>
      <c r="AJ364" s="134"/>
      <c r="AK364" s="208"/>
      <c r="AL364" s="290"/>
      <c r="AM364" s="88" t="str">
        <f t="shared" si="34"/>
        <v/>
      </c>
      <c r="AN364" s="123" t="str">
        <f t="shared" si="35"/>
        <v/>
      </c>
      <c r="AO364" s="123" t="str">
        <f t="shared" si="36"/>
        <v/>
      </c>
      <c r="AP364" s="123" t="str">
        <f t="shared" si="37"/>
        <v/>
      </c>
      <c r="AQ364" s="89" t="str">
        <f t="shared" si="38"/>
        <v/>
      </c>
      <c r="AR364" s="39"/>
      <c r="AS364" s="234"/>
      <c r="AT364" s="39"/>
    </row>
    <row r="365" spans="2:46" ht="13.5" customHeight="1" x14ac:dyDescent="0.15">
      <c r="B365" s="290"/>
      <c r="C365" s="29" t="s">
        <v>36</v>
      </c>
      <c r="D365" s="187"/>
      <c r="E365" s="58"/>
      <c r="F365" s="188"/>
      <c r="G365" s="188"/>
      <c r="H365" s="188"/>
      <c r="I365" s="64"/>
      <c r="J365" s="64"/>
      <c r="K365" s="189"/>
      <c r="L365" s="259"/>
      <c r="M365" s="259"/>
      <c r="N365" s="58"/>
      <c r="O365" s="30"/>
      <c r="P365" s="58"/>
      <c r="Q365" s="30"/>
      <c r="R365" s="134"/>
      <c r="S365" s="206"/>
      <c r="T365" s="290"/>
      <c r="U365" s="29" t="s">
        <v>36</v>
      </c>
      <c r="V365" s="187"/>
      <c r="W365" s="58"/>
      <c r="X365" s="188"/>
      <c r="Y365" s="188"/>
      <c r="Z365" s="188"/>
      <c r="AA365" s="64"/>
      <c r="AB365" s="64"/>
      <c r="AC365" s="189"/>
      <c r="AD365" s="259"/>
      <c r="AE365" s="259"/>
      <c r="AF365" s="58"/>
      <c r="AG365" s="30"/>
      <c r="AH365" s="58"/>
      <c r="AI365" s="30"/>
      <c r="AJ365" s="134"/>
      <c r="AK365" s="208"/>
      <c r="AL365" s="290"/>
      <c r="AM365" s="88" t="str">
        <f t="shared" si="34"/>
        <v/>
      </c>
      <c r="AN365" s="123" t="str">
        <f t="shared" si="35"/>
        <v/>
      </c>
      <c r="AO365" s="123" t="str">
        <f t="shared" si="36"/>
        <v/>
      </c>
      <c r="AP365" s="123" t="str">
        <f t="shared" si="37"/>
        <v/>
      </c>
      <c r="AQ365" s="89" t="str">
        <f t="shared" si="38"/>
        <v/>
      </c>
      <c r="AR365" s="39"/>
      <c r="AS365" s="234"/>
      <c r="AT365" s="39"/>
    </row>
    <row r="366" spans="2:46" ht="13.5" customHeight="1" x14ac:dyDescent="0.15">
      <c r="B366" s="290"/>
      <c r="C366" s="29" t="s">
        <v>38</v>
      </c>
      <c r="D366" s="187"/>
      <c r="E366" s="58"/>
      <c r="F366" s="188"/>
      <c r="G366" s="188"/>
      <c r="H366" s="188"/>
      <c r="I366" s="64"/>
      <c r="J366" s="64"/>
      <c r="K366" s="189"/>
      <c r="L366" s="259"/>
      <c r="M366" s="259"/>
      <c r="N366" s="58"/>
      <c r="O366" s="30"/>
      <c r="P366" s="58"/>
      <c r="Q366" s="30"/>
      <c r="R366" s="134"/>
      <c r="S366" s="206"/>
      <c r="T366" s="290"/>
      <c r="U366" s="29" t="s">
        <v>38</v>
      </c>
      <c r="V366" s="187"/>
      <c r="W366" s="58"/>
      <c r="X366" s="188"/>
      <c r="Y366" s="188"/>
      <c r="Z366" s="188"/>
      <c r="AA366" s="64"/>
      <c r="AB366" s="64"/>
      <c r="AC366" s="189"/>
      <c r="AD366" s="259"/>
      <c r="AE366" s="259"/>
      <c r="AF366" s="58"/>
      <c r="AG366" s="30"/>
      <c r="AH366" s="58"/>
      <c r="AI366" s="30"/>
      <c r="AJ366" s="134"/>
      <c r="AK366" s="208"/>
      <c r="AL366" s="290"/>
      <c r="AM366" s="88" t="str">
        <f t="shared" si="34"/>
        <v/>
      </c>
      <c r="AN366" s="123" t="str">
        <f t="shared" si="35"/>
        <v/>
      </c>
      <c r="AO366" s="123" t="str">
        <f t="shared" si="36"/>
        <v/>
      </c>
      <c r="AP366" s="123" t="str">
        <f t="shared" si="37"/>
        <v/>
      </c>
      <c r="AQ366" s="89" t="str">
        <f t="shared" si="38"/>
        <v/>
      </c>
      <c r="AR366" s="39"/>
      <c r="AS366" s="234"/>
      <c r="AT366" s="39"/>
    </row>
    <row r="367" spans="2:46" ht="13.5" customHeight="1" thickBot="1" x14ac:dyDescent="0.2">
      <c r="B367" s="291"/>
      <c r="C367" s="29"/>
      <c r="D367" s="187"/>
      <c r="E367" s="58"/>
      <c r="F367" s="190"/>
      <c r="G367" s="190"/>
      <c r="H367" s="190"/>
      <c r="I367" s="58"/>
      <c r="J367" s="58"/>
      <c r="K367" s="189"/>
      <c r="L367" s="259"/>
      <c r="M367" s="259"/>
      <c r="N367" s="58"/>
      <c r="O367" s="30"/>
      <c r="P367" s="58"/>
      <c r="Q367" s="30"/>
      <c r="R367" s="185"/>
      <c r="S367" s="206"/>
      <c r="T367" s="291"/>
      <c r="U367" s="29"/>
      <c r="V367" s="187"/>
      <c r="W367" s="58"/>
      <c r="X367" s="190"/>
      <c r="Y367" s="190"/>
      <c r="Z367" s="190"/>
      <c r="AA367" s="58"/>
      <c r="AB367" s="58"/>
      <c r="AC367" s="189"/>
      <c r="AD367" s="259"/>
      <c r="AE367" s="259"/>
      <c r="AF367" s="58"/>
      <c r="AG367" s="30"/>
      <c r="AH367" s="58"/>
      <c r="AI367" s="30"/>
      <c r="AJ367" s="185"/>
      <c r="AK367" s="208"/>
      <c r="AL367" s="291"/>
      <c r="AM367" s="124" t="str">
        <f t="shared" si="34"/>
        <v/>
      </c>
      <c r="AN367" s="125" t="str">
        <f t="shared" si="35"/>
        <v/>
      </c>
      <c r="AO367" s="125" t="str">
        <f t="shared" si="36"/>
        <v/>
      </c>
      <c r="AP367" s="125" t="str">
        <f t="shared" si="37"/>
        <v/>
      </c>
      <c r="AQ367" s="126" t="str">
        <f t="shared" si="38"/>
        <v/>
      </c>
      <c r="AR367" s="39"/>
      <c r="AS367" s="234"/>
      <c r="AT367" s="39"/>
    </row>
    <row r="368" spans="2:46" ht="13.5" customHeight="1" x14ac:dyDescent="0.15">
      <c r="B368" s="289" t="s">
        <v>139</v>
      </c>
      <c r="C368" s="27" t="s">
        <v>34</v>
      </c>
      <c r="D368" s="41"/>
      <c r="E368" s="57"/>
      <c r="F368" s="98"/>
      <c r="G368" s="98"/>
      <c r="H368" s="98"/>
      <c r="I368" s="62"/>
      <c r="J368" s="62"/>
      <c r="K368" s="63"/>
      <c r="L368" s="258"/>
      <c r="M368" s="258"/>
      <c r="N368" s="57"/>
      <c r="O368" s="28"/>
      <c r="P368" s="57"/>
      <c r="Q368" s="28"/>
      <c r="R368" s="133"/>
      <c r="S368" s="206"/>
      <c r="T368" s="289" t="s">
        <v>139</v>
      </c>
      <c r="U368" s="27" t="s">
        <v>34</v>
      </c>
      <c r="V368" s="41"/>
      <c r="W368" s="57"/>
      <c r="X368" s="98"/>
      <c r="Y368" s="98"/>
      <c r="Z368" s="98"/>
      <c r="AA368" s="62"/>
      <c r="AB368" s="62"/>
      <c r="AC368" s="63"/>
      <c r="AD368" s="258"/>
      <c r="AE368" s="258"/>
      <c r="AF368" s="57"/>
      <c r="AG368" s="28"/>
      <c r="AH368" s="57"/>
      <c r="AI368" s="28"/>
      <c r="AJ368" s="133"/>
      <c r="AK368" s="208"/>
      <c r="AL368" s="289" t="s">
        <v>139</v>
      </c>
      <c r="AM368" s="121" t="str">
        <f t="shared" si="34"/>
        <v/>
      </c>
      <c r="AN368" s="97" t="str">
        <f t="shared" si="35"/>
        <v/>
      </c>
      <c r="AO368" s="97" t="str">
        <f t="shared" si="36"/>
        <v/>
      </c>
      <c r="AP368" s="97" t="str">
        <f t="shared" si="37"/>
        <v/>
      </c>
      <c r="AQ368" s="122" t="str">
        <f t="shared" si="38"/>
        <v/>
      </c>
      <c r="AR368" s="39"/>
      <c r="AS368" s="234"/>
      <c r="AT368" s="39"/>
    </row>
    <row r="369" spans="2:46" ht="13.5" customHeight="1" x14ac:dyDescent="0.15">
      <c r="B369" s="290"/>
      <c r="C369" s="29" t="s">
        <v>35</v>
      </c>
      <c r="D369" s="187"/>
      <c r="E369" s="58"/>
      <c r="F369" s="188"/>
      <c r="G369" s="188"/>
      <c r="H369" s="188"/>
      <c r="I369" s="64"/>
      <c r="J369" s="64"/>
      <c r="K369" s="189"/>
      <c r="L369" s="259"/>
      <c r="M369" s="259"/>
      <c r="N369" s="58"/>
      <c r="O369" s="30"/>
      <c r="P369" s="58"/>
      <c r="Q369" s="30"/>
      <c r="R369" s="134"/>
      <c r="S369" s="206"/>
      <c r="T369" s="290"/>
      <c r="U369" s="29" t="s">
        <v>35</v>
      </c>
      <c r="V369" s="187"/>
      <c r="W369" s="58"/>
      <c r="X369" s="188"/>
      <c r="Y369" s="188"/>
      <c r="Z369" s="188"/>
      <c r="AA369" s="64"/>
      <c r="AB369" s="64"/>
      <c r="AC369" s="189"/>
      <c r="AD369" s="259"/>
      <c r="AE369" s="259"/>
      <c r="AF369" s="58"/>
      <c r="AG369" s="30"/>
      <c r="AH369" s="58"/>
      <c r="AI369" s="30"/>
      <c r="AJ369" s="134"/>
      <c r="AK369" s="208"/>
      <c r="AL369" s="290"/>
      <c r="AM369" s="88" t="str">
        <f t="shared" si="34"/>
        <v/>
      </c>
      <c r="AN369" s="123" t="str">
        <f t="shared" si="35"/>
        <v/>
      </c>
      <c r="AO369" s="123" t="str">
        <f t="shared" si="36"/>
        <v/>
      </c>
      <c r="AP369" s="123" t="str">
        <f t="shared" si="37"/>
        <v/>
      </c>
      <c r="AQ369" s="89" t="str">
        <f t="shared" si="38"/>
        <v/>
      </c>
      <c r="AR369" s="39"/>
      <c r="AS369" s="234"/>
      <c r="AT369" s="39"/>
    </row>
    <row r="370" spans="2:46" ht="13.5" customHeight="1" x14ac:dyDescent="0.15">
      <c r="B370" s="290"/>
      <c r="C370" s="29" t="s">
        <v>36</v>
      </c>
      <c r="D370" s="187"/>
      <c r="E370" s="58"/>
      <c r="F370" s="188"/>
      <c r="G370" s="188"/>
      <c r="H370" s="188"/>
      <c r="I370" s="64"/>
      <c r="J370" s="64"/>
      <c r="K370" s="189"/>
      <c r="L370" s="259"/>
      <c r="M370" s="259"/>
      <c r="N370" s="58"/>
      <c r="O370" s="30"/>
      <c r="P370" s="58"/>
      <c r="Q370" s="30"/>
      <c r="R370" s="134"/>
      <c r="S370" s="206"/>
      <c r="T370" s="290"/>
      <c r="U370" s="29" t="s">
        <v>36</v>
      </c>
      <c r="V370" s="187"/>
      <c r="W370" s="58"/>
      <c r="X370" s="188"/>
      <c r="Y370" s="188"/>
      <c r="Z370" s="188"/>
      <c r="AA370" s="64"/>
      <c r="AB370" s="64"/>
      <c r="AC370" s="189"/>
      <c r="AD370" s="259"/>
      <c r="AE370" s="259"/>
      <c r="AF370" s="58"/>
      <c r="AG370" s="30"/>
      <c r="AH370" s="58"/>
      <c r="AI370" s="30"/>
      <c r="AJ370" s="134"/>
      <c r="AK370" s="208"/>
      <c r="AL370" s="290"/>
      <c r="AM370" s="88" t="str">
        <f t="shared" si="34"/>
        <v/>
      </c>
      <c r="AN370" s="123" t="str">
        <f t="shared" si="35"/>
        <v/>
      </c>
      <c r="AO370" s="123" t="str">
        <f t="shared" si="36"/>
        <v/>
      </c>
      <c r="AP370" s="123" t="str">
        <f t="shared" si="37"/>
        <v/>
      </c>
      <c r="AQ370" s="89" t="str">
        <f t="shared" si="38"/>
        <v/>
      </c>
      <c r="AR370" s="39"/>
      <c r="AS370" s="234"/>
      <c r="AT370" s="39"/>
    </row>
    <row r="371" spans="2:46" ht="13.5" customHeight="1" x14ac:dyDescent="0.15">
      <c r="B371" s="290"/>
      <c r="C371" s="29" t="s">
        <v>38</v>
      </c>
      <c r="D371" s="187"/>
      <c r="E371" s="58"/>
      <c r="F371" s="188"/>
      <c r="G371" s="188"/>
      <c r="H371" s="188"/>
      <c r="I371" s="64"/>
      <c r="J371" s="64"/>
      <c r="K371" s="189"/>
      <c r="L371" s="259"/>
      <c r="M371" s="259"/>
      <c r="N371" s="58"/>
      <c r="O371" s="30"/>
      <c r="P371" s="58"/>
      <c r="Q371" s="30"/>
      <c r="R371" s="134"/>
      <c r="S371" s="206"/>
      <c r="T371" s="290"/>
      <c r="U371" s="29" t="s">
        <v>38</v>
      </c>
      <c r="V371" s="187"/>
      <c r="W371" s="58"/>
      <c r="X371" s="188"/>
      <c r="Y371" s="188"/>
      <c r="Z371" s="188"/>
      <c r="AA371" s="64"/>
      <c r="AB371" s="64"/>
      <c r="AC371" s="189"/>
      <c r="AD371" s="259"/>
      <c r="AE371" s="259"/>
      <c r="AF371" s="58"/>
      <c r="AG371" s="30"/>
      <c r="AH371" s="58"/>
      <c r="AI371" s="30"/>
      <c r="AJ371" s="134"/>
      <c r="AK371" s="208"/>
      <c r="AL371" s="290"/>
      <c r="AM371" s="88" t="str">
        <f t="shared" si="34"/>
        <v/>
      </c>
      <c r="AN371" s="123" t="str">
        <f t="shared" si="35"/>
        <v/>
      </c>
      <c r="AO371" s="123" t="str">
        <f t="shared" si="36"/>
        <v/>
      </c>
      <c r="AP371" s="123" t="str">
        <f t="shared" si="37"/>
        <v/>
      </c>
      <c r="AQ371" s="89" t="str">
        <f t="shared" si="38"/>
        <v/>
      </c>
      <c r="AR371" s="39"/>
      <c r="AS371" s="234"/>
      <c r="AT371" s="39"/>
    </row>
    <row r="372" spans="2:46" ht="13.5" customHeight="1" thickBot="1" x14ac:dyDescent="0.2">
      <c r="B372" s="291"/>
      <c r="C372" s="29"/>
      <c r="D372" s="187"/>
      <c r="E372" s="58"/>
      <c r="F372" s="190"/>
      <c r="G372" s="190"/>
      <c r="H372" s="190"/>
      <c r="I372" s="58"/>
      <c r="J372" s="58"/>
      <c r="K372" s="189"/>
      <c r="L372" s="259"/>
      <c r="M372" s="259"/>
      <c r="N372" s="58"/>
      <c r="O372" s="30"/>
      <c r="P372" s="58"/>
      <c r="Q372" s="30"/>
      <c r="R372" s="185"/>
      <c r="S372" s="206"/>
      <c r="T372" s="291"/>
      <c r="U372" s="29"/>
      <c r="V372" s="187"/>
      <c r="W372" s="58"/>
      <c r="X372" s="190"/>
      <c r="Y372" s="190"/>
      <c r="Z372" s="190"/>
      <c r="AA372" s="58"/>
      <c r="AB372" s="58"/>
      <c r="AC372" s="189"/>
      <c r="AD372" s="259"/>
      <c r="AE372" s="259"/>
      <c r="AF372" s="58"/>
      <c r="AG372" s="30"/>
      <c r="AH372" s="58"/>
      <c r="AI372" s="30"/>
      <c r="AJ372" s="185"/>
      <c r="AK372" s="208"/>
      <c r="AL372" s="291"/>
      <c r="AM372" s="124" t="str">
        <f t="shared" si="34"/>
        <v/>
      </c>
      <c r="AN372" s="125" t="str">
        <f t="shared" si="35"/>
        <v/>
      </c>
      <c r="AO372" s="125" t="str">
        <f t="shared" si="36"/>
        <v/>
      </c>
      <c r="AP372" s="125" t="str">
        <f t="shared" si="37"/>
        <v/>
      </c>
      <c r="AQ372" s="126" t="str">
        <f t="shared" si="38"/>
        <v/>
      </c>
      <c r="AR372" s="39"/>
      <c r="AS372" s="234"/>
      <c r="AT372" s="39"/>
    </row>
    <row r="373" spans="2:46" ht="13.5" customHeight="1" x14ac:dyDescent="0.15">
      <c r="B373" s="289" t="s">
        <v>140</v>
      </c>
      <c r="C373" s="27" t="s">
        <v>34</v>
      </c>
      <c r="D373" s="41"/>
      <c r="E373" s="57"/>
      <c r="F373" s="98"/>
      <c r="G373" s="98"/>
      <c r="H373" s="98"/>
      <c r="I373" s="62"/>
      <c r="J373" s="62"/>
      <c r="K373" s="63"/>
      <c r="L373" s="258"/>
      <c r="M373" s="258"/>
      <c r="N373" s="57"/>
      <c r="O373" s="28"/>
      <c r="P373" s="57"/>
      <c r="Q373" s="28"/>
      <c r="R373" s="133"/>
      <c r="S373" s="206"/>
      <c r="T373" s="289" t="s">
        <v>140</v>
      </c>
      <c r="U373" s="27" t="s">
        <v>34</v>
      </c>
      <c r="V373" s="41"/>
      <c r="W373" s="57"/>
      <c r="X373" s="98"/>
      <c r="Y373" s="98"/>
      <c r="Z373" s="98"/>
      <c r="AA373" s="62"/>
      <c r="AB373" s="62"/>
      <c r="AC373" s="63"/>
      <c r="AD373" s="258"/>
      <c r="AE373" s="258"/>
      <c r="AF373" s="57"/>
      <c r="AG373" s="28"/>
      <c r="AH373" s="57"/>
      <c r="AI373" s="28"/>
      <c r="AJ373" s="133"/>
      <c r="AK373" s="208"/>
      <c r="AL373" s="289" t="s">
        <v>140</v>
      </c>
      <c r="AM373" s="121" t="str">
        <f t="shared" si="34"/>
        <v/>
      </c>
      <c r="AN373" s="97" t="str">
        <f t="shared" si="35"/>
        <v/>
      </c>
      <c r="AO373" s="97" t="str">
        <f t="shared" si="36"/>
        <v/>
      </c>
      <c r="AP373" s="97" t="str">
        <f t="shared" si="37"/>
        <v/>
      </c>
      <c r="AQ373" s="122" t="str">
        <f t="shared" si="38"/>
        <v/>
      </c>
      <c r="AR373" s="39"/>
      <c r="AS373" s="234"/>
      <c r="AT373" s="39"/>
    </row>
    <row r="374" spans="2:46" ht="13.5" customHeight="1" x14ac:dyDescent="0.15">
      <c r="B374" s="290"/>
      <c r="C374" s="29" t="s">
        <v>35</v>
      </c>
      <c r="D374" s="187"/>
      <c r="E374" s="58"/>
      <c r="F374" s="188"/>
      <c r="G374" s="188"/>
      <c r="H374" s="188"/>
      <c r="I374" s="64"/>
      <c r="J374" s="64"/>
      <c r="K374" s="189"/>
      <c r="L374" s="259"/>
      <c r="M374" s="259"/>
      <c r="N374" s="58"/>
      <c r="O374" s="30"/>
      <c r="P374" s="58"/>
      <c r="Q374" s="30"/>
      <c r="R374" s="134"/>
      <c r="S374" s="206"/>
      <c r="T374" s="290"/>
      <c r="U374" s="29" t="s">
        <v>35</v>
      </c>
      <c r="V374" s="187"/>
      <c r="W374" s="58"/>
      <c r="X374" s="188"/>
      <c r="Y374" s="188"/>
      <c r="Z374" s="188"/>
      <c r="AA374" s="64"/>
      <c r="AB374" s="64"/>
      <c r="AC374" s="189"/>
      <c r="AD374" s="259"/>
      <c r="AE374" s="259"/>
      <c r="AF374" s="58"/>
      <c r="AG374" s="30"/>
      <c r="AH374" s="58"/>
      <c r="AI374" s="30"/>
      <c r="AJ374" s="134"/>
      <c r="AK374" s="208"/>
      <c r="AL374" s="290"/>
      <c r="AM374" s="88" t="str">
        <f t="shared" si="34"/>
        <v/>
      </c>
      <c r="AN374" s="123" t="str">
        <f t="shared" si="35"/>
        <v/>
      </c>
      <c r="AO374" s="123" t="str">
        <f t="shared" si="36"/>
        <v/>
      </c>
      <c r="AP374" s="123" t="str">
        <f t="shared" si="37"/>
        <v/>
      </c>
      <c r="AQ374" s="89" t="str">
        <f t="shared" si="38"/>
        <v/>
      </c>
      <c r="AR374" s="39"/>
      <c r="AS374" s="234"/>
      <c r="AT374" s="39"/>
    </row>
    <row r="375" spans="2:46" ht="13.5" customHeight="1" x14ac:dyDescent="0.15">
      <c r="B375" s="290"/>
      <c r="C375" s="29" t="s">
        <v>36</v>
      </c>
      <c r="D375" s="187"/>
      <c r="E375" s="58"/>
      <c r="F375" s="188"/>
      <c r="G375" s="188"/>
      <c r="H375" s="188"/>
      <c r="I375" s="64"/>
      <c r="J375" s="64"/>
      <c r="K375" s="189"/>
      <c r="L375" s="259"/>
      <c r="M375" s="259"/>
      <c r="N375" s="58"/>
      <c r="O375" s="30"/>
      <c r="P375" s="58"/>
      <c r="Q375" s="30"/>
      <c r="R375" s="134"/>
      <c r="S375" s="206"/>
      <c r="T375" s="290"/>
      <c r="U375" s="29" t="s">
        <v>36</v>
      </c>
      <c r="V375" s="187"/>
      <c r="W375" s="58"/>
      <c r="X375" s="188"/>
      <c r="Y375" s="188"/>
      <c r="Z375" s="188"/>
      <c r="AA375" s="64"/>
      <c r="AB375" s="64"/>
      <c r="AC375" s="189"/>
      <c r="AD375" s="259"/>
      <c r="AE375" s="259"/>
      <c r="AF375" s="58"/>
      <c r="AG375" s="30"/>
      <c r="AH375" s="58"/>
      <c r="AI375" s="30"/>
      <c r="AJ375" s="134"/>
      <c r="AK375" s="208"/>
      <c r="AL375" s="290"/>
      <c r="AM375" s="88" t="str">
        <f t="shared" si="34"/>
        <v/>
      </c>
      <c r="AN375" s="123" t="str">
        <f t="shared" si="35"/>
        <v/>
      </c>
      <c r="AO375" s="123" t="str">
        <f t="shared" si="36"/>
        <v/>
      </c>
      <c r="AP375" s="123" t="str">
        <f t="shared" si="37"/>
        <v/>
      </c>
      <c r="AQ375" s="89" t="str">
        <f t="shared" si="38"/>
        <v/>
      </c>
      <c r="AR375" s="39"/>
      <c r="AS375" s="234"/>
      <c r="AT375" s="39"/>
    </row>
    <row r="376" spans="2:46" ht="13.5" customHeight="1" x14ac:dyDescent="0.15">
      <c r="B376" s="290"/>
      <c r="C376" s="29" t="s">
        <v>38</v>
      </c>
      <c r="D376" s="187"/>
      <c r="E376" s="58"/>
      <c r="F376" s="188"/>
      <c r="G376" s="188"/>
      <c r="H376" s="188"/>
      <c r="I376" s="64"/>
      <c r="J376" s="64"/>
      <c r="K376" s="189"/>
      <c r="L376" s="259"/>
      <c r="M376" s="259"/>
      <c r="N376" s="58"/>
      <c r="O376" s="30"/>
      <c r="P376" s="58"/>
      <c r="Q376" s="30"/>
      <c r="R376" s="134"/>
      <c r="S376" s="206"/>
      <c r="T376" s="290"/>
      <c r="U376" s="29" t="s">
        <v>38</v>
      </c>
      <c r="V376" s="187"/>
      <c r="W376" s="58"/>
      <c r="X376" s="188"/>
      <c r="Y376" s="188"/>
      <c r="Z376" s="188"/>
      <c r="AA376" s="64"/>
      <c r="AB376" s="64"/>
      <c r="AC376" s="189"/>
      <c r="AD376" s="259"/>
      <c r="AE376" s="259"/>
      <c r="AF376" s="58"/>
      <c r="AG376" s="30"/>
      <c r="AH376" s="58"/>
      <c r="AI376" s="30"/>
      <c r="AJ376" s="134"/>
      <c r="AK376" s="208"/>
      <c r="AL376" s="290"/>
      <c r="AM376" s="88" t="str">
        <f t="shared" si="34"/>
        <v/>
      </c>
      <c r="AN376" s="123" t="str">
        <f t="shared" si="35"/>
        <v/>
      </c>
      <c r="AO376" s="123" t="str">
        <f t="shared" si="36"/>
        <v/>
      </c>
      <c r="AP376" s="123" t="str">
        <f t="shared" si="37"/>
        <v/>
      </c>
      <c r="AQ376" s="89" t="str">
        <f t="shared" si="38"/>
        <v/>
      </c>
      <c r="AR376" s="39"/>
      <c r="AS376" s="234"/>
      <c r="AT376" s="39"/>
    </row>
    <row r="377" spans="2:46" ht="13.5" customHeight="1" thickBot="1" x14ac:dyDescent="0.2">
      <c r="B377" s="291"/>
      <c r="C377" s="29"/>
      <c r="D377" s="187"/>
      <c r="E377" s="58"/>
      <c r="F377" s="190"/>
      <c r="G377" s="190"/>
      <c r="H377" s="190"/>
      <c r="I377" s="58"/>
      <c r="J377" s="58"/>
      <c r="K377" s="189"/>
      <c r="L377" s="259"/>
      <c r="M377" s="259"/>
      <c r="N377" s="58"/>
      <c r="O377" s="30"/>
      <c r="P377" s="58"/>
      <c r="Q377" s="30"/>
      <c r="R377" s="185"/>
      <c r="S377" s="206"/>
      <c r="T377" s="291"/>
      <c r="U377" s="29"/>
      <c r="V377" s="187"/>
      <c r="W377" s="58"/>
      <c r="X377" s="190"/>
      <c r="Y377" s="190"/>
      <c r="Z377" s="190"/>
      <c r="AA377" s="58"/>
      <c r="AB377" s="58"/>
      <c r="AC377" s="189"/>
      <c r="AD377" s="259"/>
      <c r="AE377" s="259"/>
      <c r="AF377" s="58"/>
      <c r="AG377" s="30"/>
      <c r="AH377" s="58"/>
      <c r="AI377" s="30"/>
      <c r="AJ377" s="185"/>
      <c r="AK377" s="208"/>
      <c r="AL377" s="291"/>
      <c r="AM377" s="124" t="str">
        <f t="shared" si="34"/>
        <v/>
      </c>
      <c r="AN377" s="125" t="str">
        <f t="shared" si="35"/>
        <v/>
      </c>
      <c r="AO377" s="125" t="str">
        <f t="shared" si="36"/>
        <v/>
      </c>
      <c r="AP377" s="125" t="str">
        <f t="shared" si="37"/>
        <v/>
      </c>
      <c r="AQ377" s="126" t="str">
        <f t="shared" si="38"/>
        <v/>
      </c>
      <c r="AR377" s="39"/>
      <c r="AS377" s="234"/>
      <c r="AT377" s="39"/>
    </row>
    <row r="378" spans="2:46" ht="13.5" customHeight="1" x14ac:dyDescent="0.15">
      <c r="B378" s="289" t="s">
        <v>141</v>
      </c>
      <c r="C378" s="27" t="s">
        <v>34</v>
      </c>
      <c r="D378" s="41"/>
      <c r="E378" s="57"/>
      <c r="F378" s="98"/>
      <c r="G378" s="98"/>
      <c r="H378" s="98"/>
      <c r="I378" s="62"/>
      <c r="J378" s="62"/>
      <c r="K378" s="63"/>
      <c r="L378" s="258"/>
      <c r="M378" s="258"/>
      <c r="N378" s="57"/>
      <c r="O378" s="28"/>
      <c r="P378" s="57"/>
      <c r="Q378" s="28"/>
      <c r="R378" s="133"/>
      <c r="S378" s="206"/>
      <c r="T378" s="289" t="s">
        <v>141</v>
      </c>
      <c r="U378" s="27" t="s">
        <v>34</v>
      </c>
      <c r="V378" s="41"/>
      <c r="W378" s="57"/>
      <c r="X378" s="98"/>
      <c r="Y378" s="98"/>
      <c r="Z378" s="98"/>
      <c r="AA378" s="62"/>
      <c r="AB378" s="62"/>
      <c r="AC378" s="63"/>
      <c r="AD378" s="258"/>
      <c r="AE378" s="258"/>
      <c r="AF378" s="57"/>
      <c r="AG378" s="28"/>
      <c r="AH378" s="57"/>
      <c r="AI378" s="28"/>
      <c r="AJ378" s="133"/>
      <c r="AK378" s="208"/>
      <c r="AL378" s="289" t="s">
        <v>141</v>
      </c>
      <c r="AM378" s="121" t="str">
        <f t="shared" si="34"/>
        <v/>
      </c>
      <c r="AN378" s="97" t="str">
        <f t="shared" si="35"/>
        <v/>
      </c>
      <c r="AO378" s="97" t="str">
        <f t="shared" si="36"/>
        <v/>
      </c>
      <c r="AP378" s="97" t="str">
        <f t="shared" si="37"/>
        <v/>
      </c>
      <c r="AQ378" s="122" t="str">
        <f t="shared" si="38"/>
        <v/>
      </c>
      <c r="AR378" s="39"/>
      <c r="AS378" s="234"/>
      <c r="AT378" s="39"/>
    </row>
    <row r="379" spans="2:46" ht="13.5" customHeight="1" x14ac:dyDescent="0.15">
      <c r="B379" s="290"/>
      <c r="C379" s="29" t="s">
        <v>35</v>
      </c>
      <c r="D379" s="187"/>
      <c r="E379" s="58"/>
      <c r="F379" s="188"/>
      <c r="G379" s="188"/>
      <c r="H379" s="188"/>
      <c r="I379" s="64"/>
      <c r="J379" s="64"/>
      <c r="K379" s="189"/>
      <c r="L379" s="259"/>
      <c r="M379" s="259"/>
      <c r="N379" s="58"/>
      <c r="O379" s="30"/>
      <c r="P379" s="58"/>
      <c r="Q379" s="30"/>
      <c r="R379" s="134"/>
      <c r="S379" s="206"/>
      <c r="T379" s="290"/>
      <c r="U379" s="29" t="s">
        <v>35</v>
      </c>
      <c r="V379" s="187"/>
      <c r="W379" s="58"/>
      <c r="X379" s="188"/>
      <c r="Y379" s="188"/>
      <c r="Z379" s="188"/>
      <c r="AA379" s="64"/>
      <c r="AB379" s="64"/>
      <c r="AC379" s="189"/>
      <c r="AD379" s="259"/>
      <c r="AE379" s="259"/>
      <c r="AF379" s="58"/>
      <c r="AG379" s="30"/>
      <c r="AH379" s="58"/>
      <c r="AI379" s="30"/>
      <c r="AJ379" s="134"/>
      <c r="AK379" s="208"/>
      <c r="AL379" s="290"/>
      <c r="AM379" s="88" t="str">
        <f t="shared" si="34"/>
        <v/>
      </c>
      <c r="AN379" s="123" t="str">
        <f t="shared" si="35"/>
        <v/>
      </c>
      <c r="AO379" s="123" t="str">
        <f t="shared" si="36"/>
        <v/>
      </c>
      <c r="AP379" s="123" t="str">
        <f t="shared" si="37"/>
        <v/>
      </c>
      <c r="AQ379" s="89" t="str">
        <f t="shared" si="38"/>
        <v/>
      </c>
      <c r="AR379" s="39"/>
      <c r="AS379" s="234"/>
      <c r="AT379" s="39"/>
    </row>
    <row r="380" spans="2:46" ht="13.5" customHeight="1" x14ac:dyDescent="0.15">
      <c r="B380" s="290"/>
      <c r="C380" s="29" t="s">
        <v>36</v>
      </c>
      <c r="D380" s="187"/>
      <c r="E380" s="58"/>
      <c r="F380" s="188"/>
      <c r="G380" s="188"/>
      <c r="H380" s="188"/>
      <c r="I380" s="64"/>
      <c r="J380" s="64"/>
      <c r="K380" s="189"/>
      <c r="L380" s="259"/>
      <c r="M380" s="259"/>
      <c r="N380" s="58"/>
      <c r="O380" s="30"/>
      <c r="P380" s="58"/>
      <c r="Q380" s="30"/>
      <c r="R380" s="134"/>
      <c r="S380" s="206"/>
      <c r="T380" s="290"/>
      <c r="U380" s="29" t="s">
        <v>36</v>
      </c>
      <c r="V380" s="187"/>
      <c r="W380" s="58"/>
      <c r="X380" s="188"/>
      <c r="Y380" s="188"/>
      <c r="Z380" s="188"/>
      <c r="AA380" s="64"/>
      <c r="AB380" s="64"/>
      <c r="AC380" s="189"/>
      <c r="AD380" s="259"/>
      <c r="AE380" s="259"/>
      <c r="AF380" s="58"/>
      <c r="AG380" s="30"/>
      <c r="AH380" s="58"/>
      <c r="AI380" s="30"/>
      <c r="AJ380" s="134"/>
      <c r="AK380" s="208"/>
      <c r="AL380" s="290"/>
      <c r="AM380" s="88" t="str">
        <f t="shared" si="34"/>
        <v/>
      </c>
      <c r="AN380" s="123" t="str">
        <f t="shared" si="35"/>
        <v/>
      </c>
      <c r="AO380" s="123" t="str">
        <f t="shared" si="36"/>
        <v/>
      </c>
      <c r="AP380" s="123" t="str">
        <f t="shared" si="37"/>
        <v/>
      </c>
      <c r="AQ380" s="89" t="str">
        <f t="shared" si="38"/>
        <v/>
      </c>
      <c r="AR380" s="39"/>
      <c r="AS380" s="234"/>
      <c r="AT380" s="39"/>
    </row>
    <row r="381" spans="2:46" ht="13.5" customHeight="1" x14ac:dyDescent="0.15">
      <c r="B381" s="290"/>
      <c r="C381" s="29" t="s">
        <v>38</v>
      </c>
      <c r="D381" s="187"/>
      <c r="E381" s="58"/>
      <c r="F381" s="188"/>
      <c r="G381" s="188"/>
      <c r="H381" s="188"/>
      <c r="I381" s="64"/>
      <c r="J381" s="64"/>
      <c r="K381" s="189"/>
      <c r="L381" s="259"/>
      <c r="M381" s="259"/>
      <c r="N381" s="58"/>
      <c r="O381" s="30"/>
      <c r="P381" s="58"/>
      <c r="Q381" s="30"/>
      <c r="R381" s="134"/>
      <c r="S381" s="206"/>
      <c r="T381" s="290"/>
      <c r="U381" s="29" t="s">
        <v>38</v>
      </c>
      <c r="V381" s="187"/>
      <c r="W381" s="58"/>
      <c r="X381" s="188"/>
      <c r="Y381" s="188"/>
      <c r="Z381" s="188"/>
      <c r="AA381" s="64"/>
      <c r="AB381" s="64"/>
      <c r="AC381" s="189"/>
      <c r="AD381" s="259"/>
      <c r="AE381" s="259"/>
      <c r="AF381" s="58"/>
      <c r="AG381" s="30"/>
      <c r="AH381" s="58"/>
      <c r="AI381" s="30"/>
      <c r="AJ381" s="134"/>
      <c r="AK381" s="208"/>
      <c r="AL381" s="290"/>
      <c r="AM381" s="88" t="str">
        <f t="shared" si="34"/>
        <v/>
      </c>
      <c r="AN381" s="123" t="str">
        <f t="shared" si="35"/>
        <v/>
      </c>
      <c r="AO381" s="123" t="str">
        <f t="shared" si="36"/>
        <v/>
      </c>
      <c r="AP381" s="123" t="str">
        <f t="shared" si="37"/>
        <v/>
      </c>
      <c r="AQ381" s="89" t="str">
        <f t="shared" si="38"/>
        <v/>
      </c>
      <c r="AR381" s="39"/>
      <c r="AS381" s="234"/>
      <c r="AT381" s="39"/>
    </row>
    <row r="382" spans="2:46" ht="13.5" customHeight="1" thickBot="1" x14ac:dyDescent="0.2">
      <c r="B382" s="291"/>
      <c r="C382" s="29"/>
      <c r="D382" s="187"/>
      <c r="E382" s="58"/>
      <c r="F382" s="190"/>
      <c r="G382" s="190"/>
      <c r="H382" s="190"/>
      <c r="I382" s="58"/>
      <c r="J382" s="58"/>
      <c r="K382" s="189"/>
      <c r="L382" s="259"/>
      <c r="M382" s="259"/>
      <c r="N382" s="58"/>
      <c r="O382" s="30"/>
      <c r="P382" s="58"/>
      <c r="Q382" s="30"/>
      <c r="R382" s="185"/>
      <c r="S382" s="206"/>
      <c r="T382" s="291"/>
      <c r="U382" s="29"/>
      <c r="V382" s="187"/>
      <c r="W382" s="58"/>
      <c r="X382" s="190"/>
      <c r="Y382" s="190"/>
      <c r="Z382" s="190"/>
      <c r="AA382" s="58"/>
      <c r="AB382" s="58"/>
      <c r="AC382" s="189"/>
      <c r="AD382" s="259"/>
      <c r="AE382" s="259"/>
      <c r="AF382" s="58"/>
      <c r="AG382" s="30"/>
      <c r="AH382" s="58"/>
      <c r="AI382" s="30"/>
      <c r="AJ382" s="185"/>
      <c r="AK382" s="208"/>
      <c r="AL382" s="291"/>
      <c r="AM382" s="124" t="str">
        <f t="shared" si="34"/>
        <v/>
      </c>
      <c r="AN382" s="125" t="str">
        <f t="shared" si="35"/>
        <v/>
      </c>
      <c r="AO382" s="125" t="str">
        <f t="shared" si="36"/>
        <v/>
      </c>
      <c r="AP382" s="125" t="str">
        <f t="shared" si="37"/>
        <v/>
      </c>
      <c r="AQ382" s="126" t="str">
        <f t="shared" si="38"/>
        <v/>
      </c>
      <c r="AR382" s="39"/>
      <c r="AS382" s="234"/>
      <c r="AT382" s="39"/>
    </row>
    <row r="383" spans="2:46" ht="13.5" customHeight="1" x14ac:dyDescent="0.15">
      <c r="B383" s="289" t="s">
        <v>142</v>
      </c>
      <c r="C383" s="27" t="s">
        <v>34</v>
      </c>
      <c r="D383" s="41"/>
      <c r="E383" s="57"/>
      <c r="F383" s="98"/>
      <c r="G383" s="98"/>
      <c r="H383" s="98"/>
      <c r="I383" s="62"/>
      <c r="J383" s="62"/>
      <c r="K383" s="63"/>
      <c r="L383" s="258"/>
      <c r="M383" s="258"/>
      <c r="N383" s="57"/>
      <c r="O383" s="28"/>
      <c r="P383" s="57"/>
      <c r="Q383" s="28"/>
      <c r="R383" s="133"/>
      <c r="S383" s="206"/>
      <c r="T383" s="289" t="s">
        <v>142</v>
      </c>
      <c r="U383" s="27" t="s">
        <v>34</v>
      </c>
      <c r="V383" s="41"/>
      <c r="W383" s="57"/>
      <c r="X383" s="98"/>
      <c r="Y383" s="98"/>
      <c r="Z383" s="98"/>
      <c r="AA383" s="62"/>
      <c r="AB383" s="62"/>
      <c r="AC383" s="63"/>
      <c r="AD383" s="258"/>
      <c r="AE383" s="258"/>
      <c r="AF383" s="57"/>
      <c r="AG383" s="28"/>
      <c r="AH383" s="57"/>
      <c r="AI383" s="28"/>
      <c r="AJ383" s="133"/>
      <c r="AK383" s="208"/>
      <c r="AL383" s="289" t="s">
        <v>142</v>
      </c>
      <c r="AM383" s="121" t="str">
        <f t="shared" si="34"/>
        <v/>
      </c>
      <c r="AN383" s="97" t="str">
        <f t="shared" si="35"/>
        <v/>
      </c>
      <c r="AO383" s="97" t="str">
        <f t="shared" si="36"/>
        <v/>
      </c>
      <c r="AP383" s="97" t="str">
        <f t="shared" si="37"/>
        <v/>
      </c>
      <c r="AQ383" s="122" t="str">
        <f t="shared" si="38"/>
        <v/>
      </c>
      <c r="AR383" s="39"/>
      <c r="AS383" s="234"/>
      <c r="AT383" s="39"/>
    </row>
    <row r="384" spans="2:46" ht="13.5" customHeight="1" x14ac:dyDescent="0.15">
      <c r="B384" s="290"/>
      <c r="C384" s="29" t="s">
        <v>35</v>
      </c>
      <c r="D384" s="187"/>
      <c r="E384" s="58"/>
      <c r="F384" s="188"/>
      <c r="G384" s="188"/>
      <c r="H384" s="188"/>
      <c r="I384" s="64"/>
      <c r="J384" s="64"/>
      <c r="K384" s="189"/>
      <c r="L384" s="259"/>
      <c r="M384" s="259"/>
      <c r="N384" s="58"/>
      <c r="O384" s="30"/>
      <c r="P384" s="58"/>
      <c r="Q384" s="30"/>
      <c r="R384" s="134"/>
      <c r="S384" s="206"/>
      <c r="T384" s="290"/>
      <c r="U384" s="29" t="s">
        <v>35</v>
      </c>
      <c r="V384" s="187"/>
      <c r="W384" s="58"/>
      <c r="X384" s="188"/>
      <c r="Y384" s="188"/>
      <c r="Z384" s="188"/>
      <c r="AA384" s="64"/>
      <c r="AB384" s="64"/>
      <c r="AC384" s="189"/>
      <c r="AD384" s="259"/>
      <c r="AE384" s="259"/>
      <c r="AF384" s="58"/>
      <c r="AG384" s="30"/>
      <c r="AH384" s="58"/>
      <c r="AI384" s="30"/>
      <c r="AJ384" s="134"/>
      <c r="AK384" s="208"/>
      <c r="AL384" s="290"/>
      <c r="AM384" s="88" t="str">
        <f t="shared" si="34"/>
        <v/>
      </c>
      <c r="AN384" s="123" t="str">
        <f t="shared" si="35"/>
        <v/>
      </c>
      <c r="AO384" s="123" t="str">
        <f t="shared" si="36"/>
        <v/>
      </c>
      <c r="AP384" s="123" t="str">
        <f t="shared" si="37"/>
        <v/>
      </c>
      <c r="AQ384" s="89" t="str">
        <f t="shared" si="38"/>
        <v/>
      </c>
      <c r="AR384" s="39"/>
      <c r="AS384" s="234"/>
      <c r="AT384" s="39"/>
    </row>
    <row r="385" spans="2:46" ht="13.5" customHeight="1" x14ac:dyDescent="0.15">
      <c r="B385" s="290"/>
      <c r="C385" s="29" t="s">
        <v>36</v>
      </c>
      <c r="D385" s="187"/>
      <c r="E385" s="58"/>
      <c r="F385" s="188"/>
      <c r="G385" s="188"/>
      <c r="H385" s="188"/>
      <c r="I385" s="64"/>
      <c r="J385" s="64"/>
      <c r="K385" s="189"/>
      <c r="L385" s="259"/>
      <c r="M385" s="259"/>
      <c r="N385" s="58"/>
      <c r="O385" s="30"/>
      <c r="P385" s="58"/>
      <c r="Q385" s="30"/>
      <c r="R385" s="134"/>
      <c r="S385" s="206"/>
      <c r="T385" s="290"/>
      <c r="U385" s="29" t="s">
        <v>36</v>
      </c>
      <c r="V385" s="187"/>
      <c r="W385" s="58"/>
      <c r="X385" s="188"/>
      <c r="Y385" s="188"/>
      <c r="Z385" s="188"/>
      <c r="AA385" s="64"/>
      <c r="AB385" s="64"/>
      <c r="AC385" s="189"/>
      <c r="AD385" s="259"/>
      <c r="AE385" s="259"/>
      <c r="AF385" s="58"/>
      <c r="AG385" s="30"/>
      <c r="AH385" s="58"/>
      <c r="AI385" s="30"/>
      <c r="AJ385" s="134"/>
      <c r="AK385" s="208"/>
      <c r="AL385" s="290"/>
      <c r="AM385" s="88" t="str">
        <f t="shared" si="34"/>
        <v/>
      </c>
      <c r="AN385" s="123" t="str">
        <f t="shared" si="35"/>
        <v/>
      </c>
      <c r="AO385" s="123" t="str">
        <f t="shared" si="36"/>
        <v/>
      </c>
      <c r="AP385" s="123" t="str">
        <f t="shared" si="37"/>
        <v/>
      </c>
      <c r="AQ385" s="89" t="str">
        <f t="shared" si="38"/>
        <v/>
      </c>
      <c r="AR385" s="39"/>
      <c r="AS385" s="234"/>
      <c r="AT385" s="39"/>
    </row>
    <row r="386" spans="2:46" ht="13.5" customHeight="1" x14ac:dyDescent="0.15">
      <c r="B386" s="290"/>
      <c r="C386" s="29" t="s">
        <v>38</v>
      </c>
      <c r="D386" s="187"/>
      <c r="E386" s="58"/>
      <c r="F386" s="188"/>
      <c r="G386" s="188"/>
      <c r="H386" s="188"/>
      <c r="I386" s="64"/>
      <c r="J386" s="64"/>
      <c r="K386" s="189"/>
      <c r="L386" s="259"/>
      <c r="M386" s="259"/>
      <c r="N386" s="58"/>
      <c r="O386" s="30"/>
      <c r="P386" s="58"/>
      <c r="Q386" s="30"/>
      <c r="R386" s="134"/>
      <c r="S386" s="206"/>
      <c r="T386" s="290"/>
      <c r="U386" s="29" t="s">
        <v>38</v>
      </c>
      <c r="V386" s="187"/>
      <c r="W386" s="58"/>
      <c r="X386" s="188"/>
      <c r="Y386" s="188"/>
      <c r="Z386" s="188"/>
      <c r="AA386" s="64"/>
      <c r="AB386" s="64"/>
      <c r="AC386" s="189"/>
      <c r="AD386" s="259"/>
      <c r="AE386" s="259"/>
      <c r="AF386" s="58"/>
      <c r="AG386" s="30"/>
      <c r="AH386" s="58"/>
      <c r="AI386" s="30"/>
      <c r="AJ386" s="134"/>
      <c r="AK386" s="208"/>
      <c r="AL386" s="290"/>
      <c r="AM386" s="88" t="str">
        <f t="shared" si="34"/>
        <v/>
      </c>
      <c r="AN386" s="123" t="str">
        <f t="shared" si="35"/>
        <v/>
      </c>
      <c r="AO386" s="123" t="str">
        <f t="shared" si="36"/>
        <v/>
      </c>
      <c r="AP386" s="123" t="str">
        <f t="shared" si="37"/>
        <v/>
      </c>
      <c r="AQ386" s="89" t="str">
        <f t="shared" si="38"/>
        <v/>
      </c>
      <c r="AR386" s="39"/>
      <c r="AS386" s="234"/>
      <c r="AT386" s="39"/>
    </row>
    <row r="387" spans="2:46" ht="13.5" customHeight="1" thickBot="1" x14ac:dyDescent="0.2">
      <c r="B387" s="291"/>
      <c r="C387" s="29"/>
      <c r="D387" s="187"/>
      <c r="E387" s="58"/>
      <c r="F387" s="190"/>
      <c r="G387" s="190"/>
      <c r="H387" s="190"/>
      <c r="I387" s="58"/>
      <c r="J387" s="58"/>
      <c r="K387" s="189"/>
      <c r="L387" s="259"/>
      <c r="M387" s="259"/>
      <c r="N387" s="58"/>
      <c r="O387" s="30"/>
      <c r="P387" s="58"/>
      <c r="Q387" s="30"/>
      <c r="R387" s="185"/>
      <c r="S387" s="206"/>
      <c r="T387" s="291"/>
      <c r="U387" s="29"/>
      <c r="V387" s="187"/>
      <c r="W387" s="58"/>
      <c r="X387" s="190"/>
      <c r="Y387" s="190"/>
      <c r="Z387" s="190"/>
      <c r="AA387" s="58"/>
      <c r="AB387" s="58"/>
      <c r="AC387" s="189"/>
      <c r="AD387" s="259"/>
      <c r="AE387" s="259"/>
      <c r="AF387" s="58"/>
      <c r="AG387" s="30"/>
      <c r="AH387" s="58"/>
      <c r="AI387" s="30"/>
      <c r="AJ387" s="185"/>
      <c r="AK387" s="208"/>
      <c r="AL387" s="291"/>
      <c r="AM387" s="124" t="str">
        <f t="shared" si="34"/>
        <v/>
      </c>
      <c r="AN387" s="125" t="str">
        <f t="shared" si="35"/>
        <v/>
      </c>
      <c r="AO387" s="125" t="str">
        <f t="shared" si="36"/>
        <v/>
      </c>
      <c r="AP387" s="125" t="str">
        <f t="shared" si="37"/>
        <v/>
      </c>
      <c r="AQ387" s="126" t="str">
        <f t="shared" si="38"/>
        <v/>
      </c>
      <c r="AR387" s="39"/>
      <c r="AS387" s="234"/>
      <c r="AT387" s="39"/>
    </row>
    <row r="388" spans="2:46" ht="13.5" customHeight="1" x14ac:dyDescent="0.15">
      <c r="B388" s="289" t="s">
        <v>143</v>
      </c>
      <c r="C388" s="27" t="s">
        <v>34</v>
      </c>
      <c r="D388" s="41"/>
      <c r="E388" s="57"/>
      <c r="F388" s="98"/>
      <c r="G388" s="98"/>
      <c r="H388" s="98"/>
      <c r="I388" s="62"/>
      <c r="J388" s="62"/>
      <c r="K388" s="63"/>
      <c r="L388" s="258"/>
      <c r="M388" s="258"/>
      <c r="N388" s="57"/>
      <c r="O388" s="28"/>
      <c r="P388" s="57"/>
      <c r="Q388" s="28"/>
      <c r="R388" s="133"/>
      <c r="S388" s="206"/>
      <c r="T388" s="289" t="s">
        <v>143</v>
      </c>
      <c r="U388" s="27" t="s">
        <v>34</v>
      </c>
      <c r="V388" s="41"/>
      <c r="W388" s="57"/>
      <c r="X388" s="98"/>
      <c r="Y388" s="98"/>
      <c r="Z388" s="98"/>
      <c r="AA388" s="62"/>
      <c r="AB388" s="62"/>
      <c r="AC388" s="63"/>
      <c r="AD388" s="258"/>
      <c r="AE388" s="258"/>
      <c r="AF388" s="57"/>
      <c r="AG388" s="28"/>
      <c r="AH388" s="57"/>
      <c r="AI388" s="28"/>
      <c r="AJ388" s="133"/>
      <c r="AK388" s="208"/>
      <c r="AL388" s="289" t="s">
        <v>143</v>
      </c>
      <c r="AM388" s="121" t="str">
        <f t="shared" si="34"/>
        <v/>
      </c>
      <c r="AN388" s="97" t="str">
        <f t="shared" si="35"/>
        <v/>
      </c>
      <c r="AO388" s="97" t="str">
        <f t="shared" si="36"/>
        <v/>
      </c>
      <c r="AP388" s="97" t="str">
        <f t="shared" si="37"/>
        <v/>
      </c>
      <c r="AQ388" s="122" t="str">
        <f t="shared" si="38"/>
        <v/>
      </c>
      <c r="AR388" s="39"/>
      <c r="AS388" s="234"/>
      <c r="AT388" s="39"/>
    </row>
    <row r="389" spans="2:46" ht="13.5" customHeight="1" x14ac:dyDescent="0.15">
      <c r="B389" s="290"/>
      <c r="C389" s="29" t="s">
        <v>35</v>
      </c>
      <c r="D389" s="187"/>
      <c r="E389" s="58"/>
      <c r="F389" s="188"/>
      <c r="G389" s="188"/>
      <c r="H389" s="188"/>
      <c r="I389" s="64"/>
      <c r="J389" s="64"/>
      <c r="K389" s="189"/>
      <c r="L389" s="259"/>
      <c r="M389" s="259"/>
      <c r="N389" s="58"/>
      <c r="O389" s="30"/>
      <c r="P389" s="58"/>
      <c r="Q389" s="30"/>
      <c r="R389" s="134"/>
      <c r="S389" s="206"/>
      <c r="T389" s="290"/>
      <c r="U389" s="29" t="s">
        <v>35</v>
      </c>
      <c r="V389" s="187"/>
      <c r="W389" s="58"/>
      <c r="X389" s="188"/>
      <c r="Y389" s="188"/>
      <c r="Z389" s="188"/>
      <c r="AA389" s="64"/>
      <c r="AB389" s="64"/>
      <c r="AC389" s="189"/>
      <c r="AD389" s="259"/>
      <c r="AE389" s="259"/>
      <c r="AF389" s="58"/>
      <c r="AG389" s="30"/>
      <c r="AH389" s="58"/>
      <c r="AI389" s="30"/>
      <c r="AJ389" s="134"/>
      <c r="AK389" s="208"/>
      <c r="AL389" s="290"/>
      <c r="AM389" s="88" t="str">
        <f t="shared" si="34"/>
        <v/>
      </c>
      <c r="AN389" s="123" t="str">
        <f t="shared" si="35"/>
        <v/>
      </c>
      <c r="AO389" s="123" t="str">
        <f t="shared" si="36"/>
        <v/>
      </c>
      <c r="AP389" s="123" t="str">
        <f t="shared" si="37"/>
        <v/>
      </c>
      <c r="AQ389" s="89" t="str">
        <f t="shared" si="38"/>
        <v/>
      </c>
      <c r="AR389" s="39"/>
      <c r="AS389" s="234"/>
      <c r="AT389" s="39"/>
    </row>
    <row r="390" spans="2:46" ht="13.5" customHeight="1" x14ac:dyDescent="0.15">
      <c r="B390" s="290"/>
      <c r="C390" s="29" t="s">
        <v>36</v>
      </c>
      <c r="D390" s="187"/>
      <c r="E390" s="58"/>
      <c r="F390" s="188"/>
      <c r="G390" s="188"/>
      <c r="H390" s="188"/>
      <c r="I390" s="64"/>
      <c r="J390" s="64"/>
      <c r="K390" s="189"/>
      <c r="L390" s="259"/>
      <c r="M390" s="259"/>
      <c r="N390" s="58"/>
      <c r="O390" s="30"/>
      <c r="P390" s="58"/>
      <c r="Q390" s="30"/>
      <c r="R390" s="134"/>
      <c r="S390" s="206"/>
      <c r="T390" s="290"/>
      <c r="U390" s="29" t="s">
        <v>36</v>
      </c>
      <c r="V390" s="187"/>
      <c r="W390" s="58"/>
      <c r="X390" s="188"/>
      <c r="Y390" s="188"/>
      <c r="Z390" s="188"/>
      <c r="AA390" s="64"/>
      <c r="AB390" s="64"/>
      <c r="AC390" s="189"/>
      <c r="AD390" s="259"/>
      <c r="AE390" s="259"/>
      <c r="AF390" s="58"/>
      <c r="AG390" s="30"/>
      <c r="AH390" s="58"/>
      <c r="AI390" s="30"/>
      <c r="AJ390" s="134"/>
      <c r="AK390" s="208"/>
      <c r="AL390" s="290"/>
      <c r="AM390" s="88" t="str">
        <f t="shared" si="34"/>
        <v/>
      </c>
      <c r="AN390" s="123" t="str">
        <f t="shared" si="35"/>
        <v/>
      </c>
      <c r="AO390" s="123" t="str">
        <f t="shared" si="36"/>
        <v/>
      </c>
      <c r="AP390" s="123" t="str">
        <f t="shared" si="37"/>
        <v/>
      </c>
      <c r="AQ390" s="89" t="str">
        <f t="shared" si="38"/>
        <v/>
      </c>
      <c r="AR390" s="39"/>
      <c r="AS390" s="234"/>
      <c r="AT390" s="39"/>
    </row>
    <row r="391" spans="2:46" ht="13.5" customHeight="1" x14ac:dyDescent="0.15">
      <c r="B391" s="290"/>
      <c r="C391" s="29" t="s">
        <v>38</v>
      </c>
      <c r="D391" s="187"/>
      <c r="E391" s="58"/>
      <c r="F391" s="188"/>
      <c r="G391" s="188"/>
      <c r="H391" s="188"/>
      <c r="I391" s="64"/>
      <c r="J391" s="64"/>
      <c r="K391" s="189"/>
      <c r="L391" s="259"/>
      <c r="M391" s="259"/>
      <c r="N391" s="58"/>
      <c r="O391" s="30"/>
      <c r="P391" s="58"/>
      <c r="Q391" s="30"/>
      <c r="R391" s="134"/>
      <c r="S391" s="206"/>
      <c r="T391" s="290"/>
      <c r="U391" s="29" t="s">
        <v>38</v>
      </c>
      <c r="V391" s="187"/>
      <c r="W391" s="58"/>
      <c r="X391" s="188"/>
      <c r="Y391" s="188"/>
      <c r="Z391" s="188"/>
      <c r="AA391" s="64"/>
      <c r="AB391" s="64"/>
      <c r="AC391" s="189"/>
      <c r="AD391" s="259"/>
      <c r="AE391" s="259"/>
      <c r="AF391" s="58"/>
      <c r="AG391" s="30"/>
      <c r="AH391" s="58"/>
      <c r="AI391" s="30"/>
      <c r="AJ391" s="134"/>
      <c r="AK391" s="208"/>
      <c r="AL391" s="290"/>
      <c r="AM391" s="88" t="str">
        <f t="shared" si="34"/>
        <v/>
      </c>
      <c r="AN391" s="123" t="str">
        <f t="shared" si="35"/>
        <v/>
      </c>
      <c r="AO391" s="123" t="str">
        <f t="shared" si="36"/>
        <v/>
      </c>
      <c r="AP391" s="123" t="str">
        <f t="shared" si="37"/>
        <v/>
      </c>
      <c r="AQ391" s="89" t="str">
        <f t="shared" si="38"/>
        <v/>
      </c>
      <c r="AR391" s="39"/>
      <c r="AS391" s="234"/>
      <c r="AT391" s="39"/>
    </row>
    <row r="392" spans="2:46" ht="13.5" customHeight="1" thickBot="1" x14ac:dyDescent="0.2">
      <c r="B392" s="291"/>
      <c r="C392" s="29"/>
      <c r="D392" s="187"/>
      <c r="E392" s="58"/>
      <c r="F392" s="190"/>
      <c r="G392" s="190"/>
      <c r="H392" s="190"/>
      <c r="I392" s="58"/>
      <c r="J392" s="58"/>
      <c r="K392" s="189"/>
      <c r="L392" s="259"/>
      <c r="M392" s="259"/>
      <c r="N392" s="58"/>
      <c r="O392" s="30"/>
      <c r="P392" s="58"/>
      <c r="Q392" s="30"/>
      <c r="R392" s="185"/>
      <c r="S392" s="206"/>
      <c r="T392" s="291"/>
      <c r="U392" s="29"/>
      <c r="V392" s="187"/>
      <c r="W392" s="58"/>
      <c r="X392" s="190"/>
      <c r="Y392" s="190"/>
      <c r="Z392" s="190"/>
      <c r="AA392" s="58"/>
      <c r="AB392" s="58"/>
      <c r="AC392" s="189"/>
      <c r="AD392" s="259"/>
      <c r="AE392" s="259"/>
      <c r="AF392" s="58"/>
      <c r="AG392" s="30"/>
      <c r="AH392" s="58"/>
      <c r="AI392" s="30"/>
      <c r="AJ392" s="185"/>
      <c r="AK392" s="208"/>
      <c r="AL392" s="291"/>
      <c r="AM392" s="124" t="str">
        <f t="shared" si="34"/>
        <v/>
      </c>
      <c r="AN392" s="125" t="str">
        <f t="shared" si="35"/>
        <v/>
      </c>
      <c r="AO392" s="125" t="str">
        <f t="shared" si="36"/>
        <v/>
      </c>
      <c r="AP392" s="125" t="str">
        <f t="shared" si="37"/>
        <v/>
      </c>
      <c r="AQ392" s="126" t="str">
        <f t="shared" si="38"/>
        <v/>
      </c>
      <c r="AR392" s="39"/>
      <c r="AS392" s="234"/>
      <c r="AT392" s="39"/>
    </row>
    <row r="393" spans="2:46" ht="13.5" customHeight="1" x14ac:dyDescent="0.15">
      <c r="B393" s="289" t="s">
        <v>144</v>
      </c>
      <c r="C393" s="27" t="s">
        <v>34</v>
      </c>
      <c r="D393" s="41"/>
      <c r="E393" s="57"/>
      <c r="F393" s="98"/>
      <c r="G393" s="98"/>
      <c r="H393" s="98"/>
      <c r="I393" s="62"/>
      <c r="J393" s="62"/>
      <c r="K393" s="63"/>
      <c r="L393" s="258"/>
      <c r="M393" s="258"/>
      <c r="N393" s="57"/>
      <c r="O393" s="28"/>
      <c r="P393" s="57"/>
      <c r="Q393" s="28"/>
      <c r="R393" s="133"/>
      <c r="S393" s="206"/>
      <c r="T393" s="289" t="s">
        <v>144</v>
      </c>
      <c r="U393" s="27" t="s">
        <v>34</v>
      </c>
      <c r="V393" s="41"/>
      <c r="W393" s="57"/>
      <c r="X393" s="98"/>
      <c r="Y393" s="98"/>
      <c r="Z393" s="98"/>
      <c r="AA393" s="62"/>
      <c r="AB393" s="62"/>
      <c r="AC393" s="63"/>
      <c r="AD393" s="258"/>
      <c r="AE393" s="258"/>
      <c r="AF393" s="57"/>
      <c r="AG393" s="28"/>
      <c r="AH393" s="57"/>
      <c r="AI393" s="28"/>
      <c r="AJ393" s="133"/>
      <c r="AK393" s="208"/>
      <c r="AL393" s="289" t="s">
        <v>144</v>
      </c>
      <c r="AM393" s="121" t="str">
        <f t="shared" si="34"/>
        <v/>
      </c>
      <c r="AN393" s="97" t="str">
        <f t="shared" si="35"/>
        <v/>
      </c>
      <c r="AO393" s="97" t="str">
        <f t="shared" si="36"/>
        <v/>
      </c>
      <c r="AP393" s="97" t="str">
        <f t="shared" si="37"/>
        <v/>
      </c>
      <c r="AQ393" s="122" t="str">
        <f t="shared" si="38"/>
        <v/>
      </c>
      <c r="AR393" s="39"/>
      <c r="AS393" s="234"/>
      <c r="AT393" s="39"/>
    </row>
    <row r="394" spans="2:46" ht="13.5" customHeight="1" x14ac:dyDescent="0.15">
      <c r="B394" s="290"/>
      <c r="C394" s="29" t="s">
        <v>35</v>
      </c>
      <c r="D394" s="187"/>
      <c r="E394" s="58"/>
      <c r="F394" s="188"/>
      <c r="G394" s="188"/>
      <c r="H394" s="188"/>
      <c r="I394" s="64"/>
      <c r="J394" s="64"/>
      <c r="K394" s="189"/>
      <c r="L394" s="259"/>
      <c r="M394" s="259"/>
      <c r="N394" s="58"/>
      <c r="O394" s="30"/>
      <c r="P394" s="58"/>
      <c r="Q394" s="30"/>
      <c r="R394" s="134"/>
      <c r="S394" s="206"/>
      <c r="T394" s="290"/>
      <c r="U394" s="29" t="s">
        <v>35</v>
      </c>
      <c r="V394" s="187"/>
      <c r="W394" s="58"/>
      <c r="X394" s="188"/>
      <c r="Y394" s="188"/>
      <c r="Z394" s="188"/>
      <c r="AA394" s="64"/>
      <c r="AB394" s="64"/>
      <c r="AC394" s="189"/>
      <c r="AD394" s="259"/>
      <c r="AE394" s="259"/>
      <c r="AF394" s="58"/>
      <c r="AG394" s="30"/>
      <c r="AH394" s="58"/>
      <c r="AI394" s="30"/>
      <c r="AJ394" s="134"/>
      <c r="AK394" s="208"/>
      <c r="AL394" s="290"/>
      <c r="AM394" s="88" t="str">
        <f t="shared" si="34"/>
        <v/>
      </c>
      <c r="AN394" s="123" t="str">
        <f t="shared" si="35"/>
        <v/>
      </c>
      <c r="AO394" s="123" t="str">
        <f t="shared" si="36"/>
        <v/>
      </c>
      <c r="AP394" s="123" t="str">
        <f t="shared" si="37"/>
        <v/>
      </c>
      <c r="AQ394" s="89" t="str">
        <f t="shared" si="38"/>
        <v/>
      </c>
      <c r="AR394" s="39"/>
      <c r="AS394" s="234"/>
      <c r="AT394" s="39"/>
    </row>
    <row r="395" spans="2:46" ht="13.5" customHeight="1" x14ac:dyDescent="0.15">
      <c r="B395" s="290"/>
      <c r="C395" s="29" t="s">
        <v>36</v>
      </c>
      <c r="D395" s="187"/>
      <c r="E395" s="58"/>
      <c r="F395" s="188"/>
      <c r="G395" s="188"/>
      <c r="H395" s="188"/>
      <c r="I395" s="64"/>
      <c r="J395" s="64"/>
      <c r="K395" s="189"/>
      <c r="L395" s="259"/>
      <c r="M395" s="259"/>
      <c r="N395" s="58"/>
      <c r="O395" s="30"/>
      <c r="P395" s="58"/>
      <c r="Q395" s="30"/>
      <c r="R395" s="134"/>
      <c r="S395" s="206"/>
      <c r="T395" s="290"/>
      <c r="U395" s="29" t="s">
        <v>36</v>
      </c>
      <c r="V395" s="187"/>
      <c r="W395" s="58"/>
      <c r="X395" s="188"/>
      <c r="Y395" s="188"/>
      <c r="Z395" s="188"/>
      <c r="AA395" s="64"/>
      <c r="AB395" s="64"/>
      <c r="AC395" s="189"/>
      <c r="AD395" s="259"/>
      <c r="AE395" s="259"/>
      <c r="AF395" s="58"/>
      <c r="AG395" s="30"/>
      <c r="AH395" s="58"/>
      <c r="AI395" s="30"/>
      <c r="AJ395" s="134"/>
      <c r="AK395" s="208"/>
      <c r="AL395" s="290"/>
      <c r="AM395" s="88" t="str">
        <f t="shared" si="34"/>
        <v/>
      </c>
      <c r="AN395" s="123" t="str">
        <f t="shared" si="35"/>
        <v/>
      </c>
      <c r="AO395" s="123" t="str">
        <f t="shared" si="36"/>
        <v/>
      </c>
      <c r="AP395" s="123" t="str">
        <f t="shared" si="37"/>
        <v/>
      </c>
      <c r="AQ395" s="89" t="str">
        <f t="shared" si="38"/>
        <v/>
      </c>
      <c r="AR395" s="39"/>
      <c r="AS395" s="234"/>
      <c r="AT395" s="39"/>
    </row>
    <row r="396" spans="2:46" ht="13.5" customHeight="1" x14ac:dyDescent="0.15">
      <c r="B396" s="290"/>
      <c r="C396" s="29" t="s">
        <v>38</v>
      </c>
      <c r="D396" s="187"/>
      <c r="E396" s="58"/>
      <c r="F396" s="188"/>
      <c r="G396" s="188"/>
      <c r="H396" s="188"/>
      <c r="I396" s="64"/>
      <c r="J396" s="64"/>
      <c r="K396" s="189"/>
      <c r="L396" s="259"/>
      <c r="M396" s="259"/>
      <c r="N396" s="58"/>
      <c r="O396" s="30"/>
      <c r="P396" s="58"/>
      <c r="Q396" s="30"/>
      <c r="R396" s="134"/>
      <c r="S396" s="206"/>
      <c r="T396" s="290"/>
      <c r="U396" s="29" t="s">
        <v>38</v>
      </c>
      <c r="V396" s="187"/>
      <c r="W396" s="58"/>
      <c r="X396" s="188"/>
      <c r="Y396" s="188"/>
      <c r="Z396" s="188"/>
      <c r="AA396" s="64"/>
      <c r="AB396" s="64"/>
      <c r="AC396" s="189"/>
      <c r="AD396" s="259"/>
      <c r="AE396" s="259"/>
      <c r="AF396" s="58"/>
      <c r="AG396" s="30"/>
      <c r="AH396" s="58"/>
      <c r="AI396" s="30"/>
      <c r="AJ396" s="134"/>
      <c r="AK396" s="208"/>
      <c r="AL396" s="290"/>
      <c r="AM396" s="88" t="str">
        <f t="shared" si="34"/>
        <v/>
      </c>
      <c r="AN396" s="123" t="str">
        <f t="shared" si="35"/>
        <v/>
      </c>
      <c r="AO396" s="123" t="str">
        <f t="shared" si="36"/>
        <v/>
      </c>
      <c r="AP396" s="123" t="str">
        <f t="shared" si="37"/>
        <v/>
      </c>
      <c r="AQ396" s="89" t="str">
        <f t="shared" si="38"/>
        <v/>
      </c>
      <c r="AR396" s="39"/>
      <c r="AS396" s="234"/>
      <c r="AT396" s="39"/>
    </row>
    <row r="397" spans="2:46" ht="13.5" customHeight="1" thickBot="1" x14ac:dyDescent="0.2">
      <c r="B397" s="291"/>
      <c r="C397" s="29"/>
      <c r="D397" s="187"/>
      <c r="E397" s="58"/>
      <c r="F397" s="190"/>
      <c r="G397" s="190"/>
      <c r="H397" s="190"/>
      <c r="I397" s="58"/>
      <c r="J397" s="58"/>
      <c r="K397" s="189"/>
      <c r="L397" s="259"/>
      <c r="M397" s="259"/>
      <c r="N397" s="58"/>
      <c r="O397" s="30"/>
      <c r="P397" s="58"/>
      <c r="Q397" s="30"/>
      <c r="R397" s="185"/>
      <c r="S397" s="206"/>
      <c r="T397" s="291"/>
      <c r="U397" s="29"/>
      <c r="V397" s="187"/>
      <c r="W397" s="58"/>
      <c r="X397" s="190"/>
      <c r="Y397" s="190"/>
      <c r="Z397" s="190"/>
      <c r="AA397" s="58"/>
      <c r="AB397" s="58"/>
      <c r="AC397" s="189"/>
      <c r="AD397" s="259"/>
      <c r="AE397" s="259"/>
      <c r="AF397" s="58"/>
      <c r="AG397" s="30"/>
      <c r="AH397" s="58"/>
      <c r="AI397" s="30"/>
      <c r="AJ397" s="185"/>
      <c r="AK397" s="208"/>
      <c r="AL397" s="291"/>
      <c r="AM397" s="124" t="str">
        <f t="shared" si="34"/>
        <v/>
      </c>
      <c r="AN397" s="125" t="str">
        <f t="shared" si="35"/>
        <v/>
      </c>
      <c r="AO397" s="125" t="str">
        <f t="shared" si="36"/>
        <v/>
      </c>
      <c r="AP397" s="125" t="str">
        <f t="shared" si="37"/>
        <v/>
      </c>
      <c r="AQ397" s="126" t="str">
        <f t="shared" si="38"/>
        <v/>
      </c>
      <c r="AR397" s="39"/>
      <c r="AS397" s="234"/>
      <c r="AT397" s="39"/>
    </row>
    <row r="398" spans="2:46" ht="13.5" customHeight="1" x14ac:dyDescent="0.15">
      <c r="B398" s="289" t="s">
        <v>145</v>
      </c>
      <c r="C398" s="27" t="s">
        <v>34</v>
      </c>
      <c r="D398" s="41"/>
      <c r="E398" s="57"/>
      <c r="F398" s="98"/>
      <c r="G398" s="98"/>
      <c r="H398" s="98"/>
      <c r="I398" s="62"/>
      <c r="J398" s="62"/>
      <c r="K398" s="63"/>
      <c r="L398" s="258"/>
      <c r="M398" s="258"/>
      <c r="N398" s="57"/>
      <c r="O398" s="28"/>
      <c r="P398" s="57"/>
      <c r="Q398" s="28"/>
      <c r="R398" s="133"/>
      <c r="S398" s="206"/>
      <c r="T398" s="289" t="s">
        <v>145</v>
      </c>
      <c r="U398" s="27" t="s">
        <v>34</v>
      </c>
      <c r="V398" s="41"/>
      <c r="W398" s="57"/>
      <c r="X398" s="98"/>
      <c r="Y398" s="98"/>
      <c r="Z398" s="98"/>
      <c r="AA398" s="62"/>
      <c r="AB398" s="62"/>
      <c r="AC398" s="63"/>
      <c r="AD398" s="258"/>
      <c r="AE398" s="258"/>
      <c r="AF398" s="57"/>
      <c r="AG398" s="28"/>
      <c r="AH398" s="57"/>
      <c r="AI398" s="28"/>
      <c r="AJ398" s="133"/>
      <c r="AK398" s="208"/>
      <c r="AL398" s="289" t="s">
        <v>145</v>
      </c>
      <c r="AM398" s="121" t="str">
        <f t="shared" si="34"/>
        <v/>
      </c>
      <c r="AN398" s="97" t="str">
        <f t="shared" si="35"/>
        <v/>
      </c>
      <c r="AO398" s="97" t="str">
        <f t="shared" si="36"/>
        <v/>
      </c>
      <c r="AP398" s="97" t="str">
        <f t="shared" si="37"/>
        <v/>
      </c>
      <c r="AQ398" s="122" t="str">
        <f t="shared" si="38"/>
        <v/>
      </c>
      <c r="AR398" s="39"/>
      <c r="AS398" s="234"/>
      <c r="AT398" s="39"/>
    </row>
    <row r="399" spans="2:46" ht="13.5" customHeight="1" x14ac:dyDescent="0.15">
      <c r="B399" s="290"/>
      <c r="C399" s="29" t="s">
        <v>35</v>
      </c>
      <c r="D399" s="187"/>
      <c r="E399" s="58"/>
      <c r="F399" s="188"/>
      <c r="G399" s="188"/>
      <c r="H399" s="188"/>
      <c r="I399" s="64"/>
      <c r="J399" s="64"/>
      <c r="K399" s="189"/>
      <c r="L399" s="259"/>
      <c r="M399" s="259"/>
      <c r="N399" s="58"/>
      <c r="O399" s="30"/>
      <c r="P399" s="58"/>
      <c r="Q399" s="30"/>
      <c r="R399" s="134"/>
      <c r="S399" s="206"/>
      <c r="T399" s="290"/>
      <c r="U399" s="29" t="s">
        <v>35</v>
      </c>
      <c r="V399" s="187"/>
      <c r="W399" s="58"/>
      <c r="X399" s="188"/>
      <c r="Y399" s="188"/>
      <c r="Z399" s="188"/>
      <c r="AA399" s="64"/>
      <c r="AB399" s="64"/>
      <c r="AC399" s="189"/>
      <c r="AD399" s="259"/>
      <c r="AE399" s="259"/>
      <c r="AF399" s="58"/>
      <c r="AG399" s="30"/>
      <c r="AH399" s="58"/>
      <c r="AI399" s="30"/>
      <c r="AJ399" s="134"/>
      <c r="AK399" s="208"/>
      <c r="AL399" s="290"/>
      <c r="AM399" s="88" t="str">
        <f t="shared" si="34"/>
        <v/>
      </c>
      <c r="AN399" s="123" t="str">
        <f t="shared" si="35"/>
        <v/>
      </c>
      <c r="AO399" s="123" t="str">
        <f t="shared" si="36"/>
        <v/>
      </c>
      <c r="AP399" s="123" t="str">
        <f t="shared" si="37"/>
        <v/>
      </c>
      <c r="AQ399" s="89" t="str">
        <f t="shared" si="38"/>
        <v/>
      </c>
      <c r="AR399" s="39"/>
      <c r="AS399" s="234"/>
      <c r="AT399" s="39"/>
    </row>
    <row r="400" spans="2:46" ht="13.5" customHeight="1" x14ac:dyDescent="0.15">
      <c r="B400" s="290"/>
      <c r="C400" s="29" t="s">
        <v>36</v>
      </c>
      <c r="D400" s="187"/>
      <c r="E400" s="58"/>
      <c r="F400" s="188"/>
      <c r="G400" s="188"/>
      <c r="H400" s="188"/>
      <c r="I400" s="64"/>
      <c r="J400" s="64"/>
      <c r="K400" s="189"/>
      <c r="L400" s="259"/>
      <c r="M400" s="259"/>
      <c r="N400" s="58"/>
      <c r="O400" s="30"/>
      <c r="P400" s="58"/>
      <c r="Q400" s="30"/>
      <c r="R400" s="134"/>
      <c r="S400" s="206"/>
      <c r="T400" s="290"/>
      <c r="U400" s="29" t="s">
        <v>36</v>
      </c>
      <c r="V400" s="187"/>
      <c r="W400" s="58"/>
      <c r="X400" s="188"/>
      <c r="Y400" s="188"/>
      <c r="Z400" s="188"/>
      <c r="AA400" s="64"/>
      <c r="AB400" s="64"/>
      <c r="AC400" s="189"/>
      <c r="AD400" s="259"/>
      <c r="AE400" s="259"/>
      <c r="AF400" s="58"/>
      <c r="AG400" s="30"/>
      <c r="AH400" s="58"/>
      <c r="AI400" s="30"/>
      <c r="AJ400" s="134"/>
      <c r="AK400" s="208"/>
      <c r="AL400" s="290"/>
      <c r="AM400" s="88" t="str">
        <f t="shared" si="34"/>
        <v/>
      </c>
      <c r="AN400" s="123" t="str">
        <f t="shared" si="35"/>
        <v/>
      </c>
      <c r="AO400" s="123" t="str">
        <f t="shared" si="36"/>
        <v/>
      </c>
      <c r="AP400" s="123" t="str">
        <f t="shared" si="37"/>
        <v/>
      </c>
      <c r="AQ400" s="89" t="str">
        <f t="shared" si="38"/>
        <v/>
      </c>
      <c r="AR400" s="39"/>
      <c r="AS400" s="234"/>
      <c r="AT400" s="39"/>
    </row>
    <row r="401" spans="2:46" ht="13.5" customHeight="1" x14ac:dyDescent="0.15">
      <c r="B401" s="290"/>
      <c r="C401" s="29" t="s">
        <v>38</v>
      </c>
      <c r="D401" s="187"/>
      <c r="E401" s="58"/>
      <c r="F401" s="188"/>
      <c r="G401" s="188"/>
      <c r="H401" s="188"/>
      <c r="I401" s="64"/>
      <c r="J401" s="64"/>
      <c r="K401" s="189"/>
      <c r="L401" s="259"/>
      <c r="M401" s="259"/>
      <c r="N401" s="58"/>
      <c r="O401" s="30"/>
      <c r="P401" s="58"/>
      <c r="Q401" s="30"/>
      <c r="R401" s="134"/>
      <c r="S401" s="206"/>
      <c r="T401" s="290"/>
      <c r="U401" s="29" t="s">
        <v>38</v>
      </c>
      <c r="V401" s="187"/>
      <c r="W401" s="58"/>
      <c r="X401" s="188"/>
      <c r="Y401" s="188"/>
      <c r="Z401" s="188"/>
      <c r="AA401" s="64"/>
      <c r="AB401" s="64"/>
      <c r="AC401" s="189"/>
      <c r="AD401" s="259"/>
      <c r="AE401" s="259"/>
      <c r="AF401" s="58"/>
      <c r="AG401" s="30"/>
      <c r="AH401" s="58"/>
      <c r="AI401" s="30"/>
      <c r="AJ401" s="134"/>
      <c r="AK401" s="208"/>
      <c r="AL401" s="290"/>
      <c r="AM401" s="88" t="str">
        <f t="shared" si="34"/>
        <v/>
      </c>
      <c r="AN401" s="123" t="str">
        <f t="shared" si="35"/>
        <v/>
      </c>
      <c r="AO401" s="123" t="str">
        <f t="shared" si="36"/>
        <v/>
      </c>
      <c r="AP401" s="123" t="str">
        <f t="shared" si="37"/>
        <v/>
      </c>
      <c r="AQ401" s="89" t="str">
        <f t="shared" si="38"/>
        <v/>
      </c>
      <c r="AR401" s="39"/>
      <c r="AS401" s="234"/>
      <c r="AT401" s="39"/>
    </row>
    <row r="402" spans="2:46" ht="13.5" customHeight="1" thickBot="1" x14ac:dyDescent="0.2">
      <c r="B402" s="291"/>
      <c r="C402" s="29"/>
      <c r="D402" s="187"/>
      <c r="E402" s="58"/>
      <c r="F402" s="190"/>
      <c r="G402" s="190"/>
      <c r="H402" s="190"/>
      <c r="I402" s="58"/>
      <c r="J402" s="58"/>
      <c r="K402" s="189"/>
      <c r="L402" s="259"/>
      <c r="M402" s="259"/>
      <c r="N402" s="58"/>
      <c r="O402" s="30"/>
      <c r="P402" s="58"/>
      <c r="Q402" s="30"/>
      <c r="R402" s="185"/>
      <c r="S402" s="206"/>
      <c r="T402" s="291"/>
      <c r="U402" s="29"/>
      <c r="V402" s="187"/>
      <c r="W402" s="58"/>
      <c r="X402" s="190"/>
      <c r="Y402" s="190"/>
      <c r="Z402" s="190"/>
      <c r="AA402" s="58"/>
      <c r="AB402" s="58"/>
      <c r="AC402" s="189"/>
      <c r="AD402" s="259"/>
      <c r="AE402" s="259"/>
      <c r="AF402" s="58"/>
      <c r="AG402" s="30"/>
      <c r="AH402" s="58"/>
      <c r="AI402" s="30"/>
      <c r="AJ402" s="185"/>
      <c r="AK402" s="208"/>
      <c r="AL402" s="291"/>
      <c r="AM402" s="124" t="str">
        <f t="shared" si="34"/>
        <v/>
      </c>
      <c r="AN402" s="125" t="str">
        <f t="shared" si="35"/>
        <v/>
      </c>
      <c r="AO402" s="125" t="str">
        <f t="shared" si="36"/>
        <v/>
      </c>
      <c r="AP402" s="125" t="str">
        <f t="shared" si="37"/>
        <v/>
      </c>
      <c r="AQ402" s="126" t="str">
        <f t="shared" si="38"/>
        <v/>
      </c>
      <c r="AR402" s="39"/>
      <c r="AS402" s="234"/>
      <c r="AT402" s="39"/>
    </row>
    <row r="403" spans="2:46" ht="13.5" customHeight="1" x14ac:dyDescent="0.15">
      <c r="B403" s="289" t="s">
        <v>146</v>
      </c>
      <c r="C403" s="27" t="s">
        <v>34</v>
      </c>
      <c r="D403" s="41"/>
      <c r="E403" s="57"/>
      <c r="F403" s="98"/>
      <c r="G403" s="98"/>
      <c r="H403" s="98"/>
      <c r="I403" s="62"/>
      <c r="J403" s="62"/>
      <c r="K403" s="63"/>
      <c r="L403" s="258"/>
      <c r="M403" s="258"/>
      <c r="N403" s="57"/>
      <c r="O403" s="28"/>
      <c r="P403" s="57"/>
      <c r="Q403" s="28"/>
      <c r="R403" s="133"/>
      <c r="S403" s="206"/>
      <c r="T403" s="289" t="s">
        <v>146</v>
      </c>
      <c r="U403" s="27" t="s">
        <v>34</v>
      </c>
      <c r="V403" s="41"/>
      <c r="W403" s="57"/>
      <c r="X403" s="98"/>
      <c r="Y403" s="98"/>
      <c r="Z403" s="98"/>
      <c r="AA403" s="62"/>
      <c r="AB403" s="62"/>
      <c r="AC403" s="63"/>
      <c r="AD403" s="258"/>
      <c r="AE403" s="258"/>
      <c r="AF403" s="57"/>
      <c r="AG403" s="28"/>
      <c r="AH403" s="57"/>
      <c r="AI403" s="28"/>
      <c r="AJ403" s="133"/>
      <c r="AK403" s="208"/>
      <c r="AL403" s="289" t="s">
        <v>146</v>
      </c>
      <c r="AM403" s="121" t="str">
        <f t="shared" si="34"/>
        <v/>
      </c>
      <c r="AN403" s="97" t="str">
        <f t="shared" si="35"/>
        <v/>
      </c>
      <c r="AO403" s="97" t="str">
        <f t="shared" si="36"/>
        <v/>
      </c>
      <c r="AP403" s="97" t="str">
        <f t="shared" si="37"/>
        <v/>
      </c>
      <c r="AQ403" s="122" t="str">
        <f t="shared" si="38"/>
        <v/>
      </c>
      <c r="AR403" s="39"/>
      <c r="AS403" s="234"/>
      <c r="AT403" s="39"/>
    </row>
    <row r="404" spans="2:46" ht="13.5" customHeight="1" x14ac:dyDescent="0.15">
      <c r="B404" s="290"/>
      <c r="C404" s="29" t="s">
        <v>35</v>
      </c>
      <c r="D404" s="187"/>
      <c r="E404" s="58"/>
      <c r="F404" s="188"/>
      <c r="G404" s="188"/>
      <c r="H404" s="188"/>
      <c r="I404" s="64"/>
      <c r="J404" s="64"/>
      <c r="K404" s="189"/>
      <c r="L404" s="259"/>
      <c r="M404" s="259"/>
      <c r="N404" s="58"/>
      <c r="O404" s="30"/>
      <c r="P404" s="58"/>
      <c r="Q404" s="30"/>
      <c r="R404" s="134"/>
      <c r="S404" s="206"/>
      <c r="T404" s="290"/>
      <c r="U404" s="29" t="s">
        <v>35</v>
      </c>
      <c r="V404" s="187"/>
      <c r="W404" s="58"/>
      <c r="X404" s="188"/>
      <c r="Y404" s="188"/>
      <c r="Z404" s="188"/>
      <c r="AA404" s="64"/>
      <c r="AB404" s="64"/>
      <c r="AC404" s="189"/>
      <c r="AD404" s="259"/>
      <c r="AE404" s="259"/>
      <c r="AF404" s="58"/>
      <c r="AG404" s="30"/>
      <c r="AH404" s="58"/>
      <c r="AI404" s="30"/>
      <c r="AJ404" s="134"/>
      <c r="AK404" s="208"/>
      <c r="AL404" s="290"/>
      <c r="AM404" s="88" t="str">
        <f t="shared" si="34"/>
        <v/>
      </c>
      <c r="AN404" s="123" t="str">
        <f t="shared" si="35"/>
        <v/>
      </c>
      <c r="AO404" s="123" t="str">
        <f t="shared" si="36"/>
        <v/>
      </c>
      <c r="AP404" s="123" t="str">
        <f t="shared" si="37"/>
        <v/>
      </c>
      <c r="AQ404" s="89" t="str">
        <f t="shared" si="38"/>
        <v/>
      </c>
      <c r="AR404" s="39"/>
      <c r="AS404" s="234"/>
      <c r="AT404" s="39"/>
    </row>
    <row r="405" spans="2:46" ht="13.5" customHeight="1" x14ac:dyDescent="0.15">
      <c r="B405" s="290"/>
      <c r="C405" s="29" t="s">
        <v>36</v>
      </c>
      <c r="D405" s="187"/>
      <c r="E405" s="58"/>
      <c r="F405" s="188"/>
      <c r="G405" s="188"/>
      <c r="H405" s="188"/>
      <c r="I405" s="64"/>
      <c r="J405" s="64"/>
      <c r="K405" s="189"/>
      <c r="L405" s="259"/>
      <c r="M405" s="259"/>
      <c r="N405" s="58"/>
      <c r="O405" s="30"/>
      <c r="P405" s="58"/>
      <c r="Q405" s="30"/>
      <c r="R405" s="134"/>
      <c r="S405" s="206"/>
      <c r="T405" s="290"/>
      <c r="U405" s="29" t="s">
        <v>36</v>
      </c>
      <c r="V405" s="187"/>
      <c r="W405" s="58"/>
      <c r="X405" s="188"/>
      <c r="Y405" s="188"/>
      <c r="Z405" s="188"/>
      <c r="AA405" s="64"/>
      <c r="AB405" s="64"/>
      <c r="AC405" s="189"/>
      <c r="AD405" s="259"/>
      <c r="AE405" s="259"/>
      <c r="AF405" s="58"/>
      <c r="AG405" s="30"/>
      <c r="AH405" s="58"/>
      <c r="AI405" s="30"/>
      <c r="AJ405" s="134"/>
      <c r="AK405" s="208"/>
      <c r="AL405" s="290"/>
      <c r="AM405" s="88" t="str">
        <f t="shared" si="34"/>
        <v/>
      </c>
      <c r="AN405" s="123" t="str">
        <f t="shared" si="35"/>
        <v/>
      </c>
      <c r="AO405" s="123" t="str">
        <f t="shared" si="36"/>
        <v/>
      </c>
      <c r="AP405" s="123" t="str">
        <f t="shared" si="37"/>
        <v/>
      </c>
      <c r="AQ405" s="89" t="str">
        <f t="shared" si="38"/>
        <v/>
      </c>
      <c r="AR405" s="39"/>
      <c r="AS405" s="234"/>
      <c r="AT405" s="39"/>
    </row>
    <row r="406" spans="2:46" ht="13.5" customHeight="1" x14ac:dyDescent="0.15">
      <c r="B406" s="290"/>
      <c r="C406" s="29" t="s">
        <v>38</v>
      </c>
      <c r="D406" s="187"/>
      <c r="E406" s="58"/>
      <c r="F406" s="188"/>
      <c r="G406" s="188"/>
      <c r="H406" s="188"/>
      <c r="I406" s="64"/>
      <c r="J406" s="64"/>
      <c r="K406" s="189"/>
      <c r="L406" s="259"/>
      <c r="M406" s="259"/>
      <c r="N406" s="58"/>
      <c r="O406" s="30"/>
      <c r="P406" s="58"/>
      <c r="Q406" s="30"/>
      <c r="R406" s="134"/>
      <c r="S406" s="206"/>
      <c r="T406" s="290"/>
      <c r="U406" s="29" t="s">
        <v>38</v>
      </c>
      <c r="V406" s="187"/>
      <c r="W406" s="58"/>
      <c r="X406" s="188"/>
      <c r="Y406" s="188"/>
      <c r="Z406" s="188"/>
      <c r="AA406" s="64"/>
      <c r="AB406" s="64"/>
      <c r="AC406" s="189"/>
      <c r="AD406" s="259"/>
      <c r="AE406" s="259"/>
      <c r="AF406" s="58"/>
      <c r="AG406" s="30"/>
      <c r="AH406" s="58"/>
      <c r="AI406" s="30"/>
      <c r="AJ406" s="134"/>
      <c r="AK406" s="208"/>
      <c r="AL406" s="290"/>
      <c r="AM406" s="88" t="str">
        <f t="shared" si="34"/>
        <v/>
      </c>
      <c r="AN406" s="123" t="str">
        <f t="shared" si="35"/>
        <v/>
      </c>
      <c r="AO406" s="123" t="str">
        <f t="shared" si="36"/>
        <v/>
      </c>
      <c r="AP406" s="123" t="str">
        <f t="shared" si="37"/>
        <v/>
      </c>
      <c r="AQ406" s="89" t="str">
        <f t="shared" si="38"/>
        <v/>
      </c>
      <c r="AR406" s="39"/>
      <c r="AS406" s="234"/>
      <c r="AT406" s="39"/>
    </row>
    <row r="407" spans="2:46" ht="13.5" customHeight="1" thickBot="1" x14ac:dyDescent="0.2">
      <c r="B407" s="291"/>
      <c r="C407" s="29"/>
      <c r="D407" s="187"/>
      <c r="E407" s="58"/>
      <c r="F407" s="190"/>
      <c r="G407" s="190"/>
      <c r="H407" s="190"/>
      <c r="I407" s="58"/>
      <c r="J407" s="58"/>
      <c r="K407" s="189"/>
      <c r="L407" s="259"/>
      <c r="M407" s="259"/>
      <c r="N407" s="58"/>
      <c r="O407" s="30"/>
      <c r="P407" s="58"/>
      <c r="Q407" s="30"/>
      <c r="R407" s="185"/>
      <c r="S407" s="206"/>
      <c r="T407" s="291"/>
      <c r="U407" s="29"/>
      <c r="V407" s="187"/>
      <c r="W407" s="58"/>
      <c r="X407" s="190"/>
      <c r="Y407" s="190"/>
      <c r="Z407" s="190"/>
      <c r="AA407" s="58"/>
      <c r="AB407" s="58"/>
      <c r="AC407" s="189"/>
      <c r="AD407" s="259"/>
      <c r="AE407" s="259"/>
      <c r="AF407" s="58"/>
      <c r="AG407" s="30"/>
      <c r="AH407" s="58"/>
      <c r="AI407" s="30"/>
      <c r="AJ407" s="185"/>
      <c r="AK407" s="208"/>
      <c r="AL407" s="291"/>
      <c r="AM407" s="124" t="str">
        <f t="shared" si="34"/>
        <v/>
      </c>
      <c r="AN407" s="125" t="str">
        <f t="shared" si="35"/>
        <v/>
      </c>
      <c r="AO407" s="125" t="str">
        <f t="shared" si="36"/>
        <v/>
      </c>
      <c r="AP407" s="125" t="str">
        <f t="shared" si="37"/>
        <v/>
      </c>
      <c r="AQ407" s="126" t="str">
        <f t="shared" si="38"/>
        <v/>
      </c>
      <c r="AR407" s="39"/>
      <c r="AS407" s="234"/>
      <c r="AT407" s="39"/>
    </row>
    <row r="408" spans="2:46" ht="13.5" customHeight="1" x14ac:dyDescent="0.15">
      <c r="B408" s="289" t="s">
        <v>147</v>
      </c>
      <c r="C408" s="27" t="s">
        <v>34</v>
      </c>
      <c r="D408" s="41"/>
      <c r="E408" s="57"/>
      <c r="F408" s="98"/>
      <c r="G408" s="98"/>
      <c r="H408" s="98"/>
      <c r="I408" s="62"/>
      <c r="J408" s="62"/>
      <c r="K408" s="63"/>
      <c r="L408" s="258"/>
      <c r="M408" s="258"/>
      <c r="N408" s="57"/>
      <c r="O408" s="28"/>
      <c r="P408" s="57"/>
      <c r="Q408" s="28"/>
      <c r="R408" s="133"/>
      <c r="S408" s="206"/>
      <c r="T408" s="289" t="s">
        <v>147</v>
      </c>
      <c r="U408" s="27" t="s">
        <v>34</v>
      </c>
      <c r="V408" s="41"/>
      <c r="W408" s="57"/>
      <c r="X408" s="98"/>
      <c r="Y408" s="98"/>
      <c r="Z408" s="98"/>
      <c r="AA408" s="62"/>
      <c r="AB408" s="62"/>
      <c r="AC408" s="63"/>
      <c r="AD408" s="258"/>
      <c r="AE408" s="258"/>
      <c r="AF408" s="57"/>
      <c r="AG408" s="28"/>
      <c r="AH408" s="57"/>
      <c r="AI408" s="28"/>
      <c r="AJ408" s="133"/>
      <c r="AK408" s="208"/>
      <c r="AL408" s="289" t="s">
        <v>147</v>
      </c>
      <c r="AM408" s="121" t="str">
        <f t="shared" si="34"/>
        <v/>
      </c>
      <c r="AN408" s="97" t="str">
        <f t="shared" si="35"/>
        <v/>
      </c>
      <c r="AO408" s="97" t="str">
        <f t="shared" si="36"/>
        <v/>
      </c>
      <c r="AP408" s="97" t="str">
        <f t="shared" si="37"/>
        <v/>
      </c>
      <c r="AQ408" s="122" t="str">
        <f t="shared" si="38"/>
        <v/>
      </c>
      <c r="AR408" s="39"/>
      <c r="AS408" s="234"/>
      <c r="AT408" s="39"/>
    </row>
    <row r="409" spans="2:46" ht="13.5" customHeight="1" x14ac:dyDescent="0.15">
      <c r="B409" s="290"/>
      <c r="C409" s="29" t="s">
        <v>35</v>
      </c>
      <c r="D409" s="187"/>
      <c r="E409" s="58"/>
      <c r="F409" s="188"/>
      <c r="G409" s="188"/>
      <c r="H409" s="188"/>
      <c r="I409" s="64"/>
      <c r="J409" s="64"/>
      <c r="K409" s="189"/>
      <c r="L409" s="259"/>
      <c r="M409" s="259"/>
      <c r="N409" s="58"/>
      <c r="O409" s="30"/>
      <c r="P409" s="58"/>
      <c r="Q409" s="30"/>
      <c r="R409" s="134"/>
      <c r="S409" s="206"/>
      <c r="T409" s="290"/>
      <c r="U409" s="29" t="s">
        <v>35</v>
      </c>
      <c r="V409" s="187"/>
      <c r="W409" s="58"/>
      <c r="X409" s="188"/>
      <c r="Y409" s="188"/>
      <c r="Z409" s="188"/>
      <c r="AA409" s="64"/>
      <c r="AB409" s="64"/>
      <c r="AC409" s="189"/>
      <c r="AD409" s="259"/>
      <c r="AE409" s="259"/>
      <c r="AF409" s="58"/>
      <c r="AG409" s="30"/>
      <c r="AH409" s="58"/>
      <c r="AI409" s="30"/>
      <c r="AJ409" s="134"/>
      <c r="AK409" s="208"/>
      <c r="AL409" s="290"/>
      <c r="AM409" s="88" t="str">
        <f t="shared" si="34"/>
        <v/>
      </c>
      <c r="AN409" s="123" t="str">
        <f t="shared" si="35"/>
        <v/>
      </c>
      <c r="AO409" s="123" t="str">
        <f t="shared" si="36"/>
        <v/>
      </c>
      <c r="AP409" s="123" t="str">
        <f t="shared" si="37"/>
        <v/>
      </c>
      <c r="AQ409" s="89" t="str">
        <f t="shared" si="38"/>
        <v/>
      </c>
      <c r="AR409" s="39"/>
      <c r="AS409" s="234"/>
      <c r="AT409" s="39"/>
    </row>
    <row r="410" spans="2:46" ht="13.5" customHeight="1" x14ac:dyDescent="0.15">
      <c r="B410" s="290"/>
      <c r="C410" s="29" t="s">
        <v>36</v>
      </c>
      <c r="D410" s="187"/>
      <c r="E410" s="58"/>
      <c r="F410" s="188"/>
      <c r="G410" s="188"/>
      <c r="H410" s="188"/>
      <c r="I410" s="64"/>
      <c r="J410" s="64"/>
      <c r="K410" s="189"/>
      <c r="L410" s="259"/>
      <c r="M410" s="259"/>
      <c r="N410" s="58"/>
      <c r="O410" s="30"/>
      <c r="P410" s="58"/>
      <c r="Q410" s="30"/>
      <c r="R410" s="134"/>
      <c r="S410" s="206"/>
      <c r="T410" s="290"/>
      <c r="U410" s="29" t="s">
        <v>36</v>
      </c>
      <c r="V410" s="187"/>
      <c r="W410" s="58"/>
      <c r="X410" s="188"/>
      <c r="Y410" s="188"/>
      <c r="Z410" s="188"/>
      <c r="AA410" s="64"/>
      <c r="AB410" s="64"/>
      <c r="AC410" s="189"/>
      <c r="AD410" s="259"/>
      <c r="AE410" s="259"/>
      <c r="AF410" s="58"/>
      <c r="AG410" s="30"/>
      <c r="AH410" s="58"/>
      <c r="AI410" s="30"/>
      <c r="AJ410" s="134"/>
      <c r="AK410" s="208"/>
      <c r="AL410" s="290"/>
      <c r="AM410" s="88" t="str">
        <f t="shared" si="34"/>
        <v/>
      </c>
      <c r="AN410" s="123" t="str">
        <f t="shared" si="35"/>
        <v/>
      </c>
      <c r="AO410" s="123" t="str">
        <f t="shared" si="36"/>
        <v/>
      </c>
      <c r="AP410" s="123" t="str">
        <f t="shared" si="37"/>
        <v/>
      </c>
      <c r="AQ410" s="89" t="str">
        <f t="shared" si="38"/>
        <v/>
      </c>
      <c r="AR410" s="39"/>
      <c r="AS410" s="234"/>
      <c r="AT410" s="39"/>
    </row>
    <row r="411" spans="2:46" ht="13.5" customHeight="1" x14ac:dyDescent="0.15">
      <c r="B411" s="290"/>
      <c r="C411" s="29" t="s">
        <v>38</v>
      </c>
      <c r="D411" s="187"/>
      <c r="E411" s="58"/>
      <c r="F411" s="188"/>
      <c r="G411" s="188"/>
      <c r="H411" s="188"/>
      <c r="I411" s="64"/>
      <c r="J411" s="64"/>
      <c r="K411" s="189"/>
      <c r="L411" s="259"/>
      <c r="M411" s="259"/>
      <c r="N411" s="58"/>
      <c r="O411" s="30"/>
      <c r="P411" s="58"/>
      <c r="Q411" s="30"/>
      <c r="R411" s="134"/>
      <c r="S411" s="206"/>
      <c r="T411" s="290"/>
      <c r="U411" s="29" t="s">
        <v>38</v>
      </c>
      <c r="V411" s="187"/>
      <c r="W411" s="58"/>
      <c r="X411" s="188"/>
      <c r="Y411" s="188"/>
      <c r="Z411" s="188"/>
      <c r="AA411" s="64"/>
      <c r="AB411" s="64"/>
      <c r="AC411" s="189"/>
      <c r="AD411" s="259"/>
      <c r="AE411" s="259"/>
      <c r="AF411" s="58"/>
      <c r="AG411" s="30"/>
      <c r="AH411" s="58"/>
      <c r="AI411" s="30"/>
      <c r="AJ411" s="134"/>
      <c r="AK411" s="208"/>
      <c r="AL411" s="290"/>
      <c r="AM411" s="88" t="str">
        <f t="shared" si="34"/>
        <v/>
      </c>
      <c r="AN411" s="123" t="str">
        <f t="shared" si="35"/>
        <v/>
      </c>
      <c r="AO411" s="123" t="str">
        <f t="shared" si="36"/>
        <v/>
      </c>
      <c r="AP411" s="123" t="str">
        <f t="shared" si="37"/>
        <v/>
      </c>
      <c r="AQ411" s="89" t="str">
        <f t="shared" si="38"/>
        <v/>
      </c>
      <c r="AR411" s="39"/>
      <c r="AS411" s="234"/>
      <c r="AT411" s="39"/>
    </row>
    <row r="412" spans="2:46" ht="13.5" customHeight="1" thickBot="1" x14ac:dyDescent="0.2">
      <c r="B412" s="291"/>
      <c r="C412" s="29"/>
      <c r="D412" s="187"/>
      <c r="E412" s="58"/>
      <c r="F412" s="190"/>
      <c r="G412" s="190"/>
      <c r="H412" s="190"/>
      <c r="I412" s="58"/>
      <c r="J412" s="58"/>
      <c r="K412" s="189"/>
      <c r="L412" s="259"/>
      <c r="M412" s="259"/>
      <c r="N412" s="58"/>
      <c r="O412" s="30"/>
      <c r="P412" s="58"/>
      <c r="Q412" s="30"/>
      <c r="R412" s="185"/>
      <c r="S412" s="206"/>
      <c r="T412" s="291"/>
      <c r="U412" s="29"/>
      <c r="V412" s="187"/>
      <c r="W412" s="58"/>
      <c r="X412" s="190"/>
      <c r="Y412" s="190"/>
      <c r="Z412" s="190"/>
      <c r="AA412" s="58"/>
      <c r="AB412" s="58"/>
      <c r="AC412" s="189"/>
      <c r="AD412" s="259"/>
      <c r="AE412" s="259"/>
      <c r="AF412" s="58"/>
      <c r="AG412" s="30"/>
      <c r="AH412" s="58"/>
      <c r="AI412" s="30"/>
      <c r="AJ412" s="185"/>
      <c r="AK412" s="208"/>
      <c r="AL412" s="291"/>
      <c r="AM412" s="124" t="str">
        <f t="shared" si="34"/>
        <v/>
      </c>
      <c r="AN412" s="125" t="str">
        <f t="shared" si="35"/>
        <v/>
      </c>
      <c r="AO412" s="125" t="str">
        <f t="shared" si="36"/>
        <v/>
      </c>
      <c r="AP412" s="125" t="str">
        <f t="shared" si="37"/>
        <v/>
      </c>
      <c r="AQ412" s="126" t="str">
        <f t="shared" si="38"/>
        <v/>
      </c>
      <c r="AR412" s="39"/>
      <c r="AS412" s="234"/>
      <c r="AT412" s="39"/>
    </row>
    <row r="413" spans="2:46" ht="13.5" customHeight="1" x14ac:dyDescent="0.15">
      <c r="B413" s="289" t="s">
        <v>148</v>
      </c>
      <c r="C413" s="27" t="s">
        <v>34</v>
      </c>
      <c r="D413" s="41"/>
      <c r="E413" s="57"/>
      <c r="F413" s="98"/>
      <c r="G413" s="98"/>
      <c r="H413" s="98"/>
      <c r="I413" s="62"/>
      <c r="J413" s="62"/>
      <c r="K413" s="63"/>
      <c r="L413" s="258"/>
      <c r="M413" s="258"/>
      <c r="N413" s="57"/>
      <c r="O413" s="28"/>
      <c r="P413" s="57"/>
      <c r="Q413" s="28"/>
      <c r="R413" s="133"/>
      <c r="S413" s="206"/>
      <c r="T413" s="289" t="s">
        <v>148</v>
      </c>
      <c r="U413" s="27" t="s">
        <v>34</v>
      </c>
      <c r="V413" s="41"/>
      <c r="W413" s="57"/>
      <c r="X413" s="98"/>
      <c r="Y413" s="98"/>
      <c r="Z413" s="98"/>
      <c r="AA413" s="62"/>
      <c r="AB413" s="62"/>
      <c r="AC413" s="63"/>
      <c r="AD413" s="258"/>
      <c r="AE413" s="258"/>
      <c r="AF413" s="57"/>
      <c r="AG413" s="28"/>
      <c r="AH413" s="57"/>
      <c r="AI413" s="28"/>
      <c r="AJ413" s="133"/>
      <c r="AK413" s="208"/>
      <c r="AL413" s="289" t="s">
        <v>148</v>
      </c>
      <c r="AM413" s="121" t="str">
        <f t="shared" si="34"/>
        <v/>
      </c>
      <c r="AN413" s="97" t="str">
        <f t="shared" si="35"/>
        <v/>
      </c>
      <c r="AO413" s="97" t="str">
        <f t="shared" si="36"/>
        <v/>
      </c>
      <c r="AP413" s="97" t="str">
        <f t="shared" si="37"/>
        <v/>
      </c>
      <c r="AQ413" s="122" t="str">
        <f t="shared" si="38"/>
        <v/>
      </c>
      <c r="AR413" s="39"/>
      <c r="AS413" s="234"/>
      <c r="AT413" s="39"/>
    </row>
    <row r="414" spans="2:46" ht="13.5" customHeight="1" x14ac:dyDescent="0.15">
      <c r="B414" s="290"/>
      <c r="C414" s="29" t="s">
        <v>35</v>
      </c>
      <c r="D414" s="187"/>
      <c r="E414" s="58"/>
      <c r="F414" s="188"/>
      <c r="G414" s="188"/>
      <c r="H414" s="188"/>
      <c r="I414" s="64"/>
      <c r="J414" s="64"/>
      <c r="K414" s="189"/>
      <c r="L414" s="259"/>
      <c r="M414" s="259"/>
      <c r="N414" s="58"/>
      <c r="O414" s="30"/>
      <c r="P414" s="58"/>
      <c r="Q414" s="30"/>
      <c r="R414" s="134"/>
      <c r="S414" s="206"/>
      <c r="T414" s="290"/>
      <c r="U414" s="29" t="s">
        <v>35</v>
      </c>
      <c r="V414" s="187"/>
      <c r="W414" s="58"/>
      <c r="X414" s="188"/>
      <c r="Y414" s="188"/>
      <c r="Z414" s="188"/>
      <c r="AA414" s="64"/>
      <c r="AB414" s="64"/>
      <c r="AC414" s="189"/>
      <c r="AD414" s="259"/>
      <c r="AE414" s="259"/>
      <c r="AF414" s="58"/>
      <c r="AG414" s="30"/>
      <c r="AH414" s="58"/>
      <c r="AI414" s="30"/>
      <c r="AJ414" s="134"/>
      <c r="AK414" s="208"/>
      <c r="AL414" s="290"/>
      <c r="AM414" s="88" t="str">
        <f t="shared" si="34"/>
        <v/>
      </c>
      <c r="AN414" s="123" t="str">
        <f t="shared" si="35"/>
        <v/>
      </c>
      <c r="AO414" s="123" t="str">
        <f t="shared" si="36"/>
        <v/>
      </c>
      <c r="AP414" s="123" t="str">
        <f t="shared" si="37"/>
        <v/>
      </c>
      <c r="AQ414" s="89" t="str">
        <f t="shared" si="38"/>
        <v/>
      </c>
      <c r="AR414" s="39"/>
      <c r="AS414" s="234"/>
      <c r="AT414" s="39"/>
    </row>
    <row r="415" spans="2:46" ht="13.5" customHeight="1" x14ac:dyDescent="0.15">
      <c r="B415" s="290"/>
      <c r="C415" s="29" t="s">
        <v>36</v>
      </c>
      <c r="D415" s="187"/>
      <c r="E415" s="58"/>
      <c r="F415" s="188"/>
      <c r="G415" s="188"/>
      <c r="H415" s="188"/>
      <c r="I415" s="64"/>
      <c r="J415" s="64"/>
      <c r="K415" s="189"/>
      <c r="L415" s="259"/>
      <c r="M415" s="259"/>
      <c r="N415" s="58"/>
      <c r="O415" s="30"/>
      <c r="P415" s="58"/>
      <c r="Q415" s="30"/>
      <c r="R415" s="134"/>
      <c r="S415" s="206"/>
      <c r="T415" s="290"/>
      <c r="U415" s="29" t="s">
        <v>36</v>
      </c>
      <c r="V415" s="187"/>
      <c r="W415" s="58"/>
      <c r="X415" s="188"/>
      <c r="Y415" s="188"/>
      <c r="Z415" s="188"/>
      <c r="AA415" s="64"/>
      <c r="AB415" s="64"/>
      <c r="AC415" s="189"/>
      <c r="AD415" s="259"/>
      <c r="AE415" s="259"/>
      <c r="AF415" s="58"/>
      <c r="AG415" s="30"/>
      <c r="AH415" s="58"/>
      <c r="AI415" s="30"/>
      <c r="AJ415" s="134"/>
      <c r="AK415" s="208"/>
      <c r="AL415" s="290"/>
      <c r="AM415" s="88" t="str">
        <f t="shared" si="34"/>
        <v/>
      </c>
      <c r="AN415" s="123" t="str">
        <f t="shared" si="35"/>
        <v/>
      </c>
      <c r="AO415" s="123" t="str">
        <f t="shared" si="36"/>
        <v/>
      </c>
      <c r="AP415" s="123" t="str">
        <f t="shared" si="37"/>
        <v/>
      </c>
      <c r="AQ415" s="89" t="str">
        <f t="shared" si="38"/>
        <v/>
      </c>
      <c r="AR415" s="39"/>
      <c r="AS415" s="234"/>
      <c r="AT415" s="39"/>
    </row>
    <row r="416" spans="2:46" ht="13.5" customHeight="1" x14ac:dyDescent="0.15">
      <c r="B416" s="290"/>
      <c r="C416" s="29" t="s">
        <v>38</v>
      </c>
      <c r="D416" s="187"/>
      <c r="E416" s="58"/>
      <c r="F416" s="188"/>
      <c r="G416" s="188"/>
      <c r="H416" s="188"/>
      <c r="I416" s="64"/>
      <c r="J416" s="64"/>
      <c r="K416" s="189"/>
      <c r="L416" s="259"/>
      <c r="M416" s="259"/>
      <c r="N416" s="58"/>
      <c r="O416" s="30"/>
      <c r="P416" s="58"/>
      <c r="Q416" s="30"/>
      <c r="R416" s="134"/>
      <c r="S416" s="206"/>
      <c r="T416" s="290"/>
      <c r="U416" s="29" t="s">
        <v>38</v>
      </c>
      <c r="V416" s="187"/>
      <c r="W416" s="58"/>
      <c r="X416" s="188"/>
      <c r="Y416" s="188"/>
      <c r="Z416" s="188"/>
      <c r="AA416" s="64"/>
      <c r="AB416" s="64"/>
      <c r="AC416" s="189"/>
      <c r="AD416" s="259"/>
      <c r="AE416" s="259"/>
      <c r="AF416" s="58"/>
      <c r="AG416" s="30"/>
      <c r="AH416" s="58"/>
      <c r="AI416" s="30"/>
      <c r="AJ416" s="134"/>
      <c r="AK416" s="208"/>
      <c r="AL416" s="290"/>
      <c r="AM416" s="88" t="str">
        <f t="shared" si="34"/>
        <v/>
      </c>
      <c r="AN416" s="123" t="str">
        <f t="shared" si="35"/>
        <v/>
      </c>
      <c r="AO416" s="123" t="str">
        <f t="shared" si="36"/>
        <v/>
      </c>
      <c r="AP416" s="123" t="str">
        <f t="shared" si="37"/>
        <v/>
      </c>
      <c r="AQ416" s="89" t="str">
        <f t="shared" si="38"/>
        <v/>
      </c>
      <c r="AR416" s="39"/>
      <c r="AS416" s="234"/>
      <c r="AT416" s="39"/>
    </row>
    <row r="417" spans="2:46" ht="13.5" customHeight="1" thickBot="1" x14ac:dyDescent="0.2">
      <c r="B417" s="291"/>
      <c r="C417" s="29"/>
      <c r="D417" s="187"/>
      <c r="E417" s="58"/>
      <c r="F417" s="190"/>
      <c r="G417" s="190"/>
      <c r="H417" s="190"/>
      <c r="I417" s="58"/>
      <c r="J417" s="58"/>
      <c r="K417" s="189"/>
      <c r="L417" s="259"/>
      <c r="M417" s="259"/>
      <c r="N417" s="58"/>
      <c r="O417" s="30"/>
      <c r="P417" s="58"/>
      <c r="Q417" s="30"/>
      <c r="R417" s="185"/>
      <c r="S417" s="206"/>
      <c r="T417" s="291"/>
      <c r="U417" s="29"/>
      <c r="V417" s="187"/>
      <c r="W417" s="58"/>
      <c r="X417" s="190"/>
      <c r="Y417" s="190"/>
      <c r="Z417" s="190"/>
      <c r="AA417" s="58"/>
      <c r="AB417" s="58"/>
      <c r="AC417" s="189"/>
      <c r="AD417" s="259"/>
      <c r="AE417" s="259"/>
      <c r="AF417" s="58"/>
      <c r="AG417" s="30"/>
      <c r="AH417" s="58"/>
      <c r="AI417" s="30"/>
      <c r="AJ417" s="185"/>
      <c r="AK417" s="208"/>
      <c r="AL417" s="291"/>
      <c r="AM417" s="124" t="str">
        <f t="shared" ref="AM417:AM480" si="39">IF(OR(X417="",F417=""),"",X417-F417)</f>
        <v/>
      </c>
      <c r="AN417" s="125" t="str">
        <f t="shared" ref="AN417:AN480" si="40">IF(OR(Y417="",G417=""),"",Y417-G417)</f>
        <v/>
      </c>
      <c r="AO417" s="125" t="str">
        <f t="shared" ref="AO417:AO480" si="41">IF(OR(Z417="",H417=""),"",Z417-H417)</f>
        <v/>
      </c>
      <c r="AP417" s="125" t="str">
        <f t="shared" ref="AP417:AP480" si="42">IF(OR(AA417="",I417=""),"",AA417-I417)</f>
        <v/>
      </c>
      <c r="AQ417" s="126" t="str">
        <f t="shared" ref="AQ417:AQ480" si="43">IF(OR(AB417="",J417=""),"",AB417-J417)</f>
        <v/>
      </c>
      <c r="AR417" s="39"/>
      <c r="AS417" s="234"/>
      <c r="AT417" s="39"/>
    </row>
    <row r="418" spans="2:46" ht="13.5" customHeight="1" x14ac:dyDescent="0.15">
      <c r="B418" s="289" t="s">
        <v>149</v>
      </c>
      <c r="C418" s="27" t="s">
        <v>34</v>
      </c>
      <c r="D418" s="41"/>
      <c r="E418" s="57"/>
      <c r="F418" s="98"/>
      <c r="G418" s="98"/>
      <c r="H418" s="98"/>
      <c r="I418" s="62"/>
      <c r="J418" s="62"/>
      <c r="K418" s="63"/>
      <c r="L418" s="258"/>
      <c r="M418" s="258"/>
      <c r="N418" s="57"/>
      <c r="O418" s="28"/>
      <c r="P418" s="57"/>
      <c r="Q418" s="28"/>
      <c r="R418" s="133"/>
      <c r="S418" s="206"/>
      <c r="T418" s="289" t="s">
        <v>149</v>
      </c>
      <c r="U418" s="27" t="s">
        <v>34</v>
      </c>
      <c r="V418" s="41"/>
      <c r="W418" s="57"/>
      <c r="X418" s="98"/>
      <c r="Y418" s="98"/>
      <c r="Z418" s="98"/>
      <c r="AA418" s="62"/>
      <c r="AB418" s="62"/>
      <c r="AC418" s="63"/>
      <c r="AD418" s="258"/>
      <c r="AE418" s="258"/>
      <c r="AF418" s="57"/>
      <c r="AG418" s="28"/>
      <c r="AH418" s="57"/>
      <c r="AI418" s="28"/>
      <c r="AJ418" s="133"/>
      <c r="AK418" s="208"/>
      <c r="AL418" s="289" t="s">
        <v>149</v>
      </c>
      <c r="AM418" s="121" t="str">
        <f t="shared" si="39"/>
        <v/>
      </c>
      <c r="AN418" s="97" t="str">
        <f t="shared" si="40"/>
        <v/>
      </c>
      <c r="AO418" s="97" t="str">
        <f t="shared" si="41"/>
        <v/>
      </c>
      <c r="AP418" s="97" t="str">
        <f t="shared" si="42"/>
        <v/>
      </c>
      <c r="AQ418" s="122" t="str">
        <f t="shared" si="43"/>
        <v/>
      </c>
      <c r="AR418" s="39"/>
      <c r="AS418" s="234"/>
      <c r="AT418" s="39"/>
    </row>
    <row r="419" spans="2:46" ht="13.5" customHeight="1" x14ac:dyDescent="0.15">
      <c r="B419" s="290"/>
      <c r="C419" s="29" t="s">
        <v>35</v>
      </c>
      <c r="D419" s="187"/>
      <c r="E419" s="58"/>
      <c r="F419" s="188"/>
      <c r="G419" s="188"/>
      <c r="H419" s="188"/>
      <c r="I419" s="64"/>
      <c r="J419" s="64"/>
      <c r="K419" s="189"/>
      <c r="L419" s="259"/>
      <c r="M419" s="259"/>
      <c r="N419" s="58"/>
      <c r="O419" s="30"/>
      <c r="P419" s="58"/>
      <c r="Q419" s="30"/>
      <c r="R419" s="134"/>
      <c r="S419" s="206"/>
      <c r="T419" s="290"/>
      <c r="U419" s="29" t="s">
        <v>35</v>
      </c>
      <c r="V419" s="187"/>
      <c r="W419" s="58"/>
      <c r="X419" s="188"/>
      <c r="Y419" s="188"/>
      <c r="Z419" s="188"/>
      <c r="AA419" s="64"/>
      <c r="AB419" s="64"/>
      <c r="AC419" s="189"/>
      <c r="AD419" s="259"/>
      <c r="AE419" s="259"/>
      <c r="AF419" s="58"/>
      <c r="AG419" s="30"/>
      <c r="AH419" s="58"/>
      <c r="AI419" s="30"/>
      <c r="AJ419" s="134"/>
      <c r="AK419" s="208"/>
      <c r="AL419" s="290"/>
      <c r="AM419" s="88" t="str">
        <f t="shared" si="39"/>
        <v/>
      </c>
      <c r="AN419" s="123" t="str">
        <f t="shared" si="40"/>
        <v/>
      </c>
      <c r="AO419" s="123" t="str">
        <f t="shared" si="41"/>
        <v/>
      </c>
      <c r="AP419" s="123" t="str">
        <f t="shared" si="42"/>
        <v/>
      </c>
      <c r="AQ419" s="89" t="str">
        <f t="shared" si="43"/>
        <v/>
      </c>
      <c r="AR419" s="39"/>
      <c r="AS419" s="234"/>
      <c r="AT419" s="39"/>
    </row>
    <row r="420" spans="2:46" ht="13.5" customHeight="1" x14ac:dyDescent="0.15">
      <c r="B420" s="290"/>
      <c r="C420" s="29" t="s">
        <v>36</v>
      </c>
      <c r="D420" s="187"/>
      <c r="E420" s="58"/>
      <c r="F420" s="188"/>
      <c r="G420" s="188"/>
      <c r="H420" s="188"/>
      <c r="I420" s="64"/>
      <c r="J420" s="64"/>
      <c r="K420" s="189"/>
      <c r="L420" s="259"/>
      <c r="M420" s="259"/>
      <c r="N420" s="58"/>
      <c r="O420" s="30"/>
      <c r="P420" s="58"/>
      <c r="Q420" s="30"/>
      <c r="R420" s="134"/>
      <c r="S420" s="206"/>
      <c r="T420" s="290"/>
      <c r="U420" s="29" t="s">
        <v>36</v>
      </c>
      <c r="V420" s="187"/>
      <c r="W420" s="58"/>
      <c r="X420" s="188"/>
      <c r="Y420" s="188"/>
      <c r="Z420" s="188"/>
      <c r="AA420" s="64"/>
      <c r="AB420" s="64"/>
      <c r="AC420" s="189"/>
      <c r="AD420" s="259"/>
      <c r="AE420" s="259"/>
      <c r="AF420" s="58"/>
      <c r="AG420" s="30"/>
      <c r="AH420" s="58"/>
      <c r="AI420" s="30"/>
      <c r="AJ420" s="134"/>
      <c r="AK420" s="208"/>
      <c r="AL420" s="290"/>
      <c r="AM420" s="88" t="str">
        <f t="shared" si="39"/>
        <v/>
      </c>
      <c r="AN420" s="123" t="str">
        <f t="shared" si="40"/>
        <v/>
      </c>
      <c r="AO420" s="123" t="str">
        <f t="shared" si="41"/>
        <v/>
      </c>
      <c r="AP420" s="123" t="str">
        <f t="shared" si="42"/>
        <v/>
      </c>
      <c r="AQ420" s="89" t="str">
        <f t="shared" si="43"/>
        <v/>
      </c>
      <c r="AR420" s="39"/>
      <c r="AS420" s="234"/>
      <c r="AT420" s="39"/>
    </row>
    <row r="421" spans="2:46" ht="13.5" customHeight="1" x14ac:dyDescent="0.15">
      <c r="B421" s="290"/>
      <c r="C421" s="29" t="s">
        <v>38</v>
      </c>
      <c r="D421" s="187"/>
      <c r="E421" s="58"/>
      <c r="F421" s="188"/>
      <c r="G421" s="188"/>
      <c r="H421" s="188"/>
      <c r="I421" s="64"/>
      <c r="J421" s="64"/>
      <c r="K421" s="189"/>
      <c r="L421" s="259"/>
      <c r="M421" s="259"/>
      <c r="N421" s="58"/>
      <c r="O421" s="30"/>
      <c r="P421" s="58"/>
      <c r="Q421" s="30"/>
      <c r="R421" s="134"/>
      <c r="S421" s="206"/>
      <c r="T421" s="290"/>
      <c r="U421" s="29" t="s">
        <v>38</v>
      </c>
      <c r="V421" s="187"/>
      <c r="W421" s="58"/>
      <c r="X421" s="188"/>
      <c r="Y421" s="188"/>
      <c r="Z421" s="188"/>
      <c r="AA421" s="64"/>
      <c r="AB421" s="64"/>
      <c r="AC421" s="189"/>
      <c r="AD421" s="259"/>
      <c r="AE421" s="259"/>
      <c r="AF421" s="58"/>
      <c r="AG421" s="30"/>
      <c r="AH421" s="58"/>
      <c r="AI421" s="30"/>
      <c r="AJ421" s="134"/>
      <c r="AK421" s="208"/>
      <c r="AL421" s="290"/>
      <c r="AM421" s="88" t="str">
        <f t="shared" si="39"/>
        <v/>
      </c>
      <c r="AN421" s="123" t="str">
        <f t="shared" si="40"/>
        <v/>
      </c>
      <c r="AO421" s="123" t="str">
        <f t="shared" si="41"/>
        <v/>
      </c>
      <c r="AP421" s="123" t="str">
        <f t="shared" si="42"/>
        <v/>
      </c>
      <c r="AQ421" s="89" t="str">
        <f t="shared" si="43"/>
        <v/>
      </c>
      <c r="AR421" s="39"/>
      <c r="AS421" s="234"/>
      <c r="AT421" s="39"/>
    </row>
    <row r="422" spans="2:46" ht="13.5" customHeight="1" thickBot="1" x14ac:dyDescent="0.2">
      <c r="B422" s="291"/>
      <c r="C422" s="29"/>
      <c r="D422" s="187"/>
      <c r="E422" s="58"/>
      <c r="F422" s="190"/>
      <c r="G422" s="190"/>
      <c r="H422" s="190"/>
      <c r="I422" s="58"/>
      <c r="J422" s="58"/>
      <c r="K422" s="189"/>
      <c r="L422" s="259"/>
      <c r="M422" s="259"/>
      <c r="N422" s="58"/>
      <c r="O422" s="30"/>
      <c r="P422" s="58"/>
      <c r="Q422" s="30"/>
      <c r="R422" s="185"/>
      <c r="S422" s="206"/>
      <c r="T422" s="291"/>
      <c r="U422" s="29"/>
      <c r="V422" s="187"/>
      <c r="W422" s="58"/>
      <c r="X422" s="190"/>
      <c r="Y422" s="190"/>
      <c r="Z422" s="190"/>
      <c r="AA422" s="58"/>
      <c r="AB422" s="58"/>
      <c r="AC422" s="189"/>
      <c r="AD422" s="259"/>
      <c r="AE422" s="259"/>
      <c r="AF422" s="58"/>
      <c r="AG422" s="30"/>
      <c r="AH422" s="58"/>
      <c r="AI422" s="30"/>
      <c r="AJ422" s="185"/>
      <c r="AK422" s="208"/>
      <c r="AL422" s="291"/>
      <c r="AM422" s="124" t="str">
        <f t="shared" si="39"/>
        <v/>
      </c>
      <c r="AN422" s="125" t="str">
        <f t="shared" si="40"/>
        <v/>
      </c>
      <c r="AO422" s="125" t="str">
        <f t="shared" si="41"/>
        <v/>
      </c>
      <c r="AP422" s="125" t="str">
        <f t="shared" si="42"/>
        <v/>
      </c>
      <c r="AQ422" s="126" t="str">
        <f t="shared" si="43"/>
        <v/>
      </c>
      <c r="AR422" s="39"/>
      <c r="AS422" s="234"/>
      <c r="AT422" s="39"/>
    </row>
    <row r="423" spans="2:46" ht="13.5" customHeight="1" x14ac:dyDescent="0.15">
      <c r="B423" s="289" t="s">
        <v>150</v>
      </c>
      <c r="C423" s="27" t="s">
        <v>34</v>
      </c>
      <c r="D423" s="41"/>
      <c r="E423" s="57"/>
      <c r="F423" s="98"/>
      <c r="G423" s="98"/>
      <c r="H423" s="98"/>
      <c r="I423" s="62"/>
      <c r="J423" s="62"/>
      <c r="K423" s="63"/>
      <c r="L423" s="258"/>
      <c r="M423" s="258"/>
      <c r="N423" s="57"/>
      <c r="O423" s="28"/>
      <c r="P423" s="57"/>
      <c r="Q423" s="28"/>
      <c r="R423" s="133"/>
      <c r="S423" s="206"/>
      <c r="T423" s="289" t="s">
        <v>150</v>
      </c>
      <c r="U423" s="27" t="s">
        <v>34</v>
      </c>
      <c r="V423" s="41"/>
      <c r="W423" s="57"/>
      <c r="X423" s="98"/>
      <c r="Y423" s="98"/>
      <c r="Z423" s="98"/>
      <c r="AA423" s="62"/>
      <c r="AB423" s="62"/>
      <c r="AC423" s="63"/>
      <c r="AD423" s="258"/>
      <c r="AE423" s="258"/>
      <c r="AF423" s="57"/>
      <c r="AG423" s="28"/>
      <c r="AH423" s="57"/>
      <c r="AI423" s="28"/>
      <c r="AJ423" s="133"/>
      <c r="AK423" s="208"/>
      <c r="AL423" s="289" t="s">
        <v>150</v>
      </c>
      <c r="AM423" s="121" t="str">
        <f t="shared" si="39"/>
        <v/>
      </c>
      <c r="AN423" s="97" t="str">
        <f t="shared" si="40"/>
        <v/>
      </c>
      <c r="AO423" s="97" t="str">
        <f t="shared" si="41"/>
        <v/>
      </c>
      <c r="AP423" s="97" t="str">
        <f t="shared" si="42"/>
        <v/>
      </c>
      <c r="AQ423" s="122" t="str">
        <f t="shared" si="43"/>
        <v/>
      </c>
      <c r="AR423" s="39"/>
      <c r="AS423" s="234"/>
      <c r="AT423" s="39"/>
    </row>
    <row r="424" spans="2:46" ht="13.5" customHeight="1" x14ac:dyDescent="0.15">
      <c r="B424" s="290"/>
      <c r="C424" s="29" t="s">
        <v>35</v>
      </c>
      <c r="D424" s="187"/>
      <c r="E424" s="58"/>
      <c r="F424" s="188"/>
      <c r="G424" s="188"/>
      <c r="H424" s="188"/>
      <c r="I424" s="64"/>
      <c r="J424" s="64"/>
      <c r="K424" s="189"/>
      <c r="L424" s="259"/>
      <c r="M424" s="259"/>
      <c r="N424" s="58"/>
      <c r="O424" s="30"/>
      <c r="P424" s="58"/>
      <c r="Q424" s="30"/>
      <c r="R424" s="134"/>
      <c r="S424" s="206"/>
      <c r="T424" s="290"/>
      <c r="U424" s="29" t="s">
        <v>35</v>
      </c>
      <c r="V424" s="187"/>
      <c r="W424" s="58"/>
      <c r="X424" s="188"/>
      <c r="Y424" s="188"/>
      <c r="Z424" s="188"/>
      <c r="AA424" s="64"/>
      <c r="AB424" s="64"/>
      <c r="AC424" s="189"/>
      <c r="AD424" s="259"/>
      <c r="AE424" s="259"/>
      <c r="AF424" s="58"/>
      <c r="AG424" s="30"/>
      <c r="AH424" s="58"/>
      <c r="AI424" s="30"/>
      <c r="AJ424" s="134"/>
      <c r="AK424" s="208"/>
      <c r="AL424" s="290"/>
      <c r="AM424" s="88" t="str">
        <f t="shared" si="39"/>
        <v/>
      </c>
      <c r="AN424" s="123" t="str">
        <f t="shared" si="40"/>
        <v/>
      </c>
      <c r="AO424" s="123" t="str">
        <f t="shared" si="41"/>
        <v/>
      </c>
      <c r="AP424" s="123" t="str">
        <f t="shared" si="42"/>
        <v/>
      </c>
      <c r="AQ424" s="89" t="str">
        <f t="shared" si="43"/>
        <v/>
      </c>
      <c r="AR424" s="39"/>
      <c r="AS424" s="234"/>
      <c r="AT424" s="39"/>
    </row>
    <row r="425" spans="2:46" ht="13.5" customHeight="1" x14ac:dyDescent="0.15">
      <c r="B425" s="290"/>
      <c r="C425" s="29" t="s">
        <v>36</v>
      </c>
      <c r="D425" s="187"/>
      <c r="E425" s="58"/>
      <c r="F425" s="188"/>
      <c r="G425" s="188"/>
      <c r="H425" s="188"/>
      <c r="I425" s="64"/>
      <c r="J425" s="64"/>
      <c r="K425" s="189"/>
      <c r="L425" s="259"/>
      <c r="M425" s="259"/>
      <c r="N425" s="58"/>
      <c r="O425" s="30"/>
      <c r="P425" s="58"/>
      <c r="Q425" s="30"/>
      <c r="R425" s="134"/>
      <c r="S425" s="206"/>
      <c r="T425" s="290"/>
      <c r="U425" s="29" t="s">
        <v>36</v>
      </c>
      <c r="V425" s="187"/>
      <c r="W425" s="58"/>
      <c r="X425" s="188"/>
      <c r="Y425" s="188"/>
      <c r="Z425" s="188"/>
      <c r="AA425" s="64"/>
      <c r="AB425" s="64"/>
      <c r="AC425" s="189"/>
      <c r="AD425" s="259"/>
      <c r="AE425" s="259"/>
      <c r="AF425" s="58"/>
      <c r="AG425" s="30"/>
      <c r="AH425" s="58"/>
      <c r="AI425" s="30"/>
      <c r="AJ425" s="134"/>
      <c r="AK425" s="208"/>
      <c r="AL425" s="290"/>
      <c r="AM425" s="88" t="str">
        <f t="shared" si="39"/>
        <v/>
      </c>
      <c r="AN425" s="123" t="str">
        <f t="shared" si="40"/>
        <v/>
      </c>
      <c r="AO425" s="123" t="str">
        <f t="shared" si="41"/>
        <v/>
      </c>
      <c r="AP425" s="123" t="str">
        <f t="shared" si="42"/>
        <v/>
      </c>
      <c r="AQ425" s="89" t="str">
        <f t="shared" si="43"/>
        <v/>
      </c>
      <c r="AR425" s="39"/>
      <c r="AS425" s="234"/>
      <c r="AT425" s="39"/>
    </row>
    <row r="426" spans="2:46" ht="13.5" customHeight="1" x14ac:dyDescent="0.15">
      <c r="B426" s="290"/>
      <c r="C426" s="29" t="s">
        <v>38</v>
      </c>
      <c r="D426" s="187"/>
      <c r="E426" s="58"/>
      <c r="F426" s="188"/>
      <c r="G426" s="188"/>
      <c r="H426" s="188"/>
      <c r="I426" s="64"/>
      <c r="J426" s="64"/>
      <c r="K426" s="189"/>
      <c r="L426" s="259"/>
      <c r="M426" s="259"/>
      <c r="N426" s="58"/>
      <c r="O426" s="30"/>
      <c r="P426" s="58"/>
      <c r="Q426" s="30"/>
      <c r="R426" s="134"/>
      <c r="S426" s="206"/>
      <c r="T426" s="290"/>
      <c r="U426" s="29" t="s">
        <v>38</v>
      </c>
      <c r="V426" s="187"/>
      <c r="W426" s="58"/>
      <c r="X426" s="188"/>
      <c r="Y426" s="188"/>
      <c r="Z426" s="188"/>
      <c r="AA426" s="64"/>
      <c r="AB426" s="64"/>
      <c r="AC426" s="189"/>
      <c r="AD426" s="259"/>
      <c r="AE426" s="259"/>
      <c r="AF426" s="58"/>
      <c r="AG426" s="30"/>
      <c r="AH426" s="58"/>
      <c r="AI426" s="30"/>
      <c r="AJ426" s="134"/>
      <c r="AK426" s="208"/>
      <c r="AL426" s="290"/>
      <c r="AM426" s="88" t="str">
        <f t="shared" si="39"/>
        <v/>
      </c>
      <c r="AN426" s="123" t="str">
        <f t="shared" si="40"/>
        <v/>
      </c>
      <c r="AO426" s="123" t="str">
        <f t="shared" si="41"/>
        <v/>
      </c>
      <c r="AP426" s="123" t="str">
        <f t="shared" si="42"/>
        <v/>
      </c>
      <c r="AQ426" s="89" t="str">
        <f t="shared" si="43"/>
        <v/>
      </c>
      <c r="AR426" s="39"/>
      <c r="AS426" s="234"/>
      <c r="AT426" s="39"/>
    </row>
    <row r="427" spans="2:46" ht="13.5" customHeight="1" thickBot="1" x14ac:dyDescent="0.2">
      <c r="B427" s="291"/>
      <c r="C427" s="29"/>
      <c r="D427" s="187"/>
      <c r="E427" s="58"/>
      <c r="F427" s="190"/>
      <c r="G427" s="190"/>
      <c r="H427" s="190"/>
      <c r="I427" s="58"/>
      <c r="J427" s="58"/>
      <c r="K427" s="189"/>
      <c r="L427" s="259"/>
      <c r="M427" s="259"/>
      <c r="N427" s="58"/>
      <c r="O427" s="30"/>
      <c r="P427" s="58"/>
      <c r="Q427" s="30"/>
      <c r="R427" s="185"/>
      <c r="S427" s="206"/>
      <c r="T427" s="291"/>
      <c r="U427" s="29"/>
      <c r="V427" s="187"/>
      <c r="W427" s="58"/>
      <c r="X427" s="190"/>
      <c r="Y427" s="190"/>
      <c r="Z427" s="190"/>
      <c r="AA427" s="58"/>
      <c r="AB427" s="58"/>
      <c r="AC427" s="189"/>
      <c r="AD427" s="259"/>
      <c r="AE427" s="259"/>
      <c r="AF427" s="58"/>
      <c r="AG427" s="30"/>
      <c r="AH427" s="58"/>
      <c r="AI427" s="30"/>
      <c r="AJ427" s="185"/>
      <c r="AK427" s="208"/>
      <c r="AL427" s="291"/>
      <c r="AM427" s="124" t="str">
        <f t="shared" si="39"/>
        <v/>
      </c>
      <c r="AN427" s="125" t="str">
        <f t="shared" si="40"/>
        <v/>
      </c>
      <c r="AO427" s="125" t="str">
        <f t="shared" si="41"/>
        <v/>
      </c>
      <c r="AP427" s="125" t="str">
        <f t="shared" si="42"/>
        <v/>
      </c>
      <c r="AQ427" s="126" t="str">
        <f t="shared" si="43"/>
        <v/>
      </c>
      <c r="AR427" s="39"/>
      <c r="AS427" s="234"/>
      <c r="AT427" s="39"/>
    </row>
    <row r="428" spans="2:46" ht="13.5" customHeight="1" x14ac:dyDescent="0.15">
      <c r="B428" s="289" t="s">
        <v>151</v>
      </c>
      <c r="C428" s="27" t="s">
        <v>34</v>
      </c>
      <c r="D428" s="41"/>
      <c r="E428" s="57"/>
      <c r="F428" s="98"/>
      <c r="G428" s="98"/>
      <c r="H428" s="98"/>
      <c r="I428" s="62"/>
      <c r="J428" s="62"/>
      <c r="K428" s="63"/>
      <c r="L428" s="258"/>
      <c r="M428" s="258"/>
      <c r="N428" s="57"/>
      <c r="O428" s="28"/>
      <c r="P428" s="57"/>
      <c r="Q428" s="28"/>
      <c r="R428" s="133"/>
      <c r="S428" s="206"/>
      <c r="T428" s="289" t="s">
        <v>151</v>
      </c>
      <c r="U428" s="27" t="s">
        <v>34</v>
      </c>
      <c r="V428" s="41"/>
      <c r="W428" s="57"/>
      <c r="X428" s="98"/>
      <c r="Y428" s="98"/>
      <c r="Z428" s="98"/>
      <c r="AA428" s="62"/>
      <c r="AB428" s="62"/>
      <c r="AC428" s="63"/>
      <c r="AD428" s="258"/>
      <c r="AE428" s="258"/>
      <c r="AF428" s="57"/>
      <c r="AG428" s="28"/>
      <c r="AH428" s="57"/>
      <c r="AI428" s="28"/>
      <c r="AJ428" s="133"/>
      <c r="AK428" s="208"/>
      <c r="AL428" s="289" t="s">
        <v>151</v>
      </c>
      <c r="AM428" s="121" t="str">
        <f t="shared" si="39"/>
        <v/>
      </c>
      <c r="AN428" s="97" t="str">
        <f t="shared" si="40"/>
        <v/>
      </c>
      <c r="AO428" s="97" t="str">
        <f t="shared" si="41"/>
        <v/>
      </c>
      <c r="AP428" s="97" t="str">
        <f t="shared" si="42"/>
        <v/>
      </c>
      <c r="AQ428" s="122" t="str">
        <f t="shared" si="43"/>
        <v/>
      </c>
      <c r="AR428" s="39"/>
      <c r="AS428" s="234"/>
      <c r="AT428" s="39"/>
    </row>
    <row r="429" spans="2:46" ht="13.5" customHeight="1" x14ac:dyDescent="0.15">
      <c r="B429" s="290"/>
      <c r="C429" s="29" t="s">
        <v>35</v>
      </c>
      <c r="D429" s="187"/>
      <c r="E429" s="58"/>
      <c r="F429" s="188"/>
      <c r="G429" s="188"/>
      <c r="H429" s="188"/>
      <c r="I429" s="64"/>
      <c r="J429" s="64"/>
      <c r="K429" s="189"/>
      <c r="L429" s="259"/>
      <c r="M429" s="259"/>
      <c r="N429" s="58"/>
      <c r="O429" s="30"/>
      <c r="P429" s="58"/>
      <c r="Q429" s="30"/>
      <c r="R429" s="134"/>
      <c r="S429" s="206"/>
      <c r="T429" s="290"/>
      <c r="U429" s="29" t="s">
        <v>35</v>
      </c>
      <c r="V429" s="187"/>
      <c r="W429" s="58"/>
      <c r="X429" s="188"/>
      <c r="Y429" s="188"/>
      <c r="Z429" s="188"/>
      <c r="AA429" s="64"/>
      <c r="AB429" s="64"/>
      <c r="AC429" s="189"/>
      <c r="AD429" s="259"/>
      <c r="AE429" s="259"/>
      <c r="AF429" s="58"/>
      <c r="AG429" s="30"/>
      <c r="AH429" s="58"/>
      <c r="AI429" s="30"/>
      <c r="AJ429" s="134"/>
      <c r="AK429" s="208"/>
      <c r="AL429" s="290"/>
      <c r="AM429" s="88" t="str">
        <f t="shared" si="39"/>
        <v/>
      </c>
      <c r="AN429" s="123" t="str">
        <f t="shared" si="40"/>
        <v/>
      </c>
      <c r="AO429" s="123" t="str">
        <f t="shared" si="41"/>
        <v/>
      </c>
      <c r="AP429" s="123" t="str">
        <f t="shared" si="42"/>
        <v/>
      </c>
      <c r="AQ429" s="89" t="str">
        <f t="shared" si="43"/>
        <v/>
      </c>
      <c r="AR429" s="39"/>
      <c r="AS429" s="234"/>
      <c r="AT429" s="39"/>
    </row>
    <row r="430" spans="2:46" ht="13.5" customHeight="1" x14ac:dyDescent="0.15">
      <c r="B430" s="290"/>
      <c r="C430" s="29" t="s">
        <v>36</v>
      </c>
      <c r="D430" s="187"/>
      <c r="E430" s="58"/>
      <c r="F430" s="188"/>
      <c r="G430" s="188"/>
      <c r="H430" s="188"/>
      <c r="I430" s="64"/>
      <c r="J430" s="64"/>
      <c r="K430" s="189"/>
      <c r="L430" s="259"/>
      <c r="M430" s="259"/>
      <c r="N430" s="58"/>
      <c r="O430" s="30"/>
      <c r="P430" s="58"/>
      <c r="Q430" s="30"/>
      <c r="R430" s="134"/>
      <c r="S430" s="206"/>
      <c r="T430" s="290"/>
      <c r="U430" s="29" t="s">
        <v>36</v>
      </c>
      <c r="V430" s="187"/>
      <c r="W430" s="58"/>
      <c r="X430" s="188"/>
      <c r="Y430" s="188"/>
      <c r="Z430" s="188"/>
      <c r="AA430" s="64"/>
      <c r="AB430" s="64"/>
      <c r="AC430" s="189"/>
      <c r="AD430" s="259"/>
      <c r="AE430" s="259"/>
      <c r="AF430" s="58"/>
      <c r="AG430" s="30"/>
      <c r="AH430" s="58"/>
      <c r="AI430" s="30"/>
      <c r="AJ430" s="134"/>
      <c r="AK430" s="208"/>
      <c r="AL430" s="290"/>
      <c r="AM430" s="88" t="str">
        <f t="shared" si="39"/>
        <v/>
      </c>
      <c r="AN430" s="123" t="str">
        <f t="shared" si="40"/>
        <v/>
      </c>
      <c r="AO430" s="123" t="str">
        <f t="shared" si="41"/>
        <v/>
      </c>
      <c r="AP430" s="123" t="str">
        <f t="shared" si="42"/>
        <v/>
      </c>
      <c r="AQ430" s="89" t="str">
        <f t="shared" si="43"/>
        <v/>
      </c>
      <c r="AR430" s="39"/>
      <c r="AS430" s="234"/>
      <c r="AT430" s="39"/>
    </row>
    <row r="431" spans="2:46" ht="13.5" customHeight="1" x14ac:dyDescent="0.15">
      <c r="B431" s="290"/>
      <c r="C431" s="29" t="s">
        <v>38</v>
      </c>
      <c r="D431" s="187"/>
      <c r="E431" s="58"/>
      <c r="F431" s="188"/>
      <c r="G431" s="188"/>
      <c r="H431" s="188"/>
      <c r="I431" s="64"/>
      <c r="J431" s="64"/>
      <c r="K431" s="189"/>
      <c r="L431" s="259"/>
      <c r="M431" s="259"/>
      <c r="N431" s="58"/>
      <c r="O431" s="30"/>
      <c r="P431" s="58"/>
      <c r="Q431" s="30"/>
      <c r="R431" s="134"/>
      <c r="S431" s="206"/>
      <c r="T431" s="290"/>
      <c r="U431" s="29" t="s">
        <v>38</v>
      </c>
      <c r="V431" s="187"/>
      <c r="W431" s="58"/>
      <c r="X431" s="188"/>
      <c r="Y431" s="188"/>
      <c r="Z431" s="188"/>
      <c r="AA431" s="64"/>
      <c r="AB431" s="64"/>
      <c r="AC431" s="189"/>
      <c r="AD431" s="259"/>
      <c r="AE431" s="259"/>
      <c r="AF431" s="58"/>
      <c r="AG431" s="30"/>
      <c r="AH431" s="58"/>
      <c r="AI431" s="30"/>
      <c r="AJ431" s="134"/>
      <c r="AK431" s="208"/>
      <c r="AL431" s="290"/>
      <c r="AM431" s="88" t="str">
        <f t="shared" si="39"/>
        <v/>
      </c>
      <c r="AN431" s="123" t="str">
        <f t="shared" si="40"/>
        <v/>
      </c>
      <c r="AO431" s="123" t="str">
        <f t="shared" si="41"/>
        <v/>
      </c>
      <c r="AP431" s="123" t="str">
        <f t="shared" si="42"/>
        <v/>
      </c>
      <c r="AQ431" s="89" t="str">
        <f t="shared" si="43"/>
        <v/>
      </c>
      <c r="AR431" s="39"/>
      <c r="AS431" s="234"/>
      <c r="AT431" s="39"/>
    </row>
    <row r="432" spans="2:46" ht="13.5" customHeight="1" thickBot="1" x14ac:dyDescent="0.2">
      <c r="B432" s="291"/>
      <c r="C432" s="29"/>
      <c r="D432" s="187"/>
      <c r="E432" s="58"/>
      <c r="F432" s="190"/>
      <c r="G432" s="190"/>
      <c r="H432" s="190"/>
      <c r="I432" s="58"/>
      <c r="J432" s="58"/>
      <c r="K432" s="189"/>
      <c r="L432" s="259"/>
      <c r="M432" s="259"/>
      <c r="N432" s="58"/>
      <c r="O432" s="30"/>
      <c r="P432" s="58"/>
      <c r="Q432" s="30"/>
      <c r="R432" s="185"/>
      <c r="S432" s="206"/>
      <c r="T432" s="291"/>
      <c r="U432" s="29"/>
      <c r="V432" s="187"/>
      <c r="W432" s="58"/>
      <c r="X432" s="190"/>
      <c r="Y432" s="190"/>
      <c r="Z432" s="190"/>
      <c r="AA432" s="58"/>
      <c r="AB432" s="58"/>
      <c r="AC432" s="189"/>
      <c r="AD432" s="259"/>
      <c r="AE432" s="259"/>
      <c r="AF432" s="58"/>
      <c r="AG432" s="30"/>
      <c r="AH432" s="58"/>
      <c r="AI432" s="30"/>
      <c r="AJ432" s="185"/>
      <c r="AK432" s="208"/>
      <c r="AL432" s="291"/>
      <c r="AM432" s="124" t="str">
        <f t="shared" si="39"/>
        <v/>
      </c>
      <c r="AN432" s="125" t="str">
        <f t="shared" si="40"/>
        <v/>
      </c>
      <c r="AO432" s="125" t="str">
        <f t="shared" si="41"/>
        <v/>
      </c>
      <c r="AP432" s="125" t="str">
        <f t="shared" si="42"/>
        <v/>
      </c>
      <c r="AQ432" s="126" t="str">
        <f t="shared" si="43"/>
        <v/>
      </c>
      <c r="AR432" s="39"/>
      <c r="AS432" s="234"/>
      <c r="AT432" s="39"/>
    </row>
    <row r="433" spans="2:46" ht="13.5" customHeight="1" x14ac:dyDescent="0.15">
      <c r="B433" s="289" t="s">
        <v>152</v>
      </c>
      <c r="C433" s="27" t="s">
        <v>34</v>
      </c>
      <c r="D433" s="41"/>
      <c r="E433" s="57"/>
      <c r="F433" s="98"/>
      <c r="G433" s="98"/>
      <c r="H433" s="98"/>
      <c r="I433" s="62"/>
      <c r="J433" s="62"/>
      <c r="K433" s="63"/>
      <c r="L433" s="258"/>
      <c r="M433" s="258"/>
      <c r="N433" s="57"/>
      <c r="O433" s="28"/>
      <c r="P433" s="57"/>
      <c r="Q433" s="28"/>
      <c r="R433" s="133"/>
      <c r="S433" s="206"/>
      <c r="T433" s="289" t="s">
        <v>152</v>
      </c>
      <c r="U433" s="27" t="s">
        <v>34</v>
      </c>
      <c r="V433" s="41"/>
      <c r="W433" s="57"/>
      <c r="X433" s="98"/>
      <c r="Y433" s="98"/>
      <c r="Z433" s="98"/>
      <c r="AA433" s="62"/>
      <c r="AB433" s="62"/>
      <c r="AC433" s="63"/>
      <c r="AD433" s="258"/>
      <c r="AE433" s="258"/>
      <c r="AF433" s="57"/>
      <c r="AG433" s="28"/>
      <c r="AH433" s="57"/>
      <c r="AI433" s="28"/>
      <c r="AJ433" s="133"/>
      <c r="AK433" s="208"/>
      <c r="AL433" s="289" t="s">
        <v>152</v>
      </c>
      <c r="AM433" s="121" t="str">
        <f t="shared" si="39"/>
        <v/>
      </c>
      <c r="AN433" s="97" t="str">
        <f t="shared" si="40"/>
        <v/>
      </c>
      <c r="AO433" s="97" t="str">
        <f t="shared" si="41"/>
        <v/>
      </c>
      <c r="AP433" s="97" t="str">
        <f t="shared" si="42"/>
        <v/>
      </c>
      <c r="AQ433" s="122" t="str">
        <f t="shared" si="43"/>
        <v/>
      </c>
      <c r="AR433" s="39"/>
      <c r="AS433" s="234"/>
      <c r="AT433" s="39"/>
    </row>
    <row r="434" spans="2:46" ht="13.5" customHeight="1" x14ac:dyDescent="0.15">
      <c r="B434" s="290"/>
      <c r="C434" s="29" t="s">
        <v>35</v>
      </c>
      <c r="D434" s="187"/>
      <c r="E434" s="58"/>
      <c r="F434" s="188"/>
      <c r="G434" s="188"/>
      <c r="H434" s="188"/>
      <c r="I434" s="64"/>
      <c r="J434" s="64"/>
      <c r="K434" s="189"/>
      <c r="L434" s="259"/>
      <c r="M434" s="259"/>
      <c r="N434" s="58"/>
      <c r="O434" s="30"/>
      <c r="P434" s="58"/>
      <c r="Q434" s="30"/>
      <c r="R434" s="134"/>
      <c r="S434" s="206"/>
      <c r="T434" s="290"/>
      <c r="U434" s="29" t="s">
        <v>35</v>
      </c>
      <c r="V434" s="187"/>
      <c r="W434" s="58"/>
      <c r="X434" s="188"/>
      <c r="Y434" s="188"/>
      <c r="Z434" s="188"/>
      <c r="AA434" s="64"/>
      <c r="AB434" s="64"/>
      <c r="AC434" s="189"/>
      <c r="AD434" s="259"/>
      <c r="AE434" s="259"/>
      <c r="AF434" s="58"/>
      <c r="AG434" s="30"/>
      <c r="AH434" s="58"/>
      <c r="AI434" s="30"/>
      <c r="AJ434" s="134"/>
      <c r="AK434" s="208"/>
      <c r="AL434" s="290"/>
      <c r="AM434" s="88" t="str">
        <f t="shared" si="39"/>
        <v/>
      </c>
      <c r="AN434" s="123" t="str">
        <f t="shared" si="40"/>
        <v/>
      </c>
      <c r="AO434" s="123" t="str">
        <f t="shared" si="41"/>
        <v/>
      </c>
      <c r="AP434" s="123" t="str">
        <f t="shared" si="42"/>
        <v/>
      </c>
      <c r="AQ434" s="89" t="str">
        <f t="shared" si="43"/>
        <v/>
      </c>
      <c r="AR434" s="39"/>
      <c r="AS434" s="234"/>
      <c r="AT434" s="39"/>
    </row>
    <row r="435" spans="2:46" ht="13.5" customHeight="1" x14ac:dyDescent="0.15">
      <c r="B435" s="290"/>
      <c r="C435" s="29" t="s">
        <v>36</v>
      </c>
      <c r="D435" s="187"/>
      <c r="E435" s="58"/>
      <c r="F435" s="188"/>
      <c r="G435" s="188"/>
      <c r="H435" s="188"/>
      <c r="I435" s="64"/>
      <c r="J435" s="64"/>
      <c r="K435" s="189"/>
      <c r="L435" s="259"/>
      <c r="M435" s="259"/>
      <c r="N435" s="58"/>
      <c r="O435" s="30"/>
      <c r="P435" s="58"/>
      <c r="Q435" s="30"/>
      <c r="R435" s="134"/>
      <c r="S435" s="206"/>
      <c r="T435" s="290"/>
      <c r="U435" s="29" t="s">
        <v>36</v>
      </c>
      <c r="V435" s="187"/>
      <c r="W435" s="58"/>
      <c r="X435" s="188"/>
      <c r="Y435" s="188"/>
      <c r="Z435" s="188"/>
      <c r="AA435" s="64"/>
      <c r="AB435" s="64"/>
      <c r="AC435" s="189"/>
      <c r="AD435" s="259"/>
      <c r="AE435" s="259"/>
      <c r="AF435" s="58"/>
      <c r="AG435" s="30"/>
      <c r="AH435" s="58"/>
      <c r="AI435" s="30"/>
      <c r="AJ435" s="134"/>
      <c r="AK435" s="208"/>
      <c r="AL435" s="290"/>
      <c r="AM435" s="88" t="str">
        <f t="shared" si="39"/>
        <v/>
      </c>
      <c r="AN435" s="123" t="str">
        <f t="shared" si="40"/>
        <v/>
      </c>
      <c r="AO435" s="123" t="str">
        <f t="shared" si="41"/>
        <v/>
      </c>
      <c r="AP435" s="123" t="str">
        <f t="shared" si="42"/>
        <v/>
      </c>
      <c r="AQ435" s="89" t="str">
        <f t="shared" si="43"/>
        <v/>
      </c>
      <c r="AR435" s="39"/>
      <c r="AS435" s="234"/>
      <c r="AT435" s="39"/>
    </row>
    <row r="436" spans="2:46" ht="13.5" customHeight="1" x14ac:dyDescent="0.15">
      <c r="B436" s="290"/>
      <c r="C436" s="29" t="s">
        <v>38</v>
      </c>
      <c r="D436" s="187"/>
      <c r="E436" s="58"/>
      <c r="F436" s="188"/>
      <c r="G436" s="188"/>
      <c r="H436" s="188"/>
      <c r="I436" s="64"/>
      <c r="J436" s="64"/>
      <c r="K436" s="189"/>
      <c r="L436" s="259"/>
      <c r="M436" s="259"/>
      <c r="N436" s="58"/>
      <c r="O436" s="30"/>
      <c r="P436" s="58"/>
      <c r="Q436" s="30"/>
      <c r="R436" s="134"/>
      <c r="S436" s="206"/>
      <c r="T436" s="290"/>
      <c r="U436" s="29" t="s">
        <v>38</v>
      </c>
      <c r="V436" s="187"/>
      <c r="W436" s="58"/>
      <c r="X436" s="188"/>
      <c r="Y436" s="188"/>
      <c r="Z436" s="188"/>
      <c r="AA436" s="64"/>
      <c r="AB436" s="64"/>
      <c r="AC436" s="189"/>
      <c r="AD436" s="259"/>
      <c r="AE436" s="259"/>
      <c r="AF436" s="58"/>
      <c r="AG436" s="30"/>
      <c r="AH436" s="58"/>
      <c r="AI436" s="30"/>
      <c r="AJ436" s="134"/>
      <c r="AK436" s="208"/>
      <c r="AL436" s="290"/>
      <c r="AM436" s="88" t="str">
        <f t="shared" si="39"/>
        <v/>
      </c>
      <c r="AN436" s="123" t="str">
        <f t="shared" si="40"/>
        <v/>
      </c>
      <c r="AO436" s="123" t="str">
        <f t="shared" si="41"/>
        <v/>
      </c>
      <c r="AP436" s="123" t="str">
        <f t="shared" si="42"/>
        <v/>
      </c>
      <c r="AQ436" s="89" t="str">
        <f t="shared" si="43"/>
        <v/>
      </c>
      <c r="AR436" s="39"/>
      <c r="AS436" s="234"/>
      <c r="AT436" s="39"/>
    </row>
    <row r="437" spans="2:46" ht="13.5" customHeight="1" thickBot="1" x14ac:dyDescent="0.2">
      <c r="B437" s="291"/>
      <c r="C437" s="29"/>
      <c r="D437" s="187"/>
      <c r="E437" s="58"/>
      <c r="F437" s="190"/>
      <c r="G437" s="190"/>
      <c r="H437" s="190"/>
      <c r="I437" s="58"/>
      <c r="J437" s="58"/>
      <c r="K437" s="189"/>
      <c r="L437" s="259"/>
      <c r="M437" s="259"/>
      <c r="N437" s="58"/>
      <c r="O437" s="30"/>
      <c r="P437" s="58"/>
      <c r="Q437" s="30"/>
      <c r="R437" s="185"/>
      <c r="S437" s="206"/>
      <c r="T437" s="291"/>
      <c r="U437" s="29"/>
      <c r="V437" s="187"/>
      <c r="W437" s="58"/>
      <c r="X437" s="190"/>
      <c r="Y437" s="190"/>
      <c r="Z437" s="190"/>
      <c r="AA437" s="58"/>
      <c r="AB437" s="58"/>
      <c r="AC437" s="189"/>
      <c r="AD437" s="259"/>
      <c r="AE437" s="259"/>
      <c r="AF437" s="58"/>
      <c r="AG437" s="30"/>
      <c r="AH437" s="58"/>
      <c r="AI437" s="30"/>
      <c r="AJ437" s="185"/>
      <c r="AK437" s="208"/>
      <c r="AL437" s="291"/>
      <c r="AM437" s="124" t="str">
        <f t="shared" si="39"/>
        <v/>
      </c>
      <c r="AN437" s="125" t="str">
        <f t="shared" si="40"/>
        <v/>
      </c>
      <c r="AO437" s="125" t="str">
        <f t="shared" si="41"/>
        <v/>
      </c>
      <c r="AP437" s="125" t="str">
        <f t="shared" si="42"/>
        <v/>
      </c>
      <c r="AQ437" s="126" t="str">
        <f t="shared" si="43"/>
        <v/>
      </c>
      <c r="AR437" s="39"/>
      <c r="AS437" s="234"/>
      <c r="AT437" s="39"/>
    </row>
    <row r="438" spans="2:46" ht="13.5" customHeight="1" x14ac:dyDescent="0.15">
      <c r="B438" s="289" t="s">
        <v>153</v>
      </c>
      <c r="C438" s="27" t="s">
        <v>34</v>
      </c>
      <c r="D438" s="41"/>
      <c r="E438" s="57"/>
      <c r="F438" s="98"/>
      <c r="G438" s="98"/>
      <c r="H438" s="98"/>
      <c r="I438" s="62"/>
      <c r="J438" s="62"/>
      <c r="K438" s="63"/>
      <c r="L438" s="258"/>
      <c r="M438" s="258"/>
      <c r="N438" s="57"/>
      <c r="O438" s="28"/>
      <c r="P438" s="57"/>
      <c r="Q438" s="28"/>
      <c r="R438" s="133"/>
      <c r="S438" s="206"/>
      <c r="T438" s="289" t="s">
        <v>153</v>
      </c>
      <c r="U438" s="27" t="s">
        <v>34</v>
      </c>
      <c r="V438" s="41"/>
      <c r="W438" s="57"/>
      <c r="X438" s="98"/>
      <c r="Y438" s="98"/>
      <c r="Z438" s="98"/>
      <c r="AA438" s="62"/>
      <c r="AB438" s="62"/>
      <c r="AC438" s="63"/>
      <c r="AD438" s="258"/>
      <c r="AE438" s="258"/>
      <c r="AF438" s="57"/>
      <c r="AG438" s="28"/>
      <c r="AH438" s="57"/>
      <c r="AI438" s="28"/>
      <c r="AJ438" s="133"/>
      <c r="AK438" s="208"/>
      <c r="AL438" s="289" t="s">
        <v>153</v>
      </c>
      <c r="AM438" s="121" t="str">
        <f t="shared" si="39"/>
        <v/>
      </c>
      <c r="AN438" s="97" t="str">
        <f t="shared" si="40"/>
        <v/>
      </c>
      <c r="AO438" s="97" t="str">
        <f t="shared" si="41"/>
        <v/>
      </c>
      <c r="AP438" s="97" t="str">
        <f t="shared" si="42"/>
        <v/>
      </c>
      <c r="AQ438" s="122" t="str">
        <f t="shared" si="43"/>
        <v/>
      </c>
      <c r="AR438" s="39"/>
      <c r="AS438" s="234"/>
      <c r="AT438" s="39"/>
    </row>
    <row r="439" spans="2:46" ht="13.5" customHeight="1" x14ac:dyDescent="0.15">
      <c r="B439" s="290"/>
      <c r="C439" s="29" t="s">
        <v>35</v>
      </c>
      <c r="D439" s="187"/>
      <c r="E439" s="58"/>
      <c r="F439" s="188"/>
      <c r="G439" s="188"/>
      <c r="H439" s="188"/>
      <c r="I439" s="64"/>
      <c r="J439" s="64"/>
      <c r="K439" s="189"/>
      <c r="L439" s="259"/>
      <c r="M439" s="259"/>
      <c r="N439" s="58"/>
      <c r="O439" s="30"/>
      <c r="P439" s="58"/>
      <c r="Q439" s="30"/>
      <c r="R439" s="134"/>
      <c r="S439" s="206"/>
      <c r="T439" s="290"/>
      <c r="U439" s="29" t="s">
        <v>35</v>
      </c>
      <c r="V439" s="187"/>
      <c r="W439" s="58"/>
      <c r="X439" s="188"/>
      <c r="Y439" s="188"/>
      <c r="Z439" s="188"/>
      <c r="AA439" s="64"/>
      <c r="AB439" s="64"/>
      <c r="AC439" s="189"/>
      <c r="AD439" s="259"/>
      <c r="AE439" s="259"/>
      <c r="AF439" s="58"/>
      <c r="AG439" s="30"/>
      <c r="AH439" s="58"/>
      <c r="AI439" s="30"/>
      <c r="AJ439" s="134"/>
      <c r="AK439" s="208"/>
      <c r="AL439" s="290"/>
      <c r="AM439" s="88" t="str">
        <f t="shared" si="39"/>
        <v/>
      </c>
      <c r="AN439" s="123" t="str">
        <f t="shared" si="40"/>
        <v/>
      </c>
      <c r="AO439" s="123" t="str">
        <f t="shared" si="41"/>
        <v/>
      </c>
      <c r="AP439" s="123" t="str">
        <f t="shared" si="42"/>
        <v/>
      </c>
      <c r="AQ439" s="89" t="str">
        <f t="shared" si="43"/>
        <v/>
      </c>
      <c r="AR439" s="39"/>
      <c r="AS439" s="234"/>
      <c r="AT439" s="39"/>
    </row>
    <row r="440" spans="2:46" ht="13.5" customHeight="1" x14ac:dyDescent="0.15">
      <c r="B440" s="290"/>
      <c r="C440" s="29" t="s">
        <v>36</v>
      </c>
      <c r="D440" s="187"/>
      <c r="E440" s="58"/>
      <c r="F440" s="188"/>
      <c r="G440" s="188"/>
      <c r="H440" s="188"/>
      <c r="I440" s="64"/>
      <c r="J440" s="64"/>
      <c r="K440" s="189"/>
      <c r="L440" s="259"/>
      <c r="M440" s="259"/>
      <c r="N440" s="58"/>
      <c r="O440" s="30"/>
      <c r="P440" s="58"/>
      <c r="Q440" s="30"/>
      <c r="R440" s="134"/>
      <c r="S440" s="206"/>
      <c r="T440" s="290"/>
      <c r="U440" s="29" t="s">
        <v>36</v>
      </c>
      <c r="V440" s="187"/>
      <c r="W440" s="58"/>
      <c r="X440" s="188"/>
      <c r="Y440" s="188"/>
      <c r="Z440" s="188"/>
      <c r="AA440" s="64"/>
      <c r="AB440" s="64"/>
      <c r="AC440" s="189"/>
      <c r="AD440" s="259"/>
      <c r="AE440" s="259"/>
      <c r="AF440" s="58"/>
      <c r="AG440" s="30"/>
      <c r="AH440" s="58"/>
      <c r="AI440" s="30"/>
      <c r="AJ440" s="134"/>
      <c r="AK440" s="208"/>
      <c r="AL440" s="290"/>
      <c r="AM440" s="88" t="str">
        <f t="shared" si="39"/>
        <v/>
      </c>
      <c r="AN440" s="123" t="str">
        <f t="shared" si="40"/>
        <v/>
      </c>
      <c r="AO440" s="123" t="str">
        <f t="shared" si="41"/>
        <v/>
      </c>
      <c r="AP440" s="123" t="str">
        <f t="shared" si="42"/>
        <v/>
      </c>
      <c r="AQ440" s="89" t="str">
        <f t="shared" si="43"/>
        <v/>
      </c>
      <c r="AR440" s="39"/>
      <c r="AS440" s="234"/>
      <c r="AT440" s="39"/>
    </row>
    <row r="441" spans="2:46" ht="13.5" customHeight="1" x14ac:dyDescent="0.15">
      <c r="B441" s="290"/>
      <c r="C441" s="29" t="s">
        <v>38</v>
      </c>
      <c r="D441" s="187"/>
      <c r="E441" s="58"/>
      <c r="F441" s="188"/>
      <c r="G441" s="188"/>
      <c r="H441" s="188"/>
      <c r="I441" s="64"/>
      <c r="J441" s="64"/>
      <c r="K441" s="189"/>
      <c r="L441" s="259"/>
      <c r="M441" s="259"/>
      <c r="N441" s="58"/>
      <c r="O441" s="30"/>
      <c r="P441" s="58"/>
      <c r="Q441" s="30"/>
      <c r="R441" s="134"/>
      <c r="S441" s="206"/>
      <c r="T441" s="290"/>
      <c r="U441" s="29" t="s">
        <v>38</v>
      </c>
      <c r="V441" s="187"/>
      <c r="W441" s="58"/>
      <c r="X441" s="188"/>
      <c r="Y441" s="188"/>
      <c r="Z441" s="188"/>
      <c r="AA441" s="64"/>
      <c r="AB441" s="64"/>
      <c r="AC441" s="189"/>
      <c r="AD441" s="259"/>
      <c r="AE441" s="259"/>
      <c r="AF441" s="58"/>
      <c r="AG441" s="30"/>
      <c r="AH441" s="58"/>
      <c r="AI441" s="30"/>
      <c r="AJ441" s="134"/>
      <c r="AK441" s="208"/>
      <c r="AL441" s="290"/>
      <c r="AM441" s="88" t="str">
        <f t="shared" si="39"/>
        <v/>
      </c>
      <c r="AN441" s="123" t="str">
        <f t="shared" si="40"/>
        <v/>
      </c>
      <c r="AO441" s="123" t="str">
        <f t="shared" si="41"/>
        <v/>
      </c>
      <c r="AP441" s="123" t="str">
        <f t="shared" si="42"/>
        <v/>
      </c>
      <c r="AQ441" s="89" t="str">
        <f t="shared" si="43"/>
        <v/>
      </c>
      <c r="AR441" s="39"/>
      <c r="AS441" s="234"/>
      <c r="AT441" s="39"/>
    </row>
    <row r="442" spans="2:46" ht="13.5" customHeight="1" thickBot="1" x14ac:dyDescent="0.2">
      <c r="B442" s="291"/>
      <c r="C442" s="29"/>
      <c r="D442" s="187"/>
      <c r="E442" s="58"/>
      <c r="F442" s="190"/>
      <c r="G442" s="190"/>
      <c r="H442" s="190"/>
      <c r="I442" s="58"/>
      <c r="J442" s="58"/>
      <c r="K442" s="189"/>
      <c r="L442" s="259"/>
      <c r="M442" s="259"/>
      <c r="N442" s="58"/>
      <c r="O442" s="30"/>
      <c r="P442" s="58"/>
      <c r="Q442" s="30"/>
      <c r="R442" s="185"/>
      <c r="S442" s="206"/>
      <c r="T442" s="291"/>
      <c r="U442" s="29"/>
      <c r="V442" s="187"/>
      <c r="W442" s="58"/>
      <c r="X442" s="190"/>
      <c r="Y442" s="190"/>
      <c r="Z442" s="190"/>
      <c r="AA442" s="58"/>
      <c r="AB442" s="58"/>
      <c r="AC442" s="189"/>
      <c r="AD442" s="259"/>
      <c r="AE442" s="259"/>
      <c r="AF442" s="58"/>
      <c r="AG442" s="30"/>
      <c r="AH442" s="58"/>
      <c r="AI442" s="30"/>
      <c r="AJ442" s="185"/>
      <c r="AK442" s="208"/>
      <c r="AL442" s="291"/>
      <c r="AM442" s="124" t="str">
        <f t="shared" si="39"/>
        <v/>
      </c>
      <c r="AN442" s="125" t="str">
        <f t="shared" si="40"/>
        <v/>
      </c>
      <c r="AO442" s="125" t="str">
        <f t="shared" si="41"/>
        <v/>
      </c>
      <c r="AP442" s="125" t="str">
        <f t="shared" si="42"/>
        <v/>
      </c>
      <c r="AQ442" s="126" t="str">
        <f t="shared" si="43"/>
        <v/>
      </c>
      <c r="AR442" s="39"/>
      <c r="AS442" s="234"/>
      <c r="AT442" s="39"/>
    </row>
    <row r="443" spans="2:46" ht="13.5" customHeight="1" x14ac:dyDescent="0.15">
      <c r="B443" s="289" t="s">
        <v>154</v>
      </c>
      <c r="C443" s="27" t="s">
        <v>34</v>
      </c>
      <c r="D443" s="41"/>
      <c r="E443" s="57"/>
      <c r="F443" s="98"/>
      <c r="G443" s="98"/>
      <c r="H443" s="98"/>
      <c r="I443" s="62"/>
      <c r="J443" s="62"/>
      <c r="K443" s="63"/>
      <c r="L443" s="258"/>
      <c r="M443" s="258"/>
      <c r="N443" s="57"/>
      <c r="O443" s="28"/>
      <c r="P443" s="57"/>
      <c r="Q443" s="28"/>
      <c r="R443" s="133"/>
      <c r="S443" s="206"/>
      <c r="T443" s="289" t="s">
        <v>154</v>
      </c>
      <c r="U443" s="27" t="s">
        <v>34</v>
      </c>
      <c r="V443" s="41"/>
      <c r="W443" s="57"/>
      <c r="X443" s="98"/>
      <c r="Y443" s="98"/>
      <c r="Z443" s="98"/>
      <c r="AA443" s="62"/>
      <c r="AB443" s="62"/>
      <c r="AC443" s="63"/>
      <c r="AD443" s="258"/>
      <c r="AE443" s="258"/>
      <c r="AF443" s="57"/>
      <c r="AG443" s="28"/>
      <c r="AH443" s="57"/>
      <c r="AI443" s="28"/>
      <c r="AJ443" s="133"/>
      <c r="AK443" s="208"/>
      <c r="AL443" s="289" t="s">
        <v>154</v>
      </c>
      <c r="AM443" s="121" t="str">
        <f t="shared" si="39"/>
        <v/>
      </c>
      <c r="AN443" s="97" t="str">
        <f t="shared" si="40"/>
        <v/>
      </c>
      <c r="AO443" s="97" t="str">
        <f t="shared" si="41"/>
        <v/>
      </c>
      <c r="AP443" s="97" t="str">
        <f t="shared" si="42"/>
        <v/>
      </c>
      <c r="AQ443" s="122" t="str">
        <f t="shared" si="43"/>
        <v/>
      </c>
      <c r="AR443" s="39"/>
      <c r="AS443" s="234"/>
      <c r="AT443" s="39"/>
    </row>
    <row r="444" spans="2:46" ht="13.5" customHeight="1" x14ac:dyDescent="0.15">
      <c r="B444" s="290"/>
      <c r="C444" s="29" t="s">
        <v>35</v>
      </c>
      <c r="D444" s="187"/>
      <c r="E444" s="58"/>
      <c r="F444" s="188"/>
      <c r="G444" s="188"/>
      <c r="H444" s="188"/>
      <c r="I444" s="64"/>
      <c r="J444" s="64"/>
      <c r="K444" s="189"/>
      <c r="L444" s="259"/>
      <c r="M444" s="259"/>
      <c r="N444" s="58"/>
      <c r="O444" s="30"/>
      <c r="P444" s="58"/>
      <c r="Q444" s="30"/>
      <c r="R444" s="134"/>
      <c r="S444" s="206"/>
      <c r="T444" s="290"/>
      <c r="U444" s="29" t="s">
        <v>35</v>
      </c>
      <c r="V444" s="187"/>
      <c r="W444" s="58"/>
      <c r="X444" s="188"/>
      <c r="Y444" s="188"/>
      <c r="Z444" s="188"/>
      <c r="AA444" s="64"/>
      <c r="AB444" s="64"/>
      <c r="AC444" s="189"/>
      <c r="AD444" s="259"/>
      <c r="AE444" s="259"/>
      <c r="AF444" s="58"/>
      <c r="AG444" s="30"/>
      <c r="AH444" s="58"/>
      <c r="AI444" s="30"/>
      <c r="AJ444" s="134"/>
      <c r="AK444" s="208"/>
      <c r="AL444" s="290"/>
      <c r="AM444" s="88" t="str">
        <f t="shared" si="39"/>
        <v/>
      </c>
      <c r="AN444" s="123" t="str">
        <f t="shared" si="40"/>
        <v/>
      </c>
      <c r="AO444" s="123" t="str">
        <f t="shared" si="41"/>
        <v/>
      </c>
      <c r="AP444" s="123" t="str">
        <f t="shared" si="42"/>
        <v/>
      </c>
      <c r="AQ444" s="89" t="str">
        <f t="shared" si="43"/>
        <v/>
      </c>
      <c r="AR444" s="39"/>
      <c r="AS444" s="234"/>
      <c r="AT444" s="39"/>
    </row>
    <row r="445" spans="2:46" ht="13.5" customHeight="1" x14ac:dyDescent="0.15">
      <c r="B445" s="290"/>
      <c r="C445" s="29" t="s">
        <v>36</v>
      </c>
      <c r="D445" s="187"/>
      <c r="E445" s="58"/>
      <c r="F445" s="188"/>
      <c r="G445" s="188"/>
      <c r="H445" s="188"/>
      <c r="I445" s="64"/>
      <c r="J445" s="64"/>
      <c r="K445" s="189"/>
      <c r="L445" s="259"/>
      <c r="M445" s="259"/>
      <c r="N445" s="58"/>
      <c r="O445" s="30"/>
      <c r="P445" s="58"/>
      <c r="Q445" s="30"/>
      <c r="R445" s="134"/>
      <c r="S445" s="206"/>
      <c r="T445" s="290"/>
      <c r="U445" s="29" t="s">
        <v>36</v>
      </c>
      <c r="V445" s="187"/>
      <c r="W445" s="58"/>
      <c r="X445" s="188"/>
      <c r="Y445" s="188"/>
      <c r="Z445" s="188"/>
      <c r="AA445" s="64"/>
      <c r="AB445" s="64"/>
      <c r="AC445" s="189"/>
      <c r="AD445" s="259"/>
      <c r="AE445" s="259"/>
      <c r="AF445" s="58"/>
      <c r="AG445" s="30"/>
      <c r="AH445" s="58"/>
      <c r="AI445" s="30"/>
      <c r="AJ445" s="134"/>
      <c r="AK445" s="208"/>
      <c r="AL445" s="290"/>
      <c r="AM445" s="88" t="str">
        <f t="shared" si="39"/>
        <v/>
      </c>
      <c r="AN445" s="123" t="str">
        <f t="shared" si="40"/>
        <v/>
      </c>
      <c r="AO445" s="123" t="str">
        <f t="shared" si="41"/>
        <v/>
      </c>
      <c r="AP445" s="123" t="str">
        <f t="shared" si="42"/>
        <v/>
      </c>
      <c r="AQ445" s="89" t="str">
        <f t="shared" si="43"/>
        <v/>
      </c>
      <c r="AR445" s="39"/>
      <c r="AS445" s="234"/>
      <c r="AT445" s="39"/>
    </row>
    <row r="446" spans="2:46" ht="13.5" customHeight="1" x14ac:dyDescent="0.15">
      <c r="B446" s="290"/>
      <c r="C446" s="29" t="s">
        <v>38</v>
      </c>
      <c r="D446" s="187"/>
      <c r="E446" s="58"/>
      <c r="F446" s="188"/>
      <c r="G446" s="188"/>
      <c r="H446" s="188"/>
      <c r="I446" s="64"/>
      <c r="J446" s="64"/>
      <c r="K446" s="189"/>
      <c r="L446" s="259"/>
      <c r="M446" s="259"/>
      <c r="N446" s="58"/>
      <c r="O446" s="30"/>
      <c r="P446" s="58"/>
      <c r="Q446" s="30"/>
      <c r="R446" s="134"/>
      <c r="S446" s="206"/>
      <c r="T446" s="290"/>
      <c r="U446" s="29" t="s">
        <v>38</v>
      </c>
      <c r="V446" s="187"/>
      <c r="W446" s="58"/>
      <c r="X446" s="188"/>
      <c r="Y446" s="188"/>
      <c r="Z446" s="188"/>
      <c r="AA446" s="64"/>
      <c r="AB446" s="64"/>
      <c r="AC446" s="189"/>
      <c r="AD446" s="259"/>
      <c r="AE446" s="259"/>
      <c r="AF446" s="58"/>
      <c r="AG446" s="30"/>
      <c r="AH446" s="58"/>
      <c r="AI446" s="30"/>
      <c r="AJ446" s="134"/>
      <c r="AK446" s="208"/>
      <c r="AL446" s="290"/>
      <c r="AM446" s="88" t="str">
        <f t="shared" si="39"/>
        <v/>
      </c>
      <c r="AN446" s="123" t="str">
        <f t="shared" si="40"/>
        <v/>
      </c>
      <c r="AO446" s="123" t="str">
        <f t="shared" si="41"/>
        <v/>
      </c>
      <c r="AP446" s="123" t="str">
        <f t="shared" si="42"/>
        <v/>
      </c>
      <c r="AQ446" s="89" t="str">
        <f t="shared" si="43"/>
        <v/>
      </c>
      <c r="AR446" s="39"/>
      <c r="AS446" s="234"/>
      <c r="AT446" s="39"/>
    </row>
    <row r="447" spans="2:46" ht="13.5" customHeight="1" thickBot="1" x14ac:dyDescent="0.2">
      <c r="B447" s="291"/>
      <c r="C447" s="29"/>
      <c r="D447" s="187"/>
      <c r="E447" s="58"/>
      <c r="F447" s="190"/>
      <c r="G447" s="190"/>
      <c r="H447" s="190"/>
      <c r="I447" s="58"/>
      <c r="J447" s="58"/>
      <c r="K447" s="189"/>
      <c r="L447" s="259"/>
      <c r="M447" s="259"/>
      <c r="N447" s="58"/>
      <c r="O447" s="30"/>
      <c r="P447" s="58"/>
      <c r="Q447" s="30"/>
      <c r="R447" s="185"/>
      <c r="S447" s="206"/>
      <c r="T447" s="291"/>
      <c r="U447" s="29"/>
      <c r="V447" s="187"/>
      <c r="W447" s="58"/>
      <c r="X447" s="190"/>
      <c r="Y447" s="190"/>
      <c r="Z447" s="190"/>
      <c r="AA447" s="58"/>
      <c r="AB447" s="58"/>
      <c r="AC447" s="189"/>
      <c r="AD447" s="259"/>
      <c r="AE447" s="259"/>
      <c r="AF447" s="58"/>
      <c r="AG447" s="30"/>
      <c r="AH447" s="58"/>
      <c r="AI447" s="30"/>
      <c r="AJ447" s="185"/>
      <c r="AK447" s="208"/>
      <c r="AL447" s="291"/>
      <c r="AM447" s="124" t="str">
        <f t="shared" si="39"/>
        <v/>
      </c>
      <c r="AN447" s="125" t="str">
        <f t="shared" si="40"/>
        <v/>
      </c>
      <c r="AO447" s="125" t="str">
        <f t="shared" si="41"/>
        <v/>
      </c>
      <c r="AP447" s="125" t="str">
        <f t="shared" si="42"/>
        <v/>
      </c>
      <c r="AQ447" s="126" t="str">
        <f t="shared" si="43"/>
        <v/>
      </c>
      <c r="AR447" s="39"/>
      <c r="AS447" s="234"/>
      <c r="AT447" s="39"/>
    </row>
    <row r="448" spans="2:46" ht="13.5" customHeight="1" x14ac:dyDescent="0.15">
      <c r="B448" s="289" t="s">
        <v>155</v>
      </c>
      <c r="C448" s="27" t="s">
        <v>34</v>
      </c>
      <c r="D448" s="41"/>
      <c r="E448" s="57"/>
      <c r="F448" s="98"/>
      <c r="G448" s="98"/>
      <c r="H448" s="98"/>
      <c r="I448" s="62"/>
      <c r="J448" s="62"/>
      <c r="K448" s="63"/>
      <c r="L448" s="258"/>
      <c r="M448" s="258"/>
      <c r="N448" s="57"/>
      <c r="O448" s="28"/>
      <c r="P448" s="57"/>
      <c r="Q448" s="28"/>
      <c r="R448" s="133"/>
      <c r="S448" s="206"/>
      <c r="T448" s="289" t="s">
        <v>155</v>
      </c>
      <c r="U448" s="27" t="s">
        <v>34</v>
      </c>
      <c r="V448" s="41"/>
      <c r="W448" s="57"/>
      <c r="X448" s="98"/>
      <c r="Y448" s="98"/>
      <c r="Z448" s="98"/>
      <c r="AA448" s="62"/>
      <c r="AB448" s="62"/>
      <c r="AC448" s="63"/>
      <c r="AD448" s="258"/>
      <c r="AE448" s="258"/>
      <c r="AF448" s="57"/>
      <c r="AG448" s="28"/>
      <c r="AH448" s="57"/>
      <c r="AI448" s="28"/>
      <c r="AJ448" s="133"/>
      <c r="AK448" s="208"/>
      <c r="AL448" s="289" t="s">
        <v>155</v>
      </c>
      <c r="AM448" s="121" t="str">
        <f t="shared" si="39"/>
        <v/>
      </c>
      <c r="AN448" s="97" t="str">
        <f t="shared" si="40"/>
        <v/>
      </c>
      <c r="AO448" s="97" t="str">
        <f t="shared" si="41"/>
        <v/>
      </c>
      <c r="AP448" s="97" t="str">
        <f t="shared" si="42"/>
        <v/>
      </c>
      <c r="AQ448" s="122" t="str">
        <f t="shared" si="43"/>
        <v/>
      </c>
      <c r="AR448" s="39"/>
      <c r="AS448" s="234"/>
      <c r="AT448" s="39"/>
    </row>
    <row r="449" spans="2:46" ht="13.5" customHeight="1" x14ac:dyDescent="0.15">
      <c r="B449" s="290"/>
      <c r="C449" s="29" t="s">
        <v>35</v>
      </c>
      <c r="D449" s="187"/>
      <c r="E449" s="58"/>
      <c r="F449" s="188"/>
      <c r="G449" s="188"/>
      <c r="H449" s="188"/>
      <c r="I449" s="64"/>
      <c r="J449" s="64"/>
      <c r="K449" s="189"/>
      <c r="L449" s="259"/>
      <c r="M449" s="259"/>
      <c r="N449" s="58"/>
      <c r="O449" s="30"/>
      <c r="P449" s="58"/>
      <c r="Q449" s="30"/>
      <c r="R449" s="134"/>
      <c r="S449" s="206"/>
      <c r="T449" s="290"/>
      <c r="U449" s="29" t="s">
        <v>35</v>
      </c>
      <c r="V449" s="187"/>
      <c r="W449" s="58"/>
      <c r="X449" s="188"/>
      <c r="Y449" s="188"/>
      <c r="Z449" s="188"/>
      <c r="AA449" s="64"/>
      <c r="AB449" s="64"/>
      <c r="AC449" s="189"/>
      <c r="AD449" s="259"/>
      <c r="AE449" s="259"/>
      <c r="AF449" s="58"/>
      <c r="AG449" s="30"/>
      <c r="AH449" s="58"/>
      <c r="AI449" s="30"/>
      <c r="AJ449" s="134"/>
      <c r="AK449" s="208"/>
      <c r="AL449" s="290"/>
      <c r="AM449" s="88" t="str">
        <f t="shared" si="39"/>
        <v/>
      </c>
      <c r="AN449" s="123" t="str">
        <f t="shared" si="40"/>
        <v/>
      </c>
      <c r="AO449" s="123" t="str">
        <f t="shared" si="41"/>
        <v/>
      </c>
      <c r="AP449" s="123" t="str">
        <f t="shared" si="42"/>
        <v/>
      </c>
      <c r="AQ449" s="89" t="str">
        <f t="shared" si="43"/>
        <v/>
      </c>
      <c r="AR449" s="39"/>
      <c r="AS449" s="234"/>
      <c r="AT449" s="39"/>
    </row>
    <row r="450" spans="2:46" ht="13.5" customHeight="1" x14ac:dyDescent="0.15">
      <c r="B450" s="290"/>
      <c r="C450" s="29" t="s">
        <v>36</v>
      </c>
      <c r="D450" s="187"/>
      <c r="E450" s="58"/>
      <c r="F450" s="188"/>
      <c r="G450" s="188"/>
      <c r="H450" s="188"/>
      <c r="I450" s="64"/>
      <c r="J450" s="64"/>
      <c r="K450" s="189"/>
      <c r="L450" s="259"/>
      <c r="M450" s="259"/>
      <c r="N450" s="58"/>
      <c r="O450" s="30"/>
      <c r="P450" s="58"/>
      <c r="Q450" s="30"/>
      <c r="R450" s="134"/>
      <c r="S450" s="206"/>
      <c r="T450" s="290"/>
      <c r="U450" s="29" t="s">
        <v>36</v>
      </c>
      <c r="V450" s="187"/>
      <c r="W450" s="58"/>
      <c r="X450" s="188"/>
      <c r="Y450" s="188"/>
      <c r="Z450" s="188"/>
      <c r="AA450" s="64"/>
      <c r="AB450" s="64"/>
      <c r="AC450" s="189"/>
      <c r="AD450" s="259"/>
      <c r="AE450" s="259"/>
      <c r="AF450" s="58"/>
      <c r="AG450" s="30"/>
      <c r="AH450" s="58"/>
      <c r="AI450" s="30"/>
      <c r="AJ450" s="134"/>
      <c r="AK450" s="208"/>
      <c r="AL450" s="290"/>
      <c r="AM450" s="88" t="str">
        <f t="shared" si="39"/>
        <v/>
      </c>
      <c r="AN450" s="123" t="str">
        <f t="shared" si="40"/>
        <v/>
      </c>
      <c r="AO450" s="123" t="str">
        <f t="shared" si="41"/>
        <v/>
      </c>
      <c r="AP450" s="123" t="str">
        <f t="shared" si="42"/>
        <v/>
      </c>
      <c r="AQ450" s="89" t="str">
        <f t="shared" si="43"/>
        <v/>
      </c>
      <c r="AR450" s="39"/>
      <c r="AS450" s="234"/>
      <c r="AT450" s="39"/>
    </row>
    <row r="451" spans="2:46" ht="13.5" customHeight="1" x14ac:dyDescent="0.15">
      <c r="B451" s="290"/>
      <c r="C451" s="29" t="s">
        <v>38</v>
      </c>
      <c r="D451" s="187"/>
      <c r="E451" s="58"/>
      <c r="F451" s="188"/>
      <c r="G451" s="188"/>
      <c r="H451" s="188"/>
      <c r="I451" s="64"/>
      <c r="J451" s="64"/>
      <c r="K451" s="189"/>
      <c r="L451" s="259"/>
      <c r="M451" s="259"/>
      <c r="N451" s="58"/>
      <c r="O451" s="30"/>
      <c r="P451" s="58"/>
      <c r="Q451" s="30"/>
      <c r="R451" s="134"/>
      <c r="S451" s="206"/>
      <c r="T451" s="290"/>
      <c r="U451" s="29" t="s">
        <v>38</v>
      </c>
      <c r="V451" s="187"/>
      <c r="W451" s="58"/>
      <c r="X451" s="188"/>
      <c r="Y451" s="188"/>
      <c r="Z451" s="188"/>
      <c r="AA451" s="64"/>
      <c r="AB451" s="64"/>
      <c r="AC451" s="189"/>
      <c r="AD451" s="259"/>
      <c r="AE451" s="259"/>
      <c r="AF451" s="58"/>
      <c r="AG451" s="30"/>
      <c r="AH451" s="58"/>
      <c r="AI451" s="30"/>
      <c r="AJ451" s="134"/>
      <c r="AK451" s="208"/>
      <c r="AL451" s="290"/>
      <c r="AM451" s="88" t="str">
        <f t="shared" si="39"/>
        <v/>
      </c>
      <c r="AN451" s="123" t="str">
        <f t="shared" si="40"/>
        <v/>
      </c>
      <c r="AO451" s="123" t="str">
        <f t="shared" si="41"/>
        <v/>
      </c>
      <c r="AP451" s="123" t="str">
        <f t="shared" si="42"/>
        <v/>
      </c>
      <c r="AQ451" s="89" t="str">
        <f t="shared" si="43"/>
        <v/>
      </c>
      <c r="AR451" s="39"/>
      <c r="AS451" s="234"/>
      <c r="AT451" s="39"/>
    </row>
    <row r="452" spans="2:46" ht="13.5" customHeight="1" thickBot="1" x14ac:dyDescent="0.2">
      <c r="B452" s="291"/>
      <c r="C452" s="29"/>
      <c r="D452" s="187"/>
      <c r="E452" s="58"/>
      <c r="F452" s="190"/>
      <c r="G452" s="190"/>
      <c r="H452" s="190"/>
      <c r="I452" s="58"/>
      <c r="J452" s="58"/>
      <c r="K452" s="189"/>
      <c r="L452" s="259"/>
      <c r="M452" s="259"/>
      <c r="N452" s="58"/>
      <c r="O452" s="30"/>
      <c r="P452" s="58"/>
      <c r="Q452" s="30"/>
      <c r="R452" s="185"/>
      <c r="S452" s="206"/>
      <c r="T452" s="291"/>
      <c r="U452" s="29"/>
      <c r="V452" s="187"/>
      <c r="W452" s="58"/>
      <c r="X452" s="190"/>
      <c r="Y452" s="190"/>
      <c r="Z452" s="190"/>
      <c r="AA452" s="58"/>
      <c r="AB452" s="58"/>
      <c r="AC452" s="189"/>
      <c r="AD452" s="259"/>
      <c r="AE452" s="259"/>
      <c r="AF452" s="58"/>
      <c r="AG452" s="30"/>
      <c r="AH452" s="58"/>
      <c r="AI452" s="30"/>
      <c r="AJ452" s="185"/>
      <c r="AK452" s="208"/>
      <c r="AL452" s="291"/>
      <c r="AM452" s="124" t="str">
        <f t="shared" si="39"/>
        <v/>
      </c>
      <c r="AN452" s="125" t="str">
        <f t="shared" si="40"/>
        <v/>
      </c>
      <c r="AO452" s="125" t="str">
        <f t="shared" si="41"/>
        <v/>
      </c>
      <c r="AP452" s="125" t="str">
        <f t="shared" si="42"/>
        <v/>
      </c>
      <c r="AQ452" s="126" t="str">
        <f t="shared" si="43"/>
        <v/>
      </c>
      <c r="AR452" s="39"/>
      <c r="AS452" s="234"/>
      <c r="AT452" s="39"/>
    </row>
    <row r="453" spans="2:46" ht="13.5" customHeight="1" x14ac:dyDescent="0.15">
      <c r="B453" s="289" t="s">
        <v>156</v>
      </c>
      <c r="C453" s="27" t="s">
        <v>34</v>
      </c>
      <c r="D453" s="41"/>
      <c r="E453" s="57"/>
      <c r="F453" s="98"/>
      <c r="G453" s="98"/>
      <c r="H453" s="98"/>
      <c r="I453" s="62"/>
      <c r="J453" s="62"/>
      <c r="K453" s="63"/>
      <c r="L453" s="258"/>
      <c r="M453" s="258"/>
      <c r="N453" s="57"/>
      <c r="O453" s="28"/>
      <c r="P453" s="57"/>
      <c r="Q453" s="28"/>
      <c r="R453" s="133"/>
      <c r="S453" s="206"/>
      <c r="T453" s="289" t="s">
        <v>156</v>
      </c>
      <c r="U453" s="27" t="s">
        <v>34</v>
      </c>
      <c r="V453" s="41"/>
      <c r="W453" s="57"/>
      <c r="X453" s="98"/>
      <c r="Y453" s="98"/>
      <c r="Z453" s="98"/>
      <c r="AA453" s="62"/>
      <c r="AB453" s="62"/>
      <c r="AC453" s="63"/>
      <c r="AD453" s="258"/>
      <c r="AE453" s="258"/>
      <c r="AF453" s="57"/>
      <c r="AG453" s="28"/>
      <c r="AH453" s="57"/>
      <c r="AI453" s="28"/>
      <c r="AJ453" s="133"/>
      <c r="AK453" s="208"/>
      <c r="AL453" s="289" t="s">
        <v>156</v>
      </c>
      <c r="AM453" s="121" t="str">
        <f t="shared" si="39"/>
        <v/>
      </c>
      <c r="AN453" s="97" t="str">
        <f t="shared" si="40"/>
        <v/>
      </c>
      <c r="AO453" s="97" t="str">
        <f t="shared" si="41"/>
        <v/>
      </c>
      <c r="AP453" s="97" t="str">
        <f t="shared" si="42"/>
        <v/>
      </c>
      <c r="AQ453" s="122" t="str">
        <f t="shared" si="43"/>
        <v/>
      </c>
      <c r="AR453" s="39"/>
      <c r="AS453" s="234"/>
      <c r="AT453" s="39"/>
    </row>
    <row r="454" spans="2:46" ht="13.5" customHeight="1" x14ac:dyDescent="0.15">
      <c r="B454" s="290"/>
      <c r="C454" s="29" t="s">
        <v>35</v>
      </c>
      <c r="D454" s="187"/>
      <c r="E454" s="58"/>
      <c r="F454" s="188"/>
      <c r="G454" s="188"/>
      <c r="H454" s="188"/>
      <c r="I454" s="64"/>
      <c r="J454" s="64"/>
      <c r="K454" s="189"/>
      <c r="L454" s="259"/>
      <c r="M454" s="259"/>
      <c r="N454" s="58"/>
      <c r="O454" s="30"/>
      <c r="P454" s="58"/>
      <c r="Q454" s="30"/>
      <c r="R454" s="134"/>
      <c r="S454" s="206"/>
      <c r="T454" s="290"/>
      <c r="U454" s="29" t="s">
        <v>35</v>
      </c>
      <c r="V454" s="187"/>
      <c r="W454" s="58"/>
      <c r="X454" s="188"/>
      <c r="Y454" s="188"/>
      <c r="Z454" s="188"/>
      <c r="AA454" s="64"/>
      <c r="AB454" s="64"/>
      <c r="AC454" s="189"/>
      <c r="AD454" s="259"/>
      <c r="AE454" s="259"/>
      <c r="AF454" s="58"/>
      <c r="AG454" s="30"/>
      <c r="AH454" s="58"/>
      <c r="AI454" s="30"/>
      <c r="AJ454" s="134"/>
      <c r="AK454" s="208"/>
      <c r="AL454" s="290"/>
      <c r="AM454" s="88" t="str">
        <f t="shared" si="39"/>
        <v/>
      </c>
      <c r="AN454" s="123" t="str">
        <f t="shared" si="40"/>
        <v/>
      </c>
      <c r="AO454" s="123" t="str">
        <f t="shared" si="41"/>
        <v/>
      </c>
      <c r="AP454" s="123" t="str">
        <f t="shared" si="42"/>
        <v/>
      </c>
      <c r="AQ454" s="89" t="str">
        <f t="shared" si="43"/>
        <v/>
      </c>
      <c r="AR454" s="39"/>
      <c r="AS454" s="234"/>
      <c r="AT454" s="39"/>
    </row>
    <row r="455" spans="2:46" ht="13.5" customHeight="1" x14ac:dyDescent="0.15">
      <c r="B455" s="290"/>
      <c r="C455" s="29" t="s">
        <v>36</v>
      </c>
      <c r="D455" s="187"/>
      <c r="E455" s="58"/>
      <c r="F455" s="188"/>
      <c r="G455" s="188"/>
      <c r="H455" s="188"/>
      <c r="I455" s="64"/>
      <c r="J455" s="64"/>
      <c r="K455" s="189"/>
      <c r="L455" s="259"/>
      <c r="M455" s="259"/>
      <c r="N455" s="58"/>
      <c r="O455" s="30"/>
      <c r="P455" s="58"/>
      <c r="Q455" s="30"/>
      <c r="R455" s="134"/>
      <c r="S455" s="206"/>
      <c r="T455" s="290"/>
      <c r="U455" s="29" t="s">
        <v>36</v>
      </c>
      <c r="V455" s="187"/>
      <c r="W455" s="58"/>
      <c r="X455" s="188"/>
      <c r="Y455" s="188"/>
      <c r="Z455" s="188"/>
      <c r="AA455" s="64"/>
      <c r="AB455" s="64"/>
      <c r="AC455" s="189"/>
      <c r="AD455" s="259"/>
      <c r="AE455" s="259"/>
      <c r="AF455" s="58"/>
      <c r="AG455" s="30"/>
      <c r="AH455" s="58"/>
      <c r="AI455" s="30"/>
      <c r="AJ455" s="134"/>
      <c r="AK455" s="208"/>
      <c r="AL455" s="290"/>
      <c r="AM455" s="88" t="str">
        <f t="shared" si="39"/>
        <v/>
      </c>
      <c r="AN455" s="123" t="str">
        <f t="shared" si="40"/>
        <v/>
      </c>
      <c r="AO455" s="123" t="str">
        <f t="shared" si="41"/>
        <v/>
      </c>
      <c r="AP455" s="123" t="str">
        <f t="shared" si="42"/>
        <v/>
      </c>
      <c r="AQ455" s="89" t="str">
        <f t="shared" si="43"/>
        <v/>
      </c>
      <c r="AR455" s="39"/>
      <c r="AS455" s="234"/>
      <c r="AT455" s="39"/>
    </row>
    <row r="456" spans="2:46" ht="13.5" customHeight="1" x14ac:dyDescent="0.15">
      <c r="B456" s="290"/>
      <c r="C456" s="29" t="s">
        <v>38</v>
      </c>
      <c r="D456" s="187"/>
      <c r="E456" s="58"/>
      <c r="F456" s="188"/>
      <c r="G456" s="188"/>
      <c r="H456" s="188"/>
      <c r="I456" s="64"/>
      <c r="J456" s="64"/>
      <c r="K456" s="189"/>
      <c r="L456" s="259"/>
      <c r="M456" s="259"/>
      <c r="N456" s="58"/>
      <c r="O456" s="30"/>
      <c r="P456" s="58"/>
      <c r="Q456" s="30"/>
      <c r="R456" s="134"/>
      <c r="S456" s="206"/>
      <c r="T456" s="290"/>
      <c r="U456" s="29" t="s">
        <v>38</v>
      </c>
      <c r="V456" s="187"/>
      <c r="W456" s="58"/>
      <c r="X456" s="188"/>
      <c r="Y456" s="188"/>
      <c r="Z456" s="188"/>
      <c r="AA456" s="64"/>
      <c r="AB456" s="64"/>
      <c r="AC456" s="189"/>
      <c r="AD456" s="259"/>
      <c r="AE456" s="259"/>
      <c r="AF456" s="58"/>
      <c r="AG456" s="30"/>
      <c r="AH456" s="58"/>
      <c r="AI456" s="30"/>
      <c r="AJ456" s="134"/>
      <c r="AK456" s="208"/>
      <c r="AL456" s="290"/>
      <c r="AM456" s="88" t="str">
        <f t="shared" si="39"/>
        <v/>
      </c>
      <c r="AN456" s="123" t="str">
        <f t="shared" si="40"/>
        <v/>
      </c>
      <c r="AO456" s="123" t="str">
        <f t="shared" si="41"/>
        <v/>
      </c>
      <c r="AP456" s="123" t="str">
        <f t="shared" si="42"/>
        <v/>
      </c>
      <c r="AQ456" s="89" t="str">
        <f t="shared" si="43"/>
        <v/>
      </c>
      <c r="AR456" s="39"/>
      <c r="AS456" s="234"/>
      <c r="AT456" s="39"/>
    </row>
    <row r="457" spans="2:46" ht="13.5" customHeight="1" thickBot="1" x14ac:dyDescent="0.2">
      <c r="B457" s="291"/>
      <c r="C457" s="29"/>
      <c r="D457" s="187"/>
      <c r="E457" s="58"/>
      <c r="F457" s="190"/>
      <c r="G457" s="190"/>
      <c r="H457" s="190"/>
      <c r="I457" s="58"/>
      <c r="J457" s="58"/>
      <c r="K457" s="189"/>
      <c r="L457" s="259"/>
      <c r="M457" s="259"/>
      <c r="N457" s="58"/>
      <c r="O457" s="30"/>
      <c r="P457" s="58"/>
      <c r="Q457" s="30"/>
      <c r="R457" s="185"/>
      <c r="S457" s="206"/>
      <c r="T457" s="291"/>
      <c r="U457" s="29"/>
      <c r="V457" s="187"/>
      <c r="W457" s="58"/>
      <c r="X457" s="190"/>
      <c r="Y457" s="190"/>
      <c r="Z457" s="190"/>
      <c r="AA457" s="58"/>
      <c r="AB457" s="58"/>
      <c r="AC457" s="189"/>
      <c r="AD457" s="259"/>
      <c r="AE457" s="259"/>
      <c r="AF457" s="58"/>
      <c r="AG457" s="30"/>
      <c r="AH457" s="58"/>
      <c r="AI457" s="30"/>
      <c r="AJ457" s="185"/>
      <c r="AK457" s="208"/>
      <c r="AL457" s="291"/>
      <c r="AM457" s="124" t="str">
        <f t="shared" si="39"/>
        <v/>
      </c>
      <c r="AN457" s="125" t="str">
        <f t="shared" si="40"/>
        <v/>
      </c>
      <c r="AO457" s="125" t="str">
        <f t="shared" si="41"/>
        <v/>
      </c>
      <c r="AP457" s="125" t="str">
        <f t="shared" si="42"/>
        <v/>
      </c>
      <c r="AQ457" s="126" t="str">
        <f t="shared" si="43"/>
        <v/>
      </c>
      <c r="AR457" s="39"/>
      <c r="AS457" s="234"/>
      <c r="AT457" s="39"/>
    </row>
    <row r="458" spans="2:46" ht="13.5" customHeight="1" x14ac:dyDescent="0.15">
      <c r="B458" s="289" t="s">
        <v>157</v>
      </c>
      <c r="C458" s="27" t="s">
        <v>34</v>
      </c>
      <c r="D458" s="41"/>
      <c r="E458" s="57"/>
      <c r="F458" s="98"/>
      <c r="G458" s="98"/>
      <c r="H458" s="98"/>
      <c r="I458" s="62"/>
      <c r="J458" s="62"/>
      <c r="K458" s="63"/>
      <c r="L458" s="258"/>
      <c r="M458" s="258"/>
      <c r="N458" s="57"/>
      <c r="O458" s="28"/>
      <c r="P458" s="57"/>
      <c r="Q458" s="28"/>
      <c r="R458" s="133"/>
      <c r="S458" s="206"/>
      <c r="T458" s="289" t="s">
        <v>157</v>
      </c>
      <c r="U458" s="27" t="s">
        <v>34</v>
      </c>
      <c r="V458" s="41"/>
      <c r="W458" s="57"/>
      <c r="X458" s="98"/>
      <c r="Y458" s="98"/>
      <c r="Z458" s="98"/>
      <c r="AA458" s="62"/>
      <c r="AB458" s="62"/>
      <c r="AC458" s="63"/>
      <c r="AD458" s="258"/>
      <c r="AE458" s="258"/>
      <c r="AF458" s="57"/>
      <c r="AG458" s="28"/>
      <c r="AH458" s="57"/>
      <c r="AI458" s="28"/>
      <c r="AJ458" s="133"/>
      <c r="AK458" s="208"/>
      <c r="AL458" s="289" t="s">
        <v>157</v>
      </c>
      <c r="AM458" s="121" t="str">
        <f t="shared" si="39"/>
        <v/>
      </c>
      <c r="AN458" s="97" t="str">
        <f t="shared" si="40"/>
        <v/>
      </c>
      <c r="AO458" s="97" t="str">
        <f t="shared" si="41"/>
        <v/>
      </c>
      <c r="AP458" s="97" t="str">
        <f t="shared" si="42"/>
        <v/>
      </c>
      <c r="AQ458" s="122" t="str">
        <f t="shared" si="43"/>
        <v/>
      </c>
      <c r="AR458" s="39"/>
      <c r="AS458" s="234"/>
      <c r="AT458" s="39"/>
    </row>
    <row r="459" spans="2:46" ht="13.5" customHeight="1" x14ac:dyDescent="0.15">
      <c r="B459" s="290"/>
      <c r="C459" s="29" t="s">
        <v>35</v>
      </c>
      <c r="D459" s="187"/>
      <c r="E459" s="58"/>
      <c r="F459" s="188"/>
      <c r="G459" s="188"/>
      <c r="H459" s="188"/>
      <c r="I459" s="64"/>
      <c r="J459" s="64"/>
      <c r="K459" s="189"/>
      <c r="L459" s="259"/>
      <c r="M459" s="259"/>
      <c r="N459" s="58"/>
      <c r="O459" s="30"/>
      <c r="P459" s="58"/>
      <c r="Q459" s="30"/>
      <c r="R459" s="134"/>
      <c r="S459" s="206"/>
      <c r="T459" s="290"/>
      <c r="U459" s="29" t="s">
        <v>35</v>
      </c>
      <c r="V459" s="187"/>
      <c r="W459" s="58"/>
      <c r="X459" s="188"/>
      <c r="Y459" s="188"/>
      <c r="Z459" s="188"/>
      <c r="AA459" s="64"/>
      <c r="AB459" s="64"/>
      <c r="AC459" s="189"/>
      <c r="AD459" s="259"/>
      <c r="AE459" s="259"/>
      <c r="AF459" s="58"/>
      <c r="AG459" s="30"/>
      <c r="AH459" s="58"/>
      <c r="AI459" s="30"/>
      <c r="AJ459" s="134"/>
      <c r="AK459" s="208"/>
      <c r="AL459" s="290"/>
      <c r="AM459" s="88" t="str">
        <f t="shared" si="39"/>
        <v/>
      </c>
      <c r="AN459" s="123" t="str">
        <f t="shared" si="40"/>
        <v/>
      </c>
      <c r="AO459" s="123" t="str">
        <f t="shared" si="41"/>
        <v/>
      </c>
      <c r="AP459" s="123" t="str">
        <f t="shared" si="42"/>
        <v/>
      </c>
      <c r="AQ459" s="89" t="str">
        <f t="shared" si="43"/>
        <v/>
      </c>
      <c r="AR459" s="39"/>
      <c r="AS459" s="234"/>
      <c r="AT459" s="39"/>
    </row>
    <row r="460" spans="2:46" ht="13.5" customHeight="1" x14ac:dyDescent="0.15">
      <c r="B460" s="290"/>
      <c r="C460" s="29" t="s">
        <v>36</v>
      </c>
      <c r="D460" s="187"/>
      <c r="E460" s="58"/>
      <c r="F460" s="188"/>
      <c r="G460" s="188"/>
      <c r="H460" s="188"/>
      <c r="I460" s="64"/>
      <c r="J460" s="64"/>
      <c r="K460" s="189"/>
      <c r="L460" s="259"/>
      <c r="M460" s="259"/>
      <c r="N460" s="58"/>
      <c r="O460" s="30"/>
      <c r="P460" s="58"/>
      <c r="Q460" s="30"/>
      <c r="R460" s="134"/>
      <c r="S460" s="206"/>
      <c r="T460" s="290"/>
      <c r="U460" s="29" t="s">
        <v>36</v>
      </c>
      <c r="V460" s="187"/>
      <c r="W460" s="58"/>
      <c r="X460" s="188"/>
      <c r="Y460" s="188"/>
      <c r="Z460" s="188"/>
      <c r="AA460" s="64"/>
      <c r="AB460" s="64"/>
      <c r="AC460" s="189"/>
      <c r="AD460" s="259"/>
      <c r="AE460" s="259"/>
      <c r="AF460" s="58"/>
      <c r="AG460" s="30"/>
      <c r="AH460" s="58"/>
      <c r="AI460" s="30"/>
      <c r="AJ460" s="134"/>
      <c r="AK460" s="208"/>
      <c r="AL460" s="290"/>
      <c r="AM460" s="88" t="str">
        <f t="shared" si="39"/>
        <v/>
      </c>
      <c r="AN460" s="123" t="str">
        <f t="shared" si="40"/>
        <v/>
      </c>
      <c r="AO460" s="123" t="str">
        <f t="shared" si="41"/>
        <v/>
      </c>
      <c r="AP460" s="123" t="str">
        <f t="shared" si="42"/>
        <v/>
      </c>
      <c r="AQ460" s="89" t="str">
        <f t="shared" si="43"/>
        <v/>
      </c>
      <c r="AR460" s="39"/>
      <c r="AS460" s="234"/>
      <c r="AT460" s="39"/>
    </row>
    <row r="461" spans="2:46" ht="13.5" customHeight="1" x14ac:dyDescent="0.15">
      <c r="B461" s="290"/>
      <c r="C461" s="29" t="s">
        <v>38</v>
      </c>
      <c r="D461" s="187"/>
      <c r="E461" s="58"/>
      <c r="F461" s="188"/>
      <c r="G461" s="188"/>
      <c r="H461" s="188"/>
      <c r="I461" s="64"/>
      <c r="J461" s="64"/>
      <c r="K461" s="189"/>
      <c r="L461" s="259"/>
      <c r="M461" s="259"/>
      <c r="N461" s="58"/>
      <c r="O461" s="30"/>
      <c r="P461" s="58"/>
      <c r="Q461" s="30"/>
      <c r="R461" s="134"/>
      <c r="S461" s="206"/>
      <c r="T461" s="290"/>
      <c r="U461" s="29" t="s">
        <v>38</v>
      </c>
      <c r="V461" s="187"/>
      <c r="W461" s="58"/>
      <c r="X461" s="188"/>
      <c r="Y461" s="188"/>
      <c r="Z461" s="188"/>
      <c r="AA461" s="64"/>
      <c r="AB461" s="64"/>
      <c r="AC461" s="189"/>
      <c r="AD461" s="259"/>
      <c r="AE461" s="259"/>
      <c r="AF461" s="58"/>
      <c r="AG461" s="30"/>
      <c r="AH461" s="58"/>
      <c r="AI461" s="30"/>
      <c r="AJ461" s="134"/>
      <c r="AK461" s="208"/>
      <c r="AL461" s="290"/>
      <c r="AM461" s="88" t="str">
        <f t="shared" si="39"/>
        <v/>
      </c>
      <c r="AN461" s="123" t="str">
        <f t="shared" si="40"/>
        <v/>
      </c>
      <c r="AO461" s="123" t="str">
        <f t="shared" si="41"/>
        <v/>
      </c>
      <c r="AP461" s="123" t="str">
        <f t="shared" si="42"/>
        <v/>
      </c>
      <c r="AQ461" s="89" t="str">
        <f t="shared" si="43"/>
        <v/>
      </c>
      <c r="AR461" s="39"/>
      <c r="AS461" s="234"/>
      <c r="AT461" s="39"/>
    </row>
    <row r="462" spans="2:46" ht="13.5" customHeight="1" thickBot="1" x14ac:dyDescent="0.2">
      <c r="B462" s="291"/>
      <c r="C462" s="29"/>
      <c r="D462" s="187"/>
      <c r="E462" s="58"/>
      <c r="F462" s="190"/>
      <c r="G462" s="190"/>
      <c r="H462" s="190"/>
      <c r="I462" s="58"/>
      <c r="J462" s="58"/>
      <c r="K462" s="189"/>
      <c r="L462" s="259"/>
      <c r="M462" s="259"/>
      <c r="N462" s="58"/>
      <c r="O462" s="30"/>
      <c r="P462" s="58"/>
      <c r="Q462" s="30"/>
      <c r="R462" s="185"/>
      <c r="S462" s="206"/>
      <c r="T462" s="291"/>
      <c r="U462" s="29"/>
      <c r="V462" s="187"/>
      <c r="W462" s="58"/>
      <c r="X462" s="190"/>
      <c r="Y462" s="190"/>
      <c r="Z462" s="190"/>
      <c r="AA462" s="58"/>
      <c r="AB462" s="58"/>
      <c r="AC462" s="189"/>
      <c r="AD462" s="259"/>
      <c r="AE462" s="259"/>
      <c r="AF462" s="58"/>
      <c r="AG462" s="30"/>
      <c r="AH462" s="58"/>
      <c r="AI462" s="30"/>
      <c r="AJ462" s="185"/>
      <c r="AK462" s="208"/>
      <c r="AL462" s="291"/>
      <c r="AM462" s="124" t="str">
        <f t="shared" si="39"/>
        <v/>
      </c>
      <c r="AN462" s="125" t="str">
        <f t="shared" si="40"/>
        <v/>
      </c>
      <c r="AO462" s="125" t="str">
        <f t="shared" si="41"/>
        <v/>
      </c>
      <c r="AP462" s="125" t="str">
        <f t="shared" si="42"/>
        <v/>
      </c>
      <c r="AQ462" s="126" t="str">
        <f t="shared" si="43"/>
        <v/>
      </c>
      <c r="AR462" s="39"/>
      <c r="AS462" s="234"/>
      <c r="AT462" s="39"/>
    </row>
    <row r="463" spans="2:46" ht="13.5" customHeight="1" x14ac:dyDescent="0.15">
      <c r="B463" s="289" t="s">
        <v>158</v>
      </c>
      <c r="C463" s="27" t="s">
        <v>34</v>
      </c>
      <c r="D463" s="41"/>
      <c r="E463" s="57"/>
      <c r="F463" s="98"/>
      <c r="G463" s="98"/>
      <c r="H463" s="98"/>
      <c r="I463" s="62"/>
      <c r="J463" s="62"/>
      <c r="K463" s="63"/>
      <c r="L463" s="258"/>
      <c r="M463" s="258"/>
      <c r="N463" s="57"/>
      <c r="O463" s="28"/>
      <c r="P463" s="57"/>
      <c r="Q463" s="28"/>
      <c r="R463" s="133"/>
      <c r="S463" s="206"/>
      <c r="T463" s="289" t="s">
        <v>158</v>
      </c>
      <c r="U463" s="27" t="s">
        <v>34</v>
      </c>
      <c r="V463" s="41"/>
      <c r="W463" s="57"/>
      <c r="X463" s="98"/>
      <c r="Y463" s="98"/>
      <c r="Z463" s="98"/>
      <c r="AA463" s="62"/>
      <c r="AB463" s="62"/>
      <c r="AC463" s="63"/>
      <c r="AD463" s="258"/>
      <c r="AE463" s="258"/>
      <c r="AF463" s="57"/>
      <c r="AG463" s="28"/>
      <c r="AH463" s="57"/>
      <c r="AI463" s="28"/>
      <c r="AJ463" s="133"/>
      <c r="AK463" s="208"/>
      <c r="AL463" s="289" t="s">
        <v>158</v>
      </c>
      <c r="AM463" s="121" t="str">
        <f t="shared" si="39"/>
        <v/>
      </c>
      <c r="AN463" s="97" t="str">
        <f t="shared" si="40"/>
        <v/>
      </c>
      <c r="AO463" s="97" t="str">
        <f t="shared" si="41"/>
        <v/>
      </c>
      <c r="AP463" s="97" t="str">
        <f t="shared" si="42"/>
        <v/>
      </c>
      <c r="AQ463" s="122" t="str">
        <f t="shared" si="43"/>
        <v/>
      </c>
      <c r="AR463" s="39"/>
      <c r="AS463" s="234"/>
      <c r="AT463" s="39"/>
    </row>
    <row r="464" spans="2:46" ht="13.5" customHeight="1" x14ac:dyDescent="0.15">
      <c r="B464" s="290"/>
      <c r="C464" s="29" t="s">
        <v>35</v>
      </c>
      <c r="D464" s="187"/>
      <c r="E464" s="58"/>
      <c r="F464" s="188"/>
      <c r="G464" s="188"/>
      <c r="H464" s="188"/>
      <c r="I464" s="64"/>
      <c r="J464" s="64"/>
      <c r="K464" s="189"/>
      <c r="L464" s="259"/>
      <c r="M464" s="259"/>
      <c r="N464" s="58"/>
      <c r="O464" s="30"/>
      <c r="P464" s="58"/>
      <c r="Q464" s="30"/>
      <c r="R464" s="134"/>
      <c r="S464" s="206"/>
      <c r="T464" s="290"/>
      <c r="U464" s="29" t="s">
        <v>35</v>
      </c>
      <c r="V464" s="187"/>
      <c r="W464" s="58"/>
      <c r="X464" s="188"/>
      <c r="Y464" s="188"/>
      <c r="Z464" s="188"/>
      <c r="AA464" s="64"/>
      <c r="AB464" s="64"/>
      <c r="AC464" s="189"/>
      <c r="AD464" s="259"/>
      <c r="AE464" s="259"/>
      <c r="AF464" s="58"/>
      <c r="AG464" s="30"/>
      <c r="AH464" s="58"/>
      <c r="AI464" s="30"/>
      <c r="AJ464" s="134"/>
      <c r="AK464" s="208"/>
      <c r="AL464" s="290"/>
      <c r="AM464" s="88" t="str">
        <f t="shared" si="39"/>
        <v/>
      </c>
      <c r="AN464" s="123" t="str">
        <f t="shared" si="40"/>
        <v/>
      </c>
      <c r="AO464" s="123" t="str">
        <f t="shared" si="41"/>
        <v/>
      </c>
      <c r="AP464" s="123" t="str">
        <f t="shared" si="42"/>
        <v/>
      </c>
      <c r="AQ464" s="89" t="str">
        <f t="shared" si="43"/>
        <v/>
      </c>
      <c r="AR464" s="39"/>
      <c r="AS464" s="234"/>
      <c r="AT464" s="39"/>
    </row>
    <row r="465" spans="2:46" ht="13.5" customHeight="1" x14ac:dyDescent="0.15">
      <c r="B465" s="290"/>
      <c r="C465" s="29" t="s">
        <v>36</v>
      </c>
      <c r="D465" s="187"/>
      <c r="E465" s="58"/>
      <c r="F465" s="188"/>
      <c r="G465" s="188"/>
      <c r="H465" s="188"/>
      <c r="I465" s="64"/>
      <c r="J465" s="64"/>
      <c r="K465" s="189"/>
      <c r="L465" s="259"/>
      <c r="M465" s="259"/>
      <c r="N465" s="58"/>
      <c r="O465" s="30"/>
      <c r="P465" s="58"/>
      <c r="Q465" s="30"/>
      <c r="R465" s="134"/>
      <c r="S465" s="206"/>
      <c r="T465" s="290"/>
      <c r="U465" s="29" t="s">
        <v>36</v>
      </c>
      <c r="V465" s="187"/>
      <c r="W465" s="58"/>
      <c r="X465" s="188"/>
      <c r="Y465" s="188"/>
      <c r="Z465" s="188"/>
      <c r="AA465" s="64"/>
      <c r="AB465" s="64"/>
      <c r="AC465" s="189"/>
      <c r="AD465" s="259"/>
      <c r="AE465" s="259"/>
      <c r="AF465" s="58"/>
      <c r="AG465" s="30"/>
      <c r="AH465" s="58"/>
      <c r="AI465" s="30"/>
      <c r="AJ465" s="134"/>
      <c r="AK465" s="208"/>
      <c r="AL465" s="290"/>
      <c r="AM465" s="88" t="str">
        <f t="shared" si="39"/>
        <v/>
      </c>
      <c r="AN465" s="123" t="str">
        <f t="shared" si="40"/>
        <v/>
      </c>
      <c r="AO465" s="123" t="str">
        <f t="shared" si="41"/>
        <v/>
      </c>
      <c r="AP465" s="123" t="str">
        <f t="shared" si="42"/>
        <v/>
      </c>
      <c r="AQ465" s="89" t="str">
        <f t="shared" si="43"/>
        <v/>
      </c>
      <c r="AR465" s="39"/>
      <c r="AS465" s="234"/>
      <c r="AT465" s="39"/>
    </row>
    <row r="466" spans="2:46" ht="13.5" customHeight="1" x14ac:dyDescent="0.15">
      <c r="B466" s="290"/>
      <c r="C466" s="29" t="s">
        <v>38</v>
      </c>
      <c r="D466" s="187"/>
      <c r="E466" s="58"/>
      <c r="F466" s="188"/>
      <c r="G466" s="188"/>
      <c r="H466" s="188"/>
      <c r="I466" s="64"/>
      <c r="J466" s="64"/>
      <c r="K466" s="189"/>
      <c r="L466" s="259"/>
      <c r="M466" s="259"/>
      <c r="N466" s="58"/>
      <c r="O466" s="30"/>
      <c r="P466" s="58"/>
      <c r="Q466" s="30"/>
      <c r="R466" s="134"/>
      <c r="S466" s="206"/>
      <c r="T466" s="290"/>
      <c r="U466" s="29" t="s">
        <v>38</v>
      </c>
      <c r="V466" s="187"/>
      <c r="W466" s="58"/>
      <c r="X466" s="188"/>
      <c r="Y466" s="188"/>
      <c r="Z466" s="188"/>
      <c r="AA466" s="64"/>
      <c r="AB466" s="64"/>
      <c r="AC466" s="189"/>
      <c r="AD466" s="259"/>
      <c r="AE466" s="259"/>
      <c r="AF466" s="58"/>
      <c r="AG466" s="30"/>
      <c r="AH466" s="58"/>
      <c r="AI466" s="30"/>
      <c r="AJ466" s="134"/>
      <c r="AK466" s="208"/>
      <c r="AL466" s="290"/>
      <c r="AM466" s="88" t="str">
        <f t="shared" si="39"/>
        <v/>
      </c>
      <c r="AN466" s="123" t="str">
        <f t="shared" si="40"/>
        <v/>
      </c>
      <c r="AO466" s="123" t="str">
        <f t="shared" si="41"/>
        <v/>
      </c>
      <c r="AP466" s="123" t="str">
        <f t="shared" si="42"/>
        <v/>
      </c>
      <c r="AQ466" s="89" t="str">
        <f t="shared" si="43"/>
        <v/>
      </c>
      <c r="AR466" s="39"/>
      <c r="AS466" s="234"/>
      <c r="AT466" s="39"/>
    </row>
    <row r="467" spans="2:46" ht="13.5" customHeight="1" thickBot="1" x14ac:dyDescent="0.2">
      <c r="B467" s="291"/>
      <c r="C467" s="29"/>
      <c r="D467" s="187"/>
      <c r="E467" s="58"/>
      <c r="F467" s="190"/>
      <c r="G467" s="190"/>
      <c r="H467" s="190"/>
      <c r="I467" s="58"/>
      <c r="J467" s="58"/>
      <c r="K467" s="189"/>
      <c r="L467" s="259"/>
      <c r="M467" s="259"/>
      <c r="N467" s="58"/>
      <c r="O467" s="30"/>
      <c r="P467" s="58"/>
      <c r="Q467" s="30"/>
      <c r="R467" s="185"/>
      <c r="S467" s="206"/>
      <c r="T467" s="291"/>
      <c r="U467" s="29"/>
      <c r="V467" s="187"/>
      <c r="W467" s="58"/>
      <c r="X467" s="190"/>
      <c r="Y467" s="190"/>
      <c r="Z467" s="190"/>
      <c r="AA467" s="58"/>
      <c r="AB467" s="58"/>
      <c r="AC467" s="189"/>
      <c r="AD467" s="259"/>
      <c r="AE467" s="259"/>
      <c r="AF467" s="58"/>
      <c r="AG467" s="30"/>
      <c r="AH467" s="58"/>
      <c r="AI467" s="30"/>
      <c r="AJ467" s="185"/>
      <c r="AK467" s="208"/>
      <c r="AL467" s="291"/>
      <c r="AM467" s="124" t="str">
        <f t="shared" si="39"/>
        <v/>
      </c>
      <c r="AN467" s="125" t="str">
        <f t="shared" si="40"/>
        <v/>
      </c>
      <c r="AO467" s="125" t="str">
        <f t="shared" si="41"/>
        <v/>
      </c>
      <c r="AP467" s="125" t="str">
        <f t="shared" si="42"/>
        <v/>
      </c>
      <c r="AQ467" s="126" t="str">
        <f t="shared" si="43"/>
        <v/>
      </c>
      <c r="AR467" s="39"/>
      <c r="AS467" s="234"/>
      <c r="AT467" s="39"/>
    </row>
    <row r="468" spans="2:46" ht="13.5" customHeight="1" x14ac:dyDescent="0.15">
      <c r="B468" s="289" t="s">
        <v>159</v>
      </c>
      <c r="C468" s="27" t="s">
        <v>34</v>
      </c>
      <c r="D468" s="41"/>
      <c r="E468" s="57"/>
      <c r="F468" s="98"/>
      <c r="G468" s="98"/>
      <c r="H468" s="98"/>
      <c r="I468" s="62"/>
      <c r="J468" s="62"/>
      <c r="K468" s="63"/>
      <c r="L468" s="258"/>
      <c r="M468" s="258"/>
      <c r="N468" s="57"/>
      <c r="O468" s="28"/>
      <c r="P468" s="57"/>
      <c r="Q468" s="28"/>
      <c r="R468" s="133"/>
      <c r="S468" s="206"/>
      <c r="T468" s="289" t="s">
        <v>159</v>
      </c>
      <c r="U468" s="27" t="s">
        <v>34</v>
      </c>
      <c r="V468" s="41"/>
      <c r="W468" s="57"/>
      <c r="X468" s="98"/>
      <c r="Y468" s="98"/>
      <c r="Z468" s="98"/>
      <c r="AA468" s="62"/>
      <c r="AB468" s="62"/>
      <c r="AC468" s="63"/>
      <c r="AD468" s="258"/>
      <c r="AE468" s="258"/>
      <c r="AF468" s="57"/>
      <c r="AG468" s="28"/>
      <c r="AH468" s="57"/>
      <c r="AI468" s="28"/>
      <c r="AJ468" s="133"/>
      <c r="AK468" s="208"/>
      <c r="AL468" s="289" t="s">
        <v>159</v>
      </c>
      <c r="AM468" s="121" t="str">
        <f t="shared" si="39"/>
        <v/>
      </c>
      <c r="AN468" s="97" t="str">
        <f t="shared" si="40"/>
        <v/>
      </c>
      <c r="AO468" s="97" t="str">
        <f t="shared" si="41"/>
        <v/>
      </c>
      <c r="AP468" s="97" t="str">
        <f t="shared" si="42"/>
        <v/>
      </c>
      <c r="AQ468" s="122" t="str">
        <f t="shared" si="43"/>
        <v/>
      </c>
      <c r="AR468" s="39"/>
      <c r="AS468" s="234"/>
      <c r="AT468" s="39"/>
    </row>
    <row r="469" spans="2:46" ht="13.5" customHeight="1" x14ac:dyDescent="0.15">
      <c r="B469" s="290"/>
      <c r="C469" s="29" t="s">
        <v>35</v>
      </c>
      <c r="D469" s="187"/>
      <c r="E469" s="58"/>
      <c r="F469" s="188"/>
      <c r="G469" s="188"/>
      <c r="H469" s="188"/>
      <c r="I469" s="64"/>
      <c r="J469" s="64"/>
      <c r="K469" s="189"/>
      <c r="L469" s="259"/>
      <c r="M469" s="259"/>
      <c r="N469" s="58"/>
      <c r="O469" s="30"/>
      <c r="P469" s="58"/>
      <c r="Q469" s="30"/>
      <c r="R469" s="134"/>
      <c r="S469" s="206"/>
      <c r="T469" s="290"/>
      <c r="U469" s="29" t="s">
        <v>35</v>
      </c>
      <c r="V469" s="187"/>
      <c r="W469" s="58"/>
      <c r="X469" s="188"/>
      <c r="Y469" s="188"/>
      <c r="Z469" s="188"/>
      <c r="AA469" s="64"/>
      <c r="AB469" s="64"/>
      <c r="AC469" s="189"/>
      <c r="AD469" s="259"/>
      <c r="AE469" s="259"/>
      <c r="AF469" s="58"/>
      <c r="AG469" s="30"/>
      <c r="AH469" s="58"/>
      <c r="AI469" s="30"/>
      <c r="AJ469" s="134"/>
      <c r="AK469" s="208"/>
      <c r="AL469" s="290"/>
      <c r="AM469" s="88" t="str">
        <f t="shared" si="39"/>
        <v/>
      </c>
      <c r="AN469" s="123" t="str">
        <f t="shared" si="40"/>
        <v/>
      </c>
      <c r="AO469" s="123" t="str">
        <f t="shared" si="41"/>
        <v/>
      </c>
      <c r="AP469" s="123" t="str">
        <f t="shared" si="42"/>
        <v/>
      </c>
      <c r="AQ469" s="89" t="str">
        <f t="shared" si="43"/>
        <v/>
      </c>
      <c r="AR469" s="39"/>
      <c r="AS469" s="234"/>
      <c r="AT469" s="39"/>
    </row>
    <row r="470" spans="2:46" ht="13.5" customHeight="1" x14ac:dyDescent="0.15">
      <c r="B470" s="290"/>
      <c r="C470" s="29" t="s">
        <v>36</v>
      </c>
      <c r="D470" s="187"/>
      <c r="E470" s="58"/>
      <c r="F470" s="188"/>
      <c r="G470" s="188"/>
      <c r="H470" s="188"/>
      <c r="I470" s="64"/>
      <c r="J470" s="64"/>
      <c r="K470" s="189"/>
      <c r="L470" s="259"/>
      <c r="M470" s="259"/>
      <c r="N470" s="58"/>
      <c r="O470" s="30"/>
      <c r="P470" s="58"/>
      <c r="Q470" s="30"/>
      <c r="R470" s="134"/>
      <c r="S470" s="206"/>
      <c r="T470" s="290"/>
      <c r="U470" s="29" t="s">
        <v>36</v>
      </c>
      <c r="V470" s="187"/>
      <c r="W470" s="58"/>
      <c r="X470" s="188"/>
      <c r="Y470" s="188"/>
      <c r="Z470" s="188"/>
      <c r="AA470" s="64"/>
      <c r="AB470" s="64"/>
      <c r="AC470" s="189"/>
      <c r="AD470" s="259"/>
      <c r="AE470" s="259"/>
      <c r="AF470" s="58"/>
      <c r="AG470" s="30"/>
      <c r="AH470" s="58"/>
      <c r="AI470" s="30"/>
      <c r="AJ470" s="134"/>
      <c r="AK470" s="208"/>
      <c r="AL470" s="290"/>
      <c r="AM470" s="88" t="str">
        <f t="shared" si="39"/>
        <v/>
      </c>
      <c r="AN470" s="123" t="str">
        <f t="shared" si="40"/>
        <v/>
      </c>
      <c r="AO470" s="123" t="str">
        <f t="shared" si="41"/>
        <v/>
      </c>
      <c r="AP470" s="123" t="str">
        <f t="shared" si="42"/>
        <v/>
      </c>
      <c r="AQ470" s="89" t="str">
        <f t="shared" si="43"/>
        <v/>
      </c>
      <c r="AR470" s="39"/>
      <c r="AS470" s="234"/>
      <c r="AT470" s="39"/>
    </row>
    <row r="471" spans="2:46" ht="13.5" customHeight="1" x14ac:dyDescent="0.15">
      <c r="B471" s="290"/>
      <c r="C471" s="29" t="s">
        <v>38</v>
      </c>
      <c r="D471" s="187"/>
      <c r="E471" s="58"/>
      <c r="F471" s="188"/>
      <c r="G471" s="188"/>
      <c r="H471" s="188"/>
      <c r="I471" s="64"/>
      <c r="J471" s="64"/>
      <c r="K471" s="189"/>
      <c r="L471" s="259"/>
      <c r="M471" s="259"/>
      <c r="N471" s="58"/>
      <c r="O471" s="30"/>
      <c r="P471" s="58"/>
      <c r="Q471" s="30"/>
      <c r="R471" s="134"/>
      <c r="S471" s="206"/>
      <c r="T471" s="290"/>
      <c r="U471" s="29" t="s">
        <v>38</v>
      </c>
      <c r="V471" s="187"/>
      <c r="W471" s="58"/>
      <c r="X471" s="188"/>
      <c r="Y471" s="188"/>
      <c r="Z471" s="188"/>
      <c r="AA471" s="64"/>
      <c r="AB471" s="64"/>
      <c r="AC471" s="189"/>
      <c r="AD471" s="259"/>
      <c r="AE471" s="259"/>
      <c r="AF471" s="58"/>
      <c r="AG471" s="30"/>
      <c r="AH471" s="58"/>
      <c r="AI471" s="30"/>
      <c r="AJ471" s="134"/>
      <c r="AK471" s="208"/>
      <c r="AL471" s="290"/>
      <c r="AM471" s="88" t="str">
        <f t="shared" si="39"/>
        <v/>
      </c>
      <c r="AN471" s="123" t="str">
        <f t="shared" si="40"/>
        <v/>
      </c>
      <c r="AO471" s="123" t="str">
        <f t="shared" si="41"/>
        <v/>
      </c>
      <c r="AP471" s="123" t="str">
        <f t="shared" si="42"/>
        <v/>
      </c>
      <c r="AQ471" s="89" t="str">
        <f t="shared" si="43"/>
        <v/>
      </c>
      <c r="AR471" s="39"/>
      <c r="AS471" s="234"/>
      <c r="AT471" s="39"/>
    </row>
    <row r="472" spans="2:46" ht="13.5" customHeight="1" thickBot="1" x14ac:dyDescent="0.2">
      <c r="B472" s="291"/>
      <c r="C472" s="29"/>
      <c r="D472" s="187"/>
      <c r="E472" s="58"/>
      <c r="F472" s="190"/>
      <c r="G472" s="190"/>
      <c r="H472" s="190"/>
      <c r="I472" s="58"/>
      <c r="J472" s="58"/>
      <c r="K472" s="189"/>
      <c r="L472" s="259"/>
      <c r="M472" s="259"/>
      <c r="N472" s="58"/>
      <c r="O472" s="30"/>
      <c r="P472" s="58"/>
      <c r="Q472" s="30"/>
      <c r="R472" s="185"/>
      <c r="S472" s="206"/>
      <c r="T472" s="291"/>
      <c r="U472" s="29"/>
      <c r="V472" s="187"/>
      <c r="W472" s="58"/>
      <c r="X472" s="190"/>
      <c r="Y472" s="190"/>
      <c r="Z472" s="190"/>
      <c r="AA472" s="58"/>
      <c r="AB472" s="58"/>
      <c r="AC472" s="189"/>
      <c r="AD472" s="259"/>
      <c r="AE472" s="259"/>
      <c r="AF472" s="58"/>
      <c r="AG472" s="30"/>
      <c r="AH472" s="58"/>
      <c r="AI472" s="30"/>
      <c r="AJ472" s="185"/>
      <c r="AK472" s="208"/>
      <c r="AL472" s="291"/>
      <c r="AM472" s="124" t="str">
        <f t="shared" si="39"/>
        <v/>
      </c>
      <c r="AN472" s="125" t="str">
        <f t="shared" si="40"/>
        <v/>
      </c>
      <c r="AO472" s="125" t="str">
        <f t="shared" si="41"/>
        <v/>
      </c>
      <c r="AP472" s="125" t="str">
        <f t="shared" si="42"/>
        <v/>
      </c>
      <c r="AQ472" s="126" t="str">
        <f t="shared" si="43"/>
        <v/>
      </c>
      <c r="AR472" s="39"/>
      <c r="AS472" s="234"/>
      <c r="AT472" s="39"/>
    </row>
    <row r="473" spans="2:46" ht="13.5" customHeight="1" x14ac:dyDescent="0.15">
      <c r="B473" s="289" t="s">
        <v>160</v>
      </c>
      <c r="C473" s="27" t="s">
        <v>34</v>
      </c>
      <c r="D473" s="41"/>
      <c r="E473" s="57"/>
      <c r="F473" s="98"/>
      <c r="G473" s="98"/>
      <c r="H473" s="98"/>
      <c r="I473" s="62"/>
      <c r="J473" s="62"/>
      <c r="K473" s="63"/>
      <c r="L473" s="258"/>
      <c r="M473" s="258"/>
      <c r="N473" s="57"/>
      <c r="O473" s="28"/>
      <c r="P473" s="57"/>
      <c r="Q473" s="28"/>
      <c r="R473" s="133"/>
      <c r="S473" s="206"/>
      <c r="T473" s="289" t="s">
        <v>160</v>
      </c>
      <c r="U473" s="27" t="s">
        <v>34</v>
      </c>
      <c r="V473" s="41"/>
      <c r="W473" s="57"/>
      <c r="X473" s="98"/>
      <c r="Y473" s="98"/>
      <c r="Z473" s="98"/>
      <c r="AA473" s="62"/>
      <c r="AB473" s="62"/>
      <c r="AC473" s="63"/>
      <c r="AD473" s="258"/>
      <c r="AE473" s="258"/>
      <c r="AF473" s="57"/>
      <c r="AG473" s="28"/>
      <c r="AH473" s="57"/>
      <c r="AI473" s="28"/>
      <c r="AJ473" s="133"/>
      <c r="AK473" s="208"/>
      <c r="AL473" s="289" t="s">
        <v>160</v>
      </c>
      <c r="AM473" s="121" t="str">
        <f t="shared" si="39"/>
        <v/>
      </c>
      <c r="AN473" s="97" t="str">
        <f t="shared" si="40"/>
        <v/>
      </c>
      <c r="AO473" s="97" t="str">
        <f t="shared" si="41"/>
        <v/>
      </c>
      <c r="AP473" s="97" t="str">
        <f t="shared" si="42"/>
        <v/>
      </c>
      <c r="AQ473" s="122" t="str">
        <f t="shared" si="43"/>
        <v/>
      </c>
      <c r="AR473" s="39"/>
      <c r="AS473" s="234"/>
      <c r="AT473" s="39"/>
    </row>
    <row r="474" spans="2:46" ht="13.5" customHeight="1" x14ac:dyDescent="0.15">
      <c r="B474" s="290"/>
      <c r="C474" s="29" t="s">
        <v>35</v>
      </c>
      <c r="D474" s="187"/>
      <c r="E474" s="58"/>
      <c r="F474" s="188"/>
      <c r="G474" s="188"/>
      <c r="H474" s="188"/>
      <c r="I474" s="64"/>
      <c r="J474" s="64"/>
      <c r="K474" s="189"/>
      <c r="L474" s="259"/>
      <c r="M474" s="259"/>
      <c r="N474" s="58"/>
      <c r="O474" s="30"/>
      <c r="P474" s="58"/>
      <c r="Q474" s="30"/>
      <c r="R474" s="134"/>
      <c r="S474" s="206"/>
      <c r="T474" s="290"/>
      <c r="U474" s="29" t="s">
        <v>35</v>
      </c>
      <c r="V474" s="187"/>
      <c r="W474" s="58"/>
      <c r="X474" s="188"/>
      <c r="Y474" s="188"/>
      <c r="Z474" s="188"/>
      <c r="AA474" s="64"/>
      <c r="AB474" s="64"/>
      <c r="AC474" s="189"/>
      <c r="AD474" s="259"/>
      <c r="AE474" s="259"/>
      <c r="AF474" s="58"/>
      <c r="AG474" s="30"/>
      <c r="AH474" s="58"/>
      <c r="AI474" s="30"/>
      <c r="AJ474" s="134"/>
      <c r="AK474" s="208"/>
      <c r="AL474" s="290"/>
      <c r="AM474" s="88" t="str">
        <f t="shared" si="39"/>
        <v/>
      </c>
      <c r="AN474" s="123" t="str">
        <f t="shared" si="40"/>
        <v/>
      </c>
      <c r="AO474" s="123" t="str">
        <f t="shared" si="41"/>
        <v/>
      </c>
      <c r="AP474" s="123" t="str">
        <f t="shared" si="42"/>
        <v/>
      </c>
      <c r="AQ474" s="89" t="str">
        <f t="shared" si="43"/>
        <v/>
      </c>
      <c r="AR474" s="39"/>
      <c r="AS474" s="234"/>
      <c r="AT474" s="39"/>
    </row>
    <row r="475" spans="2:46" ht="13.5" customHeight="1" x14ac:dyDescent="0.15">
      <c r="B475" s="290"/>
      <c r="C475" s="29" t="s">
        <v>36</v>
      </c>
      <c r="D475" s="187"/>
      <c r="E475" s="58"/>
      <c r="F475" s="188"/>
      <c r="G475" s="188"/>
      <c r="H475" s="188"/>
      <c r="I475" s="64"/>
      <c r="J475" s="64"/>
      <c r="K475" s="189"/>
      <c r="L475" s="259"/>
      <c r="M475" s="259"/>
      <c r="N475" s="58"/>
      <c r="O475" s="30"/>
      <c r="P475" s="58"/>
      <c r="Q475" s="30"/>
      <c r="R475" s="134"/>
      <c r="S475" s="206"/>
      <c r="T475" s="290"/>
      <c r="U475" s="29" t="s">
        <v>36</v>
      </c>
      <c r="V475" s="187"/>
      <c r="W475" s="58"/>
      <c r="X475" s="188"/>
      <c r="Y475" s="188"/>
      <c r="Z475" s="188"/>
      <c r="AA475" s="64"/>
      <c r="AB475" s="64"/>
      <c r="AC475" s="189"/>
      <c r="AD475" s="259"/>
      <c r="AE475" s="259"/>
      <c r="AF475" s="58"/>
      <c r="AG475" s="30"/>
      <c r="AH475" s="58"/>
      <c r="AI475" s="30"/>
      <c r="AJ475" s="134"/>
      <c r="AK475" s="208"/>
      <c r="AL475" s="290"/>
      <c r="AM475" s="88" t="str">
        <f t="shared" si="39"/>
        <v/>
      </c>
      <c r="AN475" s="123" t="str">
        <f t="shared" si="40"/>
        <v/>
      </c>
      <c r="AO475" s="123" t="str">
        <f t="shared" si="41"/>
        <v/>
      </c>
      <c r="AP475" s="123" t="str">
        <f t="shared" si="42"/>
        <v/>
      </c>
      <c r="AQ475" s="89" t="str">
        <f t="shared" si="43"/>
        <v/>
      </c>
      <c r="AR475" s="39"/>
      <c r="AS475" s="234"/>
      <c r="AT475" s="39"/>
    </row>
    <row r="476" spans="2:46" ht="13.5" customHeight="1" x14ac:dyDescent="0.15">
      <c r="B476" s="290"/>
      <c r="C476" s="29" t="s">
        <v>38</v>
      </c>
      <c r="D476" s="187"/>
      <c r="E476" s="58"/>
      <c r="F476" s="188"/>
      <c r="G476" s="188"/>
      <c r="H476" s="188"/>
      <c r="I476" s="64"/>
      <c r="J476" s="64"/>
      <c r="K476" s="189"/>
      <c r="L476" s="259"/>
      <c r="M476" s="259"/>
      <c r="N476" s="58"/>
      <c r="O476" s="30"/>
      <c r="P476" s="58"/>
      <c r="Q476" s="30"/>
      <c r="R476" s="134"/>
      <c r="S476" s="206"/>
      <c r="T476" s="290"/>
      <c r="U476" s="29" t="s">
        <v>38</v>
      </c>
      <c r="V476" s="187"/>
      <c r="W476" s="58"/>
      <c r="X476" s="188"/>
      <c r="Y476" s="188"/>
      <c r="Z476" s="188"/>
      <c r="AA476" s="64"/>
      <c r="AB476" s="64"/>
      <c r="AC476" s="189"/>
      <c r="AD476" s="259"/>
      <c r="AE476" s="259"/>
      <c r="AF476" s="58"/>
      <c r="AG476" s="30"/>
      <c r="AH476" s="58"/>
      <c r="AI476" s="30"/>
      <c r="AJ476" s="134"/>
      <c r="AK476" s="208"/>
      <c r="AL476" s="290"/>
      <c r="AM476" s="88" t="str">
        <f t="shared" si="39"/>
        <v/>
      </c>
      <c r="AN476" s="123" t="str">
        <f t="shared" si="40"/>
        <v/>
      </c>
      <c r="AO476" s="123" t="str">
        <f t="shared" si="41"/>
        <v/>
      </c>
      <c r="AP476" s="123" t="str">
        <f t="shared" si="42"/>
        <v/>
      </c>
      <c r="AQ476" s="89" t="str">
        <f t="shared" si="43"/>
        <v/>
      </c>
      <c r="AR476" s="39"/>
      <c r="AS476" s="234"/>
      <c r="AT476" s="39"/>
    </row>
    <row r="477" spans="2:46" ht="13.5" customHeight="1" thickBot="1" x14ac:dyDescent="0.2">
      <c r="B477" s="291"/>
      <c r="C477" s="29"/>
      <c r="D477" s="187"/>
      <c r="E477" s="58"/>
      <c r="F477" s="190"/>
      <c r="G477" s="190"/>
      <c r="H477" s="190"/>
      <c r="I477" s="58"/>
      <c r="J477" s="58"/>
      <c r="K477" s="189"/>
      <c r="L477" s="259"/>
      <c r="M477" s="259"/>
      <c r="N477" s="58"/>
      <c r="O477" s="30"/>
      <c r="P477" s="58"/>
      <c r="Q477" s="30"/>
      <c r="R477" s="185"/>
      <c r="S477" s="206"/>
      <c r="T477" s="291"/>
      <c r="U477" s="29"/>
      <c r="V477" s="187"/>
      <c r="W477" s="58"/>
      <c r="X477" s="190"/>
      <c r="Y477" s="190"/>
      <c r="Z477" s="190"/>
      <c r="AA477" s="58"/>
      <c r="AB477" s="58"/>
      <c r="AC477" s="189"/>
      <c r="AD477" s="259"/>
      <c r="AE477" s="259"/>
      <c r="AF477" s="58"/>
      <c r="AG477" s="30"/>
      <c r="AH477" s="58"/>
      <c r="AI477" s="30"/>
      <c r="AJ477" s="185"/>
      <c r="AK477" s="208"/>
      <c r="AL477" s="291"/>
      <c r="AM477" s="124" t="str">
        <f t="shared" si="39"/>
        <v/>
      </c>
      <c r="AN477" s="125" t="str">
        <f t="shared" si="40"/>
        <v/>
      </c>
      <c r="AO477" s="125" t="str">
        <f t="shared" si="41"/>
        <v/>
      </c>
      <c r="AP477" s="125" t="str">
        <f t="shared" si="42"/>
        <v/>
      </c>
      <c r="AQ477" s="126" t="str">
        <f t="shared" si="43"/>
        <v/>
      </c>
      <c r="AR477" s="39"/>
      <c r="AS477" s="234"/>
      <c r="AT477" s="39"/>
    </row>
    <row r="478" spans="2:46" ht="13.5" customHeight="1" x14ac:dyDescent="0.15">
      <c r="B478" s="289" t="s">
        <v>161</v>
      </c>
      <c r="C478" s="27" t="s">
        <v>34</v>
      </c>
      <c r="D478" s="41"/>
      <c r="E478" s="57"/>
      <c r="F478" s="98"/>
      <c r="G478" s="98"/>
      <c r="H478" s="98"/>
      <c r="I478" s="62"/>
      <c r="J478" s="62"/>
      <c r="K478" s="63"/>
      <c r="L478" s="258"/>
      <c r="M478" s="258"/>
      <c r="N478" s="57"/>
      <c r="O478" s="28"/>
      <c r="P478" s="57"/>
      <c r="Q478" s="28"/>
      <c r="R478" s="133"/>
      <c r="S478" s="206"/>
      <c r="T478" s="289" t="s">
        <v>161</v>
      </c>
      <c r="U478" s="27" t="s">
        <v>34</v>
      </c>
      <c r="V478" s="41"/>
      <c r="W478" s="57"/>
      <c r="X478" s="98"/>
      <c r="Y478" s="98"/>
      <c r="Z478" s="98"/>
      <c r="AA478" s="62"/>
      <c r="AB478" s="62"/>
      <c r="AC478" s="63"/>
      <c r="AD478" s="258"/>
      <c r="AE478" s="258"/>
      <c r="AF478" s="57"/>
      <c r="AG478" s="28"/>
      <c r="AH478" s="57"/>
      <c r="AI478" s="28"/>
      <c r="AJ478" s="133"/>
      <c r="AK478" s="208"/>
      <c r="AL478" s="289" t="s">
        <v>161</v>
      </c>
      <c r="AM478" s="121" t="str">
        <f t="shared" si="39"/>
        <v/>
      </c>
      <c r="AN478" s="97" t="str">
        <f t="shared" si="40"/>
        <v/>
      </c>
      <c r="AO478" s="97" t="str">
        <f t="shared" si="41"/>
        <v/>
      </c>
      <c r="AP478" s="97" t="str">
        <f t="shared" si="42"/>
        <v/>
      </c>
      <c r="AQ478" s="122" t="str">
        <f t="shared" si="43"/>
        <v/>
      </c>
      <c r="AR478" s="39"/>
      <c r="AS478" s="234"/>
      <c r="AT478" s="39"/>
    </row>
    <row r="479" spans="2:46" ht="13.5" customHeight="1" x14ac:dyDescent="0.15">
      <c r="B479" s="290"/>
      <c r="C479" s="29" t="s">
        <v>35</v>
      </c>
      <c r="D479" s="187"/>
      <c r="E479" s="58"/>
      <c r="F479" s="188"/>
      <c r="G479" s="188"/>
      <c r="H479" s="188"/>
      <c r="I479" s="64"/>
      <c r="J479" s="64"/>
      <c r="K479" s="189"/>
      <c r="L479" s="259"/>
      <c r="M479" s="259"/>
      <c r="N479" s="58"/>
      <c r="O479" s="30"/>
      <c r="P479" s="58"/>
      <c r="Q479" s="30"/>
      <c r="R479" s="134"/>
      <c r="S479" s="206"/>
      <c r="T479" s="290"/>
      <c r="U479" s="29" t="s">
        <v>35</v>
      </c>
      <c r="V479" s="187"/>
      <c r="W479" s="58"/>
      <c r="X479" s="188"/>
      <c r="Y479" s="188"/>
      <c r="Z479" s="188"/>
      <c r="AA479" s="64"/>
      <c r="AB479" s="64"/>
      <c r="AC479" s="189"/>
      <c r="AD479" s="259"/>
      <c r="AE479" s="259"/>
      <c r="AF479" s="58"/>
      <c r="AG479" s="30"/>
      <c r="AH479" s="58"/>
      <c r="AI479" s="30"/>
      <c r="AJ479" s="134"/>
      <c r="AK479" s="208"/>
      <c r="AL479" s="290"/>
      <c r="AM479" s="88" t="str">
        <f t="shared" si="39"/>
        <v/>
      </c>
      <c r="AN479" s="123" t="str">
        <f t="shared" si="40"/>
        <v/>
      </c>
      <c r="AO479" s="123" t="str">
        <f t="shared" si="41"/>
        <v/>
      </c>
      <c r="AP479" s="123" t="str">
        <f t="shared" si="42"/>
        <v/>
      </c>
      <c r="AQ479" s="89" t="str">
        <f t="shared" si="43"/>
        <v/>
      </c>
      <c r="AR479" s="39"/>
      <c r="AS479" s="234"/>
      <c r="AT479" s="39"/>
    </row>
    <row r="480" spans="2:46" ht="13.5" customHeight="1" x14ac:dyDescent="0.15">
      <c r="B480" s="290"/>
      <c r="C480" s="29" t="s">
        <v>36</v>
      </c>
      <c r="D480" s="187"/>
      <c r="E480" s="58"/>
      <c r="F480" s="188"/>
      <c r="G480" s="188"/>
      <c r="H480" s="188"/>
      <c r="I480" s="64"/>
      <c r="J480" s="64"/>
      <c r="K480" s="189"/>
      <c r="L480" s="259"/>
      <c r="M480" s="259"/>
      <c r="N480" s="58"/>
      <c r="O480" s="30"/>
      <c r="P480" s="58"/>
      <c r="Q480" s="30"/>
      <c r="R480" s="134"/>
      <c r="S480" s="206"/>
      <c r="T480" s="290"/>
      <c r="U480" s="29" t="s">
        <v>36</v>
      </c>
      <c r="V480" s="187"/>
      <c r="W480" s="58"/>
      <c r="X480" s="188"/>
      <c r="Y480" s="188"/>
      <c r="Z480" s="188"/>
      <c r="AA480" s="64"/>
      <c r="AB480" s="64"/>
      <c r="AC480" s="189"/>
      <c r="AD480" s="259"/>
      <c r="AE480" s="259"/>
      <c r="AF480" s="58"/>
      <c r="AG480" s="30"/>
      <c r="AH480" s="58"/>
      <c r="AI480" s="30"/>
      <c r="AJ480" s="134"/>
      <c r="AK480" s="208"/>
      <c r="AL480" s="290"/>
      <c r="AM480" s="88" t="str">
        <f t="shared" si="39"/>
        <v/>
      </c>
      <c r="AN480" s="123" t="str">
        <f t="shared" si="40"/>
        <v/>
      </c>
      <c r="AO480" s="123" t="str">
        <f t="shared" si="41"/>
        <v/>
      </c>
      <c r="AP480" s="123" t="str">
        <f t="shared" si="42"/>
        <v/>
      </c>
      <c r="AQ480" s="89" t="str">
        <f t="shared" si="43"/>
        <v/>
      </c>
      <c r="AR480" s="39"/>
      <c r="AS480" s="234"/>
      <c r="AT480" s="39"/>
    </row>
    <row r="481" spans="2:46" ht="13.5" customHeight="1" x14ac:dyDescent="0.15">
      <c r="B481" s="290"/>
      <c r="C481" s="29" t="s">
        <v>38</v>
      </c>
      <c r="D481" s="187"/>
      <c r="E481" s="58"/>
      <c r="F481" s="188"/>
      <c r="G481" s="188"/>
      <c r="H481" s="188"/>
      <c r="I481" s="64"/>
      <c r="J481" s="64"/>
      <c r="K481" s="189"/>
      <c r="L481" s="259"/>
      <c r="M481" s="259"/>
      <c r="N481" s="58"/>
      <c r="O481" s="30"/>
      <c r="P481" s="58"/>
      <c r="Q481" s="30"/>
      <c r="R481" s="134"/>
      <c r="S481" s="206"/>
      <c r="T481" s="290"/>
      <c r="U481" s="29" t="s">
        <v>38</v>
      </c>
      <c r="V481" s="187"/>
      <c r="W481" s="58"/>
      <c r="X481" s="188"/>
      <c r="Y481" s="188"/>
      <c r="Z481" s="188"/>
      <c r="AA481" s="64"/>
      <c r="AB481" s="64"/>
      <c r="AC481" s="189"/>
      <c r="AD481" s="259"/>
      <c r="AE481" s="259"/>
      <c r="AF481" s="58"/>
      <c r="AG481" s="30"/>
      <c r="AH481" s="58"/>
      <c r="AI481" s="30"/>
      <c r="AJ481" s="134"/>
      <c r="AK481" s="208"/>
      <c r="AL481" s="290"/>
      <c r="AM481" s="88" t="str">
        <f t="shared" ref="AM481:AM544" si="44">IF(OR(X481="",F481=""),"",X481-F481)</f>
        <v/>
      </c>
      <c r="AN481" s="123" t="str">
        <f t="shared" ref="AN481:AN544" si="45">IF(OR(Y481="",G481=""),"",Y481-G481)</f>
        <v/>
      </c>
      <c r="AO481" s="123" t="str">
        <f t="shared" ref="AO481:AO544" si="46">IF(OR(Z481="",H481=""),"",Z481-H481)</f>
        <v/>
      </c>
      <c r="AP481" s="123" t="str">
        <f t="shared" ref="AP481:AP544" si="47">IF(OR(AA481="",I481=""),"",AA481-I481)</f>
        <v/>
      </c>
      <c r="AQ481" s="89" t="str">
        <f t="shared" ref="AQ481:AQ544" si="48">IF(OR(AB481="",J481=""),"",AB481-J481)</f>
        <v/>
      </c>
      <c r="AR481" s="39"/>
      <c r="AS481" s="234"/>
      <c r="AT481" s="39"/>
    </row>
    <row r="482" spans="2:46" ht="13.5" customHeight="1" thickBot="1" x14ac:dyDescent="0.2">
      <c r="B482" s="291"/>
      <c r="C482" s="29"/>
      <c r="D482" s="187"/>
      <c r="E482" s="58"/>
      <c r="F482" s="190"/>
      <c r="G482" s="190"/>
      <c r="H482" s="190"/>
      <c r="I482" s="58"/>
      <c r="J482" s="58"/>
      <c r="K482" s="189"/>
      <c r="L482" s="259"/>
      <c r="M482" s="259"/>
      <c r="N482" s="58"/>
      <c r="O482" s="30"/>
      <c r="P482" s="58"/>
      <c r="Q482" s="30"/>
      <c r="R482" s="185"/>
      <c r="S482" s="206"/>
      <c r="T482" s="291"/>
      <c r="U482" s="29"/>
      <c r="V482" s="187"/>
      <c r="W482" s="58"/>
      <c r="X482" s="190"/>
      <c r="Y482" s="190"/>
      <c r="Z482" s="190"/>
      <c r="AA482" s="58"/>
      <c r="AB482" s="58"/>
      <c r="AC482" s="189"/>
      <c r="AD482" s="259"/>
      <c r="AE482" s="259"/>
      <c r="AF482" s="58"/>
      <c r="AG482" s="30"/>
      <c r="AH482" s="58"/>
      <c r="AI482" s="30"/>
      <c r="AJ482" s="185"/>
      <c r="AK482" s="208"/>
      <c r="AL482" s="291"/>
      <c r="AM482" s="124" t="str">
        <f t="shared" si="44"/>
        <v/>
      </c>
      <c r="AN482" s="125" t="str">
        <f t="shared" si="45"/>
        <v/>
      </c>
      <c r="AO482" s="125" t="str">
        <f t="shared" si="46"/>
        <v/>
      </c>
      <c r="AP482" s="125" t="str">
        <f t="shared" si="47"/>
        <v/>
      </c>
      <c r="AQ482" s="126" t="str">
        <f t="shared" si="48"/>
        <v/>
      </c>
      <c r="AR482" s="39"/>
      <c r="AS482" s="234"/>
      <c r="AT482" s="39"/>
    </row>
    <row r="483" spans="2:46" ht="13.5" customHeight="1" x14ac:dyDescent="0.15">
      <c r="B483" s="289" t="s">
        <v>162</v>
      </c>
      <c r="C483" s="27" t="s">
        <v>34</v>
      </c>
      <c r="D483" s="41"/>
      <c r="E483" s="57"/>
      <c r="F483" s="98"/>
      <c r="G483" s="98"/>
      <c r="H483" s="98"/>
      <c r="I483" s="62"/>
      <c r="J483" s="62"/>
      <c r="K483" s="63"/>
      <c r="L483" s="258"/>
      <c r="M483" s="258"/>
      <c r="N483" s="57"/>
      <c r="O483" s="28"/>
      <c r="P483" s="57"/>
      <c r="Q483" s="28"/>
      <c r="R483" s="133"/>
      <c r="S483" s="206"/>
      <c r="T483" s="289" t="s">
        <v>162</v>
      </c>
      <c r="U483" s="27" t="s">
        <v>34</v>
      </c>
      <c r="V483" s="41"/>
      <c r="W483" s="57"/>
      <c r="X483" s="98"/>
      <c r="Y483" s="98"/>
      <c r="Z483" s="98"/>
      <c r="AA483" s="62"/>
      <c r="AB483" s="62"/>
      <c r="AC483" s="63"/>
      <c r="AD483" s="258"/>
      <c r="AE483" s="258"/>
      <c r="AF483" s="57"/>
      <c r="AG483" s="28"/>
      <c r="AH483" s="57"/>
      <c r="AI483" s="28"/>
      <c r="AJ483" s="133"/>
      <c r="AK483" s="208"/>
      <c r="AL483" s="289" t="s">
        <v>162</v>
      </c>
      <c r="AM483" s="121" t="str">
        <f t="shared" si="44"/>
        <v/>
      </c>
      <c r="AN483" s="97" t="str">
        <f t="shared" si="45"/>
        <v/>
      </c>
      <c r="AO483" s="97" t="str">
        <f t="shared" si="46"/>
        <v/>
      </c>
      <c r="AP483" s="97" t="str">
        <f t="shared" si="47"/>
        <v/>
      </c>
      <c r="AQ483" s="122" t="str">
        <f t="shared" si="48"/>
        <v/>
      </c>
      <c r="AR483" s="39"/>
      <c r="AS483" s="234"/>
      <c r="AT483" s="39"/>
    </row>
    <row r="484" spans="2:46" ht="13.5" customHeight="1" x14ac:dyDescent="0.15">
      <c r="B484" s="290"/>
      <c r="C484" s="29" t="s">
        <v>35</v>
      </c>
      <c r="D484" s="187"/>
      <c r="E484" s="58"/>
      <c r="F484" s="188"/>
      <c r="G484" s="188"/>
      <c r="H484" s="188"/>
      <c r="I484" s="64"/>
      <c r="J484" s="64"/>
      <c r="K484" s="189"/>
      <c r="L484" s="259"/>
      <c r="M484" s="259"/>
      <c r="N484" s="58"/>
      <c r="O484" s="30"/>
      <c r="P484" s="58"/>
      <c r="Q484" s="30"/>
      <c r="R484" s="134"/>
      <c r="S484" s="206"/>
      <c r="T484" s="290"/>
      <c r="U484" s="29" t="s">
        <v>35</v>
      </c>
      <c r="V484" s="187"/>
      <c r="W484" s="58"/>
      <c r="X484" s="188"/>
      <c r="Y484" s="188"/>
      <c r="Z484" s="188"/>
      <c r="AA484" s="64"/>
      <c r="AB484" s="64"/>
      <c r="AC484" s="189"/>
      <c r="AD484" s="259"/>
      <c r="AE484" s="259"/>
      <c r="AF484" s="58"/>
      <c r="AG484" s="30"/>
      <c r="AH484" s="58"/>
      <c r="AI484" s="30"/>
      <c r="AJ484" s="134"/>
      <c r="AK484" s="208"/>
      <c r="AL484" s="290"/>
      <c r="AM484" s="88" t="str">
        <f t="shared" si="44"/>
        <v/>
      </c>
      <c r="AN484" s="123" t="str">
        <f t="shared" si="45"/>
        <v/>
      </c>
      <c r="AO484" s="123" t="str">
        <f t="shared" si="46"/>
        <v/>
      </c>
      <c r="AP484" s="123" t="str">
        <f t="shared" si="47"/>
        <v/>
      </c>
      <c r="AQ484" s="89" t="str">
        <f t="shared" si="48"/>
        <v/>
      </c>
      <c r="AR484" s="39"/>
      <c r="AS484" s="234"/>
      <c r="AT484" s="39"/>
    </row>
    <row r="485" spans="2:46" ht="13.5" customHeight="1" x14ac:dyDescent="0.15">
      <c r="B485" s="290"/>
      <c r="C485" s="29" t="s">
        <v>36</v>
      </c>
      <c r="D485" s="187"/>
      <c r="E485" s="58"/>
      <c r="F485" s="188"/>
      <c r="G485" s="188"/>
      <c r="H485" s="188"/>
      <c r="I485" s="64"/>
      <c r="J485" s="64"/>
      <c r="K485" s="189"/>
      <c r="L485" s="259"/>
      <c r="M485" s="259"/>
      <c r="N485" s="58"/>
      <c r="O485" s="30"/>
      <c r="P485" s="58"/>
      <c r="Q485" s="30"/>
      <c r="R485" s="134"/>
      <c r="S485" s="206"/>
      <c r="T485" s="290"/>
      <c r="U485" s="29" t="s">
        <v>36</v>
      </c>
      <c r="V485" s="187"/>
      <c r="W485" s="58"/>
      <c r="X485" s="188"/>
      <c r="Y485" s="188"/>
      <c r="Z485" s="188"/>
      <c r="AA485" s="64"/>
      <c r="AB485" s="64"/>
      <c r="AC485" s="189"/>
      <c r="AD485" s="259"/>
      <c r="AE485" s="259"/>
      <c r="AF485" s="58"/>
      <c r="AG485" s="30"/>
      <c r="AH485" s="58"/>
      <c r="AI485" s="30"/>
      <c r="AJ485" s="134"/>
      <c r="AK485" s="208"/>
      <c r="AL485" s="290"/>
      <c r="AM485" s="88" t="str">
        <f t="shared" si="44"/>
        <v/>
      </c>
      <c r="AN485" s="123" t="str">
        <f t="shared" si="45"/>
        <v/>
      </c>
      <c r="AO485" s="123" t="str">
        <f t="shared" si="46"/>
        <v/>
      </c>
      <c r="AP485" s="123" t="str">
        <f t="shared" si="47"/>
        <v/>
      </c>
      <c r="AQ485" s="89" t="str">
        <f t="shared" si="48"/>
        <v/>
      </c>
      <c r="AR485" s="39"/>
      <c r="AS485" s="234"/>
      <c r="AT485" s="39"/>
    </row>
    <row r="486" spans="2:46" ht="13.5" customHeight="1" x14ac:dyDescent="0.15">
      <c r="B486" s="290"/>
      <c r="C486" s="29" t="s">
        <v>38</v>
      </c>
      <c r="D486" s="187"/>
      <c r="E486" s="58"/>
      <c r="F486" s="188"/>
      <c r="G486" s="188"/>
      <c r="H486" s="188"/>
      <c r="I486" s="64"/>
      <c r="J486" s="64"/>
      <c r="K486" s="189"/>
      <c r="L486" s="259"/>
      <c r="M486" s="259"/>
      <c r="N486" s="58"/>
      <c r="O486" s="30"/>
      <c r="P486" s="58"/>
      <c r="Q486" s="30"/>
      <c r="R486" s="134"/>
      <c r="S486" s="206"/>
      <c r="T486" s="290"/>
      <c r="U486" s="29" t="s">
        <v>38</v>
      </c>
      <c r="V486" s="187"/>
      <c r="W486" s="58"/>
      <c r="X486" s="188"/>
      <c r="Y486" s="188"/>
      <c r="Z486" s="188"/>
      <c r="AA486" s="64"/>
      <c r="AB486" s="64"/>
      <c r="AC486" s="189"/>
      <c r="AD486" s="259"/>
      <c r="AE486" s="259"/>
      <c r="AF486" s="58"/>
      <c r="AG486" s="30"/>
      <c r="AH486" s="58"/>
      <c r="AI486" s="30"/>
      <c r="AJ486" s="134"/>
      <c r="AK486" s="208"/>
      <c r="AL486" s="290"/>
      <c r="AM486" s="88" t="str">
        <f t="shared" si="44"/>
        <v/>
      </c>
      <c r="AN486" s="123" t="str">
        <f t="shared" si="45"/>
        <v/>
      </c>
      <c r="AO486" s="123" t="str">
        <f t="shared" si="46"/>
        <v/>
      </c>
      <c r="AP486" s="123" t="str">
        <f t="shared" si="47"/>
        <v/>
      </c>
      <c r="AQ486" s="89" t="str">
        <f t="shared" si="48"/>
        <v/>
      </c>
      <c r="AR486" s="39"/>
      <c r="AS486" s="234"/>
      <c r="AT486" s="39"/>
    </row>
    <row r="487" spans="2:46" ht="13.5" customHeight="1" thickBot="1" x14ac:dyDescent="0.2">
      <c r="B487" s="291"/>
      <c r="C487" s="29"/>
      <c r="D487" s="187"/>
      <c r="E487" s="58"/>
      <c r="F487" s="190"/>
      <c r="G487" s="190"/>
      <c r="H487" s="190"/>
      <c r="I487" s="58"/>
      <c r="J487" s="58"/>
      <c r="K487" s="189"/>
      <c r="L487" s="259"/>
      <c r="M487" s="259"/>
      <c r="N487" s="58"/>
      <c r="O487" s="30"/>
      <c r="P487" s="58"/>
      <c r="Q487" s="30"/>
      <c r="R487" s="185"/>
      <c r="S487" s="206"/>
      <c r="T487" s="291"/>
      <c r="U487" s="29"/>
      <c r="V487" s="187"/>
      <c r="W487" s="58"/>
      <c r="X487" s="190"/>
      <c r="Y487" s="190"/>
      <c r="Z487" s="190"/>
      <c r="AA487" s="58"/>
      <c r="AB487" s="58"/>
      <c r="AC487" s="189"/>
      <c r="AD487" s="259"/>
      <c r="AE487" s="259"/>
      <c r="AF487" s="58"/>
      <c r="AG487" s="30"/>
      <c r="AH487" s="58"/>
      <c r="AI487" s="30"/>
      <c r="AJ487" s="185"/>
      <c r="AK487" s="208"/>
      <c r="AL487" s="291"/>
      <c r="AM487" s="124" t="str">
        <f t="shared" si="44"/>
        <v/>
      </c>
      <c r="AN487" s="125" t="str">
        <f t="shared" si="45"/>
        <v/>
      </c>
      <c r="AO487" s="125" t="str">
        <f t="shared" si="46"/>
        <v/>
      </c>
      <c r="AP487" s="125" t="str">
        <f t="shared" si="47"/>
        <v/>
      </c>
      <c r="AQ487" s="126" t="str">
        <f t="shared" si="48"/>
        <v/>
      </c>
      <c r="AR487" s="39"/>
      <c r="AS487" s="234"/>
      <c r="AT487" s="39"/>
    </row>
    <row r="488" spans="2:46" ht="13.5" customHeight="1" x14ac:dyDescent="0.15">
      <c r="B488" s="289" t="s">
        <v>163</v>
      </c>
      <c r="C488" s="27" t="s">
        <v>34</v>
      </c>
      <c r="D488" s="41"/>
      <c r="E488" s="57"/>
      <c r="F488" s="98"/>
      <c r="G488" s="98"/>
      <c r="H488" s="98"/>
      <c r="I488" s="62"/>
      <c r="J488" s="62"/>
      <c r="K488" s="63"/>
      <c r="L488" s="258"/>
      <c r="M488" s="258"/>
      <c r="N488" s="57"/>
      <c r="O488" s="28"/>
      <c r="P488" s="57"/>
      <c r="Q488" s="28"/>
      <c r="R488" s="133"/>
      <c r="S488" s="206"/>
      <c r="T488" s="289" t="s">
        <v>163</v>
      </c>
      <c r="U488" s="27" t="s">
        <v>34</v>
      </c>
      <c r="V488" s="41"/>
      <c r="W488" s="57"/>
      <c r="X488" s="98"/>
      <c r="Y488" s="98"/>
      <c r="Z488" s="98"/>
      <c r="AA488" s="62"/>
      <c r="AB488" s="62"/>
      <c r="AC488" s="63"/>
      <c r="AD488" s="258"/>
      <c r="AE488" s="258"/>
      <c r="AF488" s="57"/>
      <c r="AG488" s="28"/>
      <c r="AH488" s="57"/>
      <c r="AI488" s="28"/>
      <c r="AJ488" s="133"/>
      <c r="AK488" s="208"/>
      <c r="AL488" s="289" t="s">
        <v>163</v>
      </c>
      <c r="AM488" s="121" t="str">
        <f t="shared" si="44"/>
        <v/>
      </c>
      <c r="AN488" s="97" t="str">
        <f t="shared" si="45"/>
        <v/>
      </c>
      <c r="AO488" s="97" t="str">
        <f t="shared" si="46"/>
        <v/>
      </c>
      <c r="AP488" s="97" t="str">
        <f t="shared" si="47"/>
        <v/>
      </c>
      <c r="AQ488" s="122" t="str">
        <f t="shared" si="48"/>
        <v/>
      </c>
      <c r="AR488" s="39"/>
      <c r="AS488" s="234"/>
      <c r="AT488" s="39"/>
    </row>
    <row r="489" spans="2:46" ht="13.5" customHeight="1" x14ac:dyDescent="0.15">
      <c r="B489" s="290"/>
      <c r="C489" s="29" t="s">
        <v>35</v>
      </c>
      <c r="D489" s="187"/>
      <c r="E489" s="58"/>
      <c r="F489" s="188"/>
      <c r="G489" s="188"/>
      <c r="H489" s="188"/>
      <c r="I489" s="64"/>
      <c r="J489" s="64"/>
      <c r="K489" s="189"/>
      <c r="L489" s="259"/>
      <c r="M489" s="259"/>
      <c r="N489" s="58"/>
      <c r="O489" s="30"/>
      <c r="P489" s="58"/>
      <c r="Q489" s="30"/>
      <c r="R489" s="134"/>
      <c r="S489" s="206"/>
      <c r="T489" s="290"/>
      <c r="U489" s="29" t="s">
        <v>35</v>
      </c>
      <c r="V489" s="187"/>
      <c r="W489" s="58"/>
      <c r="X489" s="188"/>
      <c r="Y489" s="188"/>
      <c r="Z489" s="188"/>
      <c r="AA489" s="64"/>
      <c r="AB489" s="64"/>
      <c r="AC489" s="189"/>
      <c r="AD489" s="259"/>
      <c r="AE489" s="259"/>
      <c r="AF489" s="58"/>
      <c r="AG489" s="30"/>
      <c r="AH489" s="58"/>
      <c r="AI489" s="30"/>
      <c r="AJ489" s="134"/>
      <c r="AK489" s="208"/>
      <c r="AL489" s="290"/>
      <c r="AM489" s="88" t="str">
        <f t="shared" si="44"/>
        <v/>
      </c>
      <c r="AN489" s="123" t="str">
        <f t="shared" si="45"/>
        <v/>
      </c>
      <c r="AO489" s="123" t="str">
        <f t="shared" si="46"/>
        <v/>
      </c>
      <c r="AP489" s="123" t="str">
        <f t="shared" si="47"/>
        <v/>
      </c>
      <c r="AQ489" s="89" t="str">
        <f t="shared" si="48"/>
        <v/>
      </c>
      <c r="AR489" s="39"/>
      <c r="AS489" s="234"/>
      <c r="AT489" s="39"/>
    </row>
    <row r="490" spans="2:46" ht="13.5" customHeight="1" x14ac:dyDescent="0.15">
      <c r="B490" s="290"/>
      <c r="C490" s="29" t="s">
        <v>36</v>
      </c>
      <c r="D490" s="187"/>
      <c r="E490" s="58"/>
      <c r="F490" s="188"/>
      <c r="G490" s="188"/>
      <c r="H490" s="188"/>
      <c r="I490" s="64"/>
      <c r="J490" s="64"/>
      <c r="K490" s="189"/>
      <c r="L490" s="259"/>
      <c r="M490" s="259"/>
      <c r="N490" s="58"/>
      <c r="O490" s="30"/>
      <c r="P490" s="58"/>
      <c r="Q490" s="30"/>
      <c r="R490" s="134"/>
      <c r="S490" s="206"/>
      <c r="T490" s="290"/>
      <c r="U490" s="29" t="s">
        <v>36</v>
      </c>
      <c r="V490" s="187"/>
      <c r="W490" s="58"/>
      <c r="X490" s="188"/>
      <c r="Y490" s="188"/>
      <c r="Z490" s="188"/>
      <c r="AA490" s="64"/>
      <c r="AB490" s="64"/>
      <c r="AC490" s="189"/>
      <c r="AD490" s="259"/>
      <c r="AE490" s="259"/>
      <c r="AF490" s="58"/>
      <c r="AG490" s="30"/>
      <c r="AH490" s="58"/>
      <c r="AI490" s="30"/>
      <c r="AJ490" s="134"/>
      <c r="AK490" s="208"/>
      <c r="AL490" s="290"/>
      <c r="AM490" s="88" t="str">
        <f t="shared" si="44"/>
        <v/>
      </c>
      <c r="AN490" s="123" t="str">
        <f t="shared" si="45"/>
        <v/>
      </c>
      <c r="AO490" s="123" t="str">
        <f t="shared" si="46"/>
        <v/>
      </c>
      <c r="AP490" s="123" t="str">
        <f t="shared" si="47"/>
        <v/>
      </c>
      <c r="AQ490" s="89" t="str">
        <f t="shared" si="48"/>
        <v/>
      </c>
      <c r="AR490" s="39"/>
      <c r="AS490" s="234"/>
      <c r="AT490" s="39"/>
    </row>
    <row r="491" spans="2:46" ht="13.5" customHeight="1" x14ac:dyDescent="0.15">
      <c r="B491" s="290"/>
      <c r="C491" s="29" t="s">
        <v>38</v>
      </c>
      <c r="D491" s="187"/>
      <c r="E491" s="58"/>
      <c r="F491" s="188"/>
      <c r="G491" s="188"/>
      <c r="H491" s="188"/>
      <c r="I491" s="64"/>
      <c r="J491" s="64"/>
      <c r="K491" s="189"/>
      <c r="L491" s="259"/>
      <c r="M491" s="259"/>
      <c r="N491" s="58"/>
      <c r="O491" s="30"/>
      <c r="P491" s="58"/>
      <c r="Q491" s="30"/>
      <c r="R491" s="134"/>
      <c r="S491" s="206"/>
      <c r="T491" s="290"/>
      <c r="U491" s="29" t="s">
        <v>38</v>
      </c>
      <c r="V491" s="187"/>
      <c r="W491" s="58"/>
      <c r="X491" s="188"/>
      <c r="Y491" s="188"/>
      <c r="Z491" s="188"/>
      <c r="AA491" s="64"/>
      <c r="AB491" s="64"/>
      <c r="AC491" s="189"/>
      <c r="AD491" s="259"/>
      <c r="AE491" s="259"/>
      <c r="AF491" s="58"/>
      <c r="AG491" s="30"/>
      <c r="AH491" s="58"/>
      <c r="AI491" s="30"/>
      <c r="AJ491" s="134"/>
      <c r="AK491" s="208"/>
      <c r="AL491" s="290"/>
      <c r="AM491" s="88" t="str">
        <f t="shared" si="44"/>
        <v/>
      </c>
      <c r="AN491" s="123" t="str">
        <f t="shared" si="45"/>
        <v/>
      </c>
      <c r="AO491" s="123" t="str">
        <f t="shared" si="46"/>
        <v/>
      </c>
      <c r="AP491" s="123" t="str">
        <f t="shared" si="47"/>
        <v/>
      </c>
      <c r="AQ491" s="89" t="str">
        <f t="shared" si="48"/>
        <v/>
      </c>
      <c r="AR491" s="39"/>
      <c r="AS491" s="234"/>
      <c r="AT491" s="39"/>
    </row>
    <row r="492" spans="2:46" ht="13.5" customHeight="1" thickBot="1" x14ac:dyDescent="0.2">
      <c r="B492" s="291"/>
      <c r="C492" s="29"/>
      <c r="D492" s="187"/>
      <c r="E492" s="58"/>
      <c r="F492" s="190"/>
      <c r="G492" s="190"/>
      <c r="H492" s="190"/>
      <c r="I492" s="58"/>
      <c r="J492" s="58"/>
      <c r="K492" s="189"/>
      <c r="L492" s="259"/>
      <c r="M492" s="259"/>
      <c r="N492" s="58"/>
      <c r="O492" s="30"/>
      <c r="P492" s="58"/>
      <c r="Q492" s="30"/>
      <c r="R492" s="185"/>
      <c r="S492" s="206"/>
      <c r="T492" s="291"/>
      <c r="U492" s="29"/>
      <c r="V492" s="187"/>
      <c r="W492" s="58"/>
      <c r="X492" s="190"/>
      <c r="Y492" s="190"/>
      <c r="Z492" s="190"/>
      <c r="AA492" s="58"/>
      <c r="AB492" s="58"/>
      <c r="AC492" s="189"/>
      <c r="AD492" s="259"/>
      <c r="AE492" s="259"/>
      <c r="AF492" s="58"/>
      <c r="AG492" s="30"/>
      <c r="AH492" s="58"/>
      <c r="AI492" s="30"/>
      <c r="AJ492" s="185"/>
      <c r="AK492" s="208"/>
      <c r="AL492" s="291"/>
      <c r="AM492" s="124" t="str">
        <f t="shared" si="44"/>
        <v/>
      </c>
      <c r="AN492" s="125" t="str">
        <f t="shared" si="45"/>
        <v/>
      </c>
      <c r="AO492" s="125" t="str">
        <f t="shared" si="46"/>
        <v/>
      </c>
      <c r="AP492" s="125" t="str">
        <f t="shared" si="47"/>
        <v/>
      </c>
      <c r="AQ492" s="126" t="str">
        <f t="shared" si="48"/>
        <v/>
      </c>
      <c r="AR492" s="39"/>
      <c r="AS492" s="234"/>
      <c r="AT492" s="39"/>
    </row>
    <row r="493" spans="2:46" ht="13.5" customHeight="1" x14ac:dyDescent="0.15">
      <c r="B493" s="289" t="s">
        <v>164</v>
      </c>
      <c r="C493" s="27" t="s">
        <v>34</v>
      </c>
      <c r="D493" s="41"/>
      <c r="E493" s="57"/>
      <c r="F493" s="98"/>
      <c r="G493" s="98"/>
      <c r="H493" s="98"/>
      <c r="I493" s="62"/>
      <c r="J493" s="62"/>
      <c r="K493" s="63"/>
      <c r="L493" s="258"/>
      <c r="M493" s="258"/>
      <c r="N493" s="57"/>
      <c r="O493" s="28"/>
      <c r="P493" s="57"/>
      <c r="Q493" s="28"/>
      <c r="R493" s="133"/>
      <c r="S493" s="206"/>
      <c r="T493" s="289" t="s">
        <v>164</v>
      </c>
      <c r="U493" s="27" t="s">
        <v>34</v>
      </c>
      <c r="V493" s="41"/>
      <c r="W493" s="57"/>
      <c r="X493" s="98"/>
      <c r="Y493" s="98"/>
      <c r="Z493" s="98"/>
      <c r="AA493" s="62"/>
      <c r="AB493" s="62"/>
      <c r="AC493" s="63"/>
      <c r="AD493" s="258"/>
      <c r="AE493" s="258"/>
      <c r="AF493" s="57"/>
      <c r="AG493" s="28"/>
      <c r="AH493" s="57"/>
      <c r="AI493" s="28"/>
      <c r="AJ493" s="133"/>
      <c r="AK493" s="208"/>
      <c r="AL493" s="289" t="s">
        <v>164</v>
      </c>
      <c r="AM493" s="121" t="str">
        <f t="shared" si="44"/>
        <v/>
      </c>
      <c r="AN493" s="97" t="str">
        <f t="shared" si="45"/>
        <v/>
      </c>
      <c r="AO493" s="97" t="str">
        <f t="shared" si="46"/>
        <v/>
      </c>
      <c r="AP493" s="97" t="str">
        <f t="shared" si="47"/>
        <v/>
      </c>
      <c r="AQ493" s="122" t="str">
        <f t="shared" si="48"/>
        <v/>
      </c>
      <c r="AR493" s="39"/>
      <c r="AS493" s="234"/>
      <c r="AT493" s="39"/>
    </row>
    <row r="494" spans="2:46" ht="13.5" customHeight="1" x14ac:dyDescent="0.15">
      <c r="B494" s="290"/>
      <c r="C494" s="29" t="s">
        <v>35</v>
      </c>
      <c r="D494" s="187"/>
      <c r="E494" s="58"/>
      <c r="F494" s="188"/>
      <c r="G494" s="188"/>
      <c r="H494" s="188"/>
      <c r="I494" s="64"/>
      <c r="J494" s="64"/>
      <c r="K494" s="189"/>
      <c r="L494" s="259"/>
      <c r="M494" s="259"/>
      <c r="N494" s="58"/>
      <c r="O494" s="30"/>
      <c r="P494" s="58"/>
      <c r="Q494" s="30"/>
      <c r="R494" s="134"/>
      <c r="S494" s="206"/>
      <c r="T494" s="290"/>
      <c r="U494" s="29" t="s">
        <v>35</v>
      </c>
      <c r="V494" s="187"/>
      <c r="W494" s="58"/>
      <c r="X494" s="188"/>
      <c r="Y494" s="188"/>
      <c r="Z494" s="188"/>
      <c r="AA494" s="64"/>
      <c r="AB494" s="64"/>
      <c r="AC494" s="189"/>
      <c r="AD494" s="259"/>
      <c r="AE494" s="259"/>
      <c r="AF494" s="58"/>
      <c r="AG494" s="30"/>
      <c r="AH494" s="58"/>
      <c r="AI494" s="30"/>
      <c r="AJ494" s="134"/>
      <c r="AK494" s="208"/>
      <c r="AL494" s="290"/>
      <c r="AM494" s="88" t="str">
        <f t="shared" si="44"/>
        <v/>
      </c>
      <c r="AN494" s="123" t="str">
        <f t="shared" si="45"/>
        <v/>
      </c>
      <c r="AO494" s="123" t="str">
        <f t="shared" si="46"/>
        <v/>
      </c>
      <c r="AP494" s="123" t="str">
        <f t="shared" si="47"/>
        <v/>
      </c>
      <c r="AQ494" s="89" t="str">
        <f t="shared" si="48"/>
        <v/>
      </c>
      <c r="AR494" s="39"/>
      <c r="AS494" s="234"/>
      <c r="AT494" s="39"/>
    </row>
    <row r="495" spans="2:46" ht="13.5" customHeight="1" x14ac:dyDescent="0.15">
      <c r="B495" s="290"/>
      <c r="C495" s="29" t="s">
        <v>36</v>
      </c>
      <c r="D495" s="187"/>
      <c r="E495" s="58"/>
      <c r="F495" s="188"/>
      <c r="G495" s="188"/>
      <c r="H495" s="188"/>
      <c r="I495" s="64"/>
      <c r="J495" s="64"/>
      <c r="K495" s="189"/>
      <c r="L495" s="259"/>
      <c r="M495" s="259"/>
      <c r="N495" s="58"/>
      <c r="O495" s="30"/>
      <c r="P495" s="58"/>
      <c r="Q495" s="30"/>
      <c r="R495" s="134"/>
      <c r="S495" s="206"/>
      <c r="T495" s="290"/>
      <c r="U495" s="29" t="s">
        <v>36</v>
      </c>
      <c r="V495" s="187"/>
      <c r="W495" s="58"/>
      <c r="X495" s="188"/>
      <c r="Y495" s="188"/>
      <c r="Z495" s="188"/>
      <c r="AA495" s="64"/>
      <c r="AB495" s="64"/>
      <c r="AC495" s="189"/>
      <c r="AD495" s="259"/>
      <c r="AE495" s="259"/>
      <c r="AF495" s="58"/>
      <c r="AG495" s="30"/>
      <c r="AH495" s="58"/>
      <c r="AI495" s="30"/>
      <c r="AJ495" s="134"/>
      <c r="AK495" s="208"/>
      <c r="AL495" s="290"/>
      <c r="AM495" s="88" t="str">
        <f t="shared" si="44"/>
        <v/>
      </c>
      <c r="AN495" s="123" t="str">
        <f t="shared" si="45"/>
        <v/>
      </c>
      <c r="AO495" s="123" t="str">
        <f t="shared" si="46"/>
        <v/>
      </c>
      <c r="AP495" s="123" t="str">
        <f t="shared" si="47"/>
        <v/>
      </c>
      <c r="AQ495" s="89" t="str">
        <f t="shared" si="48"/>
        <v/>
      </c>
      <c r="AR495" s="39"/>
      <c r="AS495" s="234"/>
      <c r="AT495" s="39"/>
    </row>
    <row r="496" spans="2:46" ht="13.5" customHeight="1" x14ac:dyDescent="0.15">
      <c r="B496" s="290"/>
      <c r="C496" s="29" t="s">
        <v>38</v>
      </c>
      <c r="D496" s="187"/>
      <c r="E496" s="58"/>
      <c r="F496" s="188"/>
      <c r="G496" s="188"/>
      <c r="H496" s="188"/>
      <c r="I496" s="64"/>
      <c r="J496" s="64"/>
      <c r="K496" s="189"/>
      <c r="L496" s="259"/>
      <c r="M496" s="259"/>
      <c r="N496" s="58"/>
      <c r="O496" s="30"/>
      <c r="P496" s="58"/>
      <c r="Q496" s="30"/>
      <c r="R496" s="134"/>
      <c r="S496" s="206"/>
      <c r="T496" s="290"/>
      <c r="U496" s="29" t="s">
        <v>38</v>
      </c>
      <c r="V496" s="187"/>
      <c r="W496" s="58"/>
      <c r="X496" s="188"/>
      <c r="Y496" s="188"/>
      <c r="Z496" s="188"/>
      <c r="AA496" s="64"/>
      <c r="AB496" s="64"/>
      <c r="AC496" s="189"/>
      <c r="AD496" s="259"/>
      <c r="AE496" s="259"/>
      <c r="AF496" s="58"/>
      <c r="AG496" s="30"/>
      <c r="AH496" s="58"/>
      <c r="AI496" s="30"/>
      <c r="AJ496" s="134"/>
      <c r="AK496" s="208"/>
      <c r="AL496" s="290"/>
      <c r="AM496" s="88" t="str">
        <f t="shared" si="44"/>
        <v/>
      </c>
      <c r="AN496" s="123" t="str">
        <f t="shared" si="45"/>
        <v/>
      </c>
      <c r="AO496" s="123" t="str">
        <f t="shared" si="46"/>
        <v/>
      </c>
      <c r="AP496" s="123" t="str">
        <f t="shared" si="47"/>
        <v/>
      </c>
      <c r="AQ496" s="89" t="str">
        <f t="shared" si="48"/>
        <v/>
      </c>
      <c r="AR496" s="39"/>
      <c r="AS496" s="234"/>
      <c r="AT496" s="39"/>
    </row>
    <row r="497" spans="2:46" ht="13.5" customHeight="1" thickBot="1" x14ac:dyDescent="0.2">
      <c r="B497" s="291"/>
      <c r="C497" s="29"/>
      <c r="D497" s="187"/>
      <c r="E497" s="58"/>
      <c r="F497" s="190"/>
      <c r="G497" s="190"/>
      <c r="H497" s="190"/>
      <c r="I497" s="58"/>
      <c r="J497" s="58"/>
      <c r="K497" s="189"/>
      <c r="L497" s="259"/>
      <c r="M497" s="259"/>
      <c r="N497" s="58"/>
      <c r="O497" s="30"/>
      <c r="P497" s="58"/>
      <c r="Q497" s="30"/>
      <c r="R497" s="185"/>
      <c r="S497" s="206"/>
      <c r="T497" s="291"/>
      <c r="U497" s="29"/>
      <c r="V497" s="187"/>
      <c r="W497" s="58"/>
      <c r="X497" s="190"/>
      <c r="Y497" s="190"/>
      <c r="Z497" s="190"/>
      <c r="AA497" s="58"/>
      <c r="AB497" s="58"/>
      <c r="AC497" s="189"/>
      <c r="AD497" s="259"/>
      <c r="AE497" s="259"/>
      <c r="AF497" s="58"/>
      <c r="AG497" s="30"/>
      <c r="AH497" s="58"/>
      <c r="AI497" s="30"/>
      <c r="AJ497" s="185"/>
      <c r="AK497" s="208"/>
      <c r="AL497" s="291"/>
      <c r="AM497" s="124" t="str">
        <f t="shared" si="44"/>
        <v/>
      </c>
      <c r="AN497" s="125" t="str">
        <f t="shared" si="45"/>
        <v/>
      </c>
      <c r="AO497" s="125" t="str">
        <f t="shared" si="46"/>
        <v/>
      </c>
      <c r="AP497" s="125" t="str">
        <f t="shared" si="47"/>
        <v/>
      </c>
      <c r="AQ497" s="126" t="str">
        <f t="shared" si="48"/>
        <v/>
      </c>
      <c r="AR497" s="39"/>
      <c r="AS497" s="234"/>
      <c r="AT497" s="39"/>
    </row>
    <row r="498" spans="2:46" ht="13.5" customHeight="1" x14ac:dyDescent="0.15">
      <c r="B498" s="289" t="s">
        <v>165</v>
      </c>
      <c r="C498" s="27" t="s">
        <v>34</v>
      </c>
      <c r="D498" s="41"/>
      <c r="E498" s="57"/>
      <c r="F498" s="98"/>
      <c r="G498" s="98"/>
      <c r="H498" s="98"/>
      <c r="I498" s="62"/>
      <c r="J498" s="62"/>
      <c r="K498" s="63"/>
      <c r="L498" s="258"/>
      <c r="M498" s="258"/>
      <c r="N498" s="57"/>
      <c r="O498" s="28"/>
      <c r="P498" s="57"/>
      <c r="Q498" s="28"/>
      <c r="R498" s="133"/>
      <c r="S498" s="206"/>
      <c r="T498" s="289" t="s">
        <v>165</v>
      </c>
      <c r="U498" s="27" t="s">
        <v>34</v>
      </c>
      <c r="V498" s="41"/>
      <c r="W498" s="57"/>
      <c r="X498" s="98"/>
      <c r="Y498" s="98"/>
      <c r="Z498" s="98"/>
      <c r="AA498" s="62"/>
      <c r="AB498" s="62"/>
      <c r="AC498" s="63"/>
      <c r="AD498" s="258"/>
      <c r="AE498" s="258"/>
      <c r="AF498" s="57"/>
      <c r="AG498" s="28"/>
      <c r="AH498" s="57"/>
      <c r="AI498" s="28"/>
      <c r="AJ498" s="133"/>
      <c r="AK498" s="208"/>
      <c r="AL498" s="289" t="s">
        <v>165</v>
      </c>
      <c r="AM498" s="121" t="str">
        <f t="shared" si="44"/>
        <v/>
      </c>
      <c r="AN498" s="97" t="str">
        <f t="shared" si="45"/>
        <v/>
      </c>
      <c r="AO498" s="97" t="str">
        <f t="shared" si="46"/>
        <v/>
      </c>
      <c r="AP498" s="97" t="str">
        <f t="shared" si="47"/>
        <v/>
      </c>
      <c r="AQ498" s="122" t="str">
        <f t="shared" si="48"/>
        <v/>
      </c>
      <c r="AR498" s="39"/>
      <c r="AS498" s="234"/>
      <c r="AT498" s="39"/>
    </row>
    <row r="499" spans="2:46" ht="13.5" customHeight="1" x14ac:dyDescent="0.15">
      <c r="B499" s="290"/>
      <c r="C499" s="29" t="s">
        <v>35</v>
      </c>
      <c r="D499" s="187"/>
      <c r="E499" s="58"/>
      <c r="F499" s="188"/>
      <c r="G499" s="188"/>
      <c r="H499" s="188"/>
      <c r="I499" s="64"/>
      <c r="J499" s="64"/>
      <c r="K499" s="189"/>
      <c r="L499" s="259"/>
      <c r="M499" s="259"/>
      <c r="N499" s="58"/>
      <c r="O499" s="30"/>
      <c r="P499" s="58"/>
      <c r="Q499" s="30"/>
      <c r="R499" s="134"/>
      <c r="S499" s="206"/>
      <c r="T499" s="290"/>
      <c r="U499" s="29" t="s">
        <v>35</v>
      </c>
      <c r="V499" s="187"/>
      <c r="W499" s="58"/>
      <c r="X499" s="188"/>
      <c r="Y499" s="188"/>
      <c r="Z499" s="188"/>
      <c r="AA499" s="64"/>
      <c r="AB499" s="64"/>
      <c r="AC499" s="189"/>
      <c r="AD499" s="259"/>
      <c r="AE499" s="259"/>
      <c r="AF499" s="58"/>
      <c r="AG499" s="30"/>
      <c r="AH499" s="58"/>
      <c r="AI499" s="30"/>
      <c r="AJ499" s="134"/>
      <c r="AK499" s="208"/>
      <c r="AL499" s="290"/>
      <c r="AM499" s="88" t="str">
        <f t="shared" si="44"/>
        <v/>
      </c>
      <c r="AN499" s="123" t="str">
        <f t="shared" si="45"/>
        <v/>
      </c>
      <c r="AO499" s="123" t="str">
        <f t="shared" si="46"/>
        <v/>
      </c>
      <c r="AP499" s="123" t="str">
        <f t="shared" si="47"/>
        <v/>
      </c>
      <c r="AQ499" s="89" t="str">
        <f t="shared" si="48"/>
        <v/>
      </c>
      <c r="AR499" s="39"/>
      <c r="AS499" s="234"/>
      <c r="AT499" s="39"/>
    </row>
    <row r="500" spans="2:46" ht="13.5" customHeight="1" x14ac:dyDescent="0.15">
      <c r="B500" s="290"/>
      <c r="C500" s="29" t="s">
        <v>36</v>
      </c>
      <c r="D500" s="187"/>
      <c r="E500" s="58"/>
      <c r="F500" s="188"/>
      <c r="G500" s="188"/>
      <c r="H500" s="188"/>
      <c r="I500" s="64"/>
      <c r="J500" s="64"/>
      <c r="K500" s="189"/>
      <c r="L500" s="259"/>
      <c r="M500" s="259"/>
      <c r="N500" s="58"/>
      <c r="O500" s="30"/>
      <c r="P500" s="58"/>
      <c r="Q500" s="30"/>
      <c r="R500" s="134"/>
      <c r="S500" s="206"/>
      <c r="T500" s="290"/>
      <c r="U500" s="29" t="s">
        <v>36</v>
      </c>
      <c r="V500" s="187"/>
      <c r="W500" s="58"/>
      <c r="X500" s="188"/>
      <c r="Y500" s="188"/>
      <c r="Z500" s="188"/>
      <c r="AA500" s="64"/>
      <c r="AB500" s="64"/>
      <c r="AC500" s="189"/>
      <c r="AD500" s="259"/>
      <c r="AE500" s="259"/>
      <c r="AF500" s="58"/>
      <c r="AG500" s="30"/>
      <c r="AH500" s="58"/>
      <c r="AI500" s="30"/>
      <c r="AJ500" s="134"/>
      <c r="AK500" s="208"/>
      <c r="AL500" s="290"/>
      <c r="AM500" s="88" t="str">
        <f t="shared" si="44"/>
        <v/>
      </c>
      <c r="AN500" s="123" t="str">
        <f t="shared" si="45"/>
        <v/>
      </c>
      <c r="AO500" s="123" t="str">
        <f t="shared" si="46"/>
        <v/>
      </c>
      <c r="AP500" s="123" t="str">
        <f t="shared" si="47"/>
        <v/>
      </c>
      <c r="AQ500" s="89" t="str">
        <f t="shared" si="48"/>
        <v/>
      </c>
      <c r="AR500" s="39"/>
      <c r="AS500" s="234"/>
      <c r="AT500" s="39"/>
    </row>
    <row r="501" spans="2:46" ht="13.5" customHeight="1" x14ac:dyDescent="0.15">
      <c r="B501" s="290"/>
      <c r="C501" s="29" t="s">
        <v>38</v>
      </c>
      <c r="D501" s="187"/>
      <c r="E501" s="58"/>
      <c r="F501" s="188"/>
      <c r="G501" s="188"/>
      <c r="H501" s="188"/>
      <c r="I501" s="64"/>
      <c r="J501" s="64"/>
      <c r="K501" s="189"/>
      <c r="L501" s="259"/>
      <c r="M501" s="259"/>
      <c r="N501" s="58"/>
      <c r="O501" s="30"/>
      <c r="P501" s="58"/>
      <c r="Q501" s="30"/>
      <c r="R501" s="134"/>
      <c r="S501" s="206"/>
      <c r="T501" s="290"/>
      <c r="U501" s="29" t="s">
        <v>38</v>
      </c>
      <c r="V501" s="187"/>
      <c r="W501" s="58"/>
      <c r="X501" s="188"/>
      <c r="Y501" s="188"/>
      <c r="Z501" s="188"/>
      <c r="AA501" s="64"/>
      <c r="AB501" s="64"/>
      <c r="AC501" s="189"/>
      <c r="AD501" s="259"/>
      <c r="AE501" s="259"/>
      <c r="AF501" s="58"/>
      <c r="AG501" s="30"/>
      <c r="AH501" s="58"/>
      <c r="AI501" s="30"/>
      <c r="AJ501" s="134"/>
      <c r="AK501" s="208"/>
      <c r="AL501" s="290"/>
      <c r="AM501" s="88" t="str">
        <f t="shared" si="44"/>
        <v/>
      </c>
      <c r="AN501" s="123" t="str">
        <f t="shared" si="45"/>
        <v/>
      </c>
      <c r="AO501" s="123" t="str">
        <f t="shared" si="46"/>
        <v/>
      </c>
      <c r="AP501" s="123" t="str">
        <f t="shared" si="47"/>
        <v/>
      </c>
      <c r="AQ501" s="89" t="str">
        <f t="shared" si="48"/>
        <v/>
      </c>
      <c r="AR501" s="39"/>
      <c r="AS501" s="234"/>
      <c r="AT501" s="39"/>
    </row>
    <row r="502" spans="2:46" ht="13.5" customHeight="1" thickBot="1" x14ac:dyDescent="0.2">
      <c r="B502" s="291"/>
      <c r="C502" s="29"/>
      <c r="D502" s="187"/>
      <c r="E502" s="58"/>
      <c r="F502" s="190"/>
      <c r="G502" s="190"/>
      <c r="H502" s="190"/>
      <c r="I502" s="58"/>
      <c r="J502" s="58"/>
      <c r="K502" s="189"/>
      <c r="L502" s="259"/>
      <c r="M502" s="259"/>
      <c r="N502" s="58"/>
      <c r="O502" s="30"/>
      <c r="P502" s="58"/>
      <c r="Q502" s="30"/>
      <c r="R502" s="185"/>
      <c r="S502" s="206"/>
      <c r="T502" s="291"/>
      <c r="U502" s="29"/>
      <c r="V502" s="187"/>
      <c r="W502" s="58"/>
      <c r="X502" s="190"/>
      <c r="Y502" s="190"/>
      <c r="Z502" s="190"/>
      <c r="AA502" s="58"/>
      <c r="AB502" s="58"/>
      <c r="AC502" s="189"/>
      <c r="AD502" s="259"/>
      <c r="AE502" s="259"/>
      <c r="AF502" s="58"/>
      <c r="AG502" s="30"/>
      <c r="AH502" s="58"/>
      <c r="AI502" s="30"/>
      <c r="AJ502" s="185"/>
      <c r="AK502" s="208"/>
      <c r="AL502" s="291"/>
      <c r="AM502" s="124" t="str">
        <f t="shared" si="44"/>
        <v/>
      </c>
      <c r="AN502" s="125" t="str">
        <f t="shared" si="45"/>
        <v/>
      </c>
      <c r="AO502" s="125" t="str">
        <f t="shared" si="46"/>
        <v/>
      </c>
      <c r="AP502" s="125" t="str">
        <f t="shared" si="47"/>
        <v/>
      </c>
      <c r="AQ502" s="126" t="str">
        <f t="shared" si="48"/>
        <v/>
      </c>
      <c r="AR502" s="39"/>
      <c r="AS502" s="234"/>
      <c r="AT502" s="39"/>
    </row>
    <row r="503" spans="2:46" ht="13.5" customHeight="1" x14ac:dyDescent="0.15">
      <c r="B503" s="289" t="s">
        <v>166</v>
      </c>
      <c r="C503" s="27" t="s">
        <v>34</v>
      </c>
      <c r="D503" s="41"/>
      <c r="E503" s="57"/>
      <c r="F503" s="98"/>
      <c r="G503" s="98"/>
      <c r="H503" s="98"/>
      <c r="I503" s="62"/>
      <c r="J503" s="62"/>
      <c r="K503" s="63"/>
      <c r="L503" s="258"/>
      <c r="M503" s="258"/>
      <c r="N503" s="57"/>
      <c r="O503" s="28"/>
      <c r="P503" s="57"/>
      <c r="Q503" s="28"/>
      <c r="R503" s="133"/>
      <c r="S503" s="206"/>
      <c r="T503" s="289" t="s">
        <v>166</v>
      </c>
      <c r="U503" s="27" t="s">
        <v>34</v>
      </c>
      <c r="V503" s="41"/>
      <c r="W503" s="57"/>
      <c r="X503" s="98"/>
      <c r="Y503" s="98"/>
      <c r="Z503" s="98"/>
      <c r="AA503" s="62"/>
      <c r="AB503" s="62"/>
      <c r="AC503" s="63"/>
      <c r="AD503" s="258"/>
      <c r="AE503" s="258"/>
      <c r="AF503" s="57"/>
      <c r="AG503" s="28"/>
      <c r="AH503" s="57"/>
      <c r="AI503" s="28"/>
      <c r="AJ503" s="133"/>
      <c r="AK503" s="208"/>
      <c r="AL503" s="289" t="s">
        <v>166</v>
      </c>
      <c r="AM503" s="121" t="str">
        <f t="shared" si="44"/>
        <v/>
      </c>
      <c r="AN503" s="97" t="str">
        <f t="shared" si="45"/>
        <v/>
      </c>
      <c r="AO503" s="97" t="str">
        <f t="shared" si="46"/>
        <v/>
      </c>
      <c r="AP503" s="97" t="str">
        <f t="shared" si="47"/>
        <v/>
      </c>
      <c r="AQ503" s="122" t="str">
        <f t="shared" si="48"/>
        <v/>
      </c>
      <c r="AR503" s="39"/>
      <c r="AS503" s="234"/>
      <c r="AT503" s="39"/>
    </row>
    <row r="504" spans="2:46" ht="13.5" customHeight="1" x14ac:dyDescent="0.15">
      <c r="B504" s="290"/>
      <c r="C504" s="29" t="s">
        <v>35</v>
      </c>
      <c r="D504" s="187"/>
      <c r="E504" s="58"/>
      <c r="F504" s="188"/>
      <c r="G504" s="188"/>
      <c r="H504" s="188"/>
      <c r="I504" s="64"/>
      <c r="J504" s="64"/>
      <c r="K504" s="189"/>
      <c r="L504" s="259"/>
      <c r="M504" s="259"/>
      <c r="N504" s="58"/>
      <c r="O504" s="30"/>
      <c r="P504" s="58"/>
      <c r="Q504" s="30"/>
      <c r="R504" s="134"/>
      <c r="S504" s="206"/>
      <c r="T504" s="290"/>
      <c r="U504" s="29" t="s">
        <v>35</v>
      </c>
      <c r="V504" s="187"/>
      <c r="W504" s="58"/>
      <c r="X504" s="188"/>
      <c r="Y504" s="188"/>
      <c r="Z504" s="188"/>
      <c r="AA504" s="64"/>
      <c r="AB504" s="64"/>
      <c r="AC504" s="189"/>
      <c r="AD504" s="259"/>
      <c r="AE504" s="259"/>
      <c r="AF504" s="58"/>
      <c r="AG504" s="30"/>
      <c r="AH504" s="58"/>
      <c r="AI504" s="30"/>
      <c r="AJ504" s="134"/>
      <c r="AK504" s="208"/>
      <c r="AL504" s="290"/>
      <c r="AM504" s="88" t="str">
        <f t="shared" si="44"/>
        <v/>
      </c>
      <c r="AN504" s="123" t="str">
        <f t="shared" si="45"/>
        <v/>
      </c>
      <c r="AO504" s="123" t="str">
        <f t="shared" si="46"/>
        <v/>
      </c>
      <c r="AP504" s="123" t="str">
        <f t="shared" si="47"/>
        <v/>
      </c>
      <c r="AQ504" s="89" t="str">
        <f t="shared" si="48"/>
        <v/>
      </c>
      <c r="AR504" s="39"/>
      <c r="AS504" s="234"/>
      <c r="AT504" s="39"/>
    </row>
    <row r="505" spans="2:46" ht="13.5" customHeight="1" x14ac:dyDescent="0.15">
      <c r="B505" s="290"/>
      <c r="C505" s="29" t="s">
        <v>36</v>
      </c>
      <c r="D505" s="187"/>
      <c r="E505" s="58"/>
      <c r="F505" s="188"/>
      <c r="G505" s="188"/>
      <c r="H505" s="188"/>
      <c r="I505" s="64"/>
      <c r="J505" s="64"/>
      <c r="K505" s="189"/>
      <c r="L505" s="259"/>
      <c r="M505" s="259"/>
      <c r="N505" s="58"/>
      <c r="O505" s="30"/>
      <c r="P505" s="58"/>
      <c r="Q505" s="30"/>
      <c r="R505" s="134"/>
      <c r="S505" s="206"/>
      <c r="T505" s="290"/>
      <c r="U505" s="29" t="s">
        <v>36</v>
      </c>
      <c r="V505" s="187"/>
      <c r="W505" s="58"/>
      <c r="X505" s="188"/>
      <c r="Y505" s="188"/>
      <c r="Z505" s="188"/>
      <c r="AA505" s="64"/>
      <c r="AB505" s="64"/>
      <c r="AC505" s="189"/>
      <c r="AD505" s="259"/>
      <c r="AE505" s="259"/>
      <c r="AF505" s="58"/>
      <c r="AG505" s="30"/>
      <c r="AH505" s="58"/>
      <c r="AI505" s="30"/>
      <c r="AJ505" s="134"/>
      <c r="AK505" s="208"/>
      <c r="AL505" s="290"/>
      <c r="AM505" s="88" t="str">
        <f t="shared" si="44"/>
        <v/>
      </c>
      <c r="AN505" s="123" t="str">
        <f t="shared" si="45"/>
        <v/>
      </c>
      <c r="AO505" s="123" t="str">
        <f t="shared" si="46"/>
        <v/>
      </c>
      <c r="AP505" s="123" t="str">
        <f t="shared" si="47"/>
        <v/>
      </c>
      <c r="AQ505" s="89" t="str">
        <f t="shared" si="48"/>
        <v/>
      </c>
      <c r="AR505" s="39"/>
      <c r="AS505" s="234"/>
      <c r="AT505" s="39"/>
    </row>
    <row r="506" spans="2:46" ht="13.5" customHeight="1" x14ac:dyDescent="0.15">
      <c r="B506" s="290"/>
      <c r="C506" s="29" t="s">
        <v>38</v>
      </c>
      <c r="D506" s="187"/>
      <c r="E506" s="58"/>
      <c r="F506" s="188"/>
      <c r="G506" s="188"/>
      <c r="H506" s="188"/>
      <c r="I506" s="64"/>
      <c r="J506" s="64"/>
      <c r="K506" s="189"/>
      <c r="L506" s="259"/>
      <c r="M506" s="259"/>
      <c r="N506" s="58"/>
      <c r="O506" s="30"/>
      <c r="P506" s="58"/>
      <c r="Q506" s="30"/>
      <c r="R506" s="134"/>
      <c r="S506" s="206"/>
      <c r="T506" s="290"/>
      <c r="U506" s="29" t="s">
        <v>38</v>
      </c>
      <c r="V506" s="187"/>
      <c r="W506" s="58"/>
      <c r="X506" s="188"/>
      <c r="Y506" s="188"/>
      <c r="Z506" s="188"/>
      <c r="AA506" s="64"/>
      <c r="AB506" s="64"/>
      <c r="AC506" s="189"/>
      <c r="AD506" s="259"/>
      <c r="AE506" s="259"/>
      <c r="AF506" s="58"/>
      <c r="AG506" s="30"/>
      <c r="AH506" s="58"/>
      <c r="AI506" s="30"/>
      <c r="AJ506" s="134"/>
      <c r="AK506" s="208"/>
      <c r="AL506" s="290"/>
      <c r="AM506" s="88" t="str">
        <f t="shared" si="44"/>
        <v/>
      </c>
      <c r="AN506" s="123" t="str">
        <f t="shared" si="45"/>
        <v/>
      </c>
      <c r="AO506" s="123" t="str">
        <f t="shared" si="46"/>
        <v/>
      </c>
      <c r="AP506" s="123" t="str">
        <f t="shared" si="47"/>
        <v/>
      </c>
      <c r="AQ506" s="89" t="str">
        <f t="shared" si="48"/>
        <v/>
      </c>
      <c r="AR506" s="39"/>
      <c r="AS506" s="234"/>
      <c r="AT506" s="39"/>
    </row>
    <row r="507" spans="2:46" ht="13.5" customHeight="1" thickBot="1" x14ac:dyDescent="0.2">
      <c r="B507" s="291"/>
      <c r="C507" s="29"/>
      <c r="D507" s="187"/>
      <c r="E507" s="58"/>
      <c r="F507" s="190"/>
      <c r="G507" s="190"/>
      <c r="H507" s="190"/>
      <c r="I507" s="58"/>
      <c r="J507" s="58"/>
      <c r="K507" s="189"/>
      <c r="L507" s="259"/>
      <c r="M507" s="259"/>
      <c r="N507" s="58"/>
      <c r="O507" s="30"/>
      <c r="P507" s="58"/>
      <c r="Q507" s="30"/>
      <c r="R507" s="185"/>
      <c r="S507" s="206"/>
      <c r="T507" s="291"/>
      <c r="U507" s="29"/>
      <c r="V507" s="187"/>
      <c r="W507" s="58"/>
      <c r="X507" s="190"/>
      <c r="Y507" s="190"/>
      <c r="Z507" s="190"/>
      <c r="AA507" s="58"/>
      <c r="AB507" s="58"/>
      <c r="AC507" s="189"/>
      <c r="AD507" s="259"/>
      <c r="AE507" s="259"/>
      <c r="AF507" s="58"/>
      <c r="AG507" s="30"/>
      <c r="AH507" s="58"/>
      <c r="AI507" s="30"/>
      <c r="AJ507" s="185"/>
      <c r="AK507" s="208"/>
      <c r="AL507" s="291"/>
      <c r="AM507" s="124" t="str">
        <f t="shared" si="44"/>
        <v/>
      </c>
      <c r="AN507" s="125" t="str">
        <f t="shared" si="45"/>
        <v/>
      </c>
      <c r="AO507" s="125" t="str">
        <f t="shared" si="46"/>
        <v/>
      </c>
      <c r="AP507" s="125" t="str">
        <f t="shared" si="47"/>
        <v/>
      </c>
      <c r="AQ507" s="126" t="str">
        <f t="shared" si="48"/>
        <v/>
      </c>
      <c r="AR507" s="39"/>
      <c r="AS507" s="234"/>
      <c r="AT507" s="39"/>
    </row>
    <row r="508" spans="2:46" ht="13.5" customHeight="1" x14ac:dyDescent="0.15">
      <c r="B508" s="289" t="s">
        <v>167</v>
      </c>
      <c r="C508" s="27" t="s">
        <v>34</v>
      </c>
      <c r="D508" s="41"/>
      <c r="E508" s="57"/>
      <c r="F508" s="98"/>
      <c r="G508" s="98"/>
      <c r="H508" s="98"/>
      <c r="I508" s="62"/>
      <c r="J508" s="62"/>
      <c r="K508" s="63"/>
      <c r="L508" s="258"/>
      <c r="M508" s="258"/>
      <c r="N508" s="57"/>
      <c r="O508" s="28"/>
      <c r="P508" s="57"/>
      <c r="Q508" s="28"/>
      <c r="R508" s="133"/>
      <c r="S508" s="206"/>
      <c r="T508" s="289" t="s">
        <v>167</v>
      </c>
      <c r="U508" s="27" t="s">
        <v>34</v>
      </c>
      <c r="V508" s="41"/>
      <c r="W508" s="57"/>
      <c r="X508" s="98"/>
      <c r="Y508" s="98"/>
      <c r="Z508" s="98"/>
      <c r="AA508" s="62"/>
      <c r="AB508" s="62"/>
      <c r="AC508" s="63"/>
      <c r="AD508" s="258"/>
      <c r="AE508" s="258"/>
      <c r="AF508" s="57"/>
      <c r="AG508" s="28"/>
      <c r="AH508" s="57"/>
      <c r="AI508" s="28"/>
      <c r="AJ508" s="133"/>
      <c r="AK508" s="208"/>
      <c r="AL508" s="289" t="s">
        <v>167</v>
      </c>
      <c r="AM508" s="121" t="str">
        <f t="shared" si="44"/>
        <v/>
      </c>
      <c r="AN508" s="97" t="str">
        <f t="shared" si="45"/>
        <v/>
      </c>
      <c r="AO508" s="97" t="str">
        <f t="shared" si="46"/>
        <v/>
      </c>
      <c r="AP508" s="97" t="str">
        <f t="shared" si="47"/>
        <v/>
      </c>
      <c r="AQ508" s="122" t="str">
        <f t="shared" si="48"/>
        <v/>
      </c>
      <c r="AR508" s="39"/>
      <c r="AS508" s="234"/>
      <c r="AT508" s="39"/>
    </row>
    <row r="509" spans="2:46" ht="13.5" customHeight="1" x14ac:dyDescent="0.15">
      <c r="B509" s="290"/>
      <c r="C509" s="29" t="s">
        <v>35</v>
      </c>
      <c r="D509" s="187"/>
      <c r="E509" s="58"/>
      <c r="F509" s="188"/>
      <c r="G509" s="188"/>
      <c r="H509" s="188"/>
      <c r="I509" s="64"/>
      <c r="J509" s="64"/>
      <c r="K509" s="189"/>
      <c r="L509" s="259"/>
      <c r="M509" s="259"/>
      <c r="N509" s="58"/>
      <c r="O509" s="30"/>
      <c r="P509" s="58"/>
      <c r="Q509" s="30"/>
      <c r="R509" s="134"/>
      <c r="S509" s="206"/>
      <c r="T509" s="290"/>
      <c r="U509" s="29" t="s">
        <v>35</v>
      </c>
      <c r="V509" s="187"/>
      <c r="W509" s="58"/>
      <c r="X509" s="188"/>
      <c r="Y509" s="188"/>
      <c r="Z509" s="188"/>
      <c r="AA509" s="64"/>
      <c r="AB509" s="64"/>
      <c r="AC509" s="189"/>
      <c r="AD509" s="259"/>
      <c r="AE509" s="259"/>
      <c r="AF509" s="58"/>
      <c r="AG509" s="30"/>
      <c r="AH509" s="58"/>
      <c r="AI509" s="30"/>
      <c r="AJ509" s="134"/>
      <c r="AK509" s="208"/>
      <c r="AL509" s="290"/>
      <c r="AM509" s="88" t="str">
        <f t="shared" si="44"/>
        <v/>
      </c>
      <c r="AN509" s="123" t="str">
        <f t="shared" si="45"/>
        <v/>
      </c>
      <c r="AO509" s="123" t="str">
        <f t="shared" si="46"/>
        <v/>
      </c>
      <c r="AP509" s="123" t="str">
        <f t="shared" si="47"/>
        <v/>
      </c>
      <c r="AQ509" s="89" t="str">
        <f t="shared" si="48"/>
        <v/>
      </c>
      <c r="AR509" s="39"/>
      <c r="AS509" s="234"/>
      <c r="AT509" s="39"/>
    </row>
    <row r="510" spans="2:46" ht="13.5" customHeight="1" x14ac:dyDescent="0.15">
      <c r="B510" s="290"/>
      <c r="C510" s="29" t="s">
        <v>36</v>
      </c>
      <c r="D510" s="187"/>
      <c r="E510" s="58"/>
      <c r="F510" s="188"/>
      <c r="G510" s="188"/>
      <c r="H510" s="188"/>
      <c r="I510" s="64"/>
      <c r="J510" s="64"/>
      <c r="K510" s="189"/>
      <c r="L510" s="259"/>
      <c r="M510" s="259"/>
      <c r="N510" s="58"/>
      <c r="O510" s="30"/>
      <c r="P510" s="58"/>
      <c r="Q510" s="30"/>
      <c r="R510" s="134"/>
      <c r="S510" s="206"/>
      <c r="T510" s="290"/>
      <c r="U510" s="29" t="s">
        <v>36</v>
      </c>
      <c r="V510" s="187"/>
      <c r="W510" s="58"/>
      <c r="X510" s="188"/>
      <c r="Y510" s="188"/>
      <c r="Z510" s="188"/>
      <c r="AA510" s="64"/>
      <c r="AB510" s="64"/>
      <c r="AC510" s="189"/>
      <c r="AD510" s="259"/>
      <c r="AE510" s="259"/>
      <c r="AF510" s="58"/>
      <c r="AG510" s="30"/>
      <c r="AH510" s="58"/>
      <c r="AI510" s="30"/>
      <c r="AJ510" s="134"/>
      <c r="AK510" s="208"/>
      <c r="AL510" s="290"/>
      <c r="AM510" s="88" t="str">
        <f t="shared" si="44"/>
        <v/>
      </c>
      <c r="AN510" s="123" t="str">
        <f t="shared" si="45"/>
        <v/>
      </c>
      <c r="AO510" s="123" t="str">
        <f t="shared" si="46"/>
        <v/>
      </c>
      <c r="AP510" s="123" t="str">
        <f t="shared" si="47"/>
        <v/>
      </c>
      <c r="AQ510" s="89" t="str">
        <f t="shared" si="48"/>
        <v/>
      </c>
      <c r="AR510" s="39"/>
      <c r="AS510" s="234"/>
      <c r="AT510" s="39"/>
    </row>
    <row r="511" spans="2:46" ht="13.5" customHeight="1" x14ac:dyDescent="0.15">
      <c r="B511" s="290"/>
      <c r="C511" s="29" t="s">
        <v>38</v>
      </c>
      <c r="D511" s="187"/>
      <c r="E511" s="58"/>
      <c r="F511" s="188"/>
      <c r="G511" s="188"/>
      <c r="H511" s="188"/>
      <c r="I511" s="64"/>
      <c r="J511" s="64"/>
      <c r="K511" s="189"/>
      <c r="L511" s="259"/>
      <c r="M511" s="259"/>
      <c r="N511" s="58"/>
      <c r="O511" s="30"/>
      <c r="P511" s="58"/>
      <c r="Q511" s="30"/>
      <c r="R511" s="134"/>
      <c r="S511" s="206"/>
      <c r="T511" s="290"/>
      <c r="U511" s="29" t="s">
        <v>38</v>
      </c>
      <c r="V511" s="187"/>
      <c r="W511" s="58"/>
      <c r="X511" s="188"/>
      <c r="Y511" s="188"/>
      <c r="Z511" s="188"/>
      <c r="AA511" s="64"/>
      <c r="AB511" s="64"/>
      <c r="AC511" s="189"/>
      <c r="AD511" s="259"/>
      <c r="AE511" s="259"/>
      <c r="AF511" s="58"/>
      <c r="AG511" s="30"/>
      <c r="AH511" s="58"/>
      <c r="AI511" s="30"/>
      <c r="AJ511" s="134"/>
      <c r="AK511" s="208"/>
      <c r="AL511" s="290"/>
      <c r="AM511" s="88" t="str">
        <f t="shared" si="44"/>
        <v/>
      </c>
      <c r="AN511" s="123" t="str">
        <f t="shared" si="45"/>
        <v/>
      </c>
      <c r="AO511" s="123" t="str">
        <f t="shared" si="46"/>
        <v/>
      </c>
      <c r="AP511" s="123" t="str">
        <f t="shared" si="47"/>
        <v/>
      </c>
      <c r="AQ511" s="89" t="str">
        <f t="shared" si="48"/>
        <v/>
      </c>
      <c r="AR511" s="39"/>
      <c r="AS511" s="234"/>
      <c r="AT511" s="39"/>
    </row>
    <row r="512" spans="2:46" ht="13.5" customHeight="1" thickBot="1" x14ac:dyDescent="0.2">
      <c r="B512" s="291"/>
      <c r="C512" s="29"/>
      <c r="D512" s="187"/>
      <c r="E512" s="58"/>
      <c r="F512" s="190"/>
      <c r="G512" s="190"/>
      <c r="H512" s="190"/>
      <c r="I512" s="58"/>
      <c r="J512" s="58"/>
      <c r="K512" s="189"/>
      <c r="L512" s="259"/>
      <c r="M512" s="259"/>
      <c r="N512" s="58"/>
      <c r="O512" s="30"/>
      <c r="P512" s="58"/>
      <c r="Q512" s="30"/>
      <c r="R512" s="185"/>
      <c r="S512" s="206"/>
      <c r="T512" s="291"/>
      <c r="U512" s="29"/>
      <c r="V512" s="187"/>
      <c r="W512" s="58"/>
      <c r="X512" s="190"/>
      <c r="Y512" s="190"/>
      <c r="Z512" s="190"/>
      <c r="AA512" s="58"/>
      <c r="AB512" s="58"/>
      <c r="AC512" s="189"/>
      <c r="AD512" s="259"/>
      <c r="AE512" s="259"/>
      <c r="AF512" s="58"/>
      <c r="AG512" s="30"/>
      <c r="AH512" s="58"/>
      <c r="AI512" s="30"/>
      <c r="AJ512" s="185"/>
      <c r="AK512" s="208"/>
      <c r="AL512" s="291"/>
      <c r="AM512" s="124" t="str">
        <f t="shared" si="44"/>
        <v/>
      </c>
      <c r="AN512" s="125" t="str">
        <f t="shared" si="45"/>
        <v/>
      </c>
      <c r="AO512" s="125" t="str">
        <f t="shared" si="46"/>
        <v/>
      </c>
      <c r="AP512" s="125" t="str">
        <f t="shared" si="47"/>
        <v/>
      </c>
      <c r="AQ512" s="126" t="str">
        <f t="shared" si="48"/>
        <v/>
      </c>
      <c r="AR512" s="39"/>
      <c r="AS512" s="234"/>
      <c r="AT512" s="39"/>
    </row>
    <row r="513" spans="2:46" ht="13.5" customHeight="1" x14ac:dyDescent="0.15">
      <c r="B513" s="289" t="s">
        <v>168</v>
      </c>
      <c r="C513" s="27" t="s">
        <v>34</v>
      </c>
      <c r="D513" s="41"/>
      <c r="E513" s="57"/>
      <c r="F513" s="98"/>
      <c r="G513" s="98"/>
      <c r="H513" s="98"/>
      <c r="I513" s="62"/>
      <c r="J513" s="62"/>
      <c r="K513" s="63"/>
      <c r="L513" s="258"/>
      <c r="M513" s="258"/>
      <c r="N513" s="57"/>
      <c r="O513" s="28"/>
      <c r="P513" s="57"/>
      <c r="Q513" s="28"/>
      <c r="R513" s="133"/>
      <c r="S513" s="206"/>
      <c r="T513" s="289" t="s">
        <v>168</v>
      </c>
      <c r="U513" s="27" t="s">
        <v>34</v>
      </c>
      <c r="V513" s="41"/>
      <c r="W513" s="57"/>
      <c r="X513" s="98"/>
      <c r="Y513" s="98"/>
      <c r="Z513" s="98"/>
      <c r="AA513" s="62"/>
      <c r="AB513" s="62"/>
      <c r="AC513" s="63"/>
      <c r="AD513" s="258"/>
      <c r="AE513" s="258"/>
      <c r="AF513" s="57"/>
      <c r="AG513" s="28"/>
      <c r="AH513" s="57"/>
      <c r="AI513" s="28"/>
      <c r="AJ513" s="133"/>
      <c r="AK513" s="208"/>
      <c r="AL513" s="289" t="s">
        <v>168</v>
      </c>
      <c r="AM513" s="121" t="str">
        <f t="shared" si="44"/>
        <v/>
      </c>
      <c r="AN513" s="97" t="str">
        <f t="shared" si="45"/>
        <v/>
      </c>
      <c r="AO513" s="97" t="str">
        <f t="shared" si="46"/>
        <v/>
      </c>
      <c r="AP513" s="97" t="str">
        <f t="shared" si="47"/>
        <v/>
      </c>
      <c r="AQ513" s="122" t="str">
        <f t="shared" si="48"/>
        <v/>
      </c>
      <c r="AR513" s="39"/>
      <c r="AS513" s="234"/>
      <c r="AT513" s="39"/>
    </row>
    <row r="514" spans="2:46" ht="13.5" customHeight="1" x14ac:dyDescent="0.15">
      <c r="B514" s="290"/>
      <c r="C514" s="29" t="s">
        <v>35</v>
      </c>
      <c r="D514" s="187"/>
      <c r="E514" s="58"/>
      <c r="F514" s="188"/>
      <c r="G514" s="188"/>
      <c r="H514" s="188"/>
      <c r="I514" s="64"/>
      <c r="J514" s="64"/>
      <c r="K514" s="189"/>
      <c r="L514" s="259"/>
      <c r="M514" s="259"/>
      <c r="N514" s="58"/>
      <c r="O514" s="30"/>
      <c r="P514" s="58"/>
      <c r="Q514" s="30"/>
      <c r="R514" s="134"/>
      <c r="S514" s="206"/>
      <c r="T514" s="290"/>
      <c r="U514" s="29" t="s">
        <v>35</v>
      </c>
      <c r="V514" s="187"/>
      <c r="W514" s="58"/>
      <c r="X514" s="188"/>
      <c r="Y514" s="188"/>
      <c r="Z514" s="188"/>
      <c r="AA514" s="64"/>
      <c r="AB514" s="64"/>
      <c r="AC514" s="189"/>
      <c r="AD514" s="259"/>
      <c r="AE514" s="259"/>
      <c r="AF514" s="58"/>
      <c r="AG514" s="30"/>
      <c r="AH514" s="58"/>
      <c r="AI514" s="30"/>
      <c r="AJ514" s="134"/>
      <c r="AK514" s="208"/>
      <c r="AL514" s="290"/>
      <c r="AM514" s="88" t="str">
        <f t="shared" si="44"/>
        <v/>
      </c>
      <c r="AN514" s="123" t="str">
        <f t="shared" si="45"/>
        <v/>
      </c>
      <c r="AO514" s="123" t="str">
        <f t="shared" si="46"/>
        <v/>
      </c>
      <c r="AP514" s="123" t="str">
        <f t="shared" si="47"/>
        <v/>
      </c>
      <c r="AQ514" s="89" t="str">
        <f t="shared" si="48"/>
        <v/>
      </c>
      <c r="AR514" s="39"/>
      <c r="AS514" s="234"/>
      <c r="AT514" s="39"/>
    </row>
    <row r="515" spans="2:46" ht="13.5" customHeight="1" x14ac:dyDescent="0.15">
      <c r="B515" s="290"/>
      <c r="C515" s="29" t="s">
        <v>36</v>
      </c>
      <c r="D515" s="187"/>
      <c r="E515" s="58"/>
      <c r="F515" s="188"/>
      <c r="G515" s="188"/>
      <c r="H515" s="188"/>
      <c r="I515" s="64"/>
      <c r="J515" s="64"/>
      <c r="K515" s="189"/>
      <c r="L515" s="259"/>
      <c r="M515" s="259"/>
      <c r="N515" s="58"/>
      <c r="O515" s="30"/>
      <c r="P515" s="58"/>
      <c r="Q515" s="30"/>
      <c r="R515" s="134"/>
      <c r="S515" s="206"/>
      <c r="T515" s="290"/>
      <c r="U515" s="29" t="s">
        <v>36</v>
      </c>
      <c r="V515" s="187"/>
      <c r="W515" s="58"/>
      <c r="X515" s="188"/>
      <c r="Y515" s="188"/>
      <c r="Z515" s="188"/>
      <c r="AA515" s="64"/>
      <c r="AB515" s="64"/>
      <c r="AC515" s="189"/>
      <c r="AD515" s="259"/>
      <c r="AE515" s="259"/>
      <c r="AF515" s="58"/>
      <c r="AG515" s="30"/>
      <c r="AH515" s="58"/>
      <c r="AI515" s="30"/>
      <c r="AJ515" s="134"/>
      <c r="AK515" s="208"/>
      <c r="AL515" s="290"/>
      <c r="AM515" s="88" t="str">
        <f t="shared" si="44"/>
        <v/>
      </c>
      <c r="AN515" s="123" t="str">
        <f t="shared" si="45"/>
        <v/>
      </c>
      <c r="AO515" s="123" t="str">
        <f t="shared" si="46"/>
        <v/>
      </c>
      <c r="AP515" s="123" t="str">
        <f t="shared" si="47"/>
        <v/>
      </c>
      <c r="AQ515" s="89" t="str">
        <f t="shared" si="48"/>
        <v/>
      </c>
      <c r="AR515" s="39"/>
      <c r="AS515" s="234"/>
      <c r="AT515" s="39"/>
    </row>
    <row r="516" spans="2:46" ht="13.5" customHeight="1" x14ac:dyDescent="0.15">
      <c r="B516" s="290"/>
      <c r="C516" s="29" t="s">
        <v>38</v>
      </c>
      <c r="D516" s="187"/>
      <c r="E516" s="58"/>
      <c r="F516" s="188"/>
      <c r="G516" s="188"/>
      <c r="H516" s="188"/>
      <c r="I516" s="64"/>
      <c r="J516" s="64"/>
      <c r="K516" s="189"/>
      <c r="L516" s="259"/>
      <c r="M516" s="259"/>
      <c r="N516" s="58"/>
      <c r="O516" s="30"/>
      <c r="P516" s="58"/>
      <c r="Q516" s="30"/>
      <c r="R516" s="134"/>
      <c r="S516" s="206"/>
      <c r="T516" s="290"/>
      <c r="U516" s="29" t="s">
        <v>38</v>
      </c>
      <c r="V516" s="187"/>
      <c r="W516" s="58"/>
      <c r="X516" s="188"/>
      <c r="Y516" s="188"/>
      <c r="Z516" s="188"/>
      <c r="AA516" s="64"/>
      <c r="AB516" s="64"/>
      <c r="AC516" s="189"/>
      <c r="AD516" s="259"/>
      <c r="AE516" s="259"/>
      <c r="AF516" s="58"/>
      <c r="AG516" s="30"/>
      <c r="AH516" s="58"/>
      <c r="AI516" s="30"/>
      <c r="AJ516" s="134"/>
      <c r="AK516" s="208"/>
      <c r="AL516" s="290"/>
      <c r="AM516" s="88" t="str">
        <f t="shared" si="44"/>
        <v/>
      </c>
      <c r="AN516" s="123" t="str">
        <f t="shared" si="45"/>
        <v/>
      </c>
      <c r="AO516" s="123" t="str">
        <f t="shared" si="46"/>
        <v/>
      </c>
      <c r="AP516" s="123" t="str">
        <f t="shared" si="47"/>
        <v/>
      </c>
      <c r="AQ516" s="89" t="str">
        <f t="shared" si="48"/>
        <v/>
      </c>
      <c r="AR516" s="39"/>
      <c r="AS516" s="234"/>
      <c r="AT516" s="39"/>
    </row>
    <row r="517" spans="2:46" ht="13.5" customHeight="1" thickBot="1" x14ac:dyDescent="0.2">
      <c r="B517" s="291"/>
      <c r="C517" s="29"/>
      <c r="D517" s="187"/>
      <c r="E517" s="58"/>
      <c r="F517" s="190"/>
      <c r="G517" s="190"/>
      <c r="H517" s="190"/>
      <c r="I517" s="58"/>
      <c r="J517" s="58"/>
      <c r="K517" s="189"/>
      <c r="L517" s="259"/>
      <c r="M517" s="259"/>
      <c r="N517" s="58"/>
      <c r="O517" s="30"/>
      <c r="P517" s="58"/>
      <c r="Q517" s="30"/>
      <c r="R517" s="185"/>
      <c r="S517" s="206"/>
      <c r="T517" s="291"/>
      <c r="U517" s="29"/>
      <c r="V517" s="187"/>
      <c r="W517" s="58"/>
      <c r="X517" s="190"/>
      <c r="Y517" s="190"/>
      <c r="Z517" s="190"/>
      <c r="AA517" s="58"/>
      <c r="AB517" s="58"/>
      <c r="AC517" s="189"/>
      <c r="AD517" s="259"/>
      <c r="AE517" s="259"/>
      <c r="AF517" s="58"/>
      <c r="AG517" s="30"/>
      <c r="AH517" s="58"/>
      <c r="AI517" s="30"/>
      <c r="AJ517" s="185"/>
      <c r="AK517" s="208"/>
      <c r="AL517" s="291"/>
      <c r="AM517" s="124" t="str">
        <f t="shared" si="44"/>
        <v/>
      </c>
      <c r="AN517" s="125" t="str">
        <f t="shared" si="45"/>
        <v/>
      </c>
      <c r="AO517" s="125" t="str">
        <f t="shared" si="46"/>
        <v/>
      </c>
      <c r="AP517" s="125" t="str">
        <f t="shared" si="47"/>
        <v/>
      </c>
      <c r="AQ517" s="126" t="str">
        <f t="shared" si="48"/>
        <v/>
      </c>
      <c r="AR517" s="39"/>
      <c r="AS517" s="234"/>
      <c r="AT517" s="39"/>
    </row>
    <row r="518" spans="2:46" ht="13.5" customHeight="1" x14ac:dyDescent="0.15">
      <c r="B518" s="289" t="s">
        <v>169</v>
      </c>
      <c r="C518" s="27" t="s">
        <v>34</v>
      </c>
      <c r="D518" s="41"/>
      <c r="E518" s="57"/>
      <c r="F518" s="98"/>
      <c r="G518" s="98"/>
      <c r="H518" s="98"/>
      <c r="I518" s="62"/>
      <c r="J518" s="62"/>
      <c r="K518" s="63"/>
      <c r="L518" s="258"/>
      <c r="M518" s="258"/>
      <c r="N518" s="57"/>
      <c r="O518" s="28"/>
      <c r="P518" s="57"/>
      <c r="Q518" s="28"/>
      <c r="R518" s="133"/>
      <c r="S518" s="206"/>
      <c r="T518" s="289" t="s">
        <v>169</v>
      </c>
      <c r="U518" s="27" t="s">
        <v>34</v>
      </c>
      <c r="V518" s="41"/>
      <c r="W518" s="57"/>
      <c r="X518" s="98"/>
      <c r="Y518" s="98"/>
      <c r="Z518" s="98"/>
      <c r="AA518" s="62"/>
      <c r="AB518" s="62"/>
      <c r="AC518" s="63"/>
      <c r="AD518" s="258"/>
      <c r="AE518" s="258"/>
      <c r="AF518" s="57"/>
      <c r="AG518" s="28"/>
      <c r="AH518" s="57"/>
      <c r="AI518" s="28"/>
      <c r="AJ518" s="133"/>
      <c r="AK518" s="208"/>
      <c r="AL518" s="289" t="s">
        <v>169</v>
      </c>
      <c r="AM518" s="121" t="str">
        <f t="shared" si="44"/>
        <v/>
      </c>
      <c r="AN518" s="97" t="str">
        <f t="shared" si="45"/>
        <v/>
      </c>
      <c r="AO518" s="97" t="str">
        <f t="shared" si="46"/>
        <v/>
      </c>
      <c r="AP518" s="97" t="str">
        <f t="shared" si="47"/>
        <v/>
      </c>
      <c r="AQ518" s="122" t="str">
        <f t="shared" si="48"/>
        <v/>
      </c>
      <c r="AR518" s="39"/>
      <c r="AS518" s="234"/>
      <c r="AT518" s="39"/>
    </row>
    <row r="519" spans="2:46" ht="13.5" customHeight="1" x14ac:dyDescent="0.15">
      <c r="B519" s="290"/>
      <c r="C519" s="29" t="s">
        <v>35</v>
      </c>
      <c r="D519" s="187"/>
      <c r="E519" s="58"/>
      <c r="F519" s="188"/>
      <c r="G519" s="188"/>
      <c r="H519" s="188"/>
      <c r="I519" s="64"/>
      <c r="J519" s="64"/>
      <c r="K519" s="189"/>
      <c r="L519" s="259"/>
      <c r="M519" s="259"/>
      <c r="N519" s="58"/>
      <c r="O519" s="30"/>
      <c r="P519" s="58"/>
      <c r="Q519" s="30"/>
      <c r="R519" s="134"/>
      <c r="S519" s="206"/>
      <c r="T519" s="290"/>
      <c r="U519" s="29" t="s">
        <v>35</v>
      </c>
      <c r="V519" s="187"/>
      <c r="W519" s="58"/>
      <c r="X519" s="188"/>
      <c r="Y519" s="188"/>
      <c r="Z519" s="188"/>
      <c r="AA519" s="64"/>
      <c r="AB519" s="64"/>
      <c r="AC519" s="189"/>
      <c r="AD519" s="259"/>
      <c r="AE519" s="259"/>
      <c r="AF519" s="58"/>
      <c r="AG519" s="30"/>
      <c r="AH519" s="58"/>
      <c r="AI519" s="30"/>
      <c r="AJ519" s="134"/>
      <c r="AK519" s="208"/>
      <c r="AL519" s="290"/>
      <c r="AM519" s="88" t="str">
        <f t="shared" si="44"/>
        <v/>
      </c>
      <c r="AN519" s="123" t="str">
        <f t="shared" si="45"/>
        <v/>
      </c>
      <c r="AO519" s="123" t="str">
        <f t="shared" si="46"/>
        <v/>
      </c>
      <c r="AP519" s="123" t="str">
        <f t="shared" si="47"/>
        <v/>
      </c>
      <c r="AQ519" s="89" t="str">
        <f t="shared" si="48"/>
        <v/>
      </c>
      <c r="AR519" s="39"/>
      <c r="AS519" s="234"/>
      <c r="AT519" s="39"/>
    </row>
    <row r="520" spans="2:46" ht="13.5" customHeight="1" x14ac:dyDescent="0.15">
      <c r="B520" s="290"/>
      <c r="C520" s="29" t="s">
        <v>36</v>
      </c>
      <c r="D520" s="187"/>
      <c r="E520" s="58"/>
      <c r="F520" s="188"/>
      <c r="G520" s="188"/>
      <c r="H520" s="188"/>
      <c r="I520" s="64"/>
      <c r="J520" s="64"/>
      <c r="K520" s="189"/>
      <c r="L520" s="259"/>
      <c r="M520" s="259"/>
      <c r="N520" s="58"/>
      <c r="O520" s="30"/>
      <c r="P520" s="58"/>
      <c r="Q520" s="30"/>
      <c r="R520" s="134"/>
      <c r="S520" s="206"/>
      <c r="T520" s="290"/>
      <c r="U520" s="29" t="s">
        <v>36</v>
      </c>
      <c r="V520" s="187"/>
      <c r="W520" s="58"/>
      <c r="X520" s="188"/>
      <c r="Y520" s="188"/>
      <c r="Z520" s="188"/>
      <c r="AA520" s="64"/>
      <c r="AB520" s="64"/>
      <c r="AC520" s="189"/>
      <c r="AD520" s="259"/>
      <c r="AE520" s="259"/>
      <c r="AF520" s="58"/>
      <c r="AG520" s="30"/>
      <c r="AH520" s="58"/>
      <c r="AI520" s="30"/>
      <c r="AJ520" s="134"/>
      <c r="AK520" s="208"/>
      <c r="AL520" s="290"/>
      <c r="AM520" s="88" t="str">
        <f t="shared" si="44"/>
        <v/>
      </c>
      <c r="AN520" s="123" t="str">
        <f t="shared" si="45"/>
        <v/>
      </c>
      <c r="AO520" s="123" t="str">
        <f t="shared" si="46"/>
        <v/>
      </c>
      <c r="AP520" s="123" t="str">
        <f t="shared" si="47"/>
        <v/>
      </c>
      <c r="AQ520" s="89" t="str">
        <f t="shared" si="48"/>
        <v/>
      </c>
      <c r="AR520" s="39"/>
      <c r="AS520" s="234"/>
      <c r="AT520" s="39"/>
    </row>
    <row r="521" spans="2:46" ht="13.5" customHeight="1" x14ac:dyDescent="0.15">
      <c r="B521" s="290"/>
      <c r="C521" s="29" t="s">
        <v>38</v>
      </c>
      <c r="D521" s="187"/>
      <c r="E521" s="58"/>
      <c r="F521" s="188"/>
      <c r="G521" s="188"/>
      <c r="H521" s="188"/>
      <c r="I521" s="64"/>
      <c r="J521" s="64"/>
      <c r="K521" s="189"/>
      <c r="L521" s="259"/>
      <c r="M521" s="259"/>
      <c r="N521" s="58"/>
      <c r="O521" s="30"/>
      <c r="P521" s="58"/>
      <c r="Q521" s="30"/>
      <c r="R521" s="134"/>
      <c r="S521" s="206"/>
      <c r="T521" s="290"/>
      <c r="U521" s="29" t="s">
        <v>38</v>
      </c>
      <c r="V521" s="187"/>
      <c r="W521" s="58"/>
      <c r="X521" s="188"/>
      <c r="Y521" s="188"/>
      <c r="Z521" s="188"/>
      <c r="AA521" s="64"/>
      <c r="AB521" s="64"/>
      <c r="AC521" s="189"/>
      <c r="AD521" s="259"/>
      <c r="AE521" s="259"/>
      <c r="AF521" s="58"/>
      <c r="AG521" s="30"/>
      <c r="AH521" s="58"/>
      <c r="AI521" s="30"/>
      <c r="AJ521" s="134"/>
      <c r="AK521" s="208"/>
      <c r="AL521" s="290"/>
      <c r="AM521" s="88" t="str">
        <f t="shared" si="44"/>
        <v/>
      </c>
      <c r="AN521" s="123" t="str">
        <f t="shared" si="45"/>
        <v/>
      </c>
      <c r="AO521" s="123" t="str">
        <f t="shared" si="46"/>
        <v/>
      </c>
      <c r="AP521" s="123" t="str">
        <f t="shared" si="47"/>
        <v/>
      </c>
      <c r="AQ521" s="89" t="str">
        <f t="shared" si="48"/>
        <v/>
      </c>
      <c r="AR521" s="39"/>
      <c r="AS521" s="234"/>
      <c r="AT521" s="39"/>
    </row>
    <row r="522" spans="2:46" ht="13.5" customHeight="1" thickBot="1" x14ac:dyDescent="0.2">
      <c r="B522" s="291"/>
      <c r="C522" s="29"/>
      <c r="D522" s="187"/>
      <c r="E522" s="58"/>
      <c r="F522" s="190"/>
      <c r="G522" s="190"/>
      <c r="H522" s="190"/>
      <c r="I522" s="58"/>
      <c r="J522" s="58"/>
      <c r="K522" s="189"/>
      <c r="L522" s="259"/>
      <c r="M522" s="259"/>
      <c r="N522" s="58"/>
      <c r="O522" s="30"/>
      <c r="P522" s="58"/>
      <c r="Q522" s="30"/>
      <c r="R522" s="185"/>
      <c r="S522" s="206"/>
      <c r="T522" s="291"/>
      <c r="U522" s="29"/>
      <c r="V522" s="187"/>
      <c r="W522" s="58"/>
      <c r="X522" s="190"/>
      <c r="Y522" s="190"/>
      <c r="Z522" s="190"/>
      <c r="AA522" s="58"/>
      <c r="AB522" s="58"/>
      <c r="AC522" s="189"/>
      <c r="AD522" s="259"/>
      <c r="AE522" s="259"/>
      <c r="AF522" s="58"/>
      <c r="AG522" s="30"/>
      <c r="AH522" s="58"/>
      <c r="AI522" s="30"/>
      <c r="AJ522" s="185"/>
      <c r="AK522" s="208"/>
      <c r="AL522" s="291"/>
      <c r="AM522" s="124" t="str">
        <f t="shared" si="44"/>
        <v/>
      </c>
      <c r="AN522" s="125" t="str">
        <f t="shared" si="45"/>
        <v/>
      </c>
      <c r="AO522" s="125" t="str">
        <f t="shared" si="46"/>
        <v/>
      </c>
      <c r="AP522" s="125" t="str">
        <f t="shared" si="47"/>
        <v/>
      </c>
      <c r="AQ522" s="126" t="str">
        <f t="shared" si="48"/>
        <v/>
      </c>
      <c r="AR522" s="39"/>
      <c r="AS522" s="234"/>
      <c r="AT522" s="39"/>
    </row>
    <row r="523" spans="2:46" ht="13.5" customHeight="1" x14ac:dyDescent="0.15">
      <c r="B523" s="289" t="s">
        <v>170</v>
      </c>
      <c r="C523" s="27" t="s">
        <v>34</v>
      </c>
      <c r="D523" s="41"/>
      <c r="E523" s="57"/>
      <c r="F523" s="98"/>
      <c r="G523" s="98"/>
      <c r="H523" s="98"/>
      <c r="I523" s="62"/>
      <c r="J523" s="62"/>
      <c r="K523" s="63"/>
      <c r="L523" s="258"/>
      <c r="M523" s="258"/>
      <c r="N523" s="57"/>
      <c r="O523" s="28"/>
      <c r="P523" s="57"/>
      <c r="Q523" s="28"/>
      <c r="R523" s="133"/>
      <c r="S523" s="206"/>
      <c r="T523" s="289" t="s">
        <v>170</v>
      </c>
      <c r="U523" s="27" t="s">
        <v>34</v>
      </c>
      <c r="V523" s="41"/>
      <c r="W523" s="57"/>
      <c r="X523" s="98"/>
      <c r="Y523" s="98"/>
      <c r="Z523" s="98"/>
      <c r="AA523" s="62"/>
      <c r="AB523" s="62"/>
      <c r="AC523" s="63"/>
      <c r="AD523" s="258"/>
      <c r="AE523" s="258"/>
      <c r="AF523" s="57"/>
      <c r="AG523" s="28"/>
      <c r="AH523" s="57"/>
      <c r="AI523" s="28"/>
      <c r="AJ523" s="133"/>
      <c r="AK523" s="208"/>
      <c r="AL523" s="289" t="s">
        <v>170</v>
      </c>
      <c r="AM523" s="121" t="str">
        <f t="shared" si="44"/>
        <v/>
      </c>
      <c r="AN523" s="97" t="str">
        <f t="shared" si="45"/>
        <v/>
      </c>
      <c r="AO523" s="97" t="str">
        <f t="shared" si="46"/>
        <v/>
      </c>
      <c r="AP523" s="97" t="str">
        <f t="shared" si="47"/>
        <v/>
      </c>
      <c r="AQ523" s="122" t="str">
        <f t="shared" si="48"/>
        <v/>
      </c>
      <c r="AR523" s="39"/>
      <c r="AS523" s="234"/>
      <c r="AT523" s="39"/>
    </row>
    <row r="524" spans="2:46" ht="13.5" customHeight="1" x14ac:dyDescent="0.15">
      <c r="B524" s="290"/>
      <c r="C524" s="29" t="s">
        <v>35</v>
      </c>
      <c r="D524" s="187"/>
      <c r="E524" s="58"/>
      <c r="F524" s="188"/>
      <c r="G524" s="188"/>
      <c r="H524" s="188"/>
      <c r="I524" s="64"/>
      <c r="J524" s="64"/>
      <c r="K524" s="189"/>
      <c r="L524" s="259"/>
      <c r="M524" s="259"/>
      <c r="N524" s="58"/>
      <c r="O524" s="30"/>
      <c r="P524" s="58"/>
      <c r="Q524" s="30"/>
      <c r="R524" s="134"/>
      <c r="S524" s="206"/>
      <c r="T524" s="290"/>
      <c r="U524" s="29" t="s">
        <v>35</v>
      </c>
      <c r="V524" s="187"/>
      <c r="W524" s="58"/>
      <c r="X524" s="188"/>
      <c r="Y524" s="188"/>
      <c r="Z524" s="188"/>
      <c r="AA524" s="64"/>
      <c r="AB524" s="64"/>
      <c r="AC524" s="189"/>
      <c r="AD524" s="259"/>
      <c r="AE524" s="259"/>
      <c r="AF524" s="58"/>
      <c r="AG524" s="30"/>
      <c r="AH524" s="58"/>
      <c r="AI524" s="30"/>
      <c r="AJ524" s="134"/>
      <c r="AK524" s="208"/>
      <c r="AL524" s="290"/>
      <c r="AM524" s="88" t="str">
        <f t="shared" si="44"/>
        <v/>
      </c>
      <c r="AN524" s="123" t="str">
        <f t="shared" si="45"/>
        <v/>
      </c>
      <c r="AO524" s="123" t="str">
        <f t="shared" si="46"/>
        <v/>
      </c>
      <c r="AP524" s="123" t="str">
        <f t="shared" si="47"/>
        <v/>
      </c>
      <c r="AQ524" s="89" t="str">
        <f t="shared" si="48"/>
        <v/>
      </c>
      <c r="AR524" s="39"/>
      <c r="AS524" s="234"/>
      <c r="AT524" s="39"/>
    </row>
    <row r="525" spans="2:46" ht="13.5" customHeight="1" x14ac:dyDescent="0.15">
      <c r="B525" s="290"/>
      <c r="C525" s="29" t="s">
        <v>36</v>
      </c>
      <c r="D525" s="187"/>
      <c r="E525" s="58"/>
      <c r="F525" s="188"/>
      <c r="G525" s="188"/>
      <c r="H525" s="188"/>
      <c r="I525" s="64"/>
      <c r="J525" s="64"/>
      <c r="K525" s="189"/>
      <c r="L525" s="259"/>
      <c r="M525" s="259"/>
      <c r="N525" s="58"/>
      <c r="O525" s="30"/>
      <c r="P525" s="58"/>
      <c r="Q525" s="30"/>
      <c r="R525" s="134"/>
      <c r="S525" s="206"/>
      <c r="T525" s="290"/>
      <c r="U525" s="29" t="s">
        <v>36</v>
      </c>
      <c r="V525" s="187"/>
      <c r="W525" s="58"/>
      <c r="X525" s="188"/>
      <c r="Y525" s="188"/>
      <c r="Z525" s="188"/>
      <c r="AA525" s="64"/>
      <c r="AB525" s="64"/>
      <c r="AC525" s="189"/>
      <c r="AD525" s="259"/>
      <c r="AE525" s="259"/>
      <c r="AF525" s="58"/>
      <c r="AG525" s="30"/>
      <c r="AH525" s="58"/>
      <c r="AI525" s="30"/>
      <c r="AJ525" s="134"/>
      <c r="AK525" s="208"/>
      <c r="AL525" s="290"/>
      <c r="AM525" s="88" t="str">
        <f t="shared" si="44"/>
        <v/>
      </c>
      <c r="AN525" s="123" t="str">
        <f t="shared" si="45"/>
        <v/>
      </c>
      <c r="AO525" s="123" t="str">
        <f t="shared" si="46"/>
        <v/>
      </c>
      <c r="AP525" s="123" t="str">
        <f t="shared" si="47"/>
        <v/>
      </c>
      <c r="AQ525" s="89" t="str">
        <f t="shared" si="48"/>
        <v/>
      </c>
      <c r="AR525" s="39"/>
      <c r="AS525" s="234"/>
      <c r="AT525" s="39"/>
    </row>
    <row r="526" spans="2:46" ht="13.5" customHeight="1" x14ac:dyDescent="0.15">
      <c r="B526" s="290"/>
      <c r="C526" s="29" t="s">
        <v>38</v>
      </c>
      <c r="D526" s="187"/>
      <c r="E526" s="58"/>
      <c r="F526" s="188"/>
      <c r="G526" s="188"/>
      <c r="H526" s="188"/>
      <c r="I526" s="64"/>
      <c r="J526" s="64"/>
      <c r="K526" s="189"/>
      <c r="L526" s="259"/>
      <c r="M526" s="259"/>
      <c r="N526" s="58"/>
      <c r="O526" s="30"/>
      <c r="P526" s="58"/>
      <c r="Q526" s="30"/>
      <c r="R526" s="134"/>
      <c r="S526" s="206"/>
      <c r="T526" s="290"/>
      <c r="U526" s="29" t="s">
        <v>38</v>
      </c>
      <c r="V526" s="187"/>
      <c r="W526" s="58"/>
      <c r="X526" s="188"/>
      <c r="Y526" s="188"/>
      <c r="Z526" s="188"/>
      <c r="AA526" s="64"/>
      <c r="AB526" s="64"/>
      <c r="AC526" s="189"/>
      <c r="AD526" s="259"/>
      <c r="AE526" s="259"/>
      <c r="AF526" s="58"/>
      <c r="AG526" s="30"/>
      <c r="AH526" s="58"/>
      <c r="AI526" s="30"/>
      <c r="AJ526" s="134"/>
      <c r="AK526" s="208"/>
      <c r="AL526" s="290"/>
      <c r="AM526" s="88" t="str">
        <f t="shared" si="44"/>
        <v/>
      </c>
      <c r="AN526" s="123" t="str">
        <f t="shared" si="45"/>
        <v/>
      </c>
      <c r="AO526" s="123" t="str">
        <f t="shared" si="46"/>
        <v/>
      </c>
      <c r="AP526" s="123" t="str">
        <f t="shared" si="47"/>
        <v/>
      </c>
      <c r="AQ526" s="89" t="str">
        <f t="shared" si="48"/>
        <v/>
      </c>
      <c r="AR526" s="39"/>
      <c r="AS526" s="234"/>
      <c r="AT526" s="39"/>
    </row>
    <row r="527" spans="2:46" ht="13.5" customHeight="1" thickBot="1" x14ac:dyDescent="0.2">
      <c r="B527" s="291"/>
      <c r="C527" s="29"/>
      <c r="D527" s="187"/>
      <c r="E527" s="58"/>
      <c r="F527" s="190"/>
      <c r="G527" s="190"/>
      <c r="H527" s="190"/>
      <c r="I527" s="58"/>
      <c r="J527" s="58"/>
      <c r="K527" s="189"/>
      <c r="L527" s="259"/>
      <c r="M527" s="259"/>
      <c r="N527" s="58"/>
      <c r="O527" s="30"/>
      <c r="P527" s="58"/>
      <c r="Q527" s="30"/>
      <c r="R527" s="185"/>
      <c r="S527" s="206"/>
      <c r="T527" s="291"/>
      <c r="U527" s="29"/>
      <c r="V527" s="187"/>
      <c r="W527" s="58"/>
      <c r="X527" s="190"/>
      <c r="Y527" s="190"/>
      <c r="Z527" s="190"/>
      <c r="AA527" s="58"/>
      <c r="AB527" s="58"/>
      <c r="AC527" s="189"/>
      <c r="AD527" s="259"/>
      <c r="AE527" s="259"/>
      <c r="AF527" s="58"/>
      <c r="AG527" s="30"/>
      <c r="AH527" s="58"/>
      <c r="AI527" s="30"/>
      <c r="AJ527" s="185"/>
      <c r="AK527" s="208"/>
      <c r="AL527" s="291"/>
      <c r="AM527" s="124" t="str">
        <f t="shared" si="44"/>
        <v/>
      </c>
      <c r="AN527" s="125" t="str">
        <f t="shared" si="45"/>
        <v/>
      </c>
      <c r="AO527" s="125" t="str">
        <f t="shared" si="46"/>
        <v/>
      </c>
      <c r="AP527" s="125" t="str">
        <f t="shared" si="47"/>
        <v/>
      </c>
      <c r="AQ527" s="126" t="str">
        <f t="shared" si="48"/>
        <v/>
      </c>
      <c r="AR527" s="39"/>
      <c r="AS527" s="234"/>
      <c r="AT527" s="39"/>
    </row>
    <row r="528" spans="2:46" ht="13.5" customHeight="1" x14ac:dyDescent="0.15">
      <c r="B528" s="289" t="s">
        <v>171</v>
      </c>
      <c r="C528" s="27" t="s">
        <v>34</v>
      </c>
      <c r="D528" s="41"/>
      <c r="E528" s="57"/>
      <c r="F528" s="98"/>
      <c r="G528" s="98"/>
      <c r="H528" s="98"/>
      <c r="I528" s="62"/>
      <c r="J528" s="62"/>
      <c r="K528" s="63"/>
      <c r="L528" s="258"/>
      <c r="M528" s="258"/>
      <c r="N528" s="57"/>
      <c r="O528" s="28"/>
      <c r="P528" s="57"/>
      <c r="Q528" s="28"/>
      <c r="R528" s="133"/>
      <c r="S528" s="206"/>
      <c r="T528" s="289" t="s">
        <v>171</v>
      </c>
      <c r="U528" s="27" t="s">
        <v>34</v>
      </c>
      <c r="V528" s="41"/>
      <c r="W528" s="57"/>
      <c r="X528" s="98"/>
      <c r="Y528" s="98"/>
      <c r="Z528" s="98"/>
      <c r="AA528" s="62"/>
      <c r="AB528" s="62"/>
      <c r="AC528" s="63"/>
      <c r="AD528" s="258"/>
      <c r="AE528" s="258"/>
      <c r="AF528" s="57"/>
      <c r="AG528" s="28"/>
      <c r="AH528" s="57"/>
      <c r="AI528" s="28"/>
      <c r="AJ528" s="133"/>
      <c r="AK528" s="208"/>
      <c r="AL528" s="289" t="s">
        <v>171</v>
      </c>
      <c r="AM528" s="121" t="str">
        <f t="shared" si="44"/>
        <v/>
      </c>
      <c r="AN528" s="97" t="str">
        <f t="shared" si="45"/>
        <v/>
      </c>
      <c r="AO528" s="97" t="str">
        <f t="shared" si="46"/>
        <v/>
      </c>
      <c r="AP528" s="97" t="str">
        <f t="shared" si="47"/>
        <v/>
      </c>
      <c r="AQ528" s="122" t="str">
        <f t="shared" si="48"/>
        <v/>
      </c>
      <c r="AR528" s="39"/>
      <c r="AS528" s="234"/>
      <c r="AT528" s="39"/>
    </row>
    <row r="529" spans="2:46" ht="13.5" customHeight="1" x14ac:dyDescent="0.15">
      <c r="B529" s="290"/>
      <c r="C529" s="29" t="s">
        <v>35</v>
      </c>
      <c r="D529" s="187"/>
      <c r="E529" s="58"/>
      <c r="F529" s="188"/>
      <c r="G529" s="188"/>
      <c r="H529" s="188"/>
      <c r="I529" s="64"/>
      <c r="J529" s="64"/>
      <c r="K529" s="189"/>
      <c r="L529" s="259"/>
      <c r="M529" s="259"/>
      <c r="N529" s="58"/>
      <c r="O529" s="30"/>
      <c r="P529" s="58"/>
      <c r="Q529" s="30"/>
      <c r="R529" s="134"/>
      <c r="S529" s="206"/>
      <c r="T529" s="290"/>
      <c r="U529" s="29" t="s">
        <v>35</v>
      </c>
      <c r="V529" s="187"/>
      <c r="W529" s="58"/>
      <c r="X529" s="188"/>
      <c r="Y529" s="188"/>
      <c r="Z529" s="188"/>
      <c r="AA529" s="64"/>
      <c r="AB529" s="64"/>
      <c r="AC529" s="189"/>
      <c r="AD529" s="259"/>
      <c r="AE529" s="259"/>
      <c r="AF529" s="58"/>
      <c r="AG529" s="30"/>
      <c r="AH529" s="58"/>
      <c r="AI529" s="30"/>
      <c r="AJ529" s="134"/>
      <c r="AK529" s="208"/>
      <c r="AL529" s="290"/>
      <c r="AM529" s="88" t="str">
        <f t="shared" si="44"/>
        <v/>
      </c>
      <c r="AN529" s="123" t="str">
        <f t="shared" si="45"/>
        <v/>
      </c>
      <c r="AO529" s="123" t="str">
        <f t="shared" si="46"/>
        <v/>
      </c>
      <c r="AP529" s="123" t="str">
        <f t="shared" si="47"/>
        <v/>
      </c>
      <c r="AQ529" s="89" t="str">
        <f t="shared" si="48"/>
        <v/>
      </c>
      <c r="AR529" s="39"/>
      <c r="AS529" s="234"/>
      <c r="AT529" s="39"/>
    </row>
    <row r="530" spans="2:46" ht="13.5" customHeight="1" x14ac:dyDescent="0.15">
      <c r="B530" s="290"/>
      <c r="C530" s="29" t="s">
        <v>36</v>
      </c>
      <c r="D530" s="187"/>
      <c r="E530" s="58"/>
      <c r="F530" s="188"/>
      <c r="G530" s="188"/>
      <c r="H530" s="188"/>
      <c r="I530" s="64"/>
      <c r="J530" s="64"/>
      <c r="K530" s="189"/>
      <c r="L530" s="259"/>
      <c r="M530" s="259"/>
      <c r="N530" s="58"/>
      <c r="O530" s="30"/>
      <c r="P530" s="58"/>
      <c r="Q530" s="30"/>
      <c r="R530" s="134"/>
      <c r="S530" s="206"/>
      <c r="T530" s="290"/>
      <c r="U530" s="29" t="s">
        <v>36</v>
      </c>
      <c r="V530" s="187"/>
      <c r="W530" s="58"/>
      <c r="X530" s="188"/>
      <c r="Y530" s="188"/>
      <c r="Z530" s="188"/>
      <c r="AA530" s="64"/>
      <c r="AB530" s="64"/>
      <c r="AC530" s="189"/>
      <c r="AD530" s="259"/>
      <c r="AE530" s="259"/>
      <c r="AF530" s="58"/>
      <c r="AG530" s="30"/>
      <c r="AH530" s="58"/>
      <c r="AI530" s="30"/>
      <c r="AJ530" s="134"/>
      <c r="AK530" s="208"/>
      <c r="AL530" s="290"/>
      <c r="AM530" s="88" t="str">
        <f t="shared" si="44"/>
        <v/>
      </c>
      <c r="AN530" s="123" t="str">
        <f t="shared" si="45"/>
        <v/>
      </c>
      <c r="AO530" s="123" t="str">
        <f t="shared" si="46"/>
        <v/>
      </c>
      <c r="AP530" s="123" t="str">
        <f t="shared" si="47"/>
        <v/>
      </c>
      <c r="AQ530" s="89" t="str">
        <f t="shared" si="48"/>
        <v/>
      </c>
      <c r="AR530" s="39"/>
      <c r="AS530" s="234"/>
      <c r="AT530" s="39"/>
    </row>
    <row r="531" spans="2:46" ht="13.5" customHeight="1" x14ac:dyDescent="0.15">
      <c r="B531" s="290"/>
      <c r="C531" s="29" t="s">
        <v>38</v>
      </c>
      <c r="D531" s="187"/>
      <c r="E531" s="58"/>
      <c r="F531" s="188"/>
      <c r="G531" s="188"/>
      <c r="H531" s="188"/>
      <c r="I531" s="64"/>
      <c r="J531" s="64"/>
      <c r="K531" s="189"/>
      <c r="L531" s="259"/>
      <c r="M531" s="259"/>
      <c r="N531" s="58"/>
      <c r="O531" s="30"/>
      <c r="P531" s="58"/>
      <c r="Q531" s="30"/>
      <c r="R531" s="134"/>
      <c r="S531" s="206"/>
      <c r="T531" s="290"/>
      <c r="U531" s="29" t="s">
        <v>38</v>
      </c>
      <c r="V531" s="187"/>
      <c r="W531" s="58"/>
      <c r="X531" s="188"/>
      <c r="Y531" s="188"/>
      <c r="Z531" s="188"/>
      <c r="AA531" s="64"/>
      <c r="AB531" s="64"/>
      <c r="AC531" s="189"/>
      <c r="AD531" s="259"/>
      <c r="AE531" s="259"/>
      <c r="AF531" s="58"/>
      <c r="AG531" s="30"/>
      <c r="AH531" s="58"/>
      <c r="AI531" s="30"/>
      <c r="AJ531" s="134"/>
      <c r="AK531" s="208"/>
      <c r="AL531" s="290"/>
      <c r="AM531" s="88" t="str">
        <f t="shared" si="44"/>
        <v/>
      </c>
      <c r="AN531" s="123" t="str">
        <f t="shared" si="45"/>
        <v/>
      </c>
      <c r="AO531" s="123" t="str">
        <f t="shared" si="46"/>
        <v/>
      </c>
      <c r="AP531" s="123" t="str">
        <f t="shared" si="47"/>
        <v/>
      </c>
      <c r="AQ531" s="89" t="str">
        <f t="shared" si="48"/>
        <v/>
      </c>
      <c r="AR531" s="39"/>
      <c r="AS531" s="234"/>
      <c r="AT531" s="39"/>
    </row>
    <row r="532" spans="2:46" ht="13.5" customHeight="1" thickBot="1" x14ac:dyDescent="0.2">
      <c r="B532" s="291"/>
      <c r="C532" s="29"/>
      <c r="D532" s="187"/>
      <c r="E532" s="58"/>
      <c r="F532" s="190"/>
      <c r="G532" s="190"/>
      <c r="H532" s="190"/>
      <c r="I532" s="58"/>
      <c r="J532" s="58"/>
      <c r="K532" s="189"/>
      <c r="L532" s="259"/>
      <c r="M532" s="259"/>
      <c r="N532" s="58"/>
      <c r="O532" s="30"/>
      <c r="P532" s="58"/>
      <c r="Q532" s="30"/>
      <c r="R532" s="185"/>
      <c r="S532" s="206"/>
      <c r="T532" s="291"/>
      <c r="U532" s="29"/>
      <c r="V532" s="187"/>
      <c r="W532" s="58"/>
      <c r="X532" s="190"/>
      <c r="Y532" s="190"/>
      <c r="Z532" s="190"/>
      <c r="AA532" s="58"/>
      <c r="AB532" s="58"/>
      <c r="AC532" s="189"/>
      <c r="AD532" s="259"/>
      <c r="AE532" s="259"/>
      <c r="AF532" s="58"/>
      <c r="AG532" s="30"/>
      <c r="AH532" s="58"/>
      <c r="AI532" s="30"/>
      <c r="AJ532" s="185"/>
      <c r="AK532" s="208"/>
      <c r="AL532" s="291"/>
      <c r="AM532" s="124" t="str">
        <f t="shared" si="44"/>
        <v/>
      </c>
      <c r="AN532" s="125" t="str">
        <f t="shared" si="45"/>
        <v/>
      </c>
      <c r="AO532" s="125" t="str">
        <f t="shared" si="46"/>
        <v/>
      </c>
      <c r="AP532" s="125" t="str">
        <f t="shared" si="47"/>
        <v/>
      </c>
      <c r="AQ532" s="126" t="str">
        <f t="shared" si="48"/>
        <v/>
      </c>
      <c r="AR532" s="39"/>
      <c r="AS532" s="234"/>
      <c r="AT532" s="39"/>
    </row>
    <row r="533" spans="2:46" ht="13.5" customHeight="1" x14ac:dyDescent="0.15">
      <c r="B533" s="289" t="s">
        <v>172</v>
      </c>
      <c r="C533" s="27" t="s">
        <v>34</v>
      </c>
      <c r="D533" s="41"/>
      <c r="E533" s="57"/>
      <c r="F533" s="98"/>
      <c r="G533" s="98"/>
      <c r="H533" s="98"/>
      <c r="I533" s="62"/>
      <c r="J533" s="62"/>
      <c r="K533" s="63"/>
      <c r="L533" s="258"/>
      <c r="M533" s="258"/>
      <c r="N533" s="57"/>
      <c r="O533" s="28"/>
      <c r="P533" s="57"/>
      <c r="Q533" s="28"/>
      <c r="R533" s="133"/>
      <c r="S533" s="206"/>
      <c r="T533" s="289" t="s">
        <v>172</v>
      </c>
      <c r="U533" s="27" t="s">
        <v>34</v>
      </c>
      <c r="V533" s="41"/>
      <c r="W533" s="57"/>
      <c r="X533" s="98"/>
      <c r="Y533" s="98"/>
      <c r="Z533" s="98"/>
      <c r="AA533" s="62"/>
      <c r="AB533" s="62"/>
      <c r="AC533" s="63"/>
      <c r="AD533" s="258"/>
      <c r="AE533" s="258"/>
      <c r="AF533" s="57"/>
      <c r="AG533" s="28"/>
      <c r="AH533" s="57"/>
      <c r="AI533" s="28"/>
      <c r="AJ533" s="133"/>
      <c r="AK533" s="208"/>
      <c r="AL533" s="289" t="s">
        <v>172</v>
      </c>
      <c r="AM533" s="121" t="str">
        <f t="shared" si="44"/>
        <v/>
      </c>
      <c r="AN533" s="97" t="str">
        <f t="shared" si="45"/>
        <v/>
      </c>
      <c r="AO533" s="97" t="str">
        <f t="shared" si="46"/>
        <v/>
      </c>
      <c r="AP533" s="97" t="str">
        <f t="shared" si="47"/>
        <v/>
      </c>
      <c r="AQ533" s="122" t="str">
        <f t="shared" si="48"/>
        <v/>
      </c>
      <c r="AR533" s="39"/>
      <c r="AS533" s="234"/>
      <c r="AT533" s="39"/>
    </row>
    <row r="534" spans="2:46" ht="13.5" customHeight="1" x14ac:dyDescent="0.15">
      <c r="B534" s="290"/>
      <c r="C534" s="29" t="s">
        <v>35</v>
      </c>
      <c r="D534" s="187"/>
      <c r="E534" s="58"/>
      <c r="F534" s="188"/>
      <c r="G534" s="188"/>
      <c r="H534" s="188"/>
      <c r="I534" s="64"/>
      <c r="J534" s="64"/>
      <c r="K534" s="189"/>
      <c r="L534" s="259"/>
      <c r="M534" s="259"/>
      <c r="N534" s="58"/>
      <c r="O534" s="30"/>
      <c r="P534" s="58"/>
      <c r="Q534" s="30"/>
      <c r="R534" s="134"/>
      <c r="S534" s="206"/>
      <c r="T534" s="290"/>
      <c r="U534" s="29" t="s">
        <v>35</v>
      </c>
      <c r="V534" s="187"/>
      <c r="W534" s="58"/>
      <c r="X534" s="188"/>
      <c r="Y534" s="188"/>
      <c r="Z534" s="188"/>
      <c r="AA534" s="64"/>
      <c r="AB534" s="64"/>
      <c r="AC534" s="189"/>
      <c r="AD534" s="259"/>
      <c r="AE534" s="259"/>
      <c r="AF534" s="58"/>
      <c r="AG534" s="30"/>
      <c r="AH534" s="58"/>
      <c r="AI534" s="30"/>
      <c r="AJ534" s="134"/>
      <c r="AK534" s="208"/>
      <c r="AL534" s="290"/>
      <c r="AM534" s="88" t="str">
        <f t="shared" si="44"/>
        <v/>
      </c>
      <c r="AN534" s="123" t="str">
        <f t="shared" si="45"/>
        <v/>
      </c>
      <c r="AO534" s="123" t="str">
        <f t="shared" si="46"/>
        <v/>
      </c>
      <c r="AP534" s="123" t="str">
        <f t="shared" si="47"/>
        <v/>
      </c>
      <c r="AQ534" s="89" t="str">
        <f t="shared" si="48"/>
        <v/>
      </c>
      <c r="AR534" s="39"/>
      <c r="AS534" s="234"/>
      <c r="AT534" s="39"/>
    </row>
    <row r="535" spans="2:46" ht="13.5" customHeight="1" x14ac:dyDescent="0.15">
      <c r="B535" s="290"/>
      <c r="C535" s="29" t="s">
        <v>36</v>
      </c>
      <c r="D535" s="187"/>
      <c r="E535" s="58"/>
      <c r="F535" s="188"/>
      <c r="G535" s="188"/>
      <c r="H535" s="188"/>
      <c r="I535" s="64"/>
      <c r="J535" s="64"/>
      <c r="K535" s="189"/>
      <c r="L535" s="259"/>
      <c r="M535" s="259"/>
      <c r="N535" s="58"/>
      <c r="O535" s="30"/>
      <c r="P535" s="58"/>
      <c r="Q535" s="30"/>
      <c r="R535" s="134"/>
      <c r="S535" s="206"/>
      <c r="T535" s="290"/>
      <c r="U535" s="29" t="s">
        <v>36</v>
      </c>
      <c r="V535" s="187"/>
      <c r="W535" s="58"/>
      <c r="X535" s="188"/>
      <c r="Y535" s="188"/>
      <c r="Z535" s="188"/>
      <c r="AA535" s="64"/>
      <c r="AB535" s="64"/>
      <c r="AC535" s="189"/>
      <c r="AD535" s="259"/>
      <c r="AE535" s="259"/>
      <c r="AF535" s="58"/>
      <c r="AG535" s="30"/>
      <c r="AH535" s="58"/>
      <c r="AI535" s="30"/>
      <c r="AJ535" s="134"/>
      <c r="AK535" s="208"/>
      <c r="AL535" s="290"/>
      <c r="AM535" s="88" t="str">
        <f t="shared" si="44"/>
        <v/>
      </c>
      <c r="AN535" s="123" t="str">
        <f t="shared" si="45"/>
        <v/>
      </c>
      <c r="AO535" s="123" t="str">
        <f t="shared" si="46"/>
        <v/>
      </c>
      <c r="AP535" s="123" t="str">
        <f t="shared" si="47"/>
        <v/>
      </c>
      <c r="AQ535" s="89" t="str">
        <f t="shared" si="48"/>
        <v/>
      </c>
      <c r="AR535" s="39"/>
      <c r="AS535" s="234"/>
      <c r="AT535" s="39"/>
    </row>
    <row r="536" spans="2:46" ht="13.5" customHeight="1" x14ac:dyDescent="0.15">
      <c r="B536" s="290"/>
      <c r="C536" s="29" t="s">
        <v>38</v>
      </c>
      <c r="D536" s="187"/>
      <c r="E536" s="58"/>
      <c r="F536" s="188"/>
      <c r="G536" s="188"/>
      <c r="H536" s="188"/>
      <c r="I536" s="64"/>
      <c r="J536" s="64"/>
      <c r="K536" s="189"/>
      <c r="L536" s="259"/>
      <c r="M536" s="259"/>
      <c r="N536" s="58"/>
      <c r="O536" s="30"/>
      <c r="P536" s="58"/>
      <c r="Q536" s="30"/>
      <c r="R536" s="134"/>
      <c r="S536" s="206"/>
      <c r="T536" s="290"/>
      <c r="U536" s="29" t="s">
        <v>38</v>
      </c>
      <c r="V536" s="187"/>
      <c r="W536" s="58"/>
      <c r="X536" s="188"/>
      <c r="Y536" s="188"/>
      <c r="Z536" s="188"/>
      <c r="AA536" s="64"/>
      <c r="AB536" s="64"/>
      <c r="AC536" s="189"/>
      <c r="AD536" s="259"/>
      <c r="AE536" s="259"/>
      <c r="AF536" s="58"/>
      <c r="AG536" s="30"/>
      <c r="AH536" s="58"/>
      <c r="AI536" s="30"/>
      <c r="AJ536" s="134"/>
      <c r="AK536" s="208"/>
      <c r="AL536" s="290"/>
      <c r="AM536" s="88" t="str">
        <f t="shared" si="44"/>
        <v/>
      </c>
      <c r="AN536" s="123" t="str">
        <f t="shared" si="45"/>
        <v/>
      </c>
      <c r="AO536" s="123" t="str">
        <f t="shared" si="46"/>
        <v/>
      </c>
      <c r="AP536" s="123" t="str">
        <f t="shared" si="47"/>
        <v/>
      </c>
      <c r="AQ536" s="89" t="str">
        <f t="shared" si="48"/>
        <v/>
      </c>
      <c r="AR536" s="39"/>
      <c r="AS536" s="234"/>
      <c r="AT536" s="39"/>
    </row>
    <row r="537" spans="2:46" ht="13.5" customHeight="1" thickBot="1" x14ac:dyDescent="0.2">
      <c r="B537" s="291"/>
      <c r="C537" s="29"/>
      <c r="D537" s="187"/>
      <c r="E537" s="58"/>
      <c r="F537" s="190"/>
      <c r="G537" s="190"/>
      <c r="H537" s="190"/>
      <c r="I537" s="58"/>
      <c r="J537" s="58"/>
      <c r="K537" s="189"/>
      <c r="L537" s="259"/>
      <c r="M537" s="259"/>
      <c r="N537" s="58"/>
      <c r="O537" s="30"/>
      <c r="P537" s="58"/>
      <c r="Q537" s="30"/>
      <c r="R537" s="185"/>
      <c r="S537" s="206"/>
      <c r="T537" s="291"/>
      <c r="U537" s="29"/>
      <c r="V537" s="187"/>
      <c r="W537" s="58"/>
      <c r="X537" s="190"/>
      <c r="Y537" s="190"/>
      <c r="Z537" s="190"/>
      <c r="AA537" s="58"/>
      <c r="AB537" s="58"/>
      <c r="AC537" s="189"/>
      <c r="AD537" s="259"/>
      <c r="AE537" s="259"/>
      <c r="AF537" s="58"/>
      <c r="AG537" s="30"/>
      <c r="AH537" s="58"/>
      <c r="AI537" s="30"/>
      <c r="AJ537" s="185"/>
      <c r="AK537" s="208"/>
      <c r="AL537" s="291"/>
      <c r="AM537" s="124" t="str">
        <f t="shared" si="44"/>
        <v/>
      </c>
      <c r="AN537" s="125" t="str">
        <f t="shared" si="45"/>
        <v/>
      </c>
      <c r="AO537" s="125" t="str">
        <f t="shared" si="46"/>
        <v/>
      </c>
      <c r="AP537" s="125" t="str">
        <f t="shared" si="47"/>
        <v/>
      </c>
      <c r="AQ537" s="126" t="str">
        <f t="shared" si="48"/>
        <v/>
      </c>
      <c r="AR537" s="39"/>
      <c r="AS537" s="234"/>
      <c r="AT537" s="39"/>
    </row>
    <row r="538" spans="2:46" ht="13.5" customHeight="1" x14ac:dyDescent="0.15">
      <c r="B538" s="289" t="s">
        <v>173</v>
      </c>
      <c r="C538" s="27" t="s">
        <v>34</v>
      </c>
      <c r="D538" s="41"/>
      <c r="E538" s="57"/>
      <c r="F538" s="98"/>
      <c r="G538" s="98"/>
      <c r="H538" s="98"/>
      <c r="I538" s="62"/>
      <c r="J538" s="62"/>
      <c r="K538" s="63"/>
      <c r="L538" s="258"/>
      <c r="M538" s="258"/>
      <c r="N538" s="57"/>
      <c r="O538" s="28"/>
      <c r="P538" s="57"/>
      <c r="Q538" s="28"/>
      <c r="R538" s="133"/>
      <c r="S538" s="206"/>
      <c r="T538" s="289" t="s">
        <v>173</v>
      </c>
      <c r="U538" s="27" t="s">
        <v>34</v>
      </c>
      <c r="V538" s="41"/>
      <c r="W538" s="57"/>
      <c r="X538" s="98"/>
      <c r="Y538" s="98"/>
      <c r="Z538" s="98"/>
      <c r="AA538" s="62"/>
      <c r="AB538" s="62"/>
      <c r="AC538" s="63"/>
      <c r="AD538" s="258"/>
      <c r="AE538" s="258"/>
      <c r="AF538" s="57"/>
      <c r="AG538" s="28"/>
      <c r="AH538" s="57"/>
      <c r="AI538" s="28"/>
      <c r="AJ538" s="133"/>
      <c r="AK538" s="208"/>
      <c r="AL538" s="289" t="s">
        <v>173</v>
      </c>
      <c r="AM538" s="121" t="str">
        <f t="shared" si="44"/>
        <v/>
      </c>
      <c r="AN538" s="97" t="str">
        <f t="shared" si="45"/>
        <v/>
      </c>
      <c r="AO538" s="97" t="str">
        <f t="shared" si="46"/>
        <v/>
      </c>
      <c r="AP538" s="97" t="str">
        <f t="shared" si="47"/>
        <v/>
      </c>
      <c r="AQ538" s="122" t="str">
        <f t="shared" si="48"/>
        <v/>
      </c>
      <c r="AR538" s="39"/>
      <c r="AS538" s="234"/>
      <c r="AT538" s="39"/>
    </row>
    <row r="539" spans="2:46" ht="13.5" customHeight="1" x14ac:dyDescent="0.15">
      <c r="B539" s="290"/>
      <c r="C539" s="29" t="s">
        <v>35</v>
      </c>
      <c r="D539" s="187"/>
      <c r="E539" s="58"/>
      <c r="F539" s="188"/>
      <c r="G539" s="188"/>
      <c r="H539" s="188"/>
      <c r="I539" s="64"/>
      <c r="J539" s="64"/>
      <c r="K539" s="189"/>
      <c r="L539" s="259"/>
      <c r="M539" s="259"/>
      <c r="N539" s="58"/>
      <c r="O539" s="30"/>
      <c r="P539" s="58"/>
      <c r="Q539" s="30"/>
      <c r="R539" s="134"/>
      <c r="S539" s="206"/>
      <c r="T539" s="290"/>
      <c r="U539" s="29" t="s">
        <v>35</v>
      </c>
      <c r="V539" s="187"/>
      <c r="W539" s="58"/>
      <c r="X539" s="188"/>
      <c r="Y539" s="188"/>
      <c r="Z539" s="188"/>
      <c r="AA539" s="64"/>
      <c r="AB539" s="64"/>
      <c r="AC539" s="189"/>
      <c r="AD539" s="259"/>
      <c r="AE539" s="259"/>
      <c r="AF539" s="58"/>
      <c r="AG539" s="30"/>
      <c r="AH539" s="58"/>
      <c r="AI539" s="30"/>
      <c r="AJ539" s="134"/>
      <c r="AK539" s="208"/>
      <c r="AL539" s="290"/>
      <c r="AM539" s="88" t="str">
        <f t="shared" si="44"/>
        <v/>
      </c>
      <c r="AN539" s="123" t="str">
        <f t="shared" si="45"/>
        <v/>
      </c>
      <c r="AO539" s="123" t="str">
        <f t="shared" si="46"/>
        <v/>
      </c>
      <c r="AP539" s="123" t="str">
        <f t="shared" si="47"/>
        <v/>
      </c>
      <c r="AQ539" s="89" t="str">
        <f t="shared" si="48"/>
        <v/>
      </c>
      <c r="AR539" s="39"/>
      <c r="AS539" s="234"/>
      <c r="AT539" s="39"/>
    </row>
    <row r="540" spans="2:46" ht="13.5" customHeight="1" x14ac:dyDescent="0.15">
      <c r="B540" s="290"/>
      <c r="C540" s="29" t="s">
        <v>36</v>
      </c>
      <c r="D540" s="187"/>
      <c r="E540" s="58"/>
      <c r="F540" s="188"/>
      <c r="G540" s="188"/>
      <c r="H540" s="188"/>
      <c r="I540" s="64"/>
      <c r="J540" s="64"/>
      <c r="K540" s="189"/>
      <c r="L540" s="259"/>
      <c r="M540" s="259"/>
      <c r="N540" s="58"/>
      <c r="O540" s="30"/>
      <c r="P540" s="58"/>
      <c r="Q540" s="30"/>
      <c r="R540" s="134"/>
      <c r="S540" s="206"/>
      <c r="T540" s="290"/>
      <c r="U540" s="29" t="s">
        <v>36</v>
      </c>
      <c r="V540" s="187"/>
      <c r="W540" s="58"/>
      <c r="X540" s="188"/>
      <c r="Y540" s="188"/>
      <c r="Z540" s="188"/>
      <c r="AA540" s="64"/>
      <c r="AB540" s="64"/>
      <c r="AC540" s="189"/>
      <c r="AD540" s="259"/>
      <c r="AE540" s="259"/>
      <c r="AF540" s="58"/>
      <c r="AG540" s="30"/>
      <c r="AH540" s="58"/>
      <c r="AI540" s="30"/>
      <c r="AJ540" s="134"/>
      <c r="AK540" s="208"/>
      <c r="AL540" s="290"/>
      <c r="AM540" s="88" t="str">
        <f t="shared" si="44"/>
        <v/>
      </c>
      <c r="AN540" s="123" t="str">
        <f t="shared" si="45"/>
        <v/>
      </c>
      <c r="AO540" s="123" t="str">
        <f t="shared" si="46"/>
        <v/>
      </c>
      <c r="AP540" s="123" t="str">
        <f t="shared" si="47"/>
        <v/>
      </c>
      <c r="AQ540" s="89" t="str">
        <f t="shared" si="48"/>
        <v/>
      </c>
      <c r="AR540" s="39"/>
      <c r="AS540" s="234"/>
      <c r="AT540" s="39"/>
    </row>
    <row r="541" spans="2:46" ht="13.5" customHeight="1" x14ac:dyDescent="0.15">
      <c r="B541" s="290"/>
      <c r="C541" s="29" t="s">
        <v>38</v>
      </c>
      <c r="D541" s="187"/>
      <c r="E541" s="58"/>
      <c r="F541" s="188"/>
      <c r="G541" s="188"/>
      <c r="H541" s="188"/>
      <c r="I541" s="64"/>
      <c r="J541" s="64"/>
      <c r="K541" s="189"/>
      <c r="L541" s="259"/>
      <c r="M541" s="259"/>
      <c r="N541" s="58"/>
      <c r="O541" s="30"/>
      <c r="P541" s="58"/>
      <c r="Q541" s="30"/>
      <c r="R541" s="134"/>
      <c r="S541" s="206"/>
      <c r="T541" s="290"/>
      <c r="U541" s="29" t="s">
        <v>38</v>
      </c>
      <c r="V541" s="187"/>
      <c r="W541" s="58"/>
      <c r="X541" s="188"/>
      <c r="Y541" s="188"/>
      <c r="Z541" s="188"/>
      <c r="AA541" s="64"/>
      <c r="AB541" s="64"/>
      <c r="AC541" s="189"/>
      <c r="AD541" s="259"/>
      <c r="AE541" s="259"/>
      <c r="AF541" s="58"/>
      <c r="AG541" s="30"/>
      <c r="AH541" s="58"/>
      <c r="AI541" s="30"/>
      <c r="AJ541" s="134"/>
      <c r="AK541" s="208"/>
      <c r="AL541" s="290"/>
      <c r="AM541" s="88" t="str">
        <f t="shared" si="44"/>
        <v/>
      </c>
      <c r="AN541" s="123" t="str">
        <f t="shared" si="45"/>
        <v/>
      </c>
      <c r="AO541" s="123" t="str">
        <f t="shared" si="46"/>
        <v/>
      </c>
      <c r="AP541" s="123" t="str">
        <f t="shared" si="47"/>
        <v/>
      </c>
      <c r="AQ541" s="89" t="str">
        <f t="shared" si="48"/>
        <v/>
      </c>
      <c r="AR541" s="39"/>
      <c r="AS541" s="234"/>
      <c r="AT541" s="39"/>
    </row>
    <row r="542" spans="2:46" ht="13.5" customHeight="1" thickBot="1" x14ac:dyDescent="0.2">
      <c r="B542" s="291"/>
      <c r="C542" s="29"/>
      <c r="D542" s="187"/>
      <c r="E542" s="58"/>
      <c r="F542" s="190"/>
      <c r="G542" s="190"/>
      <c r="H542" s="190"/>
      <c r="I542" s="58"/>
      <c r="J542" s="58"/>
      <c r="K542" s="189"/>
      <c r="L542" s="259"/>
      <c r="M542" s="259"/>
      <c r="N542" s="58"/>
      <c r="O542" s="30"/>
      <c r="P542" s="58"/>
      <c r="Q542" s="30"/>
      <c r="R542" s="185"/>
      <c r="S542" s="206"/>
      <c r="T542" s="291"/>
      <c r="U542" s="29"/>
      <c r="V542" s="187"/>
      <c r="W542" s="58"/>
      <c r="X542" s="190"/>
      <c r="Y542" s="190"/>
      <c r="Z542" s="190"/>
      <c r="AA542" s="58"/>
      <c r="AB542" s="58"/>
      <c r="AC542" s="189"/>
      <c r="AD542" s="259"/>
      <c r="AE542" s="259"/>
      <c r="AF542" s="58"/>
      <c r="AG542" s="30"/>
      <c r="AH542" s="58"/>
      <c r="AI542" s="30"/>
      <c r="AJ542" s="185"/>
      <c r="AK542" s="208"/>
      <c r="AL542" s="291"/>
      <c r="AM542" s="124" t="str">
        <f t="shared" si="44"/>
        <v/>
      </c>
      <c r="AN542" s="125" t="str">
        <f t="shared" si="45"/>
        <v/>
      </c>
      <c r="AO542" s="125" t="str">
        <f t="shared" si="46"/>
        <v/>
      </c>
      <c r="AP542" s="125" t="str">
        <f t="shared" si="47"/>
        <v/>
      </c>
      <c r="AQ542" s="126" t="str">
        <f t="shared" si="48"/>
        <v/>
      </c>
      <c r="AR542" s="39"/>
      <c r="AS542" s="234"/>
      <c r="AT542" s="39"/>
    </row>
    <row r="543" spans="2:46" ht="13.5" customHeight="1" x14ac:dyDescent="0.15">
      <c r="B543" s="289" t="s">
        <v>174</v>
      </c>
      <c r="C543" s="27" t="s">
        <v>34</v>
      </c>
      <c r="D543" s="41"/>
      <c r="E543" s="57"/>
      <c r="F543" s="98"/>
      <c r="G543" s="98"/>
      <c r="H543" s="98"/>
      <c r="I543" s="62"/>
      <c r="J543" s="62"/>
      <c r="K543" s="63"/>
      <c r="L543" s="258"/>
      <c r="M543" s="258"/>
      <c r="N543" s="57"/>
      <c r="O543" s="28"/>
      <c r="P543" s="57"/>
      <c r="Q543" s="28"/>
      <c r="R543" s="133"/>
      <c r="S543" s="206"/>
      <c r="T543" s="289" t="s">
        <v>174</v>
      </c>
      <c r="U543" s="27" t="s">
        <v>34</v>
      </c>
      <c r="V543" s="41"/>
      <c r="W543" s="57"/>
      <c r="X543" s="98"/>
      <c r="Y543" s="98"/>
      <c r="Z543" s="98"/>
      <c r="AA543" s="62"/>
      <c r="AB543" s="62"/>
      <c r="AC543" s="63"/>
      <c r="AD543" s="258"/>
      <c r="AE543" s="258"/>
      <c r="AF543" s="57"/>
      <c r="AG543" s="28"/>
      <c r="AH543" s="57"/>
      <c r="AI543" s="28"/>
      <c r="AJ543" s="133"/>
      <c r="AK543" s="208"/>
      <c r="AL543" s="289" t="s">
        <v>174</v>
      </c>
      <c r="AM543" s="121" t="str">
        <f t="shared" si="44"/>
        <v/>
      </c>
      <c r="AN543" s="97" t="str">
        <f t="shared" si="45"/>
        <v/>
      </c>
      <c r="AO543" s="97" t="str">
        <f t="shared" si="46"/>
        <v/>
      </c>
      <c r="AP543" s="97" t="str">
        <f t="shared" si="47"/>
        <v/>
      </c>
      <c r="AQ543" s="122" t="str">
        <f t="shared" si="48"/>
        <v/>
      </c>
      <c r="AR543" s="39"/>
      <c r="AS543" s="234"/>
      <c r="AT543" s="39"/>
    </row>
    <row r="544" spans="2:46" ht="13.5" customHeight="1" x14ac:dyDescent="0.15">
      <c r="B544" s="290"/>
      <c r="C544" s="29" t="s">
        <v>35</v>
      </c>
      <c r="D544" s="187"/>
      <c r="E544" s="58"/>
      <c r="F544" s="188"/>
      <c r="G544" s="188"/>
      <c r="H544" s="188"/>
      <c r="I544" s="64"/>
      <c r="J544" s="64"/>
      <c r="K544" s="189"/>
      <c r="L544" s="259"/>
      <c r="M544" s="259"/>
      <c r="N544" s="58"/>
      <c r="O544" s="30"/>
      <c r="P544" s="58"/>
      <c r="Q544" s="30"/>
      <c r="R544" s="134"/>
      <c r="S544" s="206"/>
      <c r="T544" s="290"/>
      <c r="U544" s="29" t="s">
        <v>35</v>
      </c>
      <c r="V544" s="187"/>
      <c r="W544" s="58"/>
      <c r="X544" s="188"/>
      <c r="Y544" s="188"/>
      <c r="Z544" s="188"/>
      <c r="AA544" s="64"/>
      <c r="AB544" s="64"/>
      <c r="AC544" s="189"/>
      <c r="AD544" s="259"/>
      <c r="AE544" s="259"/>
      <c r="AF544" s="58"/>
      <c r="AG544" s="30"/>
      <c r="AH544" s="58"/>
      <c r="AI544" s="30"/>
      <c r="AJ544" s="134"/>
      <c r="AK544" s="208"/>
      <c r="AL544" s="290"/>
      <c r="AM544" s="88" t="str">
        <f t="shared" si="44"/>
        <v/>
      </c>
      <c r="AN544" s="123" t="str">
        <f t="shared" si="45"/>
        <v/>
      </c>
      <c r="AO544" s="123" t="str">
        <f t="shared" si="46"/>
        <v/>
      </c>
      <c r="AP544" s="123" t="str">
        <f t="shared" si="47"/>
        <v/>
      </c>
      <c r="AQ544" s="89" t="str">
        <f t="shared" si="48"/>
        <v/>
      </c>
      <c r="AR544" s="39"/>
      <c r="AS544" s="234"/>
      <c r="AT544" s="39"/>
    </row>
    <row r="545" spans="2:46" ht="13.5" customHeight="1" x14ac:dyDescent="0.15">
      <c r="B545" s="290"/>
      <c r="C545" s="29" t="s">
        <v>36</v>
      </c>
      <c r="D545" s="187"/>
      <c r="E545" s="58"/>
      <c r="F545" s="188"/>
      <c r="G545" s="188"/>
      <c r="H545" s="188"/>
      <c r="I545" s="64"/>
      <c r="J545" s="64"/>
      <c r="K545" s="189"/>
      <c r="L545" s="259"/>
      <c r="M545" s="259"/>
      <c r="N545" s="58"/>
      <c r="O545" s="30"/>
      <c r="P545" s="58"/>
      <c r="Q545" s="30"/>
      <c r="R545" s="134"/>
      <c r="S545" s="206"/>
      <c r="T545" s="290"/>
      <c r="U545" s="29" t="s">
        <v>36</v>
      </c>
      <c r="V545" s="187"/>
      <c r="W545" s="58"/>
      <c r="X545" s="188"/>
      <c r="Y545" s="188"/>
      <c r="Z545" s="188"/>
      <c r="AA545" s="64"/>
      <c r="AB545" s="64"/>
      <c r="AC545" s="189"/>
      <c r="AD545" s="259"/>
      <c r="AE545" s="259"/>
      <c r="AF545" s="58"/>
      <c r="AG545" s="30"/>
      <c r="AH545" s="58"/>
      <c r="AI545" s="30"/>
      <c r="AJ545" s="134"/>
      <c r="AK545" s="208"/>
      <c r="AL545" s="290"/>
      <c r="AM545" s="88" t="str">
        <f t="shared" ref="AM545:AM608" si="49">IF(OR(X545="",F545=""),"",X545-F545)</f>
        <v/>
      </c>
      <c r="AN545" s="123" t="str">
        <f t="shared" ref="AN545:AN608" si="50">IF(OR(Y545="",G545=""),"",Y545-G545)</f>
        <v/>
      </c>
      <c r="AO545" s="123" t="str">
        <f t="shared" ref="AO545:AO608" si="51">IF(OR(Z545="",H545=""),"",Z545-H545)</f>
        <v/>
      </c>
      <c r="AP545" s="123" t="str">
        <f t="shared" ref="AP545:AP608" si="52">IF(OR(AA545="",I545=""),"",AA545-I545)</f>
        <v/>
      </c>
      <c r="AQ545" s="89" t="str">
        <f t="shared" ref="AQ545:AQ608" si="53">IF(OR(AB545="",J545=""),"",AB545-J545)</f>
        <v/>
      </c>
      <c r="AR545" s="39"/>
      <c r="AS545" s="234"/>
      <c r="AT545" s="39"/>
    </row>
    <row r="546" spans="2:46" ht="13.5" customHeight="1" x14ac:dyDescent="0.15">
      <c r="B546" s="290"/>
      <c r="C546" s="29" t="s">
        <v>38</v>
      </c>
      <c r="D546" s="187"/>
      <c r="E546" s="58"/>
      <c r="F546" s="188"/>
      <c r="G546" s="188"/>
      <c r="H546" s="188"/>
      <c r="I546" s="64"/>
      <c r="J546" s="64"/>
      <c r="K546" s="189"/>
      <c r="L546" s="259"/>
      <c r="M546" s="259"/>
      <c r="N546" s="58"/>
      <c r="O546" s="30"/>
      <c r="P546" s="58"/>
      <c r="Q546" s="30"/>
      <c r="R546" s="134"/>
      <c r="S546" s="206"/>
      <c r="T546" s="290"/>
      <c r="U546" s="29" t="s">
        <v>38</v>
      </c>
      <c r="V546" s="187"/>
      <c r="W546" s="58"/>
      <c r="X546" s="188"/>
      <c r="Y546" s="188"/>
      <c r="Z546" s="188"/>
      <c r="AA546" s="64"/>
      <c r="AB546" s="64"/>
      <c r="AC546" s="189"/>
      <c r="AD546" s="259"/>
      <c r="AE546" s="259"/>
      <c r="AF546" s="58"/>
      <c r="AG546" s="30"/>
      <c r="AH546" s="58"/>
      <c r="AI546" s="30"/>
      <c r="AJ546" s="134"/>
      <c r="AK546" s="208"/>
      <c r="AL546" s="290"/>
      <c r="AM546" s="88" t="str">
        <f t="shared" si="49"/>
        <v/>
      </c>
      <c r="AN546" s="123" t="str">
        <f t="shared" si="50"/>
        <v/>
      </c>
      <c r="AO546" s="123" t="str">
        <f t="shared" si="51"/>
        <v/>
      </c>
      <c r="AP546" s="123" t="str">
        <f t="shared" si="52"/>
        <v/>
      </c>
      <c r="AQ546" s="89" t="str">
        <f t="shared" si="53"/>
        <v/>
      </c>
      <c r="AR546" s="39"/>
      <c r="AS546" s="234"/>
      <c r="AT546" s="39"/>
    </row>
    <row r="547" spans="2:46" ht="13.5" customHeight="1" thickBot="1" x14ac:dyDescent="0.2">
      <c r="B547" s="291"/>
      <c r="C547" s="29"/>
      <c r="D547" s="187"/>
      <c r="E547" s="58"/>
      <c r="F547" s="190"/>
      <c r="G547" s="190"/>
      <c r="H547" s="190"/>
      <c r="I547" s="58"/>
      <c r="J547" s="58"/>
      <c r="K547" s="189"/>
      <c r="L547" s="259"/>
      <c r="M547" s="259"/>
      <c r="N547" s="58"/>
      <c r="O547" s="30"/>
      <c r="P547" s="58"/>
      <c r="Q547" s="30"/>
      <c r="R547" s="185"/>
      <c r="S547" s="206"/>
      <c r="T547" s="291"/>
      <c r="U547" s="29"/>
      <c r="V547" s="187"/>
      <c r="W547" s="58"/>
      <c r="X547" s="190"/>
      <c r="Y547" s="190"/>
      <c r="Z547" s="190"/>
      <c r="AA547" s="58"/>
      <c r="AB547" s="58"/>
      <c r="AC547" s="189"/>
      <c r="AD547" s="259"/>
      <c r="AE547" s="259"/>
      <c r="AF547" s="58"/>
      <c r="AG547" s="30"/>
      <c r="AH547" s="58"/>
      <c r="AI547" s="30"/>
      <c r="AJ547" s="185"/>
      <c r="AK547" s="208"/>
      <c r="AL547" s="291"/>
      <c r="AM547" s="124" t="str">
        <f t="shared" si="49"/>
        <v/>
      </c>
      <c r="AN547" s="125" t="str">
        <f t="shared" si="50"/>
        <v/>
      </c>
      <c r="AO547" s="125" t="str">
        <f t="shared" si="51"/>
        <v/>
      </c>
      <c r="AP547" s="125" t="str">
        <f t="shared" si="52"/>
        <v/>
      </c>
      <c r="AQ547" s="126" t="str">
        <f t="shared" si="53"/>
        <v/>
      </c>
      <c r="AR547" s="39"/>
      <c r="AS547" s="234"/>
      <c r="AT547" s="39"/>
    </row>
    <row r="548" spans="2:46" ht="13.5" customHeight="1" x14ac:dyDescent="0.15">
      <c r="B548" s="289" t="s">
        <v>175</v>
      </c>
      <c r="C548" s="27" t="s">
        <v>34</v>
      </c>
      <c r="D548" s="41"/>
      <c r="E548" s="57"/>
      <c r="F548" s="98"/>
      <c r="G548" s="98"/>
      <c r="H548" s="98"/>
      <c r="I548" s="62"/>
      <c r="J548" s="62"/>
      <c r="K548" s="63"/>
      <c r="L548" s="258"/>
      <c r="M548" s="258"/>
      <c r="N548" s="57"/>
      <c r="O548" s="28"/>
      <c r="P548" s="57"/>
      <c r="Q548" s="28"/>
      <c r="R548" s="133"/>
      <c r="S548" s="206"/>
      <c r="T548" s="289" t="s">
        <v>175</v>
      </c>
      <c r="U548" s="27" t="s">
        <v>34</v>
      </c>
      <c r="V548" s="41"/>
      <c r="W548" s="57"/>
      <c r="X548" s="98"/>
      <c r="Y548" s="98"/>
      <c r="Z548" s="98"/>
      <c r="AA548" s="62"/>
      <c r="AB548" s="62"/>
      <c r="AC548" s="63"/>
      <c r="AD548" s="258"/>
      <c r="AE548" s="258"/>
      <c r="AF548" s="57"/>
      <c r="AG548" s="28"/>
      <c r="AH548" s="57"/>
      <c r="AI548" s="28"/>
      <c r="AJ548" s="133"/>
      <c r="AK548" s="208"/>
      <c r="AL548" s="289" t="s">
        <v>175</v>
      </c>
      <c r="AM548" s="121" t="str">
        <f t="shared" si="49"/>
        <v/>
      </c>
      <c r="AN548" s="97" t="str">
        <f t="shared" si="50"/>
        <v/>
      </c>
      <c r="AO548" s="97" t="str">
        <f t="shared" si="51"/>
        <v/>
      </c>
      <c r="AP548" s="97" t="str">
        <f t="shared" si="52"/>
        <v/>
      </c>
      <c r="AQ548" s="122" t="str">
        <f t="shared" si="53"/>
        <v/>
      </c>
      <c r="AR548" s="39"/>
      <c r="AS548" s="234"/>
      <c r="AT548" s="39"/>
    </row>
    <row r="549" spans="2:46" ht="13.5" customHeight="1" x14ac:dyDescent="0.15">
      <c r="B549" s="290"/>
      <c r="C549" s="29" t="s">
        <v>35</v>
      </c>
      <c r="D549" s="187"/>
      <c r="E549" s="58"/>
      <c r="F549" s="188"/>
      <c r="G549" s="188"/>
      <c r="H549" s="188"/>
      <c r="I549" s="64"/>
      <c r="J549" s="64"/>
      <c r="K549" s="189"/>
      <c r="L549" s="259"/>
      <c r="M549" s="259"/>
      <c r="N549" s="58"/>
      <c r="O549" s="30"/>
      <c r="P549" s="58"/>
      <c r="Q549" s="30"/>
      <c r="R549" s="134"/>
      <c r="S549" s="206"/>
      <c r="T549" s="290"/>
      <c r="U549" s="29" t="s">
        <v>35</v>
      </c>
      <c r="V549" s="187"/>
      <c r="W549" s="58"/>
      <c r="X549" s="188"/>
      <c r="Y549" s="188"/>
      <c r="Z549" s="188"/>
      <c r="AA549" s="64"/>
      <c r="AB549" s="64"/>
      <c r="AC549" s="189"/>
      <c r="AD549" s="259"/>
      <c r="AE549" s="259"/>
      <c r="AF549" s="58"/>
      <c r="AG549" s="30"/>
      <c r="AH549" s="58"/>
      <c r="AI549" s="30"/>
      <c r="AJ549" s="134"/>
      <c r="AK549" s="208"/>
      <c r="AL549" s="290"/>
      <c r="AM549" s="88" t="str">
        <f t="shared" si="49"/>
        <v/>
      </c>
      <c r="AN549" s="123" t="str">
        <f t="shared" si="50"/>
        <v/>
      </c>
      <c r="AO549" s="123" t="str">
        <f t="shared" si="51"/>
        <v/>
      </c>
      <c r="AP549" s="123" t="str">
        <f t="shared" si="52"/>
        <v/>
      </c>
      <c r="AQ549" s="89" t="str">
        <f t="shared" si="53"/>
        <v/>
      </c>
      <c r="AR549" s="39"/>
      <c r="AS549" s="234"/>
      <c r="AT549" s="39"/>
    </row>
    <row r="550" spans="2:46" ht="13.5" customHeight="1" x14ac:dyDescent="0.15">
      <c r="B550" s="290"/>
      <c r="C550" s="29" t="s">
        <v>36</v>
      </c>
      <c r="D550" s="187"/>
      <c r="E550" s="58"/>
      <c r="F550" s="188"/>
      <c r="G550" s="188"/>
      <c r="H550" s="188"/>
      <c r="I550" s="64"/>
      <c r="J550" s="64"/>
      <c r="K550" s="189"/>
      <c r="L550" s="259"/>
      <c r="M550" s="259"/>
      <c r="N550" s="58"/>
      <c r="O550" s="30"/>
      <c r="P550" s="58"/>
      <c r="Q550" s="30"/>
      <c r="R550" s="134"/>
      <c r="S550" s="206"/>
      <c r="T550" s="290"/>
      <c r="U550" s="29" t="s">
        <v>36</v>
      </c>
      <c r="V550" s="187"/>
      <c r="W550" s="58"/>
      <c r="X550" s="188"/>
      <c r="Y550" s="188"/>
      <c r="Z550" s="188"/>
      <c r="AA550" s="64"/>
      <c r="AB550" s="64"/>
      <c r="AC550" s="189"/>
      <c r="AD550" s="259"/>
      <c r="AE550" s="259"/>
      <c r="AF550" s="58"/>
      <c r="AG550" s="30"/>
      <c r="AH550" s="58"/>
      <c r="AI550" s="30"/>
      <c r="AJ550" s="134"/>
      <c r="AK550" s="208"/>
      <c r="AL550" s="290"/>
      <c r="AM550" s="88" t="str">
        <f t="shared" si="49"/>
        <v/>
      </c>
      <c r="AN550" s="123" t="str">
        <f t="shared" si="50"/>
        <v/>
      </c>
      <c r="AO550" s="123" t="str">
        <f t="shared" si="51"/>
        <v/>
      </c>
      <c r="AP550" s="123" t="str">
        <f t="shared" si="52"/>
        <v/>
      </c>
      <c r="AQ550" s="89" t="str">
        <f t="shared" si="53"/>
        <v/>
      </c>
      <c r="AR550" s="39"/>
      <c r="AS550" s="234"/>
      <c r="AT550" s="39"/>
    </row>
    <row r="551" spans="2:46" ht="13.5" customHeight="1" x14ac:dyDescent="0.15">
      <c r="B551" s="290"/>
      <c r="C551" s="29" t="s">
        <v>38</v>
      </c>
      <c r="D551" s="187"/>
      <c r="E551" s="58"/>
      <c r="F551" s="188"/>
      <c r="G551" s="188"/>
      <c r="H551" s="188"/>
      <c r="I551" s="64"/>
      <c r="J551" s="64"/>
      <c r="K551" s="189"/>
      <c r="L551" s="259"/>
      <c r="M551" s="259"/>
      <c r="N551" s="58"/>
      <c r="O551" s="30"/>
      <c r="P551" s="58"/>
      <c r="Q551" s="30"/>
      <c r="R551" s="134"/>
      <c r="S551" s="206"/>
      <c r="T551" s="290"/>
      <c r="U551" s="29" t="s">
        <v>38</v>
      </c>
      <c r="V551" s="187"/>
      <c r="W551" s="58"/>
      <c r="X551" s="188"/>
      <c r="Y551" s="188"/>
      <c r="Z551" s="188"/>
      <c r="AA551" s="64"/>
      <c r="AB551" s="64"/>
      <c r="AC551" s="189"/>
      <c r="AD551" s="259"/>
      <c r="AE551" s="259"/>
      <c r="AF551" s="58"/>
      <c r="AG551" s="30"/>
      <c r="AH551" s="58"/>
      <c r="AI551" s="30"/>
      <c r="AJ551" s="134"/>
      <c r="AK551" s="208"/>
      <c r="AL551" s="290"/>
      <c r="AM551" s="88" t="str">
        <f t="shared" si="49"/>
        <v/>
      </c>
      <c r="AN551" s="123" t="str">
        <f t="shared" si="50"/>
        <v/>
      </c>
      <c r="AO551" s="123" t="str">
        <f t="shared" si="51"/>
        <v/>
      </c>
      <c r="AP551" s="123" t="str">
        <f t="shared" si="52"/>
        <v/>
      </c>
      <c r="AQ551" s="89" t="str">
        <f t="shared" si="53"/>
        <v/>
      </c>
      <c r="AR551" s="39"/>
      <c r="AS551" s="234"/>
      <c r="AT551" s="39"/>
    </row>
    <row r="552" spans="2:46" ht="13.5" customHeight="1" thickBot="1" x14ac:dyDescent="0.2">
      <c r="B552" s="291"/>
      <c r="C552" s="29"/>
      <c r="D552" s="187"/>
      <c r="E552" s="58"/>
      <c r="F552" s="190"/>
      <c r="G552" s="190"/>
      <c r="H552" s="190"/>
      <c r="I552" s="58"/>
      <c r="J552" s="58"/>
      <c r="K552" s="189"/>
      <c r="L552" s="259"/>
      <c r="M552" s="259"/>
      <c r="N552" s="58"/>
      <c r="O552" s="30"/>
      <c r="P552" s="58"/>
      <c r="Q552" s="30"/>
      <c r="R552" s="185"/>
      <c r="S552" s="206"/>
      <c r="T552" s="291"/>
      <c r="U552" s="29"/>
      <c r="V552" s="187"/>
      <c r="W552" s="58"/>
      <c r="X552" s="190"/>
      <c r="Y552" s="190"/>
      <c r="Z552" s="190"/>
      <c r="AA552" s="58"/>
      <c r="AB552" s="58"/>
      <c r="AC552" s="189"/>
      <c r="AD552" s="259"/>
      <c r="AE552" s="259"/>
      <c r="AF552" s="58"/>
      <c r="AG552" s="30"/>
      <c r="AH552" s="58"/>
      <c r="AI552" s="30"/>
      <c r="AJ552" s="185"/>
      <c r="AK552" s="208"/>
      <c r="AL552" s="291"/>
      <c r="AM552" s="124" t="str">
        <f t="shared" si="49"/>
        <v/>
      </c>
      <c r="AN552" s="125" t="str">
        <f t="shared" si="50"/>
        <v/>
      </c>
      <c r="AO552" s="125" t="str">
        <f t="shared" si="51"/>
        <v/>
      </c>
      <c r="AP552" s="125" t="str">
        <f t="shared" si="52"/>
        <v/>
      </c>
      <c r="AQ552" s="126" t="str">
        <f t="shared" si="53"/>
        <v/>
      </c>
      <c r="AR552" s="39"/>
      <c r="AS552" s="234"/>
      <c r="AT552" s="39"/>
    </row>
    <row r="553" spans="2:46" ht="13.5" customHeight="1" x14ac:dyDescent="0.15">
      <c r="B553" s="289" t="s">
        <v>176</v>
      </c>
      <c r="C553" s="27" t="s">
        <v>34</v>
      </c>
      <c r="D553" s="41"/>
      <c r="E553" s="57"/>
      <c r="F553" s="98"/>
      <c r="G553" s="98"/>
      <c r="H553" s="98"/>
      <c r="I553" s="62"/>
      <c r="J553" s="62"/>
      <c r="K553" s="63"/>
      <c r="L553" s="258"/>
      <c r="M553" s="258"/>
      <c r="N553" s="57"/>
      <c r="O553" s="28"/>
      <c r="P553" s="57"/>
      <c r="Q553" s="28"/>
      <c r="R553" s="133"/>
      <c r="S553" s="206"/>
      <c r="T553" s="289" t="s">
        <v>176</v>
      </c>
      <c r="U553" s="27" t="s">
        <v>34</v>
      </c>
      <c r="V553" s="41"/>
      <c r="W553" s="57"/>
      <c r="X553" s="98"/>
      <c r="Y553" s="98"/>
      <c r="Z553" s="98"/>
      <c r="AA553" s="62"/>
      <c r="AB553" s="62"/>
      <c r="AC553" s="63"/>
      <c r="AD553" s="258"/>
      <c r="AE553" s="258"/>
      <c r="AF553" s="57"/>
      <c r="AG553" s="28"/>
      <c r="AH553" s="57"/>
      <c r="AI553" s="28"/>
      <c r="AJ553" s="133"/>
      <c r="AK553" s="208"/>
      <c r="AL553" s="289" t="s">
        <v>176</v>
      </c>
      <c r="AM553" s="121" t="str">
        <f t="shared" si="49"/>
        <v/>
      </c>
      <c r="AN553" s="97" t="str">
        <f t="shared" si="50"/>
        <v/>
      </c>
      <c r="AO553" s="97" t="str">
        <f t="shared" si="51"/>
        <v/>
      </c>
      <c r="AP553" s="97" t="str">
        <f t="shared" si="52"/>
        <v/>
      </c>
      <c r="AQ553" s="122" t="str">
        <f t="shared" si="53"/>
        <v/>
      </c>
      <c r="AR553" s="39"/>
      <c r="AS553" s="234"/>
      <c r="AT553" s="39"/>
    </row>
    <row r="554" spans="2:46" ht="13.5" customHeight="1" x14ac:dyDescent="0.15">
      <c r="B554" s="290"/>
      <c r="C554" s="29" t="s">
        <v>35</v>
      </c>
      <c r="D554" s="187"/>
      <c r="E554" s="58"/>
      <c r="F554" s="188"/>
      <c r="G554" s="188"/>
      <c r="H554" s="188"/>
      <c r="I554" s="64"/>
      <c r="J554" s="64"/>
      <c r="K554" s="189"/>
      <c r="L554" s="259"/>
      <c r="M554" s="259"/>
      <c r="N554" s="58"/>
      <c r="O554" s="30"/>
      <c r="P554" s="58"/>
      <c r="Q554" s="30"/>
      <c r="R554" s="134"/>
      <c r="S554" s="206"/>
      <c r="T554" s="290"/>
      <c r="U554" s="29" t="s">
        <v>35</v>
      </c>
      <c r="V554" s="187"/>
      <c r="W554" s="58"/>
      <c r="X554" s="188"/>
      <c r="Y554" s="188"/>
      <c r="Z554" s="188"/>
      <c r="AA554" s="64"/>
      <c r="AB554" s="64"/>
      <c r="AC554" s="189"/>
      <c r="AD554" s="259"/>
      <c r="AE554" s="259"/>
      <c r="AF554" s="58"/>
      <c r="AG554" s="30"/>
      <c r="AH554" s="58"/>
      <c r="AI554" s="30"/>
      <c r="AJ554" s="134"/>
      <c r="AK554" s="208"/>
      <c r="AL554" s="290"/>
      <c r="AM554" s="88" t="str">
        <f t="shared" si="49"/>
        <v/>
      </c>
      <c r="AN554" s="123" t="str">
        <f t="shared" si="50"/>
        <v/>
      </c>
      <c r="AO554" s="123" t="str">
        <f t="shared" si="51"/>
        <v/>
      </c>
      <c r="AP554" s="123" t="str">
        <f t="shared" si="52"/>
        <v/>
      </c>
      <c r="AQ554" s="89" t="str">
        <f t="shared" si="53"/>
        <v/>
      </c>
      <c r="AR554" s="39"/>
      <c r="AS554" s="234"/>
      <c r="AT554" s="39"/>
    </row>
    <row r="555" spans="2:46" ht="13.5" customHeight="1" x14ac:dyDescent="0.15">
      <c r="B555" s="290"/>
      <c r="C555" s="29" t="s">
        <v>36</v>
      </c>
      <c r="D555" s="187"/>
      <c r="E555" s="58"/>
      <c r="F555" s="188"/>
      <c r="G555" s="188"/>
      <c r="H555" s="188"/>
      <c r="I555" s="64"/>
      <c r="J555" s="64"/>
      <c r="K555" s="189"/>
      <c r="L555" s="259"/>
      <c r="M555" s="259"/>
      <c r="N555" s="58"/>
      <c r="O555" s="30"/>
      <c r="P555" s="58"/>
      <c r="Q555" s="30"/>
      <c r="R555" s="134"/>
      <c r="S555" s="206"/>
      <c r="T555" s="290"/>
      <c r="U555" s="29" t="s">
        <v>36</v>
      </c>
      <c r="V555" s="187"/>
      <c r="W555" s="58"/>
      <c r="X555" s="188"/>
      <c r="Y555" s="188"/>
      <c r="Z555" s="188"/>
      <c r="AA555" s="64"/>
      <c r="AB555" s="64"/>
      <c r="AC555" s="189"/>
      <c r="AD555" s="259"/>
      <c r="AE555" s="259"/>
      <c r="AF555" s="58"/>
      <c r="AG555" s="30"/>
      <c r="AH555" s="58"/>
      <c r="AI555" s="30"/>
      <c r="AJ555" s="134"/>
      <c r="AK555" s="208"/>
      <c r="AL555" s="290"/>
      <c r="AM555" s="88" t="str">
        <f t="shared" si="49"/>
        <v/>
      </c>
      <c r="AN555" s="123" t="str">
        <f t="shared" si="50"/>
        <v/>
      </c>
      <c r="AO555" s="123" t="str">
        <f t="shared" si="51"/>
        <v/>
      </c>
      <c r="AP555" s="123" t="str">
        <f t="shared" si="52"/>
        <v/>
      </c>
      <c r="AQ555" s="89" t="str">
        <f t="shared" si="53"/>
        <v/>
      </c>
      <c r="AR555" s="39"/>
      <c r="AS555" s="234"/>
      <c r="AT555" s="39"/>
    </row>
    <row r="556" spans="2:46" ht="13.5" customHeight="1" x14ac:dyDescent="0.15">
      <c r="B556" s="290"/>
      <c r="C556" s="29" t="s">
        <v>38</v>
      </c>
      <c r="D556" s="187"/>
      <c r="E556" s="58"/>
      <c r="F556" s="188"/>
      <c r="G556" s="188"/>
      <c r="H556" s="188"/>
      <c r="I556" s="64"/>
      <c r="J556" s="64"/>
      <c r="K556" s="189"/>
      <c r="L556" s="259"/>
      <c r="M556" s="259"/>
      <c r="N556" s="58"/>
      <c r="O556" s="30"/>
      <c r="P556" s="58"/>
      <c r="Q556" s="30"/>
      <c r="R556" s="134"/>
      <c r="S556" s="206"/>
      <c r="T556" s="290"/>
      <c r="U556" s="29" t="s">
        <v>38</v>
      </c>
      <c r="V556" s="187"/>
      <c r="W556" s="58"/>
      <c r="X556" s="188"/>
      <c r="Y556" s="188"/>
      <c r="Z556" s="188"/>
      <c r="AA556" s="64"/>
      <c r="AB556" s="64"/>
      <c r="AC556" s="189"/>
      <c r="AD556" s="259"/>
      <c r="AE556" s="259"/>
      <c r="AF556" s="58"/>
      <c r="AG556" s="30"/>
      <c r="AH556" s="58"/>
      <c r="AI556" s="30"/>
      <c r="AJ556" s="134"/>
      <c r="AK556" s="208"/>
      <c r="AL556" s="290"/>
      <c r="AM556" s="88" t="str">
        <f t="shared" si="49"/>
        <v/>
      </c>
      <c r="AN556" s="123" t="str">
        <f t="shared" si="50"/>
        <v/>
      </c>
      <c r="AO556" s="123" t="str">
        <f t="shared" si="51"/>
        <v/>
      </c>
      <c r="AP556" s="123" t="str">
        <f t="shared" si="52"/>
        <v/>
      </c>
      <c r="AQ556" s="89" t="str">
        <f t="shared" si="53"/>
        <v/>
      </c>
      <c r="AR556" s="39"/>
      <c r="AS556" s="234"/>
      <c r="AT556" s="39"/>
    </row>
    <row r="557" spans="2:46" ht="13.5" customHeight="1" thickBot="1" x14ac:dyDescent="0.2">
      <c r="B557" s="291"/>
      <c r="C557" s="29"/>
      <c r="D557" s="187"/>
      <c r="E557" s="58"/>
      <c r="F557" s="190"/>
      <c r="G557" s="190"/>
      <c r="H557" s="190"/>
      <c r="I557" s="58"/>
      <c r="J557" s="58"/>
      <c r="K557" s="189"/>
      <c r="L557" s="259"/>
      <c r="M557" s="259"/>
      <c r="N557" s="58"/>
      <c r="O557" s="30"/>
      <c r="P557" s="58"/>
      <c r="Q557" s="30"/>
      <c r="R557" s="185"/>
      <c r="S557" s="206"/>
      <c r="T557" s="291"/>
      <c r="U557" s="29"/>
      <c r="V557" s="187"/>
      <c r="W557" s="58"/>
      <c r="X557" s="190"/>
      <c r="Y557" s="190"/>
      <c r="Z557" s="190"/>
      <c r="AA557" s="58"/>
      <c r="AB557" s="58"/>
      <c r="AC557" s="189"/>
      <c r="AD557" s="259"/>
      <c r="AE557" s="259"/>
      <c r="AF557" s="58"/>
      <c r="AG557" s="30"/>
      <c r="AH557" s="58"/>
      <c r="AI557" s="30"/>
      <c r="AJ557" s="185"/>
      <c r="AK557" s="208"/>
      <c r="AL557" s="291"/>
      <c r="AM557" s="124" t="str">
        <f t="shared" si="49"/>
        <v/>
      </c>
      <c r="AN557" s="125" t="str">
        <f t="shared" si="50"/>
        <v/>
      </c>
      <c r="AO557" s="125" t="str">
        <f t="shared" si="51"/>
        <v/>
      </c>
      <c r="AP557" s="125" t="str">
        <f t="shared" si="52"/>
        <v/>
      </c>
      <c r="AQ557" s="126" t="str">
        <f t="shared" si="53"/>
        <v/>
      </c>
      <c r="AR557" s="39"/>
      <c r="AS557" s="234"/>
      <c r="AT557" s="39"/>
    </row>
    <row r="558" spans="2:46" ht="13.5" customHeight="1" x14ac:dyDescent="0.15">
      <c r="B558" s="289" t="s">
        <v>177</v>
      </c>
      <c r="C558" s="27" t="s">
        <v>34</v>
      </c>
      <c r="D558" s="41"/>
      <c r="E558" s="57"/>
      <c r="F558" s="98"/>
      <c r="G558" s="98"/>
      <c r="H558" s="98"/>
      <c r="I558" s="62"/>
      <c r="J558" s="62"/>
      <c r="K558" s="63"/>
      <c r="L558" s="258"/>
      <c r="M558" s="258"/>
      <c r="N558" s="57"/>
      <c r="O558" s="28"/>
      <c r="P558" s="57"/>
      <c r="Q558" s="28"/>
      <c r="R558" s="133"/>
      <c r="S558" s="206"/>
      <c r="T558" s="289" t="s">
        <v>177</v>
      </c>
      <c r="U558" s="27" t="s">
        <v>34</v>
      </c>
      <c r="V558" s="41"/>
      <c r="W558" s="57"/>
      <c r="X558" s="98"/>
      <c r="Y558" s="98"/>
      <c r="Z558" s="98"/>
      <c r="AA558" s="62"/>
      <c r="AB558" s="62"/>
      <c r="AC558" s="63"/>
      <c r="AD558" s="258"/>
      <c r="AE558" s="258"/>
      <c r="AF558" s="57"/>
      <c r="AG558" s="28"/>
      <c r="AH558" s="57"/>
      <c r="AI558" s="28"/>
      <c r="AJ558" s="133"/>
      <c r="AK558" s="208"/>
      <c r="AL558" s="289" t="s">
        <v>177</v>
      </c>
      <c r="AM558" s="121" t="str">
        <f t="shared" si="49"/>
        <v/>
      </c>
      <c r="AN558" s="97" t="str">
        <f t="shared" si="50"/>
        <v/>
      </c>
      <c r="AO558" s="97" t="str">
        <f t="shared" si="51"/>
        <v/>
      </c>
      <c r="AP558" s="97" t="str">
        <f t="shared" si="52"/>
        <v/>
      </c>
      <c r="AQ558" s="122" t="str">
        <f t="shared" si="53"/>
        <v/>
      </c>
      <c r="AR558" s="39"/>
      <c r="AS558" s="234"/>
      <c r="AT558" s="39"/>
    </row>
    <row r="559" spans="2:46" ht="13.5" customHeight="1" x14ac:dyDescent="0.15">
      <c r="B559" s="290"/>
      <c r="C559" s="29" t="s">
        <v>35</v>
      </c>
      <c r="D559" s="187"/>
      <c r="E559" s="58"/>
      <c r="F559" s="188"/>
      <c r="G559" s="188"/>
      <c r="H559" s="188"/>
      <c r="I559" s="64"/>
      <c r="J559" s="64"/>
      <c r="K559" s="189"/>
      <c r="L559" s="259"/>
      <c r="M559" s="259"/>
      <c r="N559" s="58"/>
      <c r="O559" s="30"/>
      <c r="P559" s="58"/>
      <c r="Q559" s="30"/>
      <c r="R559" s="134"/>
      <c r="S559" s="206"/>
      <c r="T559" s="290"/>
      <c r="U559" s="29" t="s">
        <v>35</v>
      </c>
      <c r="V559" s="187"/>
      <c r="W559" s="58"/>
      <c r="X559" s="188"/>
      <c r="Y559" s="188"/>
      <c r="Z559" s="188"/>
      <c r="AA559" s="64"/>
      <c r="AB559" s="64"/>
      <c r="AC559" s="189"/>
      <c r="AD559" s="259"/>
      <c r="AE559" s="259"/>
      <c r="AF559" s="58"/>
      <c r="AG559" s="30"/>
      <c r="AH559" s="58"/>
      <c r="AI559" s="30"/>
      <c r="AJ559" s="134"/>
      <c r="AK559" s="208"/>
      <c r="AL559" s="290"/>
      <c r="AM559" s="88" t="str">
        <f t="shared" si="49"/>
        <v/>
      </c>
      <c r="AN559" s="123" t="str">
        <f t="shared" si="50"/>
        <v/>
      </c>
      <c r="AO559" s="123" t="str">
        <f t="shared" si="51"/>
        <v/>
      </c>
      <c r="AP559" s="123" t="str">
        <f t="shared" si="52"/>
        <v/>
      </c>
      <c r="AQ559" s="89" t="str">
        <f t="shared" si="53"/>
        <v/>
      </c>
      <c r="AR559" s="39"/>
      <c r="AS559" s="234"/>
      <c r="AT559" s="39"/>
    </row>
    <row r="560" spans="2:46" ht="13.5" customHeight="1" x14ac:dyDescent="0.15">
      <c r="B560" s="290"/>
      <c r="C560" s="29" t="s">
        <v>36</v>
      </c>
      <c r="D560" s="187"/>
      <c r="E560" s="58"/>
      <c r="F560" s="188"/>
      <c r="G560" s="188"/>
      <c r="H560" s="188"/>
      <c r="I560" s="64"/>
      <c r="J560" s="64"/>
      <c r="K560" s="189"/>
      <c r="L560" s="259"/>
      <c r="M560" s="259"/>
      <c r="N560" s="58"/>
      <c r="O560" s="30"/>
      <c r="P560" s="58"/>
      <c r="Q560" s="30"/>
      <c r="R560" s="134"/>
      <c r="S560" s="206"/>
      <c r="T560" s="290"/>
      <c r="U560" s="29" t="s">
        <v>36</v>
      </c>
      <c r="V560" s="187"/>
      <c r="W560" s="58"/>
      <c r="X560" s="188"/>
      <c r="Y560" s="188"/>
      <c r="Z560" s="188"/>
      <c r="AA560" s="64"/>
      <c r="AB560" s="64"/>
      <c r="AC560" s="189"/>
      <c r="AD560" s="259"/>
      <c r="AE560" s="259"/>
      <c r="AF560" s="58"/>
      <c r="AG560" s="30"/>
      <c r="AH560" s="58"/>
      <c r="AI560" s="30"/>
      <c r="AJ560" s="134"/>
      <c r="AK560" s="208"/>
      <c r="AL560" s="290"/>
      <c r="AM560" s="88" t="str">
        <f t="shared" si="49"/>
        <v/>
      </c>
      <c r="AN560" s="123" t="str">
        <f t="shared" si="50"/>
        <v/>
      </c>
      <c r="AO560" s="123" t="str">
        <f t="shared" si="51"/>
        <v/>
      </c>
      <c r="AP560" s="123" t="str">
        <f t="shared" si="52"/>
        <v/>
      </c>
      <c r="AQ560" s="89" t="str">
        <f t="shared" si="53"/>
        <v/>
      </c>
      <c r="AR560" s="39"/>
      <c r="AS560" s="234"/>
      <c r="AT560" s="39"/>
    </row>
    <row r="561" spans="2:46" ht="13.5" customHeight="1" x14ac:dyDescent="0.15">
      <c r="B561" s="290"/>
      <c r="C561" s="29" t="s">
        <v>38</v>
      </c>
      <c r="D561" s="187"/>
      <c r="E561" s="58"/>
      <c r="F561" s="188"/>
      <c r="G561" s="188"/>
      <c r="H561" s="188"/>
      <c r="I561" s="64"/>
      <c r="J561" s="64"/>
      <c r="K561" s="189"/>
      <c r="L561" s="259"/>
      <c r="M561" s="259"/>
      <c r="N561" s="58"/>
      <c r="O561" s="30"/>
      <c r="P561" s="58"/>
      <c r="Q561" s="30"/>
      <c r="R561" s="134"/>
      <c r="S561" s="206"/>
      <c r="T561" s="290"/>
      <c r="U561" s="29" t="s">
        <v>38</v>
      </c>
      <c r="V561" s="187"/>
      <c r="W561" s="58"/>
      <c r="X561" s="188"/>
      <c r="Y561" s="188"/>
      <c r="Z561" s="188"/>
      <c r="AA561" s="64"/>
      <c r="AB561" s="64"/>
      <c r="AC561" s="189"/>
      <c r="AD561" s="259"/>
      <c r="AE561" s="259"/>
      <c r="AF561" s="58"/>
      <c r="AG561" s="30"/>
      <c r="AH561" s="58"/>
      <c r="AI561" s="30"/>
      <c r="AJ561" s="134"/>
      <c r="AK561" s="208"/>
      <c r="AL561" s="290"/>
      <c r="AM561" s="88" t="str">
        <f t="shared" si="49"/>
        <v/>
      </c>
      <c r="AN561" s="123" t="str">
        <f t="shared" si="50"/>
        <v/>
      </c>
      <c r="AO561" s="123" t="str">
        <f t="shared" si="51"/>
        <v/>
      </c>
      <c r="AP561" s="123" t="str">
        <f t="shared" si="52"/>
        <v/>
      </c>
      <c r="AQ561" s="89" t="str">
        <f t="shared" si="53"/>
        <v/>
      </c>
      <c r="AR561" s="39"/>
      <c r="AS561" s="234"/>
      <c r="AT561" s="39"/>
    </row>
    <row r="562" spans="2:46" ht="13.5" customHeight="1" thickBot="1" x14ac:dyDescent="0.2">
      <c r="B562" s="291"/>
      <c r="C562" s="29"/>
      <c r="D562" s="187"/>
      <c r="E562" s="58"/>
      <c r="F562" s="190"/>
      <c r="G562" s="190"/>
      <c r="H562" s="190"/>
      <c r="I562" s="58"/>
      <c r="J562" s="58"/>
      <c r="K562" s="189"/>
      <c r="L562" s="259"/>
      <c r="M562" s="259"/>
      <c r="N562" s="58"/>
      <c r="O562" s="30"/>
      <c r="P562" s="58"/>
      <c r="Q562" s="30"/>
      <c r="R562" s="185"/>
      <c r="S562" s="206"/>
      <c r="T562" s="291"/>
      <c r="U562" s="29"/>
      <c r="V562" s="187"/>
      <c r="W562" s="58"/>
      <c r="X562" s="190"/>
      <c r="Y562" s="190"/>
      <c r="Z562" s="190"/>
      <c r="AA562" s="58"/>
      <c r="AB562" s="58"/>
      <c r="AC562" s="189"/>
      <c r="AD562" s="259"/>
      <c r="AE562" s="259"/>
      <c r="AF562" s="58"/>
      <c r="AG562" s="30"/>
      <c r="AH562" s="58"/>
      <c r="AI562" s="30"/>
      <c r="AJ562" s="185"/>
      <c r="AK562" s="208"/>
      <c r="AL562" s="291"/>
      <c r="AM562" s="124" t="str">
        <f t="shared" si="49"/>
        <v/>
      </c>
      <c r="AN562" s="125" t="str">
        <f t="shared" si="50"/>
        <v/>
      </c>
      <c r="AO562" s="125" t="str">
        <f t="shared" si="51"/>
        <v/>
      </c>
      <c r="AP562" s="125" t="str">
        <f t="shared" si="52"/>
        <v/>
      </c>
      <c r="AQ562" s="126" t="str">
        <f t="shared" si="53"/>
        <v/>
      </c>
      <c r="AR562" s="39"/>
      <c r="AS562" s="234"/>
      <c r="AT562" s="39"/>
    </row>
    <row r="563" spans="2:46" ht="13.5" customHeight="1" x14ac:dyDescent="0.15">
      <c r="B563" s="289" t="s">
        <v>178</v>
      </c>
      <c r="C563" s="27" t="s">
        <v>34</v>
      </c>
      <c r="D563" s="41"/>
      <c r="E563" s="57"/>
      <c r="F563" s="98"/>
      <c r="G563" s="98"/>
      <c r="H563" s="98"/>
      <c r="I563" s="62"/>
      <c r="J563" s="62"/>
      <c r="K563" s="63"/>
      <c r="L563" s="258"/>
      <c r="M563" s="258"/>
      <c r="N563" s="57"/>
      <c r="O563" s="28"/>
      <c r="P563" s="57"/>
      <c r="Q563" s="28"/>
      <c r="R563" s="133"/>
      <c r="S563" s="206"/>
      <c r="T563" s="289" t="s">
        <v>178</v>
      </c>
      <c r="U563" s="27" t="s">
        <v>34</v>
      </c>
      <c r="V563" s="41"/>
      <c r="W563" s="57"/>
      <c r="X563" s="98"/>
      <c r="Y563" s="98"/>
      <c r="Z563" s="98"/>
      <c r="AA563" s="62"/>
      <c r="AB563" s="62"/>
      <c r="AC563" s="63"/>
      <c r="AD563" s="258"/>
      <c r="AE563" s="258"/>
      <c r="AF563" s="57"/>
      <c r="AG563" s="28"/>
      <c r="AH563" s="57"/>
      <c r="AI563" s="28"/>
      <c r="AJ563" s="133"/>
      <c r="AK563" s="208"/>
      <c r="AL563" s="289" t="s">
        <v>178</v>
      </c>
      <c r="AM563" s="121" t="str">
        <f t="shared" si="49"/>
        <v/>
      </c>
      <c r="AN563" s="97" t="str">
        <f t="shared" si="50"/>
        <v/>
      </c>
      <c r="AO563" s="97" t="str">
        <f t="shared" si="51"/>
        <v/>
      </c>
      <c r="AP563" s="97" t="str">
        <f t="shared" si="52"/>
        <v/>
      </c>
      <c r="AQ563" s="122" t="str">
        <f t="shared" si="53"/>
        <v/>
      </c>
      <c r="AR563" s="39"/>
      <c r="AS563" s="234"/>
      <c r="AT563" s="39"/>
    </row>
    <row r="564" spans="2:46" ht="13.5" customHeight="1" x14ac:dyDescent="0.15">
      <c r="B564" s="290"/>
      <c r="C564" s="29" t="s">
        <v>35</v>
      </c>
      <c r="D564" s="187"/>
      <c r="E564" s="58"/>
      <c r="F564" s="188"/>
      <c r="G564" s="188"/>
      <c r="H564" s="188"/>
      <c r="I564" s="64"/>
      <c r="J564" s="64"/>
      <c r="K564" s="189"/>
      <c r="L564" s="259"/>
      <c r="M564" s="259"/>
      <c r="N564" s="58"/>
      <c r="O564" s="30"/>
      <c r="P564" s="58"/>
      <c r="Q564" s="30"/>
      <c r="R564" s="134"/>
      <c r="S564" s="206"/>
      <c r="T564" s="290"/>
      <c r="U564" s="29" t="s">
        <v>35</v>
      </c>
      <c r="V564" s="187"/>
      <c r="W564" s="58"/>
      <c r="X564" s="188"/>
      <c r="Y564" s="188"/>
      <c r="Z564" s="188"/>
      <c r="AA564" s="64"/>
      <c r="AB564" s="64"/>
      <c r="AC564" s="189"/>
      <c r="AD564" s="259"/>
      <c r="AE564" s="259"/>
      <c r="AF564" s="58"/>
      <c r="AG564" s="30"/>
      <c r="AH564" s="58"/>
      <c r="AI564" s="30"/>
      <c r="AJ564" s="134"/>
      <c r="AK564" s="208"/>
      <c r="AL564" s="290"/>
      <c r="AM564" s="88" t="str">
        <f t="shared" si="49"/>
        <v/>
      </c>
      <c r="AN564" s="123" t="str">
        <f t="shared" si="50"/>
        <v/>
      </c>
      <c r="AO564" s="123" t="str">
        <f t="shared" si="51"/>
        <v/>
      </c>
      <c r="AP564" s="123" t="str">
        <f t="shared" si="52"/>
        <v/>
      </c>
      <c r="AQ564" s="89" t="str">
        <f t="shared" si="53"/>
        <v/>
      </c>
      <c r="AR564" s="39"/>
      <c r="AS564" s="234"/>
      <c r="AT564" s="39"/>
    </row>
    <row r="565" spans="2:46" ht="13.5" customHeight="1" x14ac:dyDescent="0.15">
      <c r="B565" s="290"/>
      <c r="C565" s="29" t="s">
        <v>36</v>
      </c>
      <c r="D565" s="187"/>
      <c r="E565" s="58"/>
      <c r="F565" s="188"/>
      <c r="G565" s="188"/>
      <c r="H565" s="188"/>
      <c r="I565" s="64"/>
      <c r="J565" s="64"/>
      <c r="K565" s="189"/>
      <c r="L565" s="259"/>
      <c r="M565" s="259"/>
      <c r="N565" s="58"/>
      <c r="O565" s="30"/>
      <c r="P565" s="58"/>
      <c r="Q565" s="30"/>
      <c r="R565" s="134"/>
      <c r="S565" s="206"/>
      <c r="T565" s="290"/>
      <c r="U565" s="29" t="s">
        <v>36</v>
      </c>
      <c r="V565" s="187"/>
      <c r="W565" s="58"/>
      <c r="X565" s="188"/>
      <c r="Y565" s="188"/>
      <c r="Z565" s="188"/>
      <c r="AA565" s="64"/>
      <c r="AB565" s="64"/>
      <c r="AC565" s="189"/>
      <c r="AD565" s="259"/>
      <c r="AE565" s="259"/>
      <c r="AF565" s="58"/>
      <c r="AG565" s="30"/>
      <c r="AH565" s="58"/>
      <c r="AI565" s="30"/>
      <c r="AJ565" s="134"/>
      <c r="AK565" s="208"/>
      <c r="AL565" s="290"/>
      <c r="AM565" s="88" t="str">
        <f t="shared" si="49"/>
        <v/>
      </c>
      <c r="AN565" s="123" t="str">
        <f t="shared" si="50"/>
        <v/>
      </c>
      <c r="AO565" s="123" t="str">
        <f t="shared" si="51"/>
        <v/>
      </c>
      <c r="AP565" s="123" t="str">
        <f t="shared" si="52"/>
        <v/>
      </c>
      <c r="AQ565" s="89" t="str">
        <f t="shared" si="53"/>
        <v/>
      </c>
      <c r="AR565" s="39"/>
      <c r="AS565" s="234"/>
      <c r="AT565" s="39"/>
    </row>
    <row r="566" spans="2:46" ht="13.5" customHeight="1" x14ac:dyDescent="0.15">
      <c r="B566" s="290"/>
      <c r="C566" s="29" t="s">
        <v>38</v>
      </c>
      <c r="D566" s="187"/>
      <c r="E566" s="58"/>
      <c r="F566" s="188"/>
      <c r="G566" s="188"/>
      <c r="H566" s="188"/>
      <c r="I566" s="64"/>
      <c r="J566" s="64"/>
      <c r="K566" s="189"/>
      <c r="L566" s="259"/>
      <c r="M566" s="259"/>
      <c r="N566" s="58"/>
      <c r="O566" s="30"/>
      <c r="P566" s="58"/>
      <c r="Q566" s="30"/>
      <c r="R566" s="134"/>
      <c r="S566" s="206"/>
      <c r="T566" s="290"/>
      <c r="U566" s="29" t="s">
        <v>38</v>
      </c>
      <c r="V566" s="187"/>
      <c r="W566" s="58"/>
      <c r="X566" s="188"/>
      <c r="Y566" s="188"/>
      <c r="Z566" s="188"/>
      <c r="AA566" s="64"/>
      <c r="AB566" s="64"/>
      <c r="AC566" s="189"/>
      <c r="AD566" s="259"/>
      <c r="AE566" s="259"/>
      <c r="AF566" s="58"/>
      <c r="AG566" s="30"/>
      <c r="AH566" s="58"/>
      <c r="AI566" s="30"/>
      <c r="AJ566" s="134"/>
      <c r="AK566" s="208"/>
      <c r="AL566" s="290"/>
      <c r="AM566" s="88" t="str">
        <f t="shared" si="49"/>
        <v/>
      </c>
      <c r="AN566" s="123" t="str">
        <f t="shared" si="50"/>
        <v/>
      </c>
      <c r="AO566" s="123" t="str">
        <f t="shared" si="51"/>
        <v/>
      </c>
      <c r="AP566" s="123" t="str">
        <f t="shared" si="52"/>
        <v/>
      </c>
      <c r="AQ566" s="89" t="str">
        <f t="shared" si="53"/>
        <v/>
      </c>
      <c r="AR566" s="39"/>
      <c r="AS566" s="234"/>
      <c r="AT566" s="39"/>
    </row>
    <row r="567" spans="2:46" ht="13.5" customHeight="1" thickBot="1" x14ac:dyDescent="0.2">
      <c r="B567" s="291"/>
      <c r="C567" s="29"/>
      <c r="D567" s="187"/>
      <c r="E567" s="58"/>
      <c r="F567" s="190"/>
      <c r="G567" s="190"/>
      <c r="H567" s="190"/>
      <c r="I567" s="58"/>
      <c r="J567" s="58"/>
      <c r="K567" s="189"/>
      <c r="L567" s="259"/>
      <c r="M567" s="259"/>
      <c r="N567" s="58"/>
      <c r="O567" s="30"/>
      <c r="P567" s="58"/>
      <c r="Q567" s="30"/>
      <c r="R567" s="185"/>
      <c r="S567" s="206"/>
      <c r="T567" s="291"/>
      <c r="U567" s="29"/>
      <c r="V567" s="187"/>
      <c r="W567" s="58"/>
      <c r="X567" s="190"/>
      <c r="Y567" s="190"/>
      <c r="Z567" s="190"/>
      <c r="AA567" s="58"/>
      <c r="AB567" s="58"/>
      <c r="AC567" s="189"/>
      <c r="AD567" s="259"/>
      <c r="AE567" s="259"/>
      <c r="AF567" s="58"/>
      <c r="AG567" s="30"/>
      <c r="AH567" s="58"/>
      <c r="AI567" s="30"/>
      <c r="AJ567" s="185"/>
      <c r="AK567" s="208"/>
      <c r="AL567" s="291"/>
      <c r="AM567" s="124" t="str">
        <f t="shared" si="49"/>
        <v/>
      </c>
      <c r="AN567" s="125" t="str">
        <f t="shared" si="50"/>
        <v/>
      </c>
      <c r="AO567" s="125" t="str">
        <f t="shared" si="51"/>
        <v/>
      </c>
      <c r="AP567" s="125" t="str">
        <f t="shared" si="52"/>
        <v/>
      </c>
      <c r="AQ567" s="126" t="str">
        <f t="shared" si="53"/>
        <v/>
      </c>
      <c r="AR567" s="39"/>
      <c r="AS567" s="234"/>
      <c r="AT567" s="39"/>
    </row>
    <row r="568" spans="2:46" ht="13.5" customHeight="1" x14ac:dyDescent="0.15">
      <c r="B568" s="289" t="s">
        <v>179</v>
      </c>
      <c r="C568" s="27" t="s">
        <v>34</v>
      </c>
      <c r="D568" s="41"/>
      <c r="E568" s="57"/>
      <c r="F568" s="98"/>
      <c r="G568" s="98"/>
      <c r="H568" s="98"/>
      <c r="I568" s="62"/>
      <c r="J568" s="62"/>
      <c r="K568" s="63"/>
      <c r="L568" s="258"/>
      <c r="M568" s="258"/>
      <c r="N568" s="57"/>
      <c r="O568" s="28"/>
      <c r="P568" s="57"/>
      <c r="Q568" s="28"/>
      <c r="R568" s="133"/>
      <c r="S568" s="206"/>
      <c r="T568" s="289" t="s">
        <v>179</v>
      </c>
      <c r="U568" s="27" t="s">
        <v>34</v>
      </c>
      <c r="V568" s="41"/>
      <c r="W568" s="57"/>
      <c r="X568" s="98"/>
      <c r="Y568" s="98"/>
      <c r="Z568" s="98"/>
      <c r="AA568" s="62"/>
      <c r="AB568" s="62"/>
      <c r="AC568" s="63"/>
      <c r="AD568" s="258"/>
      <c r="AE568" s="258"/>
      <c r="AF568" s="57"/>
      <c r="AG568" s="28"/>
      <c r="AH568" s="57"/>
      <c r="AI568" s="28"/>
      <c r="AJ568" s="133"/>
      <c r="AK568" s="208"/>
      <c r="AL568" s="289" t="s">
        <v>179</v>
      </c>
      <c r="AM568" s="121" t="str">
        <f t="shared" si="49"/>
        <v/>
      </c>
      <c r="AN568" s="97" t="str">
        <f t="shared" si="50"/>
        <v/>
      </c>
      <c r="AO568" s="97" t="str">
        <f t="shared" si="51"/>
        <v/>
      </c>
      <c r="AP568" s="97" t="str">
        <f t="shared" si="52"/>
        <v/>
      </c>
      <c r="AQ568" s="122" t="str">
        <f t="shared" si="53"/>
        <v/>
      </c>
      <c r="AR568" s="39"/>
      <c r="AS568" s="234"/>
      <c r="AT568" s="39"/>
    </row>
    <row r="569" spans="2:46" ht="13.5" customHeight="1" x14ac:dyDescent="0.15">
      <c r="B569" s="290"/>
      <c r="C569" s="29" t="s">
        <v>35</v>
      </c>
      <c r="D569" s="187"/>
      <c r="E569" s="58"/>
      <c r="F569" s="188"/>
      <c r="G569" s="188"/>
      <c r="H569" s="188"/>
      <c r="I569" s="64"/>
      <c r="J569" s="64"/>
      <c r="K569" s="189"/>
      <c r="L569" s="259"/>
      <c r="M569" s="259"/>
      <c r="N569" s="58"/>
      <c r="O569" s="30"/>
      <c r="P569" s="58"/>
      <c r="Q569" s="30"/>
      <c r="R569" s="134"/>
      <c r="S569" s="206"/>
      <c r="T569" s="290"/>
      <c r="U569" s="29" t="s">
        <v>35</v>
      </c>
      <c r="V569" s="187"/>
      <c r="W569" s="58"/>
      <c r="X569" s="188"/>
      <c r="Y569" s="188"/>
      <c r="Z569" s="188"/>
      <c r="AA569" s="64"/>
      <c r="AB569" s="64"/>
      <c r="AC569" s="189"/>
      <c r="AD569" s="259"/>
      <c r="AE569" s="259"/>
      <c r="AF569" s="58"/>
      <c r="AG569" s="30"/>
      <c r="AH569" s="58"/>
      <c r="AI569" s="30"/>
      <c r="AJ569" s="134"/>
      <c r="AK569" s="208"/>
      <c r="AL569" s="290"/>
      <c r="AM569" s="88" t="str">
        <f t="shared" si="49"/>
        <v/>
      </c>
      <c r="AN569" s="123" t="str">
        <f t="shared" si="50"/>
        <v/>
      </c>
      <c r="AO569" s="123" t="str">
        <f t="shared" si="51"/>
        <v/>
      </c>
      <c r="AP569" s="123" t="str">
        <f t="shared" si="52"/>
        <v/>
      </c>
      <c r="AQ569" s="89" t="str">
        <f t="shared" si="53"/>
        <v/>
      </c>
      <c r="AR569" s="39"/>
      <c r="AS569" s="234"/>
      <c r="AT569" s="39"/>
    </row>
    <row r="570" spans="2:46" ht="13.5" customHeight="1" x14ac:dyDescent="0.15">
      <c r="B570" s="290"/>
      <c r="C570" s="29" t="s">
        <v>36</v>
      </c>
      <c r="D570" s="187"/>
      <c r="E570" s="58"/>
      <c r="F570" s="188"/>
      <c r="G570" s="188"/>
      <c r="H570" s="188"/>
      <c r="I570" s="64"/>
      <c r="J570" s="64"/>
      <c r="K570" s="189"/>
      <c r="L570" s="259"/>
      <c r="M570" s="259"/>
      <c r="N570" s="58"/>
      <c r="O570" s="30"/>
      <c r="P570" s="58"/>
      <c r="Q570" s="30"/>
      <c r="R570" s="134"/>
      <c r="S570" s="206"/>
      <c r="T570" s="290"/>
      <c r="U570" s="29" t="s">
        <v>36</v>
      </c>
      <c r="V570" s="187"/>
      <c r="W570" s="58"/>
      <c r="X570" s="188"/>
      <c r="Y570" s="188"/>
      <c r="Z570" s="188"/>
      <c r="AA570" s="64"/>
      <c r="AB570" s="64"/>
      <c r="AC570" s="189"/>
      <c r="AD570" s="259"/>
      <c r="AE570" s="259"/>
      <c r="AF570" s="58"/>
      <c r="AG570" s="30"/>
      <c r="AH570" s="58"/>
      <c r="AI570" s="30"/>
      <c r="AJ570" s="134"/>
      <c r="AK570" s="208"/>
      <c r="AL570" s="290"/>
      <c r="AM570" s="88" t="str">
        <f t="shared" si="49"/>
        <v/>
      </c>
      <c r="AN570" s="123" t="str">
        <f t="shared" si="50"/>
        <v/>
      </c>
      <c r="AO570" s="123" t="str">
        <f t="shared" si="51"/>
        <v/>
      </c>
      <c r="AP570" s="123" t="str">
        <f t="shared" si="52"/>
        <v/>
      </c>
      <c r="AQ570" s="89" t="str">
        <f t="shared" si="53"/>
        <v/>
      </c>
      <c r="AR570" s="39"/>
      <c r="AS570" s="234"/>
      <c r="AT570" s="39"/>
    </row>
    <row r="571" spans="2:46" ht="13.5" customHeight="1" x14ac:dyDescent="0.15">
      <c r="B571" s="290"/>
      <c r="C571" s="29" t="s">
        <v>38</v>
      </c>
      <c r="D571" s="187"/>
      <c r="E571" s="58"/>
      <c r="F571" s="188"/>
      <c r="G571" s="188"/>
      <c r="H571" s="188"/>
      <c r="I571" s="64"/>
      <c r="J571" s="64"/>
      <c r="K571" s="189"/>
      <c r="L571" s="259"/>
      <c r="M571" s="259"/>
      <c r="N571" s="58"/>
      <c r="O571" s="30"/>
      <c r="P571" s="58"/>
      <c r="Q571" s="30"/>
      <c r="R571" s="134"/>
      <c r="S571" s="206"/>
      <c r="T571" s="290"/>
      <c r="U571" s="29" t="s">
        <v>38</v>
      </c>
      <c r="V571" s="187"/>
      <c r="W571" s="58"/>
      <c r="X571" s="188"/>
      <c r="Y571" s="188"/>
      <c r="Z571" s="188"/>
      <c r="AA571" s="64"/>
      <c r="AB571" s="64"/>
      <c r="AC571" s="189"/>
      <c r="AD571" s="259"/>
      <c r="AE571" s="259"/>
      <c r="AF571" s="58"/>
      <c r="AG571" s="30"/>
      <c r="AH571" s="58"/>
      <c r="AI571" s="30"/>
      <c r="AJ571" s="134"/>
      <c r="AK571" s="208"/>
      <c r="AL571" s="290"/>
      <c r="AM571" s="88" t="str">
        <f t="shared" si="49"/>
        <v/>
      </c>
      <c r="AN571" s="123" t="str">
        <f t="shared" si="50"/>
        <v/>
      </c>
      <c r="AO571" s="123" t="str">
        <f t="shared" si="51"/>
        <v/>
      </c>
      <c r="AP571" s="123" t="str">
        <f t="shared" si="52"/>
        <v/>
      </c>
      <c r="AQ571" s="89" t="str">
        <f t="shared" si="53"/>
        <v/>
      </c>
      <c r="AR571" s="39"/>
      <c r="AS571" s="234"/>
      <c r="AT571" s="39"/>
    </row>
    <row r="572" spans="2:46" ht="13.5" customHeight="1" thickBot="1" x14ac:dyDescent="0.2">
      <c r="B572" s="291"/>
      <c r="C572" s="29"/>
      <c r="D572" s="187"/>
      <c r="E572" s="58"/>
      <c r="F572" s="190"/>
      <c r="G572" s="190"/>
      <c r="H572" s="190"/>
      <c r="I572" s="58"/>
      <c r="J572" s="58"/>
      <c r="K572" s="189"/>
      <c r="L572" s="259"/>
      <c r="M572" s="259"/>
      <c r="N572" s="58"/>
      <c r="O572" s="30"/>
      <c r="P572" s="58"/>
      <c r="Q572" s="30"/>
      <c r="R572" s="185"/>
      <c r="S572" s="206"/>
      <c r="T572" s="291"/>
      <c r="U572" s="29"/>
      <c r="V572" s="187"/>
      <c r="W572" s="58"/>
      <c r="X572" s="190"/>
      <c r="Y572" s="190"/>
      <c r="Z572" s="190"/>
      <c r="AA572" s="58"/>
      <c r="AB572" s="58"/>
      <c r="AC572" s="189"/>
      <c r="AD572" s="259"/>
      <c r="AE572" s="259"/>
      <c r="AF572" s="58"/>
      <c r="AG572" s="30"/>
      <c r="AH572" s="58"/>
      <c r="AI572" s="30"/>
      <c r="AJ572" s="185"/>
      <c r="AK572" s="208"/>
      <c r="AL572" s="291"/>
      <c r="AM572" s="124" t="str">
        <f t="shared" si="49"/>
        <v/>
      </c>
      <c r="AN572" s="125" t="str">
        <f t="shared" si="50"/>
        <v/>
      </c>
      <c r="AO572" s="125" t="str">
        <f t="shared" si="51"/>
        <v/>
      </c>
      <c r="AP572" s="125" t="str">
        <f t="shared" si="52"/>
        <v/>
      </c>
      <c r="AQ572" s="126" t="str">
        <f t="shared" si="53"/>
        <v/>
      </c>
      <c r="AR572" s="39"/>
      <c r="AS572" s="234"/>
      <c r="AT572" s="39"/>
    </row>
    <row r="573" spans="2:46" ht="13.5" customHeight="1" x14ac:dyDescent="0.15">
      <c r="B573" s="289" t="s">
        <v>180</v>
      </c>
      <c r="C573" s="27" t="s">
        <v>34</v>
      </c>
      <c r="D573" s="41"/>
      <c r="E573" s="57"/>
      <c r="F573" s="98"/>
      <c r="G573" s="98"/>
      <c r="H573" s="98"/>
      <c r="I573" s="62"/>
      <c r="J573" s="62"/>
      <c r="K573" s="63"/>
      <c r="L573" s="258"/>
      <c r="M573" s="258"/>
      <c r="N573" s="57"/>
      <c r="O573" s="28"/>
      <c r="P573" s="57"/>
      <c r="Q573" s="28"/>
      <c r="R573" s="133"/>
      <c r="S573" s="206"/>
      <c r="T573" s="289" t="s">
        <v>180</v>
      </c>
      <c r="U573" s="27" t="s">
        <v>34</v>
      </c>
      <c r="V573" s="41"/>
      <c r="W573" s="57"/>
      <c r="X573" s="98"/>
      <c r="Y573" s="98"/>
      <c r="Z573" s="98"/>
      <c r="AA573" s="62"/>
      <c r="AB573" s="62"/>
      <c r="AC573" s="63"/>
      <c r="AD573" s="258"/>
      <c r="AE573" s="258"/>
      <c r="AF573" s="57"/>
      <c r="AG573" s="28"/>
      <c r="AH573" s="57"/>
      <c r="AI573" s="28"/>
      <c r="AJ573" s="133"/>
      <c r="AK573" s="208"/>
      <c r="AL573" s="289" t="s">
        <v>180</v>
      </c>
      <c r="AM573" s="121" t="str">
        <f t="shared" si="49"/>
        <v/>
      </c>
      <c r="AN573" s="97" t="str">
        <f t="shared" si="50"/>
        <v/>
      </c>
      <c r="AO573" s="97" t="str">
        <f t="shared" si="51"/>
        <v/>
      </c>
      <c r="AP573" s="97" t="str">
        <f t="shared" si="52"/>
        <v/>
      </c>
      <c r="AQ573" s="122" t="str">
        <f t="shared" si="53"/>
        <v/>
      </c>
      <c r="AR573" s="39"/>
      <c r="AS573" s="234"/>
      <c r="AT573" s="39"/>
    </row>
    <row r="574" spans="2:46" ht="13.5" customHeight="1" x14ac:dyDescent="0.15">
      <c r="B574" s="290"/>
      <c r="C574" s="29" t="s">
        <v>35</v>
      </c>
      <c r="D574" s="187"/>
      <c r="E574" s="58"/>
      <c r="F574" s="188"/>
      <c r="G574" s="188"/>
      <c r="H574" s="188"/>
      <c r="I574" s="64"/>
      <c r="J574" s="64"/>
      <c r="K574" s="189"/>
      <c r="L574" s="259"/>
      <c r="M574" s="259"/>
      <c r="N574" s="58"/>
      <c r="O574" s="30"/>
      <c r="P574" s="58"/>
      <c r="Q574" s="30"/>
      <c r="R574" s="134"/>
      <c r="S574" s="206"/>
      <c r="T574" s="290"/>
      <c r="U574" s="29" t="s">
        <v>35</v>
      </c>
      <c r="V574" s="187"/>
      <c r="W574" s="58"/>
      <c r="X574" s="188"/>
      <c r="Y574" s="188"/>
      <c r="Z574" s="188"/>
      <c r="AA574" s="64"/>
      <c r="AB574" s="64"/>
      <c r="AC574" s="189"/>
      <c r="AD574" s="259"/>
      <c r="AE574" s="259"/>
      <c r="AF574" s="58"/>
      <c r="AG574" s="30"/>
      <c r="AH574" s="58"/>
      <c r="AI574" s="30"/>
      <c r="AJ574" s="134"/>
      <c r="AK574" s="208"/>
      <c r="AL574" s="290"/>
      <c r="AM574" s="88" t="str">
        <f t="shared" si="49"/>
        <v/>
      </c>
      <c r="AN574" s="123" t="str">
        <f t="shared" si="50"/>
        <v/>
      </c>
      <c r="AO574" s="123" t="str">
        <f t="shared" si="51"/>
        <v/>
      </c>
      <c r="AP574" s="123" t="str">
        <f t="shared" si="52"/>
        <v/>
      </c>
      <c r="AQ574" s="89" t="str">
        <f t="shared" si="53"/>
        <v/>
      </c>
      <c r="AR574" s="39"/>
      <c r="AS574" s="234"/>
      <c r="AT574" s="39"/>
    </row>
    <row r="575" spans="2:46" ht="13.5" customHeight="1" x14ac:dyDescent="0.15">
      <c r="B575" s="290"/>
      <c r="C575" s="29" t="s">
        <v>36</v>
      </c>
      <c r="D575" s="187"/>
      <c r="E575" s="58"/>
      <c r="F575" s="188"/>
      <c r="G575" s="188"/>
      <c r="H575" s="188"/>
      <c r="I575" s="64"/>
      <c r="J575" s="64"/>
      <c r="K575" s="189"/>
      <c r="L575" s="259"/>
      <c r="M575" s="259"/>
      <c r="N575" s="58"/>
      <c r="O575" s="30"/>
      <c r="P575" s="58"/>
      <c r="Q575" s="30"/>
      <c r="R575" s="134"/>
      <c r="S575" s="206"/>
      <c r="T575" s="290"/>
      <c r="U575" s="29" t="s">
        <v>36</v>
      </c>
      <c r="V575" s="187"/>
      <c r="W575" s="58"/>
      <c r="X575" s="188"/>
      <c r="Y575" s="188"/>
      <c r="Z575" s="188"/>
      <c r="AA575" s="64"/>
      <c r="AB575" s="64"/>
      <c r="AC575" s="189"/>
      <c r="AD575" s="259"/>
      <c r="AE575" s="259"/>
      <c r="AF575" s="58"/>
      <c r="AG575" s="30"/>
      <c r="AH575" s="58"/>
      <c r="AI575" s="30"/>
      <c r="AJ575" s="134"/>
      <c r="AK575" s="208"/>
      <c r="AL575" s="290"/>
      <c r="AM575" s="88" t="str">
        <f t="shared" si="49"/>
        <v/>
      </c>
      <c r="AN575" s="123" t="str">
        <f t="shared" si="50"/>
        <v/>
      </c>
      <c r="AO575" s="123" t="str">
        <f t="shared" si="51"/>
        <v/>
      </c>
      <c r="AP575" s="123" t="str">
        <f t="shared" si="52"/>
        <v/>
      </c>
      <c r="AQ575" s="89" t="str">
        <f t="shared" si="53"/>
        <v/>
      </c>
      <c r="AR575" s="39"/>
      <c r="AS575" s="234"/>
      <c r="AT575" s="39"/>
    </row>
    <row r="576" spans="2:46" ht="13.5" customHeight="1" x14ac:dyDescent="0.15">
      <c r="B576" s="290"/>
      <c r="C576" s="29" t="s">
        <v>38</v>
      </c>
      <c r="D576" s="187"/>
      <c r="E576" s="58"/>
      <c r="F576" s="188"/>
      <c r="G576" s="188"/>
      <c r="H576" s="188"/>
      <c r="I576" s="64"/>
      <c r="J576" s="64"/>
      <c r="K576" s="189"/>
      <c r="L576" s="259"/>
      <c r="M576" s="259"/>
      <c r="N576" s="58"/>
      <c r="O576" s="30"/>
      <c r="P576" s="58"/>
      <c r="Q576" s="30"/>
      <c r="R576" s="134"/>
      <c r="S576" s="206"/>
      <c r="T576" s="290"/>
      <c r="U576" s="29" t="s">
        <v>38</v>
      </c>
      <c r="V576" s="187"/>
      <c r="W576" s="58"/>
      <c r="X576" s="188"/>
      <c r="Y576" s="188"/>
      <c r="Z576" s="188"/>
      <c r="AA576" s="64"/>
      <c r="AB576" s="64"/>
      <c r="AC576" s="189"/>
      <c r="AD576" s="259"/>
      <c r="AE576" s="259"/>
      <c r="AF576" s="58"/>
      <c r="AG576" s="30"/>
      <c r="AH576" s="58"/>
      <c r="AI576" s="30"/>
      <c r="AJ576" s="134"/>
      <c r="AK576" s="208"/>
      <c r="AL576" s="290"/>
      <c r="AM576" s="88" t="str">
        <f t="shared" si="49"/>
        <v/>
      </c>
      <c r="AN576" s="123" t="str">
        <f t="shared" si="50"/>
        <v/>
      </c>
      <c r="AO576" s="123" t="str">
        <f t="shared" si="51"/>
        <v/>
      </c>
      <c r="AP576" s="123" t="str">
        <f t="shared" si="52"/>
        <v/>
      </c>
      <c r="AQ576" s="89" t="str">
        <f t="shared" si="53"/>
        <v/>
      </c>
      <c r="AR576" s="39"/>
      <c r="AS576" s="234"/>
      <c r="AT576" s="39"/>
    </row>
    <row r="577" spans="2:46" ht="13.5" customHeight="1" thickBot="1" x14ac:dyDescent="0.2">
      <c r="B577" s="291"/>
      <c r="C577" s="29"/>
      <c r="D577" s="187"/>
      <c r="E577" s="58"/>
      <c r="F577" s="190"/>
      <c r="G577" s="190"/>
      <c r="H577" s="190"/>
      <c r="I577" s="58"/>
      <c r="J577" s="58"/>
      <c r="K577" s="189"/>
      <c r="L577" s="259"/>
      <c r="M577" s="259"/>
      <c r="N577" s="58"/>
      <c r="O577" s="30"/>
      <c r="P577" s="58"/>
      <c r="Q577" s="30"/>
      <c r="R577" s="185"/>
      <c r="S577" s="206"/>
      <c r="T577" s="291"/>
      <c r="U577" s="29"/>
      <c r="V577" s="187"/>
      <c r="W577" s="58"/>
      <c r="X577" s="190"/>
      <c r="Y577" s="190"/>
      <c r="Z577" s="190"/>
      <c r="AA577" s="58"/>
      <c r="AB577" s="58"/>
      <c r="AC577" s="189"/>
      <c r="AD577" s="259"/>
      <c r="AE577" s="259"/>
      <c r="AF577" s="58"/>
      <c r="AG577" s="30"/>
      <c r="AH577" s="58"/>
      <c r="AI577" s="30"/>
      <c r="AJ577" s="185"/>
      <c r="AK577" s="208"/>
      <c r="AL577" s="291"/>
      <c r="AM577" s="124" t="str">
        <f t="shared" si="49"/>
        <v/>
      </c>
      <c r="AN577" s="125" t="str">
        <f t="shared" si="50"/>
        <v/>
      </c>
      <c r="AO577" s="125" t="str">
        <f t="shared" si="51"/>
        <v/>
      </c>
      <c r="AP577" s="125" t="str">
        <f t="shared" si="52"/>
        <v/>
      </c>
      <c r="AQ577" s="126" t="str">
        <f t="shared" si="53"/>
        <v/>
      </c>
      <c r="AR577" s="39"/>
      <c r="AS577" s="234"/>
      <c r="AT577" s="39"/>
    </row>
    <row r="578" spans="2:46" ht="13.5" customHeight="1" x14ac:dyDescent="0.15">
      <c r="B578" s="289" t="s">
        <v>181</v>
      </c>
      <c r="C578" s="27" t="s">
        <v>34</v>
      </c>
      <c r="D578" s="41"/>
      <c r="E578" s="57"/>
      <c r="F578" s="98"/>
      <c r="G578" s="98"/>
      <c r="H578" s="98"/>
      <c r="I578" s="62"/>
      <c r="J578" s="62"/>
      <c r="K578" s="63"/>
      <c r="L578" s="258"/>
      <c r="M578" s="258"/>
      <c r="N578" s="57"/>
      <c r="O578" s="28"/>
      <c r="P578" s="57"/>
      <c r="Q578" s="28"/>
      <c r="R578" s="133"/>
      <c r="S578" s="206"/>
      <c r="T578" s="289" t="s">
        <v>181</v>
      </c>
      <c r="U578" s="27" t="s">
        <v>34</v>
      </c>
      <c r="V578" s="41"/>
      <c r="W578" s="57"/>
      <c r="X578" s="98"/>
      <c r="Y578" s="98"/>
      <c r="Z578" s="98"/>
      <c r="AA578" s="62"/>
      <c r="AB578" s="62"/>
      <c r="AC578" s="63"/>
      <c r="AD578" s="258"/>
      <c r="AE578" s="258"/>
      <c r="AF578" s="57"/>
      <c r="AG578" s="28"/>
      <c r="AH578" s="57"/>
      <c r="AI578" s="28"/>
      <c r="AJ578" s="133"/>
      <c r="AK578" s="208"/>
      <c r="AL578" s="289" t="s">
        <v>181</v>
      </c>
      <c r="AM578" s="121" t="str">
        <f t="shared" si="49"/>
        <v/>
      </c>
      <c r="AN578" s="97" t="str">
        <f t="shared" si="50"/>
        <v/>
      </c>
      <c r="AO578" s="97" t="str">
        <f t="shared" si="51"/>
        <v/>
      </c>
      <c r="AP578" s="97" t="str">
        <f t="shared" si="52"/>
        <v/>
      </c>
      <c r="AQ578" s="122" t="str">
        <f t="shared" si="53"/>
        <v/>
      </c>
      <c r="AR578" s="39"/>
      <c r="AS578" s="234"/>
      <c r="AT578" s="39"/>
    </row>
    <row r="579" spans="2:46" ht="13.5" customHeight="1" x14ac:dyDescent="0.15">
      <c r="B579" s="290"/>
      <c r="C579" s="29" t="s">
        <v>35</v>
      </c>
      <c r="D579" s="187"/>
      <c r="E579" s="58"/>
      <c r="F579" s="188"/>
      <c r="G579" s="188"/>
      <c r="H579" s="188"/>
      <c r="I579" s="64"/>
      <c r="J579" s="64"/>
      <c r="K579" s="189"/>
      <c r="L579" s="259"/>
      <c r="M579" s="259"/>
      <c r="N579" s="58"/>
      <c r="O579" s="30"/>
      <c r="P579" s="58"/>
      <c r="Q579" s="30"/>
      <c r="R579" s="134"/>
      <c r="S579" s="206"/>
      <c r="T579" s="290"/>
      <c r="U579" s="29" t="s">
        <v>35</v>
      </c>
      <c r="V579" s="187"/>
      <c r="W579" s="58"/>
      <c r="X579" s="188"/>
      <c r="Y579" s="188"/>
      <c r="Z579" s="188"/>
      <c r="AA579" s="64"/>
      <c r="AB579" s="64"/>
      <c r="AC579" s="189"/>
      <c r="AD579" s="259"/>
      <c r="AE579" s="259"/>
      <c r="AF579" s="58"/>
      <c r="AG579" s="30"/>
      <c r="AH579" s="58"/>
      <c r="AI579" s="30"/>
      <c r="AJ579" s="134"/>
      <c r="AK579" s="208"/>
      <c r="AL579" s="290"/>
      <c r="AM579" s="88" t="str">
        <f t="shared" si="49"/>
        <v/>
      </c>
      <c r="AN579" s="123" t="str">
        <f t="shared" si="50"/>
        <v/>
      </c>
      <c r="AO579" s="123" t="str">
        <f t="shared" si="51"/>
        <v/>
      </c>
      <c r="AP579" s="123" t="str">
        <f t="shared" si="52"/>
        <v/>
      </c>
      <c r="AQ579" s="89" t="str">
        <f t="shared" si="53"/>
        <v/>
      </c>
      <c r="AR579" s="39"/>
      <c r="AS579" s="234"/>
      <c r="AT579" s="39"/>
    </row>
    <row r="580" spans="2:46" ht="13.5" customHeight="1" x14ac:dyDescent="0.15">
      <c r="B580" s="290"/>
      <c r="C580" s="29" t="s">
        <v>36</v>
      </c>
      <c r="D580" s="187"/>
      <c r="E580" s="58"/>
      <c r="F580" s="188"/>
      <c r="G580" s="188"/>
      <c r="H580" s="188"/>
      <c r="I580" s="64"/>
      <c r="J580" s="64"/>
      <c r="K580" s="189"/>
      <c r="L580" s="259"/>
      <c r="M580" s="259"/>
      <c r="N580" s="58"/>
      <c r="O580" s="30"/>
      <c r="P580" s="58"/>
      <c r="Q580" s="30"/>
      <c r="R580" s="134"/>
      <c r="S580" s="206"/>
      <c r="T580" s="290"/>
      <c r="U580" s="29" t="s">
        <v>36</v>
      </c>
      <c r="V580" s="187"/>
      <c r="W580" s="58"/>
      <c r="X580" s="188"/>
      <c r="Y580" s="188"/>
      <c r="Z580" s="188"/>
      <c r="AA580" s="64"/>
      <c r="AB580" s="64"/>
      <c r="AC580" s="189"/>
      <c r="AD580" s="259"/>
      <c r="AE580" s="259"/>
      <c r="AF580" s="58"/>
      <c r="AG580" s="30"/>
      <c r="AH580" s="58"/>
      <c r="AI580" s="30"/>
      <c r="AJ580" s="134"/>
      <c r="AK580" s="208"/>
      <c r="AL580" s="290"/>
      <c r="AM580" s="88" t="str">
        <f t="shared" si="49"/>
        <v/>
      </c>
      <c r="AN580" s="123" t="str">
        <f t="shared" si="50"/>
        <v/>
      </c>
      <c r="AO580" s="123" t="str">
        <f t="shared" si="51"/>
        <v/>
      </c>
      <c r="AP580" s="123" t="str">
        <f t="shared" si="52"/>
        <v/>
      </c>
      <c r="AQ580" s="89" t="str">
        <f t="shared" si="53"/>
        <v/>
      </c>
      <c r="AR580" s="39"/>
      <c r="AS580" s="234"/>
      <c r="AT580" s="39"/>
    </row>
    <row r="581" spans="2:46" ht="13.5" customHeight="1" x14ac:dyDescent="0.15">
      <c r="B581" s="290"/>
      <c r="C581" s="29" t="s">
        <v>38</v>
      </c>
      <c r="D581" s="187"/>
      <c r="E581" s="58"/>
      <c r="F581" s="188"/>
      <c r="G581" s="188"/>
      <c r="H581" s="188"/>
      <c r="I581" s="64"/>
      <c r="J581" s="64"/>
      <c r="K581" s="189"/>
      <c r="L581" s="259"/>
      <c r="M581" s="259"/>
      <c r="N581" s="58"/>
      <c r="O581" s="30"/>
      <c r="P581" s="58"/>
      <c r="Q581" s="30"/>
      <c r="R581" s="134"/>
      <c r="S581" s="206"/>
      <c r="T581" s="290"/>
      <c r="U581" s="29" t="s">
        <v>38</v>
      </c>
      <c r="V581" s="187"/>
      <c r="W581" s="58"/>
      <c r="X581" s="188"/>
      <c r="Y581" s="188"/>
      <c r="Z581" s="188"/>
      <c r="AA581" s="64"/>
      <c r="AB581" s="64"/>
      <c r="AC581" s="189"/>
      <c r="AD581" s="259"/>
      <c r="AE581" s="259"/>
      <c r="AF581" s="58"/>
      <c r="AG581" s="30"/>
      <c r="AH581" s="58"/>
      <c r="AI581" s="30"/>
      <c r="AJ581" s="134"/>
      <c r="AK581" s="208"/>
      <c r="AL581" s="290"/>
      <c r="AM581" s="88" t="str">
        <f t="shared" si="49"/>
        <v/>
      </c>
      <c r="AN581" s="123" t="str">
        <f t="shared" si="50"/>
        <v/>
      </c>
      <c r="AO581" s="123" t="str">
        <f t="shared" si="51"/>
        <v/>
      </c>
      <c r="AP581" s="123" t="str">
        <f t="shared" si="52"/>
        <v/>
      </c>
      <c r="AQ581" s="89" t="str">
        <f t="shared" si="53"/>
        <v/>
      </c>
      <c r="AR581" s="39"/>
      <c r="AS581" s="234"/>
      <c r="AT581" s="39"/>
    </row>
    <row r="582" spans="2:46" ht="13.5" customHeight="1" thickBot="1" x14ac:dyDescent="0.2">
      <c r="B582" s="291"/>
      <c r="C582" s="29"/>
      <c r="D582" s="187"/>
      <c r="E582" s="58"/>
      <c r="F582" s="190"/>
      <c r="G582" s="190"/>
      <c r="H582" s="190"/>
      <c r="I582" s="58"/>
      <c r="J582" s="58"/>
      <c r="K582" s="189"/>
      <c r="L582" s="259"/>
      <c r="M582" s="259"/>
      <c r="N582" s="58"/>
      <c r="O582" s="30"/>
      <c r="P582" s="58"/>
      <c r="Q582" s="30"/>
      <c r="R582" s="185"/>
      <c r="S582" s="206"/>
      <c r="T582" s="291"/>
      <c r="U582" s="29"/>
      <c r="V582" s="187"/>
      <c r="W582" s="58"/>
      <c r="X582" s="190"/>
      <c r="Y582" s="190"/>
      <c r="Z582" s="190"/>
      <c r="AA582" s="58"/>
      <c r="AB582" s="58"/>
      <c r="AC582" s="189"/>
      <c r="AD582" s="259"/>
      <c r="AE582" s="259"/>
      <c r="AF582" s="58"/>
      <c r="AG582" s="30"/>
      <c r="AH582" s="58"/>
      <c r="AI582" s="30"/>
      <c r="AJ582" s="185"/>
      <c r="AK582" s="208"/>
      <c r="AL582" s="291"/>
      <c r="AM582" s="124" t="str">
        <f t="shared" si="49"/>
        <v/>
      </c>
      <c r="AN582" s="125" t="str">
        <f t="shared" si="50"/>
        <v/>
      </c>
      <c r="AO582" s="125" t="str">
        <f t="shared" si="51"/>
        <v/>
      </c>
      <c r="AP582" s="125" t="str">
        <f t="shared" si="52"/>
        <v/>
      </c>
      <c r="AQ582" s="126" t="str">
        <f t="shared" si="53"/>
        <v/>
      </c>
      <c r="AR582" s="39"/>
      <c r="AS582" s="234"/>
      <c r="AT582" s="39"/>
    </row>
    <row r="583" spans="2:46" ht="13.5" customHeight="1" x14ac:dyDescent="0.15">
      <c r="B583" s="289" t="s">
        <v>182</v>
      </c>
      <c r="C583" s="27" t="s">
        <v>34</v>
      </c>
      <c r="D583" s="41"/>
      <c r="E583" s="57"/>
      <c r="F583" s="98"/>
      <c r="G583" s="98"/>
      <c r="H583" s="98"/>
      <c r="I583" s="62"/>
      <c r="J583" s="62"/>
      <c r="K583" s="63"/>
      <c r="L583" s="258"/>
      <c r="M583" s="258"/>
      <c r="N583" s="57"/>
      <c r="O583" s="28"/>
      <c r="P583" s="57"/>
      <c r="Q583" s="28"/>
      <c r="R583" s="133"/>
      <c r="S583" s="206"/>
      <c r="T583" s="289" t="s">
        <v>182</v>
      </c>
      <c r="U583" s="27" t="s">
        <v>34</v>
      </c>
      <c r="V583" s="41"/>
      <c r="W583" s="57"/>
      <c r="X583" s="98"/>
      <c r="Y583" s="98"/>
      <c r="Z583" s="98"/>
      <c r="AA583" s="62"/>
      <c r="AB583" s="62"/>
      <c r="AC583" s="63"/>
      <c r="AD583" s="258"/>
      <c r="AE583" s="258"/>
      <c r="AF583" s="57"/>
      <c r="AG583" s="28"/>
      <c r="AH583" s="57"/>
      <c r="AI583" s="28"/>
      <c r="AJ583" s="133"/>
      <c r="AK583" s="208"/>
      <c r="AL583" s="289" t="s">
        <v>182</v>
      </c>
      <c r="AM583" s="121" t="str">
        <f t="shared" si="49"/>
        <v/>
      </c>
      <c r="AN583" s="97" t="str">
        <f t="shared" si="50"/>
        <v/>
      </c>
      <c r="AO583" s="97" t="str">
        <f t="shared" si="51"/>
        <v/>
      </c>
      <c r="AP583" s="97" t="str">
        <f t="shared" si="52"/>
        <v/>
      </c>
      <c r="AQ583" s="122" t="str">
        <f t="shared" si="53"/>
        <v/>
      </c>
      <c r="AR583" s="39"/>
      <c r="AS583" s="234"/>
      <c r="AT583" s="39"/>
    </row>
    <row r="584" spans="2:46" ht="13.5" customHeight="1" x14ac:dyDescent="0.15">
      <c r="B584" s="290"/>
      <c r="C584" s="29" t="s">
        <v>35</v>
      </c>
      <c r="D584" s="187"/>
      <c r="E584" s="58"/>
      <c r="F584" s="188"/>
      <c r="G584" s="188"/>
      <c r="H584" s="188"/>
      <c r="I584" s="64"/>
      <c r="J584" s="64"/>
      <c r="K584" s="189"/>
      <c r="L584" s="259"/>
      <c r="M584" s="259"/>
      <c r="N584" s="58"/>
      <c r="O584" s="30"/>
      <c r="P584" s="58"/>
      <c r="Q584" s="30"/>
      <c r="R584" s="134"/>
      <c r="S584" s="206"/>
      <c r="T584" s="290"/>
      <c r="U584" s="29" t="s">
        <v>35</v>
      </c>
      <c r="V584" s="187"/>
      <c r="W584" s="58"/>
      <c r="X584" s="188"/>
      <c r="Y584" s="188"/>
      <c r="Z584" s="188"/>
      <c r="AA584" s="64"/>
      <c r="AB584" s="64"/>
      <c r="AC584" s="189"/>
      <c r="AD584" s="259"/>
      <c r="AE584" s="259"/>
      <c r="AF584" s="58"/>
      <c r="AG584" s="30"/>
      <c r="AH584" s="58"/>
      <c r="AI584" s="30"/>
      <c r="AJ584" s="134"/>
      <c r="AK584" s="208"/>
      <c r="AL584" s="290"/>
      <c r="AM584" s="88" t="str">
        <f t="shared" si="49"/>
        <v/>
      </c>
      <c r="AN584" s="123" t="str">
        <f t="shared" si="50"/>
        <v/>
      </c>
      <c r="AO584" s="123" t="str">
        <f t="shared" si="51"/>
        <v/>
      </c>
      <c r="AP584" s="123" t="str">
        <f t="shared" si="52"/>
        <v/>
      </c>
      <c r="AQ584" s="89" t="str">
        <f t="shared" si="53"/>
        <v/>
      </c>
      <c r="AR584" s="39"/>
      <c r="AS584" s="234"/>
      <c r="AT584" s="39"/>
    </row>
    <row r="585" spans="2:46" ht="13.5" customHeight="1" x14ac:dyDescent="0.15">
      <c r="B585" s="290"/>
      <c r="C585" s="29" t="s">
        <v>36</v>
      </c>
      <c r="D585" s="187"/>
      <c r="E585" s="58"/>
      <c r="F585" s="188"/>
      <c r="G585" s="188"/>
      <c r="H585" s="188"/>
      <c r="I585" s="64"/>
      <c r="J585" s="64"/>
      <c r="K585" s="189"/>
      <c r="L585" s="259"/>
      <c r="M585" s="259"/>
      <c r="N585" s="58"/>
      <c r="O585" s="30"/>
      <c r="P585" s="58"/>
      <c r="Q585" s="30"/>
      <c r="R585" s="134"/>
      <c r="S585" s="206"/>
      <c r="T585" s="290"/>
      <c r="U585" s="29" t="s">
        <v>36</v>
      </c>
      <c r="V585" s="187"/>
      <c r="W585" s="58"/>
      <c r="X585" s="188"/>
      <c r="Y585" s="188"/>
      <c r="Z585" s="188"/>
      <c r="AA585" s="64"/>
      <c r="AB585" s="64"/>
      <c r="AC585" s="189"/>
      <c r="AD585" s="259"/>
      <c r="AE585" s="259"/>
      <c r="AF585" s="58"/>
      <c r="AG585" s="30"/>
      <c r="AH585" s="58"/>
      <c r="AI585" s="30"/>
      <c r="AJ585" s="134"/>
      <c r="AK585" s="208"/>
      <c r="AL585" s="290"/>
      <c r="AM585" s="88" t="str">
        <f t="shared" si="49"/>
        <v/>
      </c>
      <c r="AN585" s="123" t="str">
        <f t="shared" si="50"/>
        <v/>
      </c>
      <c r="AO585" s="123" t="str">
        <f t="shared" si="51"/>
        <v/>
      </c>
      <c r="AP585" s="123" t="str">
        <f t="shared" si="52"/>
        <v/>
      </c>
      <c r="AQ585" s="89" t="str">
        <f t="shared" si="53"/>
        <v/>
      </c>
      <c r="AR585" s="39"/>
      <c r="AS585" s="234"/>
      <c r="AT585" s="39"/>
    </row>
    <row r="586" spans="2:46" ht="13.5" customHeight="1" x14ac:dyDescent="0.15">
      <c r="B586" s="290"/>
      <c r="C586" s="29" t="s">
        <v>38</v>
      </c>
      <c r="D586" s="187"/>
      <c r="E586" s="58"/>
      <c r="F586" s="188"/>
      <c r="G586" s="188"/>
      <c r="H586" s="188"/>
      <c r="I586" s="64"/>
      <c r="J586" s="64"/>
      <c r="K586" s="189"/>
      <c r="L586" s="259"/>
      <c r="M586" s="259"/>
      <c r="N586" s="58"/>
      <c r="O586" s="30"/>
      <c r="P586" s="58"/>
      <c r="Q586" s="30"/>
      <c r="R586" s="134"/>
      <c r="S586" s="206"/>
      <c r="T586" s="290"/>
      <c r="U586" s="29" t="s">
        <v>38</v>
      </c>
      <c r="V586" s="187"/>
      <c r="W586" s="58"/>
      <c r="X586" s="188"/>
      <c r="Y586" s="188"/>
      <c r="Z586" s="188"/>
      <c r="AA586" s="64"/>
      <c r="AB586" s="64"/>
      <c r="AC586" s="189"/>
      <c r="AD586" s="259"/>
      <c r="AE586" s="259"/>
      <c r="AF586" s="58"/>
      <c r="AG586" s="30"/>
      <c r="AH586" s="58"/>
      <c r="AI586" s="30"/>
      <c r="AJ586" s="134"/>
      <c r="AK586" s="208"/>
      <c r="AL586" s="290"/>
      <c r="AM586" s="88" t="str">
        <f t="shared" si="49"/>
        <v/>
      </c>
      <c r="AN586" s="123" t="str">
        <f t="shared" si="50"/>
        <v/>
      </c>
      <c r="AO586" s="123" t="str">
        <f t="shared" si="51"/>
        <v/>
      </c>
      <c r="AP586" s="123" t="str">
        <f t="shared" si="52"/>
        <v/>
      </c>
      <c r="AQ586" s="89" t="str">
        <f t="shared" si="53"/>
        <v/>
      </c>
      <c r="AR586" s="39"/>
      <c r="AS586" s="234"/>
      <c r="AT586" s="39"/>
    </row>
    <row r="587" spans="2:46" ht="13.5" customHeight="1" thickBot="1" x14ac:dyDescent="0.2">
      <c r="B587" s="291"/>
      <c r="C587" s="29"/>
      <c r="D587" s="187"/>
      <c r="E587" s="58"/>
      <c r="F587" s="190"/>
      <c r="G587" s="190"/>
      <c r="H587" s="190"/>
      <c r="I587" s="58"/>
      <c r="J587" s="58"/>
      <c r="K587" s="189"/>
      <c r="L587" s="259"/>
      <c r="M587" s="259"/>
      <c r="N587" s="58"/>
      <c r="O587" s="30"/>
      <c r="P587" s="58"/>
      <c r="Q587" s="30"/>
      <c r="R587" s="185"/>
      <c r="S587" s="206"/>
      <c r="T587" s="291"/>
      <c r="U587" s="29"/>
      <c r="V587" s="187"/>
      <c r="W587" s="58"/>
      <c r="X587" s="190"/>
      <c r="Y587" s="190"/>
      <c r="Z587" s="190"/>
      <c r="AA587" s="58"/>
      <c r="AB587" s="58"/>
      <c r="AC587" s="189"/>
      <c r="AD587" s="259"/>
      <c r="AE587" s="259"/>
      <c r="AF587" s="58"/>
      <c r="AG587" s="30"/>
      <c r="AH587" s="58"/>
      <c r="AI587" s="30"/>
      <c r="AJ587" s="185"/>
      <c r="AK587" s="208"/>
      <c r="AL587" s="291"/>
      <c r="AM587" s="124" t="str">
        <f t="shared" si="49"/>
        <v/>
      </c>
      <c r="AN587" s="125" t="str">
        <f t="shared" si="50"/>
        <v/>
      </c>
      <c r="AO587" s="125" t="str">
        <f t="shared" si="51"/>
        <v/>
      </c>
      <c r="AP587" s="125" t="str">
        <f t="shared" si="52"/>
        <v/>
      </c>
      <c r="AQ587" s="126" t="str">
        <f t="shared" si="53"/>
        <v/>
      </c>
      <c r="AR587" s="39"/>
      <c r="AS587" s="234"/>
      <c r="AT587" s="39"/>
    </row>
    <row r="588" spans="2:46" ht="13.5" customHeight="1" x14ac:dyDescent="0.15">
      <c r="B588" s="289" t="s">
        <v>183</v>
      </c>
      <c r="C588" s="27" t="s">
        <v>34</v>
      </c>
      <c r="D588" s="41"/>
      <c r="E588" s="57"/>
      <c r="F588" s="98"/>
      <c r="G588" s="98"/>
      <c r="H588" s="98"/>
      <c r="I588" s="62"/>
      <c r="J588" s="62"/>
      <c r="K588" s="63"/>
      <c r="L588" s="258"/>
      <c r="M588" s="258"/>
      <c r="N588" s="57"/>
      <c r="O588" s="28"/>
      <c r="P588" s="57"/>
      <c r="Q588" s="28"/>
      <c r="R588" s="133"/>
      <c r="S588" s="206"/>
      <c r="T588" s="289" t="s">
        <v>183</v>
      </c>
      <c r="U588" s="27" t="s">
        <v>34</v>
      </c>
      <c r="V588" s="41"/>
      <c r="W588" s="57"/>
      <c r="X588" s="98"/>
      <c r="Y588" s="98"/>
      <c r="Z588" s="98"/>
      <c r="AA588" s="62"/>
      <c r="AB588" s="62"/>
      <c r="AC588" s="63"/>
      <c r="AD588" s="258"/>
      <c r="AE588" s="258"/>
      <c r="AF588" s="57"/>
      <c r="AG588" s="28"/>
      <c r="AH588" s="57"/>
      <c r="AI588" s="28"/>
      <c r="AJ588" s="133"/>
      <c r="AK588" s="208"/>
      <c r="AL588" s="289" t="s">
        <v>183</v>
      </c>
      <c r="AM588" s="121" t="str">
        <f t="shared" si="49"/>
        <v/>
      </c>
      <c r="AN588" s="97" t="str">
        <f t="shared" si="50"/>
        <v/>
      </c>
      <c r="AO588" s="97" t="str">
        <f t="shared" si="51"/>
        <v/>
      </c>
      <c r="AP588" s="97" t="str">
        <f t="shared" si="52"/>
        <v/>
      </c>
      <c r="AQ588" s="122" t="str">
        <f t="shared" si="53"/>
        <v/>
      </c>
      <c r="AR588" s="39"/>
      <c r="AS588" s="234"/>
      <c r="AT588" s="39"/>
    </row>
    <row r="589" spans="2:46" ht="13.5" customHeight="1" x14ac:dyDescent="0.15">
      <c r="B589" s="290"/>
      <c r="C589" s="29" t="s">
        <v>35</v>
      </c>
      <c r="D589" s="187"/>
      <c r="E589" s="58"/>
      <c r="F589" s="188"/>
      <c r="G589" s="188"/>
      <c r="H589" s="188"/>
      <c r="I589" s="64"/>
      <c r="J589" s="64"/>
      <c r="K589" s="189"/>
      <c r="L589" s="259"/>
      <c r="M589" s="259"/>
      <c r="N589" s="58"/>
      <c r="O589" s="30"/>
      <c r="P589" s="58"/>
      <c r="Q589" s="30"/>
      <c r="R589" s="134"/>
      <c r="S589" s="206"/>
      <c r="T589" s="290"/>
      <c r="U589" s="29" t="s">
        <v>35</v>
      </c>
      <c r="V589" s="187"/>
      <c r="W589" s="58"/>
      <c r="X589" s="188"/>
      <c r="Y589" s="188"/>
      <c r="Z589" s="188"/>
      <c r="AA589" s="64"/>
      <c r="AB589" s="64"/>
      <c r="AC589" s="189"/>
      <c r="AD589" s="259"/>
      <c r="AE589" s="259"/>
      <c r="AF589" s="58"/>
      <c r="AG589" s="30"/>
      <c r="AH589" s="58"/>
      <c r="AI589" s="30"/>
      <c r="AJ589" s="134"/>
      <c r="AK589" s="208"/>
      <c r="AL589" s="290"/>
      <c r="AM589" s="88" t="str">
        <f t="shared" si="49"/>
        <v/>
      </c>
      <c r="AN589" s="123" t="str">
        <f t="shared" si="50"/>
        <v/>
      </c>
      <c r="AO589" s="123" t="str">
        <f t="shared" si="51"/>
        <v/>
      </c>
      <c r="AP589" s="123" t="str">
        <f t="shared" si="52"/>
        <v/>
      </c>
      <c r="AQ589" s="89" t="str">
        <f t="shared" si="53"/>
        <v/>
      </c>
      <c r="AR589" s="39"/>
      <c r="AS589" s="234"/>
      <c r="AT589" s="39"/>
    </row>
    <row r="590" spans="2:46" ht="13.5" customHeight="1" x14ac:dyDescent="0.15">
      <c r="B590" s="290"/>
      <c r="C590" s="29" t="s">
        <v>36</v>
      </c>
      <c r="D590" s="187"/>
      <c r="E590" s="58"/>
      <c r="F590" s="188"/>
      <c r="G590" s="188"/>
      <c r="H590" s="188"/>
      <c r="I590" s="64"/>
      <c r="J590" s="64"/>
      <c r="K590" s="189"/>
      <c r="L590" s="259"/>
      <c r="M590" s="259"/>
      <c r="N590" s="58"/>
      <c r="O590" s="30"/>
      <c r="P590" s="58"/>
      <c r="Q590" s="30"/>
      <c r="R590" s="134"/>
      <c r="S590" s="206"/>
      <c r="T590" s="290"/>
      <c r="U590" s="29" t="s">
        <v>36</v>
      </c>
      <c r="V590" s="187"/>
      <c r="W590" s="58"/>
      <c r="X590" s="188"/>
      <c r="Y590" s="188"/>
      <c r="Z590" s="188"/>
      <c r="AA590" s="64"/>
      <c r="AB590" s="64"/>
      <c r="AC590" s="189"/>
      <c r="AD590" s="259"/>
      <c r="AE590" s="259"/>
      <c r="AF590" s="58"/>
      <c r="AG590" s="30"/>
      <c r="AH590" s="58"/>
      <c r="AI590" s="30"/>
      <c r="AJ590" s="134"/>
      <c r="AK590" s="208"/>
      <c r="AL590" s="290"/>
      <c r="AM590" s="88" t="str">
        <f t="shared" si="49"/>
        <v/>
      </c>
      <c r="AN590" s="123" t="str">
        <f t="shared" si="50"/>
        <v/>
      </c>
      <c r="AO590" s="123" t="str">
        <f t="shared" si="51"/>
        <v/>
      </c>
      <c r="AP590" s="123" t="str">
        <f t="shared" si="52"/>
        <v/>
      </c>
      <c r="AQ590" s="89" t="str">
        <f t="shared" si="53"/>
        <v/>
      </c>
      <c r="AR590" s="39"/>
      <c r="AS590" s="234"/>
      <c r="AT590" s="39"/>
    </row>
    <row r="591" spans="2:46" ht="13.5" customHeight="1" x14ac:dyDescent="0.15">
      <c r="B591" s="290"/>
      <c r="C591" s="29" t="s">
        <v>38</v>
      </c>
      <c r="D591" s="187"/>
      <c r="E591" s="58"/>
      <c r="F591" s="188"/>
      <c r="G591" s="188"/>
      <c r="H591" s="188"/>
      <c r="I591" s="64"/>
      <c r="J591" s="64"/>
      <c r="K591" s="189"/>
      <c r="L591" s="259"/>
      <c r="M591" s="259"/>
      <c r="N591" s="58"/>
      <c r="O591" s="30"/>
      <c r="P591" s="58"/>
      <c r="Q591" s="30"/>
      <c r="R591" s="134"/>
      <c r="S591" s="206"/>
      <c r="T591" s="290"/>
      <c r="U591" s="29" t="s">
        <v>38</v>
      </c>
      <c r="V591" s="187"/>
      <c r="W591" s="58"/>
      <c r="X591" s="188"/>
      <c r="Y591" s="188"/>
      <c r="Z591" s="188"/>
      <c r="AA591" s="64"/>
      <c r="AB591" s="64"/>
      <c r="AC591" s="189"/>
      <c r="AD591" s="259"/>
      <c r="AE591" s="259"/>
      <c r="AF591" s="58"/>
      <c r="AG591" s="30"/>
      <c r="AH591" s="58"/>
      <c r="AI591" s="30"/>
      <c r="AJ591" s="134"/>
      <c r="AK591" s="208"/>
      <c r="AL591" s="290"/>
      <c r="AM591" s="88" t="str">
        <f t="shared" si="49"/>
        <v/>
      </c>
      <c r="AN591" s="123" t="str">
        <f t="shared" si="50"/>
        <v/>
      </c>
      <c r="AO591" s="123" t="str">
        <f t="shared" si="51"/>
        <v/>
      </c>
      <c r="AP591" s="123" t="str">
        <f t="shared" si="52"/>
        <v/>
      </c>
      <c r="AQ591" s="89" t="str">
        <f t="shared" si="53"/>
        <v/>
      </c>
      <c r="AR591" s="39"/>
      <c r="AS591" s="234"/>
      <c r="AT591" s="39"/>
    </row>
    <row r="592" spans="2:46" ht="13.5" customHeight="1" thickBot="1" x14ac:dyDescent="0.2">
      <c r="B592" s="291"/>
      <c r="C592" s="29"/>
      <c r="D592" s="187"/>
      <c r="E592" s="58"/>
      <c r="F592" s="190"/>
      <c r="G592" s="190"/>
      <c r="H592" s="190"/>
      <c r="I592" s="58"/>
      <c r="J592" s="58"/>
      <c r="K592" s="189"/>
      <c r="L592" s="259"/>
      <c r="M592" s="259"/>
      <c r="N592" s="58"/>
      <c r="O592" s="30"/>
      <c r="P592" s="58"/>
      <c r="Q592" s="30"/>
      <c r="R592" s="185"/>
      <c r="S592" s="206"/>
      <c r="T592" s="291"/>
      <c r="U592" s="29"/>
      <c r="V592" s="187"/>
      <c r="W592" s="58"/>
      <c r="X592" s="190"/>
      <c r="Y592" s="190"/>
      <c r="Z592" s="190"/>
      <c r="AA592" s="58"/>
      <c r="AB592" s="58"/>
      <c r="AC592" s="189"/>
      <c r="AD592" s="259"/>
      <c r="AE592" s="259"/>
      <c r="AF592" s="58"/>
      <c r="AG592" s="30"/>
      <c r="AH592" s="58"/>
      <c r="AI592" s="30"/>
      <c r="AJ592" s="185"/>
      <c r="AK592" s="208"/>
      <c r="AL592" s="291"/>
      <c r="AM592" s="124" t="str">
        <f t="shared" si="49"/>
        <v/>
      </c>
      <c r="AN592" s="125" t="str">
        <f t="shared" si="50"/>
        <v/>
      </c>
      <c r="AO592" s="125" t="str">
        <f t="shared" si="51"/>
        <v/>
      </c>
      <c r="AP592" s="125" t="str">
        <f t="shared" si="52"/>
        <v/>
      </c>
      <c r="AQ592" s="126" t="str">
        <f t="shared" si="53"/>
        <v/>
      </c>
      <c r="AR592" s="39"/>
      <c r="AS592" s="234"/>
      <c r="AT592" s="39"/>
    </row>
    <row r="593" spans="2:46" ht="13.5" customHeight="1" x14ac:dyDescent="0.15">
      <c r="B593" s="289" t="s">
        <v>184</v>
      </c>
      <c r="C593" s="27" t="s">
        <v>34</v>
      </c>
      <c r="D593" s="41"/>
      <c r="E593" s="57"/>
      <c r="F593" s="98"/>
      <c r="G593" s="98"/>
      <c r="H593" s="98"/>
      <c r="I593" s="62"/>
      <c r="J593" s="62"/>
      <c r="K593" s="63"/>
      <c r="L593" s="258"/>
      <c r="M593" s="258"/>
      <c r="N593" s="57"/>
      <c r="O593" s="28"/>
      <c r="P593" s="57"/>
      <c r="Q593" s="28"/>
      <c r="R593" s="133"/>
      <c r="S593" s="206"/>
      <c r="T593" s="289" t="s">
        <v>184</v>
      </c>
      <c r="U593" s="27" t="s">
        <v>34</v>
      </c>
      <c r="V593" s="41"/>
      <c r="W593" s="57"/>
      <c r="X593" s="98"/>
      <c r="Y593" s="98"/>
      <c r="Z593" s="98"/>
      <c r="AA593" s="62"/>
      <c r="AB593" s="62"/>
      <c r="AC593" s="63"/>
      <c r="AD593" s="258"/>
      <c r="AE593" s="258"/>
      <c r="AF593" s="57"/>
      <c r="AG593" s="28"/>
      <c r="AH593" s="57"/>
      <c r="AI593" s="28"/>
      <c r="AJ593" s="133"/>
      <c r="AK593" s="208"/>
      <c r="AL593" s="289" t="s">
        <v>184</v>
      </c>
      <c r="AM593" s="121" t="str">
        <f t="shared" si="49"/>
        <v/>
      </c>
      <c r="AN593" s="97" t="str">
        <f t="shared" si="50"/>
        <v/>
      </c>
      <c r="AO593" s="97" t="str">
        <f t="shared" si="51"/>
        <v/>
      </c>
      <c r="AP593" s="97" t="str">
        <f t="shared" si="52"/>
        <v/>
      </c>
      <c r="AQ593" s="122" t="str">
        <f t="shared" si="53"/>
        <v/>
      </c>
      <c r="AR593" s="39"/>
      <c r="AS593" s="234"/>
      <c r="AT593" s="39"/>
    </row>
    <row r="594" spans="2:46" ht="13.5" customHeight="1" x14ac:dyDescent="0.15">
      <c r="B594" s="290"/>
      <c r="C594" s="29" t="s">
        <v>35</v>
      </c>
      <c r="D594" s="187"/>
      <c r="E594" s="58"/>
      <c r="F594" s="188"/>
      <c r="G594" s="188"/>
      <c r="H594" s="188"/>
      <c r="I594" s="64"/>
      <c r="J594" s="64"/>
      <c r="K594" s="189"/>
      <c r="L594" s="259"/>
      <c r="M594" s="259"/>
      <c r="N594" s="58"/>
      <c r="O594" s="30"/>
      <c r="P594" s="58"/>
      <c r="Q594" s="30"/>
      <c r="R594" s="134"/>
      <c r="S594" s="206"/>
      <c r="T594" s="290"/>
      <c r="U594" s="29" t="s">
        <v>35</v>
      </c>
      <c r="V594" s="187"/>
      <c r="W594" s="58"/>
      <c r="X594" s="188"/>
      <c r="Y594" s="188"/>
      <c r="Z594" s="188"/>
      <c r="AA594" s="64"/>
      <c r="AB594" s="64"/>
      <c r="AC594" s="189"/>
      <c r="AD594" s="259"/>
      <c r="AE594" s="259"/>
      <c r="AF594" s="58"/>
      <c r="AG594" s="30"/>
      <c r="AH594" s="58"/>
      <c r="AI594" s="30"/>
      <c r="AJ594" s="134"/>
      <c r="AK594" s="208"/>
      <c r="AL594" s="290"/>
      <c r="AM594" s="88" t="str">
        <f t="shared" si="49"/>
        <v/>
      </c>
      <c r="AN594" s="123" t="str">
        <f t="shared" si="50"/>
        <v/>
      </c>
      <c r="AO594" s="123" t="str">
        <f t="shared" si="51"/>
        <v/>
      </c>
      <c r="AP594" s="123" t="str">
        <f t="shared" si="52"/>
        <v/>
      </c>
      <c r="AQ594" s="89" t="str">
        <f t="shared" si="53"/>
        <v/>
      </c>
      <c r="AR594" s="39"/>
      <c r="AS594" s="234"/>
      <c r="AT594" s="39"/>
    </row>
    <row r="595" spans="2:46" ht="13.5" customHeight="1" x14ac:dyDescent="0.15">
      <c r="B595" s="290"/>
      <c r="C595" s="29" t="s">
        <v>36</v>
      </c>
      <c r="D595" s="187"/>
      <c r="E595" s="58"/>
      <c r="F595" s="188"/>
      <c r="G595" s="188"/>
      <c r="H595" s="188"/>
      <c r="I595" s="64"/>
      <c r="J595" s="64"/>
      <c r="K595" s="189"/>
      <c r="L595" s="259"/>
      <c r="M595" s="259"/>
      <c r="N595" s="58"/>
      <c r="O595" s="30"/>
      <c r="P595" s="58"/>
      <c r="Q595" s="30"/>
      <c r="R595" s="134"/>
      <c r="S595" s="206"/>
      <c r="T595" s="290"/>
      <c r="U595" s="29" t="s">
        <v>36</v>
      </c>
      <c r="V595" s="187"/>
      <c r="W595" s="58"/>
      <c r="X595" s="188"/>
      <c r="Y595" s="188"/>
      <c r="Z595" s="188"/>
      <c r="AA595" s="64"/>
      <c r="AB595" s="64"/>
      <c r="AC595" s="189"/>
      <c r="AD595" s="259"/>
      <c r="AE595" s="259"/>
      <c r="AF595" s="58"/>
      <c r="AG595" s="30"/>
      <c r="AH595" s="58"/>
      <c r="AI595" s="30"/>
      <c r="AJ595" s="134"/>
      <c r="AK595" s="208"/>
      <c r="AL595" s="290"/>
      <c r="AM595" s="88" t="str">
        <f t="shared" si="49"/>
        <v/>
      </c>
      <c r="AN595" s="123" t="str">
        <f t="shared" si="50"/>
        <v/>
      </c>
      <c r="AO595" s="123" t="str">
        <f t="shared" si="51"/>
        <v/>
      </c>
      <c r="AP595" s="123" t="str">
        <f t="shared" si="52"/>
        <v/>
      </c>
      <c r="AQ595" s="89" t="str">
        <f t="shared" si="53"/>
        <v/>
      </c>
      <c r="AR595" s="39"/>
      <c r="AS595" s="234"/>
      <c r="AT595" s="39"/>
    </row>
    <row r="596" spans="2:46" ht="13.5" customHeight="1" x14ac:dyDescent="0.15">
      <c r="B596" s="290"/>
      <c r="C596" s="29" t="s">
        <v>38</v>
      </c>
      <c r="D596" s="187"/>
      <c r="E596" s="58"/>
      <c r="F596" s="188"/>
      <c r="G596" s="188"/>
      <c r="H596" s="188"/>
      <c r="I596" s="64"/>
      <c r="J596" s="64"/>
      <c r="K596" s="189"/>
      <c r="L596" s="259"/>
      <c r="M596" s="259"/>
      <c r="N596" s="58"/>
      <c r="O596" s="30"/>
      <c r="P596" s="58"/>
      <c r="Q596" s="30"/>
      <c r="R596" s="134"/>
      <c r="S596" s="206"/>
      <c r="T596" s="290"/>
      <c r="U596" s="29" t="s">
        <v>38</v>
      </c>
      <c r="V596" s="187"/>
      <c r="W596" s="58"/>
      <c r="X596" s="188"/>
      <c r="Y596" s="188"/>
      <c r="Z596" s="188"/>
      <c r="AA596" s="64"/>
      <c r="AB596" s="64"/>
      <c r="AC596" s="189"/>
      <c r="AD596" s="259"/>
      <c r="AE596" s="259"/>
      <c r="AF596" s="58"/>
      <c r="AG596" s="30"/>
      <c r="AH596" s="58"/>
      <c r="AI596" s="30"/>
      <c r="AJ596" s="134"/>
      <c r="AK596" s="208"/>
      <c r="AL596" s="290"/>
      <c r="AM596" s="88" t="str">
        <f t="shared" si="49"/>
        <v/>
      </c>
      <c r="AN596" s="123" t="str">
        <f t="shared" si="50"/>
        <v/>
      </c>
      <c r="AO596" s="123" t="str">
        <f t="shared" si="51"/>
        <v/>
      </c>
      <c r="AP596" s="123" t="str">
        <f t="shared" si="52"/>
        <v/>
      </c>
      <c r="AQ596" s="89" t="str">
        <f t="shared" si="53"/>
        <v/>
      </c>
      <c r="AR596" s="39"/>
      <c r="AS596" s="234"/>
      <c r="AT596" s="39"/>
    </row>
    <row r="597" spans="2:46" ht="13.5" customHeight="1" thickBot="1" x14ac:dyDescent="0.2">
      <c r="B597" s="291"/>
      <c r="C597" s="29"/>
      <c r="D597" s="187"/>
      <c r="E597" s="58"/>
      <c r="F597" s="190"/>
      <c r="G597" s="190"/>
      <c r="H597" s="190"/>
      <c r="I597" s="58"/>
      <c r="J597" s="58"/>
      <c r="K597" s="189"/>
      <c r="L597" s="259"/>
      <c r="M597" s="259"/>
      <c r="N597" s="58"/>
      <c r="O597" s="30"/>
      <c r="P597" s="58"/>
      <c r="Q597" s="30"/>
      <c r="R597" s="185"/>
      <c r="S597" s="206"/>
      <c r="T597" s="291"/>
      <c r="U597" s="29"/>
      <c r="V597" s="187"/>
      <c r="W597" s="58"/>
      <c r="X597" s="190"/>
      <c r="Y597" s="190"/>
      <c r="Z597" s="190"/>
      <c r="AA597" s="58"/>
      <c r="AB597" s="58"/>
      <c r="AC597" s="189"/>
      <c r="AD597" s="259"/>
      <c r="AE597" s="259"/>
      <c r="AF597" s="58"/>
      <c r="AG597" s="30"/>
      <c r="AH597" s="58"/>
      <c r="AI597" s="30"/>
      <c r="AJ597" s="185"/>
      <c r="AK597" s="208"/>
      <c r="AL597" s="291"/>
      <c r="AM597" s="124" t="str">
        <f t="shared" si="49"/>
        <v/>
      </c>
      <c r="AN597" s="125" t="str">
        <f t="shared" si="50"/>
        <v/>
      </c>
      <c r="AO597" s="125" t="str">
        <f t="shared" si="51"/>
        <v/>
      </c>
      <c r="AP597" s="125" t="str">
        <f t="shared" si="52"/>
        <v/>
      </c>
      <c r="AQ597" s="126" t="str">
        <f t="shared" si="53"/>
        <v/>
      </c>
      <c r="AR597" s="39"/>
      <c r="AS597" s="234"/>
      <c r="AT597" s="39"/>
    </row>
    <row r="598" spans="2:46" ht="13.5" customHeight="1" x14ac:dyDescent="0.15">
      <c r="B598" s="289" t="s">
        <v>185</v>
      </c>
      <c r="C598" s="27" t="s">
        <v>34</v>
      </c>
      <c r="D598" s="41"/>
      <c r="E598" s="57"/>
      <c r="F598" s="98"/>
      <c r="G598" s="98"/>
      <c r="H598" s="98"/>
      <c r="I598" s="62"/>
      <c r="J598" s="62"/>
      <c r="K598" s="63"/>
      <c r="L598" s="258"/>
      <c r="M598" s="258"/>
      <c r="N598" s="57"/>
      <c r="O598" s="28"/>
      <c r="P598" s="57"/>
      <c r="Q598" s="28"/>
      <c r="R598" s="133"/>
      <c r="S598" s="206"/>
      <c r="T598" s="289" t="s">
        <v>185</v>
      </c>
      <c r="U598" s="27" t="s">
        <v>34</v>
      </c>
      <c r="V598" s="41"/>
      <c r="W598" s="57"/>
      <c r="X598" s="98"/>
      <c r="Y598" s="98"/>
      <c r="Z598" s="98"/>
      <c r="AA598" s="62"/>
      <c r="AB598" s="62"/>
      <c r="AC598" s="63"/>
      <c r="AD598" s="258"/>
      <c r="AE598" s="258"/>
      <c r="AF598" s="57"/>
      <c r="AG598" s="28"/>
      <c r="AH598" s="57"/>
      <c r="AI598" s="28"/>
      <c r="AJ598" s="133"/>
      <c r="AK598" s="208"/>
      <c r="AL598" s="289" t="s">
        <v>185</v>
      </c>
      <c r="AM598" s="121" t="str">
        <f t="shared" si="49"/>
        <v/>
      </c>
      <c r="AN598" s="97" t="str">
        <f t="shared" si="50"/>
        <v/>
      </c>
      <c r="AO598" s="97" t="str">
        <f t="shared" si="51"/>
        <v/>
      </c>
      <c r="AP598" s="97" t="str">
        <f t="shared" si="52"/>
        <v/>
      </c>
      <c r="AQ598" s="122" t="str">
        <f t="shared" si="53"/>
        <v/>
      </c>
      <c r="AR598" s="39"/>
      <c r="AS598" s="234"/>
      <c r="AT598" s="39"/>
    </row>
    <row r="599" spans="2:46" ht="13.5" customHeight="1" x14ac:dyDescent="0.15">
      <c r="B599" s="290"/>
      <c r="C599" s="29" t="s">
        <v>35</v>
      </c>
      <c r="D599" s="187"/>
      <c r="E599" s="58"/>
      <c r="F599" s="188"/>
      <c r="G599" s="188"/>
      <c r="H599" s="188"/>
      <c r="I599" s="64"/>
      <c r="J599" s="64"/>
      <c r="K599" s="189"/>
      <c r="L599" s="259"/>
      <c r="M599" s="259"/>
      <c r="N599" s="58"/>
      <c r="O599" s="30"/>
      <c r="P599" s="58"/>
      <c r="Q599" s="30"/>
      <c r="R599" s="134"/>
      <c r="S599" s="206"/>
      <c r="T599" s="290"/>
      <c r="U599" s="29" t="s">
        <v>35</v>
      </c>
      <c r="V599" s="187"/>
      <c r="W599" s="58"/>
      <c r="X599" s="188"/>
      <c r="Y599" s="188"/>
      <c r="Z599" s="188"/>
      <c r="AA599" s="64"/>
      <c r="AB599" s="64"/>
      <c r="AC599" s="189"/>
      <c r="AD599" s="259"/>
      <c r="AE599" s="259"/>
      <c r="AF599" s="58"/>
      <c r="AG599" s="30"/>
      <c r="AH599" s="58"/>
      <c r="AI599" s="30"/>
      <c r="AJ599" s="134"/>
      <c r="AK599" s="208"/>
      <c r="AL599" s="290"/>
      <c r="AM599" s="88" t="str">
        <f t="shared" si="49"/>
        <v/>
      </c>
      <c r="AN599" s="123" t="str">
        <f t="shared" si="50"/>
        <v/>
      </c>
      <c r="AO599" s="123" t="str">
        <f t="shared" si="51"/>
        <v/>
      </c>
      <c r="AP599" s="123" t="str">
        <f t="shared" si="52"/>
        <v/>
      </c>
      <c r="AQ599" s="89" t="str">
        <f t="shared" si="53"/>
        <v/>
      </c>
      <c r="AR599" s="39"/>
      <c r="AS599" s="234"/>
      <c r="AT599" s="39"/>
    </row>
    <row r="600" spans="2:46" ht="13.5" customHeight="1" x14ac:dyDescent="0.15">
      <c r="B600" s="290"/>
      <c r="C600" s="29" t="s">
        <v>36</v>
      </c>
      <c r="D600" s="187"/>
      <c r="E600" s="58"/>
      <c r="F600" s="188"/>
      <c r="G600" s="188"/>
      <c r="H600" s="188"/>
      <c r="I600" s="64"/>
      <c r="J600" s="64"/>
      <c r="K600" s="189"/>
      <c r="L600" s="259"/>
      <c r="M600" s="259"/>
      <c r="N600" s="58"/>
      <c r="O600" s="30"/>
      <c r="P600" s="58"/>
      <c r="Q600" s="30"/>
      <c r="R600" s="134"/>
      <c r="S600" s="206"/>
      <c r="T600" s="290"/>
      <c r="U600" s="29" t="s">
        <v>36</v>
      </c>
      <c r="V600" s="187"/>
      <c r="W600" s="58"/>
      <c r="X600" s="188"/>
      <c r="Y600" s="188"/>
      <c r="Z600" s="188"/>
      <c r="AA600" s="64"/>
      <c r="AB600" s="64"/>
      <c r="AC600" s="189"/>
      <c r="AD600" s="259"/>
      <c r="AE600" s="259"/>
      <c r="AF600" s="58"/>
      <c r="AG600" s="30"/>
      <c r="AH600" s="58"/>
      <c r="AI600" s="30"/>
      <c r="AJ600" s="134"/>
      <c r="AK600" s="208"/>
      <c r="AL600" s="290"/>
      <c r="AM600" s="88" t="str">
        <f t="shared" si="49"/>
        <v/>
      </c>
      <c r="AN600" s="123" t="str">
        <f t="shared" si="50"/>
        <v/>
      </c>
      <c r="AO600" s="123" t="str">
        <f t="shared" si="51"/>
        <v/>
      </c>
      <c r="AP600" s="123" t="str">
        <f t="shared" si="52"/>
        <v/>
      </c>
      <c r="AQ600" s="89" t="str">
        <f t="shared" si="53"/>
        <v/>
      </c>
      <c r="AR600" s="39"/>
      <c r="AS600" s="234"/>
      <c r="AT600" s="39"/>
    </row>
    <row r="601" spans="2:46" ht="13.5" customHeight="1" x14ac:dyDescent="0.15">
      <c r="B601" s="290"/>
      <c r="C601" s="29" t="s">
        <v>38</v>
      </c>
      <c r="D601" s="187"/>
      <c r="E601" s="58"/>
      <c r="F601" s="188"/>
      <c r="G601" s="188"/>
      <c r="H601" s="188"/>
      <c r="I601" s="64"/>
      <c r="J601" s="64"/>
      <c r="K601" s="189"/>
      <c r="L601" s="259"/>
      <c r="M601" s="259"/>
      <c r="N601" s="58"/>
      <c r="O601" s="30"/>
      <c r="P601" s="58"/>
      <c r="Q601" s="30"/>
      <c r="R601" s="134"/>
      <c r="S601" s="206"/>
      <c r="T601" s="290"/>
      <c r="U601" s="29" t="s">
        <v>38</v>
      </c>
      <c r="V601" s="187"/>
      <c r="W601" s="58"/>
      <c r="X601" s="188"/>
      <c r="Y601" s="188"/>
      <c r="Z601" s="188"/>
      <c r="AA601" s="64"/>
      <c r="AB601" s="64"/>
      <c r="AC601" s="189"/>
      <c r="AD601" s="259"/>
      <c r="AE601" s="259"/>
      <c r="AF601" s="58"/>
      <c r="AG601" s="30"/>
      <c r="AH601" s="58"/>
      <c r="AI601" s="30"/>
      <c r="AJ601" s="134"/>
      <c r="AK601" s="208"/>
      <c r="AL601" s="290"/>
      <c r="AM601" s="88" t="str">
        <f t="shared" si="49"/>
        <v/>
      </c>
      <c r="AN601" s="123" t="str">
        <f t="shared" si="50"/>
        <v/>
      </c>
      <c r="AO601" s="123" t="str">
        <f t="shared" si="51"/>
        <v/>
      </c>
      <c r="AP601" s="123" t="str">
        <f t="shared" si="52"/>
        <v/>
      </c>
      <c r="AQ601" s="89" t="str">
        <f t="shared" si="53"/>
        <v/>
      </c>
      <c r="AR601" s="39"/>
      <c r="AS601" s="234"/>
      <c r="AT601" s="39"/>
    </row>
    <row r="602" spans="2:46" ht="13.5" customHeight="1" thickBot="1" x14ac:dyDescent="0.2">
      <c r="B602" s="291"/>
      <c r="C602" s="29"/>
      <c r="D602" s="187"/>
      <c r="E602" s="58"/>
      <c r="F602" s="190"/>
      <c r="G602" s="190"/>
      <c r="H602" s="190"/>
      <c r="I602" s="58"/>
      <c r="J602" s="58"/>
      <c r="K602" s="189"/>
      <c r="L602" s="259"/>
      <c r="M602" s="259"/>
      <c r="N602" s="58"/>
      <c r="O602" s="30"/>
      <c r="P602" s="58"/>
      <c r="Q602" s="30"/>
      <c r="R602" s="185"/>
      <c r="S602" s="206"/>
      <c r="T602" s="291"/>
      <c r="U602" s="29"/>
      <c r="V602" s="187"/>
      <c r="W602" s="58"/>
      <c r="X602" s="190"/>
      <c r="Y602" s="190"/>
      <c r="Z602" s="190"/>
      <c r="AA602" s="58"/>
      <c r="AB602" s="58"/>
      <c r="AC602" s="189"/>
      <c r="AD602" s="259"/>
      <c r="AE602" s="259"/>
      <c r="AF602" s="58"/>
      <c r="AG602" s="30"/>
      <c r="AH602" s="58"/>
      <c r="AI602" s="30"/>
      <c r="AJ602" s="185"/>
      <c r="AK602" s="208"/>
      <c r="AL602" s="291"/>
      <c r="AM602" s="124" t="str">
        <f t="shared" si="49"/>
        <v/>
      </c>
      <c r="AN602" s="125" t="str">
        <f t="shared" si="50"/>
        <v/>
      </c>
      <c r="AO602" s="125" t="str">
        <f t="shared" si="51"/>
        <v/>
      </c>
      <c r="AP602" s="125" t="str">
        <f t="shared" si="52"/>
        <v/>
      </c>
      <c r="AQ602" s="126" t="str">
        <f t="shared" si="53"/>
        <v/>
      </c>
      <c r="AR602" s="39"/>
      <c r="AS602" s="234"/>
      <c r="AT602" s="39"/>
    </row>
    <row r="603" spans="2:46" ht="13.5" customHeight="1" x14ac:dyDescent="0.15">
      <c r="B603" s="289" t="s">
        <v>186</v>
      </c>
      <c r="C603" s="27" t="s">
        <v>34</v>
      </c>
      <c r="D603" s="41"/>
      <c r="E603" s="57"/>
      <c r="F603" s="98"/>
      <c r="G603" s="98"/>
      <c r="H603" s="98"/>
      <c r="I603" s="62"/>
      <c r="J603" s="62"/>
      <c r="K603" s="63"/>
      <c r="L603" s="258"/>
      <c r="M603" s="258"/>
      <c r="N603" s="57"/>
      <c r="O603" s="28"/>
      <c r="P603" s="57"/>
      <c r="Q603" s="28"/>
      <c r="R603" s="133"/>
      <c r="S603" s="206"/>
      <c r="T603" s="289" t="s">
        <v>186</v>
      </c>
      <c r="U603" s="27" t="s">
        <v>34</v>
      </c>
      <c r="V603" s="41"/>
      <c r="W603" s="57"/>
      <c r="X603" s="98"/>
      <c r="Y603" s="98"/>
      <c r="Z603" s="98"/>
      <c r="AA603" s="62"/>
      <c r="AB603" s="62"/>
      <c r="AC603" s="63"/>
      <c r="AD603" s="258"/>
      <c r="AE603" s="258"/>
      <c r="AF603" s="57"/>
      <c r="AG603" s="28"/>
      <c r="AH603" s="57"/>
      <c r="AI603" s="28"/>
      <c r="AJ603" s="133"/>
      <c r="AK603" s="208"/>
      <c r="AL603" s="289" t="s">
        <v>186</v>
      </c>
      <c r="AM603" s="121" t="str">
        <f t="shared" si="49"/>
        <v/>
      </c>
      <c r="AN603" s="97" t="str">
        <f t="shared" si="50"/>
        <v/>
      </c>
      <c r="AO603" s="97" t="str">
        <f t="shared" si="51"/>
        <v/>
      </c>
      <c r="AP603" s="97" t="str">
        <f t="shared" si="52"/>
        <v/>
      </c>
      <c r="AQ603" s="122" t="str">
        <f t="shared" si="53"/>
        <v/>
      </c>
      <c r="AR603" s="39"/>
      <c r="AS603" s="234"/>
      <c r="AT603" s="39"/>
    </row>
    <row r="604" spans="2:46" ht="13.5" customHeight="1" x14ac:dyDescent="0.15">
      <c r="B604" s="290"/>
      <c r="C604" s="29" t="s">
        <v>35</v>
      </c>
      <c r="D604" s="187"/>
      <c r="E604" s="58"/>
      <c r="F604" s="188"/>
      <c r="G604" s="188"/>
      <c r="H604" s="188"/>
      <c r="I604" s="64"/>
      <c r="J604" s="64"/>
      <c r="K604" s="189"/>
      <c r="L604" s="259"/>
      <c r="M604" s="259"/>
      <c r="N604" s="58"/>
      <c r="O604" s="30"/>
      <c r="P604" s="58"/>
      <c r="Q604" s="30"/>
      <c r="R604" s="134"/>
      <c r="S604" s="206"/>
      <c r="T604" s="290"/>
      <c r="U604" s="29" t="s">
        <v>35</v>
      </c>
      <c r="V604" s="187"/>
      <c r="W604" s="58"/>
      <c r="X604" s="188"/>
      <c r="Y604" s="188"/>
      <c r="Z604" s="188"/>
      <c r="AA604" s="64"/>
      <c r="AB604" s="64"/>
      <c r="AC604" s="189"/>
      <c r="AD604" s="259"/>
      <c r="AE604" s="259"/>
      <c r="AF604" s="58"/>
      <c r="AG604" s="30"/>
      <c r="AH604" s="58"/>
      <c r="AI604" s="30"/>
      <c r="AJ604" s="134"/>
      <c r="AK604" s="208"/>
      <c r="AL604" s="290"/>
      <c r="AM604" s="88" t="str">
        <f t="shared" si="49"/>
        <v/>
      </c>
      <c r="AN604" s="123" t="str">
        <f t="shared" si="50"/>
        <v/>
      </c>
      <c r="AO604" s="123" t="str">
        <f t="shared" si="51"/>
        <v/>
      </c>
      <c r="AP604" s="123" t="str">
        <f t="shared" si="52"/>
        <v/>
      </c>
      <c r="AQ604" s="89" t="str">
        <f t="shared" si="53"/>
        <v/>
      </c>
      <c r="AR604" s="39"/>
      <c r="AS604" s="234"/>
      <c r="AT604" s="39"/>
    </row>
    <row r="605" spans="2:46" ht="13.5" customHeight="1" x14ac:dyDescent="0.15">
      <c r="B605" s="290"/>
      <c r="C605" s="29" t="s">
        <v>36</v>
      </c>
      <c r="D605" s="187"/>
      <c r="E605" s="58"/>
      <c r="F605" s="188"/>
      <c r="G605" s="188"/>
      <c r="H605" s="188"/>
      <c r="I605" s="64"/>
      <c r="J605" s="64"/>
      <c r="K605" s="189"/>
      <c r="L605" s="259"/>
      <c r="M605" s="259"/>
      <c r="N605" s="58"/>
      <c r="O605" s="30"/>
      <c r="P605" s="58"/>
      <c r="Q605" s="30"/>
      <c r="R605" s="134"/>
      <c r="S605" s="206"/>
      <c r="T605" s="290"/>
      <c r="U605" s="29" t="s">
        <v>36</v>
      </c>
      <c r="V605" s="187"/>
      <c r="W605" s="58"/>
      <c r="X605" s="188"/>
      <c r="Y605" s="188"/>
      <c r="Z605" s="188"/>
      <c r="AA605" s="64"/>
      <c r="AB605" s="64"/>
      <c r="AC605" s="189"/>
      <c r="AD605" s="259"/>
      <c r="AE605" s="259"/>
      <c r="AF605" s="58"/>
      <c r="AG605" s="30"/>
      <c r="AH605" s="58"/>
      <c r="AI605" s="30"/>
      <c r="AJ605" s="134"/>
      <c r="AK605" s="208"/>
      <c r="AL605" s="290"/>
      <c r="AM605" s="88" t="str">
        <f t="shared" si="49"/>
        <v/>
      </c>
      <c r="AN605" s="123" t="str">
        <f t="shared" si="50"/>
        <v/>
      </c>
      <c r="AO605" s="123" t="str">
        <f t="shared" si="51"/>
        <v/>
      </c>
      <c r="AP605" s="123" t="str">
        <f t="shared" si="52"/>
        <v/>
      </c>
      <c r="AQ605" s="89" t="str">
        <f t="shared" si="53"/>
        <v/>
      </c>
      <c r="AR605" s="39"/>
      <c r="AS605" s="234"/>
      <c r="AT605" s="39"/>
    </row>
    <row r="606" spans="2:46" ht="13.5" customHeight="1" x14ac:dyDescent="0.15">
      <c r="B606" s="290"/>
      <c r="C606" s="29" t="s">
        <v>38</v>
      </c>
      <c r="D606" s="187"/>
      <c r="E606" s="58"/>
      <c r="F606" s="188"/>
      <c r="G606" s="188"/>
      <c r="H606" s="188"/>
      <c r="I606" s="64"/>
      <c r="J606" s="64"/>
      <c r="K606" s="189"/>
      <c r="L606" s="259"/>
      <c r="M606" s="259"/>
      <c r="N606" s="58"/>
      <c r="O606" s="30"/>
      <c r="P606" s="58"/>
      <c r="Q606" s="30"/>
      <c r="R606" s="134"/>
      <c r="S606" s="206"/>
      <c r="T606" s="290"/>
      <c r="U606" s="29" t="s">
        <v>38</v>
      </c>
      <c r="V606" s="187"/>
      <c r="W606" s="58"/>
      <c r="X606" s="188"/>
      <c r="Y606" s="188"/>
      <c r="Z606" s="188"/>
      <c r="AA606" s="64"/>
      <c r="AB606" s="64"/>
      <c r="AC606" s="189"/>
      <c r="AD606" s="259"/>
      <c r="AE606" s="259"/>
      <c r="AF606" s="58"/>
      <c r="AG606" s="30"/>
      <c r="AH606" s="58"/>
      <c r="AI606" s="30"/>
      <c r="AJ606" s="134"/>
      <c r="AK606" s="208"/>
      <c r="AL606" s="290"/>
      <c r="AM606" s="88" t="str">
        <f t="shared" si="49"/>
        <v/>
      </c>
      <c r="AN606" s="123" t="str">
        <f t="shared" si="50"/>
        <v/>
      </c>
      <c r="AO606" s="123" t="str">
        <f t="shared" si="51"/>
        <v/>
      </c>
      <c r="AP606" s="123" t="str">
        <f t="shared" si="52"/>
        <v/>
      </c>
      <c r="AQ606" s="89" t="str">
        <f t="shared" si="53"/>
        <v/>
      </c>
      <c r="AR606" s="39"/>
      <c r="AS606" s="234"/>
      <c r="AT606" s="39"/>
    </row>
    <row r="607" spans="2:46" ht="13.5" customHeight="1" thickBot="1" x14ac:dyDescent="0.2">
      <c r="B607" s="291"/>
      <c r="C607" s="29"/>
      <c r="D607" s="187"/>
      <c r="E607" s="58"/>
      <c r="F607" s="190"/>
      <c r="G607" s="190"/>
      <c r="H607" s="190"/>
      <c r="I607" s="58"/>
      <c r="J607" s="58"/>
      <c r="K607" s="189"/>
      <c r="L607" s="259"/>
      <c r="M607" s="259"/>
      <c r="N607" s="58"/>
      <c r="O607" s="30"/>
      <c r="P607" s="58"/>
      <c r="Q607" s="30"/>
      <c r="R607" s="185"/>
      <c r="S607" s="206"/>
      <c r="T607" s="291"/>
      <c r="U607" s="29"/>
      <c r="V607" s="187"/>
      <c r="W607" s="58"/>
      <c r="X607" s="190"/>
      <c r="Y607" s="190"/>
      <c r="Z607" s="190"/>
      <c r="AA607" s="58"/>
      <c r="AB607" s="58"/>
      <c r="AC607" s="189"/>
      <c r="AD607" s="259"/>
      <c r="AE607" s="259"/>
      <c r="AF607" s="58"/>
      <c r="AG607" s="30"/>
      <c r="AH607" s="58"/>
      <c r="AI607" s="30"/>
      <c r="AJ607" s="185"/>
      <c r="AK607" s="208"/>
      <c r="AL607" s="291"/>
      <c r="AM607" s="124" t="str">
        <f t="shared" si="49"/>
        <v/>
      </c>
      <c r="AN607" s="125" t="str">
        <f t="shared" si="50"/>
        <v/>
      </c>
      <c r="AO607" s="125" t="str">
        <f t="shared" si="51"/>
        <v/>
      </c>
      <c r="AP607" s="125" t="str">
        <f t="shared" si="52"/>
        <v/>
      </c>
      <c r="AQ607" s="126" t="str">
        <f t="shared" si="53"/>
        <v/>
      </c>
      <c r="AR607" s="39"/>
      <c r="AS607" s="234"/>
      <c r="AT607" s="39"/>
    </row>
    <row r="608" spans="2:46" ht="13.5" customHeight="1" x14ac:dyDescent="0.15">
      <c r="B608" s="289" t="s">
        <v>187</v>
      </c>
      <c r="C608" s="27" t="s">
        <v>34</v>
      </c>
      <c r="D608" s="41"/>
      <c r="E608" s="57"/>
      <c r="F608" s="98"/>
      <c r="G608" s="98"/>
      <c r="H608" s="98"/>
      <c r="I608" s="62"/>
      <c r="J608" s="62"/>
      <c r="K608" s="63"/>
      <c r="L608" s="258"/>
      <c r="M608" s="258"/>
      <c r="N608" s="57"/>
      <c r="O608" s="28"/>
      <c r="P608" s="57"/>
      <c r="Q608" s="28"/>
      <c r="R608" s="133"/>
      <c r="S608" s="206"/>
      <c r="T608" s="289" t="s">
        <v>187</v>
      </c>
      <c r="U608" s="27" t="s">
        <v>34</v>
      </c>
      <c r="V608" s="41"/>
      <c r="W608" s="57"/>
      <c r="X608" s="98"/>
      <c r="Y608" s="98"/>
      <c r="Z608" s="98"/>
      <c r="AA608" s="62"/>
      <c r="AB608" s="62"/>
      <c r="AC608" s="63"/>
      <c r="AD608" s="258"/>
      <c r="AE608" s="258"/>
      <c r="AF608" s="57"/>
      <c r="AG608" s="28"/>
      <c r="AH608" s="57"/>
      <c r="AI608" s="28"/>
      <c r="AJ608" s="133"/>
      <c r="AK608" s="208"/>
      <c r="AL608" s="289" t="s">
        <v>187</v>
      </c>
      <c r="AM608" s="121" t="str">
        <f t="shared" si="49"/>
        <v/>
      </c>
      <c r="AN608" s="97" t="str">
        <f t="shared" si="50"/>
        <v/>
      </c>
      <c r="AO608" s="97" t="str">
        <f t="shared" si="51"/>
        <v/>
      </c>
      <c r="AP608" s="97" t="str">
        <f t="shared" si="52"/>
        <v/>
      </c>
      <c r="AQ608" s="122" t="str">
        <f t="shared" si="53"/>
        <v/>
      </c>
      <c r="AR608" s="39"/>
      <c r="AS608" s="234"/>
      <c r="AT608" s="39"/>
    </row>
    <row r="609" spans="2:46" ht="13.5" customHeight="1" x14ac:dyDescent="0.15">
      <c r="B609" s="290"/>
      <c r="C609" s="29" t="s">
        <v>35</v>
      </c>
      <c r="D609" s="187"/>
      <c r="E609" s="58"/>
      <c r="F609" s="188"/>
      <c r="G609" s="188"/>
      <c r="H609" s="188"/>
      <c r="I609" s="64"/>
      <c r="J609" s="64"/>
      <c r="K609" s="189"/>
      <c r="L609" s="259"/>
      <c r="M609" s="259"/>
      <c r="N609" s="58"/>
      <c r="O609" s="30"/>
      <c r="P609" s="58"/>
      <c r="Q609" s="30"/>
      <c r="R609" s="134"/>
      <c r="S609" s="206"/>
      <c r="T609" s="290"/>
      <c r="U609" s="29" t="s">
        <v>35</v>
      </c>
      <c r="V609" s="187"/>
      <c r="W609" s="58"/>
      <c r="X609" s="188"/>
      <c r="Y609" s="188"/>
      <c r="Z609" s="188"/>
      <c r="AA609" s="64"/>
      <c r="AB609" s="64"/>
      <c r="AC609" s="189"/>
      <c r="AD609" s="259"/>
      <c r="AE609" s="259"/>
      <c r="AF609" s="58"/>
      <c r="AG609" s="30"/>
      <c r="AH609" s="58"/>
      <c r="AI609" s="30"/>
      <c r="AJ609" s="134"/>
      <c r="AK609" s="208"/>
      <c r="AL609" s="290"/>
      <c r="AM609" s="88" t="str">
        <f t="shared" ref="AM609:AM637" si="54">IF(OR(X609="",F609=""),"",X609-F609)</f>
        <v/>
      </c>
      <c r="AN609" s="123" t="str">
        <f t="shared" ref="AN609:AN637" si="55">IF(OR(Y609="",G609=""),"",Y609-G609)</f>
        <v/>
      </c>
      <c r="AO609" s="123" t="str">
        <f t="shared" ref="AO609:AO637" si="56">IF(OR(Z609="",H609=""),"",Z609-H609)</f>
        <v/>
      </c>
      <c r="AP609" s="123" t="str">
        <f t="shared" ref="AP609:AP637" si="57">IF(OR(AA609="",I609=""),"",AA609-I609)</f>
        <v/>
      </c>
      <c r="AQ609" s="89" t="str">
        <f t="shared" ref="AQ609:AQ637" si="58">IF(OR(AB609="",J609=""),"",AB609-J609)</f>
        <v/>
      </c>
      <c r="AR609" s="39"/>
      <c r="AS609" s="234"/>
      <c r="AT609" s="39"/>
    </row>
    <row r="610" spans="2:46" ht="13.5" customHeight="1" x14ac:dyDescent="0.15">
      <c r="B610" s="290"/>
      <c r="C610" s="29" t="s">
        <v>36</v>
      </c>
      <c r="D610" s="187"/>
      <c r="E610" s="58"/>
      <c r="F610" s="188"/>
      <c r="G610" s="188"/>
      <c r="H610" s="188"/>
      <c r="I610" s="64"/>
      <c r="J610" s="64"/>
      <c r="K610" s="189"/>
      <c r="L610" s="259"/>
      <c r="M610" s="259"/>
      <c r="N610" s="58"/>
      <c r="O610" s="30"/>
      <c r="P610" s="58"/>
      <c r="Q610" s="30"/>
      <c r="R610" s="134"/>
      <c r="S610" s="206"/>
      <c r="T610" s="290"/>
      <c r="U610" s="29" t="s">
        <v>36</v>
      </c>
      <c r="V610" s="187"/>
      <c r="W610" s="58"/>
      <c r="X610" s="188"/>
      <c r="Y610" s="188"/>
      <c r="Z610" s="188"/>
      <c r="AA610" s="64"/>
      <c r="AB610" s="64"/>
      <c r="AC610" s="189"/>
      <c r="AD610" s="259"/>
      <c r="AE610" s="259"/>
      <c r="AF610" s="58"/>
      <c r="AG610" s="30"/>
      <c r="AH610" s="58"/>
      <c r="AI610" s="30"/>
      <c r="AJ610" s="134"/>
      <c r="AK610" s="208"/>
      <c r="AL610" s="290"/>
      <c r="AM610" s="88" t="str">
        <f t="shared" si="54"/>
        <v/>
      </c>
      <c r="AN610" s="123" t="str">
        <f t="shared" si="55"/>
        <v/>
      </c>
      <c r="AO610" s="123" t="str">
        <f t="shared" si="56"/>
        <v/>
      </c>
      <c r="AP610" s="123" t="str">
        <f t="shared" si="57"/>
        <v/>
      </c>
      <c r="AQ610" s="89" t="str">
        <f t="shared" si="58"/>
        <v/>
      </c>
      <c r="AR610" s="39"/>
      <c r="AS610" s="234"/>
      <c r="AT610" s="39"/>
    </row>
    <row r="611" spans="2:46" ht="13.5" customHeight="1" x14ac:dyDescent="0.15">
      <c r="B611" s="290"/>
      <c r="C611" s="29" t="s">
        <v>38</v>
      </c>
      <c r="D611" s="187"/>
      <c r="E611" s="58"/>
      <c r="F611" s="188"/>
      <c r="G611" s="188"/>
      <c r="H611" s="188"/>
      <c r="I611" s="64"/>
      <c r="J611" s="64"/>
      <c r="K611" s="189"/>
      <c r="L611" s="259"/>
      <c r="M611" s="259"/>
      <c r="N611" s="58"/>
      <c r="O611" s="30"/>
      <c r="P611" s="58"/>
      <c r="Q611" s="30"/>
      <c r="R611" s="134"/>
      <c r="S611" s="206"/>
      <c r="T611" s="290"/>
      <c r="U611" s="29" t="s">
        <v>38</v>
      </c>
      <c r="V611" s="187"/>
      <c r="W611" s="58"/>
      <c r="X611" s="188"/>
      <c r="Y611" s="188"/>
      <c r="Z611" s="188"/>
      <c r="AA611" s="64"/>
      <c r="AB611" s="64"/>
      <c r="AC611" s="189"/>
      <c r="AD611" s="259"/>
      <c r="AE611" s="259"/>
      <c r="AF611" s="58"/>
      <c r="AG611" s="30"/>
      <c r="AH611" s="58"/>
      <c r="AI611" s="30"/>
      <c r="AJ611" s="134"/>
      <c r="AK611" s="208"/>
      <c r="AL611" s="290"/>
      <c r="AM611" s="88" t="str">
        <f t="shared" si="54"/>
        <v/>
      </c>
      <c r="AN611" s="123" t="str">
        <f t="shared" si="55"/>
        <v/>
      </c>
      <c r="AO611" s="123" t="str">
        <f t="shared" si="56"/>
        <v/>
      </c>
      <c r="AP611" s="123" t="str">
        <f t="shared" si="57"/>
        <v/>
      </c>
      <c r="AQ611" s="89" t="str">
        <f t="shared" si="58"/>
        <v/>
      </c>
      <c r="AR611" s="39"/>
      <c r="AS611" s="234"/>
      <c r="AT611" s="39"/>
    </row>
    <row r="612" spans="2:46" ht="13.5" customHeight="1" thickBot="1" x14ac:dyDescent="0.2">
      <c r="B612" s="291"/>
      <c r="C612" s="29"/>
      <c r="D612" s="187"/>
      <c r="E612" s="58"/>
      <c r="F612" s="190"/>
      <c r="G612" s="190"/>
      <c r="H612" s="190"/>
      <c r="I612" s="58"/>
      <c r="J612" s="58"/>
      <c r="K612" s="189"/>
      <c r="L612" s="259"/>
      <c r="M612" s="259"/>
      <c r="N612" s="58"/>
      <c r="O612" s="30"/>
      <c r="P612" s="58"/>
      <c r="Q612" s="30"/>
      <c r="R612" s="185"/>
      <c r="S612" s="206"/>
      <c r="T612" s="291"/>
      <c r="U612" s="29"/>
      <c r="V612" s="187"/>
      <c r="W612" s="58"/>
      <c r="X612" s="190"/>
      <c r="Y612" s="190"/>
      <c r="Z612" s="190"/>
      <c r="AA612" s="58"/>
      <c r="AB612" s="58"/>
      <c r="AC612" s="189"/>
      <c r="AD612" s="259"/>
      <c r="AE612" s="259"/>
      <c r="AF612" s="58"/>
      <c r="AG612" s="30"/>
      <c r="AH612" s="58"/>
      <c r="AI612" s="30"/>
      <c r="AJ612" s="185"/>
      <c r="AK612" s="208"/>
      <c r="AL612" s="291"/>
      <c r="AM612" s="124" t="str">
        <f t="shared" si="54"/>
        <v/>
      </c>
      <c r="AN612" s="125" t="str">
        <f t="shared" si="55"/>
        <v/>
      </c>
      <c r="AO612" s="125" t="str">
        <f t="shared" si="56"/>
        <v/>
      </c>
      <c r="AP612" s="125" t="str">
        <f t="shared" si="57"/>
        <v/>
      </c>
      <c r="AQ612" s="126" t="str">
        <f t="shared" si="58"/>
        <v/>
      </c>
      <c r="AR612" s="39"/>
      <c r="AS612" s="234"/>
      <c r="AT612" s="39"/>
    </row>
    <row r="613" spans="2:46" ht="13.5" customHeight="1" x14ac:dyDescent="0.15">
      <c r="B613" s="289" t="s">
        <v>188</v>
      </c>
      <c r="C613" s="27" t="s">
        <v>34</v>
      </c>
      <c r="D613" s="41"/>
      <c r="E613" s="57"/>
      <c r="F613" s="98"/>
      <c r="G613" s="98"/>
      <c r="H613" s="98"/>
      <c r="I613" s="62"/>
      <c r="J613" s="62"/>
      <c r="K613" s="63"/>
      <c r="L613" s="258"/>
      <c r="M613" s="258"/>
      <c r="N613" s="57"/>
      <c r="O613" s="28"/>
      <c r="P613" s="57"/>
      <c r="Q613" s="28"/>
      <c r="R613" s="133"/>
      <c r="S613" s="206"/>
      <c r="T613" s="289" t="s">
        <v>188</v>
      </c>
      <c r="U613" s="27" t="s">
        <v>34</v>
      </c>
      <c r="V613" s="41"/>
      <c r="W613" s="57"/>
      <c r="X613" s="98"/>
      <c r="Y613" s="98"/>
      <c r="Z613" s="98"/>
      <c r="AA613" s="62"/>
      <c r="AB613" s="62"/>
      <c r="AC613" s="63"/>
      <c r="AD613" s="258"/>
      <c r="AE613" s="258"/>
      <c r="AF613" s="57"/>
      <c r="AG613" s="28"/>
      <c r="AH613" s="57"/>
      <c r="AI613" s="28"/>
      <c r="AJ613" s="133"/>
      <c r="AK613" s="208"/>
      <c r="AL613" s="289" t="s">
        <v>188</v>
      </c>
      <c r="AM613" s="121" t="str">
        <f t="shared" si="54"/>
        <v/>
      </c>
      <c r="AN613" s="97" t="str">
        <f t="shared" si="55"/>
        <v/>
      </c>
      <c r="AO613" s="97" t="str">
        <f t="shared" si="56"/>
        <v/>
      </c>
      <c r="AP613" s="97" t="str">
        <f t="shared" si="57"/>
        <v/>
      </c>
      <c r="AQ613" s="122" t="str">
        <f t="shared" si="58"/>
        <v/>
      </c>
      <c r="AR613" s="39"/>
      <c r="AS613" s="234"/>
      <c r="AT613" s="39"/>
    </row>
    <row r="614" spans="2:46" ht="13.5" customHeight="1" x14ac:dyDescent="0.15">
      <c r="B614" s="290"/>
      <c r="C614" s="29" t="s">
        <v>35</v>
      </c>
      <c r="D614" s="187"/>
      <c r="E614" s="58"/>
      <c r="F614" s="188"/>
      <c r="G614" s="188"/>
      <c r="H614" s="188"/>
      <c r="I614" s="64"/>
      <c r="J614" s="64"/>
      <c r="K614" s="189"/>
      <c r="L614" s="259"/>
      <c r="M614" s="259"/>
      <c r="N614" s="58"/>
      <c r="O614" s="30"/>
      <c r="P614" s="58"/>
      <c r="Q614" s="30"/>
      <c r="R614" s="134"/>
      <c r="S614" s="206"/>
      <c r="T614" s="290"/>
      <c r="U614" s="29" t="s">
        <v>35</v>
      </c>
      <c r="V614" s="187"/>
      <c r="W614" s="58"/>
      <c r="X614" s="188"/>
      <c r="Y614" s="188"/>
      <c r="Z614" s="188"/>
      <c r="AA614" s="64"/>
      <c r="AB614" s="64"/>
      <c r="AC614" s="189"/>
      <c r="AD614" s="259"/>
      <c r="AE614" s="259"/>
      <c r="AF614" s="58"/>
      <c r="AG614" s="30"/>
      <c r="AH614" s="58"/>
      <c r="AI614" s="30"/>
      <c r="AJ614" s="134"/>
      <c r="AK614" s="208"/>
      <c r="AL614" s="290"/>
      <c r="AM614" s="88" t="str">
        <f t="shared" si="54"/>
        <v/>
      </c>
      <c r="AN614" s="123" t="str">
        <f t="shared" si="55"/>
        <v/>
      </c>
      <c r="AO614" s="123" t="str">
        <f t="shared" si="56"/>
        <v/>
      </c>
      <c r="AP614" s="123" t="str">
        <f t="shared" si="57"/>
        <v/>
      </c>
      <c r="AQ614" s="89" t="str">
        <f t="shared" si="58"/>
        <v/>
      </c>
      <c r="AR614" s="39"/>
      <c r="AS614" s="234"/>
      <c r="AT614" s="39"/>
    </row>
    <row r="615" spans="2:46" ht="13.5" customHeight="1" x14ac:dyDescent="0.15">
      <c r="B615" s="290"/>
      <c r="C615" s="29" t="s">
        <v>36</v>
      </c>
      <c r="D615" s="187"/>
      <c r="E615" s="58"/>
      <c r="F615" s="188"/>
      <c r="G615" s="188"/>
      <c r="H615" s="188"/>
      <c r="I615" s="64"/>
      <c r="J615" s="64"/>
      <c r="K615" s="189"/>
      <c r="L615" s="259"/>
      <c r="M615" s="259"/>
      <c r="N615" s="58"/>
      <c r="O615" s="30"/>
      <c r="P615" s="58"/>
      <c r="Q615" s="30"/>
      <c r="R615" s="134"/>
      <c r="S615" s="206"/>
      <c r="T615" s="290"/>
      <c r="U615" s="29" t="s">
        <v>36</v>
      </c>
      <c r="V615" s="187"/>
      <c r="W615" s="58"/>
      <c r="X615" s="188"/>
      <c r="Y615" s="188"/>
      <c r="Z615" s="188"/>
      <c r="AA615" s="64"/>
      <c r="AB615" s="64"/>
      <c r="AC615" s="189"/>
      <c r="AD615" s="259"/>
      <c r="AE615" s="259"/>
      <c r="AF615" s="58"/>
      <c r="AG615" s="30"/>
      <c r="AH615" s="58"/>
      <c r="AI615" s="30"/>
      <c r="AJ615" s="134"/>
      <c r="AK615" s="208"/>
      <c r="AL615" s="290"/>
      <c r="AM615" s="88" t="str">
        <f t="shared" si="54"/>
        <v/>
      </c>
      <c r="AN615" s="123" t="str">
        <f t="shared" si="55"/>
        <v/>
      </c>
      <c r="AO615" s="123" t="str">
        <f t="shared" si="56"/>
        <v/>
      </c>
      <c r="AP615" s="123" t="str">
        <f t="shared" si="57"/>
        <v/>
      </c>
      <c r="AQ615" s="89" t="str">
        <f t="shared" si="58"/>
        <v/>
      </c>
      <c r="AR615" s="39"/>
      <c r="AS615" s="234"/>
      <c r="AT615" s="39"/>
    </row>
    <row r="616" spans="2:46" ht="13.5" customHeight="1" x14ac:dyDescent="0.15">
      <c r="B616" s="290"/>
      <c r="C616" s="29" t="s">
        <v>38</v>
      </c>
      <c r="D616" s="187"/>
      <c r="E616" s="58"/>
      <c r="F616" s="188"/>
      <c r="G616" s="188"/>
      <c r="H616" s="188"/>
      <c r="I616" s="64"/>
      <c r="J616" s="64"/>
      <c r="K616" s="189"/>
      <c r="L616" s="259"/>
      <c r="M616" s="259"/>
      <c r="N616" s="58"/>
      <c r="O616" s="30"/>
      <c r="P616" s="58"/>
      <c r="Q616" s="30"/>
      <c r="R616" s="134"/>
      <c r="S616" s="206"/>
      <c r="T616" s="290"/>
      <c r="U616" s="29" t="s">
        <v>38</v>
      </c>
      <c r="V616" s="187"/>
      <c r="W616" s="58"/>
      <c r="X616" s="188"/>
      <c r="Y616" s="188"/>
      <c r="Z616" s="188"/>
      <c r="AA616" s="64"/>
      <c r="AB616" s="64"/>
      <c r="AC616" s="189"/>
      <c r="AD616" s="259"/>
      <c r="AE616" s="259"/>
      <c r="AF616" s="58"/>
      <c r="AG616" s="30"/>
      <c r="AH616" s="58"/>
      <c r="AI616" s="30"/>
      <c r="AJ616" s="134"/>
      <c r="AK616" s="208"/>
      <c r="AL616" s="290"/>
      <c r="AM616" s="88" t="str">
        <f t="shared" si="54"/>
        <v/>
      </c>
      <c r="AN616" s="123" t="str">
        <f t="shared" si="55"/>
        <v/>
      </c>
      <c r="AO616" s="123" t="str">
        <f t="shared" si="56"/>
        <v/>
      </c>
      <c r="AP616" s="123" t="str">
        <f t="shared" si="57"/>
        <v/>
      </c>
      <c r="AQ616" s="89" t="str">
        <f t="shared" si="58"/>
        <v/>
      </c>
      <c r="AR616" s="39"/>
      <c r="AS616" s="234"/>
      <c r="AT616" s="39"/>
    </row>
    <row r="617" spans="2:46" ht="13.5" customHeight="1" thickBot="1" x14ac:dyDescent="0.2">
      <c r="B617" s="291"/>
      <c r="C617" s="29"/>
      <c r="D617" s="187"/>
      <c r="E617" s="58"/>
      <c r="F617" s="190"/>
      <c r="G617" s="190"/>
      <c r="H617" s="190"/>
      <c r="I617" s="58"/>
      <c r="J617" s="58"/>
      <c r="K617" s="189"/>
      <c r="L617" s="259"/>
      <c r="M617" s="259"/>
      <c r="N617" s="58"/>
      <c r="O617" s="30"/>
      <c r="P617" s="58"/>
      <c r="Q617" s="30"/>
      <c r="R617" s="185"/>
      <c r="S617" s="206"/>
      <c r="T617" s="291"/>
      <c r="U617" s="29"/>
      <c r="V617" s="187"/>
      <c r="W617" s="58"/>
      <c r="X617" s="190"/>
      <c r="Y617" s="190"/>
      <c r="Z617" s="190"/>
      <c r="AA617" s="58"/>
      <c r="AB617" s="58"/>
      <c r="AC617" s="189"/>
      <c r="AD617" s="259"/>
      <c r="AE617" s="259"/>
      <c r="AF617" s="58"/>
      <c r="AG617" s="30"/>
      <c r="AH617" s="58"/>
      <c r="AI617" s="30"/>
      <c r="AJ617" s="185"/>
      <c r="AK617" s="208"/>
      <c r="AL617" s="291"/>
      <c r="AM617" s="124" t="str">
        <f t="shared" si="54"/>
        <v/>
      </c>
      <c r="AN617" s="125" t="str">
        <f t="shared" si="55"/>
        <v/>
      </c>
      <c r="AO617" s="125" t="str">
        <f t="shared" si="56"/>
        <v/>
      </c>
      <c r="AP617" s="125" t="str">
        <f t="shared" si="57"/>
        <v/>
      </c>
      <c r="AQ617" s="126" t="str">
        <f t="shared" si="58"/>
        <v/>
      </c>
      <c r="AR617" s="39"/>
      <c r="AS617" s="234"/>
      <c r="AT617" s="39"/>
    </row>
    <row r="618" spans="2:46" ht="13.5" customHeight="1" x14ac:dyDescent="0.15">
      <c r="B618" s="289" t="s">
        <v>189</v>
      </c>
      <c r="C618" s="27" t="s">
        <v>34</v>
      </c>
      <c r="D618" s="41"/>
      <c r="E618" s="57"/>
      <c r="F618" s="98"/>
      <c r="G618" s="98"/>
      <c r="H618" s="98"/>
      <c r="I618" s="62"/>
      <c r="J618" s="62"/>
      <c r="K618" s="63"/>
      <c r="L618" s="258"/>
      <c r="M618" s="258"/>
      <c r="N618" s="57"/>
      <c r="O618" s="28"/>
      <c r="P618" s="57"/>
      <c r="Q618" s="28"/>
      <c r="R618" s="133"/>
      <c r="S618" s="206"/>
      <c r="T618" s="289" t="s">
        <v>189</v>
      </c>
      <c r="U618" s="27" t="s">
        <v>34</v>
      </c>
      <c r="V618" s="41"/>
      <c r="W618" s="57"/>
      <c r="X618" s="98"/>
      <c r="Y618" s="98"/>
      <c r="Z618" s="98"/>
      <c r="AA618" s="62"/>
      <c r="AB618" s="62"/>
      <c r="AC618" s="63"/>
      <c r="AD618" s="258"/>
      <c r="AE618" s="258"/>
      <c r="AF618" s="57"/>
      <c r="AG618" s="28"/>
      <c r="AH618" s="57"/>
      <c r="AI618" s="28"/>
      <c r="AJ618" s="133"/>
      <c r="AK618" s="208"/>
      <c r="AL618" s="289" t="s">
        <v>189</v>
      </c>
      <c r="AM618" s="121" t="str">
        <f t="shared" si="54"/>
        <v/>
      </c>
      <c r="AN618" s="97" t="str">
        <f t="shared" si="55"/>
        <v/>
      </c>
      <c r="AO618" s="97" t="str">
        <f t="shared" si="56"/>
        <v/>
      </c>
      <c r="AP618" s="97" t="str">
        <f t="shared" si="57"/>
        <v/>
      </c>
      <c r="AQ618" s="122" t="str">
        <f t="shared" si="58"/>
        <v/>
      </c>
      <c r="AR618" s="39"/>
      <c r="AS618" s="234"/>
      <c r="AT618" s="39"/>
    </row>
    <row r="619" spans="2:46" ht="13.5" customHeight="1" x14ac:dyDescent="0.15">
      <c r="B619" s="290"/>
      <c r="C619" s="29" t="s">
        <v>35</v>
      </c>
      <c r="D619" s="187"/>
      <c r="E619" s="58"/>
      <c r="F619" s="188"/>
      <c r="G619" s="188"/>
      <c r="H619" s="188"/>
      <c r="I619" s="64"/>
      <c r="J619" s="64"/>
      <c r="K619" s="189"/>
      <c r="L619" s="259"/>
      <c r="M619" s="259"/>
      <c r="N619" s="58"/>
      <c r="O619" s="30"/>
      <c r="P619" s="58"/>
      <c r="Q619" s="30"/>
      <c r="R619" s="134"/>
      <c r="S619" s="206"/>
      <c r="T619" s="290"/>
      <c r="U619" s="29" t="s">
        <v>35</v>
      </c>
      <c r="V619" s="187"/>
      <c r="W619" s="58"/>
      <c r="X619" s="188"/>
      <c r="Y619" s="188"/>
      <c r="Z619" s="188"/>
      <c r="AA619" s="64"/>
      <c r="AB619" s="64"/>
      <c r="AC619" s="189"/>
      <c r="AD619" s="259"/>
      <c r="AE619" s="259"/>
      <c r="AF619" s="58"/>
      <c r="AG619" s="30"/>
      <c r="AH619" s="58"/>
      <c r="AI619" s="30"/>
      <c r="AJ619" s="134"/>
      <c r="AK619" s="208"/>
      <c r="AL619" s="290"/>
      <c r="AM619" s="88" t="str">
        <f t="shared" si="54"/>
        <v/>
      </c>
      <c r="AN619" s="123" t="str">
        <f t="shared" si="55"/>
        <v/>
      </c>
      <c r="AO619" s="123" t="str">
        <f t="shared" si="56"/>
        <v/>
      </c>
      <c r="AP619" s="123" t="str">
        <f t="shared" si="57"/>
        <v/>
      </c>
      <c r="AQ619" s="89" t="str">
        <f t="shared" si="58"/>
        <v/>
      </c>
      <c r="AR619" s="39"/>
      <c r="AS619" s="234"/>
      <c r="AT619" s="39"/>
    </row>
    <row r="620" spans="2:46" ht="13.5" customHeight="1" x14ac:dyDescent="0.15">
      <c r="B620" s="290"/>
      <c r="C620" s="29" t="s">
        <v>36</v>
      </c>
      <c r="D620" s="187"/>
      <c r="E620" s="58"/>
      <c r="F620" s="188"/>
      <c r="G620" s="188"/>
      <c r="H620" s="188"/>
      <c r="I620" s="64"/>
      <c r="J620" s="64"/>
      <c r="K620" s="189"/>
      <c r="L620" s="259"/>
      <c r="M620" s="259"/>
      <c r="N620" s="58"/>
      <c r="O620" s="30"/>
      <c r="P620" s="58"/>
      <c r="Q620" s="30"/>
      <c r="R620" s="134"/>
      <c r="S620" s="206"/>
      <c r="T620" s="290"/>
      <c r="U620" s="29" t="s">
        <v>36</v>
      </c>
      <c r="V620" s="187"/>
      <c r="W620" s="58"/>
      <c r="X620" s="188"/>
      <c r="Y620" s="188"/>
      <c r="Z620" s="188"/>
      <c r="AA620" s="64"/>
      <c r="AB620" s="64"/>
      <c r="AC620" s="189"/>
      <c r="AD620" s="259"/>
      <c r="AE620" s="259"/>
      <c r="AF620" s="58"/>
      <c r="AG620" s="30"/>
      <c r="AH620" s="58"/>
      <c r="AI620" s="30"/>
      <c r="AJ620" s="134"/>
      <c r="AK620" s="208"/>
      <c r="AL620" s="290"/>
      <c r="AM620" s="88" t="str">
        <f t="shared" si="54"/>
        <v/>
      </c>
      <c r="AN620" s="123" t="str">
        <f t="shared" si="55"/>
        <v/>
      </c>
      <c r="AO620" s="123" t="str">
        <f t="shared" si="56"/>
        <v/>
      </c>
      <c r="AP620" s="123" t="str">
        <f t="shared" si="57"/>
        <v/>
      </c>
      <c r="AQ620" s="89" t="str">
        <f t="shared" si="58"/>
        <v/>
      </c>
      <c r="AR620" s="39"/>
      <c r="AS620" s="234"/>
      <c r="AT620" s="39"/>
    </row>
    <row r="621" spans="2:46" ht="13.5" customHeight="1" x14ac:dyDescent="0.15">
      <c r="B621" s="290"/>
      <c r="C621" s="29" t="s">
        <v>38</v>
      </c>
      <c r="D621" s="187"/>
      <c r="E621" s="58"/>
      <c r="F621" s="188"/>
      <c r="G621" s="188"/>
      <c r="H621" s="188"/>
      <c r="I621" s="64"/>
      <c r="J621" s="64"/>
      <c r="K621" s="189"/>
      <c r="L621" s="259"/>
      <c r="M621" s="259"/>
      <c r="N621" s="58"/>
      <c r="O621" s="30"/>
      <c r="P621" s="58"/>
      <c r="Q621" s="30"/>
      <c r="R621" s="134"/>
      <c r="S621" s="206"/>
      <c r="T621" s="290"/>
      <c r="U621" s="29" t="s">
        <v>38</v>
      </c>
      <c r="V621" s="187"/>
      <c r="W621" s="58"/>
      <c r="X621" s="188"/>
      <c r="Y621" s="188"/>
      <c r="Z621" s="188"/>
      <c r="AA621" s="64"/>
      <c r="AB621" s="64"/>
      <c r="AC621" s="189"/>
      <c r="AD621" s="259"/>
      <c r="AE621" s="259"/>
      <c r="AF621" s="58"/>
      <c r="AG621" s="30"/>
      <c r="AH621" s="58"/>
      <c r="AI621" s="30"/>
      <c r="AJ621" s="134"/>
      <c r="AK621" s="208"/>
      <c r="AL621" s="290"/>
      <c r="AM621" s="88" t="str">
        <f t="shared" si="54"/>
        <v/>
      </c>
      <c r="AN621" s="123" t="str">
        <f t="shared" si="55"/>
        <v/>
      </c>
      <c r="AO621" s="123" t="str">
        <f t="shared" si="56"/>
        <v/>
      </c>
      <c r="AP621" s="123" t="str">
        <f t="shared" si="57"/>
        <v/>
      </c>
      <c r="AQ621" s="89" t="str">
        <f t="shared" si="58"/>
        <v/>
      </c>
      <c r="AR621" s="39"/>
      <c r="AS621" s="234"/>
      <c r="AT621" s="39"/>
    </row>
    <row r="622" spans="2:46" ht="13.5" customHeight="1" thickBot="1" x14ac:dyDescent="0.2">
      <c r="B622" s="291"/>
      <c r="C622" s="29"/>
      <c r="D622" s="187"/>
      <c r="E622" s="58"/>
      <c r="F622" s="190"/>
      <c r="G622" s="190"/>
      <c r="H622" s="190"/>
      <c r="I622" s="58"/>
      <c r="J622" s="58"/>
      <c r="K622" s="189"/>
      <c r="L622" s="259"/>
      <c r="M622" s="259"/>
      <c r="N622" s="58"/>
      <c r="O622" s="30"/>
      <c r="P622" s="58"/>
      <c r="Q622" s="30"/>
      <c r="R622" s="185"/>
      <c r="S622" s="206"/>
      <c r="T622" s="291"/>
      <c r="U622" s="29"/>
      <c r="V622" s="187"/>
      <c r="W622" s="58"/>
      <c r="X622" s="190"/>
      <c r="Y622" s="190"/>
      <c r="Z622" s="190"/>
      <c r="AA622" s="58"/>
      <c r="AB622" s="58"/>
      <c r="AC622" s="189"/>
      <c r="AD622" s="259"/>
      <c r="AE622" s="259"/>
      <c r="AF622" s="58"/>
      <c r="AG622" s="30"/>
      <c r="AH622" s="58"/>
      <c r="AI622" s="30"/>
      <c r="AJ622" s="185"/>
      <c r="AK622" s="208"/>
      <c r="AL622" s="291"/>
      <c r="AM622" s="124" t="str">
        <f t="shared" si="54"/>
        <v/>
      </c>
      <c r="AN622" s="125" t="str">
        <f t="shared" si="55"/>
        <v/>
      </c>
      <c r="AO622" s="125" t="str">
        <f t="shared" si="56"/>
        <v/>
      </c>
      <c r="AP622" s="125" t="str">
        <f t="shared" si="57"/>
        <v/>
      </c>
      <c r="AQ622" s="126" t="str">
        <f t="shared" si="58"/>
        <v/>
      </c>
      <c r="AR622" s="39"/>
      <c r="AS622" s="234"/>
      <c r="AT622" s="39"/>
    </row>
    <row r="623" spans="2:46" ht="13.5" customHeight="1" x14ac:dyDescent="0.15">
      <c r="B623" s="289" t="s">
        <v>190</v>
      </c>
      <c r="C623" s="27" t="s">
        <v>34</v>
      </c>
      <c r="D623" s="41"/>
      <c r="E623" s="57"/>
      <c r="F623" s="98"/>
      <c r="G623" s="98"/>
      <c r="H623" s="98"/>
      <c r="I623" s="62"/>
      <c r="J623" s="62"/>
      <c r="K623" s="63"/>
      <c r="L623" s="258"/>
      <c r="M623" s="258"/>
      <c r="N623" s="57"/>
      <c r="O623" s="28"/>
      <c r="P623" s="57"/>
      <c r="Q623" s="28"/>
      <c r="R623" s="133"/>
      <c r="S623" s="206"/>
      <c r="T623" s="289" t="s">
        <v>190</v>
      </c>
      <c r="U623" s="27" t="s">
        <v>34</v>
      </c>
      <c r="V623" s="41"/>
      <c r="W623" s="57"/>
      <c r="X623" s="98"/>
      <c r="Y623" s="98"/>
      <c r="Z623" s="98"/>
      <c r="AA623" s="62"/>
      <c r="AB623" s="62"/>
      <c r="AC623" s="63"/>
      <c r="AD623" s="258"/>
      <c r="AE623" s="258"/>
      <c r="AF623" s="57"/>
      <c r="AG623" s="28"/>
      <c r="AH623" s="57"/>
      <c r="AI623" s="28"/>
      <c r="AJ623" s="133"/>
      <c r="AK623" s="208"/>
      <c r="AL623" s="289" t="s">
        <v>190</v>
      </c>
      <c r="AM623" s="121" t="str">
        <f t="shared" si="54"/>
        <v/>
      </c>
      <c r="AN623" s="97" t="str">
        <f t="shared" si="55"/>
        <v/>
      </c>
      <c r="AO623" s="97" t="str">
        <f t="shared" si="56"/>
        <v/>
      </c>
      <c r="AP623" s="97" t="str">
        <f t="shared" si="57"/>
        <v/>
      </c>
      <c r="AQ623" s="122" t="str">
        <f t="shared" si="58"/>
        <v/>
      </c>
      <c r="AR623" s="39"/>
      <c r="AS623" s="234"/>
      <c r="AT623" s="39"/>
    </row>
    <row r="624" spans="2:46" ht="13.5" customHeight="1" x14ac:dyDescent="0.15">
      <c r="B624" s="290"/>
      <c r="C624" s="29" t="s">
        <v>35</v>
      </c>
      <c r="D624" s="187"/>
      <c r="E624" s="58"/>
      <c r="F624" s="188"/>
      <c r="G624" s="188"/>
      <c r="H624" s="188"/>
      <c r="I624" s="64"/>
      <c r="J624" s="64"/>
      <c r="K624" s="189"/>
      <c r="L624" s="259"/>
      <c r="M624" s="259"/>
      <c r="N624" s="58"/>
      <c r="O624" s="30"/>
      <c r="P624" s="58"/>
      <c r="Q624" s="30"/>
      <c r="R624" s="134"/>
      <c r="S624" s="206"/>
      <c r="T624" s="290"/>
      <c r="U624" s="29" t="s">
        <v>35</v>
      </c>
      <c r="V624" s="187"/>
      <c r="W624" s="58"/>
      <c r="X624" s="188"/>
      <c r="Y624" s="188"/>
      <c r="Z624" s="188"/>
      <c r="AA624" s="64"/>
      <c r="AB624" s="64"/>
      <c r="AC624" s="189"/>
      <c r="AD624" s="259"/>
      <c r="AE624" s="259"/>
      <c r="AF624" s="58"/>
      <c r="AG624" s="30"/>
      <c r="AH624" s="58"/>
      <c r="AI624" s="30"/>
      <c r="AJ624" s="134"/>
      <c r="AK624" s="208"/>
      <c r="AL624" s="290"/>
      <c r="AM624" s="88" t="str">
        <f t="shared" si="54"/>
        <v/>
      </c>
      <c r="AN624" s="123" t="str">
        <f t="shared" si="55"/>
        <v/>
      </c>
      <c r="AO624" s="123" t="str">
        <f t="shared" si="56"/>
        <v/>
      </c>
      <c r="AP624" s="123" t="str">
        <f t="shared" si="57"/>
        <v/>
      </c>
      <c r="AQ624" s="89" t="str">
        <f t="shared" si="58"/>
        <v/>
      </c>
      <c r="AR624" s="39"/>
      <c r="AS624" s="234"/>
      <c r="AT624" s="39"/>
    </row>
    <row r="625" spans="2:46" ht="13.5" customHeight="1" x14ac:dyDescent="0.15">
      <c r="B625" s="290"/>
      <c r="C625" s="29" t="s">
        <v>36</v>
      </c>
      <c r="D625" s="187"/>
      <c r="E625" s="58"/>
      <c r="F625" s="188"/>
      <c r="G625" s="188"/>
      <c r="H625" s="188"/>
      <c r="I625" s="64"/>
      <c r="J625" s="64"/>
      <c r="K625" s="189"/>
      <c r="L625" s="259"/>
      <c r="M625" s="259"/>
      <c r="N625" s="58"/>
      <c r="O625" s="30"/>
      <c r="P625" s="58"/>
      <c r="Q625" s="30"/>
      <c r="R625" s="134"/>
      <c r="S625" s="206"/>
      <c r="T625" s="290"/>
      <c r="U625" s="29" t="s">
        <v>36</v>
      </c>
      <c r="V625" s="187"/>
      <c r="W625" s="58"/>
      <c r="X625" s="188"/>
      <c r="Y625" s="188"/>
      <c r="Z625" s="188"/>
      <c r="AA625" s="64"/>
      <c r="AB625" s="64"/>
      <c r="AC625" s="189"/>
      <c r="AD625" s="259"/>
      <c r="AE625" s="259"/>
      <c r="AF625" s="58"/>
      <c r="AG625" s="30"/>
      <c r="AH625" s="58"/>
      <c r="AI625" s="30"/>
      <c r="AJ625" s="134"/>
      <c r="AK625" s="208"/>
      <c r="AL625" s="290"/>
      <c r="AM625" s="88" t="str">
        <f t="shared" si="54"/>
        <v/>
      </c>
      <c r="AN625" s="123" t="str">
        <f t="shared" si="55"/>
        <v/>
      </c>
      <c r="AO625" s="123" t="str">
        <f t="shared" si="56"/>
        <v/>
      </c>
      <c r="AP625" s="123" t="str">
        <f t="shared" si="57"/>
        <v/>
      </c>
      <c r="AQ625" s="89" t="str">
        <f t="shared" si="58"/>
        <v/>
      </c>
      <c r="AR625" s="39"/>
      <c r="AS625" s="234"/>
      <c r="AT625" s="39"/>
    </row>
    <row r="626" spans="2:46" ht="13.5" customHeight="1" x14ac:dyDescent="0.15">
      <c r="B626" s="290"/>
      <c r="C626" s="29" t="s">
        <v>38</v>
      </c>
      <c r="D626" s="187"/>
      <c r="E626" s="58"/>
      <c r="F626" s="188"/>
      <c r="G626" s="188"/>
      <c r="H626" s="188"/>
      <c r="I626" s="64"/>
      <c r="J626" s="64"/>
      <c r="K626" s="189"/>
      <c r="L626" s="259"/>
      <c r="M626" s="259"/>
      <c r="N626" s="58"/>
      <c r="O626" s="30"/>
      <c r="P626" s="58"/>
      <c r="Q626" s="30"/>
      <c r="R626" s="134"/>
      <c r="S626" s="206"/>
      <c r="T626" s="290"/>
      <c r="U626" s="29" t="s">
        <v>38</v>
      </c>
      <c r="V626" s="187"/>
      <c r="W626" s="58"/>
      <c r="X626" s="188"/>
      <c r="Y626" s="188"/>
      <c r="Z626" s="188"/>
      <c r="AA626" s="64"/>
      <c r="AB626" s="64"/>
      <c r="AC626" s="189"/>
      <c r="AD626" s="259"/>
      <c r="AE626" s="259"/>
      <c r="AF626" s="58"/>
      <c r="AG626" s="30"/>
      <c r="AH626" s="58"/>
      <c r="AI626" s="30"/>
      <c r="AJ626" s="134"/>
      <c r="AK626" s="208"/>
      <c r="AL626" s="290"/>
      <c r="AM626" s="88" t="str">
        <f t="shared" si="54"/>
        <v/>
      </c>
      <c r="AN626" s="123" t="str">
        <f t="shared" si="55"/>
        <v/>
      </c>
      <c r="AO626" s="123" t="str">
        <f t="shared" si="56"/>
        <v/>
      </c>
      <c r="AP626" s="123" t="str">
        <f t="shared" si="57"/>
        <v/>
      </c>
      <c r="AQ626" s="89" t="str">
        <f t="shared" si="58"/>
        <v/>
      </c>
      <c r="AR626" s="39"/>
      <c r="AS626" s="234"/>
      <c r="AT626" s="39"/>
    </row>
    <row r="627" spans="2:46" ht="13.5" customHeight="1" thickBot="1" x14ac:dyDescent="0.2">
      <c r="B627" s="291"/>
      <c r="C627" s="29"/>
      <c r="D627" s="187"/>
      <c r="E627" s="58"/>
      <c r="F627" s="190"/>
      <c r="G627" s="190"/>
      <c r="H627" s="190"/>
      <c r="I627" s="58"/>
      <c r="J627" s="58"/>
      <c r="K627" s="189"/>
      <c r="L627" s="259"/>
      <c r="M627" s="259"/>
      <c r="N627" s="58"/>
      <c r="O627" s="30"/>
      <c r="P627" s="58"/>
      <c r="Q627" s="30"/>
      <c r="R627" s="185"/>
      <c r="S627" s="206"/>
      <c r="T627" s="291"/>
      <c r="U627" s="29"/>
      <c r="V627" s="187"/>
      <c r="W627" s="58"/>
      <c r="X627" s="190"/>
      <c r="Y627" s="190"/>
      <c r="Z627" s="190"/>
      <c r="AA627" s="58"/>
      <c r="AB627" s="58"/>
      <c r="AC627" s="189"/>
      <c r="AD627" s="259"/>
      <c r="AE627" s="259"/>
      <c r="AF627" s="58"/>
      <c r="AG627" s="30"/>
      <c r="AH627" s="58"/>
      <c r="AI627" s="30"/>
      <c r="AJ627" s="185"/>
      <c r="AK627" s="208"/>
      <c r="AL627" s="291"/>
      <c r="AM627" s="124" t="str">
        <f t="shared" si="54"/>
        <v/>
      </c>
      <c r="AN627" s="125" t="str">
        <f t="shared" si="55"/>
        <v/>
      </c>
      <c r="AO627" s="125" t="str">
        <f t="shared" si="56"/>
        <v/>
      </c>
      <c r="AP627" s="125" t="str">
        <f t="shared" si="57"/>
        <v/>
      </c>
      <c r="AQ627" s="126" t="str">
        <f t="shared" si="58"/>
        <v/>
      </c>
      <c r="AR627" s="39"/>
      <c r="AS627" s="234"/>
      <c r="AT627" s="39"/>
    </row>
    <row r="628" spans="2:46" ht="13.5" customHeight="1" x14ac:dyDescent="0.15">
      <c r="B628" s="289" t="s">
        <v>191</v>
      </c>
      <c r="C628" s="27" t="s">
        <v>34</v>
      </c>
      <c r="D628" s="41"/>
      <c r="E628" s="57"/>
      <c r="F628" s="98"/>
      <c r="G628" s="98"/>
      <c r="H628" s="98"/>
      <c r="I628" s="62"/>
      <c r="J628" s="62"/>
      <c r="K628" s="63"/>
      <c r="L628" s="258"/>
      <c r="M628" s="258"/>
      <c r="N628" s="57"/>
      <c r="O628" s="28"/>
      <c r="P628" s="57"/>
      <c r="Q628" s="28"/>
      <c r="R628" s="133"/>
      <c r="S628" s="206"/>
      <c r="T628" s="289" t="s">
        <v>191</v>
      </c>
      <c r="U628" s="27" t="s">
        <v>34</v>
      </c>
      <c r="V628" s="41"/>
      <c r="W628" s="57"/>
      <c r="X628" s="98"/>
      <c r="Y628" s="98"/>
      <c r="Z628" s="98"/>
      <c r="AA628" s="62"/>
      <c r="AB628" s="62"/>
      <c r="AC628" s="63"/>
      <c r="AD628" s="258"/>
      <c r="AE628" s="258"/>
      <c r="AF628" s="57"/>
      <c r="AG628" s="28"/>
      <c r="AH628" s="57"/>
      <c r="AI628" s="28"/>
      <c r="AJ628" s="133"/>
      <c r="AK628" s="208"/>
      <c r="AL628" s="289" t="s">
        <v>191</v>
      </c>
      <c r="AM628" s="121" t="str">
        <f t="shared" si="54"/>
        <v/>
      </c>
      <c r="AN628" s="97" t="str">
        <f t="shared" si="55"/>
        <v/>
      </c>
      <c r="AO628" s="97" t="str">
        <f t="shared" si="56"/>
        <v/>
      </c>
      <c r="AP628" s="97" t="str">
        <f t="shared" si="57"/>
        <v/>
      </c>
      <c r="AQ628" s="122" t="str">
        <f t="shared" si="58"/>
        <v/>
      </c>
      <c r="AR628" s="39"/>
      <c r="AS628" s="234"/>
      <c r="AT628" s="39"/>
    </row>
    <row r="629" spans="2:46" ht="13.5" customHeight="1" x14ac:dyDescent="0.15">
      <c r="B629" s="290"/>
      <c r="C629" s="29" t="s">
        <v>35</v>
      </c>
      <c r="D629" s="187"/>
      <c r="E629" s="58"/>
      <c r="F629" s="188"/>
      <c r="G629" s="188"/>
      <c r="H629" s="188"/>
      <c r="I629" s="64"/>
      <c r="J629" s="64"/>
      <c r="K629" s="189"/>
      <c r="L629" s="259"/>
      <c r="M629" s="259"/>
      <c r="N629" s="58"/>
      <c r="O629" s="30"/>
      <c r="P629" s="58"/>
      <c r="Q629" s="30"/>
      <c r="R629" s="134"/>
      <c r="S629" s="206"/>
      <c r="T629" s="290"/>
      <c r="U629" s="29" t="s">
        <v>35</v>
      </c>
      <c r="V629" s="187"/>
      <c r="W629" s="58"/>
      <c r="X629" s="188"/>
      <c r="Y629" s="188"/>
      <c r="Z629" s="188"/>
      <c r="AA629" s="64"/>
      <c r="AB629" s="64"/>
      <c r="AC629" s="189"/>
      <c r="AD629" s="259"/>
      <c r="AE629" s="259"/>
      <c r="AF629" s="58"/>
      <c r="AG629" s="30"/>
      <c r="AH629" s="58"/>
      <c r="AI629" s="30"/>
      <c r="AJ629" s="134"/>
      <c r="AK629" s="208"/>
      <c r="AL629" s="290"/>
      <c r="AM629" s="88" t="str">
        <f t="shared" si="54"/>
        <v/>
      </c>
      <c r="AN629" s="123" t="str">
        <f t="shared" si="55"/>
        <v/>
      </c>
      <c r="AO629" s="123" t="str">
        <f t="shared" si="56"/>
        <v/>
      </c>
      <c r="AP629" s="123" t="str">
        <f t="shared" si="57"/>
        <v/>
      </c>
      <c r="AQ629" s="89" t="str">
        <f t="shared" si="58"/>
        <v/>
      </c>
      <c r="AR629" s="39"/>
      <c r="AS629" s="234"/>
      <c r="AT629" s="39"/>
    </row>
    <row r="630" spans="2:46" ht="13.5" customHeight="1" x14ac:dyDescent="0.15">
      <c r="B630" s="290"/>
      <c r="C630" s="29" t="s">
        <v>36</v>
      </c>
      <c r="D630" s="187"/>
      <c r="E630" s="58"/>
      <c r="F630" s="188"/>
      <c r="G630" s="188"/>
      <c r="H630" s="188"/>
      <c r="I630" s="64"/>
      <c r="J630" s="64"/>
      <c r="K630" s="189"/>
      <c r="L630" s="259"/>
      <c r="M630" s="259"/>
      <c r="N630" s="58"/>
      <c r="O630" s="30"/>
      <c r="P630" s="58"/>
      <c r="Q630" s="30"/>
      <c r="R630" s="134"/>
      <c r="S630" s="206"/>
      <c r="T630" s="290"/>
      <c r="U630" s="29" t="s">
        <v>36</v>
      </c>
      <c r="V630" s="187"/>
      <c r="W630" s="58"/>
      <c r="X630" s="188"/>
      <c r="Y630" s="188"/>
      <c r="Z630" s="188"/>
      <c r="AA630" s="64"/>
      <c r="AB630" s="64"/>
      <c r="AC630" s="189"/>
      <c r="AD630" s="259"/>
      <c r="AE630" s="259"/>
      <c r="AF630" s="58"/>
      <c r="AG630" s="30"/>
      <c r="AH630" s="58"/>
      <c r="AI630" s="30"/>
      <c r="AJ630" s="134"/>
      <c r="AK630" s="208"/>
      <c r="AL630" s="290"/>
      <c r="AM630" s="88" t="str">
        <f t="shared" si="54"/>
        <v/>
      </c>
      <c r="AN630" s="123" t="str">
        <f t="shared" si="55"/>
        <v/>
      </c>
      <c r="AO630" s="123" t="str">
        <f t="shared" si="56"/>
        <v/>
      </c>
      <c r="AP630" s="123" t="str">
        <f t="shared" si="57"/>
        <v/>
      </c>
      <c r="AQ630" s="89" t="str">
        <f t="shared" si="58"/>
        <v/>
      </c>
      <c r="AR630" s="39"/>
      <c r="AS630" s="234"/>
      <c r="AT630" s="39"/>
    </row>
    <row r="631" spans="2:46" ht="13.5" customHeight="1" x14ac:dyDescent="0.15">
      <c r="B631" s="290"/>
      <c r="C631" s="29" t="s">
        <v>38</v>
      </c>
      <c r="D631" s="187"/>
      <c r="E631" s="58"/>
      <c r="F631" s="188"/>
      <c r="G631" s="188"/>
      <c r="H631" s="188"/>
      <c r="I631" s="64"/>
      <c r="J631" s="64"/>
      <c r="K631" s="189"/>
      <c r="L631" s="259"/>
      <c r="M631" s="259"/>
      <c r="N631" s="58"/>
      <c r="O631" s="30"/>
      <c r="P631" s="58"/>
      <c r="Q631" s="30"/>
      <c r="R631" s="134"/>
      <c r="S631" s="206"/>
      <c r="T631" s="290"/>
      <c r="U631" s="29" t="s">
        <v>38</v>
      </c>
      <c r="V631" s="187"/>
      <c r="W631" s="58"/>
      <c r="X631" s="188"/>
      <c r="Y631" s="188"/>
      <c r="Z631" s="188"/>
      <c r="AA631" s="64"/>
      <c r="AB631" s="64"/>
      <c r="AC631" s="189"/>
      <c r="AD631" s="259"/>
      <c r="AE631" s="259"/>
      <c r="AF631" s="58"/>
      <c r="AG631" s="30"/>
      <c r="AH631" s="58"/>
      <c r="AI631" s="30"/>
      <c r="AJ631" s="134"/>
      <c r="AK631" s="208"/>
      <c r="AL631" s="290"/>
      <c r="AM631" s="88" t="str">
        <f t="shared" si="54"/>
        <v/>
      </c>
      <c r="AN631" s="123" t="str">
        <f t="shared" si="55"/>
        <v/>
      </c>
      <c r="AO631" s="123" t="str">
        <f t="shared" si="56"/>
        <v/>
      </c>
      <c r="AP631" s="123" t="str">
        <f t="shared" si="57"/>
        <v/>
      </c>
      <c r="AQ631" s="89" t="str">
        <f t="shared" si="58"/>
        <v/>
      </c>
      <c r="AR631" s="39"/>
      <c r="AS631" s="234"/>
      <c r="AT631" s="39"/>
    </row>
    <row r="632" spans="2:46" ht="13.5" customHeight="1" thickBot="1" x14ac:dyDescent="0.2">
      <c r="B632" s="291"/>
      <c r="C632" s="29"/>
      <c r="D632" s="187"/>
      <c r="E632" s="58"/>
      <c r="F632" s="190"/>
      <c r="G632" s="190"/>
      <c r="H632" s="190"/>
      <c r="I632" s="58"/>
      <c r="J632" s="58"/>
      <c r="K632" s="189"/>
      <c r="L632" s="259"/>
      <c r="M632" s="259"/>
      <c r="N632" s="58"/>
      <c r="O632" s="30"/>
      <c r="P632" s="58"/>
      <c r="Q632" s="30"/>
      <c r="R632" s="185"/>
      <c r="S632" s="206"/>
      <c r="T632" s="291"/>
      <c r="U632" s="29"/>
      <c r="V632" s="187"/>
      <c r="W632" s="58"/>
      <c r="X632" s="190"/>
      <c r="Y632" s="190"/>
      <c r="Z632" s="190"/>
      <c r="AA632" s="58"/>
      <c r="AB632" s="58"/>
      <c r="AC632" s="189"/>
      <c r="AD632" s="259"/>
      <c r="AE632" s="259"/>
      <c r="AF632" s="58"/>
      <c r="AG632" s="30"/>
      <c r="AH632" s="58"/>
      <c r="AI632" s="30"/>
      <c r="AJ632" s="185"/>
      <c r="AK632" s="208"/>
      <c r="AL632" s="291"/>
      <c r="AM632" s="124" t="str">
        <f t="shared" si="54"/>
        <v/>
      </c>
      <c r="AN632" s="125" t="str">
        <f t="shared" si="55"/>
        <v/>
      </c>
      <c r="AO632" s="125" t="str">
        <f t="shared" si="56"/>
        <v/>
      </c>
      <c r="AP632" s="125" t="str">
        <f t="shared" si="57"/>
        <v/>
      </c>
      <c r="AQ632" s="126" t="str">
        <f t="shared" si="58"/>
        <v/>
      </c>
      <c r="AR632" s="39"/>
      <c r="AS632" s="234"/>
      <c r="AT632" s="39"/>
    </row>
    <row r="633" spans="2:46" ht="13.5" customHeight="1" x14ac:dyDescent="0.15">
      <c r="B633" s="289" t="s">
        <v>192</v>
      </c>
      <c r="C633" s="27" t="s">
        <v>34</v>
      </c>
      <c r="D633" s="41"/>
      <c r="E633" s="57"/>
      <c r="F633" s="98"/>
      <c r="G633" s="98"/>
      <c r="H633" s="98"/>
      <c r="I633" s="62"/>
      <c r="J633" s="62"/>
      <c r="K633" s="63"/>
      <c r="L633" s="258"/>
      <c r="M633" s="258"/>
      <c r="N633" s="57"/>
      <c r="O633" s="28"/>
      <c r="P633" s="57"/>
      <c r="Q633" s="28"/>
      <c r="R633" s="133"/>
      <c r="S633" s="206"/>
      <c r="T633" s="289" t="s">
        <v>192</v>
      </c>
      <c r="U633" s="27" t="s">
        <v>34</v>
      </c>
      <c r="V633" s="41"/>
      <c r="W633" s="57"/>
      <c r="X633" s="98"/>
      <c r="Y633" s="98"/>
      <c r="Z633" s="98"/>
      <c r="AA633" s="62"/>
      <c r="AB633" s="62"/>
      <c r="AC633" s="63"/>
      <c r="AD633" s="258"/>
      <c r="AE633" s="258"/>
      <c r="AF633" s="57"/>
      <c r="AG633" s="28"/>
      <c r="AH633" s="57"/>
      <c r="AI633" s="28"/>
      <c r="AJ633" s="133"/>
      <c r="AK633" s="208"/>
      <c r="AL633" s="289" t="s">
        <v>192</v>
      </c>
      <c r="AM633" s="121" t="str">
        <f t="shared" si="54"/>
        <v/>
      </c>
      <c r="AN633" s="97" t="str">
        <f t="shared" si="55"/>
        <v/>
      </c>
      <c r="AO633" s="97" t="str">
        <f t="shared" si="56"/>
        <v/>
      </c>
      <c r="AP633" s="97" t="str">
        <f t="shared" si="57"/>
        <v/>
      </c>
      <c r="AQ633" s="122" t="str">
        <f t="shared" si="58"/>
        <v/>
      </c>
      <c r="AR633" s="39"/>
      <c r="AS633" s="234"/>
      <c r="AT633" s="39"/>
    </row>
    <row r="634" spans="2:46" ht="13.5" customHeight="1" x14ac:dyDescent="0.15">
      <c r="B634" s="290"/>
      <c r="C634" s="29" t="s">
        <v>35</v>
      </c>
      <c r="D634" s="187"/>
      <c r="E634" s="58"/>
      <c r="F634" s="188"/>
      <c r="G634" s="188"/>
      <c r="H634" s="188"/>
      <c r="I634" s="64"/>
      <c r="J634" s="64"/>
      <c r="K634" s="189"/>
      <c r="L634" s="259"/>
      <c r="M634" s="259"/>
      <c r="N634" s="58"/>
      <c r="O634" s="30"/>
      <c r="P634" s="58"/>
      <c r="Q634" s="30"/>
      <c r="R634" s="134"/>
      <c r="S634" s="206"/>
      <c r="T634" s="290"/>
      <c r="U634" s="29" t="s">
        <v>35</v>
      </c>
      <c r="V634" s="187"/>
      <c r="W634" s="58"/>
      <c r="X634" s="188"/>
      <c r="Y634" s="188"/>
      <c r="Z634" s="188"/>
      <c r="AA634" s="64"/>
      <c r="AB634" s="64"/>
      <c r="AC634" s="189"/>
      <c r="AD634" s="259"/>
      <c r="AE634" s="259"/>
      <c r="AF634" s="58"/>
      <c r="AG634" s="30"/>
      <c r="AH634" s="58"/>
      <c r="AI634" s="30"/>
      <c r="AJ634" s="134"/>
      <c r="AK634" s="208"/>
      <c r="AL634" s="290"/>
      <c r="AM634" s="88" t="str">
        <f t="shared" si="54"/>
        <v/>
      </c>
      <c r="AN634" s="123" t="str">
        <f t="shared" si="55"/>
        <v/>
      </c>
      <c r="AO634" s="123" t="str">
        <f t="shared" si="56"/>
        <v/>
      </c>
      <c r="AP634" s="123" t="str">
        <f t="shared" si="57"/>
        <v/>
      </c>
      <c r="AQ634" s="89" t="str">
        <f t="shared" si="58"/>
        <v/>
      </c>
      <c r="AR634" s="39"/>
      <c r="AS634" s="234"/>
      <c r="AT634" s="39"/>
    </row>
    <row r="635" spans="2:46" ht="13.5" customHeight="1" x14ac:dyDescent="0.15">
      <c r="B635" s="290"/>
      <c r="C635" s="29" t="s">
        <v>36</v>
      </c>
      <c r="D635" s="187"/>
      <c r="E635" s="58"/>
      <c r="F635" s="188"/>
      <c r="G635" s="188"/>
      <c r="H635" s="188"/>
      <c r="I635" s="64"/>
      <c r="J635" s="64"/>
      <c r="K635" s="189"/>
      <c r="L635" s="259"/>
      <c r="M635" s="259"/>
      <c r="N635" s="58"/>
      <c r="O635" s="30"/>
      <c r="P635" s="58"/>
      <c r="Q635" s="30"/>
      <c r="R635" s="134"/>
      <c r="S635" s="206"/>
      <c r="T635" s="290"/>
      <c r="U635" s="29" t="s">
        <v>36</v>
      </c>
      <c r="V635" s="187"/>
      <c r="W635" s="58"/>
      <c r="X635" s="188"/>
      <c r="Y635" s="188"/>
      <c r="Z635" s="188"/>
      <c r="AA635" s="64"/>
      <c r="AB635" s="64"/>
      <c r="AC635" s="189"/>
      <c r="AD635" s="259"/>
      <c r="AE635" s="259"/>
      <c r="AF635" s="58"/>
      <c r="AG635" s="30"/>
      <c r="AH635" s="58"/>
      <c r="AI635" s="30"/>
      <c r="AJ635" s="134"/>
      <c r="AK635" s="208"/>
      <c r="AL635" s="290"/>
      <c r="AM635" s="88" t="str">
        <f t="shared" si="54"/>
        <v/>
      </c>
      <c r="AN635" s="123" t="str">
        <f t="shared" si="55"/>
        <v/>
      </c>
      <c r="AO635" s="123" t="str">
        <f t="shared" si="56"/>
        <v/>
      </c>
      <c r="AP635" s="123" t="str">
        <f t="shared" si="57"/>
        <v/>
      </c>
      <c r="AQ635" s="89" t="str">
        <f t="shared" si="58"/>
        <v/>
      </c>
      <c r="AR635" s="39"/>
      <c r="AS635" s="234"/>
      <c r="AT635" s="39"/>
    </row>
    <row r="636" spans="2:46" ht="13.5" customHeight="1" x14ac:dyDescent="0.15">
      <c r="B636" s="290"/>
      <c r="C636" s="29" t="s">
        <v>38</v>
      </c>
      <c r="D636" s="187"/>
      <c r="E636" s="58"/>
      <c r="F636" s="188"/>
      <c r="G636" s="188"/>
      <c r="H636" s="188"/>
      <c r="I636" s="64"/>
      <c r="J636" s="64"/>
      <c r="K636" s="189"/>
      <c r="L636" s="259"/>
      <c r="M636" s="259"/>
      <c r="N636" s="58"/>
      <c r="O636" s="30"/>
      <c r="P636" s="58"/>
      <c r="Q636" s="30"/>
      <c r="R636" s="134"/>
      <c r="S636" s="206"/>
      <c r="T636" s="290"/>
      <c r="U636" s="29" t="s">
        <v>38</v>
      </c>
      <c r="V636" s="187"/>
      <c r="W636" s="58"/>
      <c r="X636" s="188"/>
      <c r="Y636" s="188"/>
      <c r="Z636" s="188"/>
      <c r="AA636" s="64"/>
      <c r="AB636" s="64"/>
      <c r="AC636" s="189"/>
      <c r="AD636" s="259"/>
      <c r="AE636" s="259"/>
      <c r="AF636" s="58"/>
      <c r="AG636" s="30"/>
      <c r="AH636" s="58"/>
      <c r="AI636" s="30"/>
      <c r="AJ636" s="134"/>
      <c r="AK636" s="208"/>
      <c r="AL636" s="290"/>
      <c r="AM636" s="88" t="str">
        <f t="shared" si="54"/>
        <v/>
      </c>
      <c r="AN636" s="123" t="str">
        <f t="shared" si="55"/>
        <v/>
      </c>
      <c r="AO636" s="123" t="str">
        <f t="shared" si="56"/>
        <v/>
      </c>
      <c r="AP636" s="123" t="str">
        <f t="shared" si="57"/>
        <v/>
      </c>
      <c r="AQ636" s="89" t="str">
        <f t="shared" si="58"/>
        <v/>
      </c>
      <c r="AR636" s="39"/>
      <c r="AS636" s="234"/>
      <c r="AT636" s="39"/>
    </row>
    <row r="637" spans="2:46" ht="13.5" customHeight="1" thickBot="1" x14ac:dyDescent="0.2">
      <c r="B637" s="291"/>
      <c r="C637" s="31"/>
      <c r="D637" s="43"/>
      <c r="E637" s="60"/>
      <c r="F637" s="191"/>
      <c r="G637" s="191"/>
      <c r="H637" s="191"/>
      <c r="I637" s="60"/>
      <c r="J637" s="60"/>
      <c r="K637" s="65"/>
      <c r="L637" s="260"/>
      <c r="M637" s="260"/>
      <c r="N637" s="60"/>
      <c r="O637" s="37"/>
      <c r="P637" s="60"/>
      <c r="Q637" s="37"/>
      <c r="R637" s="182"/>
      <c r="S637" s="206"/>
      <c r="T637" s="291"/>
      <c r="U637" s="31"/>
      <c r="V637" s="43"/>
      <c r="W637" s="60"/>
      <c r="X637" s="191"/>
      <c r="Y637" s="191"/>
      <c r="Z637" s="191"/>
      <c r="AA637" s="60"/>
      <c r="AB637" s="60"/>
      <c r="AC637" s="65"/>
      <c r="AD637" s="260"/>
      <c r="AE637" s="260"/>
      <c r="AF637" s="60"/>
      <c r="AG637" s="37"/>
      <c r="AH637" s="60"/>
      <c r="AI637" s="37"/>
      <c r="AJ637" s="182"/>
      <c r="AK637" s="208"/>
      <c r="AL637" s="291"/>
      <c r="AM637" s="124" t="str">
        <f t="shared" si="54"/>
        <v/>
      </c>
      <c r="AN637" s="125" t="str">
        <f t="shared" si="55"/>
        <v/>
      </c>
      <c r="AO637" s="125" t="str">
        <f t="shared" si="56"/>
        <v/>
      </c>
      <c r="AP637" s="125" t="str">
        <f t="shared" si="57"/>
        <v/>
      </c>
      <c r="AQ637" s="126" t="str">
        <f t="shared" si="58"/>
        <v/>
      </c>
      <c r="AR637" s="39"/>
      <c r="AS637" s="234"/>
      <c r="AT637" s="39"/>
    </row>
    <row r="638" spans="2:46" ht="13.5" customHeight="1" thickBot="1" x14ac:dyDescent="0.2">
      <c r="B638" s="206"/>
      <c r="C638" s="206"/>
      <c r="D638" s="206"/>
      <c r="E638" s="206"/>
      <c r="F638" s="206"/>
      <c r="G638" s="206"/>
      <c r="H638" s="206"/>
      <c r="I638" s="206"/>
      <c r="J638" s="206"/>
      <c r="K638" s="206"/>
      <c r="L638" s="206"/>
      <c r="M638" s="206"/>
      <c r="N638" s="206"/>
      <c r="O638" s="250"/>
      <c r="P638" s="206"/>
      <c r="Q638" s="206"/>
      <c r="R638" s="93"/>
      <c r="S638" s="206"/>
      <c r="T638" s="206"/>
      <c r="U638" s="206"/>
      <c r="V638" s="206"/>
      <c r="W638" s="206"/>
      <c r="X638" s="206"/>
      <c r="Y638" s="206"/>
      <c r="Z638" s="206"/>
      <c r="AA638" s="206"/>
      <c r="AB638" s="206"/>
      <c r="AC638" s="206"/>
      <c r="AD638" s="206"/>
      <c r="AE638" s="206"/>
      <c r="AF638" s="206"/>
      <c r="AG638" s="250"/>
      <c r="AH638" s="206"/>
      <c r="AI638" s="206"/>
      <c r="AJ638" s="93"/>
      <c r="AK638" s="208"/>
      <c r="AL638" s="208"/>
      <c r="AM638" s="42"/>
      <c r="AN638" s="42"/>
      <c r="AO638" s="42"/>
      <c r="AP638" s="39"/>
      <c r="AQ638" s="39"/>
      <c r="AR638" s="39"/>
      <c r="AS638" s="234"/>
      <c r="AT638" s="39"/>
    </row>
    <row r="639" spans="2:46" ht="13.95" customHeight="1" x14ac:dyDescent="0.15">
      <c r="B639" s="141"/>
      <c r="C639" s="211"/>
      <c r="D639" s="103"/>
      <c r="E639" s="261"/>
      <c r="F639" s="32" t="s">
        <v>51</v>
      </c>
      <c r="G639" s="212" t="s">
        <v>51</v>
      </c>
      <c r="H639" s="212" t="s">
        <v>51</v>
      </c>
      <c r="I639" s="212" t="s">
        <v>51</v>
      </c>
      <c r="J639" s="212" t="s">
        <v>51</v>
      </c>
      <c r="K639" s="104"/>
      <c r="L639" s="104"/>
      <c r="M639" s="104"/>
      <c r="N639" s="104"/>
      <c r="O639" s="252"/>
      <c r="P639" s="104"/>
      <c r="Q639" s="105"/>
      <c r="R639" s="106"/>
      <c r="T639" s="141"/>
      <c r="U639" s="211"/>
      <c r="V639" s="103"/>
      <c r="W639" s="261"/>
      <c r="X639" s="32" t="s">
        <v>51</v>
      </c>
      <c r="Y639" s="212" t="s">
        <v>51</v>
      </c>
      <c r="Z639" s="212" t="s">
        <v>51</v>
      </c>
      <c r="AA639" s="212" t="s">
        <v>51</v>
      </c>
      <c r="AB639" s="212" t="s">
        <v>51</v>
      </c>
      <c r="AC639" s="104"/>
      <c r="AD639" s="104"/>
      <c r="AE639" s="104"/>
      <c r="AF639" s="104"/>
      <c r="AG639" s="252"/>
      <c r="AH639" s="104"/>
      <c r="AI639" s="105"/>
      <c r="AJ639" s="106"/>
    </row>
    <row r="640" spans="2:46" ht="14.4" customHeight="1" thickBot="1" x14ac:dyDescent="0.2">
      <c r="B640" s="142"/>
      <c r="C640" s="208"/>
      <c r="F640" s="92" t="s">
        <v>30</v>
      </c>
      <c r="G640" s="250" t="s">
        <v>41</v>
      </c>
      <c r="H640" s="250" t="s">
        <v>44</v>
      </c>
      <c r="I640" s="250" t="s">
        <v>47</v>
      </c>
      <c r="J640" s="250" t="s">
        <v>57</v>
      </c>
      <c r="R640" s="107"/>
      <c r="T640" s="142"/>
      <c r="U640" s="208"/>
      <c r="V640" s="8"/>
      <c r="W640" s="232"/>
      <c r="X640" s="92" t="s">
        <v>30</v>
      </c>
      <c r="Y640" s="250" t="s">
        <v>41</v>
      </c>
      <c r="Z640" s="250" t="s">
        <v>44</v>
      </c>
      <c r="AA640" s="250" t="s">
        <v>47</v>
      </c>
      <c r="AB640" s="250" t="s">
        <v>57</v>
      </c>
      <c r="AC640" s="12"/>
      <c r="AD640" s="12"/>
      <c r="AE640" s="12"/>
      <c r="AF640" s="12"/>
      <c r="AH640" s="12"/>
      <c r="AI640" s="13"/>
      <c r="AJ640" s="107"/>
    </row>
    <row r="641" spans="2:36" x14ac:dyDescent="0.15">
      <c r="B641" s="289" t="s">
        <v>193</v>
      </c>
      <c r="C641" s="27" t="s">
        <v>34</v>
      </c>
      <c r="D641" s="108"/>
      <c r="E641" s="262"/>
      <c r="F641" s="137">
        <f t="shared" ref="F641:J644" si="59">MIN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36.317895999999998</v>
      </c>
      <c r="G641" s="137">
        <f t="shared" si="59"/>
        <v>40.541705999999998</v>
      </c>
      <c r="H641" s="137">
        <f t="shared" si="59"/>
        <v>0.98694886000000004</v>
      </c>
      <c r="I641" s="137">
        <f t="shared" si="59"/>
        <v>0.99297826</v>
      </c>
      <c r="J641" s="137">
        <f t="shared" si="59"/>
        <v>1.1354615E-2</v>
      </c>
      <c r="K641" s="111"/>
      <c r="L641" s="111"/>
      <c r="M641" s="111"/>
      <c r="N641" s="111"/>
      <c r="O641" s="263"/>
      <c r="P641" s="111"/>
      <c r="Q641" s="112"/>
      <c r="R641" s="113"/>
      <c r="T641" s="289" t="s">
        <v>193</v>
      </c>
      <c r="U641" s="27" t="s">
        <v>34</v>
      </c>
      <c r="V641" s="108"/>
      <c r="W641" s="262"/>
      <c r="X641" s="137">
        <f t="shared" ref="X641:AB644" si="60">MIN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36.2864</v>
      </c>
      <c r="Y641" s="137">
        <f t="shared" si="60"/>
        <v>40.537720999999998</v>
      </c>
      <c r="Z641" s="137">
        <f t="shared" si="60"/>
        <v>0.98689658000000002</v>
      </c>
      <c r="AA641" s="137">
        <f t="shared" si="60"/>
        <v>0.99287283999999998</v>
      </c>
      <c r="AB641" s="137">
        <f t="shared" si="60"/>
        <v>1.1482417999999999E-2</v>
      </c>
      <c r="AC641" s="111"/>
      <c r="AD641" s="111"/>
      <c r="AE641" s="111"/>
      <c r="AF641" s="111"/>
      <c r="AG641" s="263"/>
      <c r="AH641" s="111"/>
      <c r="AI641" s="112"/>
      <c r="AJ641" s="113"/>
    </row>
    <row r="642" spans="2:36" x14ac:dyDescent="0.15">
      <c r="B642" s="290"/>
      <c r="C642" s="29" t="s">
        <v>35</v>
      </c>
      <c r="D642" s="109"/>
      <c r="E642" s="264"/>
      <c r="F642" s="20">
        <f t="shared" si="59"/>
        <v>39.156536000000003</v>
      </c>
      <c r="G642" s="20">
        <f t="shared" si="59"/>
        <v>42.975256000000002</v>
      </c>
      <c r="H642" s="20">
        <f t="shared" si="59"/>
        <v>0.99170309000000001</v>
      </c>
      <c r="I642" s="20">
        <f t="shared" si="59"/>
        <v>0.99436343999999999</v>
      </c>
      <c r="J642" s="20">
        <f t="shared" si="59"/>
        <v>6.3240789999999998E-3</v>
      </c>
      <c r="K642" s="114"/>
      <c r="L642" s="114"/>
      <c r="M642" s="114"/>
      <c r="N642" s="114"/>
      <c r="O642" s="265"/>
      <c r="P642" s="114"/>
      <c r="Q642" s="115"/>
      <c r="R642" s="116"/>
      <c r="T642" s="290"/>
      <c r="U642" s="29" t="s">
        <v>35</v>
      </c>
      <c r="V642" s="109"/>
      <c r="W642" s="264"/>
      <c r="X642" s="20">
        <f t="shared" si="60"/>
        <v>39.184747999999999</v>
      </c>
      <c r="Y642" s="20">
        <f t="shared" si="60"/>
        <v>42.991227000000002</v>
      </c>
      <c r="Z642" s="20">
        <f t="shared" si="60"/>
        <v>0.99173425999999998</v>
      </c>
      <c r="AA642" s="20">
        <f t="shared" si="60"/>
        <v>0.99435322999999998</v>
      </c>
      <c r="AB642" s="20">
        <f t="shared" si="60"/>
        <v>6.3307320000000004E-3</v>
      </c>
      <c r="AC642" s="114"/>
      <c r="AD642" s="114"/>
      <c r="AE642" s="114"/>
      <c r="AF642" s="114"/>
      <c r="AG642" s="265"/>
      <c r="AH642" s="114"/>
      <c r="AI642" s="115"/>
      <c r="AJ642" s="116"/>
    </row>
    <row r="643" spans="2:36" x14ac:dyDescent="0.15">
      <c r="B643" s="290"/>
      <c r="C643" s="29" t="s">
        <v>36</v>
      </c>
      <c r="D643" s="109"/>
      <c r="E643" s="264"/>
      <c r="F643" s="20">
        <f t="shared" si="59"/>
        <v>41.067197999999998</v>
      </c>
      <c r="G643" s="20">
        <f t="shared" si="59"/>
        <v>44.537061000000001</v>
      </c>
      <c r="H643" s="20">
        <f t="shared" si="59"/>
        <v>0.99337078000000001</v>
      </c>
      <c r="I643" s="20">
        <f t="shared" si="59"/>
        <v>0.99627547000000005</v>
      </c>
      <c r="J643" s="20">
        <f t="shared" si="59"/>
        <v>4.9492540000000002E-3</v>
      </c>
      <c r="K643" s="114"/>
      <c r="L643" s="114"/>
      <c r="M643" s="114"/>
      <c r="N643" s="114"/>
      <c r="O643" s="265"/>
      <c r="P643" s="114"/>
      <c r="Q643" s="115"/>
      <c r="R643" s="116"/>
      <c r="T643" s="290"/>
      <c r="U643" s="29" t="s">
        <v>36</v>
      </c>
      <c r="V643" s="109"/>
      <c r="W643" s="264"/>
      <c r="X643" s="20">
        <f t="shared" si="60"/>
        <v>41.054296000000001</v>
      </c>
      <c r="Y643" s="20">
        <f t="shared" si="60"/>
        <v>44.523342999999997</v>
      </c>
      <c r="Z643" s="20">
        <f t="shared" si="60"/>
        <v>0.99336504999999997</v>
      </c>
      <c r="AA643" s="20">
        <f t="shared" si="60"/>
        <v>0.99621967</v>
      </c>
      <c r="AB643" s="20">
        <f t="shared" si="60"/>
        <v>4.9776504999999999E-3</v>
      </c>
      <c r="AC643" s="114"/>
      <c r="AD643" s="114"/>
      <c r="AE643" s="114"/>
      <c r="AF643" s="114"/>
      <c r="AG643" s="265"/>
      <c r="AH643" s="114"/>
      <c r="AI643" s="115"/>
      <c r="AJ643" s="116"/>
    </row>
    <row r="644" spans="2:36" x14ac:dyDescent="0.15">
      <c r="B644" s="290"/>
      <c r="C644" s="29" t="s">
        <v>38</v>
      </c>
      <c r="D644" s="109"/>
      <c r="E644" s="264"/>
      <c r="F644" s="20">
        <f t="shared" si="59"/>
        <v>42.164783</v>
      </c>
      <c r="G644" s="20">
        <f t="shared" si="59"/>
        <v>45.504786000000003</v>
      </c>
      <c r="H644" s="20">
        <f t="shared" si="59"/>
        <v>0.99425384999999999</v>
      </c>
      <c r="I644" s="20">
        <f t="shared" si="59"/>
        <v>0.99723275</v>
      </c>
      <c r="J644" s="20">
        <f t="shared" si="59"/>
        <v>4.0269894999999997E-3</v>
      </c>
      <c r="K644" s="114"/>
      <c r="L644" s="114"/>
      <c r="M644" s="114"/>
      <c r="N644" s="114"/>
      <c r="O644" s="265"/>
      <c r="P644" s="114"/>
      <c r="Q644" s="115"/>
      <c r="R644" s="116"/>
      <c r="T644" s="290"/>
      <c r="U644" s="29" t="s">
        <v>38</v>
      </c>
      <c r="V644" s="109"/>
      <c r="W644" s="264"/>
      <c r="X644" s="20">
        <f t="shared" si="60"/>
        <v>42.149211000000001</v>
      </c>
      <c r="Y644" s="20">
        <f t="shared" si="60"/>
        <v>45.486500999999997</v>
      </c>
      <c r="Z644" s="20">
        <f t="shared" si="60"/>
        <v>0.99425039999999998</v>
      </c>
      <c r="AA644" s="20">
        <f t="shared" si="60"/>
        <v>0.99727719000000004</v>
      </c>
      <c r="AB644" s="20">
        <f t="shared" si="60"/>
        <v>4.0206030000000002E-3</v>
      </c>
      <c r="AC644" s="114"/>
      <c r="AD644" s="114"/>
      <c r="AE644" s="114"/>
      <c r="AF644" s="114"/>
      <c r="AG644" s="265"/>
      <c r="AH644" s="114"/>
      <c r="AI644" s="115"/>
      <c r="AJ644" s="116"/>
    </row>
    <row r="645" spans="2:36" ht="12.6" customHeight="1" thickBot="1" x14ac:dyDescent="0.2">
      <c r="B645" s="291"/>
      <c r="C645" s="31"/>
      <c r="D645" s="110"/>
      <c r="E645" s="266"/>
      <c r="F645" s="186"/>
      <c r="G645" s="186"/>
      <c r="H645" s="186"/>
      <c r="I645" s="186"/>
      <c r="J645" s="186"/>
      <c r="K645" s="117"/>
      <c r="L645" s="117"/>
      <c r="M645" s="117"/>
      <c r="N645" s="117"/>
      <c r="O645" s="267"/>
      <c r="P645" s="117"/>
      <c r="Q645" s="118"/>
      <c r="R645" s="119"/>
      <c r="T645" s="291"/>
      <c r="U645" s="31"/>
      <c r="V645" s="110"/>
      <c r="W645" s="266"/>
      <c r="X645" s="186"/>
      <c r="Y645" s="186"/>
      <c r="Z645" s="186"/>
      <c r="AA645" s="186"/>
      <c r="AB645" s="186"/>
      <c r="AC645" s="117"/>
      <c r="AD645" s="117"/>
      <c r="AE645" s="117"/>
      <c r="AF645" s="117"/>
      <c r="AG645" s="267"/>
      <c r="AH645" s="117"/>
      <c r="AI645" s="118"/>
      <c r="AJ645" s="119"/>
    </row>
    <row r="646" spans="2:36" x14ac:dyDescent="0.15">
      <c r="B646" s="301" t="s">
        <v>194</v>
      </c>
      <c r="C646" s="27" t="s">
        <v>34</v>
      </c>
      <c r="D646" s="108"/>
      <c r="E646" s="262"/>
      <c r="F646" s="137">
        <f t="shared" ref="F646:J649" si="61">MAX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37.699643999999999</v>
      </c>
      <c r="G646" s="137">
        <f t="shared" si="61"/>
        <v>42.131734000000002</v>
      </c>
      <c r="H646" s="137">
        <f t="shared" si="61"/>
        <v>0.9889</v>
      </c>
      <c r="I646" s="137">
        <f t="shared" si="61"/>
        <v>0.99475563</v>
      </c>
      <c r="J646" s="137">
        <f t="shared" si="61"/>
        <v>1.5903765E-2</v>
      </c>
      <c r="K646" s="111"/>
      <c r="L646" s="111"/>
      <c r="M646" s="111"/>
      <c r="N646" s="111"/>
      <c r="O646" s="263"/>
      <c r="P646" s="111"/>
      <c r="Q646" s="112"/>
      <c r="R646" s="113"/>
      <c r="T646" s="301" t="s">
        <v>194</v>
      </c>
      <c r="U646" s="27" t="s">
        <v>34</v>
      </c>
      <c r="V646" s="108"/>
      <c r="W646" s="262"/>
      <c r="X646" s="137">
        <f t="shared" ref="X646:AB649" si="62">MAX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37.619995000000003</v>
      </c>
      <c r="Y646" s="137">
        <f t="shared" si="62"/>
        <v>42.060839999999999</v>
      </c>
      <c r="Z646" s="137">
        <f t="shared" si="62"/>
        <v>0.98881739999999996</v>
      </c>
      <c r="AA646" s="137">
        <f t="shared" si="62"/>
        <v>0.99470444999999996</v>
      </c>
      <c r="AB646" s="137">
        <f t="shared" si="62"/>
        <v>1.6229792999999999E-2</v>
      </c>
      <c r="AC646" s="111"/>
      <c r="AD646" s="111"/>
      <c r="AE646" s="111"/>
      <c r="AF646" s="111"/>
      <c r="AG646" s="263"/>
      <c r="AH646" s="111"/>
      <c r="AI646" s="112"/>
      <c r="AJ646" s="113"/>
    </row>
    <row r="647" spans="2:36" x14ac:dyDescent="0.15">
      <c r="B647" s="290"/>
      <c r="C647" s="29" t="s">
        <v>35</v>
      </c>
      <c r="D647" s="109"/>
      <c r="E647" s="264"/>
      <c r="F647" s="20">
        <f t="shared" si="61"/>
        <v>40.615198999999997</v>
      </c>
      <c r="G647" s="20">
        <f t="shared" si="61"/>
        <v>44.448644999999999</v>
      </c>
      <c r="H647" s="20">
        <f t="shared" si="61"/>
        <v>0.99302754999999998</v>
      </c>
      <c r="I647" s="20">
        <f t="shared" si="61"/>
        <v>0.99613874000000002</v>
      </c>
      <c r="J647" s="20">
        <f t="shared" si="61"/>
        <v>9.5978190000000005E-3</v>
      </c>
      <c r="K647" s="114"/>
      <c r="L647" s="114"/>
      <c r="M647" s="114"/>
      <c r="N647" s="114"/>
      <c r="O647" s="265"/>
      <c r="P647" s="114"/>
      <c r="Q647" s="115"/>
      <c r="R647" s="116"/>
      <c r="T647" s="290"/>
      <c r="U647" s="29" t="s">
        <v>35</v>
      </c>
      <c r="V647" s="109"/>
      <c r="W647" s="264"/>
      <c r="X647" s="20">
        <f t="shared" si="62"/>
        <v>40.611181999999999</v>
      </c>
      <c r="Y647" s="20">
        <f t="shared" si="62"/>
        <v>44.457844999999999</v>
      </c>
      <c r="Z647" s="20">
        <f t="shared" si="62"/>
        <v>0.99302460999999997</v>
      </c>
      <c r="AA647" s="20">
        <f t="shared" si="62"/>
        <v>0.99614692999999999</v>
      </c>
      <c r="AB647" s="20">
        <f t="shared" si="62"/>
        <v>9.542689E-3</v>
      </c>
      <c r="AC647" s="114"/>
      <c r="AD647" s="114"/>
      <c r="AE647" s="114"/>
      <c r="AF647" s="114"/>
      <c r="AG647" s="265"/>
      <c r="AH647" s="114"/>
      <c r="AI647" s="115"/>
      <c r="AJ647" s="116"/>
    </row>
    <row r="648" spans="2:36" x14ac:dyDescent="0.15">
      <c r="B648" s="290"/>
      <c r="C648" s="29" t="s">
        <v>36</v>
      </c>
      <c r="D648" s="109"/>
      <c r="E648" s="264"/>
      <c r="F648" s="20">
        <f t="shared" si="61"/>
        <v>42.060189000000001</v>
      </c>
      <c r="G648" s="20">
        <f t="shared" si="61"/>
        <v>45.445737999999999</v>
      </c>
      <c r="H648" s="20">
        <f t="shared" si="61"/>
        <v>0.99436093000000003</v>
      </c>
      <c r="I648" s="20">
        <f t="shared" si="61"/>
        <v>0.99703786000000005</v>
      </c>
      <c r="J648" s="20">
        <f t="shared" si="61"/>
        <v>7.3281459999999998E-3</v>
      </c>
      <c r="K648" s="114"/>
      <c r="L648" s="114"/>
      <c r="M648" s="114"/>
      <c r="N648" s="114"/>
      <c r="O648" s="265"/>
      <c r="P648" s="114"/>
      <c r="Q648" s="115"/>
      <c r="R648" s="116"/>
      <c r="T648" s="290"/>
      <c r="U648" s="29" t="s">
        <v>36</v>
      </c>
      <c r="V648" s="109"/>
      <c r="W648" s="264"/>
      <c r="X648" s="20">
        <f t="shared" si="62"/>
        <v>42.051419000000003</v>
      </c>
      <c r="Y648" s="20">
        <f t="shared" si="62"/>
        <v>45.427740999999997</v>
      </c>
      <c r="Z648" s="20">
        <f t="shared" si="62"/>
        <v>0.99436623999999996</v>
      </c>
      <c r="AA648" s="20">
        <f t="shared" si="62"/>
        <v>0.99700982000000005</v>
      </c>
      <c r="AB648" s="20">
        <f t="shared" si="62"/>
        <v>7.3558445999999996E-3</v>
      </c>
      <c r="AC648" s="114"/>
      <c r="AD648" s="114"/>
      <c r="AE648" s="114"/>
      <c r="AF648" s="114"/>
      <c r="AG648" s="265"/>
      <c r="AH648" s="114"/>
      <c r="AI648" s="115"/>
      <c r="AJ648" s="116"/>
    </row>
    <row r="649" spans="2:36" x14ac:dyDescent="0.15">
      <c r="B649" s="290"/>
      <c r="C649" s="29" t="s">
        <v>38</v>
      </c>
      <c r="D649" s="109"/>
      <c r="E649" s="264"/>
      <c r="F649" s="20">
        <f t="shared" si="61"/>
        <v>43.047150999999999</v>
      </c>
      <c r="G649" s="20">
        <f t="shared" si="61"/>
        <v>46.307634999999998</v>
      </c>
      <c r="H649" s="20">
        <f t="shared" si="61"/>
        <v>0.99511232999999999</v>
      </c>
      <c r="I649" s="20">
        <f t="shared" si="61"/>
        <v>0.99777687999999998</v>
      </c>
      <c r="J649" s="20">
        <f t="shared" si="61"/>
        <v>6.1487219999999997E-3</v>
      </c>
      <c r="K649" s="114"/>
      <c r="L649" s="114"/>
      <c r="M649" s="114"/>
      <c r="N649" s="114"/>
      <c r="O649" s="265"/>
      <c r="P649" s="114"/>
      <c r="Q649" s="115"/>
      <c r="R649" s="116"/>
      <c r="T649" s="290"/>
      <c r="U649" s="29" t="s">
        <v>38</v>
      </c>
      <c r="V649" s="109"/>
      <c r="W649" s="264"/>
      <c r="X649" s="20">
        <f t="shared" si="62"/>
        <v>43.032997000000002</v>
      </c>
      <c r="Y649" s="20">
        <f t="shared" si="62"/>
        <v>46.295344999999998</v>
      </c>
      <c r="Z649" s="20">
        <f t="shared" si="62"/>
        <v>0.99511053999999999</v>
      </c>
      <c r="AA649" s="20">
        <f t="shared" si="62"/>
        <v>0.99776611999999998</v>
      </c>
      <c r="AB649" s="20">
        <f t="shared" si="62"/>
        <v>6.1773599999999998E-3</v>
      </c>
      <c r="AC649" s="114"/>
      <c r="AD649" s="114"/>
      <c r="AE649" s="114"/>
      <c r="AF649" s="114"/>
      <c r="AG649" s="265"/>
      <c r="AH649" s="114"/>
      <c r="AI649" s="115"/>
      <c r="AJ649" s="116"/>
    </row>
    <row r="650" spans="2:36" ht="12.6" customHeight="1" thickBot="1" x14ac:dyDescent="0.2">
      <c r="B650" s="291"/>
      <c r="C650" s="31"/>
      <c r="D650" s="110"/>
      <c r="E650" s="266"/>
      <c r="F650" s="186"/>
      <c r="G650" s="186"/>
      <c r="H650" s="186"/>
      <c r="I650" s="186"/>
      <c r="J650" s="186"/>
      <c r="K650" s="117"/>
      <c r="L650" s="117"/>
      <c r="M650" s="117"/>
      <c r="N650" s="117"/>
      <c r="O650" s="267"/>
      <c r="P650" s="117"/>
      <c r="Q650" s="118"/>
      <c r="R650" s="119"/>
      <c r="T650" s="291"/>
      <c r="U650" s="31"/>
      <c r="V650" s="110"/>
      <c r="W650" s="266"/>
      <c r="X650" s="186"/>
      <c r="Y650" s="186"/>
      <c r="Z650" s="186"/>
      <c r="AA650" s="186"/>
      <c r="AB650" s="186"/>
      <c r="AC650" s="117"/>
      <c r="AD650" s="117"/>
      <c r="AE650" s="117"/>
      <c r="AF650" s="117"/>
      <c r="AG650" s="267"/>
      <c r="AH650" s="117"/>
      <c r="AI650" s="118"/>
      <c r="AJ650" s="119"/>
    </row>
    <row r="651" spans="2:36" ht="13.95" customHeight="1" x14ac:dyDescent="0.15">
      <c r="B651" s="299" t="s">
        <v>195</v>
      </c>
      <c r="C651" s="27" t="s">
        <v>34</v>
      </c>
      <c r="D651" s="108"/>
      <c r="E651" s="262"/>
      <c r="F651" s="137">
        <f t="shared" ref="F651:J654" si="63">F646-F641</f>
        <v>1.3817480000000018</v>
      </c>
      <c r="G651" s="137">
        <f t="shared" si="63"/>
        <v>1.5900280000000038</v>
      </c>
      <c r="H651" s="137">
        <f t="shared" si="63"/>
        <v>1.9511399999999623E-3</v>
      </c>
      <c r="I651" s="137">
        <f t="shared" si="63"/>
        <v>1.7773700000000003E-3</v>
      </c>
      <c r="J651" s="137">
        <f t="shared" si="63"/>
        <v>4.5491500000000001E-3</v>
      </c>
      <c r="K651" s="111"/>
      <c r="L651" s="111"/>
      <c r="M651" s="111"/>
      <c r="N651" s="111"/>
      <c r="O651" s="263"/>
      <c r="P651" s="111"/>
      <c r="Q651" s="112"/>
      <c r="R651" s="113"/>
      <c r="T651" s="299" t="s">
        <v>195</v>
      </c>
      <c r="U651" s="27" t="s">
        <v>34</v>
      </c>
      <c r="V651" s="108"/>
      <c r="W651" s="262"/>
      <c r="X651" s="137">
        <f t="shared" ref="X651:AB654" si="64">X646-X641</f>
        <v>1.3335950000000025</v>
      </c>
      <c r="Y651" s="137">
        <f t="shared" si="64"/>
        <v>1.5231190000000012</v>
      </c>
      <c r="Z651" s="137">
        <f t="shared" si="64"/>
        <v>1.9208199999999342E-3</v>
      </c>
      <c r="AA651" s="137">
        <f t="shared" si="64"/>
        <v>1.8316099999999835E-3</v>
      </c>
      <c r="AB651" s="137">
        <f t="shared" si="64"/>
        <v>4.7473749999999999E-3</v>
      </c>
      <c r="AC651" s="111"/>
      <c r="AD651" s="111"/>
      <c r="AE651" s="111"/>
      <c r="AF651" s="111"/>
      <c r="AG651" s="263"/>
      <c r="AH651" s="111"/>
      <c r="AI651" s="112"/>
      <c r="AJ651" s="113"/>
    </row>
    <row r="652" spans="2:36" x14ac:dyDescent="0.15">
      <c r="B652" s="290"/>
      <c r="C652" s="29" t="s">
        <v>35</v>
      </c>
      <c r="D652" s="109"/>
      <c r="E652" s="264"/>
      <c r="F652" s="20">
        <f t="shared" si="63"/>
        <v>1.4586629999999943</v>
      </c>
      <c r="G652" s="20">
        <f t="shared" si="63"/>
        <v>1.4733889999999974</v>
      </c>
      <c r="H652" s="20">
        <f t="shared" si="63"/>
        <v>1.3244599999999718E-3</v>
      </c>
      <c r="I652" s="20">
        <f t="shared" si="63"/>
        <v>1.7753000000000352E-3</v>
      </c>
      <c r="J652" s="20">
        <f t="shared" si="63"/>
        <v>3.2737400000000007E-3</v>
      </c>
      <c r="K652" s="114"/>
      <c r="L652" s="114"/>
      <c r="M652" s="114"/>
      <c r="N652" s="114"/>
      <c r="O652" s="265"/>
      <c r="P652" s="114"/>
      <c r="Q652" s="115"/>
      <c r="R652" s="116"/>
      <c r="T652" s="290"/>
      <c r="U652" s="29" t="s">
        <v>35</v>
      </c>
      <c r="V652" s="109"/>
      <c r="W652" s="264"/>
      <c r="X652" s="20">
        <f t="shared" si="64"/>
        <v>1.4264340000000004</v>
      </c>
      <c r="Y652" s="20">
        <f t="shared" si="64"/>
        <v>1.4666179999999969</v>
      </c>
      <c r="Z652" s="20">
        <f t="shared" si="64"/>
        <v>1.2903499999999957E-3</v>
      </c>
      <c r="AA652" s="20">
        <f t="shared" si="64"/>
        <v>1.7937000000000092E-3</v>
      </c>
      <c r="AB652" s="20">
        <f t="shared" si="64"/>
        <v>3.2119569999999997E-3</v>
      </c>
      <c r="AC652" s="114"/>
      <c r="AD652" s="114"/>
      <c r="AE652" s="114"/>
      <c r="AF652" s="114"/>
      <c r="AG652" s="265"/>
      <c r="AH652" s="114"/>
      <c r="AI652" s="115"/>
      <c r="AJ652" s="116"/>
    </row>
    <row r="653" spans="2:36" x14ac:dyDescent="0.15">
      <c r="B653" s="290"/>
      <c r="C653" s="29" t="s">
        <v>36</v>
      </c>
      <c r="D653" s="109"/>
      <c r="E653" s="264"/>
      <c r="F653" s="20">
        <f t="shared" si="63"/>
        <v>0.99299100000000351</v>
      </c>
      <c r="G653" s="20">
        <f t="shared" si="63"/>
        <v>0.90867699999999729</v>
      </c>
      <c r="H653" s="20">
        <f t="shared" si="63"/>
        <v>9.9015000000002296E-4</v>
      </c>
      <c r="I653" s="20">
        <f t="shared" si="63"/>
        <v>7.6239000000000168E-4</v>
      </c>
      <c r="J653" s="20">
        <f t="shared" si="63"/>
        <v>2.3788919999999996E-3</v>
      </c>
      <c r="K653" s="114"/>
      <c r="L653" s="114"/>
      <c r="M653" s="114"/>
      <c r="N653" s="114"/>
      <c r="O653" s="265"/>
      <c r="P653" s="114"/>
      <c r="Q653" s="115"/>
      <c r="R653" s="116"/>
      <c r="T653" s="290"/>
      <c r="U653" s="29" t="s">
        <v>36</v>
      </c>
      <c r="V653" s="109"/>
      <c r="W653" s="264"/>
      <c r="X653" s="20">
        <f t="shared" si="64"/>
        <v>0.99712300000000198</v>
      </c>
      <c r="Y653" s="20">
        <f t="shared" si="64"/>
        <v>0.90439800000000048</v>
      </c>
      <c r="Z653" s="20">
        <f t="shared" si="64"/>
        <v>1.0011899999999851E-3</v>
      </c>
      <c r="AA653" s="20">
        <f t="shared" si="64"/>
        <v>7.9015000000004498E-4</v>
      </c>
      <c r="AB653" s="20">
        <f t="shared" si="64"/>
        <v>2.3781940999999997E-3</v>
      </c>
      <c r="AC653" s="114"/>
      <c r="AD653" s="114"/>
      <c r="AE653" s="114"/>
      <c r="AF653" s="114"/>
      <c r="AG653" s="265"/>
      <c r="AH653" s="114"/>
      <c r="AI653" s="115"/>
      <c r="AJ653" s="116"/>
    </row>
    <row r="654" spans="2:36" x14ac:dyDescent="0.15">
      <c r="B654" s="290"/>
      <c r="C654" s="29" t="s">
        <v>38</v>
      </c>
      <c r="D654" s="109"/>
      <c r="E654" s="264"/>
      <c r="F654" s="20">
        <f t="shared" si="63"/>
        <v>0.8823679999999996</v>
      </c>
      <c r="G654" s="20">
        <f t="shared" si="63"/>
        <v>0.80284899999999482</v>
      </c>
      <c r="H654" s="20">
        <f t="shared" si="63"/>
        <v>8.584799999999948E-4</v>
      </c>
      <c r="I654" s="20">
        <f t="shared" si="63"/>
        <v>5.4412999999997602E-4</v>
      </c>
      <c r="J654" s="20">
        <f t="shared" si="63"/>
        <v>2.1217325E-3</v>
      </c>
      <c r="K654" s="114"/>
      <c r="L654" s="114"/>
      <c r="M654" s="114"/>
      <c r="N654" s="114"/>
      <c r="O654" s="265"/>
      <c r="P654" s="114"/>
      <c r="Q654" s="115"/>
      <c r="R654" s="116"/>
      <c r="T654" s="290"/>
      <c r="U654" s="29" t="s">
        <v>38</v>
      </c>
      <c r="V654" s="109"/>
      <c r="W654" s="264"/>
      <c r="X654" s="20">
        <f t="shared" si="64"/>
        <v>0.88378600000000063</v>
      </c>
      <c r="Y654" s="20">
        <f t="shared" si="64"/>
        <v>0.80884400000000056</v>
      </c>
      <c r="Z654" s="20">
        <f t="shared" si="64"/>
        <v>8.6014000000000923E-4</v>
      </c>
      <c r="AA654" s="20">
        <f t="shared" si="64"/>
        <v>4.8892999999994302E-4</v>
      </c>
      <c r="AB654" s="20">
        <f t="shared" si="64"/>
        <v>2.1567569999999996E-3</v>
      </c>
      <c r="AC654" s="114"/>
      <c r="AD654" s="114"/>
      <c r="AE654" s="114"/>
      <c r="AF654" s="114"/>
      <c r="AG654" s="265"/>
      <c r="AH654" s="114"/>
      <c r="AI654" s="115"/>
      <c r="AJ654" s="116"/>
    </row>
    <row r="655" spans="2:36" ht="12.6" customHeight="1" thickBot="1" x14ac:dyDescent="0.2">
      <c r="B655" s="291"/>
      <c r="C655" s="31"/>
      <c r="D655" s="110"/>
      <c r="E655" s="266"/>
      <c r="F655" s="186"/>
      <c r="G655" s="186"/>
      <c r="H655" s="186"/>
      <c r="I655" s="186"/>
      <c r="J655" s="186"/>
      <c r="K655" s="117"/>
      <c r="L655" s="117"/>
      <c r="M655" s="117"/>
      <c r="N655" s="117"/>
      <c r="O655" s="267"/>
      <c r="P655" s="117"/>
      <c r="Q655" s="118"/>
      <c r="R655" s="119"/>
      <c r="T655" s="291"/>
      <c r="U655" s="31"/>
      <c r="V655" s="110"/>
      <c r="W655" s="266"/>
      <c r="X655" s="186"/>
      <c r="Y655" s="186"/>
      <c r="Z655" s="186"/>
      <c r="AA655" s="186"/>
      <c r="AB655" s="186"/>
      <c r="AC655" s="117"/>
      <c r="AD655" s="117"/>
      <c r="AE655" s="117"/>
      <c r="AF655" s="117"/>
      <c r="AG655" s="267"/>
      <c r="AH655" s="117"/>
      <c r="AI655" s="118"/>
      <c r="AJ655" s="119"/>
    </row>
    <row r="675" spans="2:10" x14ac:dyDescent="0.15">
      <c r="B675" s="297"/>
      <c r="C675" s="206"/>
      <c r="D675" s="206"/>
      <c r="E675" s="92"/>
      <c r="F675" s="159"/>
      <c r="G675" s="159"/>
      <c r="H675" s="159"/>
      <c r="I675" s="92"/>
      <c r="J675" s="92"/>
    </row>
    <row r="676" spans="2:10" x14ac:dyDescent="0.15">
      <c r="B676" s="286"/>
      <c r="C676" s="206"/>
      <c r="D676" s="206"/>
      <c r="E676" s="92"/>
      <c r="F676" s="159"/>
      <c r="G676" s="159"/>
      <c r="H676" s="159"/>
      <c r="I676" s="92"/>
      <c r="J676" s="92"/>
    </row>
    <row r="677" spans="2:10" x14ac:dyDescent="0.15">
      <c r="B677" s="286"/>
      <c r="C677" s="206"/>
      <c r="D677" s="206"/>
      <c r="E677" s="92"/>
      <c r="F677" s="159"/>
      <c r="G677" s="159"/>
      <c r="H677" s="159"/>
      <c r="I677" s="92"/>
      <c r="J677" s="92"/>
    </row>
    <row r="678" spans="2:10" x14ac:dyDescent="0.15">
      <c r="B678" s="286"/>
      <c r="C678" s="206"/>
      <c r="D678" s="206"/>
      <c r="E678" s="92"/>
      <c r="F678" s="159"/>
      <c r="G678" s="159"/>
      <c r="H678" s="159"/>
      <c r="I678" s="92"/>
      <c r="J678" s="92"/>
    </row>
    <row r="679" spans="2:10" x14ac:dyDescent="0.15">
      <c r="B679" s="286"/>
      <c r="C679" s="206"/>
      <c r="D679" s="206"/>
      <c r="E679" s="92"/>
      <c r="F679" s="159"/>
      <c r="G679" s="159"/>
      <c r="H679" s="159"/>
      <c r="I679" s="92"/>
      <c r="J679" s="92"/>
    </row>
    <row r="680" spans="2:10" x14ac:dyDescent="0.15">
      <c r="B680" s="297"/>
      <c r="C680" s="206"/>
      <c r="D680" s="206"/>
      <c r="E680" s="92"/>
      <c r="F680" s="159"/>
      <c r="G680" s="159"/>
      <c r="H680" s="159"/>
      <c r="I680" s="159"/>
      <c r="J680" s="159"/>
    </row>
    <row r="681" spans="2:10" x14ac:dyDescent="0.15">
      <c r="B681" s="286"/>
      <c r="C681" s="206"/>
      <c r="D681" s="206"/>
      <c r="E681" s="92"/>
      <c r="F681" s="159"/>
      <c r="G681" s="159"/>
      <c r="H681" s="159"/>
      <c r="I681" s="159"/>
      <c r="J681" s="159"/>
    </row>
    <row r="682" spans="2:10" x14ac:dyDescent="0.15">
      <c r="B682" s="286"/>
      <c r="C682" s="206"/>
      <c r="D682" s="206"/>
      <c r="E682" s="92"/>
      <c r="F682" s="159"/>
      <c r="G682" s="159"/>
      <c r="H682" s="159"/>
      <c r="I682" s="159"/>
      <c r="J682" s="159"/>
    </row>
    <row r="683" spans="2:10" x14ac:dyDescent="0.15">
      <c r="B683" s="286"/>
      <c r="C683" s="206"/>
      <c r="D683" s="206"/>
      <c r="E683" s="92"/>
      <c r="F683" s="159"/>
      <c r="G683" s="159"/>
      <c r="H683" s="159"/>
      <c r="I683" s="159"/>
      <c r="J683" s="159"/>
    </row>
    <row r="684" spans="2:10" x14ac:dyDescent="0.15">
      <c r="B684" s="286"/>
      <c r="C684" s="206"/>
      <c r="D684" s="206"/>
      <c r="E684" s="92"/>
      <c r="F684" s="159"/>
      <c r="G684" s="159"/>
      <c r="H684" s="159"/>
      <c r="I684" s="159"/>
      <c r="J684" s="159"/>
    </row>
    <row r="685" spans="2:10" x14ac:dyDescent="0.15">
      <c r="B685" s="297"/>
      <c r="C685" s="206"/>
      <c r="D685" s="206"/>
      <c r="E685" s="92"/>
      <c r="F685" s="159"/>
      <c r="G685" s="159"/>
      <c r="H685" s="159"/>
      <c r="I685" s="159"/>
      <c r="J685" s="159"/>
    </row>
    <row r="686" spans="2:10" x14ac:dyDescent="0.15">
      <c r="B686" s="286"/>
      <c r="C686" s="206"/>
      <c r="D686" s="206"/>
      <c r="E686" s="92"/>
      <c r="F686" s="159"/>
      <c r="G686" s="159"/>
      <c r="H686" s="159"/>
      <c r="I686" s="159"/>
      <c r="J686" s="159"/>
    </row>
    <row r="687" spans="2:10" x14ac:dyDescent="0.15">
      <c r="B687" s="286"/>
      <c r="C687" s="206"/>
      <c r="D687" s="206"/>
      <c r="E687" s="92"/>
      <c r="F687" s="159"/>
      <c r="G687" s="159"/>
      <c r="H687" s="159"/>
      <c r="I687" s="159"/>
      <c r="J687" s="159"/>
    </row>
    <row r="688" spans="2:10" x14ac:dyDescent="0.15">
      <c r="B688" s="286"/>
      <c r="C688" s="206"/>
      <c r="D688" s="206"/>
      <c r="E688" s="92"/>
      <c r="F688" s="159"/>
      <c r="G688" s="159"/>
      <c r="H688" s="159"/>
      <c r="I688" s="159"/>
      <c r="J688" s="159"/>
    </row>
    <row r="689" spans="2:10" x14ac:dyDescent="0.15">
      <c r="B689" s="286"/>
      <c r="C689" s="206"/>
      <c r="D689" s="206"/>
      <c r="E689" s="92"/>
      <c r="F689" s="159"/>
      <c r="G689" s="159"/>
      <c r="H689" s="159"/>
      <c r="I689" s="159"/>
      <c r="J689" s="159"/>
    </row>
  </sheetData>
  <mergeCells count="399">
    <mergeCell ref="AL38:AL42"/>
    <mergeCell ref="T388:T392"/>
    <mergeCell ref="T288:T292"/>
    <mergeCell ref="AL338:AL342"/>
    <mergeCell ref="AL103:AL107"/>
    <mergeCell ref="T138:T142"/>
    <mergeCell ref="B78:B82"/>
    <mergeCell ref="AL493:AL497"/>
    <mergeCell ref="AL558:AL562"/>
    <mergeCell ref="B358:B362"/>
    <mergeCell ref="AL33:AL37"/>
    <mergeCell ref="B593:B597"/>
    <mergeCell ref="B493:B497"/>
    <mergeCell ref="AL318:AL322"/>
    <mergeCell ref="B68:B72"/>
    <mergeCell ref="T258:T262"/>
    <mergeCell ref="B188:B192"/>
    <mergeCell ref="T543:T547"/>
    <mergeCell ref="AL333:AL337"/>
    <mergeCell ref="AL308:AL312"/>
    <mergeCell ref="T178:T182"/>
    <mergeCell ref="T153:T157"/>
    <mergeCell ref="B363:B367"/>
    <mergeCell ref="T438:T442"/>
    <mergeCell ref="T478:T482"/>
    <mergeCell ref="AL113:AL117"/>
    <mergeCell ref="AL343:AL347"/>
    <mergeCell ref="AL403:AL407"/>
    <mergeCell ref="B23:B27"/>
    <mergeCell ref="T273:T277"/>
    <mergeCell ref="B308:B312"/>
    <mergeCell ref="T53:T57"/>
    <mergeCell ref="C31:R31"/>
    <mergeCell ref="B538:B542"/>
    <mergeCell ref="B598:B602"/>
    <mergeCell ref="B298:B302"/>
    <mergeCell ref="T548:T552"/>
    <mergeCell ref="T593:T597"/>
    <mergeCell ref="T588:T592"/>
    <mergeCell ref="AL628:AL632"/>
    <mergeCell ref="AL313:AL317"/>
    <mergeCell ref="AL373:AL377"/>
    <mergeCell ref="AL478:AL482"/>
    <mergeCell ref="B283:B287"/>
    <mergeCell ref="T73:T77"/>
    <mergeCell ref="AL323:AL327"/>
    <mergeCell ref="T423:T427"/>
    <mergeCell ref="B608:B612"/>
    <mergeCell ref="AL613:AL617"/>
    <mergeCell ref="T268:T272"/>
    <mergeCell ref="AL623:AL627"/>
    <mergeCell ref="B163:B167"/>
    <mergeCell ref="T518:T522"/>
    <mergeCell ref="B138:B142"/>
    <mergeCell ref="T213:T217"/>
    <mergeCell ref="AL568:AL572"/>
    <mergeCell ref="T78:T82"/>
    <mergeCell ref="B263:B267"/>
    <mergeCell ref="AL468:AL472"/>
    <mergeCell ref="B238:B242"/>
    <mergeCell ref="AL163:AL167"/>
    <mergeCell ref="T378:T382"/>
    <mergeCell ref="T353:T357"/>
    <mergeCell ref="AV14:AX14"/>
    <mergeCell ref="AL288:AL292"/>
    <mergeCell ref="B158:B162"/>
    <mergeCell ref="AL263:AL267"/>
    <mergeCell ref="T573:T577"/>
    <mergeCell ref="B443:B447"/>
    <mergeCell ref="T208:T212"/>
    <mergeCell ref="B393:B397"/>
    <mergeCell ref="B453:B457"/>
    <mergeCell ref="AL563:AL567"/>
    <mergeCell ref="T493:T497"/>
    <mergeCell ref="B153:B157"/>
    <mergeCell ref="B553:B557"/>
    <mergeCell ref="U31:AJ31"/>
    <mergeCell ref="AL293:AL297"/>
    <mergeCell ref="B98:B102"/>
    <mergeCell ref="AL268:AL272"/>
    <mergeCell ref="T453:T457"/>
    <mergeCell ref="AV21:AX21"/>
    <mergeCell ref="AL393:AL397"/>
    <mergeCell ref="AL258:AL262"/>
    <mergeCell ref="T443:T447"/>
    <mergeCell ref="T418:T422"/>
    <mergeCell ref="AL208:AL212"/>
    <mergeCell ref="B680:B684"/>
    <mergeCell ref="T38:T42"/>
    <mergeCell ref="T63:T67"/>
    <mergeCell ref="AL278:AL282"/>
    <mergeCell ref="B148:B152"/>
    <mergeCell ref="B563:B567"/>
    <mergeCell ref="T163:T167"/>
    <mergeCell ref="T223:T227"/>
    <mergeCell ref="AL518:AL522"/>
    <mergeCell ref="AL578:AL582"/>
    <mergeCell ref="B448:B452"/>
    <mergeCell ref="B108:B112"/>
    <mergeCell ref="AL213:AL217"/>
    <mergeCell ref="T523:T527"/>
    <mergeCell ref="B143:B147"/>
    <mergeCell ref="B558:B562"/>
    <mergeCell ref="T498:T502"/>
    <mergeCell ref="B368:B372"/>
    <mergeCell ref="T158:T162"/>
    <mergeCell ref="AL408:AL412"/>
    <mergeCell ref="AL513:AL517"/>
    <mergeCell ref="T598:T602"/>
    <mergeCell ref="B253:B257"/>
    <mergeCell ref="T503:T507"/>
    <mergeCell ref="C2:R2"/>
    <mergeCell ref="AL553:AL557"/>
    <mergeCell ref="T88:T92"/>
    <mergeCell ref="T148:T152"/>
    <mergeCell ref="AM31:AP31"/>
    <mergeCell ref="B398:B402"/>
    <mergeCell ref="AL503:AL507"/>
    <mergeCell ref="AL98:AL102"/>
    <mergeCell ref="T21:T22"/>
    <mergeCell ref="AL123:AL127"/>
    <mergeCell ref="B343:B347"/>
    <mergeCell ref="Q3:Q4"/>
    <mergeCell ref="AJ3:AJ4"/>
    <mergeCell ref="P3:P4"/>
    <mergeCell ref="R3:R4"/>
    <mergeCell ref="U2:AJ2"/>
    <mergeCell ref="T93:T97"/>
    <mergeCell ref="T68:T72"/>
    <mergeCell ref="B16:B20"/>
    <mergeCell ref="T48:T52"/>
    <mergeCell ref="AL158:AL162"/>
    <mergeCell ref="AL133:AL137"/>
    <mergeCell ref="T348:T352"/>
    <mergeCell ref="B83:B87"/>
    <mergeCell ref="T623:T627"/>
    <mergeCell ref="B218:B222"/>
    <mergeCell ref="AL423:AL427"/>
    <mergeCell ref="T5:T9"/>
    <mergeCell ref="AL508:AL512"/>
    <mergeCell ref="T303:T307"/>
    <mergeCell ref="T103:T107"/>
    <mergeCell ref="T168:T172"/>
    <mergeCell ref="AL458:AL462"/>
    <mergeCell ref="AL523:AL527"/>
    <mergeCell ref="AL218:AL222"/>
    <mergeCell ref="B373:B377"/>
    <mergeCell ref="T113:T117"/>
    <mergeCell ref="AL363:AL367"/>
    <mergeCell ref="T23:T27"/>
    <mergeCell ref="AL58:AL62"/>
    <mergeCell ref="AL378:AL382"/>
    <mergeCell ref="AL63:AL67"/>
    <mergeCell ref="T308:T312"/>
    <mergeCell ref="B33:B37"/>
    <mergeCell ref="T16:T20"/>
    <mergeCell ref="T283:T287"/>
    <mergeCell ref="AL73:AL77"/>
    <mergeCell ref="AL48:AL52"/>
    <mergeCell ref="B633:B637"/>
    <mergeCell ref="B498:B502"/>
    <mergeCell ref="AL358:AL362"/>
    <mergeCell ref="T608:T612"/>
    <mergeCell ref="B193:B197"/>
    <mergeCell ref="AL398:AL402"/>
    <mergeCell ref="T583:T587"/>
    <mergeCell ref="AL148:AL152"/>
    <mergeCell ref="AL498:AL502"/>
    <mergeCell ref="B353:B357"/>
    <mergeCell ref="AL473:AL477"/>
    <mergeCell ref="B278:B282"/>
    <mergeCell ref="B628:B632"/>
    <mergeCell ref="B603:B607"/>
    <mergeCell ref="B578:B582"/>
    <mergeCell ref="AL238:AL242"/>
    <mergeCell ref="AL303:AL307"/>
    <mergeCell ref="T538:T542"/>
    <mergeCell ref="T513:T517"/>
    <mergeCell ref="B198:B202"/>
    <mergeCell ref="B418:B422"/>
    <mergeCell ref="B483:B487"/>
    <mergeCell ref="T248:T252"/>
    <mergeCell ref="B233:B237"/>
    <mergeCell ref="B651:B655"/>
    <mergeCell ref="AL53:AL57"/>
    <mergeCell ref="T238:T242"/>
    <mergeCell ref="T403:T407"/>
    <mergeCell ref="B588:B592"/>
    <mergeCell ref="AL593:AL597"/>
    <mergeCell ref="AL68:AL72"/>
    <mergeCell ref="B183:B187"/>
    <mergeCell ref="B288:B292"/>
    <mergeCell ref="B348:B352"/>
    <mergeCell ref="AL353:AL357"/>
    <mergeCell ref="T603:T607"/>
    <mergeCell ref="T233:T237"/>
    <mergeCell ref="T298:T302"/>
    <mergeCell ref="AL588:AL592"/>
    <mergeCell ref="B203:B207"/>
    <mergeCell ref="T558:T562"/>
    <mergeCell ref="AL173:AL177"/>
    <mergeCell ref="T358:T362"/>
    <mergeCell ref="B583:B587"/>
    <mergeCell ref="AL443:AL447"/>
    <mergeCell ref="B328:B332"/>
    <mergeCell ref="T118:T122"/>
    <mergeCell ref="B303:B307"/>
    <mergeCell ref="T646:T650"/>
    <mergeCell ref="AL598:AL602"/>
    <mergeCell ref="T633:T637"/>
    <mergeCell ref="B228:B232"/>
    <mergeCell ref="B293:B297"/>
    <mergeCell ref="B88:B92"/>
    <mergeCell ref="T188:T192"/>
    <mergeCell ref="T253:T257"/>
    <mergeCell ref="B438:B442"/>
    <mergeCell ref="AL543:AL547"/>
    <mergeCell ref="AL608:AL612"/>
    <mergeCell ref="B388:B392"/>
    <mergeCell ref="T203:T207"/>
    <mergeCell ref="B133:B137"/>
    <mergeCell ref="T488:T492"/>
    <mergeCell ref="AL88:AL92"/>
    <mergeCell ref="AL253:AL257"/>
    <mergeCell ref="B123:B127"/>
    <mergeCell ref="B433:B437"/>
    <mergeCell ref="AL603:AL607"/>
    <mergeCell ref="B383:B387"/>
    <mergeCell ref="T343:T347"/>
    <mergeCell ref="T318:T322"/>
    <mergeCell ref="B533:B537"/>
    <mergeCell ref="B675:B679"/>
    <mergeCell ref="T33:T37"/>
    <mergeCell ref="AL388:AL392"/>
    <mergeCell ref="AL188:AL192"/>
    <mergeCell ref="B248:B252"/>
    <mergeCell ref="AL108:AL112"/>
    <mergeCell ref="B93:B97"/>
    <mergeCell ref="T448:T452"/>
    <mergeCell ref="T333:T337"/>
    <mergeCell ref="T133:T137"/>
    <mergeCell ref="B518:B522"/>
    <mergeCell ref="T193:T197"/>
    <mergeCell ref="AL488:AL492"/>
    <mergeCell ref="AL548:AL552"/>
    <mergeCell ref="T143:T147"/>
    <mergeCell ref="AL183:AL187"/>
    <mergeCell ref="B243:B247"/>
    <mergeCell ref="T433:T437"/>
    <mergeCell ref="AL198:AL202"/>
    <mergeCell ref="T128:T132"/>
    <mergeCell ref="B38:B42"/>
    <mergeCell ref="AL483:AL487"/>
    <mergeCell ref="T393:T397"/>
    <mergeCell ref="B338:B342"/>
    <mergeCell ref="T58:T62"/>
    <mergeCell ref="AH3:AH4"/>
    <mergeCell ref="B318:B322"/>
    <mergeCell ref="T108:T112"/>
    <mergeCell ref="T83:T87"/>
    <mergeCell ref="B333:B337"/>
    <mergeCell ref="T368:T372"/>
    <mergeCell ref="AL118:AL122"/>
    <mergeCell ref="B618:B622"/>
    <mergeCell ref="AL93:AL97"/>
    <mergeCell ref="T278:T282"/>
    <mergeCell ref="T383:T387"/>
    <mergeCell ref="B313:B317"/>
    <mergeCell ref="B5:B9"/>
    <mergeCell ref="T613:T617"/>
    <mergeCell ref="AL618:AL622"/>
    <mergeCell ref="B488:B492"/>
    <mergeCell ref="B513:B517"/>
    <mergeCell ref="AL168:AL172"/>
    <mergeCell ref="U13:AJ13"/>
    <mergeCell ref="B73:B77"/>
    <mergeCell ref="T363:T367"/>
    <mergeCell ref="T428:T432"/>
    <mergeCell ref="B613:B617"/>
    <mergeCell ref="AL633:AL637"/>
    <mergeCell ref="AL328:AL332"/>
    <mergeCell ref="T578:T582"/>
    <mergeCell ref="AL193:AL197"/>
    <mergeCell ref="T98:T102"/>
    <mergeCell ref="B646:B650"/>
    <mergeCell ref="B43:B47"/>
    <mergeCell ref="T398:T402"/>
    <mergeCell ref="B468:B472"/>
    <mergeCell ref="AL283:AL287"/>
    <mergeCell ref="AL448:AL452"/>
    <mergeCell ref="AL348:AL352"/>
    <mergeCell ref="B641:B645"/>
    <mergeCell ref="B568:B572"/>
    <mergeCell ref="AL43:AL47"/>
    <mergeCell ref="T228:T232"/>
    <mergeCell ref="B543:B547"/>
    <mergeCell ref="T293:T297"/>
    <mergeCell ref="T553:T557"/>
    <mergeCell ref="B463:B467"/>
    <mergeCell ref="AL138:AL142"/>
    <mergeCell ref="AL248:AL252"/>
    <mergeCell ref="T458:T462"/>
    <mergeCell ref="T618:T622"/>
    <mergeCell ref="T651:T655"/>
    <mergeCell ref="AL143:AL147"/>
    <mergeCell ref="AL453:AL457"/>
    <mergeCell ref="B458:B462"/>
    <mergeCell ref="AL438:AL442"/>
    <mergeCell ref="AI3:AI4"/>
    <mergeCell ref="B323:B327"/>
    <mergeCell ref="B273:B277"/>
    <mergeCell ref="T373:T377"/>
    <mergeCell ref="B473:B477"/>
    <mergeCell ref="T641:T645"/>
    <mergeCell ref="T628:T632"/>
    <mergeCell ref="B548:B552"/>
    <mergeCell ref="T183:T187"/>
    <mergeCell ref="AL538:AL542"/>
    <mergeCell ref="B408:B412"/>
    <mergeCell ref="T198:T202"/>
    <mergeCell ref="B128:B132"/>
    <mergeCell ref="AL233:AL237"/>
    <mergeCell ref="T508:T512"/>
    <mergeCell ref="AL298:AL302"/>
    <mergeCell ref="T483:T487"/>
    <mergeCell ref="B103:B107"/>
    <mergeCell ref="B168:B172"/>
    <mergeCell ref="B685:B689"/>
    <mergeCell ref="B623:B627"/>
    <mergeCell ref="T323:T327"/>
    <mergeCell ref="B573:B577"/>
    <mergeCell ref="B258:B262"/>
    <mergeCell ref="AL273:AL277"/>
    <mergeCell ref="AM2:AQ2"/>
    <mergeCell ref="B178:B182"/>
    <mergeCell ref="T533:T537"/>
    <mergeCell ref="B413:B417"/>
    <mergeCell ref="AL418:AL422"/>
    <mergeCell ref="B478:B482"/>
    <mergeCell ref="AL583:AL587"/>
    <mergeCell ref="T243:T247"/>
    <mergeCell ref="T43:T47"/>
    <mergeCell ref="B113:B117"/>
    <mergeCell ref="B173:B177"/>
    <mergeCell ref="T463:T467"/>
    <mergeCell ref="AL153:AL157"/>
    <mergeCell ref="T468:T472"/>
    <mergeCell ref="T528:T532"/>
    <mergeCell ref="T328:T332"/>
    <mergeCell ref="AL128:AL132"/>
    <mergeCell ref="AL413:AL417"/>
    <mergeCell ref="AM14:AT14"/>
    <mergeCell ref="B428:B432"/>
    <mergeCell ref="AL533:AL537"/>
    <mergeCell ref="T218:T222"/>
    <mergeCell ref="B403:B407"/>
    <mergeCell ref="B63:B67"/>
    <mergeCell ref="AL573:AL577"/>
    <mergeCell ref="B268:B272"/>
    <mergeCell ref="T338:T342"/>
    <mergeCell ref="B528:B532"/>
    <mergeCell ref="B58:B62"/>
    <mergeCell ref="B223:B227"/>
    <mergeCell ref="AL428:AL432"/>
    <mergeCell ref="AL228:AL232"/>
    <mergeCell ref="AL203:AL207"/>
    <mergeCell ref="T413:T417"/>
    <mergeCell ref="B508:B512"/>
    <mergeCell ref="T173:T177"/>
    <mergeCell ref="T568:T572"/>
    <mergeCell ref="T563:T567"/>
    <mergeCell ref="AL178:AL182"/>
    <mergeCell ref="AL243:AL247"/>
    <mergeCell ref="B48:B52"/>
    <mergeCell ref="T123:T127"/>
    <mergeCell ref="BD3:BF3"/>
    <mergeCell ref="B21:B22"/>
    <mergeCell ref="AL463:AL467"/>
    <mergeCell ref="B523:B527"/>
    <mergeCell ref="B423:B427"/>
    <mergeCell ref="AL528:AL532"/>
    <mergeCell ref="B53:B57"/>
    <mergeCell ref="B118:B122"/>
    <mergeCell ref="AL223:AL227"/>
    <mergeCell ref="T408:T412"/>
    <mergeCell ref="T473:T477"/>
    <mergeCell ref="AL83:AL87"/>
    <mergeCell ref="C13:R13"/>
    <mergeCell ref="AL368:AL372"/>
    <mergeCell ref="AL433:AL437"/>
    <mergeCell ref="B213:B217"/>
    <mergeCell ref="B378:B382"/>
    <mergeCell ref="AL383:AL387"/>
    <mergeCell ref="T313:T317"/>
    <mergeCell ref="AL78:AL82"/>
    <mergeCell ref="T263:T267"/>
    <mergeCell ref="B503:B507"/>
    <mergeCell ref="AV3:BB3"/>
    <mergeCell ref="B208:B212"/>
  </mergeCells>
  <phoneticPr fontId="27" type="noConversion"/>
  <pageMargins left="0.7" right="0.7" top="0.75" bottom="0.75" header="0.3" footer="0.3"/>
  <pageSetup orientation="portrait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46"/>
  <dimension ref="A1:BF689"/>
  <sheetViews>
    <sheetView topLeftCell="T1" workbookViewId="0">
      <selection activeCell="AM7" sqref="AM7"/>
    </sheetView>
  </sheetViews>
  <sheetFormatPr defaultColWidth="9" defaultRowHeight="12" x14ac:dyDescent="0.15"/>
  <cols>
    <col min="1" max="1" width="2.3984375" style="17" bestFit="1" customWidth="1"/>
    <col min="2" max="2" width="9.8984375" style="17" customWidth="1"/>
    <col min="3" max="3" width="9.5" style="8" bestFit="1" customWidth="1"/>
    <col min="4" max="4" width="2.59765625" style="8" bestFit="1" customWidth="1"/>
    <col min="5" max="5" width="9.19921875" style="232" customWidth="1"/>
    <col min="6" max="8" width="9.19921875" style="12" customWidth="1"/>
    <col min="9" max="9" width="10.09765625" style="12" customWidth="1"/>
    <col min="10" max="10" width="9.19921875" style="12" customWidth="1"/>
    <col min="11" max="11" width="7.8984375" style="12" customWidth="1"/>
    <col min="12" max="12" width="8.59765625" style="12" customWidth="1"/>
    <col min="13" max="13" width="8.69921875" style="12" customWidth="1"/>
    <col min="14" max="14" width="3.69921875" style="12" customWidth="1"/>
    <col min="15" max="15" width="3.69921875" style="233" customWidth="1"/>
    <col min="16" max="16" width="9.3984375" style="12" customWidth="1"/>
    <col min="17" max="18" width="9.19921875" style="13" customWidth="1"/>
    <col min="19" max="19" width="4.19921875" style="17" customWidth="1"/>
    <col min="20" max="20" width="11" style="17" customWidth="1"/>
    <col min="21" max="23" width="9.19921875" style="17" customWidth="1"/>
    <col min="24" max="24" width="9.69921875" style="17" customWidth="1"/>
    <col min="25" max="25" width="9.8984375" style="17" customWidth="1"/>
    <col min="26" max="26" width="8.69921875" style="17" customWidth="1"/>
    <col min="27" max="27" width="10.09765625" style="17" bestFit="1" customWidth="1"/>
    <col min="28" max="28" width="10.09765625" style="17" customWidth="1"/>
    <col min="29" max="29" width="11.3984375" style="17" customWidth="1"/>
    <col min="30" max="30" width="9.09765625" style="17" customWidth="1"/>
    <col min="31" max="31" width="8.19921875" style="17" customWidth="1"/>
    <col min="32" max="32" width="3.69921875" style="17" customWidth="1"/>
    <col min="33" max="33" width="3.69921875" style="233" customWidth="1"/>
    <col min="34" max="34" width="7.09765625" style="17" customWidth="1"/>
    <col min="35" max="35" width="7.8984375" style="17" customWidth="1"/>
    <col min="36" max="36" width="9.09765625" style="17" customWidth="1"/>
    <col min="37" max="37" width="3.69921875" style="17" customWidth="1"/>
    <col min="38" max="38" width="8.3984375" style="17" bestFit="1" customWidth="1"/>
    <col min="39" max="39" width="10.69921875" style="17" customWidth="1"/>
    <col min="40" max="40" width="10.3984375" style="17" customWidth="1"/>
    <col min="41" max="41" width="9.8984375" style="17" customWidth="1"/>
    <col min="42" max="42" width="11.3984375" style="17" customWidth="1"/>
    <col min="43" max="43" width="10.5" style="17" customWidth="1"/>
    <col min="44" max="44" width="7" style="17" bestFit="1" customWidth="1"/>
    <col min="45" max="45" width="7.5" style="17" bestFit="1" customWidth="1"/>
    <col min="46" max="46" width="8.19921875" style="17" customWidth="1"/>
    <col min="47" max="47" width="16.19921875" style="17" customWidth="1"/>
    <col min="48" max="49" width="8.5" style="17" bestFit="1" customWidth="1"/>
    <col min="50" max="52" width="7.3984375" style="17" bestFit="1" customWidth="1"/>
    <col min="53" max="53" width="7.3984375" style="17" customWidth="1"/>
    <col min="54" max="54" width="7.3984375" style="17" bestFit="1" customWidth="1"/>
    <col min="55" max="55" width="2.3984375" style="17" customWidth="1"/>
    <col min="56" max="70" width="9" style="17" customWidth="1"/>
    <col min="71" max="16384" width="9" style="17"/>
  </cols>
  <sheetData>
    <row r="1" spans="1:58" ht="12.6" customHeight="1" thickBot="1" x14ac:dyDescent="0.2">
      <c r="A1" s="1" t="s">
        <v>0</v>
      </c>
      <c r="S1" s="1" t="s">
        <v>0</v>
      </c>
      <c r="AK1" s="1" t="s">
        <v>0</v>
      </c>
      <c r="AL1" s="1"/>
      <c r="AP1" s="1" t="s">
        <v>0</v>
      </c>
      <c r="AQ1" s="1"/>
      <c r="AU1" s="1" t="s">
        <v>0</v>
      </c>
    </row>
    <row r="2" spans="1:58" ht="13.5" customHeight="1" thickBot="1" x14ac:dyDescent="0.3">
      <c r="B2" s="143" t="s">
        <v>13</v>
      </c>
      <c r="C2" s="304" t="str">
        <f>CONCATENATE("Summary [ ",'Summary (auto)'!$C$3," ]")</f>
        <v>Summary [ MPEG-151 ]</v>
      </c>
      <c r="D2" s="279"/>
      <c r="E2" s="279"/>
      <c r="F2" s="279"/>
      <c r="G2" s="279"/>
      <c r="H2" s="279"/>
      <c r="I2" s="279"/>
      <c r="J2" s="279"/>
      <c r="K2" s="279"/>
      <c r="L2" s="279"/>
      <c r="M2" s="279"/>
      <c r="N2" s="279"/>
      <c r="O2" s="279"/>
      <c r="P2" s="279"/>
      <c r="Q2" s="279"/>
      <c r="R2" s="280"/>
      <c r="S2" s="206"/>
      <c r="T2" s="143" t="str">
        <f>$B$2</f>
        <v>breakfast_track</v>
      </c>
      <c r="U2" s="293" t="str">
        <f>CONCATENATE("Summary [ ",'Summary (auto)'!$C$4," ]")</f>
        <v>Summary [ my ]</v>
      </c>
      <c r="V2" s="269"/>
      <c r="W2" s="269"/>
      <c r="X2" s="269"/>
      <c r="Y2" s="269"/>
      <c r="Z2" s="269"/>
      <c r="AA2" s="269"/>
      <c r="AB2" s="269"/>
      <c r="AC2" s="269"/>
      <c r="AD2" s="269"/>
      <c r="AE2" s="269"/>
      <c r="AF2" s="269"/>
      <c r="AG2" s="269"/>
      <c r="AH2" s="269"/>
      <c r="AI2" s="269"/>
      <c r="AJ2" s="294"/>
      <c r="AK2" s="208"/>
      <c r="AL2" s="163" t="str">
        <f>$B$2</f>
        <v>breakfast_track</v>
      </c>
      <c r="AM2" s="298" t="s">
        <v>50</v>
      </c>
      <c r="AN2" s="269"/>
      <c r="AO2" s="269"/>
      <c r="AP2" s="269"/>
      <c r="AQ2" s="294"/>
      <c r="AR2" s="39"/>
      <c r="AS2" s="234"/>
      <c r="AT2" s="39"/>
    </row>
    <row r="3" spans="1:58" ht="13.5" customHeight="1" x14ac:dyDescent="0.3">
      <c r="B3" s="157"/>
      <c r="C3" s="211"/>
      <c r="D3" s="95"/>
      <c r="E3" s="235" t="s">
        <v>32</v>
      </c>
      <c r="F3" s="32" t="s">
        <v>51</v>
      </c>
      <c r="G3" s="212" t="s">
        <v>51</v>
      </c>
      <c r="H3" s="212" t="s">
        <v>51</v>
      </c>
      <c r="I3" s="212" t="s">
        <v>51</v>
      </c>
      <c r="J3" s="212" t="s">
        <v>51</v>
      </c>
      <c r="K3" s="212"/>
      <c r="L3" s="212"/>
      <c r="M3" s="212"/>
      <c r="N3" s="212"/>
      <c r="O3" s="236"/>
      <c r="P3" s="300" t="s">
        <v>52</v>
      </c>
      <c r="Q3" s="300" t="s">
        <v>53</v>
      </c>
      <c r="R3" s="306" t="s">
        <v>54</v>
      </c>
      <c r="S3" s="206"/>
      <c r="T3" s="141"/>
      <c r="U3" s="211"/>
      <c r="V3" s="95"/>
      <c r="W3" s="235" t="s">
        <v>32</v>
      </c>
      <c r="X3" s="32" t="s">
        <v>51</v>
      </c>
      <c r="Y3" s="212" t="s">
        <v>51</v>
      </c>
      <c r="Z3" s="212" t="s">
        <v>51</v>
      </c>
      <c r="AA3" s="212" t="s">
        <v>51</v>
      </c>
      <c r="AB3" s="212" t="s">
        <v>51</v>
      </c>
      <c r="AC3" s="212"/>
      <c r="AD3" s="212"/>
      <c r="AE3" s="212"/>
      <c r="AF3" s="212"/>
      <c r="AG3" s="236"/>
      <c r="AH3" s="300" t="s">
        <v>52</v>
      </c>
      <c r="AI3" s="300" t="s">
        <v>53</v>
      </c>
      <c r="AJ3" s="306" t="s">
        <v>54</v>
      </c>
      <c r="AK3" s="208"/>
      <c r="AL3" s="141"/>
      <c r="AM3" s="164"/>
      <c r="AN3" s="164"/>
      <c r="AO3" s="164"/>
      <c r="AP3" s="164"/>
      <c r="AQ3" s="165"/>
      <c r="AR3" s="44"/>
      <c r="AS3" s="52"/>
      <c r="AT3" s="21" t="s">
        <v>55</v>
      </c>
      <c r="AV3" s="295"/>
      <c r="AW3" s="286"/>
      <c r="AX3" s="286"/>
      <c r="AY3" s="286"/>
      <c r="AZ3" s="286"/>
      <c r="BA3" s="286"/>
      <c r="BB3" s="286"/>
      <c r="BD3" s="285"/>
      <c r="BE3" s="286"/>
      <c r="BF3" s="286"/>
    </row>
    <row r="4" spans="1:58" ht="13.5" customHeight="1" thickBot="1" x14ac:dyDescent="0.2">
      <c r="B4" s="142"/>
      <c r="C4" s="208"/>
      <c r="D4" s="34"/>
      <c r="E4" s="237" t="s">
        <v>56</v>
      </c>
      <c r="F4" s="35" t="s">
        <v>30</v>
      </c>
      <c r="G4" s="238" t="s">
        <v>41</v>
      </c>
      <c r="H4" s="238" t="s">
        <v>44</v>
      </c>
      <c r="I4" s="238" t="s">
        <v>47</v>
      </c>
      <c r="J4" s="238" t="s">
        <v>57</v>
      </c>
      <c r="K4" s="238"/>
      <c r="L4" s="120"/>
      <c r="M4" s="120"/>
      <c r="N4" s="93"/>
      <c r="O4" s="238"/>
      <c r="P4" s="273"/>
      <c r="Q4" s="273"/>
      <c r="R4" s="307"/>
      <c r="S4" s="206"/>
      <c r="T4" s="142"/>
      <c r="U4" s="208"/>
      <c r="V4" s="34"/>
      <c r="W4" s="237" t="s">
        <v>56</v>
      </c>
      <c r="X4" s="35" t="s">
        <v>30</v>
      </c>
      <c r="Y4" s="238" t="s">
        <v>41</v>
      </c>
      <c r="Z4" s="238" t="s">
        <v>44</v>
      </c>
      <c r="AA4" s="238" t="s">
        <v>47</v>
      </c>
      <c r="AB4" s="238" t="s">
        <v>57</v>
      </c>
      <c r="AC4" s="238"/>
      <c r="AD4" s="238"/>
      <c r="AE4" s="238"/>
      <c r="AF4" s="93"/>
      <c r="AG4" s="238"/>
      <c r="AH4" s="273"/>
      <c r="AI4" s="273"/>
      <c r="AJ4" s="307"/>
      <c r="AK4" s="206"/>
      <c r="AL4" s="210"/>
      <c r="AM4" s="92" t="s">
        <v>30</v>
      </c>
      <c r="AN4" s="92" t="s">
        <v>41</v>
      </c>
      <c r="AO4" s="92" t="s">
        <v>44</v>
      </c>
      <c r="AP4" s="92" t="s">
        <v>47</v>
      </c>
      <c r="AQ4" s="166" t="s">
        <v>57</v>
      </c>
      <c r="AR4" s="92"/>
      <c r="AS4" s="92"/>
      <c r="AT4" s="92"/>
      <c r="AV4" s="20"/>
      <c r="AW4" s="20"/>
      <c r="AX4" s="20"/>
      <c r="AY4" s="20"/>
      <c r="AZ4" s="20"/>
      <c r="BA4" s="20"/>
      <c r="BB4" s="20"/>
      <c r="BD4" s="8"/>
      <c r="BE4" s="8"/>
      <c r="BF4" s="8"/>
    </row>
    <row r="5" spans="1:58" ht="13.5" customHeight="1" x14ac:dyDescent="0.15">
      <c r="B5" s="301"/>
      <c r="C5" s="27" t="s">
        <v>34</v>
      </c>
      <c r="D5" s="28"/>
      <c r="E5" s="127">
        <f>E23</f>
        <v>41983.448000000004</v>
      </c>
      <c r="F5" s="32">
        <f t="shared" ref="F5:J8" si="0">AVERAGE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28.7177446</v>
      </c>
      <c r="G5" s="32">
        <f t="shared" si="0"/>
        <v>34.150853666666663</v>
      </c>
      <c r="H5" s="32">
        <f t="shared" si="0"/>
        <v>0.95998403533333321</v>
      </c>
      <c r="I5" s="92">
        <f t="shared" si="0"/>
        <v>0.96028601466666652</v>
      </c>
      <c r="J5" s="92">
        <f t="shared" si="0"/>
        <v>5.4141298733333322E-2</v>
      </c>
      <c r="K5" s="57"/>
      <c r="L5" s="57"/>
      <c r="M5" s="57"/>
      <c r="N5" s="28"/>
      <c r="O5" s="58"/>
      <c r="P5" s="132">
        <f t="shared" ref="P5:Q8" si="1">P16</f>
        <v>22.062000000000001</v>
      </c>
      <c r="Q5" s="153">
        <f t="shared" si="1"/>
        <v>3.39</v>
      </c>
      <c r="R5" s="135" t="e">
        <f>AVERAGE(R33,R38,R43,R48,R53,R58,R63,R68,R73,R78,R83,R88,R93,R98,R103,R108,R113,R118,R123,R128,R133,R138,R143,R148,R153,R158,R163,R168,R173,R178,R183,R188,R193,R198,R203,R208,R213,R218,R223,R228,R233,R238,R243,R248,R253,R258,R263,R268,R273,R278,R283,R288,R293,R298,R303,R308,R313,R318,R323,R328,R333,R338,R343,R348,R353,R358,R363,R368,R373,R378,R383,R388,R393,R398,R403,R408,R413,R418,R423,R428,R433,R438,R443,R448,R453,R458,R463,R468,R473,R478,R483,R488,R493,R498,R503,R508,R513,R518,R523,R528,R533,R538,R543,R548,R553,R558,R563,R568,R573,R578,R583,R588,R593,R598,R603,R608,R613,R618,R623,R628,R633)</f>
        <v>#DIV/0!</v>
      </c>
      <c r="S5" s="206"/>
      <c r="T5" s="302"/>
      <c r="U5" s="27" t="s">
        <v>34</v>
      </c>
      <c r="V5" s="28"/>
      <c r="W5" s="128">
        <f>W23</f>
        <v>41984.784000000007</v>
      </c>
      <c r="X5" s="32">
        <f t="shared" ref="X5:AB8" si="2">AVERAGE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28.777560266666669</v>
      </c>
      <c r="Y5" s="32">
        <f t="shared" si="2"/>
        <v>34.173480199999993</v>
      </c>
      <c r="Z5" s="32">
        <f t="shared" si="2"/>
        <v>0.96011231333333336</v>
      </c>
      <c r="AA5" s="92">
        <f t="shared" si="2"/>
        <v>0.96057096133333331</v>
      </c>
      <c r="AB5" s="92">
        <f t="shared" si="2"/>
        <v>5.4017352266666673E-2</v>
      </c>
      <c r="AC5" s="57"/>
      <c r="AD5" s="57"/>
      <c r="AE5" s="57"/>
      <c r="AF5" s="28"/>
      <c r="AG5" s="239"/>
      <c r="AH5" s="132">
        <f t="shared" ref="AH5:AI8" si="3">AH16</f>
        <v>67.686999999999998</v>
      </c>
      <c r="AI5" s="153">
        <f t="shared" si="3"/>
        <v>12.031000000000001</v>
      </c>
      <c r="AJ5" s="135" t="e">
        <f>AVERAGE(AJ33,AJ38,AJ43,AJ48,AJ53,AJ58,AJ63,AJ68,AJ73,AJ78,AJ83,AJ88,AJ93,AJ98,AJ103,AJ108,AJ113,AJ118,AJ123,AJ128,AJ133,AJ138,AJ143,AJ148,AJ153,AJ158,AJ163,AJ168,AJ173,AJ178,AJ183,AJ188,AJ193,AJ198,AJ203,AJ208,AJ213,AJ218,AJ223,AJ228,AJ233,AJ238,AJ243,AJ248,AJ253,AJ258,AJ263,AJ268,AJ273,AJ278,AJ283,AJ288,AJ293,AJ298,AJ303,AJ308,AJ313,AJ318,AJ323,AJ328,AJ333,AJ338,AJ343,AJ348,AJ353,AJ358,AJ363,AJ368,AJ373,AJ378,AJ383,AJ388,AJ393,AJ398,AJ403,AJ408,AJ413,AJ418,AJ423,AJ428,AJ433,AJ438,AJ443,AJ448,AJ453,AJ458,AJ463,AJ468,AJ473,AJ478,AJ483,AJ488,AJ493,AJ498,AJ503,AJ508,AJ513,AJ518,AJ523,AJ528,AJ533,AJ538,AJ543,AJ548,AJ553,AJ558,AJ563,AJ568,AJ573,AJ578,AJ583,AJ588,AJ593,AJ598,AJ603,AJ608,AJ613,AJ618,AJ623,AJ628,AJ633)</f>
        <v>#DIV/0!</v>
      </c>
      <c r="AK5" s="208"/>
      <c r="AL5" s="160"/>
      <c r="AM5" s="240">
        <f>bdrate($E5:$E8,F5:F8,$W5:$W8,X5:X8)</f>
        <v>-1.4570093993151456E-3</v>
      </c>
      <c r="AN5" s="241">
        <f>bdrate($E5:$E8,G5:G8,$W5:$W8,Y5:Y8)</f>
        <v>-1.5302691807652646E-3</v>
      </c>
      <c r="AO5" s="241">
        <f>bdrate($E5:$E8,H5:H8,$W5:$W8,Z5:Z8)</f>
        <v>7.6891138128809544E-5</v>
      </c>
      <c r="AP5" s="241">
        <f>bdrate($E5:$E8,I5:I8,$W5:$W8,AA5:AA8)</f>
        <v>-1.4216419568853222E-3</v>
      </c>
      <c r="AQ5" s="242">
        <f>bdrateInverted($E5:$E8,J5:J8,$W5:$W8,AB5:AB8)</f>
        <v>-1.5525154817636055E-3</v>
      </c>
      <c r="AR5" s="243"/>
      <c r="AS5" s="53"/>
      <c r="AT5" s="21" t="s">
        <v>58</v>
      </c>
      <c r="AV5" s="244"/>
      <c r="AW5" s="244"/>
      <c r="AX5" s="244"/>
      <c r="AY5" s="244"/>
      <c r="AZ5" s="244"/>
      <c r="BA5" s="244"/>
      <c r="BB5" s="244"/>
      <c r="BF5" s="12"/>
    </row>
    <row r="6" spans="1:58" ht="13.5" customHeight="1" x14ac:dyDescent="0.15">
      <c r="B6" s="290"/>
      <c r="C6" s="29" t="s">
        <v>35</v>
      </c>
      <c r="D6" s="30"/>
      <c r="E6" s="158">
        <f>E24</f>
        <v>60495.175999999999</v>
      </c>
      <c r="F6" s="92">
        <f t="shared" si="0"/>
        <v>32.667029533333334</v>
      </c>
      <c r="G6" s="92">
        <f t="shared" si="0"/>
        <v>37.051273466666665</v>
      </c>
      <c r="H6" s="92">
        <f t="shared" si="0"/>
        <v>0.97787089333333332</v>
      </c>
      <c r="I6" s="92">
        <f t="shared" si="0"/>
        <v>0.977178192</v>
      </c>
      <c r="J6" s="92">
        <f t="shared" si="0"/>
        <v>3.0532512933333335E-2</v>
      </c>
      <c r="K6" s="58"/>
      <c r="L6" s="58"/>
      <c r="M6" s="58"/>
      <c r="N6" s="30"/>
      <c r="O6" s="58"/>
      <c r="P6" s="132">
        <f t="shared" si="1"/>
        <v>22.202999999999999</v>
      </c>
      <c r="Q6" s="132">
        <f t="shared" si="1"/>
        <v>3.5779999999999998</v>
      </c>
      <c r="R6" s="135" t="e">
        <f>AVERAGE(R34,R39,R44,R49,R54,R59,R64,R69,R74,R79,R84,R89,R94,R99,R104,R109,R114,R119,R124,R129,R134,R139,R144,R149,R154,R159,R164,R169,R174,R179,R184,R189,R194,R199,R204,R209,R214,R219,R224,R229,R234,R239,R244,R249,R254,R259,R264,R269,R274,R279,R284,R289,R294,R299,R304,R309,R314,R319,R324,R329,R334,R339,R344,R349,R354,R359,R364,R369,R374,R379,R384,R389,R394,R399,R404,R409,R414,R419,R424,R429,R434,R439,R444,R449,R454,R459,R464,R469,R474,R479,R484,R489,R494,R499,R504,R509,R514,R519,R524,R529,R534,R539,R544,R549,R554,R559,R564,R569,R574,R579,R584,R589,R594,R599,R604,R609,R614,R619,R624,R629,R634)</f>
        <v>#DIV/0!</v>
      </c>
      <c r="S6" s="206"/>
      <c r="T6" s="290"/>
      <c r="U6" s="29" t="s">
        <v>35</v>
      </c>
      <c r="V6" s="30"/>
      <c r="W6" s="129">
        <f>W24</f>
        <v>60496.936000000009</v>
      </c>
      <c r="X6" s="92">
        <f t="shared" si="2"/>
        <v>32.667635933333337</v>
      </c>
      <c r="Y6" s="92">
        <f t="shared" si="2"/>
        <v>37.06459233333333</v>
      </c>
      <c r="Z6" s="92">
        <f t="shared" si="2"/>
        <v>0.97783664000000015</v>
      </c>
      <c r="AA6" s="92">
        <f t="shared" si="2"/>
        <v>0.97714475199999995</v>
      </c>
      <c r="AB6" s="92">
        <f t="shared" si="2"/>
        <v>3.0462919600000006E-2</v>
      </c>
      <c r="AC6" s="58"/>
      <c r="AD6" s="58"/>
      <c r="AE6" s="58"/>
      <c r="AF6" s="30"/>
      <c r="AG6" s="239"/>
      <c r="AH6" s="132">
        <f t="shared" si="3"/>
        <v>67.686999999999998</v>
      </c>
      <c r="AI6" s="132">
        <f t="shared" si="3"/>
        <v>12.515000000000001</v>
      </c>
      <c r="AJ6" s="135" t="e">
        <f>AVERAGE(AJ34,AJ39,AJ44,AJ49,AJ54,AJ59,AJ64,AJ69,AJ74,AJ79,AJ84,AJ89,AJ94,AJ99,AJ104,AJ109,AJ114,AJ119,AJ124,AJ129,AJ134,AJ139,AJ144,AJ149,AJ154,AJ159,AJ164,AJ169,AJ174,AJ179,AJ184,AJ189,AJ194,AJ199,AJ204,AJ209,AJ214,AJ219,AJ224,AJ229,AJ234,AJ239,AJ244,AJ249,AJ254,AJ259,AJ264,AJ269,AJ274,AJ279,AJ284,AJ289,AJ294,AJ299,AJ304,AJ309,AJ314,AJ319,AJ324,AJ329,AJ334,AJ339,AJ344,AJ349,AJ354,AJ359,AJ364,AJ369,AJ374,AJ379,AJ384,AJ389,AJ394,AJ399,AJ404,AJ409,AJ414,AJ419,AJ424,AJ429,AJ434,AJ439,AJ444,AJ449,AJ454,AJ459,AJ464,AJ469,AJ474,AJ479,AJ484,AJ489,AJ494,AJ499,AJ504,AJ509,AJ514,AJ519,AJ524,AJ529,AJ534,AJ539,AJ544,AJ549,AJ554,AJ559,AJ564,AJ569,AJ574,AJ579,AJ584,AJ589,AJ594,AJ599,AJ604,AJ609,AJ614,AJ619,AJ624,AJ629,AJ634)</f>
        <v>#DIV/0!</v>
      </c>
      <c r="AK6" s="208"/>
      <c r="AL6" s="160"/>
      <c r="AM6" s="245"/>
      <c r="AN6" s="246"/>
      <c r="AO6" s="161"/>
      <c r="AP6" s="161"/>
      <c r="AQ6" s="45"/>
      <c r="AR6" s="243"/>
      <c r="AS6" s="243"/>
      <c r="AT6" s="38"/>
      <c r="AV6" s="244"/>
      <c r="AW6" s="244"/>
      <c r="AX6" s="9"/>
      <c r="AY6" s="244"/>
      <c r="AZ6" s="244"/>
      <c r="BA6" s="244"/>
      <c r="BB6" s="9"/>
      <c r="BF6" s="12"/>
    </row>
    <row r="7" spans="1:58" ht="12.75" customHeight="1" x14ac:dyDescent="0.15">
      <c r="B7" s="290"/>
      <c r="C7" s="29" t="s">
        <v>36</v>
      </c>
      <c r="D7" s="30"/>
      <c r="E7" s="158">
        <f>E25</f>
        <v>86819.576000000001</v>
      </c>
      <c r="F7" s="92">
        <f t="shared" si="0"/>
        <v>38.018531133333333</v>
      </c>
      <c r="G7" s="92">
        <f t="shared" si="0"/>
        <v>41.546377466666669</v>
      </c>
      <c r="H7" s="92">
        <f t="shared" si="0"/>
        <v>0.98941714266666692</v>
      </c>
      <c r="I7" s="92">
        <f t="shared" si="0"/>
        <v>0.99158347066666674</v>
      </c>
      <c r="J7" s="92">
        <f t="shared" si="0"/>
        <v>1.5638011266666668E-2</v>
      </c>
      <c r="K7" s="58"/>
      <c r="L7" s="58"/>
      <c r="M7" s="58"/>
      <c r="N7" s="30"/>
      <c r="O7" s="58"/>
      <c r="P7" s="132">
        <f t="shared" si="1"/>
        <v>22.515000000000001</v>
      </c>
      <c r="Q7" s="132">
        <f t="shared" si="1"/>
        <v>4.0309999999999997</v>
      </c>
      <c r="R7" s="135" t="e">
        <f>AVERAGE(R35,R40,R45,R50,R55,R60,R65,R70,R75,R80,R85,R90,R95,R100,R105,R110,R115,R120,R125,R130,R135,R140,R145,R150,R155,R160,R165,R170,R175,R180,R185,R190,R195,R200,R205,R210,R215,R220,R225,R230,R235,R240,R245,R250,R255,R260,R265,R270,R275,R280,R285,R290,R295,R300,R305,R310,R315,R320,R325,R330,R335,R340,R345,R350,R355,R360,R365,R370,R375,R380,R385,R390,R395,R400,R405,R410,R415,R420,R425,R430,R435,R440,R445,R450,R455,R460,R465,R470,R475,R480,R485,R490,R495,R500,R505,R510,R515,R520,R525,R530,R535,R540,R545,R550,R555,R560,R565,R570,R575,R580,R585,R590,R595,R600,R605,R610,R615,R620,R625,R630,R635)</f>
        <v>#DIV/0!</v>
      </c>
      <c r="S7" s="206"/>
      <c r="T7" s="290"/>
      <c r="U7" s="29" t="s">
        <v>36</v>
      </c>
      <c r="V7" s="30"/>
      <c r="W7" s="129">
        <f>W25</f>
        <v>86821.719999999987</v>
      </c>
      <c r="X7" s="92">
        <f t="shared" si="2"/>
        <v>38.04446613333333</v>
      </c>
      <c r="Y7" s="92">
        <f t="shared" si="2"/>
        <v>41.565463000000001</v>
      </c>
      <c r="Z7" s="92">
        <f t="shared" si="2"/>
        <v>0.98941980466666657</v>
      </c>
      <c r="AA7" s="92">
        <f t="shared" si="2"/>
        <v>0.99165866266666669</v>
      </c>
      <c r="AB7" s="92">
        <f t="shared" si="2"/>
        <v>1.5564143400000001E-2</v>
      </c>
      <c r="AC7" s="58"/>
      <c r="AD7" s="58"/>
      <c r="AE7" s="58"/>
      <c r="AF7" s="30"/>
      <c r="AG7" s="239"/>
      <c r="AH7" s="132">
        <f t="shared" si="3"/>
        <v>67.406000000000006</v>
      </c>
      <c r="AI7" s="132">
        <f t="shared" si="3"/>
        <v>12.920999999999999</v>
      </c>
      <c r="AJ7" s="135" t="e">
        <f>AVERAGE(AJ35,AJ40,AJ45,AJ50,AJ55,AJ60,AJ65,AJ70,AJ75,AJ80,AJ85,AJ90,AJ95,AJ100,AJ105,AJ110,AJ115,AJ120,AJ125,AJ130,AJ135,AJ140,AJ145,AJ150,AJ155,AJ160,AJ165,AJ170,AJ175,AJ180,AJ185,AJ190,AJ195,AJ200,AJ205,AJ210,AJ215,AJ220,AJ225,AJ230,AJ235,AJ240,AJ245,AJ250,AJ255,AJ260,AJ265,AJ270,AJ275,AJ280,AJ285,AJ290,AJ295,AJ300,AJ305,AJ310,AJ315,AJ320,AJ325,AJ330,AJ335,AJ340,AJ345,AJ350,AJ355,AJ360,AJ365,AJ370,AJ375,AJ380,AJ385,AJ390,AJ395,AJ400,AJ405,AJ410,AJ415,AJ420,AJ425,AJ430,AJ435,AJ440,AJ445,AJ450,AJ455,AJ460,AJ465,AJ470,AJ475,AJ480,AJ485,AJ490,AJ495,AJ500,AJ505,AJ510,AJ515,AJ520,AJ525,AJ530,AJ535,AJ540,AJ545,AJ550,AJ555,AJ560,AJ565,AJ570,AJ575,AJ580,AJ585,AJ590,AJ595,AJ600,AJ605,AJ610,AJ615,AJ620,AJ625,AJ630,AJ635)</f>
        <v>#DIV/0!</v>
      </c>
      <c r="AK7" s="208"/>
      <c r="AL7" s="160"/>
      <c r="AM7" s="245"/>
      <c r="AN7" s="246"/>
      <c r="AO7" s="161"/>
      <c r="AP7" s="161"/>
      <c r="AQ7" s="45"/>
      <c r="AR7" s="243"/>
      <c r="AS7" s="54"/>
      <c r="AT7" s="21" t="s">
        <v>59</v>
      </c>
      <c r="AV7" s="244"/>
      <c r="AW7" s="244"/>
      <c r="AX7" s="9"/>
      <c r="AY7" s="244"/>
      <c r="AZ7" s="244"/>
      <c r="BA7" s="244"/>
      <c r="BB7" s="9"/>
      <c r="BF7" s="12"/>
    </row>
    <row r="8" spans="1:58" ht="12.75" customHeight="1" x14ac:dyDescent="0.15">
      <c r="B8" s="290"/>
      <c r="C8" s="29" t="s">
        <v>38</v>
      </c>
      <c r="D8" s="30"/>
      <c r="E8" s="158">
        <f>E26</f>
        <v>120280.82399999999</v>
      </c>
      <c r="F8" s="92">
        <f t="shared" si="0"/>
        <v>41.289641266666663</v>
      </c>
      <c r="G8" s="92">
        <f t="shared" si="0"/>
        <v>44.545293400000006</v>
      </c>
      <c r="H8" s="92">
        <f t="shared" si="0"/>
        <v>0.99310849200000006</v>
      </c>
      <c r="I8" s="92">
        <f t="shared" si="0"/>
        <v>0.99647295133333336</v>
      </c>
      <c r="J8" s="92">
        <f t="shared" si="0"/>
        <v>8.6350863533333332E-3</v>
      </c>
      <c r="K8" s="58"/>
      <c r="L8" s="58"/>
      <c r="M8" s="58"/>
      <c r="N8" s="30"/>
      <c r="O8" s="58"/>
      <c r="P8" s="132">
        <f t="shared" si="1"/>
        <v>22.655999999999999</v>
      </c>
      <c r="Q8" s="132">
        <f t="shared" si="1"/>
        <v>4.2030000000000003</v>
      </c>
      <c r="R8" s="135" t="e">
        <f>AVERAGE(R36,R41,R46,R51,R56,R61,R66,R71,R76,R81,R86,R91,R96,R101,R106,R111,R116,R121,R126,R131,R136,R141,R146,R151,R156,R161,R166,R171,R176,R181,R186,R191,R196,R201,R206,R211,R216,R221,R226,R231,R236,R241,R246,R251,R256,R261,R266,R271,R276,R281,R286,R291,R296,R301,R306,R311,R316,R321,R326,R331,R336,R341,R346,R351,R356,R361,R366,R371,R376,R381,R386,R391,R396,R401,R406,R411,R416,R421,R426,R431,R436,R441,R446,R451,R456,R461,R466,R471,R476,R481,R486,R491,R496,R501,R506,R511,R516,R521,R526,R531,R536,R541,R546,R551,R556,R561,R566,R571,R576,R581,R586,R591,R596,R601,R606,R611,R616,R621,R626,R631,R636)</f>
        <v>#DIV/0!</v>
      </c>
      <c r="S8" s="206"/>
      <c r="T8" s="290"/>
      <c r="U8" s="29" t="s">
        <v>38</v>
      </c>
      <c r="V8" s="30"/>
      <c r="W8" s="129">
        <f>W26</f>
        <v>120284.64000000001</v>
      </c>
      <c r="X8" s="92">
        <f t="shared" si="2"/>
        <v>41.289166533333336</v>
      </c>
      <c r="Y8" s="92">
        <f t="shared" si="2"/>
        <v>44.547688600000008</v>
      </c>
      <c r="Z8" s="92">
        <f t="shared" si="2"/>
        <v>0.99310953199999996</v>
      </c>
      <c r="AA8" s="92">
        <f t="shared" si="2"/>
        <v>0.99648779800000009</v>
      </c>
      <c r="AB8" s="92">
        <f t="shared" si="2"/>
        <v>8.6345573733333323E-3</v>
      </c>
      <c r="AC8" s="58"/>
      <c r="AD8" s="58"/>
      <c r="AE8" s="58"/>
      <c r="AF8" s="30"/>
      <c r="AG8" s="239"/>
      <c r="AH8" s="132">
        <f t="shared" si="3"/>
        <v>68.25</v>
      </c>
      <c r="AI8" s="132">
        <f t="shared" si="3"/>
        <v>13.5</v>
      </c>
      <c r="AJ8" s="135" t="e">
        <f>AVERAGE(AJ36,AJ41,AJ46,AJ51,AJ56,AJ61,AJ66,AJ71,AJ76,AJ81,AJ86,AJ91,AJ96,AJ101,AJ106,AJ111,AJ116,AJ121,AJ126,AJ131,AJ136,AJ141,AJ146,AJ151,AJ156,AJ161,AJ166,AJ171,AJ176,AJ181,AJ186,AJ191,AJ196,AJ201,AJ206,AJ211,AJ216,AJ221,AJ226,AJ231,AJ236,AJ241,AJ246,AJ251,AJ256,AJ261,AJ266,AJ271,AJ276,AJ281,AJ286,AJ291,AJ296,AJ301,AJ306,AJ311,AJ316,AJ321,AJ326,AJ331,AJ336,AJ341,AJ346,AJ351,AJ356,AJ361,AJ366,AJ371,AJ376,AJ381,AJ386,AJ391,AJ396,AJ401,AJ406,AJ411,AJ416,AJ421,AJ426,AJ431,AJ436,AJ441,AJ446,AJ451,AJ456,AJ461,AJ466,AJ471,AJ476,AJ481,AJ486,AJ491,AJ496,AJ501,AJ506,AJ511,AJ516,AJ521,AJ526,AJ531,AJ536,AJ541,AJ546,AJ551,AJ556,AJ561,AJ566,AJ571,AJ576,AJ581,AJ586,AJ591,AJ596,AJ601,AJ606,AJ611,AJ616,AJ621,AJ626,AJ631,AJ636)</f>
        <v>#DIV/0!</v>
      </c>
      <c r="AK8" s="208"/>
      <c r="AL8" s="160"/>
      <c r="AM8" s="46"/>
      <c r="AN8" s="161"/>
      <c r="AO8" s="161"/>
      <c r="AP8" s="161"/>
      <c r="AQ8" s="45"/>
      <c r="AR8" s="38"/>
      <c r="AV8" s="9"/>
      <c r="AW8" s="9"/>
      <c r="AX8" s="9"/>
      <c r="AY8" s="9"/>
      <c r="AZ8" s="9"/>
      <c r="BA8" s="9"/>
      <c r="BB8" s="9"/>
      <c r="BF8" s="12"/>
    </row>
    <row r="9" spans="1:58" ht="12.75" customHeight="1" thickBot="1" x14ac:dyDescent="0.2">
      <c r="B9" s="291"/>
      <c r="C9" s="31"/>
      <c r="D9" s="37"/>
      <c r="E9" s="181"/>
      <c r="F9" s="60"/>
      <c r="G9" s="60"/>
      <c r="H9" s="60"/>
      <c r="I9" s="60"/>
      <c r="J9" s="60"/>
      <c r="K9" s="60"/>
      <c r="L9" s="60"/>
      <c r="M9" s="60"/>
      <c r="N9" s="37"/>
      <c r="O9" s="60"/>
      <c r="P9" s="171"/>
      <c r="Q9" s="171"/>
      <c r="R9" s="182"/>
      <c r="S9" s="206"/>
      <c r="T9" s="290"/>
      <c r="U9" s="29"/>
      <c r="V9" s="30"/>
      <c r="W9" s="183"/>
      <c r="X9" s="60"/>
      <c r="Y9" s="60"/>
      <c r="Z9" s="60"/>
      <c r="AA9" s="60"/>
      <c r="AB9" s="60"/>
      <c r="AC9" s="58"/>
      <c r="AD9" s="58"/>
      <c r="AE9" s="58"/>
      <c r="AF9" s="30"/>
      <c r="AG9" s="239"/>
      <c r="AH9" s="171"/>
      <c r="AI9" s="171"/>
      <c r="AJ9" s="182"/>
      <c r="AK9" s="208"/>
      <c r="AL9" s="160"/>
      <c r="AM9" s="47"/>
      <c r="AN9" s="152"/>
      <c r="AO9" s="152"/>
      <c r="AP9" s="152"/>
      <c r="AQ9" s="48"/>
      <c r="AR9" s="208"/>
      <c r="AS9" s="208"/>
      <c r="AT9" s="208"/>
      <c r="BF9" s="12"/>
    </row>
    <row r="10" spans="1:58" ht="13.5" customHeight="1" thickBot="1" x14ac:dyDescent="0.2">
      <c r="B10" s="155" t="s">
        <v>60</v>
      </c>
      <c r="C10" s="138"/>
      <c r="D10" s="138"/>
      <c r="E10" s="247"/>
      <c r="F10" s="139"/>
      <c r="G10" s="139"/>
      <c r="H10" s="139"/>
      <c r="I10" s="139"/>
      <c r="J10" s="139"/>
      <c r="K10" s="139"/>
      <c r="L10" s="138"/>
      <c r="M10" s="140"/>
      <c r="N10" s="140"/>
      <c r="O10" s="248"/>
      <c r="P10" s="156">
        <f>GEOMEAN(P5:P8)</f>
        <v>22.357741555886001</v>
      </c>
      <c r="Q10" s="156">
        <f>GEOMEAN(Q5:Q8)</f>
        <v>3.786195680196454</v>
      </c>
      <c r="R10" s="136" t="e">
        <f>AVERAGE(R5:R8)</f>
        <v>#DIV/0!</v>
      </c>
      <c r="S10" s="206"/>
      <c r="T10" s="155" t="s">
        <v>60</v>
      </c>
      <c r="U10" s="138"/>
      <c r="V10" s="138"/>
      <c r="W10" s="247"/>
      <c r="X10" s="139"/>
      <c r="Y10" s="139"/>
      <c r="Z10" s="139"/>
      <c r="AA10" s="139"/>
      <c r="AB10" s="139"/>
      <c r="AC10" s="139"/>
      <c r="AD10" s="138"/>
      <c r="AE10" s="140"/>
      <c r="AF10" s="140"/>
      <c r="AG10" s="248"/>
      <c r="AH10" s="156">
        <f>GEOMEAN(AH5:AH8)</f>
        <v>67.756807615467693</v>
      </c>
      <c r="AI10" s="156">
        <f>GEOMEAN(AI5:AI8)</f>
        <v>12.730358058061194</v>
      </c>
      <c r="AJ10" s="136" t="e">
        <f>AVERAGE(AJ5:AJ8)</f>
        <v>#DIV/0!</v>
      </c>
      <c r="AK10" s="208"/>
      <c r="AL10" s="162"/>
      <c r="AM10" s="49"/>
      <c r="AN10" s="50"/>
      <c r="AO10" s="50"/>
      <c r="AP10" s="50"/>
      <c r="AQ10" s="51"/>
      <c r="AR10" s="208"/>
      <c r="AS10" s="208"/>
      <c r="AT10" s="208"/>
      <c r="BF10" s="12"/>
    </row>
    <row r="11" spans="1:58" ht="13.5" customHeight="1" x14ac:dyDescent="0.15">
      <c r="B11" s="206"/>
      <c r="C11" s="206"/>
      <c r="D11" s="206"/>
      <c r="E11" s="249"/>
      <c r="F11" s="92"/>
      <c r="G11" s="92"/>
      <c r="H11" s="92"/>
      <c r="I11" s="92"/>
      <c r="J11" s="92"/>
      <c r="K11" s="92"/>
      <c r="L11" s="206"/>
      <c r="M11" s="93"/>
      <c r="N11" s="93"/>
      <c r="O11" s="250"/>
      <c r="P11" s="92"/>
      <c r="Q11" s="92"/>
      <c r="R11" s="132"/>
      <c r="S11" s="206"/>
      <c r="T11" s="206"/>
      <c r="U11" s="206"/>
      <c r="V11" s="206"/>
      <c r="W11" s="249"/>
      <c r="X11" s="92"/>
      <c r="Y11" s="92"/>
      <c r="Z11" s="92"/>
      <c r="AA11" s="92"/>
      <c r="AB11" s="92"/>
      <c r="AC11" s="92"/>
      <c r="AD11" s="206"/>
      <c r="AE11" s="93"/>
      <c r="AF11" s="93"/>
      <c r="AG11" s="250"/>
      <c r="AH11" s="92"/>
      <c r="AI11" s="92"/>
      <c r="AJ11" s="132"/>
      <c r="AK11" s="208"/>
      <c r="AL11" s="208"/>
      <c r="AM11" s="208"/>
      <c r="AN11" s="208"/>
      <c r="AO11" s="208"/>
      <c r="AP11" s="208"/>
      <c r="AQ11" s="208"/>
      <c r="AR11" s="208"/>
      <c r="AS11" s="208"/>
      <c r="AT11" s="208"/>
      <c r="BF11" s="12"/>
    </row>
    <row r="12" spans="1:58" ht="13.5" customHeight="1" thickBot="1" x14ac:dyDescent="0.2">
      <c r="B12" s="206"/>
      <c r="C12" s="206"/>
      <c r="D12" s="206"/>
      <c r="E12" s="249"/>
      <c r="F12" s="92"/>
      <c r="G12" s="92"/>
      <c r="H12" s="92"/>
      <c r="I12" s="92"/>
      <c r="J12" s="92"/>
      <c r="K12" s="92"/>
      <c r="L12" s="206"/>
      <c r="M12" s="93"/>
      <c r="N12" s="93"/>
      <c r="O12" s="250"/>
      <c r="P12" s="92"/>
      <c r="Q12" s="92"/>
      <c r="R12" s="132"/>
      <c r="S12" s="206"/>
      <c r="T12" s="206"/>
      <c r="U12" s="206"/>
      <c r="V12" s="206"/>
      <c r="W12" s="249"/>
      <c r="X12" s="92"/>
      <c r="Y12" s="92"/>
      <c r="Z12" s="92"/>
      <c r="AA12" s="92"/>
      <c r="AB12" s="92"/>
      <c r="AC12" s="92"/>
      <c r="AD12" s="206"/>
      <c r="AE12" s="93"/>
      <c r="AF12" s="93"/>
      <c r="AG12" s="250"/>
      <c r="AH12" s="92"/>
      <c r="AI12" s="92"/>
      <c r="AJ12" s="132"/>
      <c r="AK12" s="208"/>
      <c r="AL12" s="208"/>
      <c r="AM12" s="208"/>
      <c r="AN12" s="208"/>
      <c r="AO12" s="208"/>
      <c r="AP12" s="208"/>
      <c r="AQ12" s="208"/>
      <c r="AR12" s="208"/>
      <c r="AS12" s="208"/>
      <c r="AT12" s="208"/>
      <c r="BF12" s="12"/>
    </row>
    <row r="13" spans="1:58" ht="16.2" customHeight="1" thickBot="1" x14ac:dyDescent="0.3">
      <c r="B13" s="151"/>
      <c r="C13" s="293" t="str">
        <f>CONCATENATE("Encoding/Decoding [ ",'Summary (auto)'!$C$3," ]")</f>
        <v>Encoding/Decoding [ MPEG-151 ]</v>
      </c>
      <c r="D13" s="269"/>
      <c r="E13" s="269"/>
      <c r="F13" s="269"/>
      <c r="G13" s="269"/>
      <c r="H13" s="269"/>
      <c r="I13" s="269"/>
      <c r="J13" s="269"/>
      <c r="K13" s="269"/>
      <c r="L13" s="269"/>
      <c r="M13" s="269"/>
      <c r="N13" s="269"/>
      <c r="O13" s="269"/>
      <c r="P13" s="269"/>
      <c r="Q13" s="269"/>
      <c r="R13" s="294"/>
      <c r="T13" s="23"/>
      <c r="U13" s="293" t="str">
        <f>CONCATENATE("Encoding [ ",'Summary (auto)'!$C$4," ]")</f>
        <v>Encoding [ my ]</v>
      </c>
      <c r="V13" s="269"/>
      <c r="W13" s="269"/>
      <c r="X13" s="269"/>
      <c r="Y13" s="269"/>
      <c r="Z13" s="269"/>
      <c r="AA13" s="269"/>
      <c r="AB13" s="269"/>
      <c r="AC13" s="269"/>
      <c r="AD13" s="269"/>
      <c r="AE13" s="269"/>
      <c r="AF13" s="269"/>
      <c r="AG13" s="269"/>
      <c r="AH13" s="269"/>
      <c r="AI13" s="269"/>
      <c r="AJ13" s="294"/>
    </row>
    <row r="14" spans="1:58" ht="15.6" customHeight="1" x14ac:dyDescent="0.25">
      <c r="B14" s="157"/>
      <c r="C14" s="103"/>
      <c r="D14" s="103"/>
      <c r="E14" s="251" t="s">
        <v>61</v>
      </c>
      <c r="F14" s="137" t="s">
        <v>62</v>
      </c>
      <c r="G14" s="137" t="s">
        <v>63</v>
      </c>
      <c r="H14" s="137" t="s">
        <v>64</v>
      </c>
      <c r="I14" s="137" t="s">
        <v>65</v>
      </c>
      <c r="J14" s="137" t="s">
        <v>66</v>
      </c>
      <c r="K14" s="137" t="s">
        <v>67</v>
      </c>
      <c r="L14" s="137" t="s">
        <v>68</v>
      </c>
      <c r="M14" s="104" t="s">
        <v>69</v>
      </c>
      <c r="N14" s="104"/>
      <c r="O14" s="252"/>
      <c r="P14" s="104"/>
      <c r="Q14" s="105"/>
      <c r="R14" s="106"/>
      <c r="S14" s="208"/>
      <c r="T14" s="157"/>
      <c r="U14" s="103"/>
      <c r="V14" s="103"/>
      <c r="W14" s="251" t="s">
        <v>61</v>
      </c>
      <c r="X14" s="137" t="s">
        <v>62</v>
      </c>
      <c r="Y14" s="137" t="s">
        <v>63</v>
      </c>
      <c r="Z14" s="137" t="s">
        <v>64</v>
      </c>
      <c r="AA14" s="137" t="s">
        <v>65</v>
      </c>
      <c r="AB14" s="137" t="s">
        <v>66</v>
      </c>
      <c r="AC14" s="137" t="s">
        <v>67</v>
      </c>
      <c r="AD14" s="137" t="s">
        <v>68</v>
      </c>
      <c r="AE14" s="104" t="s">
        <v>69</v>
      </c>
      <c r="AF14" s="104"/>
      <c r="AG14" s="252"/>
      <c r="AH14" s="104"/>
      <c r="AI14" s="105"/>
      <c r="AJ14" s="106"/>
      <c r="AK14" s="208"/>
      <c r="AL14" s="208"/>
      <c r="AM14" s="296"/>
      <c r="AN14" s="286"/>
      <c r="AO14" s="286"/>
      <c r="AP14" s="286"/>
      <c r="AQ14" s="286"/>
      <c r="AR14" s="286"/>
      <c r="AS14" s="286"/>
      <c r="AT14" s="286"/>
      <c r="AV14" s="285"/>
      <c r="AW14" s="286"/>
      <c r="AX14" s="286"/>
      <c r="BB14" s="209"/>
      <c r="BC14" s="209"/>
    </row>
    <row r="15" spans="1:58" s="8" customFormat="1" ht="16.2" customHeight="1" thickBot="1" x14ac:dyDescent="0.3">
      <c r="B15" s="150"/>
      <c r="C15" s="34"/>
      <c r="D15" s="34"/>
      <c r="E15" s="237" t="s">
        <v>56</v>
      </c>
      <c r="F15" s="237" t="s">
        <v>56</v>
      </c>
      <c r="G15" s="237" t="s">
        <v>56</v>
      </c>
      <c r="H15" s="237" t="s">
        <v>56</v>
      </c>
      <c r="I15" s="237" t="s">
        <v>56</v>
      </c>
      <c r="J15" s="237" t="s">
        <v>56</v>
      </c>
      <c r="K15" s="237" t="s">
        <v>56</v>
      </c>
      <c r="L15" s="237" t="s">
        <v>56</v>
      </c>
      <c r="M15" s="237" t="s">
        <v>56</v>
      </c>
      <c r="N15" s="35"/>
      <c r="O15" s="238"/>
      <c r="P15" s="213" t="s">
        <v>52</v>
      </c>
      <c r="Q15" s="213" t="s">
        <v>53</v>
      </c>
      <c r="R15" s="36"/>
      <c r="S15" s="206"/>
      <c r="T15" s="150"/>
      <c r="U15" s="34"/>
      <c r="V15" s="34"/>
      <c r="W15" s="237" t="s">
        <v>56</v>
      </c>
      <c r="X15" s="237" t="s">
        <v>56</v>
      </c>
      <c r="Y15" s="237" t="s">
        <v>56</v>
      </c>
      <c r="Z15" s="237" t="s">
        <v>56</v>
      </c>
      <c r="AA15" s="237" t="s">
        <v>56</v>
      </c>
      <c r="AB15" s="237" t="s">
        <v>56</v>
      </c>
      <c r="AC15" s="237" t="s">
        <v>56</v>
      </c>
      <c r="AD15" s="237" t="s">
        <v>56</v>
      </c>
      <c r="AE15" s="237" t="s">
        <v>56</v>
      </c>
      <c r="AF15" s="35"/>
      <c r="AG15" s="238"/>
      <c r="AH15" s="213" t="s">
        <v>52</v>
      </c>
      <c r="AI15" s="213" t="s">
        <v>53</v>
      </c>
      <c r="AJ15" s="36"/>
      <c r="AK15" s="206"/>
      <c r="AL15" s="206"/>
      <c r="AM15" s="92"/>
      <c r="AN15" s="92"/>
      <c r="AO15" s="92"/>
      <c r="AP15" s="206"/>
      <c r="AQ15" s="206"/>
      <c r="AR15" s="206"/>
      <c r="AS15" s="206"/>
      <c r="AT15" s="206"/>
      <c r="AZ15" s="17"/>
      <c r="BA15" s="17"/>
      <c r="BB15" s="209"/>
      <c r="BC15" s="209"/>
    </row>
    <row r="16" spans="1:58" ht="12.75" customHeight="1" x14ac:dyDescent="0.25">
      <c r="B16" s="303"/>
      <c r="C16" s="27" t="s">
        <v>34</v>
      </c>
      <c r="D16" s="28"/>
      <c r="E16" s="130">
        <v>5941.2240000000002</v>
      </c>
      <c r="F16" s="168">
        <v>7597.44</v>
      </c>
      <c r="G16" s="168">
        <v>3604.8240000000001</v>
      </c>
      <c r="H16" s="168">
        <v>1617.7280000000001</v>
      </c>
      <c r="I16" s="168">
        <v>431.84</v>
      </c>
      <c r="J16" s="168">
        <v>12177</v>
      </c>
      <c r="K16" s="62">
        <v>7960.0640000000003</v>
      </c>
      <c r="L16" s="62">
        <v>2653.328</v>
      </c>
      <c r="M16" s="62">
        <v>13.24</v>
      </c>
      <c r="N16" s="57"/>
      <c r="O16" s="253"/>
      <c r="P16" s="131">
        <v>22.062000000000001</v>
      </c>
      <c r="Q16" s="131">
        <v>3.39</v>
      </c>
      <c r="R16" s="144"/>
      <c r="S16" s="206"/>
      <c r="T16" s="303"/>
      <c r="U16" s="27" t="s">
        <v>34</v>
      </c>
      <c r="V16" s="28"/>
      <c r="W16" s="130">
        <v>5941.2240000000002</v>
      </c>
      <c r="X16" s="168">
        <v>7597.6559999999999</v>
      </c>
      <c r="Y16" s="168">
        <v>3604.5680000000002</v>
      </c>
      <c r="Z16" s="168">
        <v>1617.664</v>
      </c>
      <c r="AA16" s="168">
        <v>432.392</v>
      </c>
      <c r="AB16" s="168">
        <v>12177.296</v>
      </c>
      <c r="AC16" s="62">
        <v>7960.3040000000001</v>
      </c>
      <c r="AD16" s="62">
        <v>2653.68</v>
      </c>
      <c r="AE16" s="62">
        <v>13.24</v>
      </c>
      <c r="AF16" s="57"/>
      <c r="AG16" s="253"/>
      <c r="AH16" s="131">
        <v>67.686999999999998</v>
      </c>
      <c r="AI16" s="131">
        <v>12.031000000000001</v>
      </c>
      <c r="AJ16" s="144"/>
      <c r="AK16" s="208"/>
      <c r="AL16" s="208"/>
      <c r="AP16" s="22"/>
      <c r="AQ16" s="22"/>
      <c r="AR16" s="208"/>
      <c r="AS16" s="208"/>
      <c r="AT16" s="208"/>
      <c r="AX16" s="12"/>
      <c r="AZ16" s="209"/>
      <c r="BA16" s="56"/>
      <c r="BB16" s="209"/>
      <c r="BC16" s="209"/>
      <c r="BD16" s="9"/>
    </row>
    <row r="17" spans="2:56" ht="12.75" customHeight="1" x14ac:dyDescent="0.25">
      <c r="B17" s="290"/>
      <c r="C17" s="29" t="s">
        <v>35</v>
      </c>
      <c r="D17" s="30"/>
      <c r="E17" s="145">
        <v>5941.2240000000002</v>
      </c>
      <c r="F17" s="169">
        <v>9873.8880000000008</v>
      </c>
      <c r="G17" s="169">
        <v>8281.6239999999998</v>
      </c>
      <c r="H17" s="169">
        <v>4901.6639999999998</v>
      </c>
      <c r="I17" s="169">
        <v>2272.4079999999999</v>
      </c>
      <c r="J17" s="169">
        <v>15431.76</v>
      </c>
      <c r="K17" s="64">
        <v>10361.031999999999</v>
      </c>
      <c r="L17" s="64">
        <v>3431.576</v>
      </c>
      <c r="M17" s="64">
        <v>13.24</v>
      </c>
      <c r="N17" s="58"/>
      <c r="O17" s="239"/>
      <c r="P17" s="146">
        <v>22.202999999999999</v>
      </c>
      <c r="Q17" s="146">
        <v>3.5779999999999998</v>
      </c>
      <c r="R17" s="147"/>
      <c r="S17" s="206"/>
      <c r="T17" s="290"/>
      <c r="U17" s="29" t="s">
        <v>35</v>
      </c>
      <c r="V17" s="30"/>
      <c r="W17" s="145">
        <v>5941.2240000000002</v>
      </c>
      <c r="X17" s="169">
        <v>9874.36</v>
      </c>
      <c r="Y17" s="169">
        <v>8281.1839999999993</v>
      </c>
      <c r="Z17" s="169">
        <v>4901.8239999999996</v>
      </c>
      <c r="AA17" s="169">
        <v>2272.6880000000001</v>
      </c>
      <c r="AB17" s="169">
        <v>15432.592000000001</v>
      </c>
      <c r="AC17" s="64">
        <v>10361.304</v>
      </c>
      <c r="AD17" s="64">
        <v>3431.76</v>
      </c>
      <c r="AE17" s="64">
        <v>13.24</v>
      </c>
      <c r="AF17" s="58"/>
      <c r="AG17" s="239"/>
      <c r="AH17" s="146">
        <v>67.686999999999998</v>
      </c>
      <c r="AI17" s="146">
        <v>12.515000000000001</v>
      </c>
      <c r="AJ17" s="147"/>
      <c r="AK17" s="208"/>
      <c r="AL17" s="208"/>
      <c r="AN17" s="22"/>
      <c r="AO17" s="22"/>
      <c r="AP17" s="22"/>
      <c r="AQ17" s="22"/>
      <c r="AR17" s="208"/>
      <c r="AS17" s="208"/>
      <c r="AT17" s="208"/>
      <c r="AX17" s="12"/>
      <c r="AZ17" s="209"/>
      <c r="BA17" s="209"/>
      <c r="BB17" s="209"/>
      <c r="BC17" s="209"/>
      <c r="BD17" s="9"/>
    </row>
    <row r="18" spans="2:56" ht="12.75" customHeight="1" x14ac:dyDescent="0.25">
      <c r="B18" s="290"/>
      <c r="C18" s="29" t="s">
        <v>36</v>
      </c>
      <c r="D18" s="30"/>
      <c r="E18" s="145">
        <v>5941.2240000000002</v>
      </c>
      <c r="F18" s="169">
        <v>12210.912</v>
      </c>
      <c r="G18" s="169">
        <v>14239.472</v>
      </c>
      <c r="H18" s="169">
        <v>10911.255999999999</v>
      </c>
      <c r="I18" s="169">
        <v>7637.1120000000001</v>
      </c>
      <c r="J18" s="169">
        <v>18788.128000000001</v>
      </c>
      <c r="K18" s="64">
        <v>12851.216</v>
      </c>
      <c r="L18" s="64">
        <v>4240.2560000000003</v>
      </c>
      <c r="M18" s="64">
        <v>13.231999999999999</v>
      </c>
      <c r="N18" s="58"/>
      <c r="O18" s="239"/>
      <c r="P18" s="146">
        <v>22.515000000000001</v>
      </c>
      <c r="Q18" s="146">
        <v>4.0309999999999997</v>
      </c>
      <c r="R18" s="147"/>
      <c r="S18" s="206"/>
      <c r="T18" s="290"/>
      <c r="U18" s="29" t="s">
        <v>36</v>
      </c>
      <c r="V18" s="30"/>
      <c r="W18" s="145">
        <v>5941.2240000000002</v>
      </c>
      <c r="X18" s="169">
        <v>12211.376</v>
      </c>
      <c r="Y18" s="169">
        <v>14239.44</v>
      </c>
      <c r="Z18" s="169">
        <v>10911.04</v>
      </c>
      <c r="AA18" s="169">
        <v>7636.5439999999999</v>
      </c>
      <c r="AB18" s="169">
        <v>18789.232</v>
      </c>
      <c r="AC18" s="64">
        <v>12851.96</v>
      </c>
      <c r="AD18" s="64">
        <v>4240.9040000000005</v>
      </c>
      <c r="AE18" s="64">
        <v>13.231999999999999</v>
      </c>
      <c r="AF18" s="58"/>
      <c r="AG18" s="239"/>
      <c r="AH18" s="146">
        <v>67.406000000000006</v>
      </c>
      <c r="AI18" s="146">
        <v>12.920999999999999</v>
      </c>
      <c r="AJ18" s="147"/>
      <c r="AK18" s="208"/>
      <c r="AL18" s="208"/>
      <c r="AP18" s="22"/>
      <c r="AQ18" s="22"/>
      <c r="AR18" s="208"/>
      <c r="AS18" s="208"/>
      <c r="AT18" s="208"/>
      <c r="AX18" s="12"/>
      <c r="AZ18" s="209"/>
      <c r="BA18" s="55"/>
      <c r="BB18" s="209"/>
      <c r="BC18" s="209"/>
      <c r="BD18" s="9"/>
    </row>
    <row r="19" spans="2:56" ht="12.75" customHeight="1" x14ac:dyDescent="0.25">
      <c r="B19" s="290"/>
      <c r="C19" s="29" t="s">
        <v>38</v>
      </c>
      <c r="D19" s="30"/>
      <c r="E19" s="145">
        <v>5941.2240000000002</v>
      </c>
      <c r="F19" s="169">
        <v>13805.224</v>
      </c>
      <c r="G19" s="169">
        <v>20685.815999999999</v>
      </c>
      <c r="H19" s="169">
        <v>19467.28</v>
      </c>
      <c r="I19" s="169">
        <v>17666.928</v>
      </c>
      <c r="J19" s="169">
        <v>22218.560000000001</v>
      </c>
      <c r="K19" s="64">
        <v>15420.584000000001</v>
      </c>
      <c r="L19" s="64">
        <v>5075.2079999999996</v>
      </c>
      <c r="M19" s="64">
        <v>13.215999999999999</v>
      </c>
      <c r="N19" s="58"/>
      <c r="O19" s="239"/>
      <c r="P19" s="146">
        <v>22.655999999999999</v>
      </c>
      <c r="Q19" s="146">
        <v>4.2030000000000003</v>
      </c>
      <c r="R19" s="147"/>
      <c r="S19" s="206"/>
      <c r="T19" s="290"/>
      <c r="U19" s="29" t="s">
        <v>38</v>
      </c>
      <c r="V19" s="30"/>
      <c r="W19" s="145">
        <v>5941.2240000000002</v>
      </c>
      <c r="X19" s="169">
        <v>13806.04</v>
      </c>
      <c r="Y19" s="169">
        <v>20686.400000000001</v>
      </c>
      <c r="Z19" s="169">
        <v>19467.047999999999</v>
      </c>
      <c r="AA19" s="169">
        <v>17665.88</v>
      </c>
      <c r="AB19" s="169">
        <v>22219.991999999998</v>
      </c>
      <c r="AC19" s="64">
        <v>15421.896000000001</v>
      </c>
      <c r="AD19" s="64">
        <v>5076.16</v>
      </c>
      <c r="AE19" s="64">
        <v>13.215999999999999</v>
      </c>
      <c r="AF19" s="58"/>
      <c r="AG19" s="239"/>
      <c r="AH19" s="146">
        <v>68.25</v>
      </c>
      <c r="AI19" s="146">
        <v>13.5</v>
      </c>
      <c r="AJ19" s="147"/>
      <c r="AK19" s="208"/>
      <c r="AL19" s="208"/>
      <c r="AN19" s="22"/>
      <c r="AO19" s="21"/>
      <c r="AP19" s="22"/>
      <c r="AQ19" s="22"/>
      <c r="AR19" s="208"/>
      <c r="AS19" s="208"/>
      <c r="AT19" s="208"/>
      <c r="AX19" s="12"/>
      <c r="AZ19" s="209"/>
      <c r="BA19" s="55"/>
      <c r="BB19" s="209"/>
      <c r="BC19" s="209"/>
      <c r="BD19" s="9"/>
    </row>
    <row r="20" spans="2:56" ht="12.75" customHeight="1" thickBot="1" x14ac:dyDescent="0.3">
      <c r="B20" s="290"/>
      <c r="C20" s="31"/>
      <c r="D20" s="37"/>
      <c r="E20" s="214">
        <f>SUM(E16:E19)/SUM(E23:E26)</f>
        <v>7.6765200991136928E-2</v>
      </c>
      <c r="F20" s="214">
        <f>SUM(F16:F19)/SUM(E23:E26)</f>
        <v>0.14047290232428669</v>
      </c>
      <c r="G20" s="214">
        <f>SUM(G16:G19)/SUM(E23:E26)</f>
        <v>0.15121094250881803</v>
      </c>
      <c r="H20" s="214">
        <f>SUM(H16:H19)/SUM(E23:E26)</f>
        <v>0.11918742918447861</v>
      </c>
      <c r="I20" s="214">
        <f>SUM(I16:I19)/SUM(E23:E26)</f>
        <v>9.0472176176897581E-2</v>
      </c>
      <c r="J20" s="214">
        <f>SUM(J16:J19)/SUM(E23:E26)</f>
        <v>0.22164114064782375</v>
      </c>
      <c r="K20" s="214">
        <f>SUM(K16:K19)/SUM(E23:E26)</f>
        <v>0.15050404707006249</v>
      </c>
      <c r="L20" s="214">
        <f>SUM(L16:L19)/SUM(E23:E26)</f>
        <v>4.9746161096495996E-2</v>
      </c>
      <c r="M20" s="60"/>
      <c r="N20" s="60"/>
      <c r="O20" s="254"/>
      <c r="P20" s="171"/>
      <c r="Q20" s="171"/>
      <c r="R20" s="148"/>
      <c r="S20" s="206"/>
      <c r="T20" s="290"/>
      <c r="U20" s="31"/>
      <c r="V20" s="37"/>
      <c r="W20" s="214">
        <f>SUM(W16:W19)/SUM(W23:W26)</f>
        <v>7.6762955472962649E-2</v>
      </c>
      <c r="X20" s="214">
        <f>SUM(X16:X19)/SUM(W23:W26)</f>
        <v>0.14047515007683758</v>
      </c>
      <c r="Y20" s="214">
        <f>SUM(Y16:Y19)/SUM(W23:W26)</f>
        <v>0.15120605418658239</v>
      </c>
      <c r="Z20" s="214">
        <f>SUM(Z16:Z19)/SUM(W23:W26)</f>
        <v>0.11918280574626774</v>
      </c>
      <c r="AA20" s="214">
        <f>SUM(AA16:AA19)/SUM(W23:W26)</f>
        <v>9.0466997308165098E-2</v>
      </c>
      <c r="AB20" s="214">
        <f>SUM(AB16:AB19)/SUM(W23:W26)</f>
        <v>0.22164649233265049</v>
      </c>
      <c r="AC20" s="214">
        <f>SUM(AC16:AC19)/SUM(W23:W26)</f>
        <v>0.15050793945296601</v>
      </c>
      <c r="AD20" s="214">
        <f>SUM(AD16:AD19)/SUM(W23:W26)</f>
        <v>4.9751605423567991E-2</v>
      </c>
      <c r="AE20" s="215"/>
      <c r="AF20" s="60"/>
      <c r="AG20" s="254"/>
      <c r="AH20" s="171"/>
      <c r="AI20" s="171"/>
      <c r="AJ20" s="148"/>
      <c r="AK20" s="208"/>
      <c r="AL20" s="208"/>
      <c r="AN20" s="22"/>
      <c r="AO20" s="22"/>
      <c r="AP20" s="22"/>
      <c r="AQ20" s="22"/>
      <c r="AR20" s="208"/>
      <c r="AS20" s="208"/>
      <c r="AT20" s="208"/>
      <c r="AX20" s="12"/>
      <c r="AZ20" s="209"/>
      <c r="BA20" s="209"/>
      <c r="BD20" s="9"/>
    </row>
    <row r="21" spans="2:56" ht="13.5" customHeight="1" x14ac:dyDescent="0.15">
      <c r="B21" s="287"/>
      <c r="C21" s="95"/>
      <c r="D21" s="95"/>
      <c r="E21" s="235" t="s">
        <v>32</v>
      </c>
      <c r="F21" s="32"/>
      <c r="G21" s="32"/>
      <c r="H21" s="32"/>
      <c r="I21" s="32"/>
      <c r="J21" s="32"/>
      <c r="K21" s="32"/>
      <c r="L21" s="32"/>
      <c r="M21" s="32"/>
      <c r="N21" s="32"/>
      <c r="O21" s="236"/>
      <c r="P21" s="32"/>
      <c r="Q21" s="212"/>
      <c r="R21" s="33"/>
      <c r="S21" s="206"/>
      <c r="T21" s="287"/>
      <c r="U21" s="95"/>
      <c r="V21" s="95"/>
      <c r="W21" s="255" t="s">
        <v>32</v>
      </c>
      <c r="X21" s="32"/>
      <c r="Y21" s="32"/>
      <c r="Z21" s="32"/>
      <c r="AA21" s="32"/>
      <c r="AB21" s="32"/>
      <c r="AC21" s="32"/>
      <c r="AD21" s="32"/>
      <c r="AE21" s="32"/>
      <c r="AF21" s="32"/>
      <c r="AG21" s="236"/>
      <c r="AH21" s="32"/>
      <c r="AI21" s="212"/>
      <c r="AJ21" s="33"/>
      <c r="AK21" s="208"/>
      <c r="AL21" s="208"/>
      <c r="AP21" s="22"/>
      <c r="AQ21" s="22"/>
      <c r="AR21" s="207"/>
      <c r="AS21" s="207"/>
      <c r="AT21" s="207"/>
      <c r="AV21" s="285"/>
      <c r="AW21" s="286"/>
      <c r="AX21" s="286"/>
    </row>
    <row r="22" spans="2:56" s="8" customFormat="1" ht="13.5" customHeight="1" thickBot="1" x14ac:dyDescent="0.3">
      <c r="B22" s="288"/>
      <c r="C22" s="34"/>
      <c r="D22" s="34"/>
      <c r="E22" s="237" t="s">
        <v>56</v>
      </c>
      <c r="F22" s="35"/>
      <c r="G22" s="35"/>
      <c r="H22" s="35"/>
      <c r="I22" s="35"/>
      <c r="J22" s="35"/>
      <c r="K22" s="35"/>
      <c r="L22" s="35"/>
      <c r="M22" s="35"/>
      <c r="N22" s="35"/>
      <c r="O22" s="238"/>
      <c r="P22" s="35"/>
      <c r="Q22" s="213"/>
      <c r="R22" s="36"/>
      <c r="S22" s="206"/>
      <c r="T22" s="288"/>
      <c r="U22" s="34"/>
      <c r="V22" s="34"/>
      <c r="W22" s="256" t="s">
        <v>56</v>
      </c>
      <c r="X22" s="35"/>
      <c r="Y22" s="35"/>
      <c r="Z22" s="35"/>
      <c r="AA22" s="35"/>
      <c r="AB22" s="35"/>
      <c r="AC22" s="35"/>
      <c r="AD22" s="35"/>
      <c r="AE22" s="35"/>
      <c r="AF22" s="35"/>
      <c r="AG22" s="238"/>
      <c r="AH22" s="35"/>
      <c r="AI22" s="213"/>
      <c r="AJ22" s="36"/>
      <c r="AK22" s="206"/>
      <c r="AL22" s="206"/>
      <c r="AM22" s="92"/>
      <c r="AN22" s="92"/>
      <c r="AO22" s="92"/>
      <c r="AP22" s="206"/>
      <c r="AQ22" s="206"/>
      <c r="AR22" s="206"/>
      <c r="AS22" s="206"/>
      <c r="AT22" s="206"/>
      <c r="AZ22" s="209"/>
      <c r="BA22" s="56"/>
    </row>
    <row r="23" spans="2:56" ht="13.5" customHeight="1" x14ac:dyDescent="0.15">
      <c r="B23" s="301"/>
      <c r="C23" s="27" t="s">
        <v>34</v>
      </c>
      <c r="D23" s="28"/>
      <c r="E23" s="129">
        <f>SUM(E16:L16)</f>
        <v>41983.448000000004</v>
      </c>
      <c r="F23" s="58"/>
      <c r="G23" s="58"/>
      <c r="H23" s="58"/>
      <c r="I23" s="58"/>
      <c r="J23" s="58"/>
      <c r="K23" s="58"/>
      <c r="L23" s="58"/>
      <c r="M23" s="58"/>
      <c r="N23" s="58"/>
      <c r="O23" s="239"/>
      <c r="P23" s="58"/>
      <c r="Q23" s="170"/>
      <c r="R23" s="59"/>
      <c r="S23" s="206"/>
      <c r="T23" s="301"/>
      <c r="U23" s="27" t="s">
        <v>34</v>
      </c>
      <c r="V23" s="28"/>
      <c r="W23" s="129">
        <f>SUM(W16:AD16)</f>
        <v>41984.784000000007</v>
      </c>
      <c r="X23" s="58"/>
      <c r="Y23" s="58"/>
      <c r="Z23" s="58"/>
      <c r="AA23" s="58"/>
      <c r="AB23" s="58"/>
      <c r="AC23" s="58"/>
      <c r="AD23" s="58"/>
      <c r="AE23" s="58"/>
      <c r="AF23" s="58"/>
      <c r="AG23" s="239"/>
      <c r="AH23" s="58"/>
      <c r="AI23" s="170"/>
      <c r="AJ23" s="59"/>
      <c r="AK23" s="208"/>
      <c r="AL23" s="208"/>
      <c r="AM23" s="38"/>
      <c r="AN23" s="38"/>
      <c r="AO23" s="38"/>
      <c r="AP23" s="208"/>
      <c r="AQ23" s="208"/>
      <c r="AR23" s="208"/>
      <c r="AS23" s="208"/>
      <c r="AT23" s="208"/>
      <c r="AX23" s="12"/>
    </row>
    <row r="24" spans="2:56" x14ac:dyDescent="0.15">
      <c r="B24" s="290"/>
      <c r="C24" s="29" t="s">
        <v>35</v>
      </c>
      <c r="D24" s="30"/>
      <c r="E24" s="129">
        <f>SUM(E17:L17)</f>
        <v>60495.175999999999</v>
      </c>
      <c r="F24" s="58"/>
      <c r="G24" s="58"/>
      <c r="H24" s="58"/>
      <c r="I24" s="58"/>
      <c r="J24" s="58"/>
      <c r="K24" s="58"/>
      <c r="L24" s="58"/>
      <c r="M24" s="58"/>
      <c r="N24" s="58"/>
      <c r="O24" s="239"/>
      <c r="P24" s="58"/>
      <c r="Q24" s="170"/>
      <c r="R24" s="59"/>
      <c r="S24" s="206"/>
      <c r="T24" s="290"/>
      <c r="U24" s="29" t="s">
        <v>35</v>
      </c>
      <c r="V24" s="30"/>
      <c r="W24" s="129">
        <f>SUM(W17:AD17)</f>
        <v>60496.936000000009</v>
      </c>
      <c r="X24" s="58"/>
      <c r="Y24" s="58"/>
      <c r="Z24" s="58"/>
      <c r="AA24" s="58"/>
      <c r="AB24" s="58"/>
      <c r="AC24" s="58"/>
      <c r="AD24" s="58"/>
      <c r="AE24" s="58"/>
      <c r="AF24" s="58"/>
      <c r="AG24" s="239"/>
      <c r="AH24" s="58"/>
      <c r="AI24" s="170"/>
      <c r="AJ24" s="59"/>
      <c r="AK24" s="208"/>
      <c r="AL24" s="208"/>
      <c r="AM24" s="38"/>
      <c r="AN24" s="38"/>
      <c r="AO24" s="38"/>
      <c r="AP24" s="208"/>
      <c r="AQ24" s="208"/>
      <c r="AR24" s="208"/>
      <c r="AS24" s="208"/>
      <c r="AT24" s="208"/>
      <c r="AX24" s="12"/>
      <c r="AZ24" s="8"/>
      <c r="BA24" s="8"/>
    </row>
    <row r="25" spans="2:56" x14ac:dyDescent="0.15">
      <c r="B25" s="290"/>
      <c r="C25" s="29" t="s">
        <v>36</v>
      </c>
      <c r="D25" s="30"/>
      <c r="E25" s="129">
        <f>SUM(E18:L18)</f>
        <v>86819.576000000001</v>
      </c>
      <c r="F25" s="58"/>
      <c r="G25" s="58"/>
      <c r="H25" s="58"/>
      <c r="I25" s="58"/>
      <c r="J25" s="58"/>
      <c r="K25" s="58"/>
      <c r="L25" s="58"/>
      <c r="M25" s="58"/>
      <c r="N25" s="58"/>
      <c r="O25" s="239"/>
      <c r="P25" s="58"/>
      <c r="Q25" s="170"/>
      <c r="R25" s="59"/>
      <c r="S25" s="206"/>
      <c r="T25" s="290"/>
      <c r="U25" s="29" t="s">
        <v>36</v>
      </c>
      <c r="V25" s="30"/>
      <c r="W25" s="129">
        <f>SUM(W18:AD18)</f>
        <v>86821.719999999987</v>
      </c>
      <c r="X25" s="58"/>
      <c r="Y25" s="58"/>
      <c r="Z25" s="58"/>
      <c r="AA25" s="58"/>
      <c r="AB25" s="58"/>
      <c r="AC25" s="58"/>
      <c r="AD25" s="58"/>
      <c r="AE25" s="58"/>
      <c r="AF25" s="58"/>
      <c r="AG25" s="239"/>
      <c r="AH25" s="58"/>
      <c r="AI25" s="170"/>
      <c r="AJ25" s="59"/>
      <c r="AK25" s="208"/>
      <c r="AL25" s="208"/>
      <c r="AM25" s="208"/>
      <c r="AN25" s="208"/>
      <c r="AO25" s="208"/>
      <c r="AP25" s="208"/>
      <c r="AQ25" s="208"/>
      <c r="AR25" s="208"/>
      <c r="AS25" s="208"/>
      <c r="AT25" s="208"/>
      <c r="AX25" s="12"/>
    </row>
    <row r="26" spans="2:56" x14ac:dyDescent="0.15">
      <c r="B26" s="290"/>
      <c r="C26" s="29" t="s">
        <v>38</v>
      </c>
      <c r="D26" s="30"/>
      <c r="E26" s="129">
        <f>SUM(E19:L19)</f>
        <v>120280.82399999999</v>
      </c>
      <c r="F26" s="58"/>
      <c r="G26" s="58"/>
      <c r="H26" s="58"/>
      <c r="I26" s="58"/>
      <c r="J26" s="58"/>
      <c r="K26" s="58"/>
      <c r="L26" s="58"/>
      <c r="M26" s="58"/>
      <c r="N26" s="58"/>
      <c r="O26" s="239"/>
      <c r="P26" s="58"/>
      <c r="Q26" s="170"/>
      <c r="R26" s="59"/>
      <c r="S26" s="206"/>
      <c r="T26" s="290"/>
      <c r="U26" s="29" t="s">
        <v>38</v>
      </c>
      <c r="V26" s="30"/>
      <c r="W26" s="129">
        <f>SUM(W19:AD19)</f>
        <v>120284.64000000001</v>
      </c>
      <c r="X26" s="58"/>
      <c r="Y26" s="58"/>
      <c r="Z26" s="58"/>
      <c r="AA26" s="58"/>
      <c r="AB26" s="58"/>
      <c r="AC26" s="58"/>
      <c r="AD26" s="58"/>
      <c r="AE26" s="58"/>
      <c r="AF26" s="58"/>
      <c r="AG26" s="239"/>
      <c r="AH26" s="58"/>
      <c r="AI26" s="170"/>
      <c r="AJ26" s="59"/>
      <c r="AK26" s="208"/>
      <c r="AL26" s="208"/>
      <c r="AM26" s="208"/>
      <c r="AN26" s="208"/>
      <c r="AO26" s="208"/>
      <c r="AP26" s="208"/>
      <c r="AQ26" s="208"/>
      <c r="AR26" s="208"/>
      <c r="AS26" s="208"/>
      <c r="AT26" s="208"/>
      <c r="AX26" s="12"/>
    </row>
    <row r="27" spans="2:56" ht="13.5" customHeight="1" thickBot="1" x14ac:dyDescent="0.2">
      <c r="B27" s="291"/>
      <c r="C27" s="31"/>
      <c r="D27" s="37"/>
      <c r="E27" s="184"/>
      <c r="F27" s="60"/>
      <c r="G27" s="60"/>
      <c r="H27" s="60"/>
      <c r="I27" s="60"/>
      <c r="J27" s="60"/>
      <c r="K27" s="60"/>
      <c r="L27" s="60"/>
      <c r="M27" s="60"/>
      <c r="N27" s="60"/>
      <c r="O27" s="254"/>
      <c r="P27" s="60"/>
      <c r="Q27" s="171"/>
      <c r="R27" s="61"/>
      <c r="S27" s="206"/>
      <c r="T27" s="291"/>
      <c r="U27" s="31"/>
      <c r="V27" s="37"/>
      <c r="W27" s="184"/>
      <c r="X27" s="60"/>
      <c r="Y27" s="60"/>
      <c r="Z27" s="60"/>
      <c r="AA27" s="60"/>
      <c r="AB27" s="60"/>
      <c r="AC27" s="60"/>
      <c r="AD27" s="60"/>
      <c r="AE27" s="60"/>
      <c r="AF27" s="60"/>
      <c r="AG27" s="254"/>
      <c r="AH27" s="60"/>
      <c r="AI27" s="171"/>
      <c r="AJ27" s="61"/>
      <c r="AK27" s="208"/>
      <c r="AL27" s="208"/>
      <c r="AM27" s="208"/>
      <c r="AN27" s="208"/>
      <c r="AO27" s="208"/>
      <c r="AP27" s="208"/>
      <c r="AQ27" s="208"/>
      <c r="AR27" s="208"/>
      <c r="AS27" s="208"/>
      <c r="AT27" s="208"/>
      <c r="AX27" s="12"/>
    </row>
    <row r="28" spans="2:56" x14ac:dyDescent="0.15">
      <c r="B28" s="206"/>
      <c r="C28" s="206"/>
      <c r="D28" s="93"/>
      <c r="E28" s="249"/>
      <c r="F28" s="92"/>
      <c r="G28" s="92"/>
      <c r="H28" s="92"/>
      <c r="I28" s="92"/>
      <c r="J28" s="92"/>
      <c r="K28" s="92"/>
      <c r="L28" s="92"/>
      <c r="M28" s="92"/>
      <c r="N28" s="92"/>
      <c r="O28" s="250"/>
      <c r="P28" s="92"/>
      <c r="Q28" s="93"/>
      <c r="R28" s="93"/>
      <c r="S28" s="206"/>
      <c r="T28" s="206"/>
      <c r="U28" s="206"/>
      <c r="V28" s="93"/>
      <c r="W28" s="249"/>
      <c r="X28" s="92"/>
      <c r="Y28" s="92"/>
      <c r="Z28" s="92"/>
      <c r="AA28" s="92"/>
      <c r="AB28" s="92"/>
      <c r="AC28" s="92"/>
      <c r="AD28" s="92"/>
      <c r="AE28" s="92"/>
      <c r="AF28" s="92"/>
      <c r="AG28" s="250"/>
      <c r="AH28" s="92"/>
      <c r="AI28" s="93"/>
      <c r="AJ28" s="93"/>
      <c r="AK28" s="208"/>
      <c r="AL28" s="208"/>
      <c r="AM28" s="208"/>
      <c r="AN28" s="208"/>
      <c r="AO28" s="208"/>
      <c r="AP28" s="208"/>
      <c r="AQ28" s="208"/>
      <c r="AR28" s="208"/>
      <c r="AS28" s="208"/>
      <c r="AT28" s="208"/>
      <c r="AX28" s="12"/>
    </row>
    <row r="29" spans="2:56" ht="13.5" customHeight="1" x14ac:dyDescent="0.15">
      <c r="B29" s="206"/>
      <c r="C29" s="206"/>
      <c r="D29" s="206"/>
      <c r="E29" s="206"/>
      <c r="F29" s="206"/>
      <c r="G29" s="206"/>
      <c r="H29" s="206"/>
      <c r="I29" s="206"/>
      <c r="J29" s="206"/>
      <c r="K29" s="206"/>
      <c r="L29" s="206"/>
      <c r="M29" s="206"/>
      <c r="N29" s="206"/>
      <c r="O29" s="250"/>
      <c r="P29" s="206"/>
      <c r="Q29" s="206"/>
      <c r="R29" s="206"/>
      <c r="S29" s="206"/>
      <c r="T29" s="206"/>
      <c r="U29" s="206"/>
      <c r="V29" s="206"/>
      <c r="W29" s="206"/>
      <c r="X29" s="206"/>
      <c r="Y29" s="206"/>
      <c r="Z29" s="206"/>
      <c r="AA29" s="206"/>
      <c r="AB29" s="206"/>
      <c r="AC29" s="206"/>
      <c r="AD29" s="206"/>
      <c r="AE29" s="206"/>
      <c r="AF29" s="206"/>
      <c r="AG29" s="250"/>
      <c r="AH29" s="206"/>
      <c r="AI29" s="206"/>
      <c r="AJ29" s="206"/>
      <c r="AK29" s="208"/>
      <c r="AL29" s="208"/>
      <c r="AM29" s="208"/>
      <c r="AN29" s="208"/>
      <c r="AO29" s="208"/>
      <c r="AP29" s="208"/>
      <c r="AQ29" s="208"/>
      <c r="AR29" s="208"/>
      <c r="AS29" s="208"/>
      <c r="AT29" s="208"/>
    </row>
    <row r="30" spans="2:56" ht="13.5" customHeight="1" thickBot="1" x14ac:dyDescent="0.2">
      <c r="B30" s="206"/>
      <c r="C30" s="206"/>
      <c r="D30" s="206"/>
      <c r="E30" s="249"/>
      <c r="F30" s="206"/>
      <c r="G30" s="206"/>
      <c r="H30" s="206"/>
      <c r="I30" s="206"/>
      <c r="J30" s="206"/>
      <c r="K30" s="206"/>
      <c r="L30" s="206"/>
      <c r="M30" s="206"/>
      <c r="N30" s="206"/>
      <c r="O30" s="250"/>
      <c r="P30" s="206"/>
      <c r="Q30" s="206"/>
      <c r="R30" s="206"/>
      <c r="S30" s="206"/>
      <c r="T30" s="206"/>
      <c r="U30" s="206"/>
      <c r="V30" s="206"/>
      <c r="W30" s="249"/>
      <c r="X30" s="206"/>
      <c r="Y30" s="206"/>
      <c r="Z30" s="206"/>
      <c r="AA30" s="206"/>
      <c r="AB30" s="206"/>
      <c r="AC30" s="206"/>
      <c r="AD30" s="206"/>
      <c r="AE30" s="206"/>
      <c r="AF30" s="206"/>
      <c r="AG30" s="250"/>
      <c r="AH30" s="206"/>
      <c r="AI30" s="206"/>
      <c r="AJ30" s="206"/>
      <c r="AK30" s="208"/>
      <c r="AL30" s="208"/>
      <c r="AM30" s="208"/>
      <c r="AN30" s="208"/>
      <c r="AO30" s="208"/>
      <c r="AP30" s="208"/>
      <c r="AQ30" s="208"/>
      <c r="AR30" s="208"/>
      <c r="AS30" s="208"/>
      <c r="AT30" s="208"/>
    </row>
    <row r="31" spans="2:56" ht="13.5" customHeight="1" thickBot="1" x14ac:dyDescent="0.3">
      <c r="B31" s="23"/>
      <c r="C31" s="293" t="str">
        <f>CONCATENATE("View Synthesis [ ",'Summary (auto)'!$C$3," ]")</f>
        <v>View Synthesis [ MPEG-151 ]</v>
      </c>
      <c r="D31" s="269"/>
      <c r="E31" s="269"/>
      <c r="F31" s="269"/>
      <c r="G31" s="269"/>
      <c r="H31" s="269"/>
      <c r="I31" s="269"/>
      <c r="J31" s="269"/>
      <c r="K31" s="269"/>
      <c r="L31" s="269"/>
      <c r="M31" s="269"/>
      <c r="N31" s="269"/>
      <c r="O31" s="269"/>
      <c r="P31" s="269"/>
      <c r="Q31" s="269"/>
      <c r="R31" s="294"/>
      <c r="S31" s="206"/>
      <c r="T31" s="23"/>
      <c r="U31" s="293" t="str">
        <f>CONCATENATE("View Synthesis [ ",'Summary (auto)'!$C$4," ]")</f>
        <v>View Synthesis [ my ]</v>
      </c>
      <c r="V31" s="269"/>
      <c r="W31" s="269"/>
      <c r="X31" s="269"/>
      <c r="Y31" s="269"/>
      <c r="Z31" s="269"/>
      <c r="AA31" s="269"/>
      <c r="AB31" s="269"/>
      <c r="AC31" s="269"/>
      <c r="AD31" s="269"/>
      <c r="AE31" s="269"/>
      <c r="AF31" s="269"/>
      <c r="AG31" s="269"/>
      <c r="AH31" s="269"/>
      <c r="AI31" s="269"/>
      <c r="AJ31" s="294"/>
      <c r="AK31" s="208"/>
      <c r="AL31" s="208"/>
      <c r="AM31" s="305" t="s">
        <v>70</v>
      </c>
      <c r="AN31" s="279"/>
      <c r="AO31" s="279"/>
      <c r="AP31" s="279"/>
      <c r="AQ31" s="154"/>
      <c r="AR31" s="208"/>
      <c r="AS31" s="208"/>
      <c r="AT31" s="208"/>
    </row>
    <row r="32" spans="2:56" ht="13.5" customHeight="1" thickBot="1" x14ac:dyDescent="0.2">
      <c r="B32" s="26" t="s">
        <v>71</v>
      </c>
      <c r="C32" s="96"/>
      <c r="D32" s="96"/>
      <c r="E32" s="206"/>
      <c r="F32" s="24" t="s">
        <v>30</v>
      </c>
      <c r="G32" s="24" t="s">
        <v>41</v>
      </c>
      <c r="H32" s="24" t="s">
        <v>44</v>
      </c>
      <c r="I32" s="24" t="s">
        <v>47</v>
      </c>
      <c r="J32" s="24" t="s">
        <v>57</v>
      </c>
      <c r="K32" s="24"/>
      <c r="L32" s="120"/>
      <c r="M32" s="120"/>
      <c r="N32" s="24"/>
      <c r="O32" s="257"/>
      <c r="P32" s="24"/>
      <c r="Q32" s="24"/>
      <c r="R32" s="25" t="s">
        <v>54</v>
      </c>
      <c r="S32" s="206"/>
      <c r="T32" s="26" t="s">
        <v>71</v>
      </c>
      <c r="U32" s="96"/>
      <c r="V32" s="96"/>
      <c r="W32" s="206"/>
      <c r="X32" s="24" t="s">
        <v>30</v>
      </c>
      <c r="Y32" s="24" t="s">
        <v>41</v>
      </c>
      <c r="Z32" s="24" t="s">
        <v>44</v>
      </c>
      <c r="AA32" s="24" t="s">
        <v>47</v>
      </c>
      <c r="AB32" s="24" t="s">
        <v>57</v>
      </c>
      <c r="AC32" s="24"/>
      <c r="AD32" s="206"/>
      <c r="AE32" s="206"/>
      <c r="AF32" s="24"/>
      <c r="AG32" s="257"/>
      <c r="AH32" s="24"/>
      <c r="AI32" s="24"/>
      <c r="AJ32" s="25" t="s">
        <v>54</v>
      </c>
      <c r="AK32" s="208"/>
      <c r="AL32" s="26" t="s">
        <v>71</v>
      </c>
      <c r="AM32" s="100" t="s">
        <v>30</v>
      </c>
      <c r="AN32" s="32" t="s">
        <v>41</v>
      </c>
      <c r="AO32" s="32" t="s">
        <v>44</v>
      </c>
      <c r="AP32" s="32" t="s">
        <v>47</v>
      </c>
      <c r="AQ32" s="99" t="s">
        <v>57</v>
      </c>
      <c r="AR32" s="92"/>
      <c r="AS32" s="250"/>
      <c r="AT32" s="92"/>
    </row>
    <row r="33" spans="2:52" x14ac:dyDescent="0.15">
      <c r="B33" s="292" t="s">
        <v>72</v>
      </c>
      <c r="C33" s="27" t="s">
        <v>34</v>
      </c>
      <c r="D33" s="41"/>
      <c r="E33" s="57"/>
      <c r="F33" s="98">
        <v>28.478270999999999</v>
      </c>
      <c r="G33" s="98">
        <v>33.812241</v>
      </c>
      <c r="H33" s="98">
        <v>0.96005720999999999</v>
      </c>
      <c r="I33" s="62">
        <v>0.95896391999999997</v>
      </c>
      <c r="J33" s="62">
        <v>5.8206790000000001E-2</v>
      </c>
      <c r="K33" s="63"/>
      <c r="L33" s="258"/>
      <c r="M33" s="258"/>
      <c r="N33" s="57"/>
      <c r="O33" s="28"/>
      <c r="P33" s="57"/>
      <c r="Q33" s="28"/>
      <c r="R33" s="133"/>
      <c r="S33" s="206"/>
      <c r="T33" s="292" t="s">
        <v>72</v>
      </c>
      <c r="U33" s="27" t="s">
        <v>34</v>
      </c>
      <c r="V33" s="41"/>
      <c r="W33" s="57"/>
      <c r="X33" s="98">
        <v>28.516461</v>
      </c>
      <c r="Y33" s="98">
        <v>33.836970999999998</v>
      </c>
      <c r="Z33" s="98">
        <v>0.96032898</v>
      </c>
      <c r="AA33" s="62">
        <v>0.95944942</v>
      </c>
      <c r="AB33" s="62">
        <v>5.8071773E-2</v>
      </c>
      <c r="AC33" s="63"/>
      <c r="AD33" s="258"/>
      <c r="AE33" s="258"/>
      <c r="AF33" s="57"/>
      <c r="AG33" s="28"/>
      <c r="AH33" s="57"/>
      <c r="AI33" s="28"/>
      <c r="AJ33" s="133"/>
      <c r="AK33" s="208"/>
      <c r="AL33" s="292" t="s">
        <v>72</v>
      </c>
      <c r="AM33" s="121">
        <f t="shared" ref="AM33:AM96" si="4">IF(OR(X33="",F33=""),"",X33-F33)</f>
        <v>3.8190000000000168E-2</v>
      </c>
      <c r="AN33" s="97">
        <f t="shared" ref="AN33:AN96" si="5">IF(OR(Y33="",G33=""),"",Y33-G33)</f>
        <v>2.4729999999998142E-2</v>
      </c>
      <c r="AO33" s="97">
        <f t="shared" ref="AO33:AO96" si="6">IF(OR(Z33="",H33=""),"",Z33-H33)</f>
        <v>2.7177000000000451E-4</v>
      </c>
      <c r="AP33" s="97">
        <f t="shared" ref="AP33:AP96" si="7">IF(OR(AA33="",I33=""),"",AA33-I33)</f>
        <v>4.8550000000002758E-4</v>
      </c>
      <c r="AQ33" s="122">
        <f t="shared" ref="AQ33:AQ96" si="8">IF(OR(AB33="",J33=""),"",AB33-J33)</f>
        <v>-1.3501700000000116E-4</v>
      </c>
      <c r="AR33" s="42"/>
      <c r="AS33" s="42" t="str">
        <f t="shared" ref="AS33:AS64" si="9">IF(OR(AD33="",L33=""),"",AD33-L33)</f>
        <v/>
      </c>
      <c r="AT33" s="42" t="str">
        <f t="shared" ref="AT33:AT64" si="10">IF(OR(AE33="",M33=""),"",AE33-M33)</f>
        <v/>
      </c>
      <c r="AX33" s="12"/>
      <c r="AZ33" s="12"/>
    </row>
    <row r="34" spans="2:52" ht="13.5" customHeight="1" x14ac:dyDescent="0.15">
      <c r="B34" s="290"/>
      <c r="C34" s="29" t="s">
        <v>35</v>
      </c>
      <c r="D34" s="187"/>
      <c r="E34" s="58"/>
      <c r="F34" s="188">
        <v>32.698132999999999</v>
      </c>
      <c r="G34" s="188">
        <v>36.975673999999998</v>
      </c>
      <c r="H34" s="188">
        <v>0.97776470999999998</v>
      </c>
      <c r="I34" s="64">
        <v>0.97739606999999995</v>
      </c>
      <c r="J34" s="64">
        <v>3.3208139999999997E-2</v>
      </c>
      <c r="K34" s="189"/>
      <c r="L34" s="259"/>
      <c r="M34" s="259"/>
      <c r="N34" s="58"/>
      <c r="O34" s="30"/>
      <c r="P34" s="58"/>
      <c r="Q34" s="30"/>
      <c r="R34" s="134"/>
      <c r="S34" s="206"/>
      <c r="T34" s="290"/>
      <c r="U34" s="29" t="s">
        <v>35</v>
      </c>
      <c r="V34" s="187"/>
      <c r="W34" s="58"/>
      <c r="X34" s="188">
        <v>32.719240999999997</v>
      </c>
      <c r="Y34" s="188">
        <v>36.994312000000001</v>
      </c>
      <c r="Z34" s="188">
        <v>0.97777559000000003</v>
      </c>
      <c r="AA34" s="64">
        <v>0.97743827999999999</v>
      </c>
      <c r="AB34" s="64">
        <v>3.3064883000000003E-2</v>
      </c>
      <c r="AC34" s="189"/>
      <c r="AD34" s="259"/>
      <c r="AE34" s="259"/>
      <c r="AF34" s="58"/>
      <c r="AG34" s="30"/>
      <c r="AH34" s="58"/>
      <c r="AI34" s="30"/>
      <c r="AJ34" s="134"/>
      <c r="AK34" s="208"/>
      <c r="AL34" s="290"/>
      <c r="AM34" s="88">
        <f t="shared" si="4"/>
        <v>2.1107999999998128E-2</v>
      </c>
      <c r="AN34" s="123">
        <f t="shared" si="5"/>
        <v>1.8638000000002819E-2</v>
      </c>
      <c r="AO34" s="123">
        <f t="shared" si="6"/>
        <v>1.0880000000046408E-5</v>
      </c>
      <c r="AP34" s="123">
        <f t="shared" si="7"/>
        <v>4.2210000000042491E-5</v>
      </c>
      <c r="AQ34" s="89">
        <f t="shared" si="8"/>
        <v>-1.4325699999999386E-4</v>
      </c>
      <c r="AR34" s="42"/>
      <c r="AS34" s="42" t="str">
        <f t="shared" si="9"/>
        <v/>
      </c>
      <c r="AT34" s="42" t="str">
        <f t="shared" si="10"/>
        <v/>
      </c>
      <c r="AX34" s="12"/>
      <c r="AZ34" s="12"/>
    </row>
    <row r="35" spans="2:52" ht="13.5" customHeight="1" x14ac:dyDescent="0.15">
      <c r="B35" s="290"/>
      <c r="C35" s="29" t="s">
        <v>36</v>
      </c>
      <c r="D35" s="187"/>
      <c r="E35" s="58"/>
      <c r="F35" s="188">
        <v>38.043722000000002</v>
      </c>
      <c r="G35" s="188">
        <v>41.537041000000002</v>
      </c>
      <c r="H35" s="188">
        <v>0.98933088999999996</v>
      </c>
      <c r="I35" s="64">
        <v>0.99158851000000003</v>
      </c>
      <c r="J35" s="64">
        <v>1.7431779000000001E-2</v>
      </c>
      <c r="K35" s="189"/>
      <c r="L35" s="259"/>
      <c r="M35" s="259"/>
      <c r="N35" s="58"/>
      <c r="O35" s="30"/>
      <c r="P35" s="58"/>
      <c r="Q35" s="30"/>
      <c r="R35" s="134"/>
      <c r="S35" s="206"/>
      <c r="T35" s="290"/>
      <c r="U35" s="29" t="s">
        <v>36</v>
      </c>
      <c r="V35" s="187"/>
      <c r="W35" s="58"/>
      <c r="X35" s="188">
        <v>38.107028999999997</v>
      </c>
      <c r="Y35" s="188">
        <v>41.593485000000001</v>
      </c>
      <c r="Z35" s="188">
        <v>0.98934723000000002</v>
      </c>
      <c r="AA35" s="64">
        <v>0.99189353000000002</v>
      </c>
      <c r="AB35" s="64">
        <v>1.7370045000000001E-2</v>
      </c>
      <c r="AC35" s="189"/>
      <c r="AD35" s="259"/>
      <c r="AE35" s="259"/>
      <c r="AF35" s="58"/>
      <c r="AG35" s="30"/>
      <c r="AH35" s="58"/>
      <c r="AI35" s="30"/>
      <c r="AJ35" s="134"/>
      <c r="AK35" s="208"/>
      <c r="AL35" s="290"/>
      <c r="AM35" s="88">
        <f t="shared" si="4"/>
        <v>6.3306999999994673E-2</v>
      </c>
      <c r="AN35" s="123">
        <f t="shared" si="5"/>
        <v>5.644399999999905E-2</v>
      </c>
      <c r="AO35" s="123">
        <f t="shared" si="6"/>
        <v>1.6340000000059085E-5</v>
      </c>
      <c r="AP35" s="123">
        <f t="shared" si="7"/>
        <v>3.0501999999998919E-4</v>
      </c>
      <c r="AQ35" s="89">
        <f t="shared" si="8"/>
        <v>-6.1734000000000788E-5</v>
      </c>
      <c r="AR35" s="42"/>
      <c r="AS35" s="42" t="str">
        <f t="shared" si="9"/>
        <v/>
      </c>
      <c r="AT35" s="42" t="str">
        <f t="shared" si="10"/>
        <v/>
      </c>
      <c r="AX35" s="12"/>
      <c r="AZ35" s="12"/>
    </row>
    <row r="36" spans="2:52" ht="13.5" customHeight="1" x14ac:dyDescent="0.15">
      <c r="B36" s="290"/>
      <c r="C36" s="29" t="s">
        <v>38</v>
      </c>
      <c r="D36" s="187"/>
      <c r="E36" s="58"/>
      <c r="F36" s="188">
        <v>41.457709999999999</v>
      </c>
      <c r="G36" s="188">
        <v>44.680261000000002</v>
      </c>
      <c r="H36" s="188">
        <v>0.99302604000000005</v>
      </c>
      <c r="I36" s="64">
        <v>0.99646654999999995</v>
      </c>
      <c r="J36" s="64">
        <v>9.2212419999999993E-3</v>
      </c>
      <c r="K36" s="189"/>
      <c r="L36" s="259"/>
      <c r="M36" s="259"/>
      <c r="N36" s="58"/>
      <c r="O36" s="30"/>
      <c r="P36" s="58"/>
      <c r="Q36" s="30"/>
      <c r="R36" s="134"/>
      <c r="S36" s="206"/>
      <c r="T36" s="290"/>
      <c r="U36" s="29" t="s">
        <v>38</v>
      </c>
      <c r="V36" s="187"/>
      <c r="W36" s="58"/>
      <c r="X36" s="188">
        <v>41.4529</v>
      </c>
      <c r="Y36" s="188">
        <v>44.685057999999998</v>
      </c>
      <c r="Z36" s="188">
        <v>0.99303892000000005</v>
      </c>
      <c r="AA36" s="64">
        <v>0.99649591000000004</v>
      </c>
      <c r="AB36" s="64">
        <v>9.1637090000000008E-3</v>
      </c>
      <c r="AC36" s="189"/>
      <c r="AD36" s="259"/>
      <c r="AE36" s="259"/>
      <c r="AF36" s="58"/>
      <c r="AG36" s="30"/>
      <c r="AH36" s="58"/>
      <c r="AI36" s="30"/>
      <c r="AJ36" s="134"/>
      <c r="AK36" s="208"/>
      <c r="AL36" s="290"/>
      <c r="AM36" s="88">
        <f t="shared" si="4"/>
        <v>-4.8099999999990928E-3</v>
      </c>
      <c r="AN36" s="123">
        <f t="shared" si="5"/>
        <v>4.7969999999963875E-3</v>
      </c>
      <c r="AO36" s="123">
        <f t="shared" si="6"/>
        <v>1.2879999999992897E-5</v>
      </c>
      <c r="AP36" s="123">
        <f t="shared" si="7"/>
        <v>2.9360000000089315E-5</v>
      </c>
      <c r="AQ36" s="89">
        <f t="shared" si="8"/>
        <v>-5.7532999999998502E-5</v>
      </c>
      <c r="AR36" s="42"/>
      <c r="AS36" s="42" t="str">
        <f t="shared" si="9"/>
        <v/>
      </c>
      <c r="AT36" s="42" t="str">
        <f t="shared" si="10"/>
        <v/>
      </c>
      <c r="AX36" s="12"/>
      <c r="AZ36" s="12"/>
    </row>
    <row r="37" spans="2:52" ht="13.5" customHeight="1" thickBot="1" x14ac:dyDescent="0.2">
      <c r="B37" s="290"/>
      <c r="C37" s="29"/>
      <c r="D37" s="187"/>
      <c r="E37" s="58"/>
      <c r="F37" s="190"/>
      <c r="G37" s="190"/>
      <c r="H37" s="190"/>
      <c r="I37" s="58"/>
      <c r="J37" s="58"/>
      <c r="K37" s="189"/>
      <c r="L37" s="259"/>
      <c r="M37" s="259"/>
      <c r="N37" s="58"/>
      <c r="O37" s="30"/>
      <c r="P37" s="58"/>
      <c r="Q37" s="30"/>
      <c r="R37" s="185"/>
      <c r="S37" s="206"/>
      <c r="T37" s="290"/>
      <c r="U37" s="29"/>
      <c r="V37" s="187"/>
      <c r="W37" s="58"/>
      <c r="X37" s="190"/>
      <c r="Y37" s="190"/>
      <c r="Z37" s="190"/>
      <c r="AA37" s="58"/>
      <c r="AB37" s="58"/>
      <c r="AC37" s="189"/>
      <c r="AD37" s="259"/>
      <c r="AE37" s="259"/>
      <c r="AF37" s="58"/>
      <c r="AG37" s="30"/>
      <c r="AH37" s="58"/>
      <c r="AI37" s="30"/>
      <c r="AJ37" s="185"/>
      <c r="AK37" s="208"/>
      <c r="AL37" s="290"/>
      <c r="AM37" s="124" t="str">
        <f t="shared" si="4"/>
        <v/>
      </c>
      <c r="AN37" s="125" t="str">
        <f t="shared" si="5"/>
        <v/>
      </c>
      <c r="AO37" s="125" t="str">
        <f t="shared" si="6"/>
        <v/>
      </c>
      <c r="AP37" s="125" t="str">
        <f t="shared" si="7"/>
        <v/>
      </c>
      <c r="AQ37" s="126" t="str">
        <f t="shared" si="8"/>
        <v/>
      </c>
      <c r="AR37" s="42"/>
      <c r="AS37" s="42" t="str">
        <f t="shared" si="9"/>
        <v/>
      </c>
      <c r="AT37" s="42" t="str">
        <f t="shared" si="10"/>
        <v/>
      </c>
      <c r="AX37" s="12"/>
      <c r="AZ37" s="12"/>
    </row>
    <row r="38" spans="2:52" x14ac:dyDescent="0.15">
      <c r="B38" s="292" t="s">
        <v>73</v>
      </c>
      <c r="C38" s="27" t="s">
        <v>34</v>
      </c>
      <c r="D38" s="41"/>
      <c r="E38" s="57"/>
      <c r="F38" s="98">
        <v>28.631146000000001</v>
      </c>
      <c r="G38" s="98">
        <v>33.967973999999998</v>
      </c>
      <c r="H38" s="98">
        <v>0.96005932999999999</v>
      </c>
      <c r="I38" s="62">
        <v>0.95965708000000005</v>
      </c>
      <c r="J38" s="62">
        <v>5.6282459999999999E-2</v>
      </c>
      <c r="K38" s="63"/>
      <c r="L38" s="258"/>
      <c r="M38" s="258"/>
      <c r="N38" s="57"/>
      <c r="O38" s="28"/>
      <c r="P38" s="57"/>
      <c r="Q38" s="28"/>
      <c r="R38" s="133"/>
      <c r="S38" s="206"/>
      <c r="T38" s="292" t="s">
        <v>73</v>
      </c>
      <c r="U38" s="27" t="s">
        <v>34</v>
      </c>
      <c r="V38" s="41"/>
      <c r="W38" s="57"/>
      <c r="X38" s="98">
        <v>28.641643999999999</v>
      </c>
      <c r="Y38" s="98">
        <v>33.956780000000002</v>
      </c>
      <c r="Z38" s="98">
        <v>0.96023532</v>
      </c>
      <c r="AA38" s="62">
        <v>0.95988552999999999</v>
      </c>
      <c r="AB38" s="62">
        <v>5.62625E-2</v>
      </c>
      <c r="AC38" s="63"/>
      <c r="AD38" s="258"/>
      <c r="AE38" s="258"/>
      <c r="AF38" s="57"/>
      <c r="AG38" s="28"/>
      <c r="AH38" s="57"/>
      <c r="AI38" s="28"/>
      <c r="AJ38" s="133"/>
      <c r="AK38" s="208"/>
      <c r="AL38" s="292" t="s">
        <v>73</v>
      </c>
      <c r="AM38" s="121">
        <f t="shared" si="4"/>
        <v>1.0497999999998342E-2</v>
      </c>
      <c r="AN38" s="97">
        <f t="shared" si="5"/>
        <v>-1.1193999999996151E-2</v>
      </c>
      <c r="AO38" s="97">
        <f t="shared" si="6"/>
        <v>1.7599000000001475E-4</v>
      </c>
      <c r="AP38" s="97">
        <f t="shared" si="7"/>
        <v>2.2844999999993565E-4</v>
      </c>
      <c r="AQ38" s="122">
        <f t="shared" si="8"/>
        <v>-1.9959999999999423E-5</v>
      </c>
      <c r="AR38" s="42"/>
      <c r="AS38" s="42" t="str">
        <f t="shared" si="9"/>
        <v/>
      </c>
      <c r="AT38" s="42" t="str">
        <f t="shared" si="10"/>
        <v/>
      </c>
      <c r="AX38" s="12"/>
      <c r="AZ38" s="12"/>
    </row>
    <row r="39" spans="2:52" ht="13.5" customHeight="1" x14ac:dyDescent="0.15">
      <c r="B39" s="290"/>
      <c r="C39" s="29" t="s">
        <v>35</v>
      </c>
      <c r="D39" s="187"/>
      <c r="E39" s="58"/>
      <c r="F39" s="188">
        <v>32.723891999999999</v>
      </c>
      <c r="G39" s="188">
        <v>37.009726000000001</v>
      </c>
      <c r="H39" s="188">
        <v>0.97735897999999999</v>
      </c>
      <c r="I39" s="64">
        <v>0.97737401000000002</v>
      </c>
      <c r="J39" s="64">
        <v>3.2700623999999998E-2</v>
      </c>
      <c r="K39" s="189"/>
      <c r="L39" s="259"/>
      <c r="M39" s="259"/>
      <c r="N39" s="58"/>
      <c r="O39" s="30"/>
      <c r="P39" s="58"/>
      <c r="Q39" s="30"/>
      <c r="R39" s="134"/>
      <c r="S39" s="206"/>
      <c r="T39" s="290"/>
      <c r="U39" s="29" t="s">
        <v>35</v>
      </c>
      <c r="V39" s="187"/>
      <c r="W39" s="58"/>
      <c r="X39" s="188">
        <v>32.741224000000003</v>
      </c>
      <c r="Y39" s="188">
        <v>37.029071000000002</v>
      </c>
      <c r="Z39" s="188">
        <v>0.97737651000000003</v>
      </c>
      <c r="AA39" s="64">
        <v>0.97740497999999998</v>
      </c>
      <c r="AB39" s="64">
        <v>3.2455645999999998E-2</v>
      </c>
      <c r="AC39" s="189"/>
      <c r="AD39" s="259"/>
      <c r="AE39" s="259"/>
      <c r="AF39" s="58"/>
      <c r="AG39" s="30"/>
      <c r="AH39" s="58"/>
      <c r="AI39" s="30"/>
      <c r="AJ39" s="134"/>
      <c r="AK39" s="208"/>
      <c r="AL39" s="290"/>
      <c r="AM39" s="88">
        <f t="shared" si="4"/>
        <v>1.7332000000003234E-2</v>
      </c>
      <c r="AN39" s="123">
        <f t="shared" si="5"/>
        <v>1.9345000000001278E-2</v>
      </c>
      <c r="AO39" s="123">
        <f t="shared" si="6"/>
        <v>1.7530000000043344E-5</v>
      </c>
      <c r="AP39" s="123">
        <f t="shared" si="7"/>
        <v>3.0969999999963527E-5</v>
      </c>
      <c r="AQ39" s="89">
        <f t="shared" si="8"/>
        <v>-2.4497799999999986E-4</v>
      </c>
      <c r="AR39" s="42"/>
      <c r="AS39" s="42" t="str">
        <f t="shared" si="9"/>
        <v/>
      </c>
      <c r="AT39" s="42" t="str">
        <f t="shared" si="10"/>
        <v/>
      </c>
      <c r="AX39" s="12"/>
      <c r="AZ39" s="12"/>
    </row>
    <row r="40" spans="2:52" ht="13.5" customHeight="1" x14ac:dyDescent="0.15">
      <c r="B40" s="290"/>
      <c r="C40" s="29" t="s">
        <v>36</v>
      </c>
      <c r="D40" s="187"/>
      <c r="E40" s="58"/>
      <c r="F40" s="188">
        <v>38.122763999999997</v>
      </c>
      <c r="G40" s="188">
        <v>41.601815000000002</v>
      </c>
      <c r="H40" s="188">
        <v>0.98896222</v>
      </c>
      <c r="I40" s="64">
        <v>0.99152494000000002</v>
      </c>
      <c r="J40" s="64">
        <v>1.6881442E-2</v>
      </c>
      <c r="K40" s="189"/>
      <c r="L40" s="259"/>
      <c r="M40" s="259"/>
      <c r="N40" s="58"/>
      <c r="O40" s="30"/>
      <c r="P40" s="58"/>
      <c r="Q40" s="30"/>
      <c r="R40" s="134"/>
      <c r="S40" s="206"/>
      <c r="T40" s="290"/>
      <c r="U40" s="29" t="s">
        <v>36</v>
      </c>
      <c r="V40" s="187"/>
      <c r="W40" s="58"/>
      <c r="X40" s="188">
        <v>38.1877</v>
      </c>
      <c r="Y40" s="188">
        <v>41.659056</v>
      </c>
      <c r="Z40" s="188">
        <v>0.98898613999999996</v>
      </c>
      <c r="AA40" s="64">
        <v>0.99171571000000003</v>
      </c>
      <c r="AB40" s="64">
        <v>1.6875966999999999E-2</v>
      </c>
      <c r="AC40" s="189"/>
      <c r="AD40" s="259"/>
      <c r="AE40" s="259"/>
      <c r="AF40" s="58"/>
      <c r="AG40" s="30"/>
      <c r="AH40" s="58"/>
      <c r="AI40" s="30"/>
      <c r="AJ40" s="134"/>
      <c r="AK40" s="208"/>
      <c r="AL40" s="290"/>
      <c r="AM40" s="88">
        <f t="shared" si="4"/>
        <v>6.4936000000002991E-2</v>
      </c>
      <c r="AN40" s="123">
        <f t="shared" si="5"/>
        <v>5.7240999999997655E-2</v>
      </c>
      <c r="AO40" s="123">
        <f t="shared" si="6"/>
        <v>2.3919999999955088E-5</v>
      </c>
      <c r="AP40" s="123">
        <f t="shared" si="7"/>
        <v>1.9077000000000677E-4</v>
      </c>
      <c r="AQ40" s="89">
        <f t="shared" si="8"/>
        <v>-5.4750000000013122E-6</v>
      </c>
      <c r="AR40" s="42"/>
      <c r="AS40" s="42" t="str">
        <f t="shared" si="9"/>
        <v/>
      </c>
      <c r="AT40" s="42" t="str">
        <f t="shared" si="10"/>
        <v/>
      </c>
      <c r="AX40" s="12"/>
      <c r="AZ40" s="12"/>
    </row>
    <row r="41" spans="2:52" ht="13.5" customHeight="1" x14ac:dyDescent="0.15">
      <c r="B41" s="290"/>
      <c r="C41" s="29" t="s">
        <v>38</v>
      </c>
      <c r="D41" s="187"/>
      <c r="E41" s="58"/>
      <c r="F41" s="188">
        <v>41.377594999999999</v>
      </c>
      <c r="G41" s="188">
        <v>44.611955000000002</v>
      </c>
      <c r="H41" s="188">
        <v>0.99271023000000003</v>
      </c>
      <c r="I41" s="64">
        <v>0.99639564999999997</v>
      </c>
      <c r="J41" s="64">
        <v>9.3284860000000004E-3</v>
      </c>
      <c r="K41" s="189"/>
      <c r="L41" s="259"/>
      <c r="M41" s="259"/>
      <c r="N41" s="58"/>
      <c r="O41" s="30"/>
      <c r="P41" s="58"/>
      <c r="Q41" s="30"/>
      <c r="R41" s="134"/>
      <c r="S41" s="206"/>
      <c r="T41" s="290"/>
      <c r="U41" s="29" t="s">
        <v>38</v>
      </c>
      <c r="V41" s="187"/>
      <c r="W41" s="58"/>
      <c r="X41" s="188">
        <v>41.383778</v>
      </c>
      <c r="Y41" s="188">
        <v>44.621803</v>
      </c>
      <c r="Z41" s="188">
        <v>0.99271556000000005</v>
      </c>
      <c r="AA41" s="64">
        <v>0.99641853999999996</v>
      </c>
      <c r="AB41" s="64">
        <v>9.2793370000000003E-3</v>
      </c>
      <c r="AC41" s="189"/>
      <c r="AD41" s="259"/>
      <c r="AE41" s="259"/>
      <c r="AF41" s="58"/>
      <c r="AG41" s="30"/>
      <c r="AH41" s="58"/>
      <c r="AI41" s="30"/>
      <c r="AJ41" s="134"/>
      <c r="AK41" s="208"/>
      <c r="AL41" s="290"/>
      <c r="AM41" s="88">
        <f t="shared" si="4"/>
        <v>6.1830000000000496E-3</v>
      </c>
      <c r="AN41" s="123">
        <f t="shared" si="5"/>
        <v>9.8479999999980805E-3</v>
      </c>
      <c r="AO41" s="123">
        <f t="shared" si="6"/>
        <v>5.330000000025592E-6</v>
      </c>
      <c r="AP41" s="123">
        <f t="shared" si="7"/>
        <v>2.2889999999997634E-5</v>
      </c>
      <c r="AQ41" s="89">
        <f t="shared" si="8"/>
        <v>-4.9149000000000068E-5</v>
      </c>
      <c r="AR41" s="42"/>
      <c r="AS41" s="42" t="str">
        <f t="shared" si="9"/>
        <v/>
      </c>
      <c r="AT41" s="42" t="str">
        <f t="shared" si="10"/>
        <v/>
      </c>
      <c r="AX41" s="12"/>
      <c r="AZ41" s="12"/>
    </row>
    <row r="42" spans="2:52" ht="13.5" customHeight="1" thickBot="1" x14ac:dyDescent="0.2">
      <c r="B42" s="290"/>
      <c r="C42" s="29"/>
      <c r="D42" s="187"/>
      <c r="E42" s="58"/>
      <c r="F42" s="190"/>
      <c r="G42" s="190"/>
      <c r="H42" s="190"/>
      <c r="I42" s="58"/>
      <c r="J42" s="58"/>
      <c r="K42" s="189"/>
      <c r="L42" s="259"/>
      <c r="M42" s="259"/>
      <c r="N42" s="58"/>
      <c r="O42" s="30"/>
      <c r="P42" s="58"/>
      <c r="Q42" s="30"/>
      <c r="R42" s="185"/>
      <c r="S42" s="206"/>
      <c r="T42" s="290"/>
      <c r="U42" s="29"/>
      <c r="V42" s="187"/>
      <c r="W42" s="58"/>
      <c r="X42" s="190"/>
      <c r="Y42" s="190"/>
      <c r="Z42" s="190"/>
      <c r="AA42" s="58"/>
      <c r="AB42" s="58"/>
      <c r="AC42" s="189"/>
      <c r="AD42" s="259"/>
      <c r="AE42" s="259"/>
      <c r="AF42" s="58"/>
      <c r="AG42" s="30"/>
      <c r="AH42" s="58"/>
      <c r="AI42" s="30"/>
      <c r="AJ42" s="185"/>
      <c r="AK42" s="208"/>
      <c r="AL42" s="290"/>
      <c r="AM42" s="124" t="str">
        <f t="shared" si="4"/>
        <v/>
      </c>
      <c r="AN42" s="125" t="str">
        <f t="shared" si="5"/>
        <v/>
      </c>
      <c r="AO42" s="125" t="str">
        <f t="shared" si="6"/>
        <v/>
      </c>
      <c r="AP42" s="125" t="str">
        <f t="shared" si="7"/>
        <v/>
      </c>
      <c r="AQ42" s="126" t="str">
        <f t="shared" si="8"/>
        <v/>
      </c>
      <c r="AR42" s="42"/>
      <c r="AS42" s="42" t="str">
        <f t="shared" si="9"/>
        <v/>
      </c>
      <c r="AT42" s="42" t="str">
        <f t="shared" si="10"/>
        <v/>
      </c>
      <c r="AX42" s="12"/>
      <c r="AZ42" s="12"/>
    </row>
    <row r="43" spans="2:52" x14ac:dyDescent="0.15">
      <c r="B43" s="292" t="s">
        <v>74</v>
      </c>
      <c r="C43" s="27" t="s">
        <v>34</v>
      </c>
      <c r="D43" s="41"/>
      <c r="E43" s="57"/>
      <c r="F43" s="98">
        <v>28.637024</v>
      </c>
      <c r="G43" s="98">
        <v>34.011201999999997</v>
      </c>
      <c r="H43" s="98">
        <v>0.95950787999999998</v>
      </c>
      <c r="I43" s="62">
        <v>0.95932578000000002</v>
      </c>
      <c r="J43" s="62">
        <v>5.3246877999999997E-2</v>
      </c>
      <c r="K43" s="63"/>
      <c r="L43" s="258"/>
      <c r="M43" s="258"/>
      <c r="N43" s="57"/>
      <c r="O43" s="28"/>
      <c r="P43" s="57"/>
      <c r="Q43" s="28"/>
      <c r="R43" s="133"/>
      <c r="S43" s="206"/>
      <c r="T43" s="292" t="s">
        <v>74</v>
      </c>
      <c r="U43" s="27" t="s">
        <v>34</v>
      </c>
      <c r="V43" s="41"/>
      <c r="W43" s="57"/>
      <c r="X43" s="98">
        <v>28.624136</v>
      </c>
      <c r="Y43" s="98">
        <v>33.981504999999999</v>
      </c>
      <c r="Z43" s="98">
        <v>0.95969789999999999</v>
      </c>
      <c r="AA43" s="62">
        <v>0.95945912</v>
      </c>
      <c r="AB43" s="62">
        <v>5.3167199999999998E-2</v>
      </c>
      <c r="AC43" s="63"/>
      <c r="AD43" s="258"/>
      <c r="AE43" s="258"/>
      <c r="AF43" s="57"/>
      <c r="AG43" s="28"/>
      <c r="AH43" s="57"/>
      <c r="AI43" s="28"/>
      <c r="AJ43" s="133"/>
      <c r="AK43" s="208"/>
      <c r="AL43" s="292" t="s">
        <v>74</v>
      </c>
      <c r="AM43" s="121">
        <f t="shared" si="4"/>
        <v>-1.2888000000000233E-2</v>
      </c>
      <c r="AN43" s="97">
        <f t="shared" si="5"/>
        <v>-2.9696999999998752E-2</v>
      </c>
      <c r="AO43" s="97">
        <f t="shared" si="6"/>
        <v>1.9002000000001296E-4</v>
      </c>
      <c r="AP43" s="97">
        <f t="shared" si="7"/>
        <v>1.3333999999998181E-4</v>
      </c>
      <c r="AQ43" s="122">
        <f t="shared" si="8"/>
        <v>-7.9677999999999694E-5</v>
      </c>
      <c r="AR43" s="42"/>
      <c r="AS43" s="42" t="str">
        <f t="shared" si="9"/>
        <v/>
      </c>
      <c r="AT43" s="42" t="str">
        <f t="shared" si="10"/>
        <v/>
      </c>
      <c r="AX43" s="12"/>
      <c r="AZ43" s="12"/>
    </row>
    <row r="44" spans="2:52" ht="13.5" customHeight="1" x14ac:dyDescent="0.15">
      <c r="B44" s="290"/>
      <c r="C44" s="29" t="s">
        <v>35</v>
      </c>
      <c r="D44" s="187"/>
      <c r="E44" s="58"/>
      <c r="F44" s="188">
        <v>32.752887999999999</v>
      </c>
      <c r="G44" s="188">
        <v>37.019458</v>
      </c>
      <c r="H44" s="188">
        <v>0.97730605999999998</v>
      </c>
      <c r="I44" s="64">
        <v>0.97851410999999999</v>
      </c>
      <c r="J44" s="64">
        <v>3.0923715000000001E-2</v>
      </c>
      <c r="K44" s="189"/>
      <c r="L44" s="259"/>
      <c r="M44" s="259"/>
      <c r="N44" s="58"/>
      <c r="O44" s="30"/>
      <c r="P44" s="58"/>
      <c r="Q44" s="30"/>
      <c r="R44" s="134"/>
      <c r="S44" s="206"/>
      <c r="T44" s="290"/>
      <c r="U44" s="29" t="s">
        <v>35</v>
      </c>
      <c r="V44" s="187"/>
      <c r="W44" s="58"/>
      <c r="X44" s="188">
        <v>32.779530999999999</v>
      </c>
      <c r="Y44" s="188">
        <v>37.045574999999999</v>
      </c>
      <c r="Z44" s="188">
        <v>0.97735622</v>
      </c>
      <c r="AA44" s="64">
        <v>0.97857907</v>
      </c>
      <c r="AB44" s="64">
        <v>3.0703833E-2</v>
      </c>
      <c r="AC44" s="189"/>
      <c r="AD44" s="259"/>
      <c r="AE44" s="259"/>
      <c r="AF44" s="58"/>
      <c r="AG44" s="30"/>
      <c r="AH44" s="58"/>
      <c r="AI44" s="30"/>
      <c r="AJ44" s="134"/>
      <c r="AK44" s="208"/>
      <c r="AL44" s="290"/>
      <c r="AM44" s="88">
        <f t="shared" si="4"/>
        <v>2.6642999999999972E-2</v>
      </c>
      <c r="AN44" s="123">
        <f t="shared" si="5"/>
        <v>2.611699999999928E-2</v>
      </c>
      <c r="AO44" s="123">
        <f t="shared" si="6"/>
        <v>5.0160000000021299E-5</v>
      </c>
      <c r="AP44" s="123">
        <f t="shared" si="7"/>
        <v>6.4960000000002793E-5</v>
      </c>
      <c r="AQ44" s="89">
        <f t="shared" si="8"/>
        <v>-2.198820000000011E-4</v>
      </c>
      <c r="AR44" s="42"/>
      <c r="AS44" s="42" t="str">
        <f t="shared" si="9"/>
        <v/>
      </c>
      <c r="AT44" s="42" t="str">
        <f t="shared" si="10"/>
        <v/>
      </c>
      <c r="AX44" s="12"/>
      <c r="AZ44" s="12"/>
    </row>
    <row r="45" spans="2:52" ht="13.5" customHeight="1" x14ac:dyDescent="0.15">
      <c r="B45" s="290"/>
      <c r="C45" s="29" t="s">
        <v>36</v>
      </c>
      <c r="D45" s="187"/>
      <c r="E45" s="58"/>
      <c r="F45" s="188">
        <v>38.232021000000003</v>
      </c>
      <c r="G45" s="188">
        <v>41.694918999999999</v>
      </c>
      <c r="H45" s="188">
        <v>0.98909566999999998</v>
      </c>
      <c r="I45" s="64">
        <v>0.99155932000000002</v>
      </c>
      <c r="J45" s="64">
        <v>1.5579552999999999E-2</v>
      </c>
      <c r="K45" s="189"/>
      <c r="L45" s="259"/>
      <c r="M45" s="259"/>
      <c r="N45" s="58"/>
      <c r="O45" s="30"/>
      <c r="P45" s="58"/>
      <c r="Q45" s="30"/>
      <c r="R45" s="134"/>
      <c r="S45" s="206"/>
      <c r="T45" s="290"/>
      <c r="U45" s="29" t="s">
        <v>36</v>
      </c>
      <c r="V45" s="187"/>
      <c r="W45" s="58"/>
      <c r="X45" s="188">
        <v>38.261941999999998</v>
      </c>
      <c r="Y45" s="188">
        <v>41.718774000000003</v>
      </c>
      <c r="Z45" s="188">
        <v>0.98911223000000004</v>
      </c>
      <c r="AA45" s="64">
        <v>0.99159538999999997</v>
      </c>
      <c r="AB45" s="64">
        <v>1.5572218000000001E-2</v>
      </c>
      <c r="AC45" s="189"/>
      <c r="AD45" s="259"/>
      <c r="AE45" s="259"/>
      <c r="AF45" s="58"/>
      <c r="AG45" s="30"/>
      <c r="AH45" s="58"/>
      <c r="AI45" s="30"/>
      <c r="AJ45" s="134"/>
      <c r="AK45" s="208"/>
      <c r="AL45" s="290"/>
      <c r="AM45" s="88">
        <f t="shared" si="4"/>
        <v>2.9920999999994535E-2</v>
      </c>
      <c r="AN45" s="123">
        <f t="shared" si="5"/>
        <v>2.3855000000004623E-2</v>
      </c>
      <c r="AO45" s="123">
        <f t="shared" si="6"/>
        <v>1.6560000000054309E-5</v>
      </c>
      <c r="AP45" s="123">
        <f t="shared" si="7"/>
        <v>3.6069999999943647E-5</v>
      </c>
      <c r="AQ45" s="89">
        <f t="shared" si="8"/>
        <v>-7.3349999999989396E-6</v>
      </c>
      <c r="AR45" s="42"/>
      <c r="AS45" s="42" t="str">
        <f t="shared" si="9"/>
        <v/>
      </c>
      <c r="AT45" s="42" t="str">
        <f t="shared" si="10"/>
        <v/>
      </c>
      <c r="AX45" s="12"/>
      <c r="AZ45" s="12"/>
    </row>
    <row r="46" spans="2:52" ht="13.5" customHeight="1" x14ac:dyDescent="0.15">
      <c r="B46" s="290"/>
      <c r="C46" s="29" t="s">
        <v>38</v>
      </c>
      <c r="D46" s="187"/>
      <c r="E46" s="58"/>
      <c r="F46" s="188">
        <v>41.403526999999997</v>
      </c>
      <c r="G46" s="188">
        <v>44.611581999999999</v>
      </c>
      <c r="H46" s="188">
        <v>0.99282035999999996</v>
      </c>
      <c r="I46" s="64">
        <v>0.99645280000000003</v>
      </c>
      <c r="J46" s="64">
        <v>8.7732039999999997E-3</v>
      </c>
      <c r="K46" s="189"/>
      <c r="L46" s="259"/>
      <c r="M46" s="259"/>
      <c r="N46" s="58"/>
      <c r="O46" s="30"/>
      <c r="P46" s="58"/>
      <c r="Q46" s="30"/>
      <c r="R46" s="134"/>
      <c r="S46" s="206"/>
      <c r="T46" s="290"/>
      <c r="U46" s="29" t="s">
        <v>38</v>
      </c>
      <c r="V46" s="187"/>
      <c r="W46" s="58"/>
      <c r="X46" s="188">
        <v>41.408335000000001</v>
      </c>
      <c r="Y46" s="188">
        <v>44.618786</v>
      </c>
      <c r="Z46" s="188">
        <v>0.99282075000000003</v>
      </c>
      <c r="AA46" s="64">
        <v>0.99645609000000002</v>
      </c>
      <c r="AB46" s="64">
        <v>8.7557690000000001E-3</v>
      </c>
      <c r="AC46" s="189"/>
      <c r="AD46" s="259"/>
      <c r="AE46" s="259"/>
      <c r="AF46" s="58"/>
      <c r="AG46" s="30"/>
      <c r="AH46" s="58"/>
      <c r="AI46" s="30"/>
      <c r="AJ46" s="134"/>
      <c r="AK46" s="208"/>
      <c r="AL46" s="290"/>
      <c r="AM46" s="88">
        <f t="shared" si="4"/>
        <v>4.8080000000041423E-3</v>
      </c>
      <c r="AN46" s="123">
        <f t="shared" si="5"/>
        <v>7.2040000000015425E-3</v>
      </c>
      <c r="AO46" s="123">
        <f t="shared" si="6"/>
        <v>3.9000000007227698E-7</v>
      </c>
      <c r="AP46" s="123">
        <f t="shared" si="7"/>
        <v>3.2899999999891349E-6</v>
      </c>
      <c r="AQ46" s="89">
        <f t="shared" si="8"/>
        <v>-1.7434999999999673E-5</v>
      </c>
      <c r="AR46" s="42"/>
      <c r="AS46" s="42" t="str">
        <f t="shared" si="9"/>
        <v/>
      </c>
      <c r="AT46" s="42" t="str">
        <f t="shared" si="10"/>
        <v/>
      </c>
      <c r="AX46" s="12"/>
      <c r="AZ46" s="12"/>
    </row>
    <row r="47" spans="2:52" ht="13.5" customHeight="1" thickBot="1" x14ac:dyDescent="0.2">
      <c r="B47" s="290"/>
      <c r="C47" s="29"/>
      <c r="D47" s="187"/>
      <c r="E47" s="58"/>
      <c r="F47" s="190"/>
      <c r="G47" s="190"/>
      <c r="H47" s="190"/>
      <c r="I47" s="58"/>
      <c r="J47" s="58"/>
      <c r="K47" s="189"/>
      <c r="L47" s="259"/>
      <c r="M47" s="259"/>
      <c r="N47" s="58"/>
      <c r="O47" s="30"/>
      <c r="P47" s="58"/>
      <c r="Q47" s="30"/>
      <c r="R47" s="185"/>
      <c r="S47" s="206"/>
      <c r="T47" s="290"/>
      <c r="U47" s="29"/>
      <c r="V47" s="187"/>
      <c r="W47" s="58"/>
      <c r="X47" s="190"/>
      <c r="Y47" s="190"/>
      <c r="Z47" s="190"/>
      <c r="AA47" s="58"/>
      <c r="AB47" s="58"/>
      <c r="AC47" s="189"/>
      <c r="AD47" s="259"/>
      <c r="AE47" s="259"/>
      <c r="AF47" s="58"/>
      <c r="AG47" s="30"/>
      <c r="AH47" s="58"/>
      <c r="AI47" s="30"/>
      <c r="AJ47" s="185"/>
      <c r="AK47" s="208"/>
      <c r="AL47" s="290"/>
      <c r="AM47" s="124" t="str">
        <f t="shared" si="4"/>
        <v/>
      </c>
      <c r="AN47" s="125" t="str">
        <f t="shared" si="5"/>
        <v/>
      </c>
      <c r="AO47" s="125" t="str">
        <f t="shared" si="6"/>
        <v/>
      </c>
      <c r="AP47" s="125" t="str">
        <f t="shared" si="7"/>
        <v/>
      </c>
      <c r="AQ47" s="126" t="str">
        <f t="shared" si="8"/>
        <v/>
      </c>
      <c r="AR47" s="42"/>
      <c r="AS47" s="42" t="str">
        <f t="shared" si="9"/>
        <v/>
      </c>
      <c r="AT47" s="42" t="str">
        <f t="shared" si="10"/>
        <v/>
      </c>
      <c r="AX47" s="12"/>
      <c r="AZ47" s="12"/>
    </row>
    <row r="48" spans="2:52" x14ac:dyDescent="0.15">
      <c r="B48" s="292" t="s">
        <v>75</v>
      </c>
      <c r="C48" s="27" t="s">
        <v>34</v>
      </c>
      <c r="D48" s="41"/>
      <c r="E48" s="57"/>
      <c r="F48" s="98">
        <v>28.674018</v>
      </c>
      <c r="G48" s="98">
        <v>34.050863</v>
      </c>
      <c r="H48" s="98">
        <v>0.95956763</v>
      </c>
      <c r="I48" s="62">
        <v>0.95928327000000002</v>
      </c>
      <c r="J48" s="62">
        <v>5.503048E-2</v>
      </c>
      <c r="K48" s="63"/>
      <c r="L48" s="258"/>
      <c r="M48" s="258"/>
      <c r="N48" s="57"/>
      <c r="O48" s="28"/>
      <c r="P48" s="57"/>
      <c r="Q48" s="28"/>
      <c r="R48" s="133"/>
      <c r="S48" s="206"/>
      <c r="T48" s="292" t="s">
        <v>75</v>
      </c>
      <c r="U48" s="27" t="s">
        <v>34</v>
      </c>
      <c r="V48" s="41"/>
      <c r="W48" s="57"/>
      <c r="X48" s="98">
        <v>28.655269000000001</v>
      </c>
      <c r="Y48" s="98">
        <v>34.015951999999999</v>
      </c>
      <c r="Z48" s="98">
        <v>0.95972689</v>
      </c>
      <c r="AA48" s="62">
        <v>0.95948597999999996</v>
      </c>
      <c r="AB48" s="62">
        <v>5.5009354000000003E-2</v>
      </c>
      <c r="AC48" s="63"/>
      <c r="AD48" s="258"/>
      <c r="AE48" s="258"/>
      <c r="AF48" s="57"/>
      <c r="AG48" s="28"/>
      <c r="AH48" s="57"/>
      <c r="AI48" s="28"/>
      <c r="AJ48" s="133"/>
      <c r="AK48" s="208"/>
      <c r="AL48" s="292" t="s">
        <v>75</v>
      </c>
      <c r="AM48" s="121">
        <f t="shared" si="4"/>
        <v>-1.8748999999999683E-2</v>
      </c>
      <c r="AN48" s="97">
        <f t="shared" si="5"/>
        <v>-3.4911000000001025E-2</v>
      </c>
      <c r="AO48" s="97">
        <f t="shared" si="6"/>
        <v>1.5925999999999441E-4</v>
      </c>
      <c r="AP48" s="97">
        <f t="shared" si="7"/>
        <v>2.0270999999993933E-4</v>
      </c>
      <c r="AQ48" s="122">
        <f t="shared" si="8"/>
        <v>-2.1125999999996314E-5</v>
      </c>
      <c r="AR48" s="42" t="str">
        <f t="shared" ref="AR48:AR87" si="11">IF(OR(AC48="",K48=""),"",AC48-K48)</f>
        <v/>
      </c>
      <c r="AS48" s="42" t="str">
        <f t="shared" si="9"/>
        <v/>
      </c>
      <c r="AT48" s="42" t="str">
        <f t="shared" si="10"/>
        <v/>
      </c>
      <c r="AX48" s="12"/>
      <c r="AZ48" s="12"/>
    </row>
    <row r="49" spans="2:52" ht="13.5" customHeight="1" x14ac:dyDescent="0.15">
      <c r="B49" s="290"/>
      <c r="C49" s="29" t="s">
        <v>35</v>
      </c>
      <c r="D49" s="187"/>
      <c r="E49" s="58"/>
      <c r="F49" s="188">
        <v>32.534013000000002</v>
      </c>
      <c r="G49" s="188">
        <v>36.790579000000001</v>
      </c>
      <c r="H49" s="188">
        <v>0.97699088000000001</v>
      </c>
      <c r="I49" s="64">
        <v>0.97775290999999998</v>
      </c>
      <c r="J49" s="64">
        <v>3.3243146000000001E-2</v>
      </c>
      <c r="K49" s="189"/>
      <c r="L49" s="259"/>
      <c r="M49" s="259"/>
      <c r="N49" s="58"/>
      <c r="O49" s="30"/>
      <c r="P49" s="58"/>
      <c r="Q49" s="30"/>
      <c r="R49" s="134"/>
      <c r="S49" s="206"/>
      <c r="T49" s="290"/>
      <c r="U49" s="29" t="s">
        <v>35</v>
      </c>
      <c r="V49" s="187"/>
      <c r="W49" s="58"/>
      <c r="X49" s="188">
        <v>32.536023</v>
      </c>
      <c r="Y49" s="188">
        <v>36.796872999999998</v>
      </c>
      <c r="Z49" s="188">
        <v>0.97707421000000005</v>
      </c>
      <c r="AA49" s="64">
        <v>0.97764536999999996</v>
      </c>
      <c r="AB49" s="64">
        <v>3.3124503E-2</v>
      </c>
      <c r="AC49" s="189"/>
      <c r="AD49" s="259"/>
      <c r="AE49" s="259"/>
      <c r="AF49" s="58"/>
      <c r="AG49" s="30"/>
      <c r="AH49" s="58"/>
      <c r="AI49" s="30"/>
      <c r="AJ49" s="134"/>
      <c r="AK49" s="208"/>
      <c r="AL49" s="290"/>
      <c r="AM49" s="88">
        <f t="shared" si="4"/>
        <v>2.009999999998513E-3</v>
      </c>
      <c r="AN49" s="123">
        <f t="shared" si="5"/>
        <v>6.2939999999969132E-3</v>
      </c>
      <c r="AO49" s="123">
        <f t="shared" si="6"/>
        <v>8.3330000000048088E-5</v>
      </c>
      <c r="AP49" s="123">
        <f t="shared" si="7"/>
        <v>-1.0754000000001707E-4</v>
      </c>
      <c r="AQ49" s="89">
        <f t="shared" si="8"/>
        <v>-1.1864300000000161E-4</v>
      </c>
      <c r="AR49" s="42" t="str">
        <f t="shared" si="11"/>
        <v/>
      </c>
      <c r="AS49" s="42" t="str">
        <f t="shared" si="9"/>
        <v/>
      </c>
      <c r="AT49" s="42" t="str">
        <f t="shared" si="10"/>
        <v/>
      </c>
      <c r="AX49" s="12"/>
      <c r="AZ49" s="12"/>
    </row>
    <row r="50" spans="2:52" ht="13.5" customHeight="1" x14ac:dyDescent="0.15">
      <c r="B50" s="290"/>
      <c r="C50" s="29" t="s">
        <v>36</v>
      </c>
      <c r="D50" s="187"/>
      <c r="E50" s="58"/>
      <c r="F50" s="188">
        <v>38.109423</v>
      </c>
      <c r="G50" s="188">
        <v>41.556835999999997</v>
      </c>
      <c r="H50" s="188">
        <v>0.98895617000000002</v>
      </c>
      <c r="I50" s="64">
        <v>0.99269035999999999</v>
      </c>
      <c r="J50" s="64">
        <v>1.7151138E-2</v>
      </c>
      <c r="K50" s="189"/>
      <c r="L50" s="259"/>
      <c r="M50" s="259"/>
      <c r="N50" s="58"/>
      <c r="O50" s="30"/>
      <c r="P50" s="58"/>
      <c r="Q50" s="30"/>
      <c r="R50" s="134"/>
      <c r="S50" s="206"/>
      <c r="T50" s="290"/>
      <c r="U50" s="29" t="s">
        <v>36</v>
      </c>
      <c r="V50" s="187"/>
      <c r="W50" s="58"/>
      <c r="X50" s="188">
        <v>38.123460999999999</v>
      </c>
      <c r="Y50" s="188">
        <v>41.567827999999999</v>
      </c>
      <c r="Z50" s="188">
        <v>0.98894886000000004</v>
      </c>
      <c r="AA50" s="64">
        <v>0.99270510000000001</v>
      </c>
      <c r="AB50" s="64">
        <v>1.7123236999999999E-2</v>
      </c>
      <c r="AC50" s="189"/>
      <c r="AD50" s="259"/>
      <c r="AE50" s="259"/>
      <c r="AF50" s="58"/>
      <c r="AG50" s="30"/>
      <c r="AH50" s="58"/>
      <c r="AI50" s="30"/>
      <c r="AJ50" s="134"/>
      <c r="AK50" s="208"/>
      <c r="AL50" s="290"/>
      <c r="AM50" s="88">
        <f t="shared" si="4"/>
        <v>1.4037999999999329E-2</v>
      </c>
      <c r="AN50" s="123">
        <f t="shared" si="5"/>
        <v>1.0992000000001667E-2</v>
      </c>
      <c r="AO50" s="123">
        <f t="shared" si="6"/>
        <v>-7.3099999999826082E-6</v>
      </c>
      <c r="AP50" s="123">
        <f t="shared" si="7"/>
        <v>1.4740000000013076E-5</v>
      </c>
      <c r="AQ50" s="89">
        <f t="shared" si="8"/>
        <v>-2.7901000000000314E-5</v>
      </c>
      <c r="AR50" s="42" t="str">
        <f t="shared" si="11"/>
        <v/>
      </c>
      <c r="AS50" s="42" t="str">
        <f t="shared" si="9"/>
        <v/>
      </c>
      <c r="AT50" s="42" t="str">
        <f t="shared" si="10"/>
        <v/>
      </c>
      <c r="AX50" s="12"/>
      <c r="AZ50" s="12"/>
    </row>
    <row r="51" spans="2:52" ht="13.5" customHeight="1" x14ac:dyDescent="0.15">
      <c r="B51" s="290"/>
      <c r="C51" s="29" t="s">
        <v>38</v>
      </c>
      <c r="D51" s="187"/>
      <c r="E51" s="58"/>
      <c r="F51" s="188">
        <v>41.278066000000003</v>
      </c>
      <c r="G51" s="188">
        <v>44.493060999999997</v>
      </c>
      <c r="H51" s="188">
        <v>0.99268171000000005</v>
      </c>
      <c r="I51" s="64">
        <v>0.99650278999999997</v>
      </c>
      <c r="J51" s="64">
        <v>9.8337749999999995E-3</v>
      </c>
      <c r="K51" s="189"/>
      <c r="L51" s="259"/>
      <c r="M51" s="259"/>
      <c r="N51" s="58"/>
      <c r="O51" s="30"/>
      <c r="P51" s="58"/>
      <c r="Q51" s="30"/>
      <c r="R51" s="134"/>
      <c r="S51" s="206"/>
      <c r="T51" s="290"/>
      <c r="U51" s="29" t="s">
        <v>38</v>
      </c>
      <c r="V51" s="187"/>
      <c r="W51" s="58"/>
      <c r="X51" s="188">
        <v>41.284484999999997</v>
      </c>
      <c r="Y51" s="188">
        <v>44.493141000000001</v>
      </c>
      <c r="Z51" s="188">
        <v>0.99267892999999996</v>
      </c>
      <c r="AA51" s="64">
        <v>0.99647912999999999</v>
      </c>
      <c r="AB51" s="64">
        <v>9.8144105000000006E-3</v>
      </c>
      <c r="AC51" s="189"/>
      <c r="AD51" s="259"/>
      <c r="AE51" s="259"/>
      <c r="AF51" s="58"/>
      <c r="AG51" s="30"/>
      <c r="AH51" s="58"/>
      <c r="AI51" s="30"/>
      <c r="AJ51" s="134"/>
      <c r="AK51" s="208"/>
      <c r="AL51" s="290"/>
      <c r="AM51" s="88">
        <f t="shared" si="4"/>
        <v>6.4189999999939573E-3</v>
      </c>
      <c r="AN51" s="123">
        <f t="shared" si="5"/>
        <v>8.000000000407681E-5</v>
      </c>
      <c r="AO51" s="123">
        <f t="shared" si="6"/>
        <v>-2.780000000091043E-6</v>
      </c>
      <c r="AP51" s="123">
        <f t="shared" si="7"/>
        <v>-2.3659999999980919E-5</v>
      </c>
      <c r="AQ51" s="89">
        <f t="shared" si="8"/>
        <v>-1.9364499999998883E-5</v>
      </c>
      <c r="AR51" s="42" t="str">
        <f t="shared" si="11"/>
        <v/>
      </c>
      <c r="AS51" s="42" t="str">
        <f t="shared" si="9"/>
        <v/>
      </c>
      <c r="AT51" s="42" t="str">
        <f t="shared" si="10"/>
        <v/>
      </c>
      <c r="AX51" s="12"/>
      <c r="AZ51" s="12"/>
    </row>
    <row r="52" spans="2:52" ht="13.5" customHeight="1" thickBot="1" x14ac:dyDescent="0.2">
      <c r="B52" s="290"/>
      <c r="C52" s="29"/>
      <c r="D52" s="187"/>
      <c r="E52" s="58"/>
      <c r="F52" s="190"/>
      <c r="G52" s="190"/>
      <c r="H52" s="190"/>
      <c r="I52" s="58"/>
      <c r="J52" s="58"/>
      <c r="K52" s="189"/>
      <c r="L52" s="259"/>
      <c r="M52" s="259"/>
      <c r="N52" s="58"/>
      <c r="O52" s="30"/>
      <c r="P52" s="58"/>
      <c r="Q52" s="30"/>
      <c r="R52" s="185"/>
      <c r="S52" s="206"/>
      <c r="T52" s="290"/>
      <c r="U52" s="29"/>
      <c r="V52" s="187"/>
      <c r="W52" s="58"/>
      <c r="X52" s="190"/>
      <c r="Y52" s="190"/>
      <c r="Z52" s="190"/>
      <c r="AA52" s="58"/>
      <c r="AB52" s="58"/>
      <c r="AC52" s="189"/>
      <c r="AD52" s="259"/>
      <c r="AE52" s="259"/>
      <c r="AF52" s="58"/>
      <c r="AG52" s="30"/>
      <c r="AH52" s="58"/>
      <c r="AI52" s="30"/>
      <c r="AJ52" s="185"/>
      <c r="AK52" s="208"/>
      <c r="AL52" s="290"/>
      <c r="AM52" s="124" t="str">
        <f t="shared" si="4"/>
        <v/>
      </c>
      <c r="AN52" s="125" t="str">
        <f t="shared" si="5"/>
        <v/>
      </c>
      <c r="AO52" s="125" t="str">
        <f t="shared" si="6"/>
        <v/>
      </c>
      <c r="AP52" s="125" t="str">
        <f t="shared" si="7"/>
        <v/>
      </c>
      <c r="AQ52" s="126" t="str">
        <f t="shared" si="8"/>
        <v/>
      </c>
      <c r="AR52" s="42" t="str">
        <f t="shared" si="11"/>
        <v/>
      </c>
      <c r="AS52" s="42" t="str">
        <f t="shared" si="9"/>
        <v/>
      </c>
      <c r="AT52" s="42" t="str">
        <f t="shared" si="10"/>
        <v/>
      </c>
      <c r="AX52" s="12"/>
      <c r="AZ52" s="12"/>
    </row>
    <row r="53" spans="2:52" x14ac:dyDescent="0.15">
      <c r="B53" s="292" t="s">
        <v>76</v>
      </c>
      <c r="C53" s="27" t="s">
        <v>34</v>
      </c>
      <c r="D53" s="41"/>
      <c r="E53" s="57"/>
      <c r="F53" s="98">
        <v>28.794654999999999</v>
      </c>
      <c r="G53" s="98">
        <v>34.056178000000003</v>
      </c>
      <c r="H53" s="98">
        <v>0.95806150000000001</v>
      </c>
      <c r="I53" s="62">
        <v>0.96048166999999995</v>
      </c>
      <c r="J53" s="62">
        <v>5.8738763999999999E-2</v>
      </c>
      <c r="K53" s="63"/>
      <c r="L53" s="258"/>
      <c r="M53" s="258"/>
      <c r="N53" s="57"/>
      <c r="O53" s="28"/>
      <c r="P53" s="57"/>
      <c r="Q53" s="28"/>
      <c r="R53" s="133"/>
      <c r="S53" s="206"/>
      <c r="T53" s="292" t="s">
        <v>76</v>
      </c>
      <c r="U53" s="27" t="s">
        <v>34</v>
      </c>
      <c r="V53" s="41"/>
      <c r="W53" s="57"/>
      <c r="X53" s="98">
        <v>28.81626</v>
      </c>
      <c r="Y53" s="98">
        <v>34.057689000000003</v>
      </c>
      <c r="Z53" s="98">
        <v>0.95813574000000001</v>
      </c>
      <c r="AA53" s="62">
        <v>0.96076313999999996</v>
      </c>
      <c r="AB53" s="62">
        <v>5.8838575999999997E-2</v>
      </c>
      <c r="AC53" s="63"/>
      <c r="AD53" s="258"/>
      <c r="AE53" s="258"/>
      <c r="AF53" s="57"/>
      <c r="AG53" s="28"/>
      <c r="AH53" s="57"/>
      <c r="AI53" s="28"/>
      <c r="AJ53" s="133"/>
      <c r="AK53" s="208"/>
      <c r="AL53" s="292" t="s">
        <v>76</v>
      </c>
      <c r="AM53" s="121">
        <f t="shared" si="4"/>
        <v>2.1605000000000985E-2</v>
      </c>
      <c r="AN53" s="97">
        <f t="shared" si="5"/>
        <v>1.5110000000007062E-3</v>
      </c>
      <c r="AO53" s="97">
        <f t="shared" si="6"/>
        <v>7.4240000000003192E-5</v>
      </c>
      <c r="AP53" s="97">
        <f t="shared" si="7"/>
        <v>2.8147000000000588E-4</v>
      </c>
      <c r="AQ53" s="122">
        <f t="shared" si="8"/>
        <v>9.9811999999997736E-5</v>
      </c>
      <c r="AR53" s="42" t="str">
        <f t="shared" si="11"/>
        <v/>
      </c>
      <c r="AS53" s="42" t="str">
        <f t="shared" si="9"/>
        <v/>
      </c>
      <c r="AT53" s="42" t="str">
        <f t="shared" si="10"/>
        <v/>
      </c>
      <c r="AX53" s="12"/>
      <c r="AZ53" s="12"/>
    </row>
    <row r="54" spans="2:52" ht="13.5" customHeight="1" x14ac:dyDescent="0.15">
      <c r="B54" s="290"/>
      <c r="C54" s="29" t="s">
        <v>35</v>
      </c>
      <c r="D54" s="187"/>
      <c r="E54" s="58"/>
      <c r="F54" s="188">
        <v>32.492699000000002</v>
      </c>
      <c r="G54" s="188">
        <v>36.720011</v>
      </c>
      <c r="H54" s="188">
        <v>0.97609263999999996</v>
      </c>
      <c r="I54" s="64">
        <v>0.97755661000000005</v>
      </c>
      <c r="J54" s="64">
        <v>3.5745880000000001E-2</v>
      </c>
      <c r="K54" s="189"/>
      <c r="L54" s="259"/>
      <c r="M54" s="259"/>
      <c r="N54" s="58"/>
      <c r="O54" s="30"/>
      <c r="P54" s="58"/>
      <c r="Q54" s="30"/>
      <c r="R54" s="134"/>
      <c r="S54" s="206"/>
      <c r="T54" s="290"/>
      <c r="U54" s="29" t="s">
        <v>35</v>
      </c>
      <c r="V54" s="187"/>
      <c r="W54" s="58"/>
      <c r="X54" s="188">
        <v>32.477404999999997</v>
      </c>
      <c r="Y54" s="188">
        <v>36.713189999999997</v>
      </c>
      <c r="Z54" s="188">
        <v>0.97617080000000001</v>
      </c>
      <c r="AA54" s="64">
        <v>0.97746637000000003</v>
      </c>
      <c r="AB54" s="64">
        <v>3.5551105E-2</v>
      </c>
      <c r="AC54" s="189"/>
      <c r="AD54" s="259"/>
      <c r="AE54" s="259"/>
      <c r="AF54" s="58"/>
      <c r="AG54" s="30"/>
      <c r="AH54" s="58"/>
      <c r="AI54" s="30"/>
      <c r="AJ54" s="134"/>
      <c r="AK54" s="208"/>
      <c r="AL54" s="290"/>
      <c r="AM54" s="88">
        <f t="shared" si="4"/>
        <v>-1.529400000000436E-2</v>
      </c>
      <c r="AN54" s="123">
        <f t="shared" si="5"/>
        <v>-6.8210000000021864E-3</v>
      </c>
      <c r="AO54" s="123">
        <f t="shared" si="6"/>
        <v>7.8160000000049301E-5</v>
      </c>
      <c r="AP54" s="123">
        <f t="shared" si="7"/>
        <v>-9.0240000000019194E-5</v>
      </c>
      <c r="AQ54" s="89">
        <f t="shared" si="8"/>
        <v>-1.947750000000012E-4</v>
      </c>
      <c r="AR54" s="42" t="str">
        <f t="shared" si="11"/>
        <v/>
      </c>
      <c r="AS54" s="42" t="str">
        <f t="shared" si="9"/>
        <v/>
      </c>
      <c r="AT54" s="42" t="str">
        <f t="shared" si="10"/>
        <v/>
      </c>
      <c r="AX54" s="12"/>
      <c r="AZ54" s="12"/>
    </row>
    <row r="55" spans="2:52" ht="13.5" customHeight="1" x14ac:dyDescent="0.15">
      <c r="B55" s="290"/>
      <c r="C55" s="29" t="s">
        <v>36</v>
      </c>
      <c r="D55" s="187"/>
      <c r="E55" s="58"/>
      <c r="F55" s="188">
        <v>37.778948999999997</v>
      </c>
      <c r="G55" s="188">
        <v>41.250512999999998</v>
      </c>
      <c r="H55" s="188">
        <v>0.98826552999999995</v>
      </c>
      <c r="I55" s="64">
        <v>0.99230370000000001</v>
      </c>
      <c r="J55" s="64">
        <v>1.9079281E-2</v>
      </c>
      <c r="K55" s="189"/>
      <c r="L55" s="259"/>
      <c r="M55" s="259"/>
      <c r="N55" s="58"/>
      <c r="O55" s="30"/>
      <c r="P55" s="58"/>
      <c r="Q55" s="30"/>
      <c r="R55" s="134"/>
      <c r="S55" s="206"/>
      <c r="T55" s="290"/>
      <c r="U55" s="29" t="s">
        <v>36</v>
      </c>
      <c r="V55" s="187"/>
      <c r="W55" s="58"/>
      <c r="X55" s="188">
        <v>37.778680999999999</v>
      </c>
      <c r="Y55" s="188">
        <v>41.249609</v>
      </c>
      <c r="Z55" s="188">
        <v>0.98825609999999997</v>
      </c>
      <c r="AA55" s="64">
        <v>0.99234526999999995</v>
      </c>
      <c r="AB55" s="64">
        <v>1.9047830000000002E-2</v>
      </c>
      <c r="AC55" s="189"/>
      <c r="AD55" s="259"/>
      <c r="AE55" s="259"/>
      <c r="AF55" s="58"/>
      <c r="AG55" s="30"/>
      <c r="AH55" s="58"/>
      <c r="AI55" s="30"/>
      <c r="AJ55" s="134"/>
      <c r="AK55" s="208"/>
      <c r="AL55" s="290"/>
      <c r="AM55" s="88">
        <f t="shared" si="4"/>
        <v>-2.6799999999838064E-4</v>
      </c>
      <c r="AN55" s="123">
        <f t="shared" si="5"/>
        <v>-9.0399999999846159E-4</v>
      </c>
      <c r="AO55" s="123">
        <f t="shared" si="6"/>
        <v>-9.4299999999769568E-6</v>
      </c>
      <c r="AP55" s="123">
        <f t="shared" si="7"/>
        <v>4.156999999993527E-5</v>
      </c>
      <c r="AQ55" s="89">
        <f t="shared" si="8"/>
        <v>-3.1450999999998314E-5</v>
      </c>
      <c r="AR55" s="42" t="str">
        <f t="shared" si="11"/>
        <v/>
      </c>
      <c r="AS55" s="42" t="str">
        <f t="shared" si="9"/>
        <v/>
      </c>
      <c r="AT55" s="42" t="str">
        <f t="shared" si="10"/>
        <v/>
      </c>
      <c r="AX55" s="12"/>
      <c r="AZ55" s="12"/>
    </row>
    <row r="56" spans="2:52" ht="13.5" customHeight="1" x14ac:dyDescent="0.15">
      <c r="B56" s="290"/>
      <c r="C56" s="29" t="s">
        <v>38</v>
      </c>
      <c r="D56" s="187"/>
      <c r="E56" s="58"/>
      <c r="F56" s="188">
        <v>40.722076999999999</v>
      </c>
      <c r="G56" s="188">
        <v>43.994191000000001</v>
      </c>
      <c r="H56" s="188">
        <v>0.99216917999999998</v>
      </c>
      <c r="I56" s="64">
        <v>0.99627120000000002</v>
      </c>
      <c r="J56" s="64">
        <v>1.1050271E-2</v>
      </c>
      <c r="K56" s="189"/>
      <c r="L56" s="259"/>
      <c r="M56" s="259"/>
      <c r="N56" s="58"/>
      <c r="O56" s="30"/>
      <c r="P56" s="58"/>
      <c r="Q56" s="30"/>
      <c r="R56" s="134"/>
      <c r="S56" s="206"/>
      <c r="T56" s="290"/>
      <c r="U56" s="29" t="s">
        <v>38</v>
      </c>
      <c r="V56" s="187"/>
      <c r="W56" s="58"/>
      <c r="X56" s="188">
        <v>40.735762000000001</v>
      </c>
      <c r="Y56" s="188">
        <v>44.002201999999997</v>
      </c>
      <c r="Z56" s="188">
        <v>0.99216132999999995</v>
      </c>
      <c r="AA56" s="64">
        <v>0.99624626000000005</v>
      </c>
      <c r="AB56" s="64">
        <v>1.1033729000000001E-2</v>
      </c>
      <c r="AC56" s="189"/>
      <c r="AD56" s="259"/>
      <c r="AE56" s="259"/>
      <c r="AF56" s="58"/>
      <c r="AG56" s="30"/>
      <c r="AH56" s="58"/>
      <c r="AI56" s="30"/>
      <c r="AJ56" s="134"/>
      <c r="AK56" s="208"/>
      <c r="AL56" s="290"/>
      <c r="AM56" s="88">
        <f t="shared" si="4"/>
        <v>1.368500000000239E-2</v>
      </c>
      <c r="AN56" s="123">
        <f t="shared" si="5"/>
        <v>8.0109999999962156E-3</v>
      </c>
      <c r="AO56" s="123">
        <f t="shared" si="6"/>
        <v>-7.8500000000314429E-6</v>
      </c>
      <c r="AP56" s="123">
        <f t="shared" si="7"/>
        <v>-2.4939999999973317E-5</v>
      </c>
      <c r="AQ56" s="89">
        <f t="shared" si="8"/>
        <v>-1.6541999999999599E-5</v>
      </c>
      <c r="AR56" s="42" t="str">
        <f t="shared" si="11"/>
        <v/>
      </c>
      <c r="AS56" s="42" t="str">
        <f t="shared" si="9"/>
        <v/>
      </c>
      <c r="AT56" s="42" t="str">
        <f t="shared" si="10"/>
        <v/>
      </c>
      <c r="AX56" s="12"/>
      <c r="AZ56" s="12"/>
    </row>
    <row r="57" spans="2:52" ht="13.5" customHeight="1" thickBot="1" x14ac:dyDescent="0.2">
      <c r="B57" s="290"/>
      <c r="C57" s="29"/>
      <c r="D57" s="187"/>
      <c r="E57" s="58"/>
      <c r="F57" s="190"/>
      <c r="G57" s="190"/>
      <c r="H57" s="190"/>
      <c r="I57" s="58"/>
      <c r="J57" s="58"/>
      <c r="K57" s="189"/>
      <c r="L57" s="259"/>
      <c r="M57" s="259"/>
      <c r="N57" s="58"/>
      <c r="O57" s="30"/>
      <c r="P57" s="58"/>
      <c r="Q57" s="30"/>
      <c r="R57" s="185"/>
      <c r="S57" s="206"/>
      <c r="T57" s="290"/>
      <c r="U57" s="29"/>
      <c r="V57" s="187"/>
      <c r="W57" s="58"/>
      <c r="X57" s="190"/>
      <c r="Y57" s="190"/>
      <c r="Z57" s="190"/>
      <c r="AA57" s="58"/>
      <c r="AB57" s="58"/>
      <c r="AC57" s="189"/>
      <c r="AD57" s="259"/>
      <c r="AE57" s="259"/>
      <c r="AF57" s="58"/>
      <c r="AG57" s="30"/>
      <c r="AH57" s="58"/>
      <c r="AI57" s="30"/>
      <c r="AJ57" s="185"/>
      <c r="AK57" s="208"/>
      <c r="AL57" s="290"/>
      <c r="AM57" s="124" t="str">
        <f t="shared" si="4"/>
        <v/>
      </c>
      <c r="AN57" s="125" t="str">
        <f t="shared" si="5"/>
        <v/>
      </c>
      <c r="AO57" s="125" t="str">
        <f t="shared" si="6"/>
        <v/>
      </c>
      <c r="AP57" s="125" t="str">
        <f t="shared" si="7"/>
        <v/>
      </c>
      <c r="AQ57" s="126" t="str">
        <f t="shared" si="8"/>
        <v/>
      </c>
      <c r="AR57" s="42" t="str">
        <f t="shared" si="11"/>
        <v/>
      </c>
      <c r="AS57" s="42" t="str">
        <f t="shared" si="9"/>
        <v/>
      </c>
      <c r="AT57" s="42" t="str">
        <f t="shared" si="10"/>
        <v/>
      </c>
      <c r="AX57" s="12"/>
      <c r="AZ57" s="12"/>
    </row>
    <row r="58" spans="2:52" x14ac:dyDescent="0.15">
      <c r="B58" s="292" t="s">
        <v>77</v>
      </c>
      <c r="C58" s="27" t="s">
        <v>34</v>
      </c>
      <c r="D58" s="41"/>
      <c r="E58" s="57"/>
      <c r="F58" s="98">
        <v>28.843136999999999</v>
      </c>
      <c r="G58" s="98">
        <v>34.278582999999998</v>
      </c>
      <c r="H58" s="98">
        <v>0.96095118999999996</v>
      </c>
      <c r="I58" s="62">
        <v>0.96303917000000006</v>
      </c>
      <c r="J58" s="62">
        <v>5.4129176000000001E-2</v>
      </c>
      <c r="K58" s="63"/>
      <c r="L58" s="258"/>
      <c r="M58" s="258"/>
      <c r="N58" s="57"/>
      <c r="O58" s="28"/>
      <c r="P58" s="57"/>
      <c r="Q58" s="28"/>
      <c r="R58" s="133"/>
      <c r="S58" s="206"/>
      <c r="T58" s="292" t="s">
        <v>77</v>
      </c>
      <c r="U58" s="27" t="s">
        <v>34</v>
      </c>
      <c r="V58" s="41"/>
      <c r="W58" s="57"/>
      <c r="X58" s="98">
        <v>28.965513999999999</v>
      </c>
      <c r="Y58" s="98">
        <v>34.344363000000001</v>
      </c>
      <c r="Z58" s="98">
        <v>0.96124620999999999</v>
      </c>
      <c r="AA58" s="62">
        <v>0.96368845000000003</v>
      </c>
      <c r="AB58" s="62">
        <v>5.3870517999999999E-2</v>
      </c>
      <c r="AC58" s="63"/>
      <c r="AD58" s="258"/>
      <c r="AE58" s="258"/>
      <c r="AF58" s="57"/>
      <c r="AG58" s="28"/>
      <c r="AH58" s="57"/>
      <c r="AI58" s="28"/>
      <c r="AJ58" s="133"/>
      <c r="AK58" s="208"/>
      <c r="AL58" s="292" t="s">
        <v>77</v>
      </c>
      <c r="AM58" s="121">
        <f t="shared" si="4"/>
        <v>0.12237700000000018</v>
      </c>
      <c r="AN58" s="97">
        <f t="shared" si="5"/>
        <v>6.5780000000003724E-2</v>
      </c>
      <c r="AO58" s="97">
        <f t="shared" si="6"/>
        <v>2.950200000000347E-4</v>
      </c>
      <c r="AP58" s="97">
        <f t="shared" si="7"/>
        <v>6.4927999999997432E-4</v>
      </c>
      <c r="AQ58" s="122">
        <f t="shared" si="8"/>
        <v>-2.5865800000000189E-4</v>
      </c>
      <c r="AR58" s="42" t="str">
        <f t="shared" si="11"/>
        <v/>
      </c>
      <c r="AS58" s="42" t="str">
        <f t="shared" si="9"/>
        <v/>
      </c>
      <c r="AT58" s="42" t="str">
        <f t="shared" si="10"/>
        <v/>
      </c>
      <c r="AX58" s="12"/>
      <c r="AZ58" s="12"/>
    </row>
    <row r="59" spans="2:52" ht="12.75" customHeight="1" x14ac:dyDescent="0.15">
      <c r="B59" s="290"/>
      <c r="C59" s="29" t="s">
        <v>35</v>
      </c>
      <c r="D59" s="187"/>
      <c r="E59" s="58"/>
      <c r="F59" s="188">
        <v>32.816640999999997</v>
      </c>
      <c r="G59" s="188">
        <v>37.257815999999998</v>
      </c>
      <c r="H59" s="188">
        <v>0.97863443000000006</v>
      </c>
      <c r="I59" s="64">
        <v>0.97912838999999996</v>
      </c>
      <c r="J59" s="64">
        <v>2.9132396000000001E-2</v>
      </c>
      <c r="K59" s="189"/>
      <c r="L59" s="259"/>
      <c r="M59" s="259"/>
      <c r="N59" s="58"/>
      <c r="O59" s="30"/>
      <c r="P59" s="58"/>
      <c r="Q59" s="30"/>
      <c r="R59" s="134"/>
      <c r="S59" s="206"/>
      <c r="T59" s="290"/>
      <c r="U59" s="29" t="s">
        <v>35</v>
      </c>
      <c r="V59" s="187"/>
      <c r="W59" s="58"/>
      <c r="X59" s="188">
        <v>32.832498999999999</v>
      </c>
      <c r="Y59" s="188">
        <v>37.282746000000003</v>
      </c>
      <c r="Z59" s="188">
        <v>0.97856785000000002</v>
      </c>
      <c r="AA59" s="64">
        <v>0.97914458999999998</v>
      </c>
      <c r="AB59" s="64">
        <v>2.9087199000000001E-2</v>
      </c>
      <c r="AC59" s="189"/>
      <c r="AD59" s="259"/>
      <c r="AE59" s="259"/>
      <c r="AF59" s="58"/>
      <c r="AG59" s="30"/>
      <c r="AH59" s="58"/>
      <c r="AI59" s="30"/>
      <c r="AJ59" s="134"/>
      <c r="AK59" s="208"/>
      <c r="AL59" s="290"/>
      <c r="AM59" s="88">
        <f t="shared" si="4"/>
        <v>1.5858000000001482E-2</v>
      </c>
      <c r="AN59" s="123">
        <f t="shared" si="5"/>
        <v>2.4930000000004782E-2</v>
      </c>
      <c r="AO59" s="123">
        <f t="shared" si="6"/>
        <v>-6.6580000000038275E-5</v>
      </c>
      <c r="AP59" s="123">
        <f t="shared" si="7"/>
        <v>1.6200000000021753E-5</v>
      </c>
      <c r="AQ59" s="89">
        <f t="shared" si="8"/>
        <v>-4.5197000000000292E-5</v>
      </c>
      <c r="AR59" s="42" t="str">
        <f t="shared" si="11"/>
        <v/>
      </c>
      <c r="AS59" s="42" t="str">
        <f t="shared" si="9"/>
        <v/>
      </c>
      <c r="AT59" s="42" t="str">
        <f t="shared" si="10"/>
        <v/>
      </c>
      <c r="AX59" s="12"/>
      <c r="AZ59" s="12"/>
    </row>
    <row r="60" spans="2:52" ht="12.75" customHeight="1" x14ac:dyDescent="0.15">
      <c r="B60" s="290"/>
      <c r="C60" s="29" t="s">
        <v>36</v>
      </c>
      <c r="D60" s="187"/>
      <c r="E60" s="58"/>
      <c r="F60" s="188">
        <v>38.096536</v>
      </c>
      <c r="G60" s="188">
        <v>41.638598000000002</v>
      </c>
      <c r="H60" s="188">
        <v>0.98992711</v>
      </c>
      <c r="I60" s="64">
        <v>0.99204861</v>
      </c>
      <c r="J60" s="64">
        <v>1.4548815E-2</v>
      </c>
      <c r="K60" s="189"/>
      <c r="L60" s="259"/>
      <c r="M60" s="259"/>
      <c r="N60" s="58"/>
      <c r="O60" s="30"/>
      <c r="P60" s="58"/>
      <c r="Q60" s="30"/>
      <c r="R60" s="134"/>
      <c r="S60" s="206"/>
      <c r="T60" s="290"/>
      <c r="U60" s="29" t="s">
        <v>36</v>
      </c>
      <c r="V60" s="187"/>
      <c r="W60" s="58"/>
      <c r="X60" s="188">
        <v>38.179077999999997</v>
      </c>
      <c r="Y60" s="188">
        <v>41.708196000000001</v>
      </c>
      <c r="Z60" s="188">
        <v>0.98995038000000002</v>
      </c>
      <c r="AA60" s="64">
        <v>0.99228576999999996</v>
      </c>
      <c r="AB60" s="64">
        <v>1.4348259E-2</v>
      </c>
      <c r="AC60" s="189"/>
      <c r="AD60" s="259"/>
      <c r="AE60" s="259"/>
      <c r="AF60" s="58"/>
      <c r="AG60" s="30"/>
      <c r="AH60" s="58"/>
      <c r="AI60" s="30"/>
      <c r="AJ60" s="134"/>
      <c r="AK60" s="208"/>
      <c r="AL60" s="290"/>
      <c r="AM60" s="88">
        <f t="shared" si="4"/>
        <v>8.2541999999996563E-2</v>
      </c>
      <c r="AN60" s="123">
        <f t="shared" si="5"/>
        <v>6.9597999999999161E-2</v>
      </c>
      <c r="AO60" s="123">
        <f t="shared" si="6"/>
        <v>2.3270000000019664E-5</v>
      </c>
      <c r="AP60" s="123">
        <f t="shared" si="7"/>
        <v>2.3715999999995852E-4</v>
      </c>
      <c r="AQ60" s="89">
        <f t="shared" si="8"/>
        <v>-2.005559999999993E-4</v>
      </c>
      <c r="AR60" s="42" t="str">
        <f t="shared" si="11"/>
        <v/>
      </c>
      <c r="AS60" s="42" t="str">
        <f t="shared" si="9"/>
        <v/>
      </c>
      <c r="AT60" s="42" t="str">
        <f t="shared" si="10"/>
        <v/>
      </c>
      <c r="AX60" s="12"/>
      <c r="AZ60" s="12"/>
    </row>
    <row r="61" spans="2:52" ht="12.75" customHeight="1" x14ac:dyDescent="0.15">
      <c r="B61" s="290"/>
      <c r="C61" s="29" t="s">
        <v>38</v>
      </c>
      <c r="D61" s="187"/>
      <c r="E61" s="58"/>
      <c r="F61" s="188">
        <v>41.484273000000002</v>
      </c>
      <c r="G61" s="188">
        <v>44.763012000000003</v>
      </c>
      <c r="H61" s="188">
        <v>0.99355561999999997</v>
      </c>
      <c r="I61" s="64">
        <v>0.99648115000000004</v>
      </c>
      <c r="J61" s="64">
        <v>7.7746604000000002E-3</v>
      </c>
      <c r="K61" s="189"/>
      <c r="L61" s="259"/>
      <c r="M61" s="259"/>
      <c r="N61" s="58"/>
      <c r="O61" s="30"/>
      <c r="P61" s="58"/>
      <c r="Q61" s="30"/>
      <c r="R61" s="134"/>
      <c r="S61" s="206"/>
      <c r="T61" s="290"/>
      <c r="U61" s="29" t="s">
        <v>38</v>
      </c>
      <c r="V61" s="187"/>
      <c r="W61" s="58"/>
      <c r="X61" s="188">
        <v>41.492494000000001</v>
      </c>
      <c r="Y61" s="188">
        <v>44.780952999999997</v>
      </c>
      <c r="Z61" s="188">
        <v>0.99354505999999998</v>
      </c>
      <c r="AA61" s="64">
        <v>0.99662901000000004</v>
      </c>
      <c r="AB61" s="64">
        <v>7.7726775999999997E-3</v>
      </c>
      <c r="AC61" s="189"/>
      <c r="AD61" s="259"/>
      <c r="AE61" s="259"/>
      <c r="AF61" s="58"/>
      <c r="AG61" s="30"/>
      <c r="AH61" s="58"/>
      <c r="AI61" s="30"/>
      <c r="AJ61" s="134"/>
      <c r="AK61" s="208"/>
      <c r="AL61" s="290"/>
      <c r="AM61" s="88">
        <f t="shared" si="4"/>
        <v>8.2209999999989236E-3</v>
      </c>
      <c r="AN61" s="123">
        <f t="shared" si="5"/>
        <v>1.7940999999993323E-2</v>
      </c>
      <c r="AO61" s="123">
        <f t="shared" si="6"/>
        <v>-1.0559999999992797E-5</v>
      </c>
      <c r="AP61" s="123">
        <f t="shared" si="7"/>
        <v>1.4785999999999966E-4</v>
      </c>
      <c r="AQ61" s="89">
        <f t="shared" si="8"/>
        <v>-1.9828000000004717E-6</v>
      </c>
      <c r="AR61" s="42" t="str">
        <f t="shared" si="11"/>
        <v/>
      </c>
      <c r="AS61" s="42" t="str">
        <f t="shared" si="9"/>
        <v/>
      </c>
      <c r="AT61" s="42" t="str">
        <f t="shared" si="10"/>
        <v/>
      </c>
      <c r="AX61" s="12"/>
      <c r="AZ61" s="12"/>
    </row>
    <row r="62" spans="2:52" ht="13.5" customHeight="1" thickBot="1" x14ac:dyDescent="0.2">
      <c r="B62" s="290"/>
      <c r="C62" s="29"/>
      <c r="D62" s="187"/>
      <c r="E62" s="58"/>
      <c r="F62" s="190"/>
      <c r="G62" s="190"/>
      <c r="H62" s="190"/>
      <c r="I62" s="58"/>
      <c r="J62" s="58"/>
      <c r="K62" s="189"/>
      <c r="L62" s="259"/>
      <c r="M62" s="259"/>
      <c r="N62" s="58"/>
      <c r="O62" s="30"/>
      <c r="P62" s="58"/>
      <c r="Q62" s="30"/>
      <c r="R62" s="185"/>
      <c r="S62" s="206"/>
      <c r="T62" s="290"/>
      <c r="U62" s="29"/>
      <c r="V62" s="187"/>
      <c r="W62" s="58"/>
      <c r="X62" s="190"/>
      <c r="Y62" s="190"/>
      <c r="Z62" s="190"/>
      <c r="AA62" s="58"/>
      <c r="AB62" s="58"/>
      <c r="AC62" s="189"/>
      <c r="AD62" s="259"/>
      <c r="AE62" s="259"/>
      <c r="AF62" s="58"/>
      <c r="AG62" s="30"/>
      <c r="AH62" s="58"/>
      <c r="AI62" s="30"/>
      <c r="AJ62" s="185"/>
      <c r="AK62" s="208"/>
      <c r="AL62" s="290"/>
      <c r="AM62" s="124" t="str">
        <f t="shared" si="4"/>
        <v/>
      </c>
      <c r="AN62" s="125" t="str">
        <f t="shared" si="5"/>
        <v/>
      </c>
      <c r="AO62" s="125" t="str">
        <f t="shared" si="6"/>
        <v/>
      </c>
      <c r="AP62" s="125" t="str">
        <f t="shared" si="7"/>
        <v/>
      </c>
      <c r="AQ62" s="126" t="str">
        <f t="shared" si="8"/>
        <v/>
      </c>
      <c r="AR62" s="42" t="str">
        <f t="shared" si="11"/>
        <v/>
      </c>
      <c r="AS62" s="42" t="str">
        <f t="shared" si="9"/>
        <v/>
      </c>
      <c r="AT62" s="42" t="str">
        <f t="shared" si="10"/>
        <v/>
      </c>
      <c r="AX62" s="12"/>
      <c r="AZ62" s="12"/>
    </row>
    <row r="63" spans="2:52" x14ac:dyDescent="0.15">
      <c r="B63" s="292" t="s">
        <v>78</v>
      </c>
      <c r="C63" s="27" t="s">
        <v>34</v>
      </c>
      <c r="D63" s="41"/>
      <c r="E63" s="57"/>
      <c r="F63" s="98">
        <v>28.699808999999998</v>
      </c>
      <c r="G63" s="98">
        <v>34.239407</v>
      </c>
      <c r="H63" s="98">
        <v>0.96117627999999999</v>
      </c>
      <c r="I63" s="62">
        <v>0.95948197999999996</v>
      </c>
      <c r="J63" s="62">
        <v>5.2442790000000003E-2</v>
      </c>
      <c r="K63" s="63"/>
      <c r="L63" s="258"/>
      <c r="M63" s="258"/>
      <c r="N63" s="57"/>
      <c r="O63" s="28"/>
      <c r="P63" s="57"/>
      <c r="Q63" s="28"/>
      <c r="R63" s="133"/>
      <c r="S63" s="206"/>
      <c r="T63" s="292" t="s">
        <v>78</v>
      </c>
      <c r="U63" s="27" t="s">
        <v>34</v>
      </c>
      <c r="V63" s="41"/>
      <c r="W63" s="57"/>
      <c r="X63" s="98">
        <v>28.792508999999999</v>
      </c>
      <c r="Y63" s="98">
        <v>34.283983999999997</v>
      </c>
      <c r="Z63" s="98">
        <v>0.96136310000000003</v>
      </c>
      <c r="AA63" s="62">
        <v>0.96000432000000002</v>
      </c>
      <c r="AB63" s="62">
        <v>5.2257534000000001E-2</v>
      </c>
      <c r="AC63" s="63"/>
      <c r="AD63" s="258"/>
      <c r="AE63" s="258"/>
      <c r="AF63" s="57"/>
      <c r="AG63" s="28"/>
      <c r="AH63" s="57"/>
      <c r="AI63" s="28"/>
      <c r="AJ63" s="133"/>
      <c r="AK63" s="208"/>
      <c r="AL63" s="292" t="s">
        <v>78</v>
      </c>
      <c r="AM63" s="121">
        <f t="shared" si="4"/>
        <v>9.2700000000000671E-2</v>
      </c>
      <c r="AN63" s="97">
        <f t="shared" si="5"/>
        <v>4.4576999999996758E-2</v>
      </c>
      <c r="AO63" s="97">
        <f t="shared" si="6"/>
        <v>1.8682000000003196E-4</v>
      </c>
      <c r="AP63" s="97">
        <f t="shared" si="7"/>
        <v>5.2234000000006553E-4</v>
      </c>
      <c r="AQ63" s="122">
        <f t="shared" si="8"/>
        <v>-1.852560000000017E-4</v>
      </c>
      <c r="AR63" s="42" t="str">
        <f t="shared" si="11"/>
        <v/>
      </c>
      <c r="AS63" s="42" t="str">
        <f t="shared" si="9"/>
        <v/>
      </c>
      <c r="AT63" s="42" t="str">
        <f t="shared" si="10"/>
        <v/>
      </c>
      <c r="AX63" s="12"/>
      <c r="AZ63" s="12"/>
    </row>
    <row r="64" spans="2:52" ht="12.75" customHeight="1" x14ac:dyDescent="0.15">
      <c r="B64" s="290"/>
      <c r="C64" s="29" t="s">
        <v>35</v>
      </c>
      <c r="D64" s="187"/>
      <c r="E64" s="58"/>
      <c r="F64" s="188">
        <v>32.759548000000002</v>
      </c>
      <c r="G64" s="188">
        <v>37.217872999999997</v>
      </c>
      <c r="H64" s="188">
        <v>0.97850143999999994</v>
      </c>
      <c r="I64" s="64">
        <v>0.97754845999999995</v>
      </c>
      <c r="J64" s="64">
        <v>2.8541308000000001E-2</v>
      </c>
      <c r="K64" s="189"/>
      <c r="L64" s="259"/>
      <c r="M64" s="259"/>
      <c r="N64" s="58"/>
      <c r="O64" s="30"/>
      <c r="P64" s="58"/>
      <c r="Q64" s="30"/>
      <c r="R64" s="134"/>
      <c r="S64" s="206"/>
      <c r="T64" s="290"/>
      <c r="U64" s="29" t="s">
        <v>35</v>
      </c>
      <c r="V64" s="187"/>
      <c r="W64" s="58"/>
      <c r="X64" s="188">
        <v>32.754434000000003</v>
      </c>
      <c r="Y64" s="188">
        <v>37.230286</v>
      </c>
      <c r="Z64" s="188">
        <v>0.97842518000000001</v>
      </c>
      <c r="AA64" s="64">
        <v>0.97739708999999997</v>
      </c>
      <c r="AB64" s="64">
        <v>2.8535692000000001E-2</v>
      </c>
      <c r="AC64" s="189"/>
      <c r="AD64" s="259"/>
      <c r="AE64" s="259"/>
      <c r="AF64" s="58"/>
      <c r="AG64" s="30"/>
      <c r="AH64" s="58"/>
      <c r="AI64" s="30"/>
      <c r="AJ64" s="134"/>
      <c r="AK64" s="208"/>
      <c r="AL64" s="290"/>
      <c r="AM64" s="88">
        <f t="shared" si="4"/>
        <v>-5.1139999999989527E-3</v>
      </c>
      <c r="AN64" s="123">
        <f t="shared" si="5"/>
        <v>1.2413000000002228E-2</v>
      </c>
      <c r="AO64" s="123">
        <f t="shared" si="6"/>
        <v>-7.6259999999939154E-5</v>
      </c>
      <c r="AP64" s="123">
        <f t="shared" si="7"/>
        <v>-1.5136999999998402E-4</v>
      </c>
      <c r="AQ64" s="89">
        <f t="shared" si="8"/>
        <v>-5.6159999999999544E-6</v>
      </c>
      <c r="AR64" s="42" t="str">
        <f t="shared" si="11"/>
        <v/>
      </c>
      <c r="AS64" s="42" t="str">
        <f t="shared" si="9"/>
        <v/>
      </c>
      <c r="AT64" s="42" t="str">
        <f t="shared" si="10"/>
        <v/>
      </c>
      <c r="AX64" s="12"/>
      <c r="AZ64" s="12"/>
    </row>
    <row r="65" spans="2:52" ht="12.75" customHeight="1" x14ac:dyDescent="0.15">
      <c r="B65" s="290"/>
      <c r="C65" s="29" t="s">
        <v>36</v>
      </c>
      <c r="D65" s="187"/>
      <c r="E65" s="58"/>
      <c r="F65" s="188">
        <v>38.215325</v>
      </c>
      <c r="G65" s="188">
        <v>41.744376000000003</v>
      </c>
      <c r="H65" s="188">
        <v>0.98983739999999998</v>
      </c>
      <c r="I65" s="64">
        <v>0.99140024000000004</v>
      </c>
      <c r="J65" s="64">
        <v>1.4327067000000001E-2</v>
      </c>
      <c r="K65" s="189"/>
      <c r="L65" s="259"/>
      <c r="M65" s="259"/>
      <c r="N65" s="58"/>
      <c r="O65" s="30"/>
      <c r="P65" s="58"/>
      <c r="Q65" s="30"/>
      <c r="R65" s="134"/>
      <c r="S65" s="206"/>
      <c r="T65" s="290"/>
      <c r="U65" s="29" t="s">
        <v>36</v>
      </c>
      <c r="V65" s="187"/>
      <c r="W65" s="58"/>
      <c r="X65" s="188">
        <v>38.274872000000002</v>
      </c>
      <c r="Y65" s="188">
        <v>41.79036</v>
      </c>
      <c r="Z65" s="188">
        <v>0.98985243000000001</v>
      </c>
      <c r="AA65" s="64">
        <v>0.99153119000000001</v>
      </c>
      <c r="AB65" s="64">
        <v>1.425587E-2</v>
      </c>
      <c r="AC65" s="189"/>
      <c r="AD65" s="259"/>
      <c r="AE65" s="259"/>
      <c r="AF65" s="58"/>
      <c r="AG65" s="30"/>
      <c r="AH65" s="58"/>
      <c r="AI65" s="30"/>
      <c r="AJ65" s="134"/>
      <c r="AK65" s="208"/>
      <c r="AL65" s="290"/>
      <c r="AM65" s="88">
        <f t="shared" si="4"/>
        <v>5.9547000000002015E-2</v>
      </c>
      <c r="AN65" s="123">
        <f t="shared" si="5"/>
        <v>4.5983999999997138E-2</v>
      </c>
      <c r="AO65" s="123">
        <f t="shared" si="6"/>
        <v>1.5030000000026966E-5</v>
      </c>
      <c r="AP65" s="123">
        <f t="shared" si="7"/>
        <v>1.3094999999996304E-4</v>
      </c>
      <c r="AQ65" s="89">
        <f t="shared" si="8"/>
        <v>-7.1197000000000274E-5</v>
      </c>
      <c r="AR65" s="42" t="str">
        <f t="shared" si="11"/>
        <v/>
      </c>
      <c r="AS65" s="42" t="str">
        <f t="shared" ref="AS65:AS87" si="12">IF(OR(AD65="",L65=""),"",AD65-L65)</f>
        <v/>
      </c>
      <c r="AT65" s="42" t="str">
        <f t="shared" ref="AT65:AT87" si="13">IF(OR(AE65="",M65=""),"",AE65-M65)</f>
        <v/>
      </c>
      <c r="AX65" s="12"/>
      <c r="AZ65" s="12"/>
    </row>
    <row r="66" spans="2:52" ht="12.75" customHeight="1" x14ac:dyDescent="0.15">
      <c r="B66" s="290"/>
      <c r="C66" s="29" t="s">
        <v>38</v>
      </c>
      <c r="D66" s="187"/>
      <c r="E66" s="58"/>
      <c r="F66" s="188">
        <v>41.497253000000001</v>
      </c>
      <c r="G66" s="188">
        <v>44.761009999999999</v>
      </c>
      <c r="H66" s="188">
        <v>0.99340527000000001</v>
      </c>
      <c r="I66" s="64">
        <v>0.99659392000000002</v>
      </c>
      <c r="J66" s="64">
        <v>7.704102E-3</v>
      </c>
      <c r="K66" s="189"/>
      <c r="L66" s="259"/>
      <c r="M66" s="259"/>
      <c r="N66" s="58"/>
      <c r="O66" s="30"/>
      <c r="P66" s="58"/>
      <c r="Q66" s="30"/>
      <c r="R66" s="134"/>
      <c r="S66" s="206"/>
      <c r="T66" s="290"/>
      <c r="U66" s="29" t="s">
        <v>38</v>
      </c>
      <c r="V66" s="187"/>
      <c r="W66" s="58"/>
      <c r="X66" s="188">
        <v>41.485973999999999</v>
      </c>
      <c r="Y66" s="188">
        <v>44.757497999999998</v>
      </c>
      <c r="Z66" s="188">
        <v>0.99340645999999999</v>
      </c>
      <c r="AA66" s="64">
        <v>0.99660272000000005</v>
      </c>
      <c r="AB66" s="64">
        <v>7.7323996999999998E-3</v>
      </c>
      <c r="AC66" s="189"/>
      <c r="AD66" s="259"/>
      <c r="AE66" s="259"/>
      <c r="AF66" s="58"/>
      <c r="AG66" s="30"/>
      <c r="AH66" s="58"/>
      <c r="AI66" s="30"/>
      <c r="AJ66" s="134"/>
      <c r="AK66" s="208"/>
      <c r="AL66" s="290"/>
      <c r="AM66" s="88">
        <f t="shared" si="4"/>
        <v>-1.1279000000001815E-2</v>
      </c>
      <c r="AN66" s="123">
        <f t="shared" si="5"/>
        <v>-3.5120000000006257E-3</v>
      </c>
      <c r="AO66" s="123">
        <f t="shared" si="6"/>
        <v>1.1899999999842592E-6</v>
      </c>
      <c r="AP66" s="123">
        <f t="shared" si="7"/>
        <v>8.8000000000310052E-6</v>
      </c>
      <c r="AQ66" s="89">
        <f t="shared" si="8"/>
        <v>2.8297699999999849E-5</v>
      </c>
      <c r="AR66" s="42" t="str">
        <f t="shared" si="11"/>
        <v/>
      </c>
      <c r="AS66" s="42" t="str">
        <f t="shared" si="12"/>
        <v/>
      </c>
      <c r="AT66" s="42" t="str">
        <f t="shared" si="13"/>
        <v/>
      </c>
      <c r="AX66" s="12"/>
      <c r="AZ66" s="12"/>
    </row>
    <row r="67" spans="2:52" ht="13.5" customHeight="1" thickBot="1" x14ac:dyDescent="0.2">
      <c r="B67" s="290"/>
      <c r="C67" s="29"/>
      <c r="D67" s="187"/>
      <c r="E67" s="58"/>
      <c r="F67" s="190"/>
      <c r="G67" s="190"/>
      <c r="H67" s="190"/>
      <c r="I67" s="58"/>
      <c r="J67" s="58"/>
      <c r="K67" s="189"/>
      <c r="L67" s="259"/>
      <c r="M67" s="259"/>
      <c r="N67" s="58"/>
      <c r="O67" s="30"/>
      <c r="P67" s="58"/>
      <c r="Q67" s="30"/>
      <c r="R67" s="185"/>
      <c r="S67" s="206"/>
      <c r="T67" s="290"/>
      <c r="U67" s="29"/>
      <c r="V67" s="187"/>
      <c r="W67" s="58"/>
      <c r="X67" s="190"/>
      <c r="Y67" s="190"/>
      <c r="Z67" s="190"/>
      <c r="AA67" s="58"/>
      <c r="AB67" s="58"/>
      <c r="AC67" s="189"/>
      <c r="AD67" s="259"/>
      <c r="AE67" s="259"/>
      <c r="AF67" s="58"/>
      <c r="AG67" s="30"/>
      <c r="AH67" s="58"/>
      <c r="AI67" s="30"/>
      <c r="AJ67" s="185"/>
      <c r="AK67" s="208"/>
      <c r="AL67" s="290"/>
      <c r="AM67" s="124" t="str">
        <f t="shared" si="4"/>
        <v/>
      </c>
      <c r="AN67" s="125" t="str">
        <f t="shared" si="5"/>
        <v/>
      </c>
      <c r="AO67" s="125" t="str">
        <f t="shared" si="6"/>
        <v/>
      </c>
      <c r="AP67" s="125" t="str">
        <f t="shared" si="7"/>
        <v/>
      </c>
      <c r="AQ67" s="126" t="str">
        <f t="shared" si="8"/>
        <v/>
      </c>
      <c r="AR67" s="42" t="str">
        <f t="shared" si="11"/>
        <v/>
      </c>
      <c r="AS67" s="42" t="str">
        <f t="shared" si="12"/>
        <v/>
      </c>
      <c r="AT67" s="42" t="str">
        <f t="shared" si="13"/>
        <v/>
      </c>
      <c r="AX67" s="12"/>
      <c r="AZ67" s="12"/>
    </row>
    <row r="68" spans="2:52" x14ac:dyDescent="0.15">
      <c r="B68" s="292" t="s">
        <v>79</v>
      </c>
      <c r="C68" s="27" t="s">
        <v>34</v>
      </c>
      <c r="D68" s="41"/>
      <c r="E68" s="57"/>
      <c r="F68" s="98">
        <v>28.723616</v>
      </c>
      <c r="G68" s="98">
        <v>34.292194000000002</v>
      </c>
      <c r="H68" s="98">
        <v>0.96077252000000002</v>
      </c>
      <c r="I68" s="62">
        <v>0.95934271999999998</v>
      </c>
      <c r="J68" s="62">
        <v>5.1846183999999997E-2</v>
      </c>
      <c r="K68" s="63"/>
      <c r="L68" s="258"/>
      <c r="M68" s="258"/>
      <c r="N68" s="57"/>
      <c r="O68" s="28"/>
      <c r="P68" s="57"/>
      <c r="Q68" s="28"/>
      <c r="R68" s="133"/>
      <c r="S68" s="206"/>
      <c r="T68" s="292" t="s">
        <v>79</v>
      </c>
      <c r="U68" s="27" t="s">
        <v>34</v>
      </c>
      <c r="V68" s="41"/>
      <c r="W68" s="57"/>
      <c r="X68" s="98">
        <v>28.792794000000001</v>
      </c>
      <c r="Y68" s="98">
        <v>34.316246</v>
      </c>
      <c r="Z68" s="98">
        <v>0.96089042999999996</v>
      </c>
      <c r="AA68" s="62">
        <v>0.95966878</v>
      </c>
      <c r="AB68" s="62">
        <v>5.1754102000000003E-2</v>
      </c>
      <c r="AC68" s="63"/>
      <c r="AD68" s="258"/>
      <c r="AE68" s="258"/>
      <c r="AF68" s="57"/>
      <c r="AG68" s="28"/>
      <c r="AH68" s="57"/>
      <c r="AI68" s="28"/>
      <c r="AJ68" s="133"/>
      <c r="AK68" s="208"/>
      <c r="AL68" s="292" t="s">
        <v>79</v>
      </c>
      <c r="AM68" s="121">
        <f t="shared" si="4"/>
        <v>6.917800000000085E-2</v>
      </c>
      <c r="AN68" s="97">
        <f t="shared" si="5"/>
        <v>2.405199999999752E-2</v>
      </c>
      <c r="AO68" s="97">
        <f t="shared" si="6"/>
        <v>1.1790999999994334E-4</v>
      </c>
      <c r="AP68" s="97">
        <f t="shared" si="7"/>
        <v>3.2606000000001689E-4</v>
      </c>
      <c r="AQ68" s="122">
        <f t="shared" si="8"/>
        <v>-9.2081999999993336E-5</v>
      </c>
      <c r="AR68" s="42" t="str">
        <f t="shared" si="11"/>
        <v/>
      </c>
      <c r="AS68" s="42" t="str">
        <f t="shared" si="12"/>
        <v/>
      </c>
      <c r="AT68" s="42" t="str">
        <f t="shared" si="13"/>
        <v/>
      </c>
      <c r="AX68" s="12"/>
      <c r="AZ68" s="12"/>
    </row>
    <row r="69" spans="2:52" ht="12.75" customHeight="1" x14ac:dyDescent="0.15">
      <c r="B69" s="290"/>
      <c r="C69" s="29" t="s">
        <v>35</v>
      </c>
      <c r="D69" s="187"/>
      <c r="E69" s="58"/>
      <c r="F69" s="188">
        <v>32.832585000000002</v>
      </c>
      <c r="G69" s="188">
        <v>37.276226000000001</v>
      </c>
      <c r="H69" s="188">
        <v>0.97824109999999997</v>
      </c>
      <c r="I69" s="64">
        <v>0.97662895999999999</v>
      </c>
      <c r="J69" s="64">
        <v>2.8548728999999998E-2</v>
      </c>
      <c r="K69" s="189"/>
      <c r="L69" s="259"/>
      <c r="M69" s="259"/>
      <c r="N69" s="58"/>
      <c r="O69" s="30"/>
      <c r="P69" s="58"/>
      <c r="Q69" s="30"/>
      <c r="R69" s="134"/>
      <c r="S69" s="206"/>
      <c r="T69" s="290"/>
      <c r="U69" s="29" t="s">
        <v>35</v>
      </c>
      <c r="V69" s="187"/>
      <c r="W69" s="58"/>
      <c r="X69" s="188">
        <v>32.795811999999998</v>
      </c>
      <c r="Y69" s="188">
        <v>37.270685</v>
      </c>
      <c r="Z69" s="188">
        <v>0.97817562000000002</v>
      </c>
      <c r="AA69" s="64">
        <v>0.97650917000000004</v>
      </c>
      <c r="AB69" s="64">
        <v>2.8559775999999999E-2</v>
      </c>
      <c r="AC69" s="189"/>
      <c r="AD69" s="259"/>
      <c r="AE69" s="259"/>
      <c r="AF69" s="58"/>
      <c r="AG69" s="30"/>
      <c r="AH69" s="58"/>
      <c r="AI69" s="30"/>
      <c r="AJ69" s="134"/>
      <c r="AK69" s="208"/>
      <c r="AL69" s="290"/>
      <c r="AM69" s="88">
        <f t="shared" si="4"/>
        <v>-3.6773000000003719E-2</v>
      </c>
      <c r="AN69" s="123">
        <f t="shared" si="5"/>
        <v>-5.5410000000009063E-3</v>
      </c>
      <c r="AO69" s="123">
        <f t="shared" si="6"/>
        <v>-6.5479999999951133E-5</v>
      </c>
      <c r="AP69" s="123">
        <f t="shared" si="7"/>
        <v>-1.1978999999995299E-4</v>
      </c>
      <c r="AQ69" s="89">
        <f t="shared" si="8"/>
        <v>1.104700000000014E-5</v>
      </c>
      <c r="AR69" s="42" t="str">
        <f t="shared" si="11"/>
        <v/>
      </c>
      <c r="AS69" s="42" t="str">
        <f t="shared" si="12"/>
        <v/>
      </c>
      <c r="AT69" s="42" t="str">
        <f t="shared" si="13"/>
        <v/>
      </c>
      <c r="AX69" s="12"/>
      <c r="AZ69" s="12"/>
    </row>
    <row r="70" spans="2:52" ht="12.75" customHeight="1" x14ac:dyDescent="0.15">
      <c r="B70" s="290"/>
      <c r="C70" s="29" t="s">
        <v>36</v>
      </c>
      <c r="D70" s="187"/>
      <c r="E70" s="58"/>
      <c r="F70" s="188">
        <v>38.243941</v>
      </c>
      <c r="G70" s="188">
        <v>41.782814999999999</v>
      </c>
      <c r="H70" s="188">
        <v>0.98965506999999997</v>
      </c>
      <c r="I70" s="64">
        <v>0.99076167000000004</v>
      </c>
      <c r="J70" s="64">
        <v>1.41738E-2</v>
      </c>
      <c r="K70" s="189"/>
      <c r="L70" s="259"/>
      <c r="M70" s="259"/>
      <c r="N70" s="58"/>
      <c r="O70" s="30"/>
      <c r="P70" s="58"/>
      <c r="Q70" s="30"/>
      <c r="R70" s="134"/>
      <c r="S70" s="206"/>
      <c r="T70" s="290"/>
      <c r="U70" s="29" t="s">
        <v>36</v>
      </c>
      <c r="V70" s="187"/>
      <c r="W70" s="58"/>
      <c r="X70" s="188">
        <v>38.271006</v>
      </c>
      <c r="Y70" s="188">
        <v>41.794817000000002</v>
      </c>
      <c r="Z70" s="188">
        <v>0.98964454999999996</v>
      </c>
      <c r="AA70" s="64">
        <v>0.99079037999999997</v>
      </c>
      <c r="AB70" s="64">
        <v>1.4130808999999999E-2</v>
      </c>
      <c r="AC70" s="189"/>
      <c r="AD70" s="259"/>
      <c r="AE70" s="259"/>
      <c r="AF70" s="58"/>
      <c r="AG70" s="30"/>
      <c r="AH70" s="58"/>
      <c r="AI70" s="30"/>
      <c r="AJ70" s="134"/>
      <c r="AK70" s="208"/>
      <c r="AL70" s="290"/>
      <c r="AM70" s="88">
        <f t="shared" si="4"/>
        <v>2.7065000000000339E-2</v>
      </c>
      <c r="AN70" s="123">
        <f t="shared" si="5"/>
        <v>1.2002000000002511E-2</v>
      </c>
      <c r="AO70" s="123">
        <f t="shared" si="6"/>
        <v>-1.0520000000013852E-5</v>
      </c>
      <c r="AP70" s="123">
        <f t="shared" si="7"/>
        <v>2.8709999999931846E-5</v>
      </c>
      <c r="AQ70" s="89">
        <f t="shared" si="8"/>
        <v>-4.2991000000000903E-5</v>
      </c>
      <c r="AR70" s="42" t="str">
        <f t="shared" si="11"/>
        <v/>
      </c>
      <c r="AS70" s="42" t="str">
        <f t="shared" si="12"/>
        <v/>
      </c>
      <c r="AT70" s="42" t="str">
        <f t="shared" si="13"/>
        <v/>
      </c>
      <c r="AX70" s="12"/>
      <c r="AZ70" s="12"/>
    </row>
    <row r="71" spans="2:52" ht="12.75" customHeight="1" x14ac:dyDescent="0.15">
      <c r="B71" s="290"/>
      <c r="C71" s="29" t="s">
        <v>38</v>
      </c>
      <c r="D71" s="187"/>
      <c r="E71" s="58"/>
      <c r="F71" s="188">
        <v>41.402107999999998</v>
      </c>
      <c r="G71" s="188">
        <v>44.669570999999998</v>
      </c>
      <c r="H71" s="188">
        <v>0.99325315999999997</v>
      </c>
      <c r="I71" s="64">
        <v>0.99652626</v>
      </c>
      <c r="J71" s="64">
        <v>7.9523300000000005E-3</v>
      </c>
      <c r="K71" s="189"/>
      <c r="L71" s="259"/>
      <c r="M71" s="259"/>
      <c r="N71" s="58"/>
      <c r="O71" s="30"/>
      <c r="P71" s="58"/>
      <c r="Q71" s="30"/>
      <c r="R71" s="134"/>
      <c r="S71" s="206"/>
      <c r="T71" s="290"/>
      <c r="U71" s="29" t="s">
        <v>38</v>
      </c>
      <c r="V71" s="187"/>
      <c r="W71" s="58"/>
      <c r="X71" s="188">
        <v>41.386315000000003</v>
      </c>
      <c r="Y71" s="188">
        <v>44.658377999999999</v>
      </c>
      <c r="Z71" s="188">
        <v>0.99325596999999999</v>
      </c>
      <c r="AA71" s="64">
        <v>0.99650945000000002</v>
      </c>
      <c r="AB71" s="64">
        <v>7.9655500000000001E-3</v>
      </c>
      <c r="AC71" s="189"/>
      <c r="AD71" s="259"/>
      <c r="AE71" s="259"/>
      <c r="AF71" s="58"/>
      <c r="AG71" s="30"/>
      <c r="AH71" s="58"/>
      <c r="AI71" s="30"/>
      <c r="AJ71" s="134"/>
      <c r="AK71" s="208"/>
      <c r="AL71" s="290"/>
      <c r="AM71" s="88">
        <f t="shared" si="4"/>
        <v>-1.5792999999995061E-2</v>
      </c>
      <c r="AN71" s="123">
        <f t="shared" si="5"/>
        <v>-1.1192999999998676E-2</v>
      </c>
      <c r="AO71" s="123">
        <f t="shared" si="6"/>
        <v>2.8100000000197412E-6</v>
      </c>
      <c r="AP71" s="123">
        <f t="shared" si="7"/>
        <v>-1.6809999999978231E-5</v>
      </c>
      <c r="AQ71" s="89">
        <f t="shared" si="8"/>
        <v>1.3219999999999552E-5</v>
      </c>
      <c r="AR71" s="42" t="str">
        <f t="shared" si="11"/>
        <v/>
      </c>
      <c r="AS71" s="42" t="str">
        <f t="shared" si="12"/>
        <v/>
      </c>
      <c r="AT71" s="42" t="str">
        <f t="shared" si="13"/>
        <v/>
      </c>
      <c r="AX71" s="12"/>
      <c r="AZ71" s="12"/>
    </row>
    <row r="72" spans="2:52" ht="13.5" customHeight="1" thickBot="1" x14ac:dyDescent="0.2">
      <c r="B72" s="290"/>
      <c r="C72" s="29"/>
      <c r="D72" s="187"/>
      <c r="E72" s="58"/>
      <c r="F72" s="190"/>
      <c r="G72" s="190"/>
      <c r="H72" s="190"/>
      <c r="I72" s="58"/>
      <c r="J72" s="58"/>
      <c r="K72" s="189"/>
      <c r="L72" s="259"/>
      <c r="M72" s="259"/>
      <c r="N72" s="58"/>
      <c r="O72" s="30"/>
      <c r="P72" s="58"/>
      <c r="Q72" s="30"/>
      <c r="R72" s="185"/>
      <c r="S72" s="206"/>
      <c r="T72" s="290"/>
      <c r="U72" s="29"/>
      <c r="V72" s="187"/>
      <c r="W72" s="58"/>
      <c r="X72" s="190"/>
      <c r="Y72" s="190"/>
      <c r="Z72" s="190"/>
      <c r="AA72" s="58"/>
      <c r="AB72" s="58"/>
      <c r="AC72" s="189"/>
      <c r="AD72" s="259"/>
      <c r="AE72" s="259"/>
      <c r="AF72" s="58"/>
      <c r="AG72" s="30"/>
      <c r="AH72" s="58"/>
      <c r="AI72" s="30"/>
      <c r="AJ72" s="185"/>
      <c r="AK72" s="208"/>
      <c r="AL72" s="290"/>
      <c r="AM72" s="124" t="str">
        <f t="shared" si="4"/>
        <v/>
      </c>
      <c r="AN72" s="125" t="str">
        <f t="shared" si="5"/>
        <v/>
      </c>
      <c r="AO72" s="125" t="str">
        <f t="shared" si="6"/>
        <v/>
      </c>
      <c r="AP72" s="125" t="str">
        <f t="shared" si="7"/>
        <v/>
      </c>
      <c r="AQ72" s="126" t="str">
        <f t="shared" si="8"/>
        <v/>
      </c>
      <c r="AR72" s="42" t="str">
        <f t="shared" si="11"/>
        <v/>
      </c>
      <c r="AS72" s="42" t="str">
        <f t="shared" si="12"/>
        <v/>
      </c>
      <c r="AT72" s="42" t="str">
        <f t="shared" si="13"/>
        <v/>
      </c>
      <c r="AX72" s="12"/>
      <c r="AZ72" s="12"/>
    </row>
    <row r="73" spans="2:52" x14ac:dyDescent="0.15">
      <c r="B73" s="292" t="s">
        <v>80</v>
      </c>
      <c r="C73" s="27" t="s">
        <v>34</v>
      </c>
      <c r="D73" s="41"/>
      <c r="E73" s="57"/>
      <c r="F73" s="98">
        <v>28.797215000000001</v>
      </c>
      <c r="G73" s="98">
        <v>34.353212999999997</v>
      </c>
      <c r="H73" s="98">
        <v>0.96062530000000002</v>
      </c>
      <c r="I73" s="62">
        <v>0.95971861999999997</v>
      </c>
      <c r="J73" s="62">
        <v>5.1833249999999997E-2</v>
      </c>
      <c r="K73" s="63"/>
      <c r="L73" s="258"/>
      <c r="M73" s="258"/>
      <c r="N73" s="57"/>
      <c r="O73" s="28"/>
      <c r="P73" s="57"/>
      <c r="Q73" s="28"/>
      <c r="R73" s="133"/>
      <c r="S73" s="206"/>
      <c r="T73" s="292" t="s">
        <v>80</v>
      </c>
      <c r="U73" s="27" t="s">
        <v>34</v>
      </c>
      <c r="V73" s="41"/>
      <c r="W73" s="57"/>
      <c r="X73" s="98">
        <v>28.868147</v>
      </c>
      <c r="Y73" s="98">
        <v>34.373109999999997</v>
      </c>
      <c r="Z73" s="98">
        <v>0.96070560000000005</v>
      </c>
      <c r="AA73" s="62">
        <v>0.96013245000000003</v>
      </c>
      <c r="AB73" s="62">
        <v>5.1867336E-2</v>
      </c>
      <c r="AC73" s="63"/>
      <c r="AD73" s="258"/>
      <c r="AE73" s="258"/>
      <c r="AF73" s="57"/>
      <c r="AG73" s="28"/>
      <c r="AH73" s="57"/>
      <c r="AI73" s="28"/>
      <c r="AJ73" s="133"/>
      <c r="AK73" s="208"/>
      <c r="AL73" s="292" t="s">
        <v>80</v>
      </c>
      <c r="AM73" s="121">
        <f t="shared" si="4"/>
        <v>7.0931999999999107E-2</v>
      </c>
      <c r="AN73" s="97">
        <f t="shared" si="5"/>
        <v>1.9897000000000276E-2</v>
      </c>
      <c r="AO73" s="97">
        <f t="shared" si="6"/>
        <v>8.0300000000033123E-5</v>
      </c>
      <c r="AP73" s="97">
        <f t="shared" si="7"/>
        <v>4.1383000000005943E-4</v>
      </c>
      <c r="AQ73" s="122">
        <f t="shared" si="8"/>
        <v>3.4086000000002614E-5</v>
      </c>
      <c r="AR73" s="42" t="str">
        <f t="shared" si="11"/>
        <v/>
      </c>
      <c r="AS73" s="42" t="str">
        <f t="shared" si="12"/>
        <v/>
      </c>
      <c r="AT73" s="42" t="str">
        <f t="shared" si="13"/>
        <v/>
      </c>
      <c r="AX73" s="12"/>
      <c r="AZ73" s="12"/>
    </row>
    <row r="74" spans="2:52" ht="12.75" customHeight="1" x14ac:dyDescent="0.15">
      <c r="B74" s="290"/>
      <c r="C74" s="29" t="s">
        <v>35</v>
      </c>
      <c r="D74" s="187"/>
      <c r="E74" s="58"/>
      <c r="F74" s="188">
        <v>32.77167</v>
      </c>
      <c r="G74" s="188">
        <v>37.181393</v>
      </c>
      <c r="H74" s="188">
        <v>0.97794791000000003</v>
      </c>
      <c r="I74" s="64">
        <v>0.97662782000000004</v>
      </c>
      <c r="J74" s="64">
        <v>2.9722238000000002E-2</v>
      </c>
      <c r="K74" s="189"/>
      <c r="L74" s="259"/>
      <c r="M74" s="259"/>
      <c r="N74" s="58"/>
      <c r="O74" s="30"/>
      <c r="P74" s="58"/>
      <c r="Q74" s="30"/>
      <c r="R74" s="134"/>
      <c r="S74" s="206"/>
      <c r="T74" s="290"/>
      <c r="U74" s="29" t="s">
        <v>35</v>
      </c>
      <c r="V74" s="187"/>
      <c r="W74" s="58"/>
      <c r="X74" s="188">
        <v>32.738261999999999</v>
      </c>
      <c r="Y74" s="188">
        <v>37.179191000000003</v>
      </c>
      <c r="Z74" s="188">
        <v>0.97790533999999996</v>
      </c>
      <c r="AA74" s="64">
        <v>0.97647158000000001</v>
      </c>
      <c r="AB74" s="64">
        <v>2.9863971999999999E-2</v>
      </c>
      <c r="AC74" s="189"/>
      <c r="AD74" s="259"/>
      <c r="AE74" s="259"/>
      <c r="AF74" s="58"/>
      <c r="AG74" s="30"/>
      <c r="AH74" s="58"/>
      <c r="AI74" s="30"/>
      <c r="AJ74" s="134"/>
      <c r="AK74" s="208"/>
      <c r="AL74" s="290"/>
      <c r="AM74" s="88">
        <f t="shared" si="4"/>
        <v>-3.3408000000001437E-2</v>
      </c>
      <c r="AN74" s="123">
        <f t="shared" si="5"/>
        <v>-2.2019999999969286E-3</v>
      </c>
      <c r="AO74" s="123">
        <f t="shared" si="6"/>
        <v>-4.2570000000075048E-5</v>
      </c>
      <c r="AP74" s="123">
        <f t="shared" si="7"/>
        <v>-1.5624000000002969E-4</v>
      </c>
      <c r="AQ74" s="89">
        <f t="shared" si="8"/>
        <v>1.4173399999999753E-4</v>
      </c>
      <c r="AR74" s="42" t="str">
        <f t="shared" si="11"/>
        <v/>
      </c>
      <c r="AS74" s="42" t="str">
        <f t="shared" si="12"/>
        <v/>
      </c>
      <c r="AT74" s="42" t="str">
        <f t="shared" si="13"/>
        <v/>
      </c>
      <c r="AX74" s="12"/>
      <c r="AZ74" s="12"/>
    </row>
    <row r="75" spans="2:52" ht="12.75" customHeight="1" x14ac:dyDescent="0.15">
      <c r="B75" s="290"/>
      <c r="C75" s="29" t="s">
        <v>36</v>
      </c>
      <c r="D75" s="187"/>
      <c r="E75" s="58"/>
      <c r="F75" s="188">
        <v>38.195805999999997</v>
      </c>
      <c r="G75" s="188">
        <v>41.703225000000003</v>
      </c>
      <c r="H75" s="188">
        <v>0.98947770000000002</v>
      </c>
      <c r="I75" s="64">
        <v>0.99086189999999996</v>
      </c>
      <c r="J75" s="64">
        <v>1.5390756E-2</v>
      </c>
      <c r="K75" s="189"/>
      <c r="L75" s="259"/>
      <c r="M75" s="259"/>
      <c r="N75" s="58"/>
      <c r="O75" s="30"/>
      <c r="P75" s="58"/>
      <c r="Q75" s="30"/>
      <c r="R75" s="134"/>
      <c r="S75" s="206"/>
      <c r="T75" s="290"/>
      <c r="U75" s="29" t="s">
        <v>36</v>
      </c>
      <c r="V75" s="187"/>
      <c r="W75" s="58"/>
      <c r="X75" s="188">
        <v>38.203301000000003</v>
      </c>
      <c r="Y75" s="188">
        <v>41.702376000000001</v>
      </c>
      <c r="Z75" s="188">
        <v>0.98947445000000001</v>
      </c>
      <c r="AA75" s="64">
        <v>0.99087477999999996</v>
      </c>
      <c r="AB75" s="64">
        <v>1.5249789999999999E-2</v>
      </c>
      <c r="AC75" s="189"/>
      <c r="AD75" s="259"/>
      <c r="AE75" s="259"/>
      <c r="AF75" s="58"/>
      <c r="AG75" s="30"/>
      <c r="AH75" s="58"/>
      <c r="AI75" s="30"/>
      <c r="AJ75" s="134"/>
      <c r="AK75" s="208"/>
      <c r="AL75" s="290"/>
      <c r="AM75" s="88">
        <f t="shared" si="4"/>
        <v>7.4950000000058026E-3</v>
      </c>
      <c r="AN75" s="123">
        <f t="shared" si="5"/>
        <v>-8.4900000000232012E-4</v>
      </c>
      <c r="AO75" s="123">
        <f t="shared" si="6"/>
        <v>-3.2500000000101892E-6</v>
      </c>
      <c r="AP75" s="123">
        <f t="shared" si="7"/>
        <v>1.2879999999992897E-5</v>
      </c>
      <c r="AQ75" s="89">
        <f t="shared" si="8"/>
        <v>-1.4096600000000105E-4</v>
      </c>
      <c r="AR75" s="42" t="str">
        <f t="shared" si="11"/>
        <v/>
      </c>
      <c r="AS75" s="42" t="str">
        <f t="shared" si="12"/>
        <v/>
      </c>
      <c r="AT75" s="42" t="str">
        <f t="shared" si="13"/>
        <v/>
      </c>
      <c r="AX75" s="12"/>
      <c r="AZ75" s="12"/>
    </row>
    <row r="76" spans="2:52" ht="12.75" customHeight="1" x14ac:dyDescent="0.15">
      <c r="B76" s="290"/>
      <c r="C76" s="29" t="s">
        <v>38</v>
      </c>
      <c r="D76" s="187"/>
      <c r="E76" s="58"/>
      <c r="F76" s="188">
        <v>41.307975999999996</v>
      </c>
      <c r="G76" s="188">
        <v>44.552900999999999</v>
      </c>
      <c r="H76" s="188">
        <v>0.99309760000000002</v>
      </c>
      <c r="I76" s="64">
        <v>0.99654516000000004</v>
      </c>
      <c r="J76" s="64">
        <v>8.5194590000000001E-3</v>
      </c>
      <c r="K76" s="189"/>
      <c r="L76" s="259"/>
      <c r="M76" s="259"/>
      <c r="N76" s="58"/>
      <c r="O76" s="30"/>
      <c r="P76" s="58"/>
      <c r="Q76" s="30"/>
      <c r="R76" s="134"/>
      <c r="S76" s="206"/>
      <c r="T76" s="290"/>
      <c r="U76" s="29" t="s">
        <v>38</v>
      </c>
      <c r="V76" s="187"/>
      <c r="W76" s="58"/>
      <c r="X76" s="188">
        <v>41.306584000000001</v>
      </c>
      <c r="Y76" s="188">
        <v>44.550120999999997</v>
      </c>
      <c r="Z76" s="188">
        <v>0.99309177999999998</v>
      </c>
      <c r="AA76" s="64">
        <v>0.99652700000000005</v>
      </c>
      <c r="AB76" s="64">
        <v>8.5366685000000005E-3</v>
      </c>
      <c r="AC76" s="189"/>
      <c r="AD76" s="259"/>
      <c r="AE76" s="259"/>
      <c r="AF76" s="58"/>
      <c r="AG76" s="30"/>
      <c r="AH76" s="58"/>
      <c r="AI76" s="30"/>
      <c r="AJ76" s="134"/>
      <c r="AK76" s="208"/>
      <c r="AL76" s="290"/>
      <c r="AM76" s="88">
        <f t="shared" si="4"/>
        <v>-1.391999999995619E-3</v>
      </c>
      <c r="AN76" s="123">
        <f t="shared" si="5"/>
        <v>-2.780000000001337E-3</v>
      </c>
      <c r="AO76" s="123">
        <f t="shared" si="6"/>
        <v>-5.8200000000452334E-6</v>
      </c>
      <c r="AP76" s="123">
        <f t="shared" si="7"/>
        <v>-1.8159999999989296E-5</v>
      </c>
      <c r="AQ76" s="89">
        <f t="shared" si="8"/>
        <v>1.7209500000000405E-5</v>
      </c>
      <c r="AR76" s="42" t="str">
        <f t="shared" si="11"/>
        <v/>
      </c>
      <c r="AS76" s="42" t="str">
        <f t="shared" si="12"/>
        <v/>
      </c>
      <c r="AT76" s="42" t="str">
        <f t="shared" si="13"/>
        <v/>
      </c>
      <c r="AX76" s="12"/>
      <c r="AZ76" s="12"/>
    </row>
    <row r="77" spans="2:52" ht="13.5" customHeight="1" thickBot="1" x14ac:dyDescent="0.2">
      <c r="B77" s="290"/>
      <c r="C77" s="29"/>
      <c r="D77" s="187"/>
      <c r="E77" s="58"/>
      <c r="F77" s="190"/>
      <c r="G77" s="190"/>
      <c r="H77" s="190"/>
      <c r="I77" s="58"/>
      <c r="J77" s="58"/>
      <c r="K77" s="189"/>
      <c r="L77" s="259"/>
      <c r="M77" s="259"/>
      <c r="N77" s="58"/>
      <c r="O77" s="30"/>
      <c r="P77" s="58"/>
      <c r="Q77" s="30"/>
      <c r="R77" s="185"/>
      <c r="S77" s="206"/>
      <c r="T77" s="290"/>
      <c r="U77" s="29"/>
      <c r="V77" s="187"/>
      <c r="W77" s="58"/>
      <c r="X77" s="190"/>
      <c r="Y77" s="190"/>
      <c r="Z77" s="190"/>
      <c r="AA77" s="58"/>
      <c r="AB77" s="58"/>
      <c r="AC77" s="189"/>
      <c r="AD77" s="259"/>
      <c r="AE77" s="259"/>
      <c r="AF77" s="58"/>
      <c r="AG77" s="30"/>
      <c r="AH77" s="58"/>
      <c r="AI77" s="30"/>
      <c r="AJ77" s="185"/>
      <c r="AK77" s="208"/>
      <c r="AL77" s="290"/>
      <c r="AM77" s="124" t="str">
        <f t="shared" si="4"/>
        <v/>
      </c>
      <c r="AN77" s="125" t="str">
        <f t="shared" si="5"/>
        <v/>
      </c>
      <c r="AO77" s="125" t="str">
        <f t="shared" si="6"/>
        <v/>
      </c>
      <c r="AP77" s="125" t="str">
        <f t="shared" si="7"/>
        <v/>
      </c>
      <c r="AQ77" s="126" t="str">
        <f t="shared" si="8"/>
        <v/>
      </c>
      <c r="AR77" s="42" t="str">
        <f t="shared" si="11"/>
        <v/>
      </c>
      <c r="AS77" s="42" t="str">
        <f t="shared" si="12"/>
        <v/>
      </c>
      <c r="AT77" s="42" t="str">
        <f t="shared" si="13"/>
        <v/>
      </c>
      <c r="AX77" s="12"/>
      <c r="AZ77" s="12"/>
    </row>
    <row r="78" spans="2:52" x14ac:dyDescent="0.15">
      <c r="B78" s="292" t="s">
        <v>81</v>
      </c>
      <c r="C78" s="27" t="s">
        <v>34</v>
      </c>
      <c r="D78" s="41"/>
      <c r="E78" s="57"/>
      <c r="F78" s="98">
        <v>28.822413999999998</v>
      </c>
      <c r="G78" s="98">
        <v>34.231377999999999</v>
      </c>
      <c r="H78" s="98">
        <v>0.95852324</v>
      </c>
      <c r="I78" s="62">
        <v>0.96053390000000005</v>
      </c>
      <c r="J78" s="62">
        <v>5.6898593999999997E-2</v>
      </c>
      <c r="K78" s="63"/>
      <c r="L78" s="258"/>
      <c r="M78" s="258"/>
      <c r="N78" s="57"/>
      <c r="O78" s="28"/>
      <c r="P78" s="57"/>
      <c r="Q78" s="28"/>
      <c r="R78" s="133"/>
      <c r="S78" s="206"/>
      <c r="T78" s="292" t="s">
        <v>81</v>
      </c>
      <c r="U78" s="27" t="s">
        <v>34</v>
      </c>
      <c r="V78" s="41"/>
      <c r="W78" s="57"/>
      <c r="X78" s="98">
        <v>28.903347</v>
      </c>
      <c r="Y78" s="98">
        <v>34.262841000000002</v>
      </c>
      <c r="Z78" s="98">
        <v>0.95859055999999998</v>
      </c>
      <c r="AA78" s="62">
        <v>0.95973048999999999</v>
      </c>
      <c r="AB78" s="62">
        <v>5.6587890000000002E-2</v>
      </c>
      <c r="AC78" s="63"/>
      <c r="AD78" s="258"/>
      <c r="AE78" s="258"/>
      <c r="AF78" s="57"/>
      <c r="AG78" s="28"/>
      <c r="AH78" s="57"/>
      <c r="AI78" s="28"/>
      <c r="AJ78" s="133"/>
      <c r="AK78" s="208"/>
      <c r="AL78" s="292" t="s">
        <v>81</v>
      </c>
      <c r="AM78" s="121">
        <f t="shared" si="4"/>
        <v>8.0933000000001698E-2</v>
      </c>
      <c r="AN78" s="97">
        <f t="shared" si="5"/>
        <v>3.1463000000002239E-2</v>
      </c>
      <c r="AO78" s="97">
        <f t="shared" si="6"/>
        <v>6.7319999999981839E-5</v>
      </c>
      <c r="AP78" s="97">
        <f t="shared" si="7"/>
        <v>-8.0341000000005991E-4</v>
      </c>
      <c r="AQ78" s="122">
        <f t="shared" si="8"/>
        <v>-3.1070399999999498E-4</v>
      </c>
      <c r="AR78" s="42" t="str">
        <f t="shared" si="11"/>
        <v/>
      </c>
      <c r="AS78" s="42" t="str">
        <f t="shared" si="12"/>
        <v/>
      </c>
      <c r="AT78" s="42" t="str">
        <f t="shared" si="13"/>
        <v/>
      </c>
      <c r="AX78" s="12"/>
      <c r="AZ78" s="12"/>
    </row>
    <row r="79" spans="2:52" ht="12.75" customHeight="1" x14ac:dyDescent="0.15">
      <c r="B79" s="290"/>
      <c r="C79" s="29" t="s">
        <v>35</v>
      </c>
      <c r="D79" s="187"/>
      <c r="E79" s="58"/>
      <c r="F79" s="188">
        <v>32.617300999999998</v>
      </c>
      <c r="G79" s="188">
        <v>36.959972</v>
      </c>
      <c r="H79" s="188">
        <v>0.97674342000000003</v>
      </c>
      <c r="I79" s="64">
        <v>0.97702690000000003</v>
      </c>
      <c r="J79" s="64">
        <v>3.3248703999999997E-2</v>
      </c>
      <c r="K79" s="189"/>
      <c r="L79" s="259"/>
      <c r="M79" s="259"/>
      <c r="N79" s="58"/>
      <c r="O79" s="30"/>
      <c r="P79" s="58"/>
      <c r="Q79" s="30"/>
      <c r="R79" s="134"/>
      <c r="S79" s="206"/>
      <c r="T79" s="290"/>
      <c r="U79" s="29" t="s">
        <v>35</v>
      </c>
      <c r="V79" s="187"/>
      <c r="W79" s="58"/>
      <c r="X79" s="188">
        <v>32.588158</v>
      </c>
      <c r="Y79" s="188">
        <v>36.956699999999998</v>
      </c>
      <c r="Z79" s="188">
        <v>0.97671713000000004</v>
      </c>
      <c r="AA79" s="64">
        <v>0.97685761999999998</v>
      </c>
      <c r="AB79" s="64">
        <v>3.3180664999999998E-2</v>
      </c>
      <c r="AC79" s="189"/>
      <c r="AD79" s="259"/>
      <c r="AE79" s="259"/>
      <c r="AF79" s="58"/>
      <c r="AG79" s="30"/>
      <c r="AH79" s="58"/>
      <c r="AI79" s="30"/>
      <c r="AJ79" s="134"/>
      <c r="AK79" s="208"/>
      <c r="AL79" s="290"/>
      <c r="AM79" s="88">
        <f t="shared" si="4"/>
        <v>-2.9142999999997699E-2</v>
      </c>
      <c r="AN79" s="123">
        <f t="shared" si="5"/>
        <v>-3.2720000000026062E-3</v>
      </c>
      <c r="AO79" s="123">
        <f t="shared" si="6"/>
        <v>-2.6289999999984381E-5</v>
      </c>
      <c r="AP79" s="123">
        <f t="shared" si="7"/>
        <v>-1.6928000000004939E-4</v>
      </c>
      <c r="AQ79" s="89">
        <f t="shared" si="8"/>
        <v>-6.8038999999998906E-5</v>
      </c>
      <c r="AR79" s="42" t="str">
        <f t="shared" si="11"/>
        <v/>
      </c>
      <c r="AS79" s="42" t="str">
        <f t="shared" si="12"/>
        <v/>
      </c>
      <c r="AT79" s="42" t="str">
        <f t="shared" si="13"/>
        <v/>
      </c>
      <c r="AX79" s="12"/>
      <c r="AZ79" s="12"/>
    </row>
    <row r="80" spans="2:52" ht="12.75" customHeight="1" x14ac:dyDescent="0.15">
      <c r="B80" s="290"/>
      <c r="C80" s="29" t="s">
        <v>36</v>
      </c>
      <c r="D80" s="187"/>
      <c r="E80" s="58"/>
      <c r="F80" s="188">
        <v>37.858887000000003</v>
      </c>
      <c r="G80" s="188">
        <v>41.364026000000003</v>
      </c>
      <c r="H80" s="188">
        <v>0.98857901000000004</v>
      </c>
      <c r="I80" s="64">
        <v>0.99224612000000001</v>
      </c>
      <c r="J80" s="64">
        <v>1.7597485E-2</v>
      </c>
      <c r="K80" s="189"/>
      <c r="L80" s="259"/>
      <c r="M80" s="259"/>
      <c r="N80" s="58"/>
      <c r="O80" s="30"/>
      <c r="P80" s="58"/>
      <c r="Q80" s="30"/>
      <c r="R80" s="134"/>
      <c r="S80" s="206"/>
      <c r="T80" s="290"/>
      <c r="U80" s="29" t="s">
        <v>36</v>
      </c>
      <c r="V80" s="187"/>
      <c r="W80" s="58"/>
      <c r="X80" s="188">
        <v>37.863408999999997</v>
      </c>
      <c r="Y80" s="188">
        <v>41.364452999999997</v>
      </c>
      <c r="Z80" s="188">
        <v>0.98857320000000004</v>
      </c>
      <c r="AA80" s="64">
        <v>0.99225266000000001</v>
      </c>
      <c r="AB80" s="64">
        <v>1.7500776999999999E-2</v>
      </c>
      <c r="AC80" s="189"/>
      <c r="AD80" s="259"/>
      <c r="AE80" s="259"/>
      <c r="AF80" s="58"/>
      <c r="AG80" s="30"/>
      <c r="AH80" s="58"/>
      <c r="AI80" s="30"/>
      <c r="AJ80" s="134"/>
      <c r="AK80" s="208"/>
      <c r="AL80" s="290"/>
      <c r="AM80" s="88">
        <f t="shared" si="4"/>
        <v>4.5219999999943639E-3</v>
      </c>
      <c r="AN80" s="123">
        <f t="shared" si="5"/>
        <v>4.2699999999484817E-4</v>
      </c>
      <c r="AO80" s="123">
        <f t="shared" si="6"/>
        <v>-5.8099999999949858E-6</v>
      </c>
      <c r="AP80" s="123">
        <f t="shared" si="7"/>
        <v>6.5399999999993241E-6</v>
      </c>
      <c r="AQ80" s="89">
        <f t="shared" si="8"/>
        <v>-9.6708000000000904E-5</v>
      </c>
      <c r="AR80" s="42" t="str">
        <f t="shared" si="11"/>
        <v/>
      </c>
      <c r="AS80" s="42" t="str">
        <f t="shared" si="12"/>
        <v/>
      </c>
      <c r="AT80" s="42" t="str">
        <f t="shared" si="13"/>
        <v/>
      </c>
      <c r="AX80" s="12"/>
      <c r="AZ80" s="12"/>
    </row>
    <row r="81" spans="2:52" ht="12.75" customHeight="1" x14ac:dyDescent="0.15">
      <c r="B81" s="290"/>
      <c r="C81" s="29" t="s">
        <v>38</v>
      </c>
      <c r="D81" s="187"/>
      <c r="E81" s="58"/>
      <c r="F81" s="188">
        <v>40.807206999999998</v>
      </c>
      <c r="G81" s="188">
        <v>44.085825999999997</v>
      </c>
      <c r="H81" s="188">
        <v>0.99239062</v>
      </c>
      <c r="I81" s="64">
        <v>0.99628728</v>
      </c>
      <c r="J81" s="64">
        <v>1.0364794E-2</v>
      </c>
      <c r="K81" s="189"/>
      <c r="L81" s="259"/>
      <c r="M81" s="259"/>
      <c r="N81" s="58"/>
      <c r="O81" s="30"/>
      <c r="P81" s="58"/>
      <c r="Q81" s="30"/>
      <c r="R81" s="134"/>
      <c r="S81" s="206"/>
      <c r="T81" s="290"/>
      <c r="U81" s="29" t="s">
        <v>38</v>
      </c>
      <c r="V81" s="187"/>
      <c r="W81" s="58"/>
      <c r="X81" s="188">
        <v>40.803292999999996</v>
      </c>
      <c r="Y81" s="188">
        <v>44.080159000000002</v>
      </c>
      <c r="Z81" s="188">
        <v>0.99238868999999996</v>
      </c>
      <c r="AA81" s="64">
        <v>0.99625785</v>
      </c>
      <c r="AB81" s="64">
        <v>1.03833E-2</v>
      </c>
      <c r="AC81" s="189"/>
      <c r="AD81" s="259"/>
      <c r="AE81" s="259"/>
      <c r="AF81" s="58"/>
      <c r="AG81" s="30"/>
      <c r="AH81" s="58"/>
      <c r="AI81" s="30"/>
      <c r="AJ81" s="134"/>
      <c r="AK81" s="208"/>
      <c r="AL81" s="290"/>
      <c r="AM81" s="88">
        <f t="shared" si="4"/>
        <v>-3.9140000000017494E-3</v>
      </c>
      <c r="AN81" s="123">
        <f t="shared" si="5"/>
        <v>-5.6669999999954257E-3</v>
      </c>
      <c r="AO81" s="123">
        <f t="shared" si="6"/>
        <v>-1.9300000000388451E-6</v>
      </c>
      <c r="AP81" s="123">
        <f t="shared" si="7"/>
        <v>-2.9429999999996959E-5</v>
      </c>
      <c r="AQ81" s="89">
        <f t="shared" si="8"/>
        <v>1.8505999999999731E-5</v>
      </c>
      <c r="AR81" s="42" t="str">
        <f t="shared" si="11"/>
        <v/>
      </c>
      <c r="AS81" s="42" t="str">
        <f t="shared" si="12"/>
        <v/>
      </c>
      <c r="AT81" s="42" t="str">
        <f t="shared" si="13"/>
        <v/>
      </c>
      <c r="AX81" s="12"/>
      <c r="AZ81" s="12"/>
    </row>
    <row r="82" spans="2:52" ht="13.5" customHeight="1" thickBot="1" x14ac:dyDescent="0.2">
      <c r="B82" s="290"/>
      <c r="C82" s="29"/>
      <c r="D82" s="187"/>
      <c r="E82" s="58"/>
      <c r="F82" s="190"/>
      <c r="G82" s="190"/>
      <c r="H82" s="190"/>
      <c r="I82" s="58"/>
      <c r="J82" s="58"/>
      <c r="K82" s="189"/>
      <c r="L82" s="259"/>
      <c r="M82" s="259"/>
      <c r="N82" s="58"/>
      <c r="O82" s="30"/>
      <c r="P82" s="58"/>
      <c r="Q82" s="30"/>
      <c r="R82" s="185"/>
      <c r="S82" s="206"/>
      <c r="T82" s="290"/>
      <c r="U82" s="29"/>
      <c r="V82" s="187"/>
      <c r="W82" s="58"/>
      <c r="X82" s="190"/>
      <c r="Y82" s="190"/>
      <c r="Z82" s="190"/>
      <c r="AA82" s="58"/>
      <c r="AB82" s="58"/>
      <c r="AC82" s="189"/>
      <c r="AD82" s="259"/>
      <c r="AE82" s="259"/>
      <c r="AF82" s="58"/>
      <c r="AG82" s="30"/>
      <c r="AH82" s="58"/>
      <c r="AI82" s="30"/>
      <c r="AJ82" s="185"/>
      <c r="AK82" s="208"/>
      <c r="AL82" s="290"/>
      <c r="AM82" s="124" t="str">
        <f t="shared" si="4"/>
        <v/>
      </c>
      <c r="AN82" s="125" t="str">
        <f t="shared" si="5"/>
        <v/>
      </c>
      <c r="AO82" s="125" t="str">
        <f t="shared" si="6"/>
        <v/>
      </c>
      <c r="AP82" s="125" t="str">
        <f t="shared" si="7"/>
        <v/>
      </c>
      <c r="AQ82" s="126" t="str">
        <f t="shared" si="8"/>
        <v/>
      </c>
      <c r="AR82" s="42" t="str">
        <f t="shared" si="11"/>
        <v/>
      </c>
      <c r="AS82" s="42" t="str">
        <f t="shared" si="12"/>
        <v/>
      </c>
      <c r="AT82" s="42" t="str">
        <f t="shared" si="13"/>
        <v/>
      </c>
      <c r="AX82" s="12"/>
      <c r="AZ82" s="12"/>
    </row>
    <row r="83" spans="2:52" x14ac:dyDescent="0.15">
      <c r="B83" s="289" t="s">
        <v>82</v>
      </c>
      <c r="C83" s="27" t="s">
        <v>34</v>
      </c>
      <c r="D83" s="41"/>
      <c r="E83" s="57"/>
      <c r="F83" s="98">
        <v>28.703648000000001</v>
      </c>
      <c r="G83" s="98">
        <v>34.182929000000001</v>
      </c>
      <c r="H83" s="98">
        <v>0.95955453999999996</v>
      </c>
      <c r="I83" s="62">
        <v>0.96334560999999996</v>
      </c>
      <c r="J83" s="62">
        <v>5.5186640000000002E-2</v>
      </c>
      <c r="K83" s="63"/>
      <c r="L83" s="258"/>
      <c r="M83" s="258"/>
      <c r="N83" s="57"/>
      <c r="O83" s="28"/>
      <c r="P83" s="57"/>
      <c r="Q83" s="28"/>
      <c r="R83" s="133"/>
      <c r="S83" s="206"/>
      <c r="T83" s="289" t="s">
        <v>82</v>
      </c>
      <c r="U83" s="27" t="s">
        <v>34</v>
      </c>
      <c r="V83" s="41"/>
      <c r="W83" s="57"/>
      <c r="X83" s="98">
        <v>28.784306999999998</v>
      </c>
      <c r="Y83" s="98">
        <v>34.229019999999998</v>
      </c>
      <c r="Z83" s="98">
        <v>0.95965537000000001</v>
      </c>
      <c r="AA83" s="62">
        <v>0.96383417999999998</v>
      </c>
      <c r="AB83" s="62">
        <v>5.5070504999999999E-2</v>
      </c>
      <c r="AC83" s="63"/>
      <c r="AD83" s="258"/>
      <c r="AE83" s="258"/>
      <c r="AF83" s="57"/>
      <c r="AG83" s="28"/>
      <c r="AH83" s="57"/>
      <c r="AI83" s="28"/>
      <c r="AJ83" s="133"/>
      <c r="AK83" s="208"/>
      <c r="AL83" s="289" t="s">
        <v>82</v>
      </c>
      <c r="AM83" s="121">
        <f t="shared" si="4"/>
        <v>8.065899999999715E-2</v>
      </c>
      <c r="AN83" s="97">
        <f t="shared" si="5"/>
        <v>4.6090999999996995E-2</v>
      </c>
      <c r="AO83" s="97">
        <f t="shared" si="6"/>
        <v>1.0083000000005171E-4</v>
      </c>
      <c r="AP83" s="97">
        <f t="shared" si="7"/>
        <v>4.8857000000002149E-4</v>
      </c>
      <c r="AQ83" s="122">
        <f t="shared" si="8"/>
        <v>-1.1613500000000332E-4</v>
      </c>
      <c r="AR83" s="42" t="str">
        <f t="shared" si="11"/>
        <v/>
      </c>
      <c r="AS83" s="42" t="str">
        <f t="shared" si="12"/>
        <v/>
      </c>
      <c r="AT83" s="42" t="str">
        <f t="shared" si="13"/>
        <v/>
      </c>
      <c r="AX83" s="12"/>
      <c r="AZ83" s="12"/>
    </row>
    <row r="84" spans="2:52" ht="12.75" customHeight="1" x14ac:dyDescent="0.15">
      <c r="B84" s="290"/>
      <c r="C84" s="29" t="s">
        <v>35</v>
      </c>
      <c r="D84" s="187"/>
      <c r="E84" s="58"/>
      <c r="F84" s="188">
        <v>32.444414000000002</v>
      </c>
      <c r="G84" s="188">
        <v>37.026555999999999</v>
      </c>
      <c r="H84" s="188">
        <v>0.97852380999999999</v>
      </c>
      <c r="I84" s="64">
        <v>0.97864691999999998</v>
      </c>
      <c r="J84" s="64">
        <v>2.8917462000000001E-2</v>
      </c>
      <c r="K84" s="189"/>
      <c r="L84" s="259"/>
      <c r="M84" s="259"/>
      <c r="N84" s="58"/>
      <c r="O84" s="30"/>
      <c r="P84" s="58"/>
      <c r="Q84" s="30"/>
      <c r="R84" s="134"/>
      <c r="S84" s="206"/>
      <c r="T84" s="290"/>
      <c r="U84" s="29" t="s">
        <v>35</v>
      </c>
      <c r="V84" s="187"/>
      <c r="W84" s="58"/>
      <c r="X84" s="188">
        <v>32.480846999999997</v>
      </c>
      <c r="Y84" s="188">
        <v>37.058461999999999</v>
      </c>
      <c r="Z84" s="188">
        <v>0.97849746000000004</v>
      </c>
      <c r="AA84" s="64">
        <v>0.97875263999999995</v>
      </c>
      <c r="AB84" s="64">
        <v>2.8741915E-2</v>
      </c>
      <c r="AC84" s="189"/>
      <c r="AD84" s="259"/>
      <c r="AE84" s="259"/>
      <c r="AF84" s="58"/>
      <c r="AG84" s="30"/>
      <c r="AH84" s="58"/>
      <c r="AI84" s="30"/>
      <c r="AJ84" s="134"/>
      <c r="AK84" s="208"/>
      <c r="AL84" s="290"/>
      <c r="AM84" s="88">
        <f t="shared" si="4"/>
        <v>3.6432999999995275E-2</v>
      </c>
      <c r="AN84" s="123">
        <f t="shared" si="5"/>
        <v>3.1905999999999324E-2</v>
      </c>
      <c r="AO84" s="123">
        <f t="shared" si="6"/>
        <v>-2.63499999999528E-5</v>
      </c>
      <c r="AP84" s="123">
        <f t="shared" si="7"/>
        <v>1.0571999999997583E-4</v>
      </c>
      <c r="AQ84" s="89">
        <f t="shared" si="8"/>
        <v>-1.7554700000000159E-4</v>
      </c>
      <c r="AR84" s="42" t="str">
        <f t="shared" si="11"/>
        <v/>
      </c>
      <c r="AS84" s="42" t="str">
        <f t="shared" si="12"/>
        <v/>
      </c>
      <c r="AT84" s="42" t="str">
        <f t="shared" si="13"/>
        <v/>
      </c>
      <c r="AX84" s="12"/>
      <c r="AZ84" s="12"/>
    </row>
    <row r="85" spans="2:52" ht="12.75" customHeight="1" x14ac:dyDescent="0.15">
      <c r="B85" s="290"/>
      <c r="C85" s="29" t="s">
        <v>36</v>
      </c>
      <c r="D85" s="187"/>
      <c r="E85" s="58"/>
      <c r="F85" s="188">
        <v>37.743969</v>
      </c>
      <c r="G85" s="188">
        <v>41.365200000000002</v>
      </c>
      <c r="H85" s="188">
        <v>0.99006707000000005</v>
      </c>
      <c r="I85" s="64">
        <v>0.99198533</v>
      </c>
      <c r="J85" s="64">
        <v>1.4186320000000001E-2</v>
      </c>
      <c r="K85" s="189"/>
      <c r="L85" s="259"/>
      <c r="M85" s="259"/>
      <c r="N85" s="58"/>
      <c r="O85" s="30"/>
      <c r="P85" s="58"/>
      <c r="Q85" s="30"/>
      <c r="R85" s="134"/>
      <c r="S85" s="206"/>
      <c r="T85" s="290"/>
      <c r="U85" s="29" t="s">
        <v>36</v>
      </c>
      <c r="V85" s="187"/>
      <c r="W85" s="58"/>
      <c r="X85" s="188">
        <v>37.790730000000003</v>
      </c>
      <c r="Y85" s="188">
        <v>41.402777</v>
      </c>
      <c r="Z85" s="188">
        <v>0.99005684000000005</v>
      </c>
      <c r="AA85" s="64">
        <v>0.99222151000000003</v>
      </c>
      <c r="AB85" s="64">
        <v>1.4144222E-2</v>
      </c>
      <c r="AC85" s="189"/>
      <c r="AD85" s="259"/>
      <c r="AE85" s="259"/>
      <c r="AF85" s="58"/>
      <c r="AG85" s="30"/>
      <c r="AH85" s="58"/>
      <c r="AI85" s="30"/>
      <c r="AJ85" s="134"/>
      <c r="AK85" s="208"/>
      <c r="AL85" s="290"/>
      <c r="AM85" s="88">
        <f t="shared" si="4"/>
        <v>4.6761000000003605E-2</v>
      </c>
      <c r="AN85" s="123">
        <f t="shared" si="5"/>
        <v>3.7576999999998861E-2</v>
      </c>
      <c r="AO85" s="123">
        <f t="shared" si="6"/>
        <v>-1.0229999999999961E-5</v>
      </c>
      <c r="AP85" s="123">
        <f t="shared" si="7"/>
        <v>2.3618000000003025E-4</v>
      </c>
      <c r="AQ85" s="89">
        <f t="shared" si="8"/>
        <v>-4.2098000000000829E-5</v>
      </c>
      <c r="AR85" s="42" t="str">
        <f t="shared" si="11"/>
        <v/>
      </c>
      <c r="AS85" s="42" t="str">
        <f t="shared" si="12"/>
        <v/>
      </c>
      <c r="AT85" s="42" t="str">
        <f t="shared" si="13"/>
        <v/>
      </c>
      <c r="AX85" s="12"/>
      <c r="AZ85" s="12"/>
    </row>
    <row r="86" spans="2:52" ht="12.75" customHeight="1" x14ac:dyDescent="0.15">
      <c r="B86" s="290"/>
      <c r="C86" s="29" t="s">
        <v>38</v>
      </c>
      <c r="D86" s="187"/>
      <c r="E86" s="58"/>
      <c r="F86" s="188">
        <v>41.243479999999998</v>
      </c>
      <c r="G86" s="188">
        <v>44.567692999999998</v>
      </c>
      <c r="H86" s="188">
        <v>0.99370254999999996</v>
      </c>
      <c r="I86" s="64">
        <v>0.99659668999999995</v>
      </c>
      <c r="J86" s="64">
        <v>7.6414409999999997E-3</v>
      </c>
      <c r="K86" s="189"/>
      <c r="L86" s="259"/>
      <c r="M86" s="259"/>
      <c r="N86" s="58"/>
      <c r="O86" s="30"/>
      <c r="P86" s="58"/>
      <c r="Q86" s="30"/>
      <c r="R86" s="134"/>
      <c r="S86" s="206"/>
      <c r="T86" s="290"/>
      <c r="U86" s="29" t="s">
        <v>38</v>
      </c>
      <c r="V86" s="187"/>
      <c r="W86" s="58"/>
      <c r="X86" s="188">
        <v>41.260559999999998</v>
      </c>
      <c r="Y86" s="188">
        <v>44.590204999999997</v>
      </c>
      <c r="Z86" s="188">
        <v>0.99370396999999999</v>
      </c>
      <c r="AA86" s="64">
        <v>0.99663471000000003</v>
      </c>
      <c r="AB86" s="64">
        <v>7.6649984999999999E-3</v>
      </c>
      <c r="AC86" s="189"/>
      <c r="AD86" s="259"/>
      <c r="AE86" s="259"/>
      <c r="AF86" s="58"/>
      <c r="AG86" s="30"/>
      <c r="AH86" s="58"/>
      <c r="AI86" s="30"/>
      <c r="AJ86" s="134"/>
      <c r="AK86" s="208"/>
      <c r="AL86" s="290"/>
      <c r="AM86" s="88">
        <f t="shared" si="4"/>
        <v>1.7079999999999984E-2</v>
      </c>
      <c r="AN86" s="123">
        <f t="shared" si="5"/>
        <v>2.2511999999998977E-2</v>
      </c>
      <c r="AO86" s="123">
        <f t="shared" si="6"/>
        <v>1.4200000000297308E-6</v>
      </c>
      <c r="AP86" s="123">
        <f t="shared" si="7"/>
        <v>3.8020000000082987E-5</v>
      </c>
      <c r="AQ86" s="89">
        <f t="shared" si="8"/>
        <v>2.3557500000000176E-5</v>
      </c>
      <c r="AR86" s="42" t="str">
        <f t="shared" si="11"/>
        <v/>
      </c>
      <c r="AS86" s="42" t="str">
        <f t="shared" si="12"/>
        <v/>
      </c>
      <c r="AT86" s="42" t="str">
        <f t="shared" si="13"/>
        <v/>
      </c>
      <c r="AX86" s="12"/>
      <c r="AZ86" s="12"/>
    </row>
    <row r="87" spans="2:52" ht="13.5" customHeight="1" thickBot="1" x14ac:dyDescent="0.2">
      <c r="B87" s="291"/>
      <c r="C87" s="29"/>
      <c r="D87" s="187"/>
      <c r="E87" s="58"/>
      <c r="F87" s="190"/>
      <c r="G87" s="190"/>
      <c r="H87" s="190"/>
      <c r="I87" s="58"/>
      <c r="J87" s="58"/>
      <c r="K87" s="189"/>
      <c r="L87" s="259"/>
      <c r="M87" s="259"/>
      <c r="N87" s="58"/>
      <c r="O87" s="30"/>
      <c r="P87" s="58"/>
      <c r="Q87" s="30"/>
      <c r="R87" s="185"/>
      <c r="S87" s="206"/>
      <c r="T87" s="291"/>
      <c r="U87" s="29"/>
      <c r="V87" s="187"/>
      <c r="W87" s="58"/>
      <c r="X87" s="190"/>
      <c r="Y87" s="190"/>
      <c r="Z87" s="190"/>
      <c r="AA87" s="58"/>
      <c r="AB87" s="58"/>
      <c r="AC87" s="189"/>
      <c r="AD87" s="259"/>
      <c r="AE87" s="259"/>
      <c r="AF87" s="58"/>
      <c r="AG87" s="30"/>
      <c r="AH87" s="58"/>
      <c r="AI87" s="30"/>
      <c r="AJ87" s="185"/>
      <c r="AK87" s="208"/>
      <c r="AL87" s="291"/>
      <c r="AM87" s="124" t="str">
        <f t="shared" si="4"/>
        <v/>
      </c>
      <c r="AN87" s="125" t="str">
        <f t="shared" si="5"/>
        <v/>
      </c>
      <c r="AO87" s="125" t="str">
        <f t="shared" si="6"/>
        <v/>
      </c>
      <c r="AP87" s="125" t="str">
        <f t="shared" si="7"/>
        <v/>
      </c>
      <c r="AQ87" s="126" t="str">
        <f t="shared" si="8"/>
        <v/>
      </c>
      <c r="AR87" s="42" t="str">
        <f t="shared" si="11"/>
        <v/>
      </c>
      <c r="AS87" s="42" t="str">
        <f t="shared" si="12"/>
        <v/>
      </c>
      <c r="AT87" s="42" t="str">
        <f t="shared" si="13"/>
        <v/>
      </c>
      <c r="AX87" s="12"/>
      <c r="AZ87" s="12"/>
    </row>
    <row r="88" spans="2:52" ht="13.5" customHeight="1" x14ac:dyDescent="0.15">
      <c r="B88" s="289" t="s">
        <v>83</v>
      </c>
      <c r="C88" s="27" t="s">
        <v>34</v>
      </c>
      <c r="D88" s="41"/>
      <c r="E88" s="57"/>
      <c r="F88" s="98">
        <v>28.847556000000001</v>
      </c>
      <c r="G88" s="98">
        <v>34.327443000000002</v>
      </c>
      <c r="H88" s="98">
        <v>0.96022605000000005</v>
      </c>
      <c r="I88" s="62">
        <v>0.96193700000000004</v>
      </c>
      <c r="J88" s="62">
        <v>5.2504170000000003E-2</v>
      </c>
      <c r="K88" s="63"/>
      <c r="L88" s="258"/>
      <c r="M88" s="258"/>
      <c r="N88" s="57"/>
      <c r="O88" s="28"/>
      <c r="P88" s="57"/>
      <c r="Q88" s="28"/>
      <c r="R88" s="133"/>
      <c r="S88" s="206"/>
      <c r="T88" s="289" t="s">
        <v>83</v>
      </c>
      <c r="U88" s="27" t="s">
        <v>34</v>
      </c>
      <c r="V88" s="41"/>
      <c r="W88" s="57"/>
      <c r="X88" s="98">
        <v>28.926227000000001</v>
      </c>
      <c r="Y88" s="98">
        <v>34.366844</v>
      </c>
      <c r="Z88" s="98">
        <v>0.96031206999999996</v>
      </c>
      <c r="AA88" s="62">
        <v>0.96229750999999997</v>
      </c>
      <c r="AB88" s="62">
        <v>5.2224115000000002E-2</v>
      </c>
      <c r="AC88" s="63"/>
      <c r="AD88" s="258"/>
      <c r="AE88" s="258"/>
      <c r="AF88" s="57"/>
      <c r="AG88" s="28"/>
      <c r="AH88" s="57"/>
      <c r="AI88" s="28"/>
      <c r="AJ88" s="133"/>
      <c r="AK88" s="208"/>
      <c r="AL88" s="289" t="s">
        <v>83</v>
      </c>
      <c r="AM88" s="121">
        <f t="shared" si="4"/>
        <v>7.8670999999999935E-2</v>
      </c>
      <c r="AN88" s="97">
        <f t="shared" si="5"/>
        <v>3.9400999999998021E-2</v>
      </c>
      <c r="AO88" s="97">
        <f t="shared" si="6"/>
        <v>8.6019999999908947E-5</v>
      </c>
      <c r="AP88" s="97">
        <f t="shared" si="7"/>
        <v>3.6050999999992506E-4</v>
      </c>
      <c r="AQ88" s="122">
        <f t="shared" si="8"/>
        <v>-2.8005500000000128E-4</v>
      </c>
      <c r="AR88" s="39"/>
      <c r="AS88" s="234"/>
      <c r="AT88" s="39"/>
    </row>
    <row r="89" spans="2:52" ht="13.5" customHeight="1" x14ac:dyDescent="0.15">
      <c r="B89" s="290"/>
      <c r="C89" s="29" t="s">
        <v>35</v>
      </c>
      <c r="D89" s="187"/>
      <c r="E89" s="58"/>
      <c r="F89" s="188">
        <v>32.659602999999997</v>
      </c>
      <c r="G89" s="188">
        <v>37.180275000000002</v>
      </c>
      <c r="H89" s="188">
        <v>0.97854576999999998</v>
      </c>
      <c r="I89" s="64">
        <v>0.97705556000000005</v>
      </c>
      <c r="J89" s="64">
        <v>2.8203619999999999E-2</v>
      </c>
      <c r="K89" s="189"/>
      <c r="L89" s="259"/>
      <c r="M89" s="259"/>
      <c r="N89" s="58"/>
      <c r="O89" s="30"/>
      <c r="P89" s="58"/>
      <c r="Q89" s="30"/>
      <c r="R89" s="134"/>
      <c r="S89" s="206"/>
      <c r="T89" s="290"/>
      <c r="U89" s="29" t="s">
        <v>35</v>
      </c>
      <c r="V89" s="187"/>
      <c r="W89" s="58"/>
      <c r="X89" s="188">
        <v>32.683118999999998</v>
      </c>
      <c r="Y89" s="188">
        <v>37.205863000000001</v>
      </c>
      <c r="Z89" s="188">
        <v>0.97843634000000002</v>
      </c>
      <c r="AA89" s="64">
        <v>0.97715163999999999</v>
      </c>
      <c r="AB89" s="64">
        <v>2.8113836E-2</v>
      </c>
      <c r="AC89" s="189"/>
      <c r="AD89" s="259"/>
      <c r="AE89" s="259"/>
      <c r="AF89" s="58"/>
      <c r="AG89" s="30"/>
      <c r="AH89" s="58"/>
      <c r="AI89" s="30"/>
      <c r="AJ89" s="134"/>
      <c r="AK89" s="208"/>
      <c r="AL89" s="290"/>
      <c r="AM89" s="88">
        <f t="shared" si="4"/>
        <v>2.3516000000000759E-2</v>
      </c>
      <c r="AN89" s="123">
        <f t="shared" si="5"/>
        <v>2.5587999999999056E-2</v>
      </c>
      <c r="AO89" s="123">
        <f t="shared" si="6"/>
        <v>-1.0942999999996594E-4</v>
      </c>
      <c r="AP89" s="123">
        <f t="shared" si="7"/>
        <v>9.6079999999942878E-5</v>
      </c>
      <c r="AQ89" s="89">
        <f t="shared" si="8"/>
        <v>-8.9783999999999003E-5</v>
      </c>
      <c r="AR89" s="39"/>
      <c r="AS89" s="234"/>
      <c r="AT89" s="39"/>
    </row>
    <row r="90" spans="2:52" ht="13.5" customHeight="1" x14ac:dyDescent="0.15">
      <c r="B90" s="290"/>
      <c r="C90" s="29" t="s">
        <v>36</v>
      </c>
      <c r="D90" s="187"/>
      <c r="E90" s="58"/>
      <c r="F90" s="188">
        <v>37.902853999999998</v>
      </c>
      <c r="G90" s="188">
        <v>41.528458000000001</v>
      </c>
      <c r="H90" s="188">
        <v>0.98994451000000006</v>
      </c>
      <c r="I90" s="64">
        <v>0.99156330999999998</v>
      </c>
      <c r="J90" s="64">
        <v>1.3873739E-2</v>
      </c>
      <c r="K90" s="189"/>
      <c r="L90" s="259"/>
      <c r="M90" s="259"/>
      <c r="N90" s="58"/>
      <c r="O90" s="30"/>
      <c r="P90" s="58"/>
      <c r="Q90" s="30"/>
      <c r="R90" s="134"/>
      <c r="S90" s="206"/>
      <c r="T90" s="290"/>
      <c r="U90" s="29" t="s">
        <v>36</v>
      </c>
      <c r="V90" s="187"/>
      <c r="W90" s="58"/>
      <c r="X90" s="188">
        <v>37.938147000000001</v>
      </c>
      <c r="Y90" s="188">
        <v>41.556930000000001</v>
      </c>
      <c r="Z90" s="188">
        <v>0.98994360000000003</v>
      </c>
      <c r="AA90" s="64">
        <v>0.9916722</v>
      </c>
      <c r="AB90" s="64">
        <v>1.3848732000000001E-2</v>
      </c>
      <c r="AC90" s="189"/>
      <c r="AD90" s="259"/>
      <c r="AE90" s="259"/>
      <c r="AF90" s="58"/>
      <c r="AG90" s="30"/>
      <c r="AH90" s="58"/>
      <c r="AI90" s="30"/>
      <c r="AJ90" s="134"/>
      <c r="AK90" s="208"/>
      <c r="AL90" s="290"/>
      <c r="AM90" s="88">
        <f t="shared" si="4"/>
        <v>3.5293000000002905E-2</v>
      </c>
      <c r="AN90" s="123">
        <f t="shared" si="5"/>
        <v>2.8472000000000719E-2</v>
      </c>
      <c r="AO90" s="123">
        <f t="shared" si="6"/>
        <v>-9.1000000002061654E-7</v>
      </c>
      <c r="AP90" s="123">
        <f t="shared" si="7"/>
        <v>1.0889000000002813E-4</v>
      </c>
      <c r="AQ90" s="89">
        <f t="shared" si="8"/>
        <v>-2.5006999999998766E-5</v>
      </c>
      <c r="AR90" s="39"/>
      <c r="AS90" s="234"/>
      <c r="AT90" s="39"/>
    </row>
    <row r="91" spans="2:52" ht="13.5" customHeight="1" x14ac:dyDescent="0.15">
      <c r="B91" s="290"/>
      <c r="C91" s="29" t="s">
        <v>38</v>
      </c>
      <c r="D91" s="187"/>
      <c r="E91" s="58"/>
      <c r="F91" s="188">
        <v>41.408636999999999</v>
      </c>
      <c r="G91" s="188">
        <v>44.705768999999997</v>
      </c>
      <c r="H91" s="188">
        <v>0.99357830000000003</v>
      </c>
      <c r="I91" s="64">
        <v>0.99658895999999997</v>
      </c>
      <c r="J91" s="64">
        <v>7.3543842999999999E-3</v>
      </c>
      <c r="K91" s="189"/>
      <c r="L91" s="259"/>
      <c r="M91" s="259"/>
      <c r="N91" s="58"/>
      <c r="O91" s="30"/>
      <c r="P91" s="58"/>
      <c r="Q91" s="30"/>
      <c r="R91" s="134"/>
      <c r="S91" s="206"/>
      <c r="T91" s="290"/>
      <c r="U91" s="29" t="s">
        <v>38</v>
      </c>
      <c r="V91" s="187"/>
      <c r="W91" s="58"/>
      <c r="X91" s="188">
        <v>41.405638000000003</v>
      </c>
      <c r="Y91" s="188">
        <v>44.709387999999997</v>
      </c>
      <c r="Z91" s="188">
        <v>0.99358261000000003</v>
      </c>
      <c r="AA91" s="64">
        <v>0.99661065999999998</v>
      </c>
      <c r="AB91" s="64">
        <v>7.3853362999999998E-3</v>
      </c>
      <c r="AC91" s="189"/>
      <c r="AD91" s="259"/>
      <c r="AE91" s="259"/>
      <c r="AF91" s="58"/>
      <c r="AG91" s="30"/>
      <c r="AH91" s="58"/>
      <c r="AI91" s="30"/>
      <c r="AJ91" s="134"/>
      <c r="AK91" s="208"/>
      <c r="AL91" s="290"/>
      <c r="AM91" s="88">
        <f t="shared" si="4"/>
        <v>-2.998999999995533E-3</v>
      </c>
      <c r="AN91" s="123">
        <f t="shared" si="5"/>
        <v>3.6190000000004829E-3</v>
      </c>
      <c r="AO91" s="123">
        <f t="shared" si="6"/>
        <v>4.3100000000073635E-6</v>
      </c>
      <c r="AP91" s="123">
        <f t="shared" si="7"/>
        <v>2.1700000000013375E-5</v>
      </c>
      <c r="AQ91" s="89">
        <f t="shared" si="8"/>
        <v>3.0951999999999889E-5</v>
      </c>
      <c r="AR91" s="39"/>
      <c r="AS91" s="234"/>
      <c r="AT91" s="39"/>
    </row>
    <row r="92" spans="2:52" ht="13.5" customHeight="1" thickBot="1" x14ac:dyDescent="0.2">
      <c r="B92" s="291"/>
      <c r="C92" s="29"/>
      <c r="D92" s="187"/>
      <c r="E92" s="58"/>
      <c r="F92" s="190"/>
      <c r="G92" s="190"/>
      <c r="H92" s="190"/>
      <c r="I92" s="58"/>
      <c r="J92" s="58"/>
      <c r="K92" s="189"/>
      <c r="L92" s="259"/>
      <c r="M92" s="259"/>
      <c r="N92" s="58"/>
      <c r="O92" s="30"/>
      <c r="P92" s="58"/>
      <c r="Q92" s="30"/>
      <c r="R92" s="185"/>
      <c r="S92" s="206"/>
      <c r="T92" s="291"/>
      <c r="U92" s="29"/>
      <c r="V92" s="187"/>
      <c r="W92" s="58"/>
      <c r="X92" s="190"/>
      <c r="Y92" s="190"/>
      <c r="Z92" s="190"/>
      <c r="AA92" s="58"/>
      <c r="AB92" s="58"/>
      <c r="AC92" s="189"/>
      <c r="AD92" s="259"/>
      <c r="AE92" s="259"/>
      <c r="AF92" s="58"/>
      <c r="AG92" s="30"/>
      <c r="AH92" s="58"/>
      <c r="AI92" s="30"/>
      <c r="AJ92" s="185"/>
      <c r="AK92" s="208"/>
      <c r="AL92" s="291"/>
      <c r="AM92" s="124" t="str">
        <f t="shared" si="4"/>
        <v/>
      </c>
      <c r="AN92" s="125" t="str">
        <f t="shared" si="5"/>
        <v/>
      </c>
      <c r="AO92" s="125" t="str">
        <f t="shared" si="6"/>
        <v/>
      </c>
      <c r="AP92" s="125" t="str">
        <f t="shared" si="7"/>
        <v/>
      </c>
      <c r="AQ92" s="126" t="str">
        <f t="shared" si="8"/>
        <v/>
      </c>
      <c r="AR92" s="39"/>
      <c r="AS92" s="234"/>
      <c r="AT92" s="39"/>
    </row>
    <row r="93" spans="2:52" ht="13.5" customHeight="1" x14ac:dyDescent="0.15">
      <c r="B93" s="289" t="s">
        <v>84</v>
      </c>
      <c r="C93" s="27" t="s">
        <v>34</v>
      </c>
      <c r="D93" s="41"/>
      <c r="E93" s="57"/>
      <c r="F93" s="98">
        <v>28.741761</v>
      </c>
      <c r="G93" s="98">
        <v>34.226908000000002</v>
      </c>
      <c r="H93" s="98">
        <v>0.96085264000000004</v>
      </c>
      <c r="I93" s="62">
        <v>0.95911331</v>
      </c>
      <c r="J93" s="62">
        <v>5.0524039999999999E-2</v>
      </c>
      <c r="K93" s="63"/>
      <c r="L93" s="258"/>
      <c r="M93" s="258"/>
      <c r="N93" s="57"/>
      <c r="O93" s="28"/>
      <c r="P93" s="57"/>
      <c r="Q93" s="28"/>
      <c r="R93" s="133"/>
      <c r="S93" s="206"/>
      <c r="T93" s="289" t="s">
        <v>84</v>
      </c>
      <c r="U93" s="27" t="s">
        <v>34</v>
      </c>
      <c r="V93" s="41"/>
      <c r="W93" s="57"/>
      <c r="X93" s="98">
        <v>28.828923</v>
      </c>
      <c r="Y93" s="98">
        <v>34.26437</v>
      </c>
      <c r="Z93" s="98">
        <v>0.96097960000000004</v>
      </c>
      <c r="AA93" s="62">
        <v>0.95951222000000003</v>
      </c>
      <c r="AB93" s="62">
        <v>5.0104280000000001E-2</v>
      </c>
      <c r="AC93" s="63"/>
      <c r="AD93" s="258"/>
      <c r="AE93" s="258"/>
      <c r="AF93" s="57"/>
      <c r="AG93" s="28"/>
      <c r="AH93" s="57"/>
      <c r="AI93" s="28"/>
      <c r="AJ93" s="133"/>
      <c r="AK93" s="208"/>
      <c r="AL93" s="289" t="s">
        <v>84</v>
      </c>
      <c r="AM93" s="121">
        <f t="shared" si="4"/>
        <v>8.7161999999999296E-2</v>
      </c>
      <c r="AN93" s="97">
        <f t="shared" si="5"/>
        <v>3.7461999999997886E-2</v>
      </c>
      <c r="AO93" s="97">
        <f t="shared" si="6"/>
        <v>1.2696000000000929E-4</v>
      </c>
      <c r="AP93" s="97">
        <f t="shared" si="7"/>
        <v>3.9891000000003007E-4</v>
      </c>
      <c r="AQ93" s="122">
        <f t="shared" si="8"/>
        <v>-4.1975999999999819E-4</v>
      </c>
      <c r="AR93" s="39"/>
      <c r="AS93" s="234"/>
      <c r="AT93" s="39"/>
    </row>
    <row r="94" spans="2:52" ht="13.5" customHeight="1" x14ac:dyDescent="0.15">
      <c r="B94" s="290"/>
      <c r="C94" s="29" t="s">
        <v>35</v>
      </c>
      <c r="D94" s="187"/>
      <c r="E94" s="58"/>
      <c r="F94" s="188">
        <v>32.758755999999998</v>
      </c>
      <c r="G94" s="188">
        <v>37.193010000000001</v>
      </c>
      <c r="H94" s="188">
        <v>0.97885429000000002</v>
      </c>
      <c r="I94" s="64">
        <v>0.97505304999999998</v>
      </c>
      <c r="J94" s="64">
        <v>2.7494177000000002E-2</v>
      </c>
      <c r="K94" s="189"/>
      <c r="L94" s="259"/>
      <c r="M94" s="259"/>
      <c r="N94" s="58"/>
      <c r="O94" s="30"/>
      <c r="P94" s="58"/>
      <c r="Q94" s="30"/>
      <c r="R94" s="134"/>
      <c r="S94" s="206"/>
      <c r="T94" s="290"/>
      <c r="U94" s="29" t="s">
        <v>35</v>
      </c>
      <c r="V94" s="187"/>
      <c r="W94" s="58"/>
      <c r="X94" s="188">
        <v>32.770409999999998</v>
      </c>
      <c r="Y94" s="188">
        <v>37.221944000000001</v>
      </c>
      <c r="Z94" s="188">
        <v>0.97877702</v>
      </c>
      <c r="AA94" s="64">
        <v>0.97510205999999999</v>
      </c>
      <c r="AB94" s="64">
        <v>2.7522529E-2</v>
      </c>
      <c r="AC94" s="189"/>
      <c r="AD94" s="259"/>
      <c r="AE94" s="259"/>
      <c r="AF94" s="58"/>
      <c r="AG94" s="30"/>
      <c r="AH94" s="58"/>
      <c r="AI94" s="30"/>
      <c r="AJ94" s="134"/>
      <c r="AK94" s="208"/>
      <c r="AL94" s="290"/>
      <c r="AM94" s="88">
        <f t="shared" si="4"/>
        <v>1.1654000000000053E-2</v>
      </c>
      <c r="AN94" s="123">
        <f t="shared" si="5"/>
        <v>2.8933999999999571E-2</v>
      </c>
      <c r="AO94" s="123">
        <f t="shared" si="6"/>
        <v>-7.7270000000018157E-5</v>
      </c>
      <c r="AP94" s="123">
        <f t="shared" si="7"/>
        <v>4.9010000000015985E-5</v>
      </c>
      <c r="AQ94" s="89">
        <f t="shared" si="8"/>
        <v>2.835199999999885E-5</v>
      </c>
      <c r="AR94" s="39"/>
      <c r="AS94" s="234"/>
      <c r="AT94" s="39"/>
    </row>
    <row r="95" spans="2:52" ht="13.5" customHeight="1" x14ac:dyDescent="0.15">
      <c r="B95" s="290"/>
      <c r="C95" s="29" t="s">
        <v>36</v>
      </c>
      <c r="D95" s="187"/>
      <c r="E95" s="58"/>
      <c r="F95" s="188">
        <v>38.114255</v>
      </c>
      <c r="G95" s="188">
        <v>41.686580999999997</v>
      </c>
      <c r="H95" s="188">
        <v>0.98995655000000005</v>
      </c>
      <c r="I95" s="64">
        <v>0.99093558999999998</v>
      </c>
      <c r="J95" s="64">
        <v>1.370097E-2</v>
      </c>
      <c r="K95" s="189"/>
      <c r="L95" s="259"/>
      <c r="M95" s="259"/>
      <c r="N95" s="58"/>
      <c r="O95" s="30"/>
      <c r="P95" s="58"/>
      <c r="Q95" s="30"/>
      <c r="R95" s="134"/>
      <c r="S95" s="206"/>
      <c r="T95" s="290"/>
      <c r="U95" s="29" t="s">
        <v>36</v>
      </c>
      <c r="V95" s="187"/>
      <c r="W95" s="58"/>
      <c r="X95" s="188">
        <v>38.125661999999998</v>
      </c>
      <c r="Y95" s="188">
        <v>41.688890999999998</v>
      </c>
      <c r="Z95" s="188">
        <v>0.98994614000000003</v>
      </c>
      <c r="AA95" s="64">
        <v>0.99093034000000002</v>
      </c>
      <c r="AB95" s="64">
        <v>1.3593512E-2</v>
      </c>
      <c r="AC95" s="189"/>
      <c r="AD95" s="259"/>
      <c r="AE95" s="259"/>
      <c r="AF95" s="58"/>
      <c r="AG95" s="30"/>
      <c r="AH95" s="58"/>
      <c r="AI95" s="30"/>
      <c r="AJ95" s="134"/>
      <c r="AK95" s="208"/>
      <c r="AL95" s="290"/>
      <c r="AM95" s="88">
        <f t="shared" si="4"/>
        <v>1.1406999999998391E-2</v>
      </c>
      <c r="AN95" s="123">
        <f t="shared" si="5"/>
        <v>2.3100000000013665E-3</v>
      </c>
      <c r="AO95" s="123">
        <f t="shared" si="6"/>
        <v>-1.041000000001624E-5</v>
      </c>
      <c r="AP95" s="123">
        <f t="shared" si="7"/>
        <v>-5.2499999999566782E-6</v>
      </c>
      <c r="AQ95" s="89">
        <f t="shared" si="8"/>
        <v>-1.0745799999999951E-4</v>
      </c>
      <c r="AR95" s="39"/>
      <c r="AS95" s="234"/>
      <c r="AT95" s="39"/>
    </row>
    <row r="96" spans="2:52" ht="13.5" customHeight="1" x14ac:dyDescent="0.15">
      <c r="B96" s="290"/>
      <c r="C96" s="29" t="s">
        <v>38</v>
      </c>
      <c r="D96" s="187"/>
      <c r="E96" s="58"/>
      <c r="F96" s="188">
        <v>41.534950000000002</v>
      </c>
      <c r="G96" s="188">
        <v>44.785927000000001</v>
      </c>
      <c r="H96" s="188">
        <v>0.99358210999999996</v>
      </c>
      <c r="I96" s="64">
        <v>0.99657726999999996</v>
      </c>
      <c r="J96" s="64">
        <v>7.3133445999999996E-3</v>
      </c>
      <c r="K96" s="189"/>
      <c r="L96" s="259"/>
      <c r="M96" s="259"/>
      <c r="N96" s="58"/>
      <c r="O96" s="30"/>
      <c r="P96" s="58"/>
      <c r="Q96" s="30"/>
      <c r="R96" s="134"/>
      <c r="S96" s="206"/>
      <c r="T96" s="290"/>
      <c r="U96" s="29" t="s">
        <v>38</v>
      </c>
      <c r="V96" s="187"/>
      <c r="W96" s="58"/>
      <c r="X96" s="188">
        <v>41.510423000000003</v>
      </c>
      <c r="Y96" s="188">
        <v>44.772458999999998</v>
      </c>
      <c r="Z96" s="188">
        <v>0.99358732000000005</v>
      </c>
      <c r="AA96" s="64">
        <v>0.99655919000000004</v>
      </c>
      <c r="AB96" s="64">
        <v>7.2970324999999999E-3</v>
      </c>
      <c r="AC96" s="189"/>
      <c r="AD96" s="259"/>
      <c r="AE96" s="259"/>
      <c r="AF96" s="58"/>
      <c r="AG96" s="30"/>
      <c r="AH96" s="58"/>
      <c r="AI96" s="30"/>
      <c r="AJ96" s="134"/>
      <c r="AK96" s="208"/>
      <c r="AL96" s="290"/>
      <c r="AM96" s="88">
        <f t="shared" si="4"/>
        <v>-2.4526999999999077E-2</v>
      </c>
      <c r="AN96" s="123">
        <f t="shared" si="5"/>
        <v>-1.3468000000003144E-2</v>
      </c>
      <c r="AO96" s="123">
        <f t="shared" si="6"/>
        <v>5.2100000000887547E-6</v>
      </c>
      <c r="AP96" s="123">
        <f t="shared" si="7"/>
        <v>-1.8079999999920382E-5</v>
      </c>
      <c r="AQ96" s="89">
        <f t="shared" si="8"/>
        <v>-1.6312099999999698E-5</v>
      </c>
      <c r="AR96" s="39"/>
      <c r="AS96" s="234"/>
      <c r="AT96" s="39"/>
    </row>
    <row r="97" spans="2:46" ht="13.5" customHeight="1" thickBot="1" x14ac:dyDescent="0.2">
      <c r="B97" s="291"/>
      <c r="C97" s="29"/>
      <c r="D97" s="187"/>
      <c r="E97" s="58"/>
      <c r="F97" s="190"/>
      <c r="G97" s="190"/>
      <c r="H97" s="190"/>
      <c r="I97" s="58"/>
      <c r="J97" s="58"/>
      <c r="K97" s="189"/>
      <c r="L97" s="259"/>
      <c r="M97" s="259"/>
      <c r="N97" s="58"/>
      <c r="O97" s="30"/>
      <c r="P97" s="58"/>
      <c r="Q97" s="30"/>
      <c r="R97" s="185"/>
      <c r="S97" s="206"/>
      <c r="T97" s="291"/>
      <c r="U97" s="29"/>
      <c r="V97" s="187"/>
      <c r="W97" s="58"/>
      <c r="X97" s="190"/>
      <c r="Y97" s="190"/>
      <c r="Z97" s="190"/>
      <c r="AA97" s="58"/>
      <c r="AB97" s="58"/>
      <c r="AC97" s="189"/>
      <c r="AD97" s="259"/>
      <c r="AE97" s="259"/>
      <c r="AF97" s="58"/>
      <c r="AG97" s="30"/>
      <c r="AH97" s="58"/>
      <c r="AI97" s="30"/>
      <c r="AJ97" s="185"/>
      <c r="AK97" s="208"/>
      <c r="AL97" s="291"/>
      <c r="AM97" s="124" t="str">
        <f t="shared" ref="AM97:AM160" si="14">IF(OR(X97="",F97=""),"",X97-F97)</f>
        <v/>
      </c>
      <c r="AN97" s="125" t="str">
        <f t="shared" ref="AN97:AN160" si="15">IF(OR(Y97="",G97=""),"",Y97-G97)</f>
        <v/>
      </c>
      <c r="AO97" s="125" t="str">
        <f t="shared" ref="AO97:AO160" si="16">IF(OR(Z97="",H97=""),"",Z97-H97)</f>
        <v/>
      </c>
      <c r="AP97" s="125" t="str">
        <f t="shared" ref="AP97:AP160" si="17">IF(OR(AA97="",I97=""),"",AA97-I97)</f>
        <v/>
      </c>
      <c r="AQ97" s="126" t="str">
        <f t="shared" ref="AQ97:AQ160" si="18">IF(OR(AB97="",J97=""),"",AB97-J97)</f>
        <v/>
      </c>
      <c r="AR97" s="39"/>
      <c r="AS97" s="234"/>
      <c r="AT97" s="39"/>
    </row>
    <row r="98" spans="2:46" ht="13.5" customHeight="1" x14ac:dyDescent="0.15">
      <c r="B98" s="289" t="s">
        <v>85</v>
      </c>
      <c r="C98" s="27" t="s">
        <v>34</v>
      </c>
      <c r="D98" s="41"/>
      <c r="E98" s="57"/>
      <c r="F98" s="98">
        <v>28.710549</v>
      </c>
      <c r="G98" s="98">
        <v>34.268470000000001</v>
      </c>
      <c r="H98" s="98">
        <v>0.96062572999999996</v>
      </c>
      <c r="I98" s="62">
        <v>0.95958248999999995</v>
      </c>
      <c r="J98" s="62">
        <v>5.1771209999999998E-2</v>
      </c>
      <c r="K98" s="63"/>
      <c r="L98" s="258"/>
      <c r="M98" s="258"/>
      <c r="N98" s="57"/>
      <c r="O98" s="28"/>
      <c r="P98" s="57"/>
      <c r="Q98" s="28"/>
      <c r="R98" s="133"/>
      <c r="S98" s="206"/>
      <c r="T98" s="289" t="s">
        <v>85</v>
      </c>
      <c r="U98" s="27" t="s">
        <v>34</v>
      </c>
      <c r="V98" s="41"/>
      <c r="W98" s="57"/>
      <c r="X98" s="98">
        <v>28.801404999999999</v>
      </c>
      <c r="Y98" s="98">
        <v>34.309224</v>
      </c>
      <c r="Z98" s="98">
        <v>0.96065520000000004</v>
      </c>
      <c r="AA98" s="62">
        <v>0.95995169999999996</v>
      </c>
      <c r="AB98" s="62">
        <v>5.1466733000000001E-2</v>
      </c>
      <c r="AC98" s="63"/>
      <c r="AD98" s="258"/>
      <c r="AE98" s="258"/>
      <c r="AF98" s="57"/>
      <c r="AG98" s="28"/>
      <c r="AH98" s="57"/>
      <c r="AI98" s="28"/>
      <c r="AJ98" s="133"/>
      <c r="AK98" s="208"/>
      <c r="AL98" s="289" t="s">
        <v>85</v>
      </c>
      <c r="AM98" s="121">
        <f t="shared" si="14"/>
        <v>9.0855999999998716E-2</v>
      </c>
      <c r="AN98" s="97">
        <f t="shared" si="15"/>
        <v>4.0753999999999735E-2</v>
      </c>
      <c r="AO98" s="97">
        <f t="shared" si="16"/>
        <v>2.9470000000086927E-5</v>
      </c>
      <c r="AP98" s="97">
        <f t="shared" si="17"/>
        <v>3.692100000000087E-4</v>
      </c>
      <c r="AQ98" s="122">
        <f t="shared" si="18"/>
        <v>-3.0447699999999744E-4</v>
      </c>
      <c r="AR98" s="39"/>
      <c r="AS98" s="234"/>
      <c r="AT98" s="39"/>
    </row>
    <row r="99" spans="2:46" ht="13.5" customHeight="1" x14ac:dyDescent="0.15">
      <c r="B99" s="290"/>
      <c r="C99" s="29" t="s">
        <v>35</v>
      </c>
      <c r="D99" s="187"/>
      <c r="E99" s="58"/>
      <c r="F99" s="188">
        <v>32.659878999999997</v>
      </c>
      <c r="G99" s="188">
        <v>37.135686</v>
      </c>
      <c r="H99" s="188">
        <v>0.97871132999999999</v>
      </c>
      <c r="I99" s="64">
        <v>0.97525549</v>
      </c>
      <c r="J99" s="64">
        <v>2.8441912999999999E-2</v>
      </c>
      <c r="K99" s="189"/>
      <c r="L99" s="259"/>
      <c r="M99" s="259"/>
      <c r="N99" s="58"/>
      <c r="O99" s="30"/>
      <c r="P99" s="58"/>
      <c r="Q99" s="30"/>
      <c r="R99" s="134"/>
      <c r="S99" s="206"/>
      <c r="T99" s="290"/>
      <c r="U99" s="29" t="s">
        <v>35</v>
      </c>
      <c r="V99" s="187"/>
      <c r="W99" s="58"/>
      <c r="X99" s="188">
        <v>32.644848000000003</v>
      </c>
      <c r="Y99" s="188">
        <v>37.149289000000003</v>
      </c>
      <c r="Z99" s="188">
        <v>0.97859262999999996</v>
      </c>
      <c r="AA99" s="64">
        <v>0.97516769999999997</v>
      </c>
      <c r="AB99" s="64">
        <v>2.8415246000000002E-2</v>
      </c>
      <c r="AC99" s="189"/>
      <c r="AD99" s="259"/>
      <c r="AE99" s="259"/>
      <c r="AF99" s="58"/>
      <c r="AG99" s="30"/>
      <c r="AH99" s="58"/>
      <c r="AI99" s="30"/>
      <c r="AJ99" s="134"/>
      <c r="AK99" s="208"/>
      <c r="AL99" s="290"/>
      <c r="AM99" s="88">
        <f t="shared" si="14"/>
        <v>-1.5030999999993355E-2</v>
      </c>
      <c r="AN99" s="123">
        <f t="shared" si="15"/>
        <v>1.3603000000003362E-2</v>
      </c>
      <c r="AO99" s="123">
        <f t="shared" si="16"/>
        <v>-1.1870000000002712E-4</v>
      </c>
      <c r="AP99" s="123">
        <f t="shared" si="17"/>
        <v>-8.7790000000032009E-5</v>
      </c>
      <c r="AQ99" s="89">
        <f t="shared" si="18"/>
        <v>-2.6666999999997582E-5</v>
      </c>
      <c r="AR99" s="39"/>
      <c r="AS99" s="234"/>
      <c r="AT99" s="39"/>
    </row>
    <row r="100" spans="2:46" ht="13.5" customHeight="1" x14ac:dyDescent="0.15">
      <c r="B100" s="290"/>
      <c r="C100" s="29" t="s">
        <v>36</v>
      </c>
      <c r="D100" s="187"/>
      <c r="E100" s="58"/>
      <c r="F100" s="188">
        <v>38.003689000000001</v>
      </c>
      <c r="G100" s="188">
        <v>41.578434999999999</v>
      </c>
      <c r="H100" s="188">
        <v>0.98989987000000002</v>
      </c>
      <c r="I100" s="64">
        <v>0.99106333000000002</v>
      </c>
      <c r="J100" s="64">
        <v>1.4726917000000001E-2</v>
      </c>
      <c r="K100" s="189"/>
      <c r="L100" s="259"/>
      <c r="M100" s="259"/>
      <c r="N100" s="58"/>
      <c r="O100" s="30"/>
      <c r="P100" s="58"/>
      <c r="Q100" s="30"/>
      <c r="R100" s="134"/>
      <c r="S100" s="206"/>
      <c r="T100" s="290"/>
      <c r="U100" s="29" t="s">
        <v>36</v>
      </c>
      <c r="V100" s="187"/>
      <c r="W100" s="58"/>
      <c r="X100" s="188">
        <v>37.981442999999999</v>
      </c>
      <c r="Y100" s="188">
        <v>41.554994999999998</v>
      </c>
      <c r="Z100" s="188">
        <v>0.98989939000000005</v>
      </c>
      <c r="AA100" s="64">
        <v>0.99102612000000001</v>
      </c>
      <c r="AB100" s="64">
        <v>1.4625322E-2</v>
      </c>
      <c r="AC100" s="189"/>
      <c r="AD100" s="259"/>
      <c r="AE100" s="259"/>
      <c r="AF100" s="58"/>
      <c r="AG100" s="30"/>
      <c r="AH100" s="58"/>
      <c r="AI100" s="30"/>
      <c r="AJ100" s="134"/>
      <c r="AK100" s="208"/>
      <c r="AL100" s="290"/>
      <c r="AM100" s="88">
        <f t="shared" si="14"/>
        <v>-2.2246000000002653E-2</v>
      </c>
      <c r="AN100" s="123">
        <f t="shared" si="15"/>
        <v>-2.3440000000000794E-2</v>
      </c>
      <c r="AO100" s="123">
        <f t="shared" si="16"/>
        <v>-4.799999999693938E-7</v>
      </c>
      <c r="AP100" s="123">
        <f t="shared" si="17"/>
        <v>-3.7210000000009735E-5</v>
      </c>
      <c r="AQ100" s="89">
        <f t="shared" si="18"/>
        <v>-1.015950000000012E-4</v>
      </c>
      <c r="AR100" s="39"/>
      <c r="AS100" s="234"/>
      <c r="AT100" s="39"/>
    </row>
    <row r="101" spans="2:46" ht="13.5" customHeight="1" x14ac:dyDescent="0.15">
      <c r="B101" s="290"/>
      <c r="C101" s="29" t="s">
        <v>38</v>
      </c>
      <c r="D101" s="187"/>
      <c r="E101" s="58"/>
      <c r="F101" s="188">
        <v>41.454270999999999</v>
      </c>
      <c r="G101" s="188">
        <v>44.698853</v>
      </c>
      <c r="H101" s="188">
        <v>0.99353161000000001</v>
      </c>
      <c r="I101" s="64">
        <v>0.99656562000000004</v>
      </c>
      <c r="J101" s="64">
        <v>7.8813370000000004E-3</v>
      </c>
      <c r="K101" s="189"/>
      <c r="L101" s="259"/>
      <c r="M101" s="259"/>
      <c r="N101" s="58"/>
      <c r="O101" s="30"/>
      <c r="P101" s="58"/>
      <c r="Q101" s="30"/>
      <c r="R101" s="134"/>
      <c r="S101" s="206"/>
      <c r="T101" s="290"/>
      <c r="U101" s="29" t="s">
        <v>38</v>
      </c>
      <c r="V101" s="187"/>
      <c r="W101" s="58"/>
      <c r="X101" s="188">
        <v>41.452525999999999</v>
      </c>
      <c r="Y101" s="188">
        <v>44.697073000000003</v>
      </c>
      <c r="Z101" s="188">
        <v>0.99353590000000003</v>
      </c>
      <c r="AA101" s="64">
        <v>0.99658499</v>
      </c>
      <c r="AB101" s="64">
        <v>7.9277740000000003E-3</v>
      </c>
      <c r="AC101" s="189"/>
      <c r="AD101" s="259"/>
      <c r="AE101" s="259"/>
      <c r="AF101" s="58"/>
      <c r="AG101" s="30"/>
      <c r="AH101" s="58"/>
      <c r="AI101" s="30"/>
      <c r="AJ101" s="134"/>
      <c r="AK101" s="208"/>
      <c r="AL101" s="290"/>
      <c r="AM101" s="88">
        <f t="shared" si="14"/>
        <v>-1.7449999999996635E-3</v>
      </c>
      <c r="AN101" s="123">
        <f t="shared" si="15"/>
        <v>-1.7799999999965621E-3</v>
      </c>
      <c r="AO101" s="123">
        <f t="shared" si="16"/>
        <v>4.2900000000178906E-6</v>
      </c>
      <c r="AP101" s="123">
        <f t="shared" si="17"/>
        <v>1.9369999999963028E-5</v>
      </c>
      <c r="AQ101" s="89">
        <f t="shared" si="18"/>
        <v>4.6436999999999867E-5</v>
      </c>
      <c r="AR101" s="39"/>
      <c r="AS101" s="234"/>
      <c r="AT101" s="39"/>
    </row>
    <row r="102" spans="2:46" ht="13.5" customHeight="1" thickBot="1" x14ac:dyDescent="0.2">
      <c r="B102" s="291"/>
      <c r="C102" s="29"/>
      <c r="D102" s="187"/>
      <c r="E102" s="58"/>
      <c r="F102" s="190"/>
      <c r="G102" s="190"/>
      <c r="H102" s="190"/>
      <c r="I102" s="58"/>
      <c r="J102" s="58"/>
      <c r="K102" s="189"/>
      <c r="L102" s="259"/>
      <c r="M102" s="259"/>
      <c r="N102" s="58"/>
      <c r="O102" s="30"/>
      <c r="P102" s="58"/>
      <c r="Q102" s="30"/>
      <c r="R102" s="185"/>
      <c r="S102" s="206"/>
      <c r="T102" s="291"/>
      <c r="U102" s="29"/>
      <c r="V102" s="187"/>
      <c r="W102" s="58"/>
      <c r="X102" s="190"/>
      <c r="Y102" s="190"/>
      <c r="Z102" s="190"/>
      <c r="AA102" s="58"/>
      <c r="AB102" s="58"/>
      <c r="AC102" s="189"/>
      <c r="AD102" s="259"/>
      <c r="AE102" s="259"/>
      <c r="AF102" s="58"/>
      <c r="AG102" s="30"/>
      <c r="AH102" s="58"/>
      <c r="AI102" s="30"/>
      <c r="AJ102" s="185"/>
      <c r="AK102" s="208"/>
      <c r="AL102" s="291"/>
      <c r="AM102" s="124" t="str">
        <f t="shared" si="14"/>
        <v/>
      </c>
      <c r="AN102" s="125" t="str">
        <f t="shared" si="15"/>
        <v/>
      </c>
      <c r="AO102" s="125" t="str">
        <f t="shared" si="16"/>
        <v/>
      </c>
      <c r="AP102" s="125" t="str">
        <f t="shared" si="17"/>
        <v/>
      </c>
      <c r="AQ102" s="126" t="str">
        <f t="shared" si="18"/>
        <v/>
      </c>
      <c r="AR102" s="39"/>
      <c r="AS102" s="234"/>
      <c r="AT102" s="39"/>
    </row>
    <row r="103" spans="2:46" ht="13.5" customHeight="1" x14ac:dyDescent="0.15">
      <c r="B103" s="289" t="s">
        <v>86</v>
      </c>
      <c r="C103" s="27" t="s">
        <v>34</v>
      </c>
      <c r="D103" s="41"/>
      <c r="E103" s="57"/>
      <c r="F103" s="98">
        <v>28.661349999999999</v>
      </c>
      <c r="G103" s="98">
        <v>33.963822</v>
      </c>
      <c r="H103" s="98">
        <v>0.95919949000000004</v>
      </c>
      <c r="I103" s="62">
        <v>0.96048370000000005</v>
      </c>
      <c r="J103" s="62">
        <v>5.3478054999999997E-2</v>
      </c>
      <c r="K103" s="63"/>
      <c r="L103" s="258"/>
      <c r="M103" s="258"/>
      <c r="N103" s="57"/>
      <c r="O103" s="28"/>
      <c r="P103" s="57"/>
      <c r="Q103" s="28"/>
      <c r="R103" s="133"/>
      <c r="S103" s="206"/>
      <c r="T103" s="289" t="s">
        <v>86</v>
      </c>
      <c r="U103" s="27" t="s">
        <v>34</v>
      </c>
      <c r="V103" s="41"/>
      <c r="W103" s="57"/>
      <c r="X103" s="98">
        <v>28.746461</v>
      </c>
      <c r="Y103" s="98">
        <v>34.003304</v>
      </c>
      <c r="Z103" s="98">
        <v>0.95916173000000005</v>
      </c>
      <c r="AA103" s="62">
        <v>0.96070113000000001</v>
      </c>
      <c r="AB103" s="62">
        <v>5.3707867999999999E-2</v>
      </c>
      <c r="AC103" s="63"/>
      <c r="AD103" s="258"/>
      <c r="AE103" s="258"/>
      <c r="AF103" s="57"/>
      <c r="AG103" s="28"/>
      <c r="AH103" s="57"/>
      <c r="AI103" s="28"/>
      <c r="AJ103" s="133"/>
      <c r="AK103" s="208"/>
      <c r="AL103" s="289" t="s">
        <v>86</v>
      </c>
      <c r="AM103" s="121">
        <f t="shared" si="14"/>
        <v>8.5111000000001269E-2</v>
      </c>
      <c r="AN103" s="97">
        <f t="shared" si="15"/>
        <v>3.9481999999999573E-2</v>
      </c>
      <c r="AO103" s="97">
        <f t="shared" si="16"/>
        <v>-3.7759999999997795E-5</v>
      </c>
      <c r="AP103" s="97">
        <f t="shared" si="17"/>
        <v>2.1742999999996293E-4</v>
      </c>
      <c r="AQ103" s="122">
        <f t="shared" si="18"/>
        <v>2.2981300000000232E-4</v>
      </c>
      <c r="AR103" s="39"/>
      <c r="AS103" s="234"/>
      <c r="AT103" s="39"/>
    </row>
    <row r="104" spans="2:46" ht="13.5" customHeight="1" x14ac:dyDescent="0.15">
      <c r="B104" s="290"/>
      <c r="C104" s="29" t="s">
        <v>35</v>
      </c>
      <c r="D104" s="187"/>
      <c r="E104" s="58"/>
      <c r="F104" s="188">
        <v>32.483421</v>
      </c>
      <c r="G104" s="188">
        <v>36.824846999999998</v>
      </c>
      <c r="H104" s="188">
        <v>0.97784663000000005</v>
      </c>
      <c r="I104" s="64">
        <v>0.97610761999999995</v>
      </c>
      <c r="J104" s="64">
        <v>2.9915641999999999E-2</v>
      </c>
      <c r="K104" s="189"/>
      <c r="L104" s="259"/>
      <c r="M104" s="259"/>
      <c r="N104" s="58"/>
      <c r="O104" s="30"/>
      <c r="P104" s="58"/>
      <c r="Q104" s="30"/>
      <c r="R104" s="134"/>
      <c r="S104" s="206"/>
      <c r="T104" s="290"/>
      <c r="U104" s="29" t="s">
        <v>35</v>
      </c>
      <c r="V104" s="187"/>
      <c r="W104" s="58"/>
      <c r="X104" s="188">
        <v>32.472726000000002</v>
      </c>
      <c r="Y104" s="188">
        <v>36.834698000000003</v>
      </c>
      <c r="Z104" s="188">
        <v>0.97770170000000001</v>
      </c>
      <c r="AA104" s="64">
        <v>0.97608311999999997</v>
      </c>
      <c r="AB104" s="64">
        <v>3.0022994000000001E-2</v>
      </c>
      <c r="AC104" s="189"/>
      <c r="AD104" s="259"/>
      <c r="AE104" s="259"/>
      <c r="AF104" s="58"/>
      <c r="AG104" s="30"/>
      <c r="AH104" s="58"/>
      <c r="AI104" s="30"/>
      <c r="AJ104" s="134"/>
      <c r="AK104" s="208"/>
      <c r="AL104" s="290"/>
      <c r="AM104" s="88">
        <f t="shared" si="14"/>
        <v>-1.0694999999998345E-2</v>
      </c>
      <c r="AN104" s="123">
        <f t="shared" si="15"/>
        <v>9.8510000000047171E-3</v>
      </c>
      <c r="AO104" s="123">
        <f t="shared" si="16"/>
        <v>-1.4493000000004308E-4</v>
      </c>
      <c r="AP104" s="123">
        <f t="shared" si="17"/>
        <v>-2.4499999999982869E-5</v>
      </c>
      <c r="AQ104" s="89">
        <f t="shared" si="18"/>
        <v>1.0735200000000153E-4</v>
      </c>
      <c r="AR104" s="39"/>
      <c r="AS104" s="234"/>
      <c r="AT104" s="39"/>
    </row>
    <row r="105" spans="2:46" ht="13.5" customHeight="1" x14ac:dyDescent="0.15">
      <c r="B105" s="290"/>
      <c r="C105" s="29" t="s">
        <v>36</v>
      </c>
      <c r="D105" s="187"/>
      <c r="E105" s="58"/>
      <c r="F105" s="188">
        <v>37.615825999999998</v>
      </c>
      <c r="G105" s="188">
        <v>41.162824000000001</v>
      </c>
      <c r="H105" s="188">
        <v>0.98930236999999999</v>
      </c>
      <c r="I105" s="64">
        <v>0.99121912999999995</v>
      </c>
      <c r="J105" s="64">
        <v>1.5921107E-2</v>
      </c>
      <c r="K105" s="189"/>
      <c r="L105" s="259"/>
      <c r="M105" s="259"/>
      <c r="N105" s="58"/>
      <c r="O105" s="30"/>
      <c r="P105" s="58"/>
      <c r="Q105" s="30"/>
      <c r="R105" s="134"/>
      <c r="S105" s="206"/>
      <c r="T105" s="290"/>
      <c r="U105" s="29" t="s">
        <v>36</v>
      </c>
      <c r="V105" s="187"/>
      <c r="W105" s="58"/>
      <c r="X105" s="188">
        <v>37.580531000000001</v>
      </c>
      <c r="Y105" s="188">
        <v>41.129398000000002</v>
      </c>
      <c r="Z105" s="188">
        <v>0.98930552999999999</v>
      </c>
      <c r="AA105" s="64">
        <v>0.99103998999999998</v>
      </c>
      <c r="AB105" s="64">
        <v>1.5775561E-2</v>
      </c>
      <c r="AC105" s="189"/>
      <c r="AD105" s="259"/>
      <c r="AE105" s="259"/>
      <c r="AF105" s="58"/>
      <c r="AG105" s="30"/>
      <c r="AH105" s="58"/>
      <c r="AI105" s="30"/>
      <c r="AJ105" s="134"/>
      <c r="AK105" s="208"/>
      <c r="AL105" s="290"/>
      <c r="AM105" s="88">
        <f t="shared" si="14"/>
        <v>-3.5294999999997856E-2</v>
      </c>
      <c r="AN105" s="123">
        <f t="shared" si="15"/>
        <v>-3.3425999999998623E-2</v>
      </c>
      <c r="AO105" s="123">
        <f t="shared" si="16"/>
        <v>3.1600000000020501E-6</v>
      </c>
      <c r="AP105" s="123">
        <f t="shared" si="17"/>
        <v>-1.7913999999996655E-4</v>
      </c>
      <c r="AQ105" s="89">
        <f t="shared" si="18"/>
        <v>-1.4554599999999987E-4</v>
      </c>
      <c r="AR105" s="39"/>
      <c r="AS105" s="234"/>
      <c r="AT105" s="39"/>
    </row>
    <row r="106" spans="2:46" ht="13.5" customHeight="1" x14ac:dyDescent="0.15">
      <c r="B106" s="290"/>
      <c r="C106" s="29" t="s">
        <v>38</v>
      </c>
      <c r="D106" s="187"/>
      <c r="E106" s="58"/>
      <c r="F106" s="188">
        <v>40.965488999999998</v>
      </c>
      <c r="G106" s="188">
        <v>44.197789</v>
      </c>
      <c r="H106" s="188">
        <v>0.99312301999999997</v>
      </c>
      <c r="I106" s="64">
        <v>0.99624296999999995</v>
      </c>
      <c r="J106" s="64">
        <v>8.8134649999999995E-3</v>
      </c>
      <c r="K106" s="189"/>
      <c r="L106" s="259"/>
      <c r="M106" s="259"/>
      <c r="N106" s="58"/>
      <c r="O106" s="30"/>
      <c r="P106" s="58"/>
      <c r="Q106" s="30"/>
      <c r="R106" s="134"/>
      <c r="S106" s="206"/>
      <c r="T106" s="290"/>
      <c r="U106" s="29" t="s">
        <v>38</v>
      </c>
      <c r="V106" s="187"/>
      <c r="W106" s="58"/>
      <c r="X106" s="188">
        <v>40.968431000000002</v>
      </c>
      <c r="Y106" s="188">
        <v>44.198104999999998</v>
      </c>
      <c r="Z106" s="188">
        <v>0.99312973000000004</v>
      </c>
      <c r="AA106" s="64">
        <v>0.99630545999999998</v>
      </c>
      <c r="AB106" s="64">
        <v>8.8056690000000003E-3</v>
      </c>
      <c r="AC106" s="189"/>
      <c r="AD106" s="259"/>
      <c r="AE106" s="259"/>
      <c r="AF106" s="58"/>
      <c r="AG106" s="30"/>
      <c r="AH106" s="58"/>
      <c r="AI106" s="30"/>
      <c r="AJ106" s="134"/>
      <c r="AK106" s="208"/>
      <c r="AL106" s="290"/>
      <c r="AM106" s="88">
        <f t="shared" si="14"/>
        <v>2.9420000000044411E-3</v>
      </c>
      <c r="AN106" s="123">
        <f t="shared" si="15"/>
        <v>3.1599999999798456E-4</v>
      </c>
      <c r="AO106" s="123">
        <f t="shared" si="16"/>
        <v>6.7100000000763771E-6</v>
      </c>
      <c r="AP106" s="123">
        <f t="shared" si="17"/>
        <v>6.2490000000026136E-5</v>
      </c>
      <c r="AQ106" s="89">
        <f t="shared" si="18"/>
        <v>-7.7959999999991508E-6</v>
      </c>
      <c r="AR106" s="39"/>
      <c r="AS106" s="234"/>
      <c r="AT106" s="39"/>
    </row>
    <row r="107" spans="2:46" ht="13.5" customHeight="1" thickBot="1" x14ac:dyDescent="0.2">
      <c r="B107" s="291"/>
      <c r="C107" s="29"/>
      <c r="D107" s="187"/>
      <c r="E107" s="58"/>
      <c r="F107" s="190"/>
      <c r="G107" s="190"/>
      <c r="H107" s="190"/>
      <c r="I107" s="58"/>
      <c r="J107" s="58"/>
      <c r="K107" s="189"/>
      <c r="L107" s="259"/>
      <c r="M107" s="259"/>
      <c r="N107" s="58"/>
      <c r="O107" s="30"/>
      <c r="P107" s="58"/>
      <c r="Q107" s="30"/>
      <c r="R107" s="185"/>
      <c r="S107" s="206"/>
      <c r="T107" s="291"/>
      <c r="U107" s="29"/>
      <c r="V107" s="187"/>
      <c r="W107" s="58"/>
      <c r="X107" s="190"/>
      <c r="Y107" s="190"/>
      <c r="Z107" s="190"/>
      <c r="AA107" s="58"/>
      <c r="AB107" s="58"/>
      <c r="AC107" s="189"/>
      <c r="AD107" s="259"/>
      <c r="AE107" s="259"/>
      <c r="AF107" s="58"/>
      <c r="AG107" s="30"/>
      <c r="AH107" s="58"/>
      <c r="AI107" s="30"/>
      <c r="AJ107" s="185"/>
      <c r="AK107" s="208"/>
      <c r="AL107" s="291"/>
      <c r="AM107" s="124" t="str">
        <f t="shared" si="14"/>
        <v/>
      </c>
      <c r="AN107" s="125" t="str">
        <f t="shared" si="15"/>
        <v/>
      </c>
      <c r="AO107" s="125" t="str">
        <f t="shared" si="16"/>
        <v/>
      </c>
      <c r="AP107" s="125" t="str">
        <f t="shared" si="17"/>
        <v/>
      </c>
      <c r="AQ107" s="126" t="str">
        <f t="shared" si="18"/>
        <v/>
      </c>
      <c r="AR107" s="39"/>
      <c r="AS107" s="234"/>
      <c r="AT107" s="39"/>
    </row>
    <row r="108" spans="2:46" ht="13.5" customHeight="1" x14ac:dyDescent="0.15">
      <c r="B108" s="289" t="s">
        <v>87</v>
      </c>
      <c r="C108" s="27" t="s">
        <v>34</v>
      </c>
      <c r="D108" s="41"/>
      <c r="E108" s="57"/>
      <c r="F108" s="98"/>
      <c r="G108" s="98"/>
      <c r="H108" s="98"/>
      <c r="I108" s="62"/>
      <c r="J108" s="62"/>
      <c r="K108" s="63"/>
      <c r="L108" s="258"/>
      <c r="M108" s="258"/>
      <c r="N108" s="57"/>
      <c r="O108" s="28"/>
      <c r="P108" s="57"/>
      <c r="Q108" s="28"/>
      <c r="R108" s="133"/>
      <c r="S108" s="206"/>
      <c r="T108" s="289" t="s">
        <v>87</v>
      </c>
      <c r="U108" s="27" t="s">
        <v>34</v>
      </c>
      <c r="V108" s="41"/>
      <c r="W108" s="57"/>
      <c r="X108" s="98"/>
      <c r="Y108" s="98"/>
      <c r="Z108" s="98"/>
      <c r="AA108" s="62"/>
      <c r="AB108" s="62"/>
      <c r="AC108" s="63"/>
      <c r="AD108" s="258"/>
      <c r="AE108" s="258"/>
      <c r="AF108" s="57"/>
      <c r="AG108" s="28"/>
      <c r="AH108" s="57"/>
      <c r="AI108" s="28"/>
      <c r="AJ108" s="133"/>
      <c r="AK108" s="208"/>
      <c r="AL108" s="289" t="s">
        <v>87</v>
      </c>
      <c r="AM108" s="121" t="str">
        <f t="shared" si="14"/>
        <v/>
      </c>
      <c r="AN108" s="97" t="str">
        <f t="shared" si="15"/>
        <v/>
      </c>
      <c r="AO108" s="97" t="str">
        <f t="shared" si="16"/>
        <v/>
      </c>
      <c r="AP108" s="97" t="str">
        <f t="shared" si="17"/>
        <v/>
      </c>
      <c r="AQ108" s="122" t="str">
        <f t="shared" si="18"/>
        <v/>
      </c>
      <c r="AR108" s="39"/>
      <c r="AS108" s="234"/>
      <c r="AT108" s="39"/>
    </row>
    <row r="109" spans="2:46" ht="13.5" customHeight="1" x14ac:dyDescent="0.15">
      <c r="B109" s="290"/>
      <c r="C109" s="29" t="s">
        <v>35</v>
      </c>
      <c r="D109" s="187"/>
      <c r="E109" s="58"/>
      <c r="F109" s="188"/>
      <c r="G109" s="188"/>
      <c r="H109" s="188"/>
      <c r="I109" s="64"/>
      <c r="J109" s="64"/>
      <c r="K109" s="189"/>
      <c r="L109" s="259"/>
      <c r="M109" s="259"/>
      <c r="N109" s="58"/>
      <c r="O109" s="30"/>
      <c r="P109" s="58"/>
      <c r="Q109" s="30"/>
      <c r="R109" s="134"/>
      <c r="S109" s="206"/>
      <c r="T109" s="290"/>
      <c r="U109" s="29" t="s">
        <v>35</v>
      </c>
      <c r="V109" s="187"/>
      <c r="W109" s="58"/>
      <c r="X109" s="188"/>
      <c r="Y109" s="188"/>
      <c r="Z109" s="188"/>
      <c r="AA109" s="64"/>
      <c r="AB109" s="64"/>
      <c r="AC109" s="189"/>
      <c r="AD109" s="259"/>
      <c r="AE109" s="259"/>
      <c r="AF109" s="58"/>
      <c r="AG109" s="30"/>
      <c r="AH109" s="58"/>
      <c r="AI109" s="30"/>
      <c r="AJ109" s="134"/>
      <c r="AK109" s="208"/>
      <c r="AL109" s="290"/>
      <c r="AM109" s="88" t="str">
        <f t="shared" si="14"/>
        <v/>
      </c>
      <c r="AN109" s="123" t="str">
        <f t="shared" si="15"/>
        <v/>
      </c>
      <c r="AO109" s="123" t="str">
        <f t="shared" si="16"/>
        <v/>
      </c>
      <c r="AP109" s="123" t="str">
        <f t="shared" si="17"/>
        <v/>
      </c>
      <c r="AQ109" s="89" t="str">
        <f t="shared" si="18"/>
        <v/>
      </c>
      <c r="AR109" s="39"/>
      <c r="AS109" s="234"/>
      <c r="AT109" s="39"/>
    </row>
    <row r="110" spans="2:46" ht="13.5" customHeight="1" x14ac:dyDescent="0.15">
      <c r="B110" s="290"/>
      <c r="C110" s="29" t="s">
        <v>36</v>
      </c>
      <c r="D110" s="187"/>
      <c r="E110" s="58"/>
      <c r="F110" s="188"/>
      <c r="G110" s="188"/>
      <c r="H110" s="188"/>
      <c r="I110" s="64"/>
      <c r="J110" s="64"/>
      <c r="K110" s="189"/>
      <c r="L110" s="259"/>
      <c r="M110" s="259"/>
      <c r="N110" s="58"/>
      <c r="O110" s="30"/>
      <c r="P110" s="58"/>
      <c r="Q110" s="30"/>
      <c r="R110" s="134"/>
      <c r="S110" s="206"/>
      <c r="T110" s="290"/>
      <c r="U110" s="29" t="s">
        <v>36</v>
      </c>
      <c r="V110" s="187"/>
      <c r="W110" s="58"/>
      <c r="X110" s="188"/>
      <c r="Y110" s="188"/>
      <c r="Z110" s="188"/>
      <c r="AA110" s="64"/>
      <c r="AB110" s="64"/>
      <c r="AC110" s="189"/>
      <c r="AD110" s="259"/>
      <c r="AE110" s="259"/>
      <c r="AF110" s="58"/>
      <c r="AG110" s="30"/>
      <c r="AH110" s="58"/>
      <c r="AI110" s="30"/>
      <c r="AJ110" s="134"/>
      <c r="AK110" s="208"/>
      <c r="AL110" s="290"/>
      <c r="AM110" s="88" t="str">
        <f t="shared" si="14"/>
        <v/>
      </c>
      <c r="AN110" s="123" t="str">
        <f t="shared" si="15"/>
        <v/>
      </c>
      <c r="AO110" s="123" t="str">
        <f t="shared" si="16"/>
        <v/>
      </c>
      <c r="AP110" s="123" t="str">
        <f t="shared" si="17"/>
        <v/>
      </c>
      <c r="AQ110" s="89" t="str">
        <f t="shared" si="18"/>
        <v/>
      </c>
      <c r="AR110" s="39"/>
      <c r="AS110" s="234"/>
      <c r="AT110" s="39"/>
    </row>
    <row r="111" spans="2:46" ht="13.5" customHeight="1" x14ac:dyDescent="0.15">
      <c r="B111" s="290"/>
      <c r="C111" s="29" t="s">
        <v>38</v>
      </c>
      <c r="D111" s="187"/>
      <c r="E111" s="58"/>
      <c r="F111" s="188"/>
      <c r="G111" s="188"/>
      <c r="H111" s="188"/>
      <c r="I111" s="64"/>
      <c r="J111" s="64"/>
      <c r="K111" s="189"/>
      <c r="L111" s="259"/>
      <c r="M111" s="259"/>
      <c r="N111" s="58"/>
      <c r="O111" s="30"/>
      <c r="P111" s="58"/>
      <c r="Q111" s="30"/>
      <c r="R111" s="134"/>
      <c r="S111" s="206"/>
      <c r="T111" s="290"/>
      <c r="U111" s="29" t="s">
        <v>38</v>
      </c>
      <c r="V111" s="187"/>
      <c r="W111" s="58"/>
      <c r="X111" s="188"/>
      <c r="Y111" s="188"/>
      <c r="Z111" s="188"/>
      <c r="AA111" s="64"/>
      <c r="AB111" s="64"/>
      <c r="AC111" s="189"/>
      <c r="AD111" s="259"/>
      <c r="AE111" s="259"/>
      <c r="AF111" s="58"/>
      <c r="AG111" s="30"/>
      <c r="AH111" s="58"/>
      <c r="AI111" s="30"/>
      <c r="AJ111" s="134"/>
      <c r="AK111" s="208"/>
      <c r="AL111" s="290"/>
      <c r="AM111" s="88" t="str">
        <f t="shared" si="14"/>
        <v/>
      </c>
      <c r="AN111" s="123" t="str">
        <f t="shared" si="15"/>
        <v/>
      </c>
      <c r="AO111" s="123" t="str">
        <f t="shared" si="16"/>
        <v/>
      </c>
      <c r="AP111" s="123" t="str">
        <f t="shared" si="17"/>
        <v/>
      </c>
      <c r="AQ111" s="89" t="str">
        <f t="shared" si="18"/>
        <v/>
      </c>
      <c r="AR111" s="39"/>
      <c r="AS111" s="234"/>
      <c r="AT111" s="39"/>
    </row>
    <row r="112" spans="2:46" ht="13.5" customHeight="1" thickBot="1" x14ac:dyDescent="0.2">
      <c r="B112" s="291"/>
      <c r="C112" s="29"/>
      <c r="D112" s="187"/>
      <c r="E112" s="58"/>
      <c r="F112" s="190"/>
      <c r="G112" s="190"/>
      <c r="H112" s="190"/>
      <c r="I112" s="58"/>
      <c r="J112" s="58"/>
      <c r="K112" s="189"/>
      <c r="L112" s="259"/>
      <c r="M112" s="259"/>
      <c r="N112" s="58"/>
      <c r="O112" s="30"/>
      <c r="P112" s="58"/>
      <c r="Q112" s="30"/>
      <c r="R112" s="185"/>
      <c r="S112" s="206"/>
      <c r="T112" s="291"/>
      <c r="U112" s="29"/>
      <c r="V112" s="187"/>
      <c r="W112" s="58"/>
      <c r="X112" s="190"/>
      <c r="Y112" s="190"/>
      <c r="Z112" s="190"/>
      <c r="AA112" s="58"/>
      <c r="AB112" s="58"/>
      <c r="AC112" s="189"/>
      <c r="AD112" s="259"/>
      <c r="AE112" s="259"/>
      <c r="AF112" s="58"/>
      <c r="AG112" s="30"/>
      <c r="AH112" s="58"/>
      <c r="AI112" s="30"/>
      <c r="AJ112" s="185"/>
      <c r="AK112" s="208"/>
      <c r="AL112" s="291"/>
      <c r="AM112" s="124" t="str">
        <f t="shared" si="14"/>
        <v/>
      </c>
      <c r="AN112" s="125" t="str">
        <f t="shared" si="15"/>
        <v/>
      </c>
      <c r="AO112" s="125" t="str">
        <f t="shared" si="16"/>
        <v/>
      </c>
      <c r="AP112" s="125" t="str">
        <f t="shared" si="17"/>
        <v/>
      </c>
      <c r="AQ112" s="126" t="str">
        <f t="shared" si="18"/>
        <v/>
      </c>
      <c r="AR112" s="39"/>
      <c r="AS112" s="234"/>
      <c r="AT112" s="39"/>
    </row>
    <row r="113" spans="2:46" ht="13.5" customHeight="1" x14ac:dyDescent="0.15">
      <c r="B113" s="289" t="s">
        <v>88</v>
      </c>
      <c r="C113" s="27" t="s">
        <v>34</v>
      </c>
      <c r="D113" s="41"/>
      <c r="E113" s="57"/>
      <c r="F113" s="98"/>
      <c r="G113" s="98"/>
      <c r="H113" s="98"/>
      <c r="I113" s="62"/>
      <c r="J113" s="62"/>
      <c r="K113" s="63"/>
      <c r="L113" s="258"/>
      <c r="M113" s="258"/>
      <c r="N113" s="57"/>
      <c r="O113" s="28"/>
      <c r="P113" s="57"/>
      <c r="Q113" s="28"/>
      <c r="R113" s="133"/>
      <c r="S113" s="206"/>
      <c r="T113" s="289" t="s">
        <v>88</v>
      </c>
      <c r="U113" s="27" t="s">
        <v>34</v>
      </c>
      <c r="V113" s="41"/>
      <c r="W113" s="57"/>
      <c r="X113" s="98"/>
      <c r="Y113" s="98"/>
      <c r="Z113" s="98"/>
      <c r="AA113" s="62"/>
      <c r="AB113" s="62"/>
      <c r="AC113" s="63"/>
      <c r="AD113" s="258"/>
      <c r="AE113" s="258"/>
      <c r="AF113" s="57"/>
      <c r="AG113" s="28"/>
      <c r="AH113" s="57"/>
      <c r="AI113" s="28"/>
      <c r="AJ113" s="133"/>
      <c r="AK113" s="208"/>
      <c r="AL113" s="289" t="s">
        <v>88</v>
      </c>
      <c r="AM113" s="121" t="str">
        <f t="shared" si="14"/>
        <v/>
      </c>
      <c r="AN113" s="97" t="str">
        <f t="shared" si="15"/>
        <v/>
      </c>
      <c r="AO113" s="97" t="str">
        <f t="shared" si="16"/>
        <v/>
      </c>
      <c r="AP113" s="97" t="str">
        <f t="shared" si="17"/>
        <v/>
      </c>
      <c r="AQ113" s="122" t="str">
        <f t="shared" si="18"/>
        <v/>
      </c>
      <c r="AR113" s="39"/>
      <c r="AS113" s="234"/>
      <c r="AT113" s="39"/>
    </row>
    <row r="114" spans="2:46" ht="13.5" customHeight="1" x14ac:dyDescent="0.15">
      <c r="B114" s="290"/>
      <c r="C114" s="29" t="s">
        <v>35</v>
      </c>
      <c r="D114" s="187"/>
      <c r="E114" s="58"/>
      <c r="F114" s="188"/>
      <c r="G114" s="188"/>
      <c r="H114" s="188"/>
      <c r="I114" s="64"/>
      <c r="J114" s="64"/>
      <c r="K114" s="189"/>
      <c r="L114" s="259"/>
      <c r="M114" s="259"/>
      <c r="N114" s="58"/>
      <c r="O114" s="30"/>
      <c r="P114" s="58"/>
      <c r="Q114" s="30"/>
      <c r="R114" s="134"/>
      <c r="S114" s="206"/>
      <c r="T114" s="290"/>
      <c r="U114" s="29" t="s">
        <v>35</v>
      </c>
      <c r="V114" s="187"/>
      <c r="W114" s="58"/>
      <c r="X114" s="188"/>
      <c r="Y114" s="188"/>
      <c r="Z114" s="188"/>
      <c r="AA114" s="64"/>
      <c r="AB114" s="64"/>
      <c r="AC114" s="189"/>
      <c r="AD114" s="259"/>
      <c r="AE114" s="259"/>
      <c r="AF114" s="58"/>
      <c r="AG114" s="30"/>
      <c r="AH114" s="58"/>
      <c r="AI114" s="30"/>
      <c r="AJ114" s="134"/>
      <c r="AK114" s="208"/>
      <c r="AL114" s="290"/>
      <c r="AM114" s="88" t="str">
        <f t="shared" si="14"/>
        <v/>
      </c>
      <c r="AN114" s="123" t="str">
        <f t="shared" si="15"/>
        <v/>
      </c>
      <c r="AO114" s="123" t="str">
        <f t="shared" si="16"/>
        <v/>
      </c>
      <c r="AP114" s="123" t="str">
        <f t="shared" si="17"/>
        <v/>
      </c>
      <c r="AQ114" s="89" t="str">
        <f t="shared" si="18"/>
        <v/>
      </c>
      <c r="AR114" s="39"/>
      <c r="AS114" s="234"/>
      <c r="AT114" s="39"/>
    </row>
    <row r="115" spans="2:46" ht="13.5" customHeight="1" x14ac:dyDescent="0.15">
      <c r="B115" s="290"/>
      <c r="C115" s="29" t="s">
        <v>36</v>
      </c>
      <c r="D115" s="187"/>
      <c r="E115" s="58"/>
      <c r="F115" s="188"/>
      <c r="G115" s="188"/>
      <c r="H115" s="188"/>
      <c r="I115" s="64"/>
      <c r="J115" s="64"/>
      <c r="K115" s="189"/>
      <c r="L115" s="259"/>
      <c r="M115" s="259"/>
      <c r="N115" s="58"/>
      <c r="O115" s="30"/>
      <c r="P115" s="58"/>
      <c r="Q115" s="30"/>
      <c r="R115" s="134"/>
      <c r="S115" s="206"/>
      <c r="T115" s="290"/>
      <c r="U115" s="29" t="s">
        <v>36</v>
      </c>
      <c r="V115" s="187"/>
      <c r="W115" s="58"/>
      <c r="X115" s="188"/>
      <c r="Y115" s="188"/>
      <c r="Z115" s="188"/>
      <c r="AA115" s="64"/>
      <c r="AB115" s="64"/>
      <c r="AC115" s="189"/>
      <c r="AD115" s="259"/>
      <c r="AE115" s="259"/>
      <c r="AF115" s="58"/>
      <c r="AG115" s="30"/>
      <c r="AH115" s="58"/>
      <c r="AI115" s="30"/>
      <c r="AJ115" s="134"/>
      <c r="AK115" s="208"/>
      <c r="AL115" s="290"/>
      <c r="AM115" s="88" t="str">
        <f t="shared" si="14"/>
        <v/>
      </c>
      <c r="AN115" s="123" t="str">
        <f t="shared" si="15"/>
        <v/>
      </c>
      <c r="AO115" s="123" t="str">
        <f t="shared" si="16"/>
        <v/>
      </c>
      <c r="AP115" s="123" t="str">
        <f t="shared" si="17"/>
        <v/>
      </c>
      <c r="AQ115" s="89" t="str">
        <f t="shared" si="18"/>
        <v/>
      </c>
      <c r="AR115" s="39"/>
      <c r="AS115" s="234"/>
      <c r="AT115" s="39"/>
    </row>
    <row r="116" spans="2:46" ht="13.5" customHeight="1" x14ac:dyDescent="0.15">
      <c r="B116" s="290"/>
      <c r="C116" s="29" t="s">
        <v>38</v>
      </c>
      <c r="D116" s="187"/>
      <c r="E116" s="58"/>
      <c r="F116" s="188"/>
      <c r="G116" s="188"/>
      <c r="H116" s="188"/>
      <c r="I116" s="64"/>
      <c r="J116" s="64"/>
      <c r="K116" s="189"/>
      <c r="L116" s="259"/>
      <c r="M116" s="259"/>
      <c r="N116" s="58"/>
      <c r="O116" s="30"/>
      <c r="P116" s="58"/>
      <c r="Q116" s="30"/>
      <c r="R116" s="134"/>
      <c r="S116" s="206"/>
      <c r="T116" s="290"/>
      <c r="U116" s="29" t="s">
        <v>38</v>
      </c>
      <c r="V116" s="187"/>
      <c r="W116" s="58"/>
      <c r="X116" s="188"/>
      <c r="Y116" s="188"/>
      <c r="Z116" s="188"/>
      <c r="AA116" s="64"/>
      <c r="AB116" s="64"/>
      <c r="AC116" s="189"/>
      <c r="AD116" s="259"/>
      <c r="AE116" s="259"/>
      <c r="AF116" s="58"/>
      <c r="AG116" s="30"/>
      <c r="AH116" s="58"/>
      <c r="AI116" s="30"/>
      <c r="AJ116" s="134"/>
      <c r="AK116" s="208"/>
      <c r="AL116" s="290"/>
      <c r="AM116" s="88" t="str">
        <f t="shared" si="14"/>
        <v/>
      </c>
      <c r="AN116" s="123" t="str">
        <f t="shared" si="15"/>
        <v/>
      </c>
      <c r="AO116" s="123" t="str">
        <f t="shared" si="16"/>
        <v/>
      </c>
      <c r="AP116" s="123" t="str">
        <f t="shared" si="17"/>
        <v/>
      </c>
      <c r="AQ116" s="89" t="str">
        <f t="shared" si="18"/>
        <v/>
      </c>
      <c r="AR116" s="39"/>
      <c r="AS116" s="234"/>
      <c r="AT116" s="39"/>
    </row>
    <row r="117" spans="2:46" ht="13.5" customHeight="1" thickBot="1" x14ac:dyDescent="0.2">
      <c r="B117" s="291"/>
      <c r="C117" s="29"/>
      <c r="D117" s="187"/>
      <c r="E117" s="58"/>
      <c r="F117" s="190"/>
      <c r="G117" s="190"/>
      <c r="H117" s="190"/>
      <c r="I117" s="58"/>
      <c r="J117" s="58"/>
      <c r="K117" s="189"/>
      <c r="L117" s="259"/>
      <c r="M117" s="259"/>
      <c r="N117" s="58"/>
      <c r="O117" s="30"/>
      <c r="P117" s="58"/>
      <c r="Q117" s="30"/>
      <c r="R117" s="185"/>
      <c r="S117" s="206"/>
      <c r="T117" s="291"/>
      <c r="U117" s="29"/>
      <c r="V117" s="187"/>
      <c r="W117" s="58"/>
      <c r="X117" s="190"/>
      <c r="Y117" s="190"/>
      <c r="Z117" s="190"/>
      <c r="AA117" s="58"/>
      <c r="AB117" s="58"/>
      <c r="AC117" s="189"/>
      <c r="AD117" s="259"/>
      <c r="AE117" s="259"/>
      <c r="AF117" s="58"/>
      <c r="AG117" s="30"/>
      <c r="AH117" s="58"/>
      <c r="AI117" s="30"/>
      <c r="AJ117" s="185"/>
      <c r="AK117" s="208"/>
      <c r="AL117" s="291"/>
      <c r="AM117" s="124" t="str">
        <f t="shared" si="14"/>
        <v/>
      </c>
      <c r="AN117" s="125" t="str">
        <f t="shared" si="15"/>
        <v/>
      </c>
      <c r="AO117" s="125" t="str">
        <f t="shared" si="16"/>
        <v/>
      </c>
      <c r="AP117" s="125" t="str">
        <f t="shared" si="17"/>
        <v/>
      </c>
      <c r="AQ117" s="126" t="str">
        <f t="shared" si="18"/>
        <v/>
      </c>
      <c r="AR117" s="39"/>
      <c r="AS117" s="234"/>
      <c r="AT117" s="39"/>
    </row>
    <row r="118" spans="2:46" ht="13.5" customHeight="1" x14ac:dyDescent="0.15">
      <c r="B118" s="289" t="s">
        <v>89</v>
      </c>
      <c r="C118" s="27" t="s">
        <v>34</v>
      </c>
      <c r="D118" s="41"/>
      <c r="E118" s="57"/>
      <c r="F118" s="98"/>
      <c r="G118" s="98"/>
      <c r="H118" s="98"/>
      <c r="I118" s="62"/>
      <c r="J118" s="62"/>
      <c r="K118" s="63"/>
      <c r="L118" s="258"/>
      <c r="M118" s="258"/>
      <c r="N118" s="57"/>
      <c r="O118" s="28"/>
      <c r="P118" s="57"/>
      <c r="Q118" s="28"/>
      <c r="R118" s="133"/>
      <c r="S118" s="206"/>
      <c r="T118" s="289" t="s">
        <v>89</v>
      </c>
      <c r="U118" s="27" t="s">
        <v>34</v>
      </c>
      <c r="V118" s="41"/>
      <c r="W118" s="57"/>
      <c r="X118" s="98"/>
      <c r="Y118" s="98"/>
      <c r="Z118" s="98"/>
      <c r="AA118" s="62"/>
      <c r="AB118" s="62"/>
      <c r="AC118" s="63"/>
      <c r="AD118" s="258"/>
      <c r="AE118" s="258"/>
      <c r="AF118" s="57"/>
      <c r="AG118" s="28"/>
      <c r="AH118" s="57"/>
      <c r="AI118" s="28"/>
      <c r="AJ118" s="133"/>
      <c r="AK118" s="208"/>
      <c r="AL118" s="289" t="s">
        <v>89</v>
      </c>
      <c r="AM118" s="121" t="str">
        <f t="shared" si="14"/>
        <v/>
      </c>
      <c r="AN118" s="97" t="str">
        <f t="shared" si="15"/>
        <v/>
      </c>
      <c r="AO118" s="97" t="str">
        <f t="shared" si="16"/>
        <v/>
      </c>
      <c r="AP118" s="97" t="str">
        <f t="shared" si="17"/>
        <v/>
      </c>
      <c r="AQ118" s="122" t="str">
        <f t="shared" si="18"/>
        <v/>
      </c>
      <c r="AR118" s="39"/>
      <c r="AS118" s="234"/>
      <c r="AT118" s="39"/>
    </row>
    <row r="119" spans="2:46" ht="13.5" customHeight="1" x14ac:dyDescent="0.15">
      <c r="B119" s="290"/>
      <c r="C119" s="29" t="s">
        <v>35</v>
      </c>
      <c r="D119" s="187"/>
      <c r="E119" s="58"/>
      <c r="F119" s="188"/>
      <c r="G119" s="188"/>
      <c r="H119" s="188"/>
      <c r="I119" s="64"/>
      <c r="J119" s="64"/>
      <c r="K119" s="189"/>
      <c r="L119" s="259"/>
      <c r="M119" s="259"/>
      <c r="N119" s="58"/>
      <c r="O119" s="30"/>
      <c r="P119" s="58"/>
      <c r="Q119" s="30"/>
      <c r="R119" s="134"/>
      <c r="S119" s="206"/>
      <c r="T119" s="290"/>
      <c r="U119" s="29" t="s">
        <v>35</v>
      </c>
      <c r="V119" s="187"/>
      <c r="W119" s="58"/>
      <c r="X119" s="188"/>
      <c r="Y119" s="188"/>
      <c r="Z119" s="188"/>
      <c r="AA119" s="64"/>
      <c r="AB119" s="64"/>
      <c r="AC119" s="189"/>
      <c r="AD119" s="259"/>
      <c r="AE119" s="259"/>
      <c r="AF119" s="58"/>
      <c r="AG119" s="30"/>
      <c r="AH119" s="58"/>
      <c r="AI119" s="30"/>
      <c r="AJ119" s="134"/>
      <c r="AK119" s="208"/>
      <c r="AL119" s="290"/>
      <c r="AM119" s="88" t="str">
        <f t="shared" si="14"/>
        <v/>
      </c>
      <c r="AN119" s="123" t="str">
        <f t="shared" si="15"/>
        <v/>
      </c>
      <c r="AO119" s="123" t="str">
        <f t="shared" si="16"/>
        <v/>
      </c>
      <c r="AP119" s="123" t="str">
        <f t="shared" si="17"/>
        <v/>
      </c>
      <c r="AQ119" s="89" t="str">
        <f t="shared" si="18"/>
        <v/>
      </c>
      <c r="AR119" s="39"/>
      <c r="AS119" s="234"/>
      <c r="AT119" s="39"/>
    </row>
    <row r="120" spans="2:46" ht="13.5" customHeight="1" x14ac:dyDescent="0.15">
      <c r="B120" s="290"/>
      <c r="C120" s="29" t="s">
        <v>36</v>
      </c>
      <c r="D120" s="187"/>
      <c r="E120" s="58"/>
      <c r="F120" s="188"/>
      <c r="G120" s="188"/>
      <c r="H120" s="188"/>
      <c r="I120" s="64"/>
      <c r="J120" s="64"/>
      <c r="K120" s="189"/>
      <c r="L120" s="259"/>
      <c r="M120" s="259"/>
      <c r="N120" s="58"/>
      <c r="O120" s="30"/>
      <c r="P120" s="58"/>
      <c r="Q120" s="30"/>
      <c r="R120" s="134"/>
      <c r="S120" s="206"/>
      <c r="T120" s="290"/>
      <c r="U120" s="29" t="s">
        <v>36</v>
      </c>
      <c r="V120" s="187"/>
      <c r="W120" s="58"/>
      <c r="X120" s="188"/>
      <c r="Y120" s="188"/>
      <c r="Z120" s="188"/>
      <c r="AA120" s="64"/>
      <c r="AB120" s="64"/>
      <c r="AC120" s="189"/>
      <c r="AD120" s="259"/>
      <c r="AE120" s="259"/>
      <c r="AF120" s="58"/>
      <c r="AG120" s="30"/>
      <c r="AH120" s="58"/>
      <c r="AI120" s="30"/>
      <c r="AJ120" s="134"/>
      <c r="AK120" s="208"/>
      <c r="AL120" s="290"/>
      <c r="AM120" s="88" t="str">
        <f t="shared" si="14"/>
        <v/>
      </c>
      <c r="AN120" s="123" t="str">
        <f t="shared" si="15"/>
        <v/>
      </c>
      <c r="AO120" s="123" t="str">
        <f t="shared" si="16"/>
        <v/>
      </c>
      <c r="AP120" s="123" t="str">
        <f t="shared" si="17"/>
        <v/>
      </c>
      <c r="AQ120" s="89" t="str">
        <f t="shared" si="18"/>
        <v/>
      </c>
      <c r="AR120" s="39"/>
      <c r="AS120" s="234"/>
      <c r="AT120" s="39"/>
    </row>
    <row r="121" spans="2:46" ht="13.5" customHeight="1" x14ac:dyDescent="0.15">
      <c r="B121" s="290"/>
      <c r="C121" s="29" t="s">
        <v>38</v>
      </c>
      <c r="D121" s="187"/>
      <c r="E121" s="58"/>
      <c r="F121" s="188"/>
      <c r="G121" s="188"/>
      <c r="H121" s="188"/>
      <c r="I121" s="64"/>
      <c r="J121" s="64"/>
      <c r="K121" s="189"/>
      <c r="L121" s="259"/>
      <c r="M121" s="259"/>
      <c r="N121" s="58"/>
      <c r="O121" s="30"/>
      <c r="P121" s="58"/>
      <c r="Q121" s="30"/>
      <c r="R121" s="134"/>
      <c r="S121" s="206"/>
      <c r="T121" s="290"/>
      <c r="U121" s="29" t="s">
        <v>38</v>
      </c>
      <c r="V121" s="187"/>
      <c r="W121" s="58"/>
      <c r="X121" s="188"/>
      <c r="Y121" s="188"/>
      <c r="Z121" s="188"/>
      <c r="AA121" s="64"/>
      <c r="AB121" s="64"/>
      <c r="AC121" s="189"/>
      <c r="AD121" s="259"/>
      <c r="AE121" s="259"/>
      <c r="AF121" s="58"/>
      <c r="AG121" s="30"/>
      <c r="AH121" s="58"/>
      <c r="AI121" s="30"/>
      <c r="AJ121" s="134"/>
      <c r="AK121" s="208"/>
      <c r="AL121" s="290"/>
      <c r="AM121" s="88" t="str">
        <f t="shared" si="14"/>
        <v/>
      </c>
      <c r="AN121" s="123" t="str">
        <f t="shared" si="15"/>
        <v/>
      </c>
      <c r="AO121" s="123" t="str">
        <f t="shared" si="16"/>
        <v/>
      </c>
      <c r="AP121" s="123" t="str">
        <f t="shared" si="17"/>
        <v/>
      </c>
      <c r="AQ121" s="89" t="str">
        <f t="shared" si="18"/>
        <v/>
      </c>
      <c r="AR121" s="39"/>
      <c r="AS121" s="234"/>
      <c r="AT121" s="39"/>
    </row>
    <row r="122" spans="2:46" ht="13.5" customHeight="1" thickBot="1" x14ac:dyDescent="0.2">
      <c r="B122" s="291"/>
      <c r="C122" s="29"/>
      <c r="D122" s="187"/>
      <c r="E122" s="58"/>
      <c r="F122" s="190"/>
      <c r="G122" s="190"/>
      <c r="H122" s="190"/>
      <c r="I122" s="58"/>
      <c r="J122" s="58"/>
      <c r="K122" s="189"/>
      <c r="L122" s="259"/>
      <c r="M122" s="259"/>
      <c r="N122" s="58"/>
      <c r="O122" s="30"/>
      <c r="P122" s="58"/>
      <c r="Q122" s="30"/>
      <c r="R122" s="185"/>
      <c r="S122" s="206"/>
      <c r="T122" s="291"/>
      <c r="U122" s="29"/>
      <c r="V122" s="187"/>
      <c r="W122" s="58"/>
      <c r="X122" s="190"/>
      <c r="Y122" s="190"/>
      <c r="Z122" s="190"/>
      <c r="AA122" s="58"/>
      <c r="AB122" s="58"/>
      <c r="AC122" s="189"/>
      <c r="AD122" s="259"/>
      <c r="AE122" s="259"/>
      <c r="AF122" s="58"/>
      <c r="AG122" s="30"/>
      <c r="AH122" s="58"/>
      <c r="AI122" s="30"/>
      <c r="AJ122" s="185"/>
      <c r="AK122" s="208"/>
      <c r="AL122" s="291"/>
      <c r="AM122" s="124" t="str">
        <f t="shared" si="14"/>
        <v/>
      </c>
      <c r="AN122" s="125" t="str">
        <f t="shared" si="15"/>
        <v/>
      </c>
      <c r="AO122" s="125" t="str">
        <f t="shared" si="16"/>
        <v/>
      </c>
      <c r="AP122" s="125" t="str">
        <f t="shared" si="17"/>
        <v/>
      </c>
      <c r="AQ122" s="126" t="str">
        <f t="shared" si="18"/>
        <v/>
      </c>
      <c r="AR122" s="39"/>
      <c r="AS122" s="234"/>
      <c r="AT122" s="39"/>
    </row>
    <row r="123" spans="2:46" ht="13.5" customHeight="1" x14ac:dyDescent="0.15">
      <c r="B123" s="289" t="s">
        <v>90</v>
      </c>
      <c r="C123" s="27" t="s">
        <v>34</v>
      </c>
      <c r="D123" s="41"/>
      <c r="E123" s="57"/>
      <c r="F123" s="98"/>
      <c r="G123" s="98"/>
      <c r="H123" s="98"/>
      <c r="I123" s="62"/>
      <c r="J123" s="62"/>
      <c r="K123" s="63"/>
      <c r="L123" s="258"/>
      <c r="M123" s="258"/>
      <c r="N123" s="57"/>
      <c r="O123" s="28"/>
      <c r="P123" s="57"/>
      <c r="Q123" s="28"/>
      <c r="R123" s="133"/>
      <c r="S123" s="206"/>
      <c r="T123" s="289" t="s">
        <v>90</v>
      </c>
      <c r="U123" s="27" t="s">
        <v>34</v>
      </c>
      <c r="V123" s="41"/>
      <c r="W123" s="57"/>
      <c r="X123" s="98"/>
      <c r="Y123" s="98"/>
      <c r="Z123" s="98"/>
      <c r="AA123" s="62"/>
      <c r="AB123" s="62"/>
      <c r="AC123" s="63"/>
      <c r="AD123" s="258"/>
      <c r="AE123" s="258"/>
      <c r="AF123" s="57"/>
      <c r="AG123" s="28"/>
      <c r="AH123" s="57"/>
      <c r="AI123" s="28"/>
      <c r="AJ123" s="133"/>
      <c r="AK123" s="208"/>
      <c r="AL123" s="289" t="s">
        <v>90</v>
      </c>
      <c r="AM123" s="121" t="str">
        <f t="shared" si="14"/>
        <v/>
      </c>
      <c r="AN123" s="97" t="str">
        <f t="shared" si="15"/>
        <v/>
      </c>
      <c r="AO123" s="97" t="str">
        <f t="shared" si="16"/>
        <v/>
      </c>
      <c r="AP123" s="97" t="str">
        <f t="shared" si="17"/>
        <v/>
      </c>
      <c r="AQ123" s="122" t="str">
        <f t="shared" si="18"/>
        <v/>
      </c>
      <c r="AR123" s="39"/>
      <c r="AS123" s="234"/>
      <c r="AT123" s="39"/>
    </row>
    <row r="124" spans="2:46" ht="13.5" customHeight="1" x14ac:dyDescent="0.15">
      <c r="B124" s="290"/>
      <c r="C124" s="29" t="s">
        <v>35</v>
      </c>
      <c r="D124" s="187"/>
      <c r="E124" s="58"/>
      <c r="F124" s="188"/>
      <c r="G124" s="188"/>
      <c r="H124" s="188"/>
      <c r="I124" s="64"/>
      <c r="J124" s="64"/>
      <c r="K124" s="189"/>
      <c r="L124" s="259"/>
      <c r="M124" s="259"/>
      <c r="N124" s="58"/>
      <c r="O124" s="30"/>
      <c r="P124" s="58"/>
      <c r="Q124" s="30"/>
      <c r="R124" s="134"/>
      <c r="S124" s="206"/>
      <c r="T124" s="290"/>
      <c r="U124" s="29" t="s">
        <v>35</v>
      </c>
      <c r="V124" s="187"/>
      <c r="W124" s="58"/>
      <c r="X124" s="188"/>
      <c r="Y124" s="188"/>
      <c r="Z124" s="188"/>
      <c r="AA124" s="64"/>
      <c r="AB124" s="64"/>
      <c r="AC124" s="189"/>
      <c r="AD124" s="259"/>
      <c r="AE124" s="259"/>
      <c r="AF124" s="58"/>
      <c r="AG124" s="30"/>
      <c r="AH124" s="58"/>
      <c r="AI124" s="30"/>
      <c r="AJ124" s="134"/>
      <c r="AK124" s="208"/>
      <c r="AL124" s="290"/>
      <c r="AM124" s="88" t="str">
        <f t="shared" si="14"/>
        <v/>
      </c>
      <c r="AN124" s="123" t="str">
        <f t="shared" si="15"/>
        <v/>
      </c>
      <c r="AO124" s="123" t="str">
        <f t="shared" si="16"/>
        <v/>
      </c>
      <c r="AP124" s="123" t="str">
        <f t="shared" si="17"/>
        <v/>
      </c>
      <c r="AQ124" s="89" t="str">
        <f t="shared" si="18"/>
        <v/>
      </c>
      <c r="AR124" s="39"/>
      <c r="AS124" s="234"/>
      <c r="AT124" s="39"/>
    </row>
    <row r="125" spans="2:46" ht="13.5" customHeight="1" x14ac:dyDescent="0.15">
      <c r="B125" s="290"/>
      <c r="C125" s="29" t="s">
        <v>36</v>
      </c>
      <c r="D125" s="187"/>
      <c r="E125" s="58"/>
      <c r="F125" s="188"/>
      <c r="G125" s="188"/>
      <c r="H125" s="188"/>
      <c r="I125" s="64"/>
      <c r="J125" s="64"/>
      <c r="K125" s="189"/>
      <c r="L125" s="259"/>
      <c r="M125" s="259"/>
      <c r="N125" s="58"/>
      <c r="O125" s="30"/>
      <c r="P125" s="58"/>
      <c r="Q125" s="30"/>
      <c r="R125" s="134"/>
      <c r="S125" s="206"/>
      <c r="T125" s="290"/>
      <c r="U125" s="29" t="s">
        <v>36</v>
      </c>
      <c r="V125" s="187"/>
      <c r="W125" s="58"/>
      <c r="X125" s="188"/>
      <c r="Y125" s="188"/>
      <c r="Z125" s="188"/>
      <c r="AA125" s="64"/>
      <c r="AB125" s="64"/>
      <c r="AC125" s="189"/>
      <c r="AD125" s="259"/>
      <c r="AE125" s="259"/>
      <c r="AF125" s="58"/>
      <c r="AG125" s="30"/>
      <c r="AH125" s="58"/>
      <c r="AI125" s="30"/>
      <c r="AJ125" s="134"/>
      <c r="AK125" s="208"/>
      <c r="AL125" s="290"/>
      <c r="AM125" s="88" t="str">
        <f t="shared" si="14"/>
        <v/>
      </c>
      <c r="AN125" s="123" t="str">
        <f t="shared" si="15"/>
        <v/>
      </c>
      <c r="AO125" s="123" t="str">
        <f t="shared" si="16"/>
        <v/>
      </c>
      <c r="AP125" s="123" t="str">
        <f t="shared" si="17"/>
        <v/>
      </c>
      <c r="AQ125" s="89" t="str">
        <f t="shared" si="18"/>
        <v/>
      </c>
      <c r="AR125" s="39"/>
      <c r="AS125" s="234"/>
      <c r="AT125" s="39"/>
    </row>
    <row r="126" spans="2:46" ht="13.5" customHeight="1" x14ac:dyDescent="0.15">
      <c r="B126" s="290"/>
      <c r="C126" s="29" t="s">
        <v>38</v>
      </c>
      <c r="D126" s="187"/>
      <c r="E126" s="58"/>
      <c r="F126" s="188"/>
      <c r="G126" s="188"/>
      <c r="H126" s="188"/>
      <c r="I126" s="64"/>
      <c r="J126" s="64"/>
      <c r="K126" s="189"/>
      <c r="L126" s="259"/>
      <c r="M126" s="259"/>
      <c r="N126" s="58"/>
      <c r="O126" s="30"/>
      <c r="P126" s="58"/>
      <c r="Q126" s="30"/>
      <c r="R126" s="134"/>
      <c r="S126" s="206"/>
      <c r="T126" s="290"/>
      <c r="U126" s="29" t="s">
        <v>38</v>
      </c>
      <c r="V126" s="187"/>
      <c r="W126" s="58"/>
      <c r="X126" s="188"/>
      <c r="Y126" s="188"/>
      <c r="Z126" s="188"/>
      <c r="AA126" s="64"/>
      <c r="AB126" s="64"/>
      <c r="AC126" s="189"/>
      <c r="AD126" s="259"/>
      <c r="AE126" s="259"/>
      <c r="AF126" s="58"/>
      <c r="AG126" s="30"/>
      <c r="AH126" s="58"/>
      <c r="AI126" s="30"/>
      <c r="AJ126" s="134"/>
      <c r="AK126" s="208"/>
      <c r="AL126" s="290"/>
      <c r="AM126" s="88" t="str">
        <f t="shared" si="14"/>
        <v/>
      </c>
      <c r="AN126" s="123" t="str">
        <f t="shared" si="15"/>
        <v/>
      </c>
      <c r="AO126" s="123" t="str">
        <f t="shared" si="16"/>
        <v/>
      </c>
      <c r="AP126" s="123" t="str">
        <f t="shared" si="17"/>
        <v/>
      </c>
      <c r="AQ126" s="89" t="str">
        <f t="shared" si="18"/>
        <v/>
      </c>
      <c r="AR126" s="39"/>
      <c r="AS126" s="234"/>
      <c r="AT126" s="39"/>
    </row>
    <row r="127" spans="2:46" ht="13.5" customHeight="1" thickBot="1" x14ac:dyDescent="0.2">
      <c r="B127" s="291"/>
      <c r="C127" s="29"/>
      <c r="D127" s="187"/>
      <c r="E127" s="58"/>
      <c r="F127" s="190"/>
      <c r="G127" s="190"/>
      <c r="H127" s="190"/>
      <c r="I127" s="58"/>
      <c r="J127" s="58"/>
      <c r="K127" s="189"/>
      <c r="L127" s="259"/>
      <c r="M127" s="259"/>
      <c r="N127" s="58"/>
      <c r="O127" s="30"/>
      <c r="P127" s="58"/>
      <c r="Q127" s="30"/>
      <c r="R127" s="185"/>
      <c r="S127" s="206"/>
      <c r="T127" s="291"/>
      <c r="U127" s="29"/>
      <c r="V127" s="187"/>
      <c r="W127" s="58"/>
      <c r="X127" s="190"/>
      <c r="Y127" s="190"/>
      <c r="Z127" s="190"/>
      <c r="AA127" s="58"/>
      <c r="AB127" s="58"/>
      <c r="AC127" s="189"/>
      <c r="AD127" s="259"/>
      <c r="AE127" s="259"/>
      <c r="AF127" s="58"/>
      <c r="AG127" s="30"/>
      <c r="AH127" s="58"/>
      <c r="AI127" s="30"/>
      <c r="AJ127" s="185"/>
      <c r="AK127" s="208"/>
      <c r="AL127" s="291"/>
      <c r="AM127" s="124" t="str">
        <f t="shared" si="14"/>
        <v/>
      </c>
      <c r="AN127" s="125" t="str">
        <f t="shared" si="15"/>
        <v/>
      </c>
      <c r="AO127" s="125" t="str">
        <f t="shared" si="16"/>
        <v/>
      </c>
      <c r="AP127" s="125" t="str">
        <f t="shared" si="17"/>
        <v/>
      </c>
      <c r="AQ127" s="126" t="str">
        <f t="shared" si="18"/>
        <v/>
      </c>
      <c r="AR127" s="39"/>
      <c r="AS127" s="234"/>
      <c r="AT127" s="39"/>
    </row>
    <row r="128" spans="2:46" ht="13.5" customHeight="1" x14ac:dyDescent="0.15">
      <c r="B128" s="289" t="s">
        <v>91</v>
      </c>
      <c r="C128" s="27" t="s">
        <v>34</v>
      </c>
      <c r="D128" s="41"/>
      <c r="E128" s="57"/>
      <c r="F128" s="98"/>
      <c r="G128" s="98"/>
      <c r="H128" s="98"/>
      <c r="I128" s="62"/>
      <c r="J128" s="62"/>
      <c r="K128" s="63"/>
      <c r="L128" s="258"/>
      <c r="M128" s="258"/>
      <c r="N128" s="57"/>
      <c r="O128" s="28"/>
      <c r="P128" s="57"/>
      <c r="Q128" s="28"/>
      <c r="R128" s="133"/>
      <c r="S128" s="206"/>
      <c r="T128" s="289" t="s">
        <v>91</v>
      </c>
      <c r="U128" s="27" t="s">
        <v>34</v>
      </c>
      <c r="V128" s="41"/>
      <c r="W128" s="57"/>
      <c r="X128" s="98"/>
      <c r="Y128" s="98"/>
      <c r="Z128" s="98"/>
      <c r="AA128" s="62"/>
      <c r="AB128" s="62"/>
      <c r="AC128" s="63"/>
      <c r="AD128" s="258"/>
      <c r="AE128" s="258"/>
      <c r="AF128" s="57"/>
      <c r="AG128" s="28"/>
      <c r="AH128" s="57"/>
      <c r="AI128" s="28"/>
      <c r="AJ128" s="133"/>
      <c r="AK128" s="208"/>
      <c r="AL128" s="289" t="s">
        <v>91</v>
      </c>
      <c r="AM128" s="121" t="str">
        <f t="shared" si="14"/>
        <v/>
      </c>
      <c r="AN128" s="97" t="str">
        <f t="shared" si="15"/>
        <v/>
      </c>
      <c r="AO128" s="97" t="str">
        <f t="shared" si="16"/>
        <v/>
      </c>
      <c r="AP128" s="97" t="str">
        <f t="shared" si="17"/>
        <v/>
      </c>
      <c r="AQ128" s="122" t="str">
        <f t="shared" si="18"/>
        <v/>
      </c>
      <c r="AR128" s="39"/>
      <c r="AS128" s="234"/>
      <c r="AT128" s="39"/>
    </row>
    <row r="129" spans="2:46" ht="13.5" customHeight="1" x14ac:dyDescent="0.15">
      <c r="B129" s="290"/>
      <c r="C129" s="29" t="s">
        <v>35</v>
      </c>
      <c r="D129" s="187"/>
      <c r="E129" s="58"/>
      <c r="F129" s="188"/>
      <c r="G129" s="188"/>
      <c r="H129" s="188"/>
      <c r="I129" s="64"/>
      <c r="J129" s="64"/>
      <c r="K129" s="189"/>
      <c r="L129" s="259"/>
      <c r="M129" s="259"/>
      <c r="N129" s="58"/>
      <c r="O129" s="30"/>
      <c r="P129" s="58"/>
      <c r="Q129" s="30"/>
      <c r="R129" s="134"/>
      <c r="S129" s="206"/>
      <c r="T129" s="290"/>
      <c r="U129" s="29" t="s">
        <v>35</v>
      </c>
      <c r="V129" s="187"/>
      <c r="W129" s="58"/>
      <c r="X129" s="188"/>
      <c r="Y129" s="188"/>
      <c r="Z129" s="188"/>
      <c r="AA129" s="64"/>
      <c r="AB129" s="64"/>
      <c r="AC129" s="189"/>
      <c r="AD129" s="259"/>
      <c r="AE129" s="259"/>
      <c r="AF129" s="58"/>
      <c r="AG129" s="30"/>
      <c r="AH129" s="58"/>
      <c r="AI129" s="30"/>
      <c r="AJ129" s="134"/>
      <c r="AK129" s="208"/>
      <c r="AL129" s="290"/>
      <c r="AM129" s="88" t="str">
        <f t="shared" si="14"/>
        <v/>
      </c>
      <c r="AN129" s="123" t="str">
        <f t="shared" si="15"/>
        <v/>
      </c>
      <c r="AO129" s="123" t="str">
        <f t="shared" si="16"/>
        <v/>
      </c>
      <c r="AP129" s="123" t="str">
        <f t="shared" si="17"/>
        <v/>
      </c>
      <c r="AQ129" s="89" t="str">
        <f t="shared" si="18"/>
        <v/>
      </c>
      <c r="AR129" s="39"/>
      <c r="AS129" s="234"/>
      <c r="AT129" s="39"/>
    </row>
    <row r="130" spans="2:46" ht="13.5" customHeight="1" x14ac:dyDescent="0.15">
      <c r="B130" s="290"/>
      <c r="C130" s="29" t="s">
        <v>36</v>
      </c>
      <c r="D130" s="187"/>
      <c r="E130" s="58"/>
      <c r="F130" s="188"/>
      <c r="G130" s="188"/>
      <c r="H130" s="188"/>
      <c r="I130" s="64"/>
      <c r="J130" s="64"/>
      <c r="K130" s="189"/>
      <c r="L130" s="259"/>
      <c r="M130" s="259"/>
      <c r="N130" s="58"/>
      <c r="O130" s="30"/>
      <c r="P130" s="58"/>
      <c r="Q130" s="30"/>
      <c r="R130" s="134"/>
      <c r="S130" s="206"/>
      <c r="T130" s="290"/>
      <c r="U130" s="29" t="s">
        <v>36</v>
      </c>
      <c r="V130" s="187"/>
      <c r="W130" s="58"/>
      <c r="X130" s="188"/>
      <c r="Y130" s="188"/>
      <c r="Z130" s="188"/>
      <c r="AA130" s="64"/>
      <c r="AB130" s="64"/>
      <c r="AC130" s="189"/>
      <c r="AD130" s="259"/>
      <c r="AE130" s="259"/>
      <c r="AF130" s="58"/>
      <c r="AG130" s="30"/>
      <c r="AH130" s="58"/>
      <c r="AI130" s="30"/>
      <c r="AJ130" s="134"/>
      <c r="AK130" s="208"/>
      <c r="AL130" s="290"/>
      <c r="AM130" s="88" t="str">
        <f t="shared" si="14"/>
        <v/>
      </c>
      <c r="AN130" s="123" t="str">
        <f t="shared" si="15"/>
        <v/>
      </c>
      <c r="AO130" s="123" t="str">
        <f t="shared" si="16"/>
        <v/>
      </c>
      <c r="AP130" s="123" t="str">
        <f t="shared" si="17"/>
        <v/>
      </c>
      <c r="AQ130" s="89" t="str">
        <f t="shared" si="18"/>
        <v/>
      </c>
      <c r="AR130" s="39"/>
      <c r="AS130" s="234"/>
      <c r="AT130" s="39"/>
    </row>
    <row r="131" spans="2:46" ht="13.5" customHeight="1" x14ac:dyDescent="0.15">
      <c r="B131" s="290"/>
      <c r="C131" s="29" t="s">
        <v>38</v>
      </c>
      <c r="D131" s="187"/>
      <c r="E131" s="58"/>
      <c r="F131" s="188"/>
      <c r="G131" s="188"/>
      <c r="H131" s="188"/>
      <c r="I131" s="64"/>
      <c r="J131" s="64"/>
      <c r="K131" s="189"/>
      <c r="L131" s="259"/>
      <c r="M131" s="259"/>
      <c r="N131" s="58"/>
      <c r="O131" s="30"/>
      <c r="P131" s="58"/>
      <c r="Q131" s="30"/>
      <c r="R131" s="134"/>
      <c r="S131" s="206"/>
      <c r="T131" s="290"/>
      <c r="U131" s="29" t="s">
        <v>38</v>
      </c>
      <c r="V131" s="187"/>
      <c r="W131" s="58"/>
      <c r="X131" s="188"/>
      <c r="Y131" s="188"/>
      <c r="Z131" s="188"/>
      <c r="AA131" s="64"/>
      <c r="AB131" s="64"/>
      <c r="AC131" s="189"/>
      <c r="AD131" s="259"/>
      <c r="AE131" s="259"/>
      <c r="AF131" s="58"/>
      <c r="AG131" s="30"/>
      <c r="AH131" s="58"/>
      <c r="AI131" s="30"/>
      <c r="AJ131" s="134"/>
      <c r="AK131" s="208"/>
      <c r="AL131" s="290"/>
      <c r="AM131" s="88" t="str">
        <f t="shared" si="14"/>
        <v/>
      </c>
      <c r="AN131" s="123" t="str">
        <f t="shared" si="15"/>
        <v/>
      </c>
      <c r="AO131" s="123" t="str">
        <f t="shared" si="16"/>
        <v/>
      </c>
      <c r="AP131" s="123" t="str">
        <f t="shared" si="17"/>
        <v/>
      </c>
      <c r="AQ131" s="89" t="str">
        <f t="shared" si="18"/>
        <v/>
      </c>
      <c r="AR131" s="39"/>
      <c r="AS131" s="234"/>
      <c r="AT131" s="39"/>
    </row>
    <row r="132" spans="2:46" ht="13.5" customHeight="1" thickBot="1" x14ac:dyDescent="0.2">
      <c r="B132" s="291"/>
      <c r="C132" s="29"/>
      <c r="D132" s="187"/>
      <c r="E132" s="58"/>
      <c r="F132" s="190"/>
      <c r="G132" s="190"/>
      <c r="H132" s="190"/>
      <c r="I132" s="58"/>
      <c r="J132" s="58"/>
      <c r="K132" s="189"/>
      <c r="L132" s="259"/>
      <c r="M132" s="259"/>
      <c r="N132" s="58"/>
      <c r="O132" s="30"/>
      <c r="P132" s="58"/>
      <c r="Q132" s="30"/>
      <c r="R132" s="185"/>
      <c r="S132" s="206"/>
      <c r="T132" s="291"/>
      <c r="U132" s="29"/>
      <c r="V132" s="187"/>
      <c r="W132" s="58"/>
      <c r="X132" s="190"/>
      <c r="Y132" s="190"/>
      <c r="Z132" s="190"/>
      <c r="AA132" s="58"/>
      <c r="AB132" s="58"/>
      <c r="AC132" s="189"/>
      <c r="AD132" s="259"/>
      <c r="AE132" s="259"/>
      <c r="AF132" s="58"/>
      <c r="AG132" s="30"/>
      <c r="AH132" s="58"/>
      <c r="AI132" s="30"/>
      <c r="AJ132" s="185"/>
      <c r="AK132" s="208"/>
      <c r="AL132" s="291"/>
      <c r="AM132" s="124" t="str">
        <f t="shared" si="14"/>
        <v/>
      </c>
      <c r="AN132" s="125" t="str">
        <f t="shared" si="15"/>
        <v/>
      </c>
      <c r="AO132" s="125" t="str">
        <f t="shared" si="16"/>
        <v/>
      </c>
      <c r="AP132" s="125" t="str">
        <f t="shared" si="17"/>
        <v/>
      </c>
      <c r="AQ132" s="126" t="str">
        <f t="shared" si="18"/>
        <v/>
      </c>
      <c r="AR132" s="39"/>
      <c r="AS132" s="234"/>
      <c r="AT132" s="39"/>
    </row>
    <row r="133" spans="2:46" ht="13.5" customHeight="1" x14ac:dyDescent="0.15">
      <c r="B133" s="289" t="s">
        <v>92</v>
      </c>
      <c r="C133" s="27" t="s">
        <v>34</v>
      </c>
      <c r="D133" s="41"/>
      <c r="E133" s="57"/>
      <c r="F133" s="98"/>
      <c r="G133" s="98"/>
      <c r="H133" s="98"/>
      <c r="I133" s="62"/>
      <c r="J133" s="62"/>
      <c r="K133" s="63"/>
      <c r="L133" s="258"/>
      <c r="M133" s="258"/>
      <c r="N133" s="57"/>
      <c r="O133" s="28"/>
      <c r="P133" s="57"/>
      <c r="Q133" s="28"/>
      <c r="R133" s="133"/>
      <c r="S133" s="206"/>
      <c r="T133" s="289" t="s">
        <v>92</v>
      </c>
      <c r="U133" s="27" t="s">
        <v>34</v>
      </c>
      <c r="V133" s="41"/>
      <c r="W133" s="57"/>
      <c r="X133" s="98"/>
      <c r="Y133" s="98"/>
      <c r="Z133" s="98"/>
      <c r="AA133" s="62"/>
      <c r="AB133" s="62"/>
      <c r="AC133" s="63"/>
      <c r="AD133" s="258"/>
      <c r="AE133" s="258"/>
      <c r="AF133" s="57"/>
      <c r="AG133" s="28"/>
      <c r="AH133" s="57"/>
      <c r="AI133" s="28"/>
      <c r="AJ133" s="133"/>
      <c r="AK133" s="208"/>
      <c r="AL133" s="289" t="s">
        <v>92</v>
      </c>
      <c r="AM133" s="121" t="str">
        <f t="shared" si="14"/>
        <v/>
      </c>
      <c r="AN133" s="97" t="str">
        <f t="shared" si="15"/>
        <v/>
      </c>
      <c r="AO133" s="97" t="str">
        <f t="shared" si="16"/>
        <v/>
      </c>
      <c r="AP133" s="97" t="str">
        <f t="shared" si="17"/>
        <v/>
      </c>
      <c r="AQ133" s="122" t="str">
        <f t="shared" si="18"/>
        <v/>
      </c>
      <c r="AR133" s="39"/>
      <c r="AS133" s="234"/>
      <c r="AT133" s="39"/>
    </row>
    <row r="134" spans="2:46" ht="13.5" customHeight="1" x14ac:dyDescent="0.15">
      <c r="B134" s="290"/>
      <c r="C134" s="29" t="s">
        <v>35</v>
      </c>
      <c r="D134" s="187"/>
      <c r="E134" s="58"/>
      <c r="F134" s="188"/>
      <c r="G134" s="188"/>
      <c r="H134" s="188"/>
      <c r="I134" s="64"/>
      <c r="J134" s="64"/>
      <c r="K134" s="189"/>
      <c r="L134" s="259"/>
      <c r="M134" s="259"/>
      <c r="N134" s="58"/>
      <c r="O134" s="30"/>
      <c r="P134" s="58"/>
      <c r="Q134" s="30"/>
      <c r="R134" s="134"/>
      <c r="S134" s="206"/>
      <c r="T134" s="290"/>
      <c r="U134" s="29" t="s">
        <v>35</v>
      </c>
      <c r="V134" s="187"/>
      <c r="W134" s="58"/>
      <c r="X134" s="188"/>
      <c r="Y134" s="188"/>
      <c r="Z134" s="188"/>
      <c r="AA134" s="64"/>
      <c r="AB134" s="64"/>
      <c r="AC134" s="189"/>
      <c r="AD134" s="259"/>
      <c r="AE134" s="259"/>
      <c r="AF134" s="58"/>
      <c r="AG134" s="30"/>
      <c r="AH134" s="58"/>
      <c r="AI134" s="30"/>
      <c r="AJ134" s="134"/>
      <c r="AK134" s="208"/>
      <c r="AL134" s="290"/>
      <c r="AM134" s="88" t="str">
        <f t="shared" si="14"/>
        <v/>
      </c>
      <c r="AN134" s="123" t="str">
        <f t="shared" si="15"/>
        <v/>
      </c>
      <c r="AO134" s="123" t="str">
        <f t="shared" si="16"/>
        <v/>
      </c>
      <c r="AP134" s="123" t="str">
        <f t="shared" si="17"/>
        <v/>
      </c>
      <c r="AQ134" s="89" t="str">
        <f t="shared" si="18"/>
        <v/>
      </c>
      <c r="AR134" s="39"/>
      <c r="AS134" s="234"/>
      <c r="AT134" s="39"/>
    </row>
    <row r="135" spans="2:46" ht="13.5" customHeight="1" x14ac:dyDescent="0.15">
      <c r="B135" s="290"/>
      <c r="C135" s="29" t="s">
        <v>36</v>
      </c>
      <c r="D135" s="187"/>
      <c r="E135" s="58"/>
      <c r="F135" s="188"/>
      <c r="G135" s="188"/>
      <c r="H135" s="188"/>
      <c r="I135" s="64"/>
      <c r="J135" s="64"/>
      <c r="K135" s="189"/>
      <c r="L135" s="259"/>
      <c r="M135" s="259"/>
      <c r="N135" s="58"/>
      <c r="O135" s="30"/>
      <c r="P135" s="58"/>
      <c r="Q135" s="30"/>
      <c r="R135" s="134"/>
      <c r="S135" s="206"/>
      <c r="T135" s="290"/>
      <c r="U135" s="29" t="s">
        <v>36</v>
      </c>
      <c r="V135" s="187"/>
      <c r="W135" s="58"/>
      <c r="X135" s="188"/>
      <c r="Y135" s="188"/>
      <c r="Z135" s="188"/>
      <c r="AA135" s="64"/>
      <c r="AB135" s="64"/>
      <c r="AC135" s="189"/>
      <c r="AD135" s="259"/>
      <c r="AE135" s="259"/>
      <c r="AF135" s="58"/>
      <c r="AG135" s="30"/>
      <c r="AH135" s="58"/>
      <c r="AI135" s="30"/>
      <c r="AJ135" s="134"/>
      <c r="AK135" s="208"/>
      <c r="AL135" s="290"/>
      <c r="AM135" s="88" t="str">
        <f t="shared" si="14"/>
        <v/>
      </c>
      <c r="AN135" s="123" t="str">
        <f t="shared" si="15"/>
        <v/>
      </c>
      <c r="AO135" s="123" t="str">
        <f t="shared" si="16"/>
        <v/>
      </c>
      <c r="AP135" s="123" t="str">
        <f t="shared" si="17"/>
        <v/>
      </c>
      <c r="AQ135" s="89" t="str">
        <f t="shared" si="18"/>
        <v/>
      </c>
      <c r="AR135" s="39"/>
      <c r="AS135" s="234"/>
      <c r="AT135" s="39"/>
    </row>
    <row r="136" spans="2:46" ht="13.5" customHeight="1" x14ac:dyDescent="0.15">
      <c r="B136" s="290"/>
      <c r="C136" s="29" t="s">
        <v>38</v>
      </c>
      <c r="D136" s="187"/>
      <c r="E136" s="58"/>
      <c r="F136" s="188"/>
      <c r="G136" s="188"/>
      <c r="H136" s="188"/>
      <c r="I136" s="64"/>
      <c r="J136" s="64"/>
      <c r="K136" s="189"/>
      <c r="L136" s="259"/>
      <c r="M136" s="259"/>
      <c r="N136" s="58"/>
      <c r="O136" s="30"/>
      <c r="P136" s="58"/>
      <c r="Q136" s="30"/>
      <c r="R136" s="134"/>
      <c r="S136" s="206"/>
      <c r="T136" s="290"/>
      <c r="U136" s="29" t="s">
        <v>38</v>
      </c>
      <c r="V136" s="187"/>
      <c r="W136" s="58"/>
      <c r="X136" s="188"/>
      <c r="Y136" s="188"/>
      <c r="Z136" s="188"/>
      <c r="AA136" s="64"/>
      <c r="AB136" s="64"/>
      <c r="AC136" s="189"/>
      <c r="AD136" s="259"/>
      <c r="AE136" s="259"/>
      <c r="AF136" s="58"/>
      <c r="AG136" s="30"/>
      <c r="AH136" s="58"/>
      <c r="AI136" s="30"/>
      <c r="AJ136" s="134"/>
      <c r="AK136" s="208"/>
      <c r="AL136" s="290"/>
      <c r="AM136" s="88" t="str">
        <f t="shared" si="14"/>
        <v/>
      </c>
      <c r="AN136" s="123" t="str">
        <f t="shared" si="15"/>
        <v/>
      </c>
      <c r="AO136" s="123" t="str">
        <f t="shared" si="16"/>
        <v/>
      </c>
      <c r="AP136" s="123" t="str">
        <f t="shared" si="17"/>
        <v/>
      </c>
      <c r="AQ136" s="89" t="str">
        <f t="shared" si="18"/>
        <v/>
      </c>
      <c r="AR136" s="39"/>
      <c r="AS136" s="234"/>
      <c r="AT136" s="39"/>
    </row>
    <row r="137" spans="2:46" ht="13.5" customHeight="1" thickBot="1" x14ac:dyDescent="0.2">
      <c r="B137" s="291"/>
      <c r="C137" s="29"/>
      <c r="D137" s="187"/>
      <c r="E137" s="58"/>
      <c r="F137" s="190"/>
      <c r="G137" s="190"/>
      <c r="H137" s="190"/>
      <c r="I137" s="58"/>
      <c r="J137" s="58"/>
      <c r="K137" s="189"/>
      <c r="L137" s="259"/>
      <c r="M137" s="259"/>
      <c r="N137" s="58"/>
      <c r="O137" s="30"/>
      <c r="P137" s="58"/>
      <c r="Q137" s="30"/>
      <c r="R137" s="185"/>
      <c r="S137" s="206"/>
      <c r="T137" s="291"/>
      <c r="U137" s="29"/>
      <c r="V137" s="187"/>
      <c r="W137" s="58"/>
      <c r="X137" s="190"/>
      <c r="Y137" s="190"/>
      <c r="Z137" s="190"/>
      <c r="AA137" s="58"/>
      <c r="AB137" s="58"/>
      <c r="AC137" s="189"/>
      <c r="AD137" s="259"/>
      <c r="AE137" s="259"/>
      <c r="AF137" s="58"/>
      <c r="AG137" s="30"/>
      <c r="AH137" s="58"/>
      <c r="AI137" s="30"/>
      <c r="AJ137" s="185"/>
      <c r="AK137" s="208"/>
      <c r="AL137" s="291"/>
      <c r="AM137" s="124" t="str">
        <f t="shared" si="14"/>
        <v/>
      </c>
      <c r="AN137" s="125" t="str">
        <f t="shared" si="15"/>
        <v/>
      </c>
      <c r="AO137" s="125" t="str">
        <f t="shared" si="16"/>
        <v/>
      </c>
      <c r="AP137" s="125" t="str">
        <f t="shared" si="17"/>
        <v/>
      </c>
      <c r="AQ137" s="126" t="str">
        <f t="shared" si="18"/>
        <v/>
      </c>
      <c r="AR137" s="39"/>
      <c r="AS137" s="234"/>
      <c r="AT137" s="39"/>
    </row>
    <row r="138" spans="2:46" ht="13.5" customHeight="1" x14ac:dyDescent="0.15">
      <c r="B138" s="289" t="s">
        <v>93</v>
      </c>
      <c r="C138" s="27" t="s">
        <v>34</v>
      </c>
      <c r="D138" s="41"/>
      <c r="E138" s="57"/>
      <c r="F138" s="98"/>
      <c r="G138" s="98"/>
      <c r="H138" s="98"/>
      <c r="I138" s="62"/>
      <c r="J138" s="62"/>
      <c r="K138" s="63"/>
      <c r="L138" s="258"/>
      <c r="M138" s="258"/>
      <c r="N138" s="57"/>
      <c r="O138" s="28"/>
      <c r="P138" s="57"/>
      <c r="Q138" s="28"/>
      <c r="R138" s="133"/>
      <c r="S138" s="206"/>
      <c r="T138" s="289" t="s">
        <v>93</v>
      </c>
      <c r="U138" s="27" t="s">
        <v>34</v>
      </c>
      <c r="V138" s="41"/>
      <c r="W138" s="57"/>
      <c r="X138" s="98"/>
      <c r="Y138" s="98"/>
      <c r="Z138" s="98"/>
      <c r="AA138" s="62"/>
      <c r="AB138" s="62"/>
      <c r="AC138" s="63"/>
      <c r="AD138" s="258"/>
      <c r="AE138" s="258"/>
      <c r="AF138" s="57"/>
      <c r="AG138" s="28"/>
      <c r="AH138" s="57"/>
      <c r="AI138" s="28"/>
      <c r="AJ138" s="133"/>
      <c r="AK138" s="208"/>
      <c r="AL138" s="289" t="s">
        <v>93</v>
      </c>
      <c r="AM138" s="121" t="str">
        <f t="shared" si="14"/>
        <v/>
      </c>
      <c r="AN138" s="97" t="str">
        <f t="shared" si="15"/>
        <v/>
      </c>
      <c r="AO138" s="97" t="str">
        <f t="shared" si="16"/>
        <v/>
      </c>
      <c r="AP138" s="97" t="str">
        <f t="shared" si="17"/>
        <v/>
      </c>
      <c r="AQ138" s="122" t="str">
        <f t="shared" si="18"/>
        <v/>
      </c>
      <c r="AR138" s="39"/>
      <c r="AS138" s="234"/>
      <c r="AT138" s="39"/>
    </row>
    <row r="139" spans="2:46" ht="13.5" customHeight="1" x14ac:dyDescent="0.15">
      <c r="B139" s="290"/>
      <c r="C139" s="29" t="s">
        <v>35</v>
      </c>
      <c r="D139" s="187"/>
      <c r="E139" s="58"/>
      <c r="F139" s="188"/>
      <c r="G139" s="188"/>
      <c r="H139" s="188"/>
      <c r="I139" s="64"/>
      <c r="J139" s="64"/>
      <c r="K139" s="189"/>
      <c r="L139" s="259"/>
      <c r="M139" s="259"/>
      <c r="N139" s="58"/>
      <c r="O139" s="30"/>
      <c r="P139" s="58"/>
      <c r="Q139" s="30"/>
      <c r="R139" s="134"/>
      <c r="S139" s="206"/>
      <c r="T139" s="290"/>
      <c r="U139" s="29" t="s">
        <v>35</v>
      </c>
      <c r="V139" s="187"/>
      <c r="W139" s="58"/>
      <c r="X139" s="188"/>
      <c r="Y139" s="188"/>
      <c r="Z139" s="188"/>
      <c r="AA139" s="64"/>
      <c r="AB139" s="64"/>
      <c r="AC139" s="189"/>
      <c r="AD139" s="259"/>
      <c r="AE139" s="259"/>
      <c r="AF139" s="58"/>
      <c r="AG139" s="30"/>
      <c r="AH139" s="58"/>
      <c r="AI139" s="30"/>
      <c r="AJ139" s="134"/>
      <c r="AK139" s="208"/>
      <c r="AL139" s="290"/>
      <c r="AM139" s="88" t="str">
        <f t="shared" si="14"/>
        <v/>
      </c>
      <c r="AN139" s="123" t="str">
        <f t="shared" si="15"/>
        <v/>
      </c>
      <c r="AO139" s="123" t="str">
        <f t="shared" si="16"/>
        <v/>
      </c>
      <c r="AP139" s="123" t="str">
        <f t="shared" si="17"/>
        <v/>
      </c>
      <c r="AQ139" s="89" t="str">
        <f t="shared" si="18"/>
        <v/>
      </c>
      <c r="AR139" s="39"/>
      <c r="AS139" s="234"/>
      <c r="AT139" s="39"/>
    </row>
    <row r="140" spans="2:46" ht="13.5" customHeight="1" x14ac:dyDescent="0.15">
      <c r="B140" s="290"/>
      <c r="C140" s="29" t="s">
        <v>36</v>
      </c>
      <c r="D140" s="187"/>
      <c r="E140" s="58"/>
      <c r="F140" s="188"/>
      <c r="G140" s="188"/>
      <c r="H140" s="188"/>
      <c r="I140" s="64"/>
      <c r="J140" s="64"/>
      <c r="K140" s="189"/>
      <c r="L140" s="259"/>
      <c r="M140" s="259"/>
      <c r="N140" s="58"/>
      <c r="O140" s="30"/>
      <c r="P140" s="58"/>
      <c r="Q140" s="30"/>
      <c r="R140" s="134"/>
      <c r="S140" s="206"/>
      <c r="T140" s="290"/>
      <c r="U140" s="29" t="s">
        <v>36</v>
      </c>
      <c r="V140" s="187"/>
      <c r="W140" s="58"/>
      <c r="X140" s="188"/>
      <c r="Y140" s="188"/>
      <c r="Z140" s="188"/>
      <c r="AA140" s="64"/>
      <c r="AB140" s="64"/>
      <c r="AC140" s="189"/>
      <c r="AD140" s="259"/>
      <c r="AE140" s="259"/>
      <c r="AF140" s="58"/>
      <c r="AG140" s="30"/>
      <c r="AH140" s="58"/>
      <c r="AI140" s="30"/>
      <c r="AJ140" s="134"/>
      <c r="AK140" s="208"/>
      <c r="AL140" s="290"/>
      <c r="AM140" s="88" t="str">
        <f t="shared" si="14"/>
        <v/>
      </c>
      <c r="AN140" s="123" t="str">
        <f t="shared" si="15"/>
        <v/>
      </c>
      <c r="AO140" s="123" t="str">
        <f t="shared" si="16"/>
        <v/>
      </c>
      <c r="AP140" s="123" t="str">
        <f t="shared" si="17"/>
        <v/>
      </c>
      <c r="AQ140" s="89" t="str">
        <f t="shared" si="18"/>
        <v/>
      </c>
      <c r="AR140" s="39"/>
      <c r="AS140" s="234"/>
      <c r="AT140" s="39"/>
    </row>
    <row r="141" spans="2:46" ht="13.5" customHeight="1" x14ac:dyDescent="0.15">
      <c r="B141" s="290"/>
      <c r="C141" s="29" t="s">
        <v>38</v>
      </c>
      <c r="D141" s="187"/>
      <c r="E141" s="58"/>
      <c r="F141" s="188"/>
      <c r="G141" s="188"/>
      <c r="H141" s="188"/>
      <c r="I141" s="64"/>
      <c r="J141" s="64"/>
      <c r="K141" s="189"/>
      <c r="L141" s="259"/>
      <c r="M141" s="259"/>
      <c r="N141" s="58"/>
      <c r="O141" s="30"/>
      <c r="P141" s="58"/>
      <c r="Q141" s="30"/>
      <c r="R141" s="134"/>
      <c r="S141" s="206"/>
      <c r="T141" s="290"/>
      <c r="U141" s="29" t="s">
        <v>38</v>
      </c>
      <c r="V141" s="187"/>
      <c r="W141" s="58"/>
      <c r="X141" s="188"/>
      <c r="Y141" s="188"/>
      <c r="Z141" s="188"/>
      <c r="AA141" s="64"/>
      <c r="AB141" s="64"/>
      <c r="AC141" s="189"/>
      <c r="AD141" s="259"/>
      <c r="AE141" s="259"/>
      <c r="AF141" s="58"/>
      <c r="AG141" s="30"/>
      <c r="AH141" s="58"/>
      <c r="AI141" s="30"/>
      <c r="AJ141" s="134"/>
      <c r="AK141" s="208"/>
      <c r="AL141" s="290"/>
      <c r="AM141" s="88" t="str">
        <f t="shared" si="14"/>
        <v/>
      </c>
      <c r="AN141" s="123" t="str">
        <f t="shared" si="15"/>
        <v/>
      </c>
      <c r="AO141" s="123" t="str">
        <f t="shared" si="16"/>
        <v/>
      </c>
      <c r="AP141" s="123" t="str">
        <f t="shared" si="17"/>
        <v/>
      </c>
      <c r="AQ141" s="89" t="str">
        <f t="shared" si="18"/>
        <v/>
      </c>
      <c r="AR141" s="39"/>
      <c r="AS141" s="234"/>
      <c r="AT141" s="39"/>
    </row>
    <row r="142" spans="2:46" ht="13.5" customHeight="1" thickBot="1" x14ac:dyDescent="0.2">
      <c r="B142" s="291"/>
      <c r="C142" s="29"/>
      <c r="D142" s="187"/>
      <c r="E142" s="58"/>
      <c r="F142" s="190"/>
      <c r="G142" s="190"/>
      <c r="H142" s="190"/>
      <c r="I142" s="58"/>
      <c r="J142" s="58"/>
      <c r="K142" s="189"/>
      <c r="L142" s="259"/>
      <c r="M142" s="259"/>
      <c r="N142" s="58"/>
      <c r="O142" s="30"/>
      <c r="P142" s="58"/>
      <c r="Q142" s="30"/>
      <c r="R142" s="185"/>
      <c r="S142" s="206"/>
      <c r="T142" s="291"/>
      <c r="U142" s="29"/>
      <c r="V142" s="187"/>
      <c r="W142" s="58"/>
      <c r="X142" s="190"/>
      <c r="Y142" s="190"/>
      <c r="Z142" s="190"/>
      <c r="AA142" s="58"/>
      <c r="AB142" s="58"/>
      <c r="AC142" s="189"/>
      <c r="AD142" s="259"/>
      <c r="AE142" s="259"/>
      <c r="AF142" s="58"/>
      <c r="AG142" s="30"/>
      <c r="AH142" s="58"/>
      <c r="AI142" s="30"/>
      <c r="AJ142" s="185"/>
      <c r="AK142" s="208"/>
      <c r="AL142" s="291"/>
      <c r="AM142" s="124" t="str">
        <f t="shared" si="14"/>
        <v/>
      </c>
      <c r="AN142" s="125" t="str">
        <f t="shared" si="15"/>
        <v/>
      </c>
      <c r="AO142" s="125" t="str">
        <f t="shared" si="16"/>
        <v/>
      </c>
      <c r="AP142" s="125" t="str">
        <f t="shared" si="17"/>
        <v/>
      </c>
      <c r="AQ142" s="126" t="str">
        <f t="shared" si="18"/>
        <v/>
      </c>
      <c r="AR142" s="39"/>
      <c r="AS142" s="234"/>
      <c r="AT142" s="39"/>
    </row>
    <row r="143" spans="2:46" ht="13.5" customHeight="1" x14ac:dyDescent="0.15">
      <c r="B143" s="289" t="s">
        <v>94</v>
      </c>
      <c r="C143" s="27" t="s">
        <v>34</v>
      </c>
      <c r="D143" s="41"/>
      <c r="E143" s="57"/>
      <c r="F143" s="98"/>
      <c r="G143" s="98"/>
      <c r="H143" s="98"/>
      <c r="I143" s="62"/>
      <c r="J143" s="62"/>
      <c r="K143" s="63"/>
      <c r="L143" s="258"/>
      <c r="M143" s="258"/>
      <c r="N143" s="57"/>
      <c r="O143" s="28"/>
      <c r="P143" s="57"/>
      <c r="Q143" s="28"/>
      <c r="R143" s="133"/>
      <c r="S143" s="206"/>
      <c r="T143" s="289" t="s">
        <v>94</v>
      </c>
      <c r="U143" s="27" t="s">
        <v>34</v>
      </c>
      <c r="V143" s="41"/>
      <c r="W143" s="57"/>
      <c r="X143" s="98"/>
      <c r="Y143" s="98"/>
      <c r="Z143" s="98"/>
      <c r="AA143" s="62"/>
      <c r="AB143" s="62"/>
      <c r="AC143" s="63"/>
      <c r="AD143" s="258"/>
      <c r="AE143" s="258"/>
      <c r="AF143" s="57"/>
      <c r="AG143" s="28"/>
      <c r="AH143" s="57"/>
      <c r="AI143" s="28"/>
      <c r="AJ143" s="133"/>
      <c r="AK143" s="208"/>
      <c r="AL143" s="289" t="s">
        <v>94</v>
      </c>
      <c r="AM143" s="121" t="str">
        <f t="shared" si="14"/>
        <v/>
      </c>
      <c r="AN143" s="97" t="str">
        <f t="shared" si="15"/>
        <v/>
      </c>
      <c r="AO143" s="97" t="str">
        <f t="shared" si="16"/>
        <v/>
      </c>
      <c r="AP143" s="97" t="str">
        <f t="shared" si="17"/>
        <v/>
      </c>
      <c r="AQ143" s="122" t="str">
        <f t="shared" si="18"/>
        <v/>
      </c>
      <c r="AR143" s="39"/>
      <c r="AS143" s="234"/>
      <c r="AT143" s="39"/>
    </row>
    <row r="144" spans="2:46" ht="13.5" customHeight="1" x14ac:dyDescent="0.15">
      <c r="B144" s="290"/>
      <c r="C144" s="29" t="s">
        <v>35</v>
      </c>
      <c r="D144" s="187"/>
      <c r="E144" s="58"/>
      <c r="F144" s="188"/>
      <c r="G144" s="188"/>
      <c r="H144" s="188"/>
      <c r="I144" s="64"/>
      <c r="J144" s="64"/>
      <c r="K144" s="189"/>
      <c r="L144" s="259"/>
      <c r="M144" s="259"/>
      <c r="N144" s="58"/>
      <c r="O144" s="30"/>
      <c r="P144" s="58"/>
      <c r="Q144" s="30"/>
      <c r="R144" s="134"/>
      <c r="S144" s="206"/>
      <c r="T144" s="290"/>
      <c r="U144" s="29" t="s">
        <v>35</v>
      </c>
      <c r="V144" s="187"/>
      <c r="W144" s="58"/>
      <c r="X144" s="188"/>
      <c r="Y144" s="188"/>
      <c r="Z144" s="188"/>
      <c r="AA144" s="64"/>
      <c r="AB144" s="64"/>
      <c r="AC144" s="189"/>
      <c r="AD144" s="259"/>
      <c r="AE144" s="259"/>
      <c r="AF144" s="58"/>
      <c r="AG144" s="30"/>
      <c r="AH144" s="58"/>
      <c r="AI144" s="30"/>
      <c r="AJ144" s="134"/>
      <c r="AK144" s="208"/>
      <c r="AL144" s="290"/>
      <c r="AM144" s="88" t="str">
        <f t="shared" si="14"/>
        <v/>
      </c>
      <c r="AN144" s="123" t="str">
        <f t="shared" si="15"/>
        <v/>
      </c>
      <c r="AO144" s="123" t="str">
        <f t="shared" si="16"/>
        <v/>
      </c>
      <c r="AP144" s="123" t="str">
        <f t="shared" si="17"/>
        <v/>
      </c>
      <c r="AQ144" s="89" t="str">
        <f t="shared" si="18"/>
        <v/>
      </c>
      <c r="AR144" s="39"/>
      <c r="AS144" s="234"/>
      <c r="AT144" s="39"/>
    </row>
    <row r="145" spans="2:46" ht="13.5" customHeight="1" x14ac:dyDescent="0.15">
      <c r="B145" s="290"/>
      <c r="C145" s="29" t="s">
        <v>36</v>
      </c>
      <c r="D145" s="187"/>
      <c r="E145" s="58"/>
      <c r="F145" s="188"/>
      <c r="G145" s="188"/>
      <c r="H145" s="188"/>
      <c r="I145" s="64"/>
      <c r="J145" s="64"/>
      <c r="K145" s="189"/>
      <c r="L145" s="259"/>
      <c r="M145" s="259"/>
      <c r="N145" s="58"/>
      <c r="O145" s="30"/>
      <c r="P145" s="58"/>
      <c r="Q145" s="30"/>
      <c r="R145" s="134"/>
      <c r="S145" s="206"/>
      <c r="T145" s="290"/>
      <c r="U145" s="29" t="s">
        <v>36</v>
      </c>
      <c r="V145" s="187"/>
      <c r="W145" s="58"/>
      <c r="X145" s="188"/>
      <c r="Y145" s="188"/>
      <c r="Z145" s="188"/>
      <c r="AA145" s="64"/>
      <c r="AB145" s="64"/>
      <c r="AC145" s="189"/>
      <c r="AD145" s="259"/>
      <c r="AE145" s="259"/>
      <c r="AF145" s="58"/>
      <c r="AG145" s="30"/>
      <c r="AH145" s="58"/>
      <c r="AI145" s="30"/>
      <c r="AJ145" s="134"/>
      <c r="AK145" s="208"/>
      <c r="AL145" s="290"/>
      <c r="AM145" s="88" t="str">
        <f t="shared" si="14"/>
        <v/>
      </c>
      <c r="AN145" s="123" t="str">
        <f t="shared" si="15"/>
        <v/>
      </c>
      <c r="AO145" s="123" t="str">
        <f t="shared" si="16"/>
        <v/>
      </c>
      <c r="AP145" s="123" t="str">
        <f t="shared" si="17"/>
        <v/>
      </c>
      <c r="AQ145" s="89" t="str">
        <f t="shared" si="18"/>
        <v/>
      </c>
      <c r="AR145" s="39"/>
      <c r="AS145" s="234"/>
      <c r="AT145" s="39"/>
    </row>
    <row r="146" spans="2:46" ht="13.5" customHeight="1" x14ac:dyDescent="0.15">
      <c r="B146" s="290"/>
      <c r="C146" s="29" t="s">
        <v>38</v>
      </c>
      <c r="D146" s="187"/>
      <c r="E146" s="58"/>
      <c r="F146" s="188"/>
      <c r="G146" s="188"/>
      <c r="H146" s="188"/>
      <c r="I146" s="64"/>
      <c r="J146" s="64"/>
      <c r="K146" s="189"/>
      <c r="L146" s="259"/>
      <c r="M146" s="259"/>
      <c r="N146" s="58"/>
      <c r="O146" s="30"/>
      <c r="P146" s="58"/>
      <c r="Q146" s="30"/>
      <c r="R146" s="134"/>
      <c r="S146" s="206"/>
      <c r="T146" s="290"/>
      <c r="U146" s="29" t="s">
        <v>38</v>
      </c>
      <c r="V146" s="187"/>
      <c r="W146" s="58"/>
      <c r="X146" s="188"/>
      <c r="Y146" s="188"/>
      <c r="Z146" s="188"/>
      <c r="AA146" s="64"/>
      <c r="AB146" s="64"/>
      <c r="AC146" s="189"/>
      <c r="AD146" s="259"/>
      <c r="AE146" s="259"/>
      <c r="AF146" s="58"/>
      <c r="AG146" s="30"/>
      <c r="AH146" s="58"/>
      <c r="AI146" s="30"/>
      <c r="AJ146" s="134"/>
      <c r="AK146" s="208"/>
      <c r="AL146" s="290"/>
      <c r="AM146" s="88" t="str">
        <f t="shared" si="14"/>
        <v/>
      </c>
      <c r="AN146" s="123" t="str">
        <f t="shared" si="15"/>
        <v/>
      </c>
      <c r="AO146" s="123" t="str">
        <f t="shared" si="16"/>
        <v/>
      </c>
      <c r="AP146" s="123" t="str">
        <f t="shared" si="17"/>
        <v/>
      </c>
      <c r="AQ146" s="89" t="str">
        <f t="shared" si="18"/>
        <v/>
      </c>
      <c r="AR146" s="39"/>
      <c r="AS146" s="234"/>
      <c r="AT146" s="39"/>
    </row>
    <row r="147" spans="2:46" ht="13.5" customHeight="1" thickBot="1" x14ac:dyDescent="0.2">
      <c r="B147" s="291"/>
      <c r="C147" s="29"/>
      <c r="D147" s="187"/>
      <c r="E147" s="58"/>
      <c r="F147" s="190"/>
      <c r="G147" s="190"/>
      <c r="H147" s="190"/>
      <c r="I147" s="58"/>
      <c r="J147" s="58"/>
      <c r="K147" s="189"/>
      <c r="L147" s="259"/>
      <c r="M147" s="259"/>
      <c r="N147" s="58"/>
      <c r="O147" s="30"/>
      <c r="P147" s="58"/>
      <c r="Q147" s="30"/>
      <c r="R147" s="185"/>
      <c r="S147" s="206"/>
      <c r="T147" s="291"/>
      <c r="U147" s="29"/>
      <c r="V147" s="187"/>
      <c r="W147" s="58"/>
      <c r="X147" s="190"/>
      <c r="Y147" s="190"/>
      <c r="Z147" s="190"/>
      <c r="AA147" s="58"/>
      <c r="AB147" s="58"/>
      <c r="AC147" s="189"/>
      <c r="AD147" s="259"/>
      <c r="AE147" s="259"/>
      <c r="AF147" s="58"/>
      <c r="AG147" s="30"/>
      <c r="AH147" s="58"/>
      <c r="AI147" s="30"/>
      <c r="AJ147" s="185"/>
      <c r="AK147" s="208"/>
      <c r="AL147" s="291"/>
      <c r="AM147" s="124" t="str">
        <f t="shared" si="14"/>
        <v/>
      </c>
      <c r="AN147" s="125" t="str">
        <f t="shared" si="15"/>
        <v/>
      </c>
      <c r="AO147" s="125" t="str">
        <f t="shared" si="16"/>
        <v/>
      </c>
      <c r="AP147" s="125" t="str">
        <f t="shared" si="17"/>
        <v/>
      </c>
      <c r="AQ147" s="126" t="str">
        <f t="shared" si="18"/>
        <v/>
      </c>
      <c r="AR147" s="39"/>
      <c r="AS147" s="234"/>
      <c r="AT147" s="39"/>
    </row>
    <row r="148" spans="2:46" ht="13.5" customHeight="1" x14ac:dyDescent="0.15">
      <c r="B148" s="289" t="s">
        <v>95</v>
      </c>
      <c r="C148" s="27" t="s">
        <v>34</v>
      </c>
      <c r="D148" s="41"/>
      <c r="E148" s="57"/>
      <c r="F148" s="98"/>
      <c r="G148" s="98"/>
      <c r="H148" s="98"/>
      <c r="I148" s="62"/>
      <c r="J148" s="62"/>
      <c r="K148" s="63"/>
      <c r="L148" s="258"/>
      <c r="M148" s="258"/>
      <c r="N148" s="57"/>
      <c r="O148" s="28"/>
      <c r="P148" s="57"/>
      <c r="Q148" s="28"/>
      <c r="R148" s="133"/>
      <c r="S148" s="206"/>
      <c r="T148" s="289" t="s">
        <v>95</v>
      </c>
      <c r="U148" s="27" t="s">
        <v>34</v>
      </c>
      <c r="V148" s="41"/>
      <c r="W148" s="57"/>
      <c r="X148" s="98"/>
      <c r="Y148" s="98"/>
      <c r="Z148" s="98"/>
      <c r="AA148" s="62"/>
      <c r="AB148" s="62"/>
      <c r="AC148" s="63"/>
      <c r="AD148" s="258"/>
      <c r="AE148" s="258"/>
      <c r="AF148" s="57"/>
      <c r="AG148" s="28"/>
      <c r="AH148" s="57"/>
      <c r="AI148" s="28"/>
      <c r="AJ148" s="133"/>
      <c r="AK148" s="208"/>
      <c r="AL148" s="289" t="s">
        <v>95</v>
      </c>
      <c r="AM148" s="121" t="str">
        <f t="shared" si="14"/>
        <v/>
      </c>
      <c r="AN148" s="97" t="str">
        <f t="shared" si="15"/>
        <v/>
      </c>
      <c r="AO148" s="97" t="str">
        <f t="shared" si="16"/>
        <v/>
      </c>
      <c r="AP148" s="97" t="str">
        <f t="shared" si="17"/>
        <v/>
      </c>
      <c r="AQ148" s="122" t="str">
        <f t="shared" si="18"/>
        <v/>
      </c>
      <c r="AR148" s="39"/>
      <c r="AS148" s="234"/>
      <c r="AT148" s="39"/>
    </row>
    <row r="149" spans="2:46" ht="13.5" customHeight="1" x14ac:dyDescent="0.15">
      <c r="B149" s="290"/>
      <c r="C149" s="29" t="s">
        <v>35</v>
      </c>
      <c r="D149" s="187"/>
      <c r="E149" s="58"/>
      <c r="F149" s="188"/>
      <c r="G149" s="188"/>
      <c r="H149" s="188"/>
      <c r="I149" s="64"/>
      <c r="J149" s="64"/>
      <c r="K149" s="189"/>
      <c r="L149" s="259"/>
      <c r="M149" s="259"/>
      <c r="N149" s="58"/>
      <c r="O149" s="30"/>
      <c r="P149" s="58"/>
      <c r="Q149" s="30"/>
      <c r="R149" s="134"/>
      <c r="S149" s="206"/>
      <c r="T149" s="290"/>
      <c r="U149" s="29" t="s">
        <v>35</v>
      </c>
      <c r="V149" s="187"/>
      <c r="W149" s="58"/>
      <c r="X149" s="188"/>
      <c r="Y149" s="188"/>
      <c r="Z149" s="188"/>
      <c r="AA149" s="64"/>
      <c r="AB149" s="64"/>
      <c r="AC149" s="189"/>
      <c r="AD149" s="259"/>
      <c r="AE149" s="259"/>
      <c r="AF149" s="58"/>
      <c r="AG149" s="30"/>
      <c r="AH149" s="58"/>
      <c r="AI149" s="30"/>
      <c r="AJ149" s="134"/>
      <c r="AK149" s="208"/>
      <c r="AL149" s="290"/>
      <c r="AM149" s="88" t="str">
        <f t="shared" si="14"/>
        <v/>
      </c>
      <c r="AN149" s="123" t="str">
        <f t="shared" si="15"/>
        <v/>
      </c>
      <c r="AO149" s="123" t="str">
        <f t="shared" si="16"/>
        <v/>
      </c>
      <c r="AP149" s="123" t="str">
        <f t="shared" si="17"/>
        <v/>
      </c>
      <c r="AQ149" s="89" t="str">
        <f t="shared" si="18"/>
        <v/>
      </c>
      <c r="AR149" s="39"/>
      <c r="AS149" s="234"/>
      <c r="AT149" s="39"/>
    </row>
    <row r="150" spans="2:46" ht="13.5" customHeight="1" x14ac:dyDescent="0.15">
      <c r="B150" s="290"/>
      <c r="C150" s="29" t="s">
        <v>36</v>
      </c>
      <c r="D150" s="187"/>
      <c r="E150" s="58"/>
      <c r="F150" s="188"/>
      <c r="G150" s="188"/>
      <c r="H150" s="188"/>
      <c r="I150" s="64"/>
      <c r="J150" s="64"/>
      <c r="K150" s="189"/>
      <c r="L150" s="259"/>
      <c r="M150" s="259"/>
      <c r="N150" s="58"/>
      <c r="O150" s="30"/>
      <c r="P150" s="58"/>
      <c r="Q150" s="30"/>
      <c r="R150" s="134"/>
      <c r="S150" s="206"/>
      <c r="T150" s="290"/>
      <c r="U150" s="29" t="s">
        <v>36</v>
      </c>
      <c r="V150" s="187"/>
      <c r="W150" s="58"/>
      <c r="X150" s="188"/>
      <c r="Y150" s="188"/>
      <c r="Z150" s="188"/>
      <c r="AA150" s="64"/>
      <c r="AB150" s="64"/>
      <c r="AC150" s="189"/>
      <c r="AD150" s="259"/>
      <c r="AE150" s="259"/>
      <c r="AF150" s="58"/>
      <c r="AG150" s="30"/>
      <c r="AH150" s="58"/>
      <c r="AI150" s="30"/>
      <c r="AJ150" s="134"/>
      <c r="AK150" s="208"/>
      <c r="AL150" s="290"/>
      <c r="AM150" s="88" t="str">
        <f t="shared" si="14"/>
        <v/>
      </c>
      <c r="AN150" s="123" t="str">
        <f t="shared" si="15"/>
        <v/>
      </c>
      <c r="AO150" s="123" t="str">
        <f t="shared" si="16"/>
        <v/>
      </c>
      <c r="AP150" s="123" t="str">
        <f t="shared" si="17"/>
        <v/>
      </c>
      <c r="AQ150" s="89" t="str">
        <f t="shared" si="18"/>
        <v/>
      </c>
      <c r="AR150" s="39"/>
      <c r="AS150" s="234"/>
      <c r="AT150" s="39"/>
    </row>
    <row r="151" spans="2:46" ht="13.5" customHeight="1" x14ac:dyDescent="0.15">
      <c r="B151" s="290"/>
      <c r="C151" s="29" t="s">
        <v>38</v>
      </c>
      <c r="D151" s="187"/>
      <c r="E151" s="58"/>
      <c r="F151" s="188"/>
      <c r="G151" s="188"/>
      <c r="H151" s="188"/>
      <c r="I151" s="64"/>
      <c r="J151" s="64"/>
      <c r="K151" s="189"/>
      <c r="L151" s="259"/>
      <c r="M151" s="259"/>
      <c r="N151" s="58"/>
      <c r="O151" s="30"/>
      <c r="P151" s="58"/>
      <c r="Q151" s="30"/>
      <c r="R151" s="134"/>
      <c r="S151" s="206"/>
      <c r="T151" s="290"/>
      <c r="U151" s="29" t="s">
        <v>38</v>
      </c>
      <c r="V151" s="187"/>
      <c r="W151" s="58"/>
      <c r="X151" s="188"/>
      <c r="Y151" s="188"/>
      <c r="Z151" s="188"/>
      <c r="AA151" s="64"/>
      <c r="AB151" s="64"/>
      <c r="AC151" s="189"/>
      <c r="AD151" s="259"/>
      <c r="AE151" s="259"/>
      <c r="AF151" s="58"/>
      <c r="AG151" s="30"/>
      <c r="AH151" s="58"/>
      <c r="AI151" s="30"/>
      <c r="AJ151" s="134"/>
      <c r="AK151" s="208"/>
      <c r="AL151" s="290"/>
      <c r="AM151" s="88" t="str">
        <f t="shared" si="14"/>
        <v/>
      </c>
      <c r="AN151" s="123" t="str">
        <f t="shared" si="15"/>
        <v/>
      </c>
      <c r="AO151" s="123" t="str">
        <f t="shared" si="16"/>
        <v/>
      </c>
      <c r="AP151" s="123" t="str">
        <f t="shared" si="17"/>
        <v/>
      </c>
      <c r="AQ151" s="89" t="str">
        <f t="shared" si="18"/>
        <v/>
      </c>
      <c r="AR151" s="39"/>
      <c r="AS151" s="234"/>
      <c r="AT151" s="39"/>
    </row>
    <row r="152" spans="2:46" ht="13.5" customHeight="1" thickBot="1" x14ac:dyDescent="0.2">
      <c r="B152" s="291"/>
      <c r="C152" s="29"/>
      <c r="D152" s="187"/>
      <c r="E152" s="58"/>
      <c r="F152" s="190"/>
      <c r="G152" s="190"/>
      <c r="H152" s="190"/>
      <c r="I152" s="58"/>
      <c r="J152" s="58"/>
      <c r="K152" s="189"/>
      <c r="L152" s="259"/>
      <c r="M152" s="259"/>
      <c r="N152" s="58"/>
      <c r="O152" s="30"/>
      <c r="P152" s="58"/>
      <c r="Q152" s="30"/>
      <c r="R152" s="185"/>
      <c r="S152" s="206"/>
      <c r="T152" s="291"/>
      <c r="U152" s="29"/>
      <c r="V152" s="187"/>
      <c r="W152" s="58"/>
      <c r="X152" s="190"/>
      <c r="Y152" s="190"/>
      <c r="Z152" s="190"/>
      <c r="AA152" s="58"/>
      <c r="AB152" s="58"/>
      <c r="AC152" s="189"/>
      <c r="AD152" s="259"/>
      <c r="AE152" s="259"/>
      <c r="AF152" s="58"/>
      <c r="AG152" s="30"/>
      <c r="AH152" s="58"/>
      <c r="AI152" s="30"/>
      <c r="AJ152" s="185"/>
      <c r="AK152" s="208"/>
      <c r="AL152" s="291"/>
      <c r="AM152" s="124" t="str">
        <f t="shared" si="14"/>
        <v/>
      </c>
      <c r="AN152" s="125" t="str">
        <f t="shared" si="15"/>
        <v/>
      </c>
      <c r="AO152" s="125" t="str">
        <f t="shared" si="16"/>
        <v/>
      </c>
      <c r="AP152" s="125" t="str">
        <f t="shared" si="17"/>
        <v/>
      </c>
      <c r="AQ152" s="126" t="str">
        <f t="shared" si="18"/>
        <v/>
      </c>
      <c r="AR152" s="39"/>
      <c r="AS152" s="234"/>
      <c r="AT152" s="39"/>
    </row>
    <row r="153" spans="2:46" ht="13.5" customHeight="1" x14ac:dyDescent="0.15">
      <c r="B153" s="289" t="s">
        <v>96</v>
      </c>
      <c r="C153" s="27" t="s">
        <v>34</v>
      </c>
      <c r="D153" s="41"/>
      <c r="E153" s="57"/>
      <c r="F153" s="98"/>
      <c r="G153" s="98"/>
      <c r="H153" s="98"/>
      <c r="I153" s="62"/>
      <c r="J153" s="62"/>
      <c r="K153" s="63"/>
      <c r="L153" s="258"/>
      <c r="M153" s="258"/>
      <c r="N153" s="57"/>
      <c r="O153" s="28"/>
      <c r="P153" s="57"/>
      <c r="Q153" s="28"/>
      <c r="R153" s="133"/>
      <c r="S153" s="206"/>
      <c r="T153" s="289" t="s">
        <v>96</v>
      </c>
      <c r="U153" s="27" t="s">
        <v>34</v>
      </c>
      <c r="V153" s="41"/>
      <c r="W153" s="57"/>
      <c r="X153" s="98"/>
      <c r="Y153" s="98"/>
      <c r="Z153" s="98"/>
      <c r="AA153" s="62"/>
      <c r="AB153" s="62"/>
      <c r="AC153" s="63"/>
      <c r="AD153" s="258"/>
      <c r="AE153" s="258"/>
      <c r="AF153" s="57"/>
      <c r="AG153" s="28"/>
      <c r="AH153" s="57"/>
      <c r="AI153" s="28"/>
      <c r="AJ153" s="133"/>
      <c r="AK153" s="208"/>
      <c r="AL153" s="289" t="s">
        <v>96</v>
      </c>
      <c r="AM153" s="121" t="str">
        <f t="shared" si="14"/>
        <v/>
      </c>
      <c r="AN153" s="97" t="str">
        <f t="shared" si="15"/>
        <v/>
      </c>
      <c r="AO153" s="97" t="str">
        <f t="shared" si="16"/>
        <v/>
      </c>
      <c r="AP153" s="97" t="str">
        <f t="shared" si="17"/>
        <v/>
      </c>
      <c r="AQ153" s="122" t="str">
        <f t="shared" si="18"/>
        <v/>
      </c>
      <c r="AR153" s="39"/>
      <c r="AS153" s="234"/>
      <c r="AT153" s="39"/>
    </row>
    <row r="154" spans="2:46" ht="13.5" customHeight="1" x14ac:dyDescent="0.15">
      <c r="B154" s="290"/>
      <c r="C154" s="29" t="s">
        <v>35</v>
      </c>
      <c r="D154" s="187"/>
      <c r="E154" s="58"/>
      <c r="F154" s="188"/>
      <c r="G154" s="188"/>
      <c r="H154" s="188"/>
      <c r="I154" s="64"/>
      <c r="J154" s="64"/>
      <c r="K154" s="189"/>
      <c r="L154" s="259"/>
      <c r="M154" s="259"/>
      <c r="N154" s="58"/>
      <c r="O154" s="30"/>
      <c r="P154" s="58"/>
      <c r="Q154" s="30"/>
      <c r="R154" s="134"/>
      <c r="S154" s="206"/>
      <c r="T154" s="290"/>
      <c r="U154" s="29" t="s">
        <v>35</v>
      </c>
      <c r="V154" s="187"/>
      <c r="W154" s="58"/>
      <c r="X154" s="188"/>
      <c r="Y154" s="188"/>
      <c r="Z154" s="188"/>
      <c r="AA154" s="64"/>
      <c r="AB154" s="64"/>
      <c r="AC154" s="189"/>
      <c r="AD154" s="259"/>
      <c r="AE154" s="259"/>
      <c r="AF154" s="58"/>
      <c r="AG154" s="30"/>
      <c r="AH154" s="58"/>
      <c r="AI154" s="30"/>
      <c r="AJ154" s="134"/>
      <c r="AK154" s="208"/>
      <c r="AL154" s="290"/>
      <c r="AM154" s="88" t="str">
        <f t="shared" si="14"/>
        <v/>
      </c>
      <c r="AN154" s="123" t="str">
        <f t="shared" si="15"/>
        <v/>
      </c>
      <c r="AO154" s="123" t="str">
        <f t="shared" si="16"/>
        <v/>
      </c>
      <c r="AP154" s="123" t="str">
        <f t="shared" si="17"/>
        <v/>
      </c>
      <c r="AQ154" s="89" t="str">
        <f t="shared" si="18"/>
        <v/>
      </c>
      <c r="AR154" s="39"/>
      <c r="AS154" s="234"/>
      <c r="AT154" s="39"/>
    </row>
    <row r="155" spans="2:46" ht="13.5" customHeight="1" x14ac:dyDescent="0.15">
      <c r="B155" s="290"/>
      <c r="C155" s="29" t="s">
        <v>36</v>
      </c>
      <c r="D155" s="187"/>
      <c r="E155" s="58"/>
      <c r="F155" s="188"/>
      <c r="G155" s="188"/>
      <c r="H155" s="188"/>
      <c r="I155" s="64"/>
      <c r="J155" s="64"/>
      <c r="K155" s="189"/>
      <c r="L155" s="259"/>
      <c r="M155" s="259"/>
      <c r="N155" s="58"/>
      <c r="O155" s="30"/>
      <c r="P155" s="58"/>
      <c r="Q155" s="30"/>
      <c r="R155" s="134"/>
      <c r="S155" s="206"/>
      <c r="T155" s="290"/>
      <c r="U155" s="29" t="s">
        <v>36</v>
      </c>
      <c r="V155" s="187"/>
      <c r="W155" s="58"/>
      <c r="X155" s="188"/>
      <c r="Y155" s="188"/>
      <c r="Z155" s="188"/>
      <c r="AA155" s="64"/>
      <c r="AB155" s="64"/>
      <c r="AC155" s="189"/>
      <c r="AD155" s="259"/>
      <c r="AE155" s="259"/>
      <c r="AF155" s="58"/>
      <c r="AG155" s="30"/>
      <c r="AH155" s="58"/>
      <c r="AI155" s="30"/>
      <c r="AJ155" s="134"/>
      <c r="AK155" s="208"/>
      <c r="AL155" s="290"/>
      <c r="AM155" s="88" t="str">
        <f t="shared" si="14"/>
        <v/>
      </c>
      <c r="AN155" s="123" t="str">
        <f t="shared" si="15"/>
        <v/>
      </c>
      <c r="AO155" s="123" t="str">
        <f t="shared" si="16"/>
        <v/>
      </c>
      <c r="AP155" s="123" t="str">
        <f t="shared" si="17"/>
        <v/>
      </c>
      <c r="AQ155" s="89" t="str">
        <f t="shared" si="18"/>
        <v/>
      </c>
      <c r="AR155" s="39"/>
      <c r="AS155" s="234"/>
      <c r="AT155" s="39"/>
    </row>
    <row r="156" spans="2:46" ht="13.5" customHeight="1" x14ac:dyDescent="0.15">
      <c r="B156" s="290"/>
      <c r="C156" s="29" t="s">
        <v>38</v>
      </c>
      <c r="D156" s="187"/>
      <c r="E156" s="58"/>
      <c r="F156" s="188"/>
      <c r="G156" s="188"/>
      <c r="H156" s="188"/>
      <c r="I156" s="64"/>
      <c r="J156" s="64"/>
      <c r="K156" s="189"/>
      <c r="L156" s="259"/>
      <c r="M156" s="259"/>
      <c r="N156" s="58"/>
      <c r="O156" s="30"/>
      <c r="P156" s="58"/>
      <c r="Q156" s="30"/>
      <c r="R156" s="134"/>
      <c r="S156" s="206"/>
      <c r="T156" s="290"/>
      <c r="U156" s="29" t="s">
        <v>38</v>
      </c>
      <c r="V156" s="187"/>
      <c r="W156" s="58"/>
      <c r="X156" s="188"/>
      <c r="Y156" s="188"/>
      <c r="Z156" s="188"/>
      <c r="AA156" s="64"/>
      <c r="AB156" s="64"/>
      <c r="AC156" s="189"/>
      <c r="AD156" s="259"/>
      <c r="AE156" s="259"/>
      <c r="AF156" s="58"/>
      <c r="AG156" s="30"/>
      <c r="AH156" s="58"/>
      <c r="AI156" s="30"/>
      <c r="AJ156" s="134"/>
      <c r="AK156" s="208"/>
      <c r="AL156" s="290"/>
      <c r="AM156" s="88" t="str">
        <f t="shared" si="14"/>
        <v/>
      </c>
      <c r="AN156" s="123" t="str">
        <f t="shared" si="15"/>
        <v/>
      </c>
      <c r="AO156" s="123" t="str">
        <f t="shared" si="16"/>
        <v/>
      </c>
      <c r="AP156" s="123" t="str">
        <f t="shared" si="17"/>
        <v/>
      </c>
      <c r="AQ156" s="89" t="str">
        <f t="shared" si="18"/>
        <v/>
      </c>
      <c r="AR156" s="39"/>
      <c r="AS156" s="234"/>
      <c r="AT156" s="39"/>
    </row>
    <row r="157" spans="2:46" ht="13.5" customHeight="1" thickBot="1" x14ac:dyDescent="0.2">
      <c r="B157" s="291"/>
      <c r="C157" s="29"/>
      <c r="D157" s="187"/>
      <c r="E157" s="58"/>
      <c r="F157" s="190"/>
      <c r="G157" s="190"/>
      <c r="H157" s="190"/>
      <c r="I157" s="58"/>
      <c r="J157" s="58"/>
      <c r="K157" s="189"/>
      <c r="L157" s="259"/>
      <c r="M157" s="259"/>
      <c r="N157" s="58"/>
      <c r="O157" s="30"/>
      <c r="P157" s="58"/>
      <c r="Q157" s="30"/>
      <c r="R157" s="185"/>
      <c r="S157" s="206"/>
      <c r="T157" s="291"/>
      <c r="U157" s="29"/>
      <c r="V157" s="187"/>
      <c r="W157" s="58"/>
      <c r="X157" s="190"/>
      <c r="Y157" s="190"/>
      <c r="Z157" s="190"/>
      <c r="AA157" s="58"/>
      <c r="AB157" s="58"/>
      <c r="AC157" s="189"/>
      <c r="AD157" s="259"/>
      <c r="AE157" s="259"/>
      <c r="AF157" s="58"/>
      <c r="AG157" s="30"/>
      <c r="AH157" s="58"/>
      <c r="AI157" s="30"/>
      <c r="AJ157" s="185"/>
      <c r="AK157" s="208"/>
      <c r="AL157" s="291"/>
      <c r="AM157" s="124" t="str">
        <f t="shared" si="14"/>
        <v/>
      </c>
      <c r="AN157" s="125" t="str">
        <f t="shared" si="15"/>
        <v/>
      </c>
      <c r="AO157" s="125" t="str">
        <f t="shared" si="16"/>
        <v/>
      </c>
      <c r="AP157" s="125" t="str">
        <f t="shared" si="17"/>
        <v/>
      </c>
      <c r="AQ157" s="126" t="str">
        <f t="shared" si="18"/>
        <v/>
      </c>
      <c r="AR157" s="39"/>
      <c r="AS157" s="234"/>
      <c r="AT157" s="39"/>
    </row>
    <row r="158" spans="2:46" ht="13.5" customHeight="1" x14ac:dyDescent="0.15">
      <c r="B158" s="289" t="s">
        <v>97</v>
      </c>
      <c r="C158" s="27" t="s">
        <v>34</v>
      </c>
      <c r="D158" s="41"/>
      <c r="E158" s="57"/>
      <c r="F158" s="98"/>
      <c r="G158" s="98"/>
      <c r="H158" s="98"/>
      <c r="I158" s="62"/>
      <c r="J158" s="62"/>
      <c r="K158" s="63"/>
      <c r="L158" s="258"/>
      <c r="M158" s="258"/>
      <c r="N158" s="57"/>
      <c r="O158" s="28"/>
      <c r="P158" s="57"/>
      <c r="Q158" s="28"/>
      <c r="R158" s="133"/>
      <c r="S158" s="206"/>
      <c r="T158" s="289" t="s">
        <v>97</v>
      </c>
      <c r="U158" s="27" t="s">
        <v>34</v>
      </c>
      <c r="V158" s="41"/>
      <c r="W158" s="57"/>
      <c r="X158" s="98"/>
      <c r="Y158" s="98"/>
      <c r="Z158" s="98"/>
      <c r="AA158" s="62"/>
      <c r="AB158" s="62"/>
      <c r="AC158" s="63"/>
      <c r="AD158" s="258"/>
      <c r="AE158" s="258"/>
      <c r="AF158" s="57"/>
      <c r="AG158" s="28"/>
      <c r="AH158" s="57"/>
      <c r="AI158" s="28"/>
      <c r="AJ158" s="133"/>
      <c r="AK158" s="208"/>
      <c r="AL158" s="289" t="s">
        <v>97</v>
      </c>
      <c r="AM158" s="121" t="str">
        <f t="shared" si="14"/>
        <v/>
      </c>
      <c r="AN158" s="97" t="str">
        <f t="shared" si="15"/>
        <v/>
      </c>
      <c r="AO158" s="97" t="str">
        <f t="shared" si="16"/>
        <v/>
      </c>
      <c r="AP158" s="97" t="str">
        <f t="shared" si="17"/>
        <v/>
      </c>
      <c r="AQ158" s="122" t="str">
        <f t="shared" si="18"/>
        <v/>
      </c>
      <c r="AR158" s="39"/>
      <c r="AS158" s="234"/>
      <c r="AT158" s="39"/>
    </row>
    <row r="159" spans="2:46" ht="13.5" customHeight="1" x14ac:dyDescent="0.15">
      <c r="B159" s="290"/>
      <c r="C159" s="29" t="s">
        <v>35</v>
      </c>
      <c r="D159" s="187"/>
      <c r="E159" s="58"/>
      <c r="F159" s="188"/>
      <c r="G159" s="188"/>
      <c r="H159" s="188"/>
      <c r="I159" s="64"/>
      <c r="J159" s="64"/>
      <c r="K159" s="189"/>
      <c r="L159" s="259"/>
      <c r="M159" s="259"/>
      <c r="N159" s="58"/>
      <c r="O159" s="30"/>
      <c r="P159" s="58"/>
      <c r="Q159" s="30"/>
      <c r="R159" s="134"/>
      <c r="S159" s="206"/>
      <c r="T159" s="290"/>
      <c r="U159" s="29" t="s">
        <v>35</v>
      </c>
      <c r="V159" s="187"/>
      <c r="W159" s="58"/>
      <c r="X159" s="188"/>
      <c r="Y159" s="188"/>
      <c r="Z159" s="188"/>
      <c r="AA159" s="64"/>
      <c r="AB159" s="64"/>
      <c r="AC159" s="189"/>
      <c r="AD159" s="259"/>
      <c r="AE159" s="259"/>
      <c r="AF159" s="58"/>
      <c r="AG159" s="30"/>
      <c r="AH159" s="58"/>
      <c r="AI159" s="30"/>
      <c r="AJ159" s="134"/>
      <c r="AK159" s="208"/>
      <c r="AL159" s="290"/>
      <c r="AM159" s="88" t="str">
        <f t="shared" si="14"/>
        <v/>
      </c>
      <c r="AN159" s="123" t="str">
        <f t="shared" si="15"/>
        <v/>
      </c>
      <c r="AO159" s="123" t="str">
        <f t="shared" si="16"/>
        <v/>
      </c>
      <c r="AP159" s="123" t="str">
        <f t="shared" si="17"/>
        <v/>
      </c>
      <c r="AQ159" s="89" t="str">
        <f t="shared" si="18"/>
        <v/>
      </c>
      <c r="AR159" s="39"/>
      <c r="AS159" s="234"/>
      <c r="AT159" s="39"/>
    </row>
    <row r="160" spans="2:46" ht="13.5" customHeight="1" x14ac:dyDescent="0.15">
      <c r="B160" s="290"/>
      <c r="C160" s="29" t="s">
        <v>36</v>
      </c>
      <c r="D160" s="187"/>
      <c r="E160" s="58"/>
      <c r="F160" s="188"/>
      <c r="G160" s="188"/>
      <c r="H160" s="188"/>
      <c r="I160" s="64"/>
      <c r="J160" s="64"/>
      <c r="K160" s="189"/>
      <c r="L160" s="259"/>
      <c r="M160" s="259"/>
      <c r="N160" s="58"/>
      <c r="O160" s="30"/>
      <c r="P160" s="58"/>
      <c r="Q160" s="30"/>
      <c r="R160" s="134"/>
      <c r="S160" s="206"/>
      <c r="T160" s="290"/>
      <c r="U160" s="29" t="s">
        <v>36</v>
      </c>
      <c r="V160" s="187"/>
      <c r="W160" s="58"/>
      <c r="X160" s="188"/>
      <c r="Y160" s="188"/>
      <c r="Z160" s="188"/>
      <c r="AA160" s="64"/>
      <c r="AB160" s="64"/>
      <c r="AC160" s="189"/>
      <c r="AD160" s="259"/>
      <c r="AE160" s="259"/>
      <c r="AF160" s="58"/>
      <c r="AG160" s="30"/>
      <c r="AH160" s="58"/>
      <c r="AI160" s="30"/>
      <c r="AJ160" s="134"/>
      <c r="AK160" s="208"/>
      <c r="AL160" s="290"/>
      <c r="AM160" s="88" t="str">
        <f t="shared" si="14"/>
        <v/>
      </c>
      <c r="AN160" s="123" t="str">
        <f t="shared" si="15"/>
        <v/>
      </c>
      <c r="AO160" s="123" t="str">
        <f t="shared" si="16"/>
        <v/>
      </c>
      <c r="AP160" s="123" t="str">
        <f t="shared" si="17"/>
        <v/>
      </c>
      <c r="AQ160" s="89" t="str">
        <f t="shared" si="18"/>
        <v/>
      </c>
      <c r="AR160" s="39"/>
      <c r="AS160" s="234"/>
      <c r="AT160" s="39"/>
    </row>
    <row r="161" spans="2:46" ht="13.5" customHeight="1" x14ac:dyDescent="0.15">
      <c r="B161" s="290"/>
      <c r="C161" s="29" t="s">
        <v>38</v>
      </c>
      <c r="D161" s="187"/>
      <c r="E161" s="58"/>
      <c r="F161" s="188"/>
      <c r="G161" s="188"/>
      <c r="H161" s="188"/>
      <c r="I161" s="64"/>
      <c r="J161" s="64"/>
      <c r="K161" s="189"/>
      <c r="L161" s="259"/>
      <c r="M161" s="259"/>
      <c r="N161" s="58"/>
      <c r="O161" s="30"/>
      <c r="P161" s="58"/>
      <c r="Q161" s="30"/>
      <c r="R161" s="134"/>
      <c r="S161" s="206"/>
      <c r="T161" s="290"/>
      <c r="U161" s="29" t="s">
        <v>38</v>
      </c>
      <c r="V161" s="187"/>
      <c r="W161" s="58"/>
      <c r="X161" s="188"/>
      <c r="Y161" s="188"/>
      <c r="Z161" s="188"/>
      <c r="AA161" s="64"/>
      <c r="AB161" s="64"/>
      <c r="AC161" s="189"/>
      <c r="AD161" s="259"/>
      <c r="AE161" s="259"/>
      <c r="AF161" s="58"/>
      <c r="AG161" s="30"/>
      <c r="AH161" s="58"/>
      <c r="AI161" s="30"/>
      <c r="AJ161" s="134"/>
      <c r="AK161" s="208"/>
      <c r="AL161" s="290"/>
      <c r="AM161" s="88" t="str">
        <f t="shared" ref="AM161:AM224" si="19">IF(OR(X161="",F161=""),"",X161-F161)</f>
        <v/>
      </c>
      <c r="AN161" s="123" t="str">
        <f t="shared" ref="AN161:AN224" si="20">IF(OR(Y161="",G161=""),"",Y161-G161)</f>
        <v/>
      </c>
      <c r="AO161" s="123" t="str">
        <f t="shared" ref="AO161:AO224" si="21">IF(OR(Z161="",H161=""),"",Z161-H161)</f>
        <v/>
      </c>
      <c r="AP161" s="123" t="str">
        <f t="shared" ref="AP161:AP224" si="22">IF(OR(AA161="",I161=""),"",AA161-I161)</f>
        <v/>
      </c>
      <c r="AQ161" s="89" t="str">
        <f t="shared" ref="AQ161:AQ224" si="23">IF(OR(AB161="",J161=""),"",AB161-J161)</f>
        <v/>
      </c>
      <c r="AR161" s="39"/>
      <c r="AS161" s="234"/>
      <c r="AT161" s="39"/>
    </row>
    <row r="162" spans="2:46" ht="13.5" customHeight="1" thickBot="1" x14ac:dyDescent="0.2">
      <c r="B162" s="291"/>
      <c r="C162" s="29"/>
      <c r="D162" s="187"/>
      <c r="E162" s="58"/>
      <c r="F162" s="190"/>
      <c r="G162" s="190"/>
      <c r="H162" s="190"/>
      <c r="I162" s="58"/>
      <c r="J162" s="58"/>
      <c r="K162" s="189"/>
      <c r="L162" s="259"/>
      <c r="M162" s="259"/>
      <c r="N162" s="58"/>
      <c r="O162" s="30"/>
      <c r="P162" s="58"/>
      <c r="Q162" s="30"/>
      <c r="R162" s="185"/>
      <c r="S162" s="206"/>
      <c r="T162" s="291"/>
      <c r="U162" s="29"/>
      <c r="V162" s="187"/>
      <c r="W162" s="58"/>
      <c r="X162" s="190"/>
      <c r="Y162" s="190"/>
      <c r="Z162" s="190"/>
      <c r="AA162" s="58"/>
      <c r="AB162" s="58"/>
      <c r="AC162" s="189"/>
      <c r="AD162" s="259"/>
      <c r="AE162" s="259"/>
      <c r="AF162" s="58"/>
      <c r="AG162" s="30"/>
      <c r="AH162" s="58"/>
      <c r="AI162" s="30"/>
      <c r="AJ162" s="185"/>
      <c r="AK162" s="208"/>
      <c r="AL162" s="291"/>
      <c r="AM162" s="124" t="str">
        <f t="shared" si="19"/>
        <v/>
      </c>
      <c r="AN162" s="125" t="str">
        <f t="shared" si="20"/>
        <v/>
      </c>
      <c r="AO162" s="125" t="str">
        <f t="shared" si="21"/>
        <v/>
      </c>
      <c r="AP162" s="125" t="str">
        <f t="shared" si="22"/>
        <v/>
      </c>
      <c r="AQ162" s="126" t="str">
        <f t="shared" si="23"/>
        <v/>
      </c>
      <c r="AR162" s="39"/>
      <c r="AS162" s="234"/>
      <c r="AT162" s="39"/>
    </row>
    <row r="163" spans="2:46" ht="13.5" customHeight="1" x14ac:dyDescent="0.15">
      <c r="B163" s="289" t="s">
        <v>98</v>
      </c>
      <c r="C163" s="27" t="s">
        <v>34</v>
      </c>
      <c r="D163" s="41"/>
      <c r="E163" s="57"/>
      <c r="F163" s="98"/>
      <c r="G163" s="98"/>
      <c r="H163" s="98"/>
      <c r="I163" s="62"/>
      <c r="J163" s="62"/>
      <c r="K163" s="63"/>
      <c r="L163" s="258"/>
      <c r="M163" s="258"/>
      <c r="N163" s="57"/>
      <c r="O163" s="28"/>
      <c r="P163" s="57"/>
      <c r="Q163" s="28"/>
      <c r="R163" s="133"/>
      <c r="S163" s="206"/>
      <c r="T163" s="289" t="s">
        <v>98</v>
      </c>
      <c r="U163" s="27" t="s">
        <v>34</v>
      </c>
      <c r="V163" s="41"/>
      <c r="W163" s="57"/>
      <c r="X163" s="98"/>
      <c r="Y163" s="98"/>
      <c r="Z163" s="98"/>
      <c r="AA163" s="62"/>
      <c r="AB163" s="62"/>
      <c r="AC163" s="63"/>
      <c r="AD163" s="258"/>
      <c r="AE163" s="258"/>
      <c r="AF163" s="57"/>
      <c r="AG163" s="28"/>
      <c r="AH163" s="57"/>
      <c r="AI163" s="28"/>
      <c r="AJ163" s="133"/>
      <c r="AK163" s="208"/>
      <c r="AL163" s="289" t="s">
        <v>98</v>
      </c>
      <c r="AM163" s="121" t="str">
        <f t="shared" si="19"/>
        <v/>
      </c>
      <c r="AN163" s="97" t="str">
        <f t="shared" si="20"/>
        <v/>
      </c>
      <c r="AO163" s="97" t="str">
        <f t="shared" si="21"/>
        <v/>
      </c>
      <c r="AP163" s="97" t="str">
        <f t="shared" si="22"/>
        <v/>
      </c>
      <c r="AQ163" s="122" t="str">
        <f t="shared" si="23"/>
        <v/>
      </c>
      <c r="AR163" s="39"/>
      <c r="AS163" s="234"/>
      <c r="AT163" s="39"/>
    </row>
    <row r="164" spans="2:46" ht="13.5" customHeight="1" x14ac:dyDescent="0.15">
      <c r="B164" s="290"/>
      <c r="C164" s="29" t="s">
        <v>35</v>
      </c>
      <c r="D164" s="187"/>
      <c r="E164" s="58"/>
      <c r="F164" s="188"/>
      <c r="G164" s="188"/>
      <c r="H164" s="188"/>
      <c r="I164" s="64"/>
      <c r="J164" s="64"/>
      <c r="K164" s="189"/>
      <c r="L164" s="259"/>
      <c r="M164" s="259"/>
      <c r="N164" s="58"/>
      <c r="O164" s="30"/>
      <c r="P164" s="58"/>
      <c r="Q164" s="30"/>
      <c r="R164" s="134"/>
      <c r="S164" s="206"/>
      <c r="T164" s="290"/>
      <c r="U164" s="29" t="s">
        <v>35</v>
      </c>
      <c r="V164" s="187"/>
      <c r="W164" s="58"/>
      <c r="X164" s="188"/>
      <c r="Y164" s="188"/>
      <c r="Z164" s="188"/>
      <c r="AA164" s="64"/>
      <c r="AB164" s="64"/>
      <c r="AC164" s="189"/>
      <c r="AD164" s="259"/>
      <c r="AE164" s="259"/>
      <c r="AF164" s="58"/>
      <c r="AG164" s="30"/>
      <c r="AH164" s="58"/>
      <c r="AI164" s="30"/>
      <c r="AJ164" s="134"/>
      <c r="AK164" s="208"/>
      <c r="AL164" s="290"/>
      <c r="AM164" s="88" t="str">
        <f t="shared" si="19"/>
        <v/>
      </c>
      <c r="AN164" s="123" t="str">
        <f t="shared" si="20"/>
        <v/>
      </c>
      <c r="AO164" s="123" t="str">
        <f t="shared" si="21"/>
        <v/>
      </c>
      <c r="AP164" s="123" t="str">
        <f t="shared" si="22"/>
        <v/>
      </c>
      <c r="AQ164" s="89" t="str">
        <f t="shared" si="23"/>
        <v/>
      </c>
      <c r="AR164" s="39"/>
      <c r="AS164" s="234"/>
      <c r="AT164" s="39"/>
    </row>
    <row r="165" spans="2:46" ht="13.5" customHeight="1" x14ac:dyDescent="0.15">
      <c r="B165" s="290"/>
      <c r="C165" s="29" t="s">
        <v>36</v>
      </c>
      <c r="D165" s="187"/>
      <c r="E165" s="58"/>
      <c r="F165" s="188"/>
      <c r="G165" s="188"/>
      <c r="H165" s="188"/>
      <c r="I165" s="64"/>
      <c r="J165" s="64"/>
      <c r="K165" s="189"/>
      <c r="L165" s="259"/>
      <c r="M165" s="259"/>
      <c r="N165" s="58"/>
      <c r="O165" s="30"/>
      <c r="P165" s="58"/>
      <c r="Q165" s="30"/>
      <c r="R165" s="134"/>
      <c r="S165" s="206"/>
      <c r="T165" s="290"/>
      <c r="U165" s="29" t="s">
        <v>36</v>
      </c>
      <c r="V165" s="187"/>
      <c r="W165" s="58"/>
      <c r="X165" s="188"/>
      <c r="Y165" s="188"/>
      <c r="Z165" s="188"/>
      <c r="AA165" s="64"/>
      <c r="AB165" s="64"/>
      <c r="AC165" s="189"/>
      <c r="AD165" s="259"/>
      <c r="AE165" s="259"/>
      <c r="AF165" s="58"/>
      <c r="AG165" s="30"/>
      <c r="AH165" s="58"/>
      <c r="AI165" s="30"/>
      <c r="AJ165" s="134"/>
      <c r="AK165" s="208"/>
      <c r="AL165" s="290"/>
      <c r="AM165" s="88" t="str">
        <f t="shared" si="19"/>
        <v/>
      </c>
      <c r="AN165" s="123" t="str">
        <f t="shared" si="20"/>
        <v/>
      </c>
      <c r="AO165" s="123" t="str">
        <f t="shared" si="21"/>
        <v/>
      </c>
      <c r="AP165" s="123" t="str">
        <f t="shared" si="22"/>
        <v/>
      </c>
      <c r="AQ165" s="89" t="str">
        <f t="shared" si="23"/>
        <v/>
      </c>
      <c r="AR165" s="39"/>
      <c r="AS165" s="234"/>
      <c r="AT165" s="39"/>
    </row>
    <row r="166" spans="2:46" ht="13.5" customHeight="1" x14ac:dyDescent="0.15">
      <c r="B166" s="290"/>
      <c r="C166" s="29" t="s">
        <v>38</v>
      </c>
      <c r="D166" s="187"/>
      <c r="E166" s="58"/>
      <c r="F166" s="188"/>
      <c r="G166" s="188"/>
      <c r="H166" s="188"/>
      <c r="I166" s="64"/>
      <c r="J166" s="64"/>
      <c r="K166" s="189"/>
      <c r="L166" s="259"/>
      <c r="M166" s="259"/>
      <c r="N166" s="58"/>
      <c r="O166" s="30"/>
      <c r="P166" s="58"/>
      <c r="Q166" s="30"/>
      <c r="R166" s="134"/>
      <c r="S166" s="206"/>
      <c r="T166" s="290"/>
      <c r="U166" s="29" t="s">
        <v>38</v>
      </c>
      <c r="V166" s="187"/>
      <c r="W166" s="58"/>
      <c r="X166" s="188"/>
      <c r="Y166" s="188"/>
      <c r="Z166" s="188"/>
      <c r="AA166" s="64"/>
      <c r="AB166" s="64"/>
      <c r="AC166" s="189"/>
      <c r="AD166" s="259"/>
      <c r="AE166" s="259"/>
      <c r="AF166" s="58"/>
      <c r="AG166" s="30"/>
      <c r="AH166" s="58"/>
      <c r="AI166" s="30"/>
      <c r="AJ166" s="134"/>
      <c r="AK166" s="208"/>
      <c r="AL166" s="290"/>
      <c r="AM166" s="88" t="str">
        <f t="shared" si="19"/>
        <v/>
      </c>
      <c r="AN166" s="123" t="str">
        <f t="shared" si="20"/>
        <v/>
      </c>
      <c r="AO166" s="123" t="str">
        <f t="shared" si="21"/>
        <v/>
      </c>
      <c r="AP166" s="123" t="str">
        <f t="shared" si="22"/>
        <v/>
      </c>
      <c r="AQ166" s="89" t="str">
        <f t="shared" si="23"/>
        <v/>
      </c>
      <c r="AR166" s="39"/>
      <c r="AS166" s="234"/>
      <c r="AT166" s="39"/>
    </row>
    <row r="167" spans="2:46" ht="13.5" customHeight="1" thickBot="1" x14ac:dyDescent="0.2">
      <c r="B167" s="291"/>
      <c r="C167" s="29"/>
      <c r="D167" s="187"/>
      <c r="E167" s="58"/>
      <c r="F167" s="190"/>
      <c r="G167" s="190"/>
      <c r="H167" s="190"/>
      <c r="I167" s="58"/>
      <c r="J167" s="58"/>
      <c r="K167" s="189"/>
      <c r="L167" s="259"/>
      <c r="M167" s="259"/>
      <c r="N167" s="58"/>
      <c r="O167" s="30"/>
      <c r="P167" s="58"/>
      <c r="Q167" s="30"/>
      <c r="R167" s="185"/>
      <c r="S167" s="206"/>
      <c r="T167" s="291"/>
      <c r="U167" s="29"/>
      <c r="V167" s="187"/>
      <c r="W167" s="58"/>
      <c r="X167" s="190"/>
      <c r="Y167" s="190"/>
      <c r="Z167" s="190"/>
      <c r="AA167" s="58"/>
      <c r="AB167" s="58"/>
      <c r="AC167" s="189"/>
      <c r="AD167" s="259"/>
      <c r="AE167" s="259"/>
      <c r="AF167" s="58"/>
      <c r="AG167" s="30"/>
      <c r="AH167" s="58"/>
      <c r="AI167" s="30"/>
      <c r="AJ167" s="185"/>
      <c r="AK167" s="208"/>
      <c r="AL167" s="291"/>
      <c r="AM167" s="124" t="str">
        <f t="shared" si="19"/>
        <v/>
      </c>
      <c r="AN167" s="125" t="str">
        <f t="shared" si="20"/>
        <v/>
      </c>
      <c r="AO167" s="125" t="str">
        <f t="shared" si="21"/>
        <v/>
      </c>
      <c r="AP167" s="125" t="str">
        <f t="shared" si="22"/>
        <v/>
      </c>
      <c r="AQ167" s="126" t="str">
        <f t="shared" si="23"/>
        <v/>
      </c>
      <c r="AR167" s="39"/>
      <c r="AS167" s="234"/>
      <c r="AT167" s="39"/>
    </row>
    <row r="168" spans="2:46" ht="13.5" customHeight="1" x14ac:dyDescent="0.15">
      <c r="B168" s="289" t="s">
        <v>99</v>
      </c>
      <c r="C168" s="27" t="s">
        <v>34</v>
      </c>
      <c r="D168" s="41"/>
      <c r="E168" s="57"/>
      <c r="F168" s="98"/>
      <c r="G168" s="98"/>
      <c r="H168" s="98"/>
      <c r="I168" s="62"/>
      <c r="J168" s="62"/>
      <c r="K168" s="63"/>
      <c r="L168" s="258"/>
      <c r="M168" s="258"/>
      <c r="N168" s="57"/>
      <c r="O168" s="28"/>
      <c r="P168" s="57"/>
      <c r="Q168" s="28"/>
      <c r="R168" s="133"/>
      <c r="S168" s="206"/>
      <c r="T168" s="289" t="s">
        <v>99</v>
      </c>
      <c r="U168" s="27" t="s">
        <v>34</v>
      </c>
      <c r="V168" s="41"/>
      <c r="W168" s="57"/>
      <c r="X168" s="98"/>
      <c r="Y168" s="98"/>
      <c r="Z168" s="98"/>
      <c r="AA168" s="62"/>
      <c r="AB168" s="62"/>
      <c r="AC168" s="63"/>
      <c r="AD168" s="258"/>
      <c r="AE168" s="258"/>
      <c r="AF168" s="57"/>
      <c r="AG168" s="28"/>
      <c r="AH168" s="57"/>
      <c r="AI168" s="28"/>
      <c r="AJ168" s="133"/>
      <c r="AK168" s="208"/>
      <c r="AL168" s="289" t="s">
        <v>99</v>
      </c>
      <c r="AM168" s="121" t="str">
        <f t="shared" si="19"/>
        <v/>
      </c>
      <c r="AN168" s="97" t="str">
        <f t="shared" si="20"/>
        <v/>
      </c>
      <c r="AO168" s="97" t="str">
        <f t="shared" si="21"/>
        <v/>
      </c>
      <c r="AP168" s="97" t="str">
        <f t="shared" si="22"/>
        <v/>
      </c>
      <c r="AQ168" s="122" t="str">
        <f t="shared" si="23"/>
        <v/>
      </c>
      <c r="AR168" s="39"/>
      <c r="AS168" s="234"/>
      <c r="AT168" s="39"/>
    </row>
    <row r="169" spans="2:46" ht="13.5" customHeight="1" x14ac:dyDescent="0.15">
      <c r="B169" s="290"/>
      <c r="C169" s="29" t="s">
        <v>35</v>
      </c>
      <c r="D169" s="187"/>
      <c r="E169" s="58"/>
      <c r="F169" s="188"/>
      <c r="G169" s="188"/>
      <c r="H169" s="188"/>
      <c r="I169" s="64"/>
      <c r="J169" s="64"/>
      <c r="K169" s="189"/>
      <c r="L169" s="259"/>
      <c r="M169" s="259"/>
      <c r="N169" s="58"/>
      <c r="O169" s="30"/>
      <c r="P169" s="58"/>
      <c r="Q169" s="30"/>
      <c r="R169" s="134"/>
      <c r="S169" s="206"/>
      <c r="T169" s="290"/>
      <c r="U169" s="29" t="s">
        <v>35</v>
      </c>
      <c r="V169" s="187"/>
      <c r="W169" s="58"/>
      <c r="X169" s="188"/>
      <c r="Y169" s="188"/>
      <c r="Z169" s="188"/>
      <c r="AA169" s="64"/>
      <c r="AB169" s="64"/>
      <c r="AC169" s="189"/>
      <c r="AD169" s="259"/>
      <c r="AE169" s="259"/>
      <c r="AF169" s="58"/>
      <c r="AG169" s="30"/>
      <c r="AH169" s="58"/>
      <c r="AI169" s="30"/>
      <c r="AJ169" s="134"/>
      <c r="AK169" s="208"/>
      <c r="AL169" s="290"/>
      <c r="AM169" s="88" t="str">
        <f t="shared" si="19"/>
        <v/>
      </c>
      <c r="AN169" s="123" t="str">
        <f t="shared" si="20"/>
        <v/>
      </c>
      <c r="AO169" s="123" t="str">
        <f t="shared" si="21"/>
        <v/>
      </c>
      <c r="AP169" s="123" t="str">
        <f t="shared" si="22"/>
        <v/>
      </c>
      <c r="AQ169" s="89" t="str">
        <f t="shared" si="23"/>
        <v/>
      </c>
      <c r="AR169" s="39"/>
      <c r="AS169" s="234"/>
      <c r="AT169" s="39"/>
    </row>
    <row r="170" spans="2:46" ht="13.5" customHeight="1" x14ac:dyDescent="0.15">
      <c r="B170" s="290"/>
      <c r="C170" s="29" t="s">
        <v>36</v>
      </c>
      <c r="D170" s="187"/>
      <c r="E170" s="58"/>
      <c r="F170" s="188"/>
      <c r="G170" s="188"/>
      <c r="H170" s="188"/>
      <c r="I170" s="64"/>
      <c r="J170" s="64"/>
      <c r="K170" s="189"/>
      <c r="L170" s="259"/>
      <c r="M170" s="259"/>
      <c r="N170" s="58"/>
      <c r="O170" s="30"/>
      <c r="P170" s="58"/>
      <c r="Q170" s="30"/>
      <c r="R170" s="134"/>
      <c r="S170" s="206"/>
      <c r="T170" s="290"/>
      <c r="U170" s="29" t="s">
        <v>36</v>
      </c>
      <c r="V170" s="187"/>
      <c r="W170" s="58"/>
      <c r="X170" s="188"/>
      <c r="Y170" s="188"/>
      <c r="Z170" s="188"/>
      <c r="AA170" s="64"/>
      <c r="AB170" s="64"/>
      <c r="AC170" s="189"/>
      <c r="AD170" s="259"/>
      <c r="AE170" s="259"/>
      <c r="AF170" s="58"/>
      <c r="AG170" s="30"/>
      <c r="AH170" s="58"/>
      <c r="AI170" s="30"/>
      <c r="AJ170" s="134"/>
      <c r="AK170" s="208"/>
      <c r="AL170" s="290"/>
      <c r="AM170" s="88" t="str">
        <f t="shared" si="19"/>
        <v/>
      </c>
      <c r="AN170" s="123" t="str">
        <f t="shared" si="20"/>
        <v/>
      </c>
      <c r="AO170" s="123" t="str">
        <f t="shared" si="21"/>
        <v/>
      </c>
      <c r="AP170" s="123" t="str">
        <f t="shared" si="22"/>
        <v/>
      </c>
      <c r="AQ170" s="89" t="str">
        <f t="shared" si="23"/>
        <v/>
      </c>
      <c r="AR170" s="39"/>
      <c r="AS170" s="234"/>
      <c r="AT170" s="39"/>
    </row>
    <row r="171" spans="2:46" ht="13.5" customHeight="1" x14ac:dyDescent="0.15">
      <c r="B171" s="290"/>
      <c r="C171" s="29" t="s">
        <v>38</v>
      </c>
      <c r="D171" s="187"/>
      <c r="E171" s="58"/>
      <c r="F171" s="188"/>
      <c r="G171" s="188"/>
      <c r="H171" s="188"/>
      <c r="I171" s="64"/>
      <c r="J171" s="64"/>
      <c r="K171" s="189"/>
      <c r="L171" s="259"/>
      <c r="M171" s="259"/>
      <c r="N171" s="58"/>
      <c r="O171" s="30"/>
      <c r="P171" s="58"/>
      <c r="Q171" s="30"/>
      <c r="R171" s="134"/>
      <c r="S171" s="206"/>
      <c r="T171" s="290"/>
      <c r="U171" s="29" t="s">
        <v>38</v>
      </c>
      <c r="V171" s="187"/>
      <c r="W171" s="58"/>
      <c r="X171" s="188"/>
      <c r="Y171" s="188"/>
      <c r="Z171" s="188"/>
      <c r="AA171" s="64"/>
      <c r="AB171" s="64"/>
      <c r="AC171" s="189"/>
      <c r="AD171" s="259"/>
      <c r="AE171" s="259"/>
      <c r="AF171" s="58"/>
      <c r="AG171" s="30"/>
      <c r="AH171" s="58"/>
      <c r="AI171" s="30"/>
      <c r="AJ171" s="134"/>
      <c r="AK171" s="208"/>
      <c r="AL171" s="290"/>
      <c r="AM171" s="88" t="str">
        <f t="shared" si="19"/>
        <v/>
      </c>
      <c r="AN171" s="123" t="str">
        <f t="shared" si="20"/>
        <v/>
      </c>
      <c r="AO171" s="123" t="str">
        <f t="shared" si="21"/>
        <v/>
      </c>
      <c r="AP171" s="123" t="str">
        <f t="shared" si="22"/>
        <v/>
      </c>
      <c r="AQ171" s="89" t="str">
        <f t="shared" si="23"/>
        <v/>
      </c>
      <c r="AR171" s="39"/>
      <c r="AS171" s="234"/>
      <c r="AT171" s="39"/>
    </row>
    <row r="172" spans="2:46" ht="13.5" customHeight="1" thickBot="1" x14ac:dyDescent="0.2">
      <c r="B172" s="291"/>
      <c r="C172" s="29"/>
      <c r="D172" s="187"/>
      <c r="E172" s="58"/>
      <c r="F172" s="190"/>
      <c r="G172" s="190"/>
      <c r="H172" s="190"/>
      <c r="I172" s="58"/>
      <c r="J172" s="58"/>
      <c r="K172" s="189"/>
      <c r="L172" s="259"/>
      <c r="M172" s="259"/>
      <c r="N172" s="58"/>
      <c r="O172" s="30"/>
      <c r="P172" s="58"/>
      <c r="Q172" s="30"/>
      <c r="R172" s="185"/>
      <c r="S172" s="206"/>
      <c r="T172" s="291"/>
      <c r="U172" s="29"/>
      <c r="V172" s="187"/>
      <c r="W172" s="58"/>
      <c r="X172" s="190"/>
      <c r="Y172" s="190"/>
      <c r="Z172" s="190"/>
      <c r="AA172" s="58"/>
      <c r="AB172" s="58"/>
      <c r="AC172" s="189"/>
      <c r="AD172" s="259"/>
      <c r="AE172" s="259"/>
      <c r="AF172" s="58"/>
      <c r="AG172" s="30"/>
      <c r="AH172" s="58"/>
      <c r="AI172" s="30"/>
      <c r="AJ172" s="185"/>
      <c r="AK172" s="208"/>
      <c r="AL172" s="291"/>
      <c r="AM172" s="124" t="str">
        <f t="shared" si="19"/>
        <v/>
      </c>
      <c r="AN172" s="125" t="str">
        <f t="shared" si="20"/>
        <v/>
      </c>
      <c r="AO172" s="125" t="str">
        <f t="shared" si="21"/>
        <v/>
      </c>
      <c r="AP172" s="125" t="str">
        <f t="shared" si="22"/>
        <v/>
      </c>
      <c r="AQ172" s="126" t="str">
        <f t="shared" si="23"/>
        <v/>
      </c>
      <c r="AR172" s="39"/>
      <c r="AS172" s="234"/>
      <c r="AT172" s="39"/>
    </row>
    <row r="173" spans="2:46" ht="13.5" customHeight="1" x14ac:dyDescent="0.15">
      <c r="B173" s="289" t="s">
        <v>100</v>
      </c>
      <c r="C173" s="27" t="s">
        <v>34</v>
      </c>
      <c r="D173" s="41"/>
      <c r="E173" s="57"/>
      <c r="F173" s="98"/>
      <c r="G173" s="98"/>
      <c r="H173" s="98"/>
      <c r="I173" s="62"/>
      <c r="J173" s="62"/>
      <c r="K173" s="63"/>
      <c r="L173" s="258"/>
      <c r="M173" s="258"/>
      <c r="N173" s="57"/>
      <c r="O173" s="28"/>
      <c r="P173" s="57"/>
      <c r="Q173" s="28"/>
      <c r="R173" s="133"/>
      <c r="S173" s="206"/>
      <c r="T173" s="289" t="s">
        <v>100</v>
      </c>
      <c r="U173" s="27" t="s">
        <v>34</v>
      </c>
      <c r="V173" s="41"/>
      <c r="W173" s="57"/>
      <c r="X173" s="98"/>
      <c r="Y173" s="98"/>
      <c r="Z173" s="98"/>
      <c r="AA173" s="62"/>
      <c r="AB173" s="62"/>
      <c r="AC173" s="63"/>
      <c r="AD173" s="258"/>
      <c r="AE173" s="258"/>
      <c r="AF173" s="57"/>
      <c r="AG173" s="28"/>
      <c r="AH173" s="57"/>
      <c r="AI173" s="28"/>
      <c r="AJ173" s="133"/>
      <c r="AK173" s="208"/>
      <c r="AL173" s="289" t="s">
        <v>100</v>
      </c>
      <c r="AM173" s="121" t="str">
        <f t="shared" si="19"/>
        <v/>
      </c>
      <c r="AN173" s="97" t="str">
        <f t="shared" si="20"/>
        <v/>
      </c>
      <c r="AO173" s="97" t="str">
        <f t="shared" si="21"/>
        <v/>
      </c>
      <c r="AP173" s="97" t="str">
        <f t="shared" si="22"/>
        <v/>
      </c>
      <c r="AQ173" s="122" t="str">
        <f t="shared" si="23"/>
        <v/>
      </c>
      <c r="AR173" s="39"/>
      <c r="AS173" s="234"/>
      <c r="AT173" s="39"/>
    </row>
    <row r="174" spans="2:46" ht="13.5" customHeight="1" x14ac:dyDescent="0.15">
      <c r="B174" s="290"/>
      <c r="C174" s="29" t="s">
        <v>35</v>
      </c>
      <c r="D174" s="187"/>
      <c r="E174" s="58"/>
      <c r="F174" s="188"/>
      <c r="G174" s="188"/>
      <c r="H174" s="188"/>
      <c r="I174" s="64"/>
      <c r="J174" s="64"/>
      <c r="K174" s="189"/>
      <c r="L174" s="259"/>
      <c r="M174" s="259"/>
      <c r="N174" s="58"/>
      <c r="O174" s="30"/>
      <c r="P174" s="58"/>
      <c r="Q174" s="30"/>
      <c r="R174" s="134"/>
      <c r="S174" s="206"/>
      <c r="T174" s="290"/>
      <c r="U174" s="29" t="s">
        <v>35</v>
      </c>
      <c r="V174" s="187"/>
      <c r="W174" s="58"/>
      <c r="X174" s="188"/>
      <c r="Y174" s="188"/>
      <c r="Z174" s="188"/>
      <c r="AA174" s="64"/>
      <c r="AB174" s="64"/>
      <c r="AC174" s="189"/>
      <c r="AD174" s="259"/>
      <c r="AE174" s="259"/>
      <c r="AF174" s="58"/>
      <c r="AG174" s="30"/>
      <c r="AH174" s="58"/>
      <c r="AI174" s="30"/>
      <c r="AJ174" s="134"/>
      <c r="AK174" s="208"/>
      <c r="AL174" s="290"/>
      <c r="AM174" s="88" t="str">
        <f t="shared" si="19"/>
        <v/>
      </c>
      <c r="AN174" s="123" t="str">
        <f t="shared" si="20"/>
        <v/>
      </c>
      <c r="AO174" s="123" t="str">
        <f t="shared" si="21"/>
        <v/>
      </c>
      <c r="AP174" s="123" t="str">
        <f t="shared" si="22"/>
        <v/>
      </c>
      <c r="AQ174" s="89" t="str">
        <f t="shared" si="23"/>
        <v/>
      </c>
      <c r="AR174" s="39"/>
      <c r="AS174" s="234"/>
      <c r="AT174" s="39"/>
    </row>
    <row r="175" spans="2:46" ht="13.5" customHeight="1" x14ac:dyDescent="0.15">
      <c r="B175" s="290"/>
      <c r="C175" s="29" t="s">
        <v>36</v>
      </c>
      <c r="D175" s="187"/>
      <c r="E175" s="58"/>
      <c r="F175" s="188"/>
      <c r="G175" s="188"/>
      <c r="H175" s="188"/>
      <c r="I175" s="64"/>
      <c r="J175" s="64"/>
      <c r="K175" s="189"/>
      <c r="L175" s="259"/>
      <c r="M175" s="259"/>
      <c r="N175" s="58"/>
      <c r="O175" s="30"/>
      <c r="P175" s="58"/>
      <c r="Q175" s="30"/>
      <c r="R175" s="134"/>
      <c r="S175" s="206"/>
      <c r="T175" s="290"/>
      <c r="U175" s="29" t="s">
        <v>36</v>
      </c>
      <c r="V175" s="187"/>
      <c r="W175" s="58"/>
      <c r="X175" s="188"/>
      <c r="Y175" s="188"/>
      <c r="Z175" s="188"/>
      <c r="AA175" s="64"/>
      <c r="AB175" s="64"/>
      <c r="AC175" s="189"/>
      <c r="AD175" s="259"/>
      <c r="AE175" s="259"/>
      <c r="AF175" s="58"/>
      <c r="AG175" s="30"/>
      <c r="AH175" s="58"/>
      <c r="AI175" s="30"/>
      <c r="AJ175" s="134"/>
      <c r="AK175" s="208"/>
      <c r="AL175" s="290"/>
      <c r="AM175" s="88" t="str">
        <f t="shared" si="19"/>
        <v/>
      </c>
      <c r="AN175" s="123" t="str">
        <f t="shared" si="20"/>
        <v/>
      </c>
      <c r="AO175" s="123" t="str">
        <f t="shared" si="21"/>
        <v/>
      </c>
      <c r="AP175" s="123" t="str">
        <f t="shared" si="22"/>
        <v/>
      </c>
      <c r="AQ175" s="89" t="str">
        <f t="shared" si="23"/>
        <v/>
      </c>
      <c r="AR175" s="39"/>
      <c r="AS175" s="234"/>
      <c r="AT175" s="39"/>
    </row>
    <row r="176" spans="2:46" ht="13.5" customHeight="1" x14ac:dyDescent="0.15">
      <c r="B176" s="290"/>
      <c r="C176" s="29" t="s">
        <v>38</v>
      </c>
      <c r="D176" s="187"/>
      <c r="E176" s="58"/>
      <c r="F176" s="188"/>
      <c r="G176" s="188"/>
      <c r="H176" s="188"/>
      <c r="I176" s="64"/>
      <c r="J176" s="64"/>
      <c r="K176" s="189"/>
      <c r="L176" s="259"/>
      <c r="M176" s="259"/>
      <c r="N176" s="58"/>
      <c r="O176" s="30"/>
      <c r="P176" s="58"/>
      <c r="Q176" s="30"/>
      <c r="R176" s="134"/>
      <c r="S176" s="206"/>
      <c r="T176" s="290"/>
      <c r="U176" s="29" t="s">
        <v>38</v>
      </c>
      <c r="V176" s="187"/>
      <c r="W176" s="58"/>
      <c r="X176" s="188"/>
      <c r="Y176" s="188"/>
      <c r="Z176" s="188"/>
      <c r="AA176" s="64"/>
      <c r="AB176" s="64"/>
      <c r="AC176" s="189"/>
      <c r="AD176" s="259"/>
      <c r="AE176" s="259"/>
      <c r="AF176" s="58"/>
      <c r="AG176" s="30"/>
      <c r="AH176" s="58"/>
      <c r="AI176" s="30"/>
      <c r="AJ176" s="134"/>
      <c r="AK176" s="208"/>
      <c r="AL176" s="290"/>
      <c r="AM176" s="88" t="str">
        <f t="shared" si="19"/>
        <v/>
      </c>
      <c r="AN176" s="123" t="str">
        <f t="shared" si="20"/>
        <v/>
      </c>
      <c r="AO176" s="123" t="str">
        <f t="shared" si="21"/>
        <v/>
      </c>
      <c r="AP176" s="123" t="str">
        <f t="shared" si="22"/>
        <v/>
      </c>
      <c r="AQ176" s="89" t="str">
        <f t="shared" si="23"/>
        <v/>
      </c>
      <c r="AR176" s="39"/>
      <c r="AS176" s="234"/>
      <c r="AT176" s="39"/>
    </row>
    <row r="177" spans="2:46" ht="13.5" customHeight="1" thickBot="1" x14ac:dyDescent="0.2">
      <c r="B177" s="291"/>
      <c r="C177" s="29"/>
      <c r="D177" s="187"/>
      <c r="E177" s="58"/>
      <c r="F177" s="190"/>
      <c r="G177" s="190"/>
      <c r="H177" s="190"/>
      <c r="I177" s="58"/>
      <c r="J177" s="58"/>
      <c r="K177" s="189"/>
      <c r="L177" s="259"/>
      <c r="M177" s="259"/>
      <c r="N177" s="58"/>
      <c r="O177" s="30"/>
      <c r="P177" s="58"/>
      <c r="Q177" s="30"/>
      <c r="R177" s="185"/>
      <c r="S177" s="206"/>
      <c r="T177" s="291"/>
      <c r="U177" s="29"/>
      <c r="V177" s="187"/>
      <c r="W177" s="58"/>
      <c r="X177" s="190"/>
      <c r="Y177" s="190"/>
      <c r="Z177" s="190"/>
      <c r="AA177" s="58"/>
      <c r="AB177" s="58"/>
      <c r="AC177" s="189"/>
      <c r="AD177" s="259"/>
      <c r="AE177" s="259"/>
      <c r="AF177" s="58"/>
      <c r="AG177" s="30"/>
      <c r="AH177" s="58"/>
      <c r="AI177" s="30"/>
      <c r="AJ177" s="185"/>
      <c r="AK177" s="208"/>
      <c r="AL177" s="291"/>
      <c r="AM177" s="124" t="str">
        <f t="shared" si="19"/>
        <v/>
      </c>
      <c r="AN177" s="125" t="str">
        <f t="shared" si="20"/>
        <v/>
      </c>
      <c r="AO177" s="125" t="str">
        <f t="shared" si="21"/>
        <v/>
      </c>
      <c r="AP177" s="125" t="str">
        <f t="shared" si="22"/>
        <v/>
      </c>
      <c r="AQ177" s="126" t="str">
        <f t="shared" si="23"/>
        <v/>
      </c>
      <c r="AR177" s="39"/>
      <c r="AS177" s="234"/>
      <c r="AT177" s="39"/>
    </row>
    <row r="178" spans="2:46" ht="13.5" customHeight="1" x14ac:dyDescent="0.15">
      <c r="B178" s="289" t="s">
        <v>101</v>
      </c>
      <c r="C178" s="27" t="s">
        <v>34</v>
      </c>
      <c r="D178" s="41"/>
      <c r="E178" s="57"/>
      <c r="F178" s="98"/>
      <c r="G178" s="98"/>
      <c r="H178" s="98"/>
      <c r="I178" s="62"/>
      <c r="J178" s="62"/>
      <c r="K178" s="63"/>
      <c r="L178" s="258"/>
      <c r="M178" s="258"/>
      <c r="N178" s="57"/>
      <c r="O178" s="28"/>
      <c r="P178" s="57"/>
      <c r="Q178" s="28"/>
      <c r="R178" s="133"/>
      <c r="S178" s="206"/>
      <c r="T178" s="289" t="s">
        <v>101</v>
      </c>
      <c r="U178" s="27" t="s">
        <v>34</v>
      </c>
      <c r="V178" s="41"/>
      <c r="W178" s="57"/>
      <c r="X178" s="98"/>
      <c r="Y178" s="98"/>
      <c r="Z178" s="98"/>
      <c r="AA178" s="62"/>
      <c r="AB178" s="62"/>
      <c r="AC178" s="63"/>
      <c r="AD178" s="258"/>
      <c r="AE178" s="258"/>
      <c r="AF178" s="57"/>
      <c r="AG178" s="28"/>
      <c r="AH178" s="57"/>
      <c r="AI178" s="28"/>
      <c r="AJ178" s="133"/>
      <c r="AK178" s="208"/>
      <c r="AL178" s="289" t="s">
        <v>101</v>
      </c>
      <c r="AM178" s="121" t="str">
        <f t="shared" si="19"/>
        <v/>
      </c>
      <c r="AN178" s="97" t="str">
        <f t="shared" si="20"/>
        <v/>
      </c>
      <c r="AO178" s="97" t="str">
        <f t="shared" si="21"/>
        <v/>
      </c>
      <c r="AP178" s="97" t="str">
        <f t="shared" si="22"/>
        <v/>
      </c>
      <c r="AQ178" s="122" t="str">
        <f t="shared" si="23"/>
        <v/>
      </c>
      <c r="AR178" s="39"/>
      <c r="AS178" s="234"/>
      <c r="AT178" s="39"/>
    </row>
    <row r="179" spans="2:46" ht="13.5" customHeight="1" x14ac:dyDescent="0.15">
      <c r="B179" s="290"/>
      <c r="C179" s="29" t="s">
        <v>35</v>
      </c>
      <c r="D179" s="187"/>
      <c r="E179" s="58"/>
      <c r="F179" s="188"/>
      <c r="G179" s="188"/>
      <c r="H179" s="188"/>
      <c r="I179" s="64"/>
      <c r="J179" s="64"/>
      <c r="K179" s="189"/>
      <c r="L179" s="259"/>
      <c r="M179" s="259"/>
      <c r="N179" s="58"/>
      <c r="O179" s="30"/>
      <c r="P179" s="58"/>
      <c r="Q179" s="30"/>
      <c r="R179" s="134"/>
      <c r="S179" s="206"/>
      <c r="T179" s="290"/>
      <c r="U179" s="29" t="s">
        <v>35</v>
      </c>
      <c r="V179" s="187"/>
      <c r="W179" s="58"/>
      <c r="X179" s="188"/>
      <c r="Y179" s="188"/>
      <c r="Z179" s="188"/>
      <c r="AA179" s="64"/>
      <c r="AB179" s="64"/>
      <c r="AC179" s="189"/>
      <c r="AD179" s="259"/>
      <c r="AE179" s="259"/>
      <c r="AF179" s="58"/>
      <c r="AG179" s="30"/>
      <c r="AH179" s="58"/>
      <c r="AI179" s="30"/>
      <c r="AJ179" s="134"/>
      <c r="AK179" s="208"/>
      <c r="AL179" s="290"/>
      <c r="AM179" s="88" t="str">
        <f t="shared" si="19"/>
        <v/>
      </c>
      <c r="AN179" s="123" t="str">
        <f t="shared" si="20"/>
        <v/>
      </c>
      <c r="AO179" s="123" t="str">
        <f t="shared" si="21"/>
        <v/>
      </c>
      <c r="AP179" s="123" t="str">
        <f t="shared" si="22"/>
        <v/>
      </c>
      <c r="AQ179" s="89" t="str">
        <f t="shared" si="23"/>
        <v/>
      </c>
      <c r="AR179" s="39"/>
      <c r="AS179" s="234"/>
      <c r="AT179" s="39"/>
    </row>
    <row r="180" spans="2:46" ht="13.5" customHeight="1" x14ac:dyDescent="0.15">
      <c r="B180" s="290"/>
      <c r="C180" s="29" t="s">
        <v>36</v>
      </c>
      <c r="D180" s="187"/>
      <c r="E180" s="58"/>
      <c r="F180" s="188"/>
      <c r="G180" s="188"/>
      <c r="H180" s="188"/>
      <c r="I180" s="64"/>
      <c r="J180" s="64"/>
      <c r="K180" s="189"/>
      <c r="L180" s="259"/>
      <c r="M180" s="259"/>
      <c r="N180" s="58"/>
      <c r="O180" s="30"/>
      <c r="P180" s="58"/>
      <c r="Q180" s="30"/>
      <c r="R180" s="134"/>
      <c r="S180" s="206"/>
      <c r="T180" s="290"/>
      <c r="U180" s="29" t="s">
        <v>36</v>
      </c>
      <c r="V180" s="187"/>
      <c r="W180" s="58"/>
      <c r="X180" s="188"/>
      <c r="Y180" s="188"/>
      <c r="Z180" s="188"/>
      <c r="AA180" s="64"/>
      <c r="AB180" s="64"/>
      <c r="AC180" s="189"/>
      <c r="AD180" s="259"/>
      <c r="AE180" s="259"/>
      <c r="AF180" s="58"/>
      <c r="AG180" s="30"/>
      <c r="AH180" s="58"/>
      <c r="AI180" s="30"/>
      <c r="AJ180" s="134"/>
      <c r="AK180" s="208"/>
      <c r="AL180" s="290"/>
      <c r="AM180" s="88" t="str">
        <f t="shared" si="19"/>
        <v/>
      </c>
      <c r="AN180" s="123" t="str">
        <f t="shared" si="20"/>
        <v/>
      </c>
      <c r="AO180" s="123" t="str">
        <f t="shared" si="21"/>
        <v/>
      </c>
      <c r="AP180" s="123" t="str">
        <f t="shared" si="22"/>
        <v/>
      </c>
      <c r="AQ180" s="89" t="str">
        <f t="shared" si="23"/>
        <v/>
      </c>
      <c r="AR180" s="39"/>
      <c r="AS180" s="234"/>
      <c r="AT180" s="39"/>
    </row>
    <row r="181" spans="2:46" ht="13.5" customHeight="1" x14ac:dyDescent="0.15">
      <c r="B181" s="290"/>
      <c r="C181" s="29" t="s">
        <v>38</v>
      </c>
      <c r="D181" s="187"/>
      <c r="E181" s="58"/>
      <c r="F181" s="188"/>
      <c r="G181" s="188"/>
      <c r="H181" s="188"/>
      <c r="I181" s="64"/>
      <c r="J181" s="64"/>
      <c r="K181" s="189"/>
      <c r="L181" s="259"/>
      <c r="M181" s="259"/>
      <c r="N181" s="58"/>
      <c r="O181" s="30"/>
      <c r="P181" s="58"/>
      <c r="Q181" s="30"/>
      <c r="R181" s="134"/>
      <c r="S181" s="206"/>
      <c r="T181" s="290"/>
      <c r="U181" s="29" t="s">
        <v>38</v>
      </c>
      <c r="V181" s="187"/>
      <c r="W181" s="58"/>
      <c r="X181" s="188"/>
      <c r="Y181" s="188"/>
      <c r="Z181" s="188"/>
      <c r="AA181" s="64"/>
      <c r="AB181" s="64"/>
      <c r="AC181" s="189"/>
      <c r="AD181" s="259"/>
      <c r="AE181" s="259"/>
      <c r="AF181" s="58"/>
      <c r="AG181" s="30"/>
      <c r="AH181" s="58"/>
      <c r="AI181" s="30"/>
      <c r="AJ181" s="134"/>
      <c r="AK181" s="208"/>
      <c r="AL181" s="290"/>
      <c r="AM181" s="88" t="str">
        <f t="shared" si="19"/>
        <v/>
      </c>
      <c r="AN181" s="123" t="str">
        <f t="shared" si="20"/>
        <v/>
      </c>
      <c r="AO181" s="123" t="str">
        <f t="shared" si="21"/>
        <v/>
      </c>
      <c r="AP181" s="123" t="str">
        <f t="shared" si="22"/>
        <v/>
      </c>
      <c r="AQ181" s="89" t="str">
        <f t="shared" si="23"/>
        <v/>
      </c>
      <c r="AR181" s="39"/>
      <c r="AS181" s="234"/>
      <c r="AT181" s="39"/>
    </row>
    <row r="182" spans="2:46" ht="13.5" customHeight="1" thickBot="1" x14ac:dyDescent="0.2">
      <c r="B182" s="291"/>
      <c r="C182" s="29"/>
      <c r="D182" s="187"/>
      <c r="E182" s="58"/>
      <c r="F182" s="190"/>
      <c r="G182" s="190"/>
      <c r="H182" s="190"/>
      <c r="I182" s="58"/>
      <c r="J182" s="58"/>
      <c r="K182" s="189"/>
      <c r="L182" s="259"/>
      <c r="M182" s="259"/>
      <c r="N182" s="58"/>
      <c r="O182" s="30"/>
      <c r="P182" s="58"/>
      <c r="Q182" s="30"/>
      <c r="R182" s="185"/>
      <c r="S182" s="206"/>
      <c r="T182" s="291"/>
      <c r="U182" s="29"/>
      <c r="V182" s="187"/>
      <c r="W182" s="58"/>
      <c r="X182" s="190"/>
      <c r="Y182" s="190"/>
      <c r="Z182" s="190"/>
      <c r="AA182" s="58"/>
      <c r="AB182" s="58"/>
      <c r="AC182" s="189"/>
      <c r="AD182" s="259"/>
      <c r="AE182" s="259"/>
      <c r="AF182" s="58"/>
      <c r="AG182" s="30"/>
      <c r="AH182" s="58"/>
      <c r="AI182" s="30"/>
      <c r="AJ182" s="185"/>
      <c r="AK182" s="208"/>
      <c r="AL182" s="291"/>
      <c r="AM182" s="124" t="str">
        <f t="shared" si="19"/>
        <v/>
      </c>
      <c r="AN182" s="125" t="str">
        <f t="shared" si="20"/>
        <v/>
      </c>
      <c r="AO182" s="125" t="str">
        <f t="shared" si="21"/>
        <v/>
      </c>
      <c r="AP182" s="125" t="str">
        <f t="shared" si="22"/>
        <v/>
      </c>
      <c r="AQ182" s="126" t="str">
        <f t="shared" si="23"/>
        <v/>
      </c>
      <c r="AR182" s="39"/>
      <c r="AS182" s="234"/>
      <c r="AT182" s="39"/>
    </row>
    <row r="183" spans="2:46" ht="13.5" customHeight="1" x14ac:dyDescent="0.15">
      <c r="B183" s="289" t="s">
        <v>102</v>
      </c>
      <c r="C183" s="27" t="s">
        <v>34</v>
      </c>
      <c r="D183" s="41"/>
      <c r="E183" s="57"/>
      <c r="F183" s="98"/>
      <c r="G183" s="98"/>
      <c r="H183" s="98"/>
      <c r="I183" s="62"/>
      <c r="J183" s="62"/>
      <c r="K183" s="63"/>
      <c r="L183" s="258"/>
      <c r="M183" s="258"/>
      <c r="N183" s="57"/>
      <c r="O183" s="28"/>
      <c r="P183" s="57"/>
      <c r="Q183" s="28"/>
      <c r="R183" s="133"/>
      <c r="S183" s="206"/>
      <c r="T183" s="289" t="s">
        <v>102</v>
      </c>
      <c r="U183" s="27" t="s">
        <v>34</v>
      </c>
      <c r="V183" s="41"/>
      <c r="W183" s="57"/>
      <c r="X183" s="98"/>
      <c r="Y183" s="98"/>
      <c r="Z183" s="98"/>
      <c r="AA183" s="62"/>
      <c r="AB183" s="62"/>
      <c r="AC183" s="63"/>
      <c r="AD183" s="258"/>
      <c r="AE183" s="258"/>
      <c r="AF183" s="57"/>
      <c r="AG183" s="28"/>
      <c r="AH183" s="57"/>
      <c r="AI183" s="28"/>
      <c r="AJ183" s="133"/>
      <c r="AK183" s="208"/>
      <c r="AL183" s="289" t="s">
        <v>102</v>
      </c>
      <c r="AM183" s="121" t="str">
        <f t="shared" si="19"/>
        <v/>
      </c>
      <c r="AN183" s="97" t="str">
        <f t="shared" si="20"/>
        <v/>
      </c>
      <c r="AO183" s="97" t="str">
        <f t="shared" si="21"/>
        <v/>
      </c>
      <c r="AP183" s="97" t="str">
        <f t="shared" si="22"/>
        <v/>
      </c>
      <c r="AQ183" s="122" t="str">
        <f t="shared" si="23"/>
        <v/>
      </c>
      <c r="AR183" s="39"/>
      <c r="AS183" s="234"/>
      <c r="AT183" s="39"/>
    </row>
    <row r="184" spans="2:46" ht="13.5" customHeight="1" x14ac:dyDescent="0.15">
      <c r="B184" s="290"/>
      <c r="C184" s="29" t="s">
        <v>35</v>
      </c>
      <c r="D184" s="187"/>
      <c r="E184" s="58"/>
      <c r="F184" s="188"/>
      <c r="G184" s="188"/>
      <c r="H184" s="188"/>
      <c r="I184" s="64"/>
      <c r="J184" s="64"/>
      <c r="K184" s="189"/>
      <c r="L184" s="259"/>
      <c r="M184" s="259"/>
      <c r="N184" s="58"/>
      <c r="O184" s="30"/>
      <c r="P184" s="58"/>
      <c r="Q184" s="30"/>
      <c r="R184" s="134"/>
      <c r="S184" s="206"/>
      <c r="T184" s="290"/>
      <c r="U184" s="29" t="s">
        <v>35</v>
      </c>
      <c r="V184" s="187"/>
      <c r="W184" s="58"/>
      <c r="X184" s="188"/>
      <c r="Y184" s="188"/>
      <c r="Z184" s="188"/>
      <c r="AA184" s="64"/>
      <c r="AB184" s="64"/>
      <c r="AC184" s="189"/>
      <c r="AD184" s="259"/>
      <c r="AE184" s="259"/>
      <c r="AF184" s="58"/>
      <c r="AG184" s="30"/>
      <c r="AH184" s="58"/>
      <c r="AI184" s="30"/>
      <c r="AJ184" s="134"/>
      <c r="AK184" s="208"/>
      <c r="AL184" s="290"/>
      <c r="AM184" s="88" t="str">
        <f t="shared" si="19"/>
        <v/>
      </c>
      <c r="AN184" s="123" t="str">
        <f t="shared" si="20"/>
        <v/>
      </c>
      <c r="AO184" s="123" t="str">
        <f t="shared" si="21"/>
        <v/>
      </c>
      <c r="AP184" s="123" t="str">
        <f t="shared" si="22"/>
        <v/>
      </c>
      <c r="AQ184" s="89" t="str">
        <f t="shared" si="23"/>
        <v/>
      </c>
      <c r="AR184" s="39"/>
      <c r="AS184" s="234"/>
      <c r="AT184" s="39"/>
    </row>
    <row r="185" spans="2:46" ht="13.5" customHeight="1" x14ac:dyDescent="0.15">
      <c r="B185" s="290"/>
      <c r="C185" s="29" t="s">
        <v>36</v>
      </c>
      <c r="D185" s="187"/>
      <c r="E185" s="58"/>
      <c r="F185" s="188"/>
      <c r="G185" s="188"/>
      <c r="H185" s="188"/>
      <c r="I185" s="64"/>
      <c r="J185" s="64"/>
      <c r="K185" s="189"/>
      <c r="L185" s="259"/>
      <c r="M185" s="259"/>
      <c r="N185" s="58"/>
      <c r="O185" s="30"/>
      <c r="P185" s="58"/>
      <c r="Q185" s="30"/>
      <c r="R185" s="134"/>
      <c r="S185" s="206"/>
      <c r="T185" s="290"/>
      <c r="U185" s="29" t="s">
        <v>36</v>
      </c>
      <c r="V185" s="187"/>
      <c r="W185" s="58"/>
      <c r="X185" s="188"/>
      <c r="Y185" s="188"/>
      <c r="Z185" s="188"/>
      <c r="AA185" s="64"/>
      <c r="AB185" s="64"/>
      <c r="AC185" s="189"/>
      <c r="AD185" s="259"/>
      <c r="AE185" s="259"/>
      <c r="AF185" s="58"/>
      <c r="AG185" s="30"/>
      <c r="AH185" s="58"/>
      <c r="AI185" s="30"/>
      <c r="AJ185" s="134"/>
      <c r="AK185" s="208"/>
      <c r="AL185" s="290"/>
      <c r="AM185" s="88" t="str">
        <f t="shared" si="19"/>
        <v/>
      </c>
      <c r="AN185" s="123" t="str">
        <f t="shared" si="20"/>
        <v/>
      </c>
      <c r="AO185" s="123" t="str">
        <f t="shared" si="21"/>
        <v/>
      </c>
      <c r="AP185" s="123" t="str">
        <f t="shared" si="22"/>
        <v/>
      </c>
      <c r="AQ185" s="89" t="str">
        <f t="shared" si="23"/>
        <v/>
      </c>
      <c r="AR185" s="39"/>
      <c r="AS185" s="234"/>
      <c r="AT185" s="39"/>
    </row>
    <row r="186" spans="2:46" ht="13.5" customHeight="1" x14ac:dyDescent="0.15">
      <c r="B186" s="290"/>
      <c r="C186" s="29" t="s">
        <v>38</v>
      </c>
      <c r="D186" s="187"/>
      <c r="E186" s="58"/>
      <c r="F186" s="188"/>
      <c r="G186" s="188"/>
      <c r="H186" s="188"/>
      <c r="I186" s="64"/>
      <c r="J186" s="64"/>
      <c r="K186" s="189"/>
      <c r="L186" s="259"/>
      <c r="M186" s="259"/>
      <c r="N186" s="58"/>
      <c r="O186" s="30"/>
      <c r="P186" s="58"/>
      <c r="Q186" s="30"/>
      <c r="R186" s="134"/>
      <c r="S186" s="206"/>
      <c r="T186" s="290"/>
      <c r="U186" s="29" t="s">
        <v>38</v>
      </c>
      <c r="V186" s="187"/>
      <c r="W186" s="58"/>
      <c r="X186" s="188"/>
      <c r="Y186" s="188"/>
      <c r="Z186" s="188"/>
      <c r="AA186" s="64"/>
      <c r="AB186" s="64"/>
      <c r="AC186" s="189"/>
      <c r="AD186" s="259"/>
      <c r="AE186" s="259"/>
      <c r="AF186" s="58"/>
      <c r="AG186" s="30"/>
      <c r="AH186" s="58"/>
      <c r="AI186" s="30"/>
      <c r="AJ186" s="134"/>
      <c r="AK186" s="208"/>
      <c r="AL186" s="290"/>
      <c r="AM186" s="88" t="str">
        <f t="shared" si="19"/>
        <v/>
      </c>
      <c r="AN186" s="123" t="str">
        <f t="shared" si="20"/>
        <v/>
      </c>
      <c r="AO186" s="123" t="str">
        <f t="shared" si="21"/>
        <v/>
      </c>
      <c r="AP186" s="123" t="str">
        <f t="shared" si="22"/>
        <v/>
      </c>
      <c r="AQ186" s="89" t="str">
        <f t="shared" si="23"/>
        <v/>
      </c>
      <c r="AR186" s="39"/>
      <c r="AS186" s="234"/>
      <c r="AT186" s="39"/>
    </row>
    <row r="187" spans="2:46" ht="13.5" customHeight="1" thickBot="1" x14ac:dyDescent="0.2">
      <c r="B187" s="291"/>
      <c r="C187" s="29"/>
      <c r="D187" s="187"/>
      <c r="E187" s="58"/>
      <c r="F187" s="190"/>
      <c r="G187" s="190"/>
      <c r="H187" s="190"/>
      <c r="I187" s="58"/>
      <c r="J187" s="58"/>
      <c r="K187" s="189"/>
      <c r="L187" s="259"/>
      <c r="M187" s="259"/>
      <c r="N187" s="58"/>
      <c r="O187" s="30"/>
      <c r="P187" s="58"/>
      <c r="Q187" s="30"/>
      <c r="R187" s="185"/>
      <c r="S187" s="206"/>
      <c r="T187" s="291"/>
      <c r="U187" s="29"/>
      <c r="V187" s="187"/>
      <c r="W187" s="58"/>
      <c r="X187" s="190"/>
      <c r="Y187" s="190"/>
      <c r="Z187" s="190"/>
      <c r="AA187" s="58"/>
      <c r="AB187" s="58"/>
      <c r="AC187" s="189"/>
      <c r="AD187" s="259"/>
      <c r="AE187" s="259"/>
      <c r="AF187" s="58"/>
      <c r="AG187" s="30"/>
      <c r="AH187" s="58"/>
      <c r="AI187" s="30"/>
      <c r="AJ187" s="185"/>
      <c r="AK187" s="208"/>
      <c r="AL187" s="291"/>
      <c r="AM187" s="124" t="str">
        <f t="shared" si="19"/>
        <v/>
      </c>
      <c r="AN187" s="125" t="str">
        <f t="shared" si="20"/>
        <v/>
      </c>
      <c r="AO187" s="125" t="str">
        <f t="shared" si="21"/>
        <v/>
      </c>
      <c r="AP187" s="125" t="str">
        <f t="shared" si="22"/>
        <v/>
      </c>
      <c r="AQ187" s="126" t="str">
        <f t="shared" si="23"/>
        <v/>
      </c>
      <c r="AR187" s="39"/>
      <c r="AS187" s="234"/>
      <c r="AT187" s="39"/>
    </row>
    <row r="188" spans="2:46" ht="13.5" customHeight="1" x14ac:dyDescent="0.15">
      <c r="B188" s="289" t="s">
        <v>103</v>
      </c>
      <c r="C188" s="27" t="s">
        <v>34</v>
      </c>
      <c r="D188" s="41"/>
      <c r="E188" s="57"/>
      <c r="F188" s="98"/>
      <c r="G188" s="98"/>
      <c r="H188" s="98"/>
      <c r="I188" s="62"/>
      <c r="J188" s="62"/>
      <c r="K188" s="63"/>
      <c r="L188" s="258"/>
      <c r="M188" s="258"/>
      <c r="N188" s="57"/>
      <c r="O188" s="28"/>
      <c r="P188" s="57"/>
      <c r="Q188" s="28"/>
      <c r="R188" s="133"/>
      <c r="S188" s="206"/>
      <c r="T188" s="289" t="s">
        <v>103</v>
      </c>
      <c r="U188" s="27" t="s">
        <v>34</v>
      </c>
      <c r="V188" s="41"/>
      <c r="W188" s="57"/>
      <c r="X188" s="98"/>
      <c r="Y188" s="98"/>
      <c r="Z188" s="98"/>
      <c r="AA188" s="62"/>
      <c r="AB188" s="62"/>
      <c r="AC188" s="63"/>
      <c r="AD188" s="258"/>
      <c r="AE188" s="258"/>
      <c r="AF188" s="57"/>
      <c r="AG188" s="28"/>
      <c r="AH188" s="57"/>
      <c r="AI188" s="28"/>
      <c r="AJ188" s="133"/>
      <c r="AK188" s="208"/>
      <c r="AL188" s="289" t="s">
        <v>103</v>
      </c>
      <c r="AM188" s="121" t="str">
        <f t="shared" si="19"/>
        <v/>
      </c>
      <c r="AN188" s="97" t="str">
        <f t="shared" si="20"/>
        <v/>
      </c>
      <c r="AO188" s="97" t="str">
        <f t="shared" si="21"/>
        <v/>
      </c>
      <c r="AP188" s="97" t="str">
        <f t="shared" si="22"/>
        <v/>
      </c>
      <c r="AQ188" s="122" t="str">
        <f t="shared" si="23"/>
        <v/>
      </c>
      <c r="AR188" s="39"/>
      <c r="AS188" s="234"/>
      <c r="AT188" s="39"/>
    </row>
    <row r="189" spans="2:46" ht="13.5" customHeight="1" x14ac:dyDescent="0.15">
      <c r="B189" s="290"/>
      <c r="C189" s="29" t="s">
        <v>35</v>
      </c>
      <c r="D189" s="187"/>
      <c r="E189" s="58"/>
      <c r="F189" s="188"/>
      <c r="G189" s="188"/>
      <c r="H189" s="188"/>
      <c r="I189" s="64"/>
      <c r="J189" s="64"/>
      <c r="K189" s="189"/>
      <c r="L189" s="259"/>
      <c r="M189" s="259"/>
      <c r="N189" s="58"/>
      <c r="O189" s="30"/>
      <c r="P189" s="58"/>
      <c r="Q189" s="30"/>
      <c r="R189" s="134"/>
      <c r="S189" s="206"/>
      <c r="T189" s="290"/>
      <c r="U189" s="29" t="s">
        <v>35</v>
      </c>
      <c r="V189" s="187"/>
      <c r="W189" s="58"/>
      <c r="X189" s="188"/>
      <c r="Y189" s="188"/>
      <c r="Z189" s="188"/>
      <c r="AA189" s="64"/>
      <c r="AB189" s="64"/>
      <c r="AC189" s="189"/>
      <c r="AD189" s="259"/>
      <c r="AE189" s="259"/>
      <c r="AF189" s="58"/>
      <c r="AG189" s="30"/>
      <c r="AH189" s="58"/>
      <c r="AI189" s="30"/>
      <c r="AJ189" s="134"/>
      <c r="AK189" s="208"/>
      <c r="AL189" s="290"/>
      <c r="AM189" s="88" t="str">
        <f t="shared" si="19"/>
        <v/>
      </c>
      <c r="AN189" s="123" t="str">
        <f t="shared" si="20"/>
        <v/>
      </c>
      <c r="AO189" s="123" t="str">
        <f t="shared" si="21"/>
        <v/>
      </c>
      <c r="AP189" s="123" t="str">
        <f t="shared" si="22"/>
        <v/>
      </c>
      <c r="AQ189" s="89" t="str">
        <f t="shared" si="23"/>
        <v/>
      </c>
      <c r="AR189" s="39"/>
      <c r="AS189" s="234"/>
      <c r="AT189" s="39"/>
    </row>
    <row r="190" spans="2:46" ht="13.5" customHeight="1" x14ac:dyDescent="0.15">
      <c r="B190" s="290"/>
      <c r="C190" s="29" t="s">
        <v>36</v>
      </c>
      <c r="D190" s="187"/>
      <c r="E190" s="58"/>
      <c r="F190" s="188"/>
      <c r="G190" s="188"/>
      <c r="H190" s="188"/>
      <c r="I190" s="64"/>
      <c r="J190" s="64"/>
      <c r="K190" s="189"/>
      <c r="L190" s="259"/>
      <c r="M190" s="259"/>
      <c r="N190" s="58"/>
      <c r="O190" s="30"/>
      <c r="P190" s="58"/>
      <c r="Q190" s="30"/>
      <c r="R190" s="134"/>
      <c r="S190" s="206"/>
      <c r="T190" s="290"/>
      <c r="U190" s="29" t="s">
        <v>36</v>
      </c>
      <c r="V190" s="187"/>
      <c r="W190" s="58"/>
      <c r="X190" s="188"/>
      <c r="Y190" s="188"/>
      <c r="Z190" s="188"/>
      <c r="AA190" s="64"/>
      <c r="AB190" s="64"/>
      <c r="AC190" s="189"/>
      <c r="AD190" s="259"/>
      <c r="AE190" s="259"/>
      <c r="AF190" s="58"/>
      <c r="AG190" s="30"/>
      <c r="AH190" s="58"/>
      <c r="AI190" s="30"/>
      <c r="AJ190" s="134"/>
      <c r="AK190" s="208"/>
      <c r="AL190" s="290"/>
      <c r="AM190" s="88" t="str">
        <f t="shared" si="19"/>
        <v/>
      </c>
      <c r="AN190" s="123" t="str">
        <f t="shared" si="20"/>
        <v/>
      </c>
      <c r="AO190" s="123" t="str">
        <f t="shared" si="21"/>
        <v/>
      </c>
      <c r="AP190" s="123" t="str">
        <f t="shared" si="22"/>
        <v/>
      </c>
      <c r="AQ190" s="89" t="str">
        <f t="shared" si="23"/>
        <v/>
      </c>
      <c r="AR190" s="39"/>
      <c r="AS190" s="234"/>
      <c r="AT190" s="39"/>
    </row>
    <row r="191" spans="2:46" ht="13.5" customHeight="1" x14ac:dyDescent="0.15">
      <c r="B191" s="290"/>
      <c r="C191" s="29" t="s">
        <v>38</v>
      </c>
      <c r="D191" s="187"/>
      <c r="E191" s="58"/>
      <c r="F191" s="188"/>
      <c r="G191" s="188"/>
      <c r="H191" s="188"/>
      <c r="I191" s="64"/>
      <c r="J191" s="64"/>
      <c r="K191" s="189"/>
      <c r="L191" s="259"/>
      <c r="M191" s="259"/>
      <c r="N191" s="58"/>
      <c r="O191" s="30"/>
      <c r="P191" s="58"/>
      <c r="Q191" s="30"/>
      <c r="R191" s="134"/>
      <c r="S191" s="206"/>
      <c r="T191" s="290"/>
      <c r="U191" s="29" t="s">
        <v>38</v>
      </c>
      <c r="V191" s="187"/>
      <c r="W191" s="58"/>
      <c r="X191" s="188"/>
      <c r="Y191" s="188"/>
      <c r="Z191" s="188"/>
      <c r="AA191" s="64"/>
      <c r="AB191" s="64"/>
      <c r="AC191" s="189"/>
      <c r="AD191" s="259"/>
      <c r="AE191" s="259"/>
      <c r="AF191" s="58"/>
      <c r="AG191" s="30"/>
      <c r="AH191" s="58"/>
      <c r="AI191" s="30"/>
      <c r="AJ191" s="134"/>
      <c r="AK191" s="208"/>
      <c r="AL191" s="290"/>
      <c r="AM191" s="88" t="str">
        <f t="shared" si="19"/>
        <v/>
      </c>
      <c r="AN191" s="123" t="str">
        <f t="shared" si="20"/>
        <v/>
      </c>
      <c r="AO191" s="123" t="str">
        <f t="shared" si="21"/>
        <v/>
      </c>
      <c r="AP191" s="123" t="str">
        <f t="shared" si="22"/>
        <v/>
      </c>
      <c r="AQ191" s="89" t="str">
        <f t="shared" si="23"/>
        <v/>
      </c>
      <c r="AR191" s="39"/>
      <c r="AS191" s="234"/>
      <c r="AT191" s="39"/>
    </row>
    <row r="192" spans="2:46" ht="13.5" customHeight="1" thickBot="1" x14ac:dyDescent="0.2">
      <c r="B192" s="291"/>
      <c r="C192" s="29"/>
      <c r="D192" s="187"/>
      <c r="E192" s="58"/>
      <c r="F192" s="190"/>
      <c r="G192" s="190"/>
      <c r="H192" s="190"/>
      <c r="I192" s="58"/>
      <c r="J192" s="58"/>
      <c r="K192" s="189"/>
      <c r="L192" s="259"/>
      <c r="M192" s="259"/>
      <c r="N192" s="58"/>
      <c r="O192" s="30"/>
      <c r="P192" s="58"/>
      <c r="Q192" s="30"/>
      <c r="R192" s="185"/>
      <c r="S192" s="206"/>
      <c r="T192" s="291"/>
      <c r="U192" s="29"/>
      <c r="V192" s="187"/>
      <c r="W192" s="58"/>
      <c r="X192" s="190"/>
      <c r="Y192" s="190"/>
      <c r="Z192" s="190"/>
      <c r="AA192" s="58"/>
      <c r="AB192" s="58"/>
      <c r="AC192" s="189"/>
      <c r="AD192" s="259"/>
      <c r="AE192" s="259"/>
      <c r="AF192" s="58"/>
      <c r="AG192" s="30"/>
      <c r="AH192" s="58"/>
      <c r="AI192" s="30"/>
      <c r="AJ192" s="185"/>
      <c r="AK192" s="208"/>
      <c r="AL192" s="291"/>
      <c r="AM192" s="124" t="str">
        <f t="shared" si="19"/>
        <v/>
      </c>
      <c r="AN192" s="125" t="str">
        <f t="shared" si="20"/>
        <v/>
      </c>
      <c r="AO192" s="125" t="str">
        <f t="shared" si="21"/>
        <v/>
      </c>
      <c r="AP192" s="125" t="str">
        <f t="shared" si="22"/>
        <v/>
      </c>
      <c r="AQ192" s="126" t="str">
        <f t="shared" si="23"/>
        <v/>
      </c>
      <c r="AR192" s="39"/>
      <c r="AS192" s="234"/>
      <c r="AT192" s="39"/>
    </row>
    <row r="193" spans="2:46" ht="13.5" customHeight="1" x14ac:dyDescent="0.15">
      <c r="B193" s="289" t="s">
        <v>104</v>
      </c>
      <c r="C193" s="27" t="s">
        <v>34</v>
      </c>
      <c r="D193" s="41"/>
      <c r="E193" s="57"/>
      <c r="F193" s="98"/>
      <c r="G193" s="98"/>
      <c r="H193" s="98"/>
      <c r="I193" s="62"/>
      <c r="J193" s="62"/>
      <c r="K193" s="63"/>
      <c r="L193" s="258"/>
      <c r="M193" s="258"/>
      <c r="N193" s="57"/>
      <c r="O193" s="28"/>
      <c r="P193" s="57"/>
      <c r="Q193" s="28"/>
      <c r="R193" s="133"/>
      <c r="S193" s="206"/>
      <c r="T193" s="289" t="s">
        <v>104</v>
      </c>
      <c r="U193" s="27" t="s">
        <v>34</v>
      </c>
      <c r="V193" s="41"/>
      <c r="W193" s="57"/>
      <c r="X193" s="98"/>
      <c r="Y193" s="98"/>
      <c r="Z193" s="98"/>
      <c r="AA193" s="62"/>
      <c r="AB193" s="62"/>
      <c r="AC193" s="63"/>
      <c r="AD193" s="258"/>
      <c r="AE193" s="258"/>
      <c r="AF193" s="57"/>
      <c r="AG193" s="28"/>
      <c r="AH193" s="57"/>
      <c r="AI193" s="28"/>
      <c r="AJ193" s="133"/>
      <c r="AK193" s="208"/>
      <c r="AL193" s="289" t="s">
        <v>104</v>
      </c>
      <c r="AM193" s="121" t="str">
        <f t="shared" si="19"/>
        <v/>
      </c>
      <c r="AN193" s="97" t="str">
        <f t="shared" si="20"/>
        <v/>
      </c>
      <c r="AO193" s="97" t="str">
        <f t="shared" si="21"/>
        <v/>
      </c>
      <c r="AP193" s="97" t="str">
        <f t="shared" si="22"/>
        <v/>
      </c>
      <c r="AQ193" s="122" t="str">
        <f t="shared" si="23"/>
        <v/>
      </c>
      <c r="AR193" s="39"/>
      <c r="AS193" s="234"/>
      <c r="AT193" s="39"/>
    </row>
    <row r="194" spans="2:46" ht="13.5" customHeight="1" x14ac:dyDescent="0.15">
      <c r="B194" s="290"/>
      <c r="C194" s="29" t="s">
        <v>35</v>
      </c>
      <c r="D194" s="187"/>
      <c r="E194" s="58"/>
      <c r="F194" s="188"/>
      <c r="G194" s="188"/>
      <c r="H194" s="188"/>
      <c r="I194" s="64"/>
      <c r="J194" s="64"/>
      <c r="K194" s="189"/>
      <c r="L194" s="259"/>
      <c r="M194" s="259"/>
      <c r="N194" s="58"/>
      <c r="O194" s="30"/>
      <c r="P194" s="58"/>
      <c r="Q194" s="30"/>
      <c r="R194" s="134"/>
      <c r="S194" s="206"/>
      <c r="T194" s="290"/>
      <c r="U194" s="29" t="s">
        <v>35</v>
      </c>
      <c r="V194" s="187"/>
      <c r="W194" s="58"/>
      <c r="X194" s="188"/>
      <c r="Y194" s="188"/>
      <c r="Z194" s="188"/>
      <c r="AA194" s="64"/>
      <c r="AB194" s="64"/>
      <c r="AC194" s="189"/>
      <c r="AD194" s="259"/>
      <c r="AE194" s="259"/>
      <c r="AF194" s="58"/>
      <c r="AG194" s="30"/>
      <c r="AH194" s="58"/>
      <c r="AI194" s="30"/>
      <c r="AJ194" s="134"/>
      <c r="AK194" s="208"/>
      <c r="AL194" s="290"/>
      <c r="AM194" s="88" t="str">
        <f t="shared" si="19"/>
        <v/>
      </c>
      <c r="AN194" s="123" t="str">
        <f t="shared" si="20"/>
        <v/>
      </c>
      <c r="AO194" s="123" t="str">
        <f t="shared" si="21"/>
        <v/>
      </c>
      <c r="AP194" s="123" t="str">
        <f t="shared" si="22"/>
        <v/>
      </c>
      <c r="AQ194" s="89" t="str">
        <f t="shared" si="23"/>
        <v/>
      </c>
      <c r="AR194" s="39"/>
      <c r="AS194" s="234"/>
      <c r="AT194" s="39"/>
    </row>
    <row r="195" spans="2:46" ht="13.5" customHeight="1" x14ac:dyDescent="0.15">
      <c r="B195" s="290"/>
      <c r="C195" s="29" t="s">
        <v>36</v>
      </c>
      <c r="D195" s="187"/>
      <c r="E195" s="58"/>
      <c r="F195" s="188"/>
      <c r="G195" s="188"/>
      <c r="H195" s="188"/>
      <c r="I195" s="64"/>
      <c r="J195" s="64"/>
      <c r="K195" s="189"/>
      <c r="L195" s="259"/>
      <c r="M195" s="259"/>
      <c r="N195" s="58"/>
      <c r="O195" s="30"/>
      <c r="P195" s="58"/>
      <c r="Q195" s="30"/>
      <c r="R195" s="134"/>
      <c r="S195" s="206"/>
      <c r="T195" s="290"/>
      <c r="U195" s="29" t="s">
        <v>36</v>
      </c>
      <c r="V195" s="187"/>
      <c r="W195" s="58"/>
      <c r="X195" s="188"/>
      <c r="Y195" s="188"/>
      <c r="Z195" s="188"/>
      <c r="AA195" s="64"/>
      <c r="AB195" s="64"/>
      <c r="AC195" s="189"/>
      <c r="AD195" s="259"/>
      <c r="AE195" s="259"/>
      <c r="AF195" s="58"/>
      <c r="AG195" s="30"/>
      <c r="AH195" s="58"/>
      <c r="AI195" s="30"/>
      <c r="AJ195" s="134"/>
      <c r="AK195" s="208"/>
      <c r="AL195" s="290"/>
      <c r="AM195" s="88" t="str">
        <f t="shared" si="19"/>
        <v/>
      </c>
      <c r="AN195" s="123" t="str">
        <f t="shared" si="20"/>
        <v/>
      </c>
      <c r="AO195" s="123" t="str">
        <f t="shared" si="21"/>
        <v/>
      </c>
      <c r="AP195" s="123" t="str">
        <f t="shared" si="22"/>
        <v/>
      </c>
      <c r="AQ195" s="89" t="str">
        <f t="shared" si="23"/>
        <v/>
      </c>
      <c r="AR195" s="39"/>
      <c r="AS195" s="234"/>
      <c r="AT195" s="39"/>
    </row>
    <row r="196" spans="2:46" ht="13.5" customHeight="1" x14ac:dyDescent="0.15">
      <c r="B196" s="290"/>
      <c r="C196" s="29" t="s">
        <v>38</v>
      </c>
      <c r="D196" s="187"/>
      <c r="E196" s="58"/>
      <c r="F196" s="188"/>
      <c r="G196" s="188"/>
      <c r="H196" s="188"/>
      <c r="I196" s="64"/>
      <c r="J196" s="64"/>
      <c r="K196" s="189"/>
      <c r="L196" s="259"/>
      <c r="M196" s="259"/>
      <c r="N196" s="58"/>
      <c r="O196" s="30"/>
      <c r="P196" s="58"/>
      <c r="Q196" s="30"/>
      <c r="R196" s="134"/>
      <c r="S196" s="206"/>
      <c r="T196" s="290"/>
      <c r="U196" s="29" t="s">
        <v>38</v>
      </c>
      <c r="V196" s="187"/>
      <c r="W196" s="58"/>
      <c r="X196" s="188"/>
      <c r="Y196" s="188"/>
      <c r="Z196" s="188"/>
      <c r="AA196" s="64"/>
      <c r="AB196" s="64"/>
      <c r="AC196" s="189"/>
      <c r="AD196" s="259"/>
      <c r="AE196" s="259"/>
      <c r="AF196" s="58"/>
      <c r="AG196" s="30"/>
      <c r="AH196" s="58"/>
      <c r="AI196" s="30"/>
      <c r="AJ196" s="134"/>
      <c r="AK196" s="208"/>
      <c r="AL196" s="290"/>
      <c r="AM196" s="88" t="str">
        <f t="shared" si="19"/>
        <v/>
      </c>
      <c r="AN196" s="123" t="str">
        <f t="shared" si="20"/>
        <v/>
      </c>
      <c r="AO196" s="123" t="str">
        <f t="shared" si="21"/>
        <v/>
      </c>
      <c r="AP196" s="123" t="str">
        <f t="shared" si="22"/>
        <v/>
      </c>
      <c r="AQ196" s="89" t="str">
        <f t="shared" si="23"/>
        <v/>
      </c>
      <c r="AR196" s="39"/>
      <c r="AS196" s="234"/>
      <c r="AT196" s="39"/>
    </row>
    <row r="197" spans="2:46" ht="13.5" customHeight="1" thickBot="1" x14ac:dyDescent="0.2">
      <c r="B197" s="291"/>
      <c r="C197" s="29"/>
      <c r="D197" s="187"/>
      <c r="E197" s="58"/>
      <c r="F197" s="190"/>
      <c r="G197" s="190"/>
      <c r="H197" s="190"/>
      <c r="I197" s="58"/>
      <c r="J197" s="58"/>
      <c r="K197" s="189"/>
      <c r="L197" s="259"/>
      <c r="M197" s="259"/>
      <c r="N197" s="58"/>
      <c r="O197" s="30"/>
      <c r="P197" s="58"/>
      <c r="Q197" s="30"/>
      <c r="R197" s="185"/>
      <c r="S197" s="206"/>
      <c r="T197" s="291"/>
      <c r="U197" s="29"/>
      <c r="V197" s="187"/>
      <c r="W197" s="58"/>
      <c r="X197" s="190"/>
      <c r="Y197" s="190"/>
      <c r="Z197" s="190"/>
      <c r="AA197" s="58"/>
      <c r="AB197" s="58"/>
      <c r="AC197" s="189"/>
      <c r="AD197" s="259"/>
      <c r="AE197" s="259"/>
      <c r="AF197" s="58"/>
      <c r="AG197" s="30"/>
      <c r="AH197" s="58"/>
      <c r="AI197" s="30"/>
      <c r="AJ197" s="185"/>
      <c r="AK197" s="208"/>
      <c r="AL197" s="291"/>
      <c r="AM197" s="124" t="str">
        <f t="shared" si="19"/>
        <v/>
      </c>
      <c r="AN197" s="125" t="str">
        <f t="shared" si="20"/>
        <v/>
      </c>
      <c r="AO197" s="125" t="str">
        <f t="shared" si="21"/>
        <v/>
      </c>
      <c r="AP197" s="125" t="str">
        <f t="shared" si="22"/>
        <v/>
      </c>
      <c r="AQ197" s="126" t="str">
        <f t="shared" si="23"/>
        <v/>
      </c>
      <c r="AR197" s="39"/>
      <c r="AS197" s="234"/>
      <c r="AT197" s="39"/>
    </row>
    <row r="198" spans="2:46" ht="13.5" customHeight="1" x14ac:dyDescent="0.15">
      <c r="B198" s="289" t="s">
        <v>105</v>
      </c>
      <c r="C198" s="27" t="s">
        <v>34</v>
      </c>
      <c r="D198" s="41"/>
      <c r="E198" s="57"/>
      <c r="F198" s="98"/>
      <c r="G198" s="98"/>
      <c r="H198" s="98"/>
      <c r="I198" s="62"/>
      <c r="J198" s="62"/>
      <c r="K198" s="63"/>
      <c r="L198" s="258"/>
      <c r="M198" s="258"/>
      <c r="N198" s="57"/>
      <c r="O198" s="28"/>
      <c r="P198" s="57"/>
      <c r="Q198" s="28"/>
      <c r="R198" s="133"/>
      <c r="S198" s="206"/>
      <c r="T198" s="289" t="s">
        <v>105</v>
      </c>
      <c r="U198" s="27" t="s">
        <v>34</v>
      </c>
      <c r="V198" s="41"/>
      <c r="W198" s="57"/>
      <c r="X198" s="98"/>
      <c r="Y198" s="98"/>
      <c r="Z198" s="98"/>
      <c r="AA198" s="62"/>
      <c r="AB198" s="62"/>
      <c r="AC198" s="63"/>
      <c r="AD198" s="258"/>
      <c r="AE198" s="258"/>
      <c r="AF198" s="57"/>
      <c r="AG198" s="28"/>
      <c r="AH198" s="57"/>
      <c r="AI198" s="28"/>
      <c r="AJ198" s="133"/>
      <c r="AK198" s="208"/>
      <c r="AL198" s="289" t="s">
        <v>105</v>
      </c>
      <c r="AM198" s="121" t="str">
        <f t="shared" si="19"/>
        <v/>
      </c>
      <c r="AN198" s="97" t="str">
        <f t="shared" si="20"/>
        <v/>
      </c>
      <c r="AO198" s="97" t="str">
        <f t="shared" si="21"/>
        <v/>
      </c>
      <c r="AP198" s="97" t="str">
        <f t="shared" si="22"/>
        <v/>
      </c>
      <c r="AQ198" s="122" t="str">
        <f t="shared" si="23"/>
        <v/>
      </c>
      <c r="AR198" s="39"/>
      <c r="AS198" s="234"/>
      <c r="AT198" s="39"/>
    </row>
    <row r="199" spans="2:46" ht="13.5" customHeight="1" x14ac:dyDescent="0.15">
      <c r="B199" s="290"/>
      <c r="C199" s="29" t="s">
        <v>35</v>
      </c>
      <c r="D199" s="187"/>
      <c r="E199" s="58"/>
      <c r="F199" s="188"/>
      <c r="G199" s="188"/>
      <c r="H199" s="188"/>
      <c r="I199" s="64"/>
      <c r="J199" s="64"/>
      <c r="K199" s="189"/>
      <c r="L199" s="259"/>
      <c r="M199" s="259"/>
      <c r="N199" s="58"/>
      <c r="O199" s="30"/>
      <c r="P199" s="58"/>
      <c r="Q199" s="30"/>
      <c r="R199" s="134"/>
      <c r="S199" s="206"/>
      <c r="T199" s="290"/>
      <c r="U199" s="29" t="s">
        <v>35</v>
      </c>
      <c r="V199" s="187"/>
      <c r="W199" s="58"/>
      <c r="X199" s="188"/>
      <c r="Y199" s="188"/>
      <c r="Z199" s="188"/>
      <c r="AA199" s="64"/>
      <c r="AB199" s="64"/>
      <c r="AC199" s="189"/>
      <c r="AD199" s="259"/>
      <c r="AE199" s="259"/>
      <c r="AF199" s="58"/>
      <c r="AG199" s="30"/>
      <c r="AH199" s="58"/>
      <c r="AI199" s="30"/>
      <c r="AJ199" s="134"/>
      <c r="AK199" s="208"/>
      <c r="AL199" s="290"/>
      <c r="AM199" s="88" t="str">
        <f t="shared" si="19"/>
        <v/>
      </c>
      <c r="AN199" s="123" t="str">
        <f t="shared" si="20"/>
        <v/>
      </c>
      <c r="AO199" s="123" t="str">
        <f t="shared" si="21"/>
        <v/>
      </c>
      <c r="AP199" s="123" t="str">
        <f t="shared" si="22"/>
        <v/>
      </c>
      <c r="AQ199" s="89" t="str">
        <f t="shared" si="23"/>
        <v/>
      </c>
      <c r="AR199" s="39"/>
      <c r="AS199" s="234"/>
      <c r="AT199" s="39"/>
    </row>
    <row r="200" spans="2:46" ht="13.5" customHeight="1" x14ac:dyDescent="0.15">
      <c r="B200" s="290"/>
      <c r="C200" s="29" t="s">
        <v>36</v>
      </c>
      <c r="D200" s="187"/>
      <c r="E200" s="58"/>
      <c r="F200" s="188"/>
      <c r="G200" s="188"/>
      <c r="H200" s="188"/>
      <c r="I200" s="64"/>
      <c r="J200" s="64"/>
      <c r="K200" s="189"/>
      <c r="L200" s="259"/>
      <c r="M200" s="259"/>
      <c r="N200" s="58"/>
      <c r="O200" s="30"/>
      <c r="P200" s="58"/>
      <c r="Q200" s="30"/>
      <c r="R200" s="134"/>
      <c r="S200" s="206"/>
      <c r="T200" s="290"/>
      <c r="U200" s="29" t="s">
        <v>36</v>
      </c>
      <c r="V200" s="187"/>
      <c r="W200" s="58"/>
      <c r="X200" s="188"/>
      <c r="Y200" s="188"/>
      <c r="Z200" s="188"/>
      <c r="AA200" s="64"/>
      <c r="AB200" s="64"/>
      <c r="AC200" s="189"/>
      <c r="AD200" s="259"/>
      <c r="AE200" s="259"/>
      <c r="AF200" s="58"/>
      <c r="AG200" s="30"/>
      <c r="AH200" s="58"/>
      <c r="AI200" s="30"/>
      <c r="AJ200" s="134"/>
      <c r="AK200" s="208"/>
      <c r="AL200" s="290"/>
      <c r="AM200" s="88" t="str">
        <f t="shared" si="19"/>
        <v/>
      </c>
      <c r="AN200" s="123" t="str">
        <f t="shared" si="20"/>
        <v/>
      </c>
      <c r="AO200" s="123" t="str">
        <f t="shared" si="21"/>
        <v/>
      </c>
      <c r="AP200" s="123" t="str">
        <f t="shared" si="22"/>
        <v/>
      </c>
      <c r="AQ200" s="89" t="str">
        <f t="shared" si="23"/>
        <v/>
      </c>
      <c r="AR200" s="39"/>
      <c r="AS200" s="234"/>
      <c r="AT200" s="39"/>
    </row>
    <row r="201" spans="2:46" ht="13.5" customHeight="1" x14ac:dyDescent="0.15">
      <c r="B201" s="290"/>
      <c r="C201" s="29" t="s">
        <v>38</v>
      </c>
      <c r="D201" s="187"/>
      <c r="E201" s="58"/>
      <c r="F201" s="188"/>
      <c r="G201" s="188"/>
      <c r="H201" s="188"/>
      <c r="I201" s="64"/>
      <c r="J201" s="64"/>
      <c r="K201" s="189"/>
      <c r="L201" s="259"/>
      <c r="M201" s="259"/>
      <c r="N201" s="58"/>
      <c r="O201" s="30"/>
      <c r="P201" s="58"/>
      <c r="Q201" s="30"/>
      <c r="R201" s="134"/>
      <c r="S201" s="206"/>
      <c r="T201" s="290"/>
      <c r="U201" s="29" t="s">
        <v>38</v>
      </c>
      <c r="V201" s="187"/>
      <c r="W201" s="58"/>
      <c r="X201" s="188"/>
      <c r="Y201" s="188"/>
      <c r="Z201" s="188"/>
      <c r="AA201" s="64"/>
      <c r="AB201" s="64"/>
      <c r="AC201" s="189"/>
      <c r="AD201" s="259"/>
      <c r="AE201" s="259"/>
      <c r="AF201" s="58"/>
      <c r="AG201" s="30"/>
      <c r="AH201" s="58"/>
      <c r="AI201" s="30"/>
      <c r="AJ201" s="134"/>
      <c r="AK201" s="208"/>
      <c r="AL201" s="290"/>
      <c r="AM201" s="88" t="str">
        <f t="shared" si="19"/>
        <v/>
      </c>
      <c r="AN201" s="123" t="str">
        <f t="shared" si="20"/>
        <v/>
      </c>
      <c r="AO201" s="123" t="str">
        <f t="shared" si="21"/>
        <v/>
      </c>
      <c r="AP201" s="123" t="str">
        <f t="shared" si="22"/>
        <v/>
      </c>
      <c r="AQ201" s="89" t="str">
        <f t="shared" si="23"/>
        <v/>
      </c>
      <c r="AR201" s="39"/>
      <c r="AS201" s="234"/>
      <c r="AT201" s="39"/>
    </row>
    <row r="202" spans="2:46" ht="13.5" customHeight="1" thickBot="1" x14ac:dyDescent="0.2">
      <c r="B202" s="291"/>
      <c r="C202" s="29"/>
      <c r="D202" s="187"/>
      <c r="E202" s="58"/>
      <c r="F202" s="190"/>
      <c r="G202" s="190"/>
      <c r="H202" s="190"/>
      <c r="I202" s="58"/>
      <c r="J202" s="58"/>
      <c r="K202" s="189"/>
      <c r="L202" s="259"/>
      <c r="M202" s="259"/>
      <c r="N202" s="58"/>
      <c r="O202" s="30"/>
      <c r="P202" s="58"/>
      <c r="Q202" s="30"/>
      <c r="R202" s="185"/>
      <c r="S202" s="206"/>
      <c r="T202" s="291"/>
      <c r="U202" s="29"/>
      <c r="V202" s="187"/>
      <c r="W202" s="58"/>
      <c r="X202" s="190"/>
      <c r="Y202" s="190"/>
      <c r="Z202" s="190"/>
      <c r="AA202" s="58"/>
      <c r="AB202" s="58"/>
      <c r="AC202" s="189"/>
      <c r="AD202" s="259"/>
      <c r="AE202" s="259"/>
      <c r="AF202" s="58"/>
      <c r="AG202" s="30"/>
      <c r="AH202" s="58"/>
      <c r="AI202" s="30"/>
      <c r="AJ202" s="185"/>
      <c r="AK202" s="208"/>
      <c r="AL202" s="291"/>
      <c r="AM202" s="124" t="str">
        <f t="shared" si="19"/>
        <v/>
      </c>
      <c r="AN202" s="125" t="str">
        <f t="shared" si="20"/>
        <v/>
      </c>
      <c r="AO202" s="125" t="str">
        <f t="shared" si="21"/>
        <v/>
      </c>
      <c r="AP202" s="125" t="str">
        <f t="shared" si="22"/>
        <v/>
      </c>
      <c r="AQ202" s="126" t="str">
        <f t="shared" si="23"/>
        <v/>
      </c>
      <c r="AR202" s="39"/>
      <c r="AS202" s="234"/>
      <c r="AT202" s="39"/>
    </row>
    <row r="203" spans="2:46" ht="13.5" customHeight="1" x14ac:dyDescent="0.15">
      <c r="B203" s="289" t="s">
        <v>106</v>
      </c>
      <c r="C203" s="27" t="s">
        <v>34</v>
      </c>
      <c r="D203" s="41"/>
      <c r="E203" s="57"/>
      <c r="F203" s="98"/>
      <c r="G203" s="98"/>
      <c r="H203" s="98"/>
      <c r="I203" s="62"/>
      <c r="J203" s="62"/>
      <c r="K203" s="63"/>
      <c r="L203" s="258"/>
      <c r="M203" s="258"/>
      <c r="N203" s="57"/>
      <c r="O203" s="28"/>
      <c r="P203" s="57"/>
      <c r="Q203" s="28"/>
      <c r="R203" s="133"/>
      <c r="S203" s="206"/>
      <c r="T203" s="289" t="s">
        <v>106</v>
      </c>
      <c r="U203" s="27" t="s">
        <v>34</v>
      </c>
      <c r="V203" s="41"/>
      <c r="W203" s="57"/>
      <c r="X203" s="98"/>
      <c r="Y203" s="98"/>
      <c r="Z203" s="98"/>
      <c r="AA203" s="62"/>
      <c r="AB203" s="62"/>
      <c r="AC203" s="63"/>
      <c r="AD203" s="258"/>
      <c r="AE203" s="258"/>
      <c r="AF203" s="57"/>
      <c r="AG203" s="28"/>
      <c r="AH203" s="57"/>
      <c r="AI203" s="28"/>
      <c r="AJ203" s="133"/>
      <c r="AK203" s="208"/>
      <c r="AL203" s="289" t="s">
        <v>106</v>
      </c>
      <c r="AM203" s="121" t="str">
        <f t="shared" si="19"/>
        <v/>
      </c>
      <c r="AN203" s="97" t="str">
        <f t="shared" si="20"/>
        <v/>
      </c>
      <c r="AO203" s="97" t="str">
        <f t="shared" si="21"/>
        <v/>
      </c>
      <c r="AP203" s="97" t="str">
        <f t="shared" si="22"/>
        <v/>
      </c>
      <c r="AQ203" s="122" t="str">
        <f t="shared" si="23"/>
        <v/>
      </c>
      <c r="AR203" s="39"/>
      <c r="AS203" s="234"/>
      <c r="AT203" s="39"/>
    </row>
    <row r="204" spans="2:46" ht="13.5" customHeight="1" x14ac:dyDescent="0.15">
      <c r="B204" s="290"/>
      <c r="C204" s="29" t="s">
        <v>35</v>
      </c>
      <c r="D204" s="187"/>
      <c r="E204" s="58"/>
      <c r="F204" s="188"/>
      <c r="G204" s="188"/>
      <c r="H204" s="188"/>
      <c r="I204" s="64"/>
      <c r="J204" s="64"/>
      <c r="K204" s="189"/>
      <c r="L204" s="259"/>
      <c r="M204" s="259"/>
      <c r="N204" s="58"/>
      <c r="O204" s="30"/>
      <c r="P204" s="58"/>
      <c r="Q204" s="30"/>
      <c r="R204" s="134"/>
      <c r="S204" s="206"/>
      <c r="T204" s="290"/>
      <c r="U204" s="29" t="s">
        <v>35</v>
      </c>
      <c r="V204" s="187"/>
      <c r="W204" s="58"/>
      <c r="X204" s="188"/>
      <c r="Y204" s="188"/>
      <c r="Z204" s="188"/>
      <c r="AA204" s="64"/>
      <c r="AB204" s="64"/>
      <c r="AC204" s="189"/>
      <c r="AD204" s="259"/>
      <c r="AE204" s="259"/>
      <c r="AF204" s="58"/>
      <c r="AG204" s="30"/>
      <c r="AH204" s="58"/>
      <c r="AI204" s="30"/>
      <c r="AJ204" s="134"/>
      <c r="AK204" s="208"/>
      <c r="AL204" s="290"/>
      <c r="AM204" s="88" t="str">
        <f t="shared" si="19"/>
        <v/>
      </c>
      <c r="AN204" s="123" t="str">
        <f t="shared" si="20"/>
        <v/>
      </c>
      <c r="AO204" s="123" t="str">
        <f t="shared" si="21"/>
        <v/>
      </c>
      <c r="AP204" s="123" t="str">
        <f t="shared" si="22"/>
        <v/>
      </c>
      <c r="AQ204" s="89" t="str">
        <f t="shared" si="23"/>
        <v/>
      </c>
      <c r="AR204" s="39"/>
      <c r="AS204" s="234"/>
      <c r="AT204" s="39"/>
    </row>
    <row r="205" spans="2:46" ht="13.5" customHeight="1" x14ac:dyDescent="0.15">
      <c r="B205" s="290"/>
      <c r="C205" s="29" t="s">
        <v>36</v>
      </c>
      <c r="D205" s="187"/>
      <c r="E205" s="58"/>
      <c r="F205" s="188"/>
      <c r="G205" s="188"/>
      <c r="H205" s="188"/>
      <c r="I205" s="64"/>
      <c r="J205" s="64"/>
      <c r="K205" s="189"/>
      <c r="L205" s="259"/>
      <c r="M205" s="259"/>
      <c r="N205" s="58"/>
      <c r="O205" s="30"/>
      <c r="P205" s="58"/>
      <c r="Q205" s="30"/>
      <c r="R205" s="134"/>
      <c r="S205" s="206"/>
      <c r="T205" s="290"/>
      <c r="U205" s="29" t="s">
        <v>36</v>
      </c>
      <c r="V205" s="187"/>
      <c r="W205" s="58"/>
      <c r="X205" s="188"/>
      <c r="Y205" s="188"/>
      <c r="Z205" s="188"/>
      <c r="AA205" s="64"/>
      <c r="AB205" s="64"/>
      <c r="AC205" s="189"/>
      <c r="AD205" s="259"/>
      <c r="AE205" s="259"/>
      <c r="AF205" s="58"/>
      <c r="AG205" s="30"/>
      <c r="AH205" s="58"/>
      <c r="AI205" s="30"/>
      <c r="AJ205" s="134"/>
      <c r="AK205" s="208"/>
      <c r="AL205" s="290"/>
      <c r="AM205" s="88" t="str">
        <f t="shared" si="19"/>
        <v/>
      </c>
      <c r="AN205" s="123" t="str">
        <f t="shared" si="20"/>
        <v/>
      </c>
      <c r="AO205" s="123" t="str">
        <f t="shared" si="21"/>
        <v/>
      </c>
      <c r="AP205" s="123" t="str">
        <f t="shared" si="22"/>
        <v/>
      </c>
      <c r="AQ205" s="89" t="str">
        <f t="shared" si="23"/>
        <v/>
      </c>
      <c r="AR205" s="39"/>
      <c r="AS205" s="234"/>
      <c r="AT205" s="39"/>
    </row>
    <row r="206" spans="2:46" ht="13.5" customHeight="1" x14ac:dyDescent="0.15">
      <c r="B206" s="290"/>
      <c r="C206" s="29" t="s">
        <v>38</v>
      </c>
      <c r="D206" s="187"/>
      <c r="E206" s="58"/>
      <c r="F206" s="188"/>
      <c r="G206" s="188"/>
      <c r="H206" s="188"/>
      <c r="I206" s="64"/>
      <c r="J206" s="64"/>
      <c r="K206" s="189"/>
      <c r="L206" s="259"/>
      <c r="M206" s="259"/>
      <c r="N206" s="58"/>
      <c r="O206" s="30"/>
      <c r="P206" s="58"/>
      <c r="Q206" s="30"/>
      <c r="R206" s="134"/>
      <c r="S206" s="206"/>
      <c r="T206" s="290"/>
      <c r="U206" s="29" t="s">
        <v>38</v>
      </c>
      <c r="V206" s="187"/>
      <c r="W206" s="58"/>
      <c r="X206" s="188"/>
      <c r="Y206" s="188"/>
      <c r="Z206" s="188"/>
      <c r="AA206" s="64"/>
      <c r="AB206" s="64"/>
      <c r="AC206" s="189"/>
      <c r="AD206" s="259"/>
      <c r="AE206" s="259"/>
      <c r="AF206" s="58"/>
      <c r="AG206" s="30"/>
      <c r="AH206" s="58"/>
      <c r="AI206" s="30"/>
      <c r="AJ206" s="134"/>
      <c r="AK206" s="208"/>
      <c r="AL206" s="290"/>
      <c r="AM206" s="88" t="str">
        <f t="shared" si="19"/>
        <v/>
      </c>
      <c r="AN206" s="123" t="str">
        <f t="shared" si="20"/>
        <v/>
      </c>
      <c r="AO206" s="123" t="str">
        <f t="shared" si="21"/>
        <v/>
      </c>
      <c r="AP206" s="123" t="str">
        <f t="shared" si="22"/>
        <v/>
      </c>
      <c r="AQ206" s="89" t="str">
        <f t="shared" si="23"/>
        <v/>
      </c>
      <c r="AR206" s="39"/>
      <c r="AS206" s="234"/>
      <c r="AT206" s="39"/>
    </row>
    <row r="207" spans="2:46" ht="13.5" customHeight="1" thickBot="1" x14ac:dyDescent="0.2">
      <c r="B207" s="291"/>
      <c r="C207" s="29"/>
      <c r="D207" s="187"/>
      <c r="E207" s="58"/>
      <c r="F207" s="190"/>
      <c r="G207" s="190"/>
      <c r="H207" s="190"/>
      <c r="I207" s="58"/>
      <c r="J207" s="58"/>
      <c r="K207" s="189"/>
      <c r="L207" s="259"/>
      <c r="M207" s="259"/>
      <c r="N207" s="58"/>
      <c r="O207" s="30"/>
      <c r="P207" s="58"/>
      <c r="Q207" s="30"/>
      <c r="R207" s="185"/>
      <c r="S207" s="206"/>
      <c r="T207" s="291"/>
      <c r="U207" s="29"/>
      <c r="V207" s="187"/>
      <c r="W207" s="58"/>
      <c r="X207" s="190"/>
      <c r="Y207" s="190"/>
      <c r="Z207" s="190"/>
      <c r="AA207" s="58"/>
      <c r="AB207" s="58"/>
      <c r="AC207" s="189"/>
      <c r="AD207" s="259"/>
      <c r="AE207" s="259"/>
      <c r="AF207" s="58"/>
      <c r="AG207" s="30"/>
      <c r="AH207" s="58"/>
      <c r="AI207" s="30"/>
      <c r="AJ207" s="185"/>
      <c r="AK207" s="208"/>
      <c r="AL207" s="291"/>
      <c r="AM207" s="124" t="str">
        <f t="shared" si="19"/>
        <v/>
      </c>
      <c r="AN207" s="125" t="str">
        <f t="shared" si="20"/>
        <v/>
      </c>
      <c r="AO207" s="125" t="str">
        <f t="shared" si="21"/>
        <v/>
      </c>
      <c r="AP207" s="125" t="str">
        <f t="shared" si="22"/>
        <v/>
      </c>
      <c r="AQ207" s="126" t="str">
        <f t="shared" si="23"/>
        <v/>
      </c>
      <c r="AR207" s="39"/>
      <c r="AS207" s="234"/>
      <c r="AT207" s="39"/>
    </row>
    <row r="208" spans="2:46" ht="13.5" customHeight="1" x14ac:dyDescent="0.15">
      <c r="B208" s="289" t="s">
        <v>107</v>
      </c>
      <c r="C208" s="27" t="s">
        <v>34</v>
      </c>
      <c r="D208" s="41"/>
      <c r="E208" s="57"/>
      <c r="F208" s="98"/>
      <c r="G208" s="98"/>
      <c r="H208" s="98"/>
      <c r="I208" s="62"/>
      <c r="J208" s="62"/>
      <c r="K208" s="63"/>
      <c r="L208" s="258"/>
      <c r="M208" s="258"/>
      <c r="N208" s="57"/>
      <c r="O208" s="28"/>
      <c r="P208" s="57"/>
      <c r="Q208" s="28"/>
      <c r="R208" s="133"/>
      <c r="S208" s="206"/>
      <c r="T208" s="289" t="s">
        <v>107</v>
      </c>
      <c r="U208" s="27" t="s">
        <v>34</v>
      </c>
      <c r="V208" s="41"/>
      <c r="W208" s="57"/>
      <c r="X208" s="98"/>
      <c r="Y208" s="98"/>
      <c r="Z208" s="98"/>
      <c r="AA208" s="62"/>
      <c r="AB208" s="62"/>
      <c r="AC208" s="63"/>
      <c r="AD208" s="258"/>
      <c r="AE208" s="258"/>
      <c r="AF208" s="57"/>
      <c r="AG208" s="28"/>
      <c r="AH208" s="57"/>
      <c r="AI208" s="28"/>
      <c r="AJ208" s="133"/>
      <c r="AK208" s="208"/>
      <c r="AL208" s="289" t="s">
        <v>107</v>
      </c>
      <c r="AM208" s="121" t="str">
        <f t="shared" si="19"/>
        <v/>
      </c>
      <c r="AN208" s="97" t="str">
        <f t="shared" si="20"/>
        <v/>
      </c>
      <c r="AO208" s="97" t="str">
        <f t="shared" si="21"/>
        <v/>
      </c>
      <c r="AP208" s="97" t="str">
        <f t="shared" si="22"/>
        <v/>
      </c>
      <c r="AQ208" s="122" t="str">
        <f t="shared" si="23"/>
        <v/>
      </c>
      <c r="AR208" s="39"/>
      <c r="AS208" s="234"/>
      <c r="AT208" s="39"/>
    </row>
    <row r="209" spans="2:46" ht="13.5" customHeight="1" x14ac:dyDescent="0.15">
      <c r="B209" s="290"/>
      <c r="C209" s="29" t="s">
        <v>35</v>
      </c>
      <c r="D209" s="187"/>
      <c r="E209" s="58"/>
      <c r="F209" s="188"/>
      <c r="G209" s="188"/>
      <c r="H209" s="188"/>
      <c r="I209" s="64"/>
      <c r="J209" s="64"/>
      <c r="K209" s="189"/>
      <c r="L209" s="259"/>
      <c r="M209" s="259"/>
      <c r="N209" s="58"/>
      <c r="O209" s="30"/>
      <c r="P209" s="58"/>
      <c r="Q209" s="30"/>
      <c r="R209" s="134"/>
      <c r="S209" s="206"/>
      <c r="T209" s="290"/>
      <c r="U209" s="29" t="s">
        <v>35</v>
      </c>
      <c r="V209" s="187"/>
      <c r="W209" s="58"/>
      <c r="X209" s="188"/>
      <c r="Y209" s="188"/>
      <c r="Z209" s="188"/>
      <c r="AA209" s="64"/>
      <c r="AB209" s="64"/>
      <c r="AC209" s="189"/>
      <c r="AD209" s="259"/>
      <c r="AE209" s="259"/>
      <c r="AF209" s="58"/>
      <c r="AG209" s="30"/>
      <c r="AH209" s="58"/>
      <c r="AI209" s="30"/>
      <c r="AJ209" s="134"/>
      <c r="AK209" s="208"/>
      <c r="AL209" s="290"/>
      <c r="AM209" s="88" t="str">
        <f t="shared" si="19"/>
        <v/>
      </c>
      <c r="AN209" s="123" t="str">
        <f t="shared" si="20"/>
        <v/>
      </c>
      <c r="AO209" s="123" t="str">
        <f t="shared" si="21"/>
        <v/>
      </c>
      <c r="AP209" s="123" t="str">
        <f t="shared" si="22"/>
        <v/>
      </c>
      <c r="AQ209" s="89" t="str">
        <f t="shared" si="23"/>
        <v/>
      </c>
      <c r="AR209" s="39"/>
      <c r="AS209" s="234"/>
      <c r="AT209" s="39"/>
    </row>
    <row r="210" spans="2:46" ht="13.5" customHeight="1" x14ac:dyDescent="0.15">
      <c r="B210" s="290"/>
      <c r="C210" s="29" t="s">
        <v>36</v>
      </c>
      <c r="D210" s="187"/>
      <c r="E210" s="58"/>
      <c r="F210" s="188"/>
      <c r="G210" s="188"/>
      <c r="H210" s="188"/>
      <c r="I210" s="64"/>
      <c r="J210" s="64"/>
      <c r="K210" s="189"/>
      <c r="L210" s="259"/>
      <c r="M210" s="259"/>
      <c r="N210" s="58"/>
      <c r="O210" s="30"/>
      <c r="P210" s="58"/>
      <c r="Q210" s="30"/>
      <c r="R210" s="134"/>
      <c r="S210" s="206"/>
      <c r="T210" s="290"/>
      <c r="U210" s="29" t="s">
        <v>36</v>
      </c>
      <c r="V210" s="187"/>
      <c r="W210" s="58"/>
      <c r="X210" s="188"/>
      <c r="Y210" s="188"/>
      <c r="Z210" s="188"/>
      <c r="AA210" s="64"/>
      <c r="AB210" s="64"/>
      <c r="AC210" s="189"/>
      <c r="AD210" s="259"/>
      <c r="AE210" s="259"/>
      <c r="AF210" s="58"/>
      <c r="AG210" s="30"/>
      <c r="AH210" s="58"/>
      <c r="AI210" s="30"/>
      <c r="AJ210" s="134"/>
      <c r="AK210" s="208"/>
      <c r="AL210" s="290"/>
      <c r="AM210" s="88" t="str">
        <f t="shared" si="19"/>
        <v/>
      </c>
      <c r="AN210" s="123" t="str">
        <f t="shared" si="20"/>
        <v/>
      </c>
      <c r="AO210" s="123" t="str">
        <f t="shared" si="21"/>
        <v/>
      </c>
      <c r="AP210" s="123" t="str">
        <f t="shared" si="22"/>
        <v/>
      </c>
      <c r="AQ210" s="89" t="str">
        <f t="shared" si="23"/>
        <v/>
      </c>
      <c r="AR210" s="39"/>
      <c r="AS210" s="234"/>
      <c r="AT210" s="39"/>
    </row>
    <row r="211" spans="2:46" ht="13.5" customHeight="1" x14ac:dyDescent="0.15">
      <c r="B211" s="290"/>
      <c r="C211" s="29" t="s">
        <v>38</v>
      </c>
      <c r="D211" s="187"/>
      <c r="E211" s="58"/>
      <c r="F211" s="188"/>
      <c r="G211" s="188"/>
      <c r="H211" s="188"/>
      <c r="I211" s="64"/>
      <c r="J211" s="64"/>
      <c r="K211" s="189"/>
      <c r="L211" s="259"/>
      <c r="M211" s="259"/>
      <c r="N211" s="58"/>
      <c r="O211" s="30"/>
      <c r="P211" s="58"/>
      <c r="Q211" s="30"/>
      <c r="R211" s="134"/>
      <c r="S211" s="206"/>
      <c r="T211" s="290"/>
      <c r="U211" s="29" t="s">
        <v>38</v>
      </c>
      <c r="V211" s="187"/>
      <c r="W211" s="58"/>
      <c r="X211" s="188"/>
      <c r="Y211" s="188"/>
      <c r="Z211" s="188"/>
      <c r="AA211" s="64"/>
      <c r="AB211" s="64"/>
      <c r="AC211" s="189"/>
      <c r="AD211" s="259"/>
      <c r="AE211" s="259"/>
      <c r="AF211" s="58"/>
      <c r="AG211" s="30"/>
      <c r="AH211" s="58"/>
      <c r="AI211" s="30"/>
      <c r="AJ211" s="134"/>
      <c r="AK211" s="208"/>
      <c r="AL211" s="290"/>
      <c r="AM211" s="88" t="str">
        <f t="shared" si="19"/>
        <v/>
      </c>
      <c r="AN211" s="123" t="str">
        <f t="shared" si="20"/>
        <v/>
      </c>
      <c r="AO211" s="123" t="str">
        <f t="shared" si="21"/>
        <v/>
      </c>
      <c r="AP211" s="123" t="str">
        <f t="shared" si="22"/>
        <v/>
      </c>
      <c r="AQ211" s="89" t="str">
        <f t="shared" si="23"/>
        <v/>
      </c>
      <c r="AR211" s="39"/>
      <c r="AS211" s="234"/>
      <c r="AT211" s="39"/>
    </row>
    <row r="212" spans="2:46" ht="13.5" customHeight="1" thickBot="1" x14ac:dyDescent="0.2">
      <c r="B212" s="291"/>
      <c r="C212" s="29"/>
      <c r="D212" s="187"/>
      <c r="E212" s="58"/>
      <c r="F212" s="190"/>
      <c r="G212" s="190"/>
      <c r="H212" s="190"/>
      <c r="I212" s="58"/>
      <c r="J212" s="58"/>
      <c r="K212" s="189"/>
      <c r="L212" s="259"/>
      <c r="M212" s="259"/>
      <c r="N212" s="58"/>
      <c r="O212" s="30"/>
      <c r="P212" s="58"/>
      <c r="Q212" s="30"/>
      <c r="R212" s="185"/>
      <c r="S212" s="206"/>
      <c r="T212" s="291"/>
      <c r="U212" s="29"/>
      <c r="V212" s="187"/>
      <c r="W212" s="58"/>
      <c r="X212" s="190"/>
      <c r="Y212" s="190"/>
      <c r="Z212" s="190"/>
      <c r="AA212" s="58"/>
      <c r="AB212" s="58"/>
      <c r="AC212" s="189"/>
      <c r="AD212" s="259"/>
      <c r="AE212" s="259"/>
      <c r="AF212" s="58"/>
      <c r="AG212" s="30"/>
      <c r="AH212" s="58"/>
      <c r="AI212" s="30"/>
      <c r="AJ212" s="185"/>
      <c r="AK212" s="208"/>
      <c r="AL212" s="291"/>
      <c r="AM212" s="124" t="str">
        <f t="shared" si="19"/>
        <v/>
      </c>
      <c r="AN212" s="125" t="str">
        <f t="shared" si="20"/>
        <v/>
      </c>
      <c r="AO212" s="125" t="str">
        <f t="shared" si="21"/>
        <v/>
      </c>
      <c r="AP212" s="125" t="str">
        <f t="shared" si="22"/>
        <v/>
      </c>
      <c r="AQ212" s="126" t="str">
        <f t="shared" si="23"/>
        <v/>
      </c>
      <c r="AR212" s="39"/>
      <c r="AS212" s="234"/>
      <c r="AT212" s="39"/>
    </row>
    <row r="213" spans="2:46" ht="13.5" customHeight="1" x14ac:dyDescent="0.15">
      <c r="B213" s="289" t="s">
        <v>108</v>
      </c>
      <c r="C213" s="27" t="s">
        <v>34</v>
      </c>
      <c r="D213" s="41"/>
      <c r="E213" s="57"/>
      <c r="F213" s="98"/>
      <c r="G213" s="98"/>
      <c r="H213" s="98"/>
      <c r="I213" s="62"/>
      <c r="J213" s="62"/>
      <c r="K213" s="63"/>
      <c r="L213" s="258"/>
      <c r="M213" s="258"/>
      <c r="N213" s="57"/>
      <c r="O213" s="28"/>
      <c r="P213" s="57"/>
      <c r="Q213" s="28"/>
      <c r="R213" s="133"/>
      <c r="S213" s="206"/>
      <c r="T213" s="289" t="s">
        <v>108</v>
      </c>
      <c r="U213" s="27" t="s">
        <v>34</v>
      </c>
      <c r="V213" s="41"/>
      <c r="W213" s="57"/>
      <c r="X213" s="98"/>
      <c r="Y213" s="98"/>
      <c r="Z213" s="98"/>
      <c r="AA213" s="62"/>
      <c r="AB213" s="62"/>
      <c r="AC213" s="63"/>
      <c r="AD213" s="258"/>
      <c r="AE213" s="258"/>
      <c r="AF213" s="57"/>
      <c r="AG213" s="28"/>
      <c r="AH213" s="57"/>
      <c r="AI213" s="28"/>
      <c r="AJ213" s="133"/>
      <c r="AK213" s="208"/>
      <c r="AL213" s="289" t="s">
        <v>108</v>
      </c>
      <c r="AM213" s="121" t="str">
        <f t="shared" si="19"/>
        <v/>
      </c>
      <c r="AN213" s="97" t="str">
        <f t="shared" si="20"/>
        <v/>
      </c>
      <c r="AO213" s="97" t="str">
        <f t="shared" si="21"/>
        <v/>
      </c>
      <c r="AP213" s="97" t="str">
        <f t="shared" si="22"/>
        <v/>
      </c>
      <c r="AQ213" s="122" t="str">
        <f t="shared" si="23"/>
        <v/>
      </c>
      <c r="AR213" s="39"/>
      <c r="AS213" s="234"/>
      <c r="AT213" s="39"/>
    </row>
    <row r="214" spans="2:46" ht="13.5" customHeight="1" x14ac:dyDescent="0.15">
      <c r="B214" s="290"/>
      <c r="C214" s="29" t="s">
        <v>35</v>
      </c>
      <c r="D214" s="187"/>
      <c r="E214" s="58"/>
      <c r="F214" s="188"/>
      <c r="G214" s="188"/>
      <c r="H214" s="188"/>
      <c r="I214" s="64"/>
      <c r="J214" s="64"/>
      <c r="K214" s="189"/>
      <c r="L214" s="259"/>
      <c r="M214" s="259"/>
      <c r="N214" s="58"/>
      <c r="O214" s="30"/>
      <c r="P214" s="58"/>
      <c r="Q214" s="30"/>
      <c r="R214" s="134"/>
      <c r="S214" s="206"/>
      <c r="T214" s="290"/>
      <c r="U214" s="29" t="s">
        <v>35</v>
      </c>
      <c r="V214" s="187"/>
      <c r="W214" s="58"/>
      <c r="X214" s="188"/>
      <c r="Y214" s="188"/>
      <c r="Z214" s="188"/>
      <c r="AA214" s="64"/>
      <c r="AB214" s="64"/>
      <c r="AC214" s="189"/>
      <c r="AD214" s="259"/>
      <c r="AE214" s="259"/>
      <c r="AF214" s="58"/>
      <c r="AG214" s="30"/>
      <c r="AH214" s="58"/>
      <c r="AI214" s="30"/>
      <c r="AJ214" s="134"/>
      <c r="AK214" s="208"/>
      <c r="AL214" s="290"/>
      <c r="AM214" s="88" t="str">
        <f t="shared" si="19"/>
        <v/>
      </c>
      <c r="AN214" s="123" t="str">
        <f t="shared" si="20"/>
        <v/>
      </c>
      <c r="AO214" s="123" t="str">
        <f t="shared" si="21"/>
        <v/>
      </c>
      <c r="AP214" s="123" t="str">
        <f t="shared" si="22"/>
        <v/>
      </c>
      <c r="AQ214" s="89" t="str">
        <f t="shared" si="23"/>
        <v/>
      </c>
      <c r="AR214" s="39"/>
      <c r="AS214" s="234"/>
      <c r="AT214" s="39"/>
    </row>
    <row r="215" spans="2:46" ht="13.5" customHeight="1" x14ac:dyDescent="0.15">
      <c r="B215" s="290"/>
      <c r="C215" s="29" t="s">
        <v>36</v>
      </c>
      <c r="D215" s="187"/>
      <c r="E215" s="58"/>
      <c r="F215" s="188"/>
      <c r="G215" s="188"/>
      <c r="H215" s="188"/>
      <c r="I215" s="64"/>
      <c r="J215" s="64"/>
      <c r="K215" s="189"/>
      <c r="L215" s="259"/>
      <c r="M215" s="259"/>
      <c r="N215" s="58"/>
      <c r="O215" s="30"/>
      <c r="P215" s="58"/>
      <c r="Q215" s="30"/>
      <c r="R215" s="134"/>
      <c r="S215" s="206"/>
      <c r="T215" s="290"/>
      <c r="U215" s="29" t="s">
        <v>36</v>
      </c>
      <c r="V215" s="187"/>
      <c r="W215" s="58"/>
      <c r="X215" s="188"/>
      <c r="Y215" s="188"/>
      <c r="Z215" s="188"/>
      <c r="AA215" s="64"/>
      <c r="AB215" s="64"/>
      <c r="AC215" s="189"/>
      <c r="AD215" s="259"/>
      <c r="AE215" s="259"/>
      <c r="AF215" s="58"/>
      <c r="AG215" s="30"/>
      <c r="AH215" s="58"/>
      <c r="AI215" s="30"/>
      <c r="AJ215" s="134"/>
      <c r="AK215" s="208"/>
      <c r="AL215" s="290"/>
      <c r="AM215" s="88" t="str">
        <f t="shared" si="19"/>
        <v/>
      </c>
      <c r="AN215" s="123" t="str">
        <f t="shared" si="20"/>
        <v/>
      </c>
      <c r="AO215" s="123" t="str">
        <f t="shared" si="21"/>
        <v/>
      </c>
      <c r="AP215" s="123" t="str">
        <f t="shared" si="22"/>
        <v/>
      </c>
      <c r="AQ215" s="89" t="str">
        <f t="shared" si="23"/>
        <v/>
      </c>
      <c r="AR215" s="39"/>
      <c r="AS215" s="234"/>
      <c r="AT215" s="39"/>
    </row>
    <row r="216" spans="2:46" ht="13.5" customHeight="1" x14ac:dyDescent="0.15">
      <c r="B216" s="290"/>
      <c r="C216" s="29" t="s">
        <v>38</v>
      </c>
      <c r="D216" s="187"/>
      <c r="E216" s="58"/>
      <c r="F216" s="188"/>
      <c r="G216" s="188"/>
      <c r="H216" s="188"/>
      <c r="I216" s="64"/>
      <c r="J216" s="64"/>
      <c r="K216" s="189"/>
      <c r="L216" s="259"/>
      <c r="M216" s="259"/>
      <c r="N216" s="58"/>
      <c r="O216" s="30"/>
      <c r="P216" s="58"/>
      <c r="Q216" s="30"/>
      <c r="R216" s="134"/>
      <c r="S216" s="206"/>
      <c r="T216" s="290"/>
      <c r="U216" s="29" t="s">
        <v>38</v>
      </c>
      <c r="V216" s="187"/>
      <c r="W216" s="58"/>
      <c r="X216" s="188"/>
      <c r="Y216" s="188"/>
      <c r="Z216" s="188"/>
      <c r="AA216" s="64"/>
      <c r="AB216" s="64"/>
      <c r="AC216" s="189"/>
      <c r="AD216" s="259"/>
      <c r="AE216" s="259"/>
      <c r="AF216" s="58"/>
      <c r="AG216" s="30"/>
      <c r="AH216" s="58"/>
      <c r="AI216" s="30"/>
      <c r="AJ216" s="134"/>
      <c r="AK216" s="208"/>
      <c r="AL216" s="290"/>
      <c r="AM216" s="88" t="str">
        <f t="shared" si="19"/>
        <v/>
      </c>
      <c r="AN216" s="123" t="str">
        <f t="shared" si="20"/>
        <v/>
      </c>
      <c r="AO216" s="123" t="str">
        <f t="shared" si="21"/>
        <v/>
      </c>
      <c r="AP216" s="123" t="str">
        <f t="shared" si="22"/>
        <v/>
      </c>
      <c r="AQ216" s="89" t="str">
        <f t="shared" si="23"/>
        <v/>
      </c>
      <c r="AR216" s="39"/>
      <c r="AS216" s="234"/>
      <c r="AT216" s="39"/>
    </row>
    <row r="217" spans="2:46" ht="13.5" customHeight="1" thickBot="1" x14ac:dyDescent="0.2">
      <c r="B217" s="291"/>
      <c r="C217" s="29"/>
      <c r="D217" s="187"/>
      <c r="E217" s="58"/>
      <c r="F217" s="190"/>
      <c r="G217" s="190"/>
      <c r="H217" s="190"/>
      <c r="I217" s="58"/>
      <c r="J217" s="58"/>
      <c r="K217" s="189"/>
      <c r="L217" s="259"/>
      <c r="M217" s="259"/>
      <c r="N217" s="58"/>
      <c r="O217" s="30"/>
      <c r="P217" s="58"/>
      <c r="Q217" s="30"/>
      <c r="R217" s="185"/>
      <c r="S217" s="206"/>
      <c r="T217" s="291"/>
      <c r="U217" s="29"/>
      <c r="V217" s="187"/>
      <c r="W217" s="58"/>
      <c r="X217" s="190"/>
      <c r="Y217" s="190"/>
      <c r="Z217" s="190"/>
      <c r="AA217" s="58"/>
      <c r="AB217" s="58"/>
      <c r="AC217" s="189"/>
      <c r="AD217" s="259"/>
      <c r="AE217" s="259"/>
      <c r="AF217" s="58"/>
      <c r="AG217" s="30"/>
      <c r="AH217" s="58"/>
      <c r="AI217" s="30"/>
      <c r="AJ217" s="185"/>
      <c r="AK217" s="208"/>
      <c r="AL217" s="291"/>
      <c r="AM217" s="124" t="str">
        <f t="shared" si="19"/>
        <v/>
      </c>
      <c r="AN217" s="125" t="str">
        <f t="shared" si="20"/>
        <v/>
      </c>
      <c r="AO217" s="125" t="str">
        <f t="shared" si="21"/>
        <v/>
      </c>
      <c r="AP217" s="125" t="str">
        <f t="shared" si="22"/>
        <v/>
      </c>
      <c r="AQ217" s="126" t="str">
        <f t="shared" si="23"/>
        <v/>
      </c>
      <c r="AR217" s="39"/>
      <c r="AS217" s="234"/>
      <c r="AT217" s="39"/>
    </row>
    <row r="218" spans="2:46" ht="13.5" customHeight="1" x14ac:dyDescent="0.15">
      <c r="B218" s="289" t="s">
        <v>109</v>
      </c>
      <c r="C218" s="27" t="s">
        <v>34</v>
      </c>
      <c r="D218" s="41"/>
      <c r="E218" s="57"/>
      <c r="F218" s="98"/>
      <c r="G218" s="98"/>
      <c r="H218" s="98"/>
      <c r="I218" s="62"/>
      <c r="J218" s="62"/>
      <c r="K218" s="63"/>
      <c r="L218" s="258"/>
      <c r="M218" s="258"/>
      <c r="N218" s="57"/>
      <c r="O218" s="28"/>
      <c r="P218" s="57"/>
      <c r="Q218" s="28"/>
      <c r="R218" s="133"/>
      <c r="S218" s="206"/>
      <c r="T218" s="289" t="s">
        <v>109</v>
      </c>
      <c r="U218" s="27" t="s">
        <v>34</v>
      </c>
      <c r="V218" s="41"/>
      <c r="W218" s="57"/>
      <c r="X218" s="98"/>
      <c r="Y218" s="98"/>
      <c r="Z218" s="98"/>
      <c r="AA218" s="62"/>
      <c r="AB218" s="62"/>
      <c r="AC218" s="63"/>
      <c r="AD218" s="258"/>
      <c r="AE218" s="258"/>
      <c r="AF218" s="57"/>
      <c r="AG218" s="28"/>
      <c r="AH218" s="57"/>
      <c r="AI218" s="28"/>
      <c r="AJ218" s="133"/>
      <c r="AK218" s="208"/>
      <c r="AL218" s="289" t="s">
        <v>109</v>
      </c>
      <c r="AM218" s="121" t="str">
        <f t="shared" si="19"/>
        <v/>
      </c>
      <c r="AN218" s="97" t="str">
        <f t="shared" si="20"/>
        <v/>
      </c>
      <c r="AO218" s="97" t="str">
        <f t="shared" si="21"/>
        <v/>
      </c>
      <c r="AP218" s="97" t="str">
        <f t="shared" si="22"/>
        <v/>
      </c>
      <c r="AQ218" s="122" t="str">
        <f t="shared" si="23"/>
        <v/>
      </c>
      <c r="AR218" s="39"/>
      <c r="AS218" s="234"/>
      <c r="AT218" s="39"/>
    </row>
    <row r="219" spans="2:46" ht="13.5" customHeight="1" x14ac:dyDescent="0.15">
      <c r="B219" s="290"/>
      <c r="C219" s="29" t="s">
        <v>35</v>
      </c>
      <c r="D219" s="187"/>
      <c r="E219" s="58"/>
      <c r="F219" s="188"/>
      <c r="G219" s="188"/>
      <c r="H219" s="188"/>
      <c r="I219" s="64"/>
      <c r="J219" s="64"/>
      <c r="K219" s="189"/>
      <c r="L219" s="259"/>
      <c r="M219" s="259"/>
      <c r="N219" s="58"/>
      <c r="O219" s="30"/>
      <c r="P219" s="58"/>
      <c r="Q219" s="30"/>
      <c r="R219" s="134"/>
      <c r="S219" s="206"/>
      <c r="T219" s="290"/>
      <c r="U219" s="29" t="s">
        <v>35</v>
      </c>
      <c r="V219" s="187"/>
      <c r="W219" s="58"/>
      <c r="X219" s="188"/>
      <c r="Y219" s="188"/>
      <c r="Z219" s="188"/>
      <c r="AA219" s="64"/>
      <c r="AB219" s="64"/>
      <c r="AC219" s="189"/>
      <c r="AD219" s="259"/>
      <c r="AE219" s="259"/>
      <c r="AF219" s="58"/>
      <c r="AG219" s="30"/>
      <c r="AH219" s="58"/>
      <c r="AI219" s="30"/>
      <c r="AJ219" s="134"/>
      <c r="AK219" s="208"/>
      <c r="AL219" s="290"/>
      <c r="AM219" s="88" t="str">
        <f t="shared" si="19"/>
        <v/>
      </c>
      <c r="AN219" s="123" t="str">
        <f t="shared" si="20"/>
        <v/>
      </c>
      <c r="AO219" s="123" t="str">
        <f t="shared" si="21"/>
        <v/>
      </c>
      <c r="AP219" s="123" t="str">
        <f t="shared" si="22"/>
        <v/>
      </c>
      <c r="AQ219" s="89" t="str">
        <f t="shared" si="23"/>
        <v/>
      </c>
      <c r="AR219" s="39"/>
      <c r="AS219" s="234"/>
      <c r="AT219" s="39"/>
    </row>
    <row r="220" spans="2:46" ht="13.5" customHeight="1" x14ac:dyDescent="0.15">
      <c r="B220" s="290"/>
      <c r="C220" s="29" t="s">
        <v>36</v>
      </c>
      <c r="D220" s="187"/>
      <c r="E220" s="58"/>
      <c r="F220" s="188"/>
      <c r="G220" s="188"/>
      <c r="H220" s="188"/>
      <c r="I220" s="64"/>
      <c r="J220" s="64"/>
      <c r="K220" s="189"/>
      <c r="L220" s="259"/>
      <c r="M220" s="259"/>
      <c r="N220" s="58"/>
      <c r="O220" s="30"/>
      <c r="P220" s="58"/>
      <c r="Q220" s="30"/>
      <c r="R220" s="134"/>
      <c r="S220" s="206"/>
      <c r="T220" s="290"/>
      <c r="U220" s="29" t="s">
        <v>36</v>
      </c>
      <c r="V220" s="187"/>
      <c r="W220" s="58"/>
      <c r="X220" s="188"/>
      <c r="Y220" s="188"/>
      <c r="Z220" s="188"/>
      <c r="AA220" s="64"/>
      <c r="AB220" s="64"/>
      <c r="AC220" s="189"/>
      <c r="AD220" s="259"/>
      <c r="AE220" s="259"/>
      <c r="AF220" s="58"/>
      <c r="AG220" s="30"/>
      <c r="AH220" s="58"/>
      <c r="AI220" s="30"/>
      <c r="AJ220" s="134"/>
      <c r="AK220" s="208"/>
      <c r="AL220" s="290"/>
      <c r="AM220" s="88" t="str">
        <f t="shared" si="19"/>
        <v/>
      </c>
      <c r="AN220" s="123" t="str">
        <f t="shared" si="20"/>
        <v/>
      </c>
      <c r="AO220" s="123" t="str">
        <f t="shared" si="21"/>
        <v/>
      </c>
      <c r="AP220" s="123" t="str">
        <f t="shared" si="22"/>
        <v/>
      </c>
      <c r="AQ220" s="89" t="str">
        <f t="shared" si="23"/>
        <v/>
      </c>
      <c r="AR220" s="39"/>
      <c r="AS220" s="234"/>
      <c r="AT220" s="39"/>
    </row>
    <row r="221" spans="2:46" ht="13.5" customHeight="1" x14ac:dyDescent="0.15">
      <c r="B221" s="290"/>
      <c r="C221" s="29" t="s">
        <v>38</v>
      </c>
      <c r="D221" s="187"/>
      <c r="E221" s="58"/>
      <c r="F221" s="188"/>
      <c r="G221" s="188"/>
      <c r="H221" s="188"/>
      <c r="I221" s="64"/>
      <c r="J221" s="64"/>
      <c r="K221" s="189"/>
      <c r="L221" s="259"/>
      <c r="M221" s="259"/>
      <c r="N221" s="58"/>
      <c r="O221" s="30"/>
      <c r="P221" s="58"/>
      <c r="Q221" s="30"/>
      <c r="R221" s="134"/>
      <c r="S221" s="206"/>
      <c r="T221" s="290"/>
      <c r="U221" s="29" t="s">
        <v>38</v>
      </c>
      <c r="V221" s="187"/>
      <c r="W221" s="58"/>
      <c r="X221" s="188"/>
      <c r="Y221" s="188"/>
      <c r="Z221" s="188"/>
      <c r="AA221" s="64"/>
      <c r="AB221" s="64"/>
      <c r="AC221" s="189"/>
      <c r="AD221" s="259"/>
      <c r="AE221" s="259"/>
      <c r="AF221" s="58"/>
      <c r="AG221" s="30"/>
      <c r="AH221" s="58"/>
      <c r="AI221" s="30"/>
      <c r="AJ221" s="134"/>
      <c r="AK221" s="208"/>
      <c r="AL221" s="290"/>
      <c r="AM221" s="88" t="str">
        <f t="shared" si="19"/>
        <v/>
      </c>
      <c r="AN221" s="123" t="str">
        <f t="shared" si="20"/>
        <v/>
      </c>
      <c r="AO221" s="123" t="str">
        <f t="shared" si="21"/>
        <v/>
      </c>
      <c r="AP221" s="123" t="str">
        <f t="shared" si="22"/>
        <v/>
      </c>
      <c r="AQ221" s="89" t="str">
        <f t="shared" si="23"/>
        <v/>
      </c>
      <c r="AR221" s="39"/>
      <c r="AS221" s="234"/>
      <c r="AT221" s="39"/>
    </row>
    <row r="222" spans="2:46" ht="13.5" customHeight="1" thickBot="1" x14ac:dyDescent="0.2">
      <c r="B222" s="291"/>
      <c r="C222" s="29"/>
      <c r="D222" s="187"/>
      <c r="E222" s="58"/>
      <c r="F222" s="190"/>
      <c r="G222" s="190"/>
      <c r="H222" s="190"/>
      <c r="I222" s="58"/>
      <c r="J222" s="58"/>
      <c r="K222" s="189"/>
      <c r="L222" s="259"/>
      <c r="M222" s="259"/>
      <c r="N222" s="58"/>
      <c r="O222" s="30"/>
      <c r="P222" s="58"/>
      <c r="Q222" s="30"/>
      <c r="R222" s="185"/>
      <c r="S222" s="206"/>
      <c r="T222" s="291"/>
      <c r="U222" s="29"/>
      <c r="V222" s="187"/>
      <c r="W222" s="58"/>
      <c r="X222" s="190"/>
      <c r="Y222" s="190"/>
      <c r="Z222" s="190"/>
      <c r="AA222" s="58"/>
      <c r="AB222" s="58"/>
      <c r="AC222" s="189"/>
      <c r="AD222" s="259"/>
      <c r="AE222" s="259"/>
      <c r="AF222" s="58"/>
      <c r="AG222" s="30"/>
      <c r="AH222" s="58"/>
      <c r="AI222" s="30"/>
      <c r="AJ222" s="185"/>
      <c r="AK222" s="208"/>
      <c r="AL222" s="291"/>
      <c r="AM222" s="124" t="str">
        <f t="shared" si="19"/>
        <v/>
      </c>
      <c r="AN222" s="125" t="str">
        <f t="shared" si="20"/>
        <v/>
      </c>
      <c r="AO222" s="125" t="str">
        <f t="shared" si="21"/>
        <v/>
      </c>
      <c r="AP222" s="125" t="str">
        <f t="shared" si="22"/>
        <v/>
      </c>
      <c r="AQ222" s="126" t="str">
        <f t="shared" si="23"/>
        <v/>
      </c>
      <c r="AR222" s="39"/>
      <c r="AS222" s="234"/>
      <c r="AT222" s="39"/>
    </row>
    <row r="223" spans="2:46" ht="13.5" customHeight="1" x14ac:dyDescent="0.15">
      <c r="B223" s="289" t="s">
        <v>110</v>
      </c>
      <c r="C223" s="27" t="s">
        <v>34</v>
      </c>
      <c r="D223" s="41"/>
      <c r="E223" s="57"/>
      <c r="F223" s="98"/>
      <c r="G223" s="98"/>
      <c r="H223" s="98"/>
      <c r="I223" s="62"/>
      <c r="J223" s="62"/>
      <c r="K223" s="63"/>
      <c r="L223" s="258"/>
      <c r="M223" s="258"/>
      <c r="N223" s="57"/>
      <c r="O223" s="28"/>
      <c r="P223" s="57"/>
      <c r="Q223" s="28"/>
      <c r="R223" s="133"/>
      <c r="S223" s="206"/>
      <c r="T223" s="289" t="s">
        <v>110</v>
      </c>
      <c r="U223" s="27" t="s">
        <v>34</v>
      </c>
      <c r="V223" s="41"/>
      <c r="W223" s="57"/>
      <c r="X223" s="98"/>
      <c r="Y223" s="98"/>
      <c r="Z223" s="98"/>
      <c r="AA223" s="62"/>
      <c r="AB223" s="62"/>
      <c r="AC223" s="63"/>
      <c r="AD223" s="258"/>
      <c r="AE223" s="258"/>
      <c r="AF223" s="57"/>
      <c r="AG223" s="28"/>
      <c r="AH223" s="57"/>
      <c r="AI223" s="28"/>
      <c r="AJ223" s="133"/>
      <c r="AK223" s="208"/>
      <c r="AL223" s="289" t="s">
        <v>110</v>
      </c>
      <c r="AM223" s="121" t="str">
        <f t="shared" si="19"/>
        <v/>
      </c>
      <c r="AN223" s="97" t="str">
        <f t="shared" si="20"/>
        <v/>
      </c>
      <c r="AO223" s="97" t="str">
        <f t="shared" si="21"/>
        <v/>
      </c>
      <c r="AP223" s="97" t="str">
        <f t="shared" si="22"/>
        <v/>
      </c>
      <c r="AQ223" s="122" t="str">
        <f t="shared" si="23"/>
        <v/>
      </c>
      <c r="AR223" s="39"/>
      <c r="AS223" s="234"/>
      <c r="AT223" s="39"/>
    </row>
    <row r="224" spans="2:46" ht="13.5" customHeight="1" x14ac:dyDescent="0.15">
      <c r="B224" s="290"/>
      <c r="C224" s="29" t="s">
        <v>35</v>
      </c>
      <c r="D224" s="187"/>
      <c r="E224" s="58"/>
      <c r="F224" s="188"/>
      <c r="G224" s="188"/>
      <c r="H224" s="188"/>
      <c r="I224" s="64"/>
      <c r="J224" s="64"/>
      <c r="K224" s="189"/>
      <c r="L224" s="259"/>
      <c r="M224" s="259"/>
      <c r="N224" s="58"/>
      <c r="O224" s="30"/>
      <c r="P224" s="58"/>
      <c r="Q224" s="30"/>
      <c r="R224" s="134"/>
      <c r="S224" s="206"/>
      <c r="T224" s="290"/>
      <c r="U224" s="29" t="s">
        <v>35</v>
      </c>
      <c r="V224" s="187"/>
      <c r="W224" s="58"/>
      <c r="X224" s="188"/>
      <c r="Y224" s="188"/>
      <c r="Z224" s="188"/>
      <c r="AA224" s="64"/>
      <c r="AB224" s="64"/>
      <c r="AC224" s="189"/>
      <c r="AD224" s="259"/>
      <c r="AE224" s="259"/>
      <c r="AF224" s="58"/>
      <c r="AG224" s="30"/>
      <c r="AH224" s="58"/>
      <c r="AI224" s="30"/>
      <c r="AJ224" s="134"/>
      <c r="AK224" s="208"/>
      <c r="AL224" s="290"/>
      <c r="AM224" s="88" t="str">
        <f t="shared" si="19"/>
        <v/>
      </c>
      <c r="AN224" s="123" t="str">
        <f t="shared" si="20"/>
        <v/>
      </c>
      <c r="AO224" s="123" t="str">
        <f t="shared" si="21"/>
        <v/>
      </c>
      <c r="AP224" s="123" t="str">
        <f t="shared" si="22"/>
        <v/>
      </c>
      <c r="AQ224" s="89" t="str">
        <f t="shared" si="23"/>
        <v/>
      </c>
      <c r="AR224" s="39"/>
      <c r="AS224" s="234"/>
      <c r="AT224" s="39"/>
    </row>
    <row r="225" spans="2:46" ht="13.5" customHeight="1" x14ac:dyDescent="0.15">
      <c r="B225" s="290"/>
      <c r="C225" s="29" t="s">
        <v>36</v>
      </c>
      <c r="D225" s="187"/>
      <c r="E225" s="58"/>
      <c r="F225" s="188"/>
      <c r="G225" s="188"/>
      <c r="H225" s="188"/>
      <c r="I225" s="64"/>
      <c r="J225" s="64"/>
      <c r="K225" s="189"/>
      <c r="L225" s="259"/>
      <c r="M225" s="259"/>
      <c r="N225" s="58"/>
      <c r="O225" s="30"/>
      <c r="P225" s="58"/>
      <c r="Q225" s="30"/>
      <c r="R225" s="134"/>
      <c r="S225" s="206"/>
      <c r="T225" s="290"/>
      <c r="U225" s="29" t="s">
        <v>36</v>
      </c>
      <c r="V225" s="187"/>
      <c r="W225" s="58"/>
      <c r="X225" s="188"/>
      <c r="Y225" s="188"/>
      <c r="Z225" s="188"/>
      <c r="AA225" s="64"/>
      <c r="AB225" s="64"/>
      <c r="AC225" s="189"/>
      <c r="AD225" s="259"/>
      <c r="AE225" s="259"/>
      <c r="AF225" s="58"/>
      <c r="AG225" s="30"/>
      <c r="AH225" s="58"/>
      <c r="AI225" s="30"/>
      <c r="AJ225" s="134"/>
      <c r="AK225" s="208"/>
      <c r="AL225" s="290"/>
      <c r="AM225" s="88" t="str">
        <f t="shared" ref="AM225:AM288" si="24">IF(OR(X225="",F225=""),"",X225-F225)</f>
        <v/>
      </c>
      <c r="AN225" s="123" t="str">
        <f t="shared" ref="AN225:AN288" si="25">IF(OR(Y225="",G225=""),"",Y225-G225)</f>
        <v/>
      </c>
      <c r="AO225" s="123" t="str">
        <f t="shared" ref="AO225:AO288" si="26">IF(OR(Z225="",H225=""),"",Z225-H225)</f>
        <v/>
      </c>
      <c r="AP225" s="123" t="str">
        <f t="shared" ref="AP225:AP288" si="27">IF(OR(AA225="",I225=""),"",AA225-I225)</f>
        <v/>
      </c>
      <c r="AQ225" s="89" t="str">
        <f t="shared" ref="AQ225:AQ288" si="28">IF(OR(AB225="",J225=""),"",AB225-J225)</f>
        <v/>
      </c>
      <c r="AR225" s="39"/>
      <c r="AS225" s="234"/>
      <c r="AT225" s="39"/>
    </row>
    <row r="226" spans="2:46" ht="13.5" customHeight="1" x14ac:dyDescent="0.15">
      <c r="B226" s="290"/>
      <c r="C226" s="29" t="s">
        <v>38</v>
      </c>
      <c r="D226" s="187"/>
      <c r="E226" s="58"/>
      <c r="F226" s="188"/>
      <c r="G226" s="188"/>
      <c r="H226" s="188"/>
      <c r="I226" s="64"/>
      <c r="J226" s="64"/>
      <c r="K226" s="189"/>
      <c r="L226" s="259"/>
      <c r="M226" s="259"/>
      <c r="N226" s="58"/>
      <c r="O226" s="30"/>
      <c r="P226" s="58"/>
      <c r="Q226" s="30"/>
      <c r="R226" s="134"/>
      <c r="S226" s="206"/>
      <c r="T226" s="290"/>
      <c r="U226" s="29" t="s">
        <v>38</v>
      </c>
      <c r="V226" s="187"/>
      <c r="W226" s="58"/>
      <c r="X226" s="188"/>
      <c r="Y226" s="188"/>
      <c r="Z226" s="188"/>
      <c r="AA226" s="64"/>
      <c r="AB226" s="64"/>
      <c r="AC226" s="189"/>
      <c r="AD226" s="259"/>
      <c r="AE226" s="259"/>
      <c r="AF226" s="58"/>
      <c r="AG226" s="30"/>
      <c r="AH226" s="58"/>
      <c r="AI226" s="30"/>
      <c r="AJ226" s="134"/>
      <c r="AK226" s="208"/>
      <c r="AL226" s="290"/>
      <c r="AM226" s="88" t="str">
        <f t="shared" si="24"/>
        <v/>
      </c>
      <c r="AN226" s="123" t="str">
        <f t="shared" si="25"/>
        <v/>
      </c>
      <c r="AO226" s="123" t="str">
        <f t="shared" si="26"/>
        <v/>
      </c>
      <c r="AP226" s="123" t="str">
        <f t="shared" si="27"/>
        <v/>
      </c>
      <c r="AQ226" s="89" t="str">
        <f t="shared" si="28"/>
        <v/>
      </c>
      <c r="AR226" s="39"/>
      <c r="AS226" s="234"/>
      <c r="AT226" s="39"/>
    </row>
    <row r="227" spans="2:46" ht="13.5" customHeight="1" thickBot="1" x14ac:dyDescent="0.2">
      <c r="B227" s="291"/>
      <c r="C227" s="29"/>
      <c r="D227" s="187"/>
      <c r="E227" s="58"/>
      <c r="F227" s="190"/>
      <c r="G227" s="190"/>
      <c r="H227" s="190"/>
      <c r="I227" s="58"/>
      <c r="J227" s="58"/>
      <c r="K227" s="189"/>
      <c r="L227" s="259"/>
      <c r="M227" s="259"/>
      <c r="N227" s="58"/>
      <c r="O227" s="30"/>
      <c r="P227" s="58"/>
      <c r="Q227" s="30"/>
      <c r="R227" s="185"/>
      <c r="S227" s="206"/>
      <c r="T227" s="291"/>
      <c r="U227" s="29"/>
      <c r="V227" s="187"/>
      <c r="W227" s="58"/>
      <c r="X227" s="190"/>
      <c r="Y227" s="190"/>
      <c r="Z227" s="190"/>
      <c r="AA227" s="58"/>
      <c r="AB227" s="58"/>
      <c r="AC227" s="189"/>
      <c r="AD227" s="259"/>
      <c r="AE227" s="259"/>
      <c r="AF227" s="58"/>
      <c r="AG227" s="30"/>
      <c r="AH227" s="58"/>
      <c r="AI227" s="30"/>
      <c r="AJ227" s="185"/>
      <c r="AK227" s="208"/>
      <c r="AL227" s="291"/>
      <c r="AM227" s="124" t="str">
        <f t="shared" si="24"/>
        <v/>
      </c>
      <c r="AN227" s="125" t="str">
        <f t="shared" si="25"/>
        <v/>
      </c>
      <c r="AO227" s="125" t="str">
        <f t="shared" si="26"/>
        <v/>
      </c>
      <c r="AP227" s="125" t="str">
        <f t="shared" si="27"/>
        <v/>
      </c>
      <c r="AQ227" s="126" t="str">
        <f t="shared" si="28"/>
        <v/>
      </c>
      <c r="AR227" s="39"/>
      <c r="AS227" s="234"/>
      <c r="AT227" s="39"/>
    </row>
    <row r="228" spans="2:46" ht="13.5" customHeight="1" x14ac:dyDescent="0.15">
      <c r="B228" s="289" t="s">
        <v>111</v>
      </c>
      <c r="C228" s="27" t="s">
        <v>34</v>
      </c>
      <c r="D228" s="41"/>
      <c r="E228" s="57"/>
      <c r="F228" s="98"/>
      <c r="G228" s="98"/>
      <c r="H228" s="98"/>
      <c r="I228" s="62"/>
      <c r="J228" s="62"/>
      <c r="K228" s="63"/>
      <c r="L228" s="258"/>
      <c r="M228" s="258"/>
      <c r="N228" s="57"/>
      <c r="O228" s="28"/>
      <c r="P228" s="57"/>
      <c r="Q228" s="28"/>
      <c r="R228" s="133"/>
      <c r="S228" s="206"/>
      <c r="T228" s="289" t="s">
        <v>111</v>
      </c>
      <c r="U228" s="27" t="s">
        <v>34</v>
      </c>
      <c r="V228" s="41"/>
      <c r="W228" s="57"/>
      <c r="X228" s="98"/>
      <c r="Y228" s="98"/>
      <c r="Z228" s="98"/>
      <c r="AA228" s="62"/>
      <c r="AB228" s="62"/>
      <c r="AC228" s="63"/>
      <c r="AD228" s="258"/>
      <c r="AE228" s="258"/>
      <c r="AF228" s="57"/>
      <c r="AG228" s="28"/>
      <c r="AH228" s="57"/>
      <c r="AI228" s="28"/>
      <c r="AJ228" s="133"/>
      <c r="AK228" s="208"/>
      <c r="AL228" s="289" t="s">
        <v>111</v>
      </c>
      <c r="AM228" s="121" t="str">
        <f t="shared" si="24"/>
        <v/>
      </c>
      <c r="AN228" s="97" t="str">
        <f t="shared" si="25"/>
        <v/>
      </c>
      <c r="AO228" s="97" t="str">
        <f t="shared" si="26"/>
        <v/>
      </c>
      <c r="AP228" s="97" t="str">
        <f t="shared" si="27"/>
        <v/>
      </c>
      <c r="AQ228" s="122" t="str">
        <f t="shared" si="28"/>
        <v/>
      </c>
      <c r="AR228" s="39"/>
      <c r="AS228" s="234"/>
      <c r="AT228" s="39"/>
    </row>
    <row r="229" spans="2:46" ht="13.5" customHeight="1" x14ac:dyDescent="0.15">
      <c r="B229" s="290"/>
      <c r="C229" s="29" t="s">
        <v>35</v>
      </c>
      <c r="D229" s="187"/>
      <c r="E229" s="58"/>
      <c r="F229" s="188"/>
      <c r="G229" s="188"/>
      <c r="H229" s="188"/>
      <c r="I229" s="64"/>
      <c r="J229" s="64"/>
      <c r="K229" s="189"/>
      <c r="L229" s="259"/>
      <c r="M229" s="259"/>
      <c r="N229" s="58"/>
      <c r="O229" s="30"/>
      <c r="P229" s="58"/>
      <c r="Q229" s="30"/>
      <c r="R229" s="134"/>
      <c r="S229" s="206"/>
      <c r="T229" s="290"/>
      <c r="U229" s="29" t="s">
        <v>35</v>
      </c>
      <c r="V229" s="187"/>
      <c r="W229" s="58"/>
      <c r="X229" s="188"/>
      <c r="Y229" s="188"/>
      <c r="Z229" s="188"/>
      <c r="AA229" s="64"/>
      <c r="AB229" s="64"/>
      <c r="AC229" s="189"/>
      <c r="AD229" s="259"/>
      <c r="AE229" s="259"/>
      <c r="AF229" s="58"/>
      <c r="AG229" s="30"/>
      <c r="AH229" s="58"/>
      <c r="AI229" s="30"/>
      <c r="AJ229" s="134"/>
      <c r="AK229" s="208"/>
      <c r="AL229" s="290"/>
      <c r="AM229" s="88" t="str">
        <f t="shared" si="24"/>
        <v/>
      </c>
      <c r="AN229" s="123" t="str">
        <f t="shared" si="25"/>
        <v/>
      </c>
      <c r="AO229" s="123" t="str">
        <f t="shared" si="26"/>
        <v/>
      </c>
      <c r="AP229" s="123" t="str">
        <f t="shared" si="27"/>
        <v/>
      </c>
      <c r="AQ229" s="89" t="str">
        <f t="shared" si="28"/>
        <v/>
      </c>
      <c r="AR229" s="39"/>
      <c r="AS229" s="234"/>
      <c r="AT229" s="39"/>
    </row>
    <row r="230" spans="2:46" ht="13.5" customHeight="1" x14ac:dyDescent="0.15">
      <c r="B230" s="290"/>
      <c r="C230" s="29" t="s">
        <v>36</v>
      </c>
      <c r="D230" s="187"/>
      <c r="E230" s="58"/>
      <c r="F230" s="188"/>
      <c r="G230" s="188"/>
      <c r="H230" s="188"/>
      <c r="I230" s="64"/>
      <c r="J230" s="64"/>
      <c r="K230" s="189"/>
      <c r="L230" s="259"/>
      <c r="M230" s="259"/>
      <c r="N230" s="58"/>
      <c r="O230" s="30"/>
      <c r="P230" s="58"/>
      <c r="Q230" s="30"/>
      <c r="R230" s="134"/>
      <c r="S230" s="206"/>
      <c r="T230" s="290"/>
      <c r="U230" s="29" t="s">
        <v>36</v>
      </c>
      <c r="V230" s="187"/>
      <c r="W230" s="58"/>
      <c r="X230" s="188"/>
      <c r="Y230" s="188"/>
      <c r="Z230" s="188"/>
      <c r="AA230" s="64"/>
      <c r="AB230" s="64"/>
      <c r="AC230" s="189"/>
      <c r="AD230" s="259"/>
      <c r="AE230" s="259"/>
      <c r="AF230" s="58"/>
      <c r="AG230" s="30"/>
      <c r="AH230" s="58"/>
      <c r="AI230" s="30"/>
      <c r="AJ230" s="134"/>
      <c r="AK230" s="208"/>
      <c r="AL230" s="290"/>
      <c r="AM230" s="88" t="str">
        <f t="shared" si="24"/>
        <v/>
      </c>
      <c r="AN230" s="123" t="str">
        <f t="shared" si="25"/>
        <v/>
      </c>
      <c r="AO230" s="123" t="str">
        <f t="shared" si="26"/>
        <v/>
      </c>
      <c r="AP230" s="123" t="str">
        <f t="shared" si="27"/>
        <v/>
      </c>
      <c r="AQ230" s="89" t="str">
        <f t="shared" si="28"/>
        <v/>
      </c>
      <c r="AR230" s="39"/>
      <c r="AS230" s="234"/>
      <c r="AT230" s="39"/>
    </row>
    <row r="231" spans="2:46" ht="13.5" customHeight="1" x14ac:dyDescent="0.15">
      <c r="B231" s="290"/>
      <c r="C231" s="29" t="s">
        <v>38</v>
      </c>
      <c r="D231" s="187"/>
      <c r="E231" s="58"/>
      <c r="F231" s="188"/>
      <c r="G231" s="188"/>
      <c r="H231" s="188"/>
      <c r="I231" s="64"/>
      <c r="J231" s="64"/>
      <c r="K231" s="189"/>
      <c r="L231" s="259"/>
      <c r="M231" s="259"/>
      <c r="N231" s="58"/>
      <c r="O231" s="30"/>
      <c r="P231" s="58"/>
      <c r="Q231" s="30"/>
      <c r="R231" s="134"/>
      <c r="S231" s="206"/>
      <c r="T231" s="290"/>
      <c r="U231" s="29" t="s">
        <v>38</v>
      </c>
      <c r="V231" s="187"/>
      <c r="W231" s="58"/>
      <c r="X231" s="188"/>
      <c r="Y231" s="188"/>
      <c r="Z231" s="188"/>
      <c r="AA231" s="64"/>
      <c r="AB231" s="64"/>
      <c r="AC231" s="189"/>
      <c r="AD231" s="259"/>
      <c r="AE231" s="259"/>
      <c r="AF231" s="58"/>
      <c r="AG231" s="30"/>
      <c r="AH231" s="58"/>
      <c r="AI231" s="30"/>
      <c r="AJ231" s="134"/>
      <c r="AK231" s="208"/>
      <c r="AL231" s="290"/>
      <c r="AM231" s="88" t="str">
        <f t="shared" si="24"/>
        <v/>
      </c>
      <c r="AN231" s="123" t="str">
        <f t="shared" si="25"/>
        <v/>
      </c>
      <c r="AO231" s="123" t="str">
        <f t="shared" si="26"/>
        <v/>
      </c>
      <c r="AP231" s="123" t="str">
        <f t="shared" si="27"/>
        <v/>
      </c>
      <c r="AQ231" s="89" t="str">
        <f t="shared" si="28"/>
        <v/>
      </c>
      <c r="AR231" s="39"/>
      <c r="AS231" s="234"/>
      <c r="AT231" s="39"/>
    </row>
    <row r="232" spans="2:46" ht="13.5" customHeight="1" thickBot="1" x14ac:dyDescent="0.2">
      <c r="B232" s="291"/>
      <c r="C232" s="29"/>
      <c r="D232" s="187"/>
      <c r="E232" s="58"/>
      <c r="F232" s="190"/>
      <c r="G232" s="190"/>
      <c r="H232" s="190"/>
      <c r="I232" s="58"/>
      <c r="J232" s="58"/>
      <c r="K232" s="189"/>
      <c r="L232" s="259"/>
      <c r="M232" s="259"/>
      <c r="N232" s="58"/>
      <c r="O232" s="30"/>
      <c r="P232" s="58"/>
      <c r="Q232" s="30"/>
      <c r="R232" s="185"/>
      <c r="S232" s="206"/>
      <c r="T232" s="291"/>
      <c r="U232" s="29"/>
      <c r="V232" s="187"/>
      <c r="W232" s="58"/>
      <c r="X232" s="190"/>
      <c r="Y232" s="190"/>
      <c r="Z232" s="190"/>
      <c r="AA232" s="58"/>
      <c r="AB232" s="58"/>
      <c r="AC232" s="189"/>
      <c r="AD232" s="259"/>
      <c r="AE232" s="259"/>
      <c r="AF232" s="58"/>
      <c r="AG232" s="30"/>
      <c r="AH232" s="58"/>
      <c r="AI232" s="30"/>
      <c r="AJ232" s="185"/>
      <c r="AK232" s="208"/>
      <c r="AL232" s="291"/>
      <c r="AM232" s="124" t="str">
        <f t="shared" si="24"/>
        <v/>
      </c>
      <c r="AN232" s="125" t="str">
        <f t="shared" si="25"/>
        <v/>
      </c>
      <c r="AO232" s="125" t="str">
        <f t="shared" si="26"/>
        <v/>
      </c>
      <c r="AP232" s="125" t="str">
        <f t="shared" si="27"/>
        <v/>
      </c>
      <c r="AQ232" s="126" t="str">
        <f t="shared" si="28"/>
        <v/>
      </c>
      <c r="AR232" s="39"/>
      <c r="AS232" s="234"/>
      <c r="AT232" s="39"/>
    </row>
    <row r="233" spans="2:46" ht="13.5" customHeight="1" x14ac:dyDescent="0.15">
      <c r="B233" s="289" t="s">
        <v>112</v>
      </c>
      <c r="C233" s="27" t="s">
        <v>34</v>
      </c>
      <c r="D233" s="41"/>
      <c r="E233" s="57"/>
      <c r="F233" s="98"/>
      <c r="G233" s="98"/>
      <c r="H233" s="98"/>
      <c r="I233" s="62"/>
      <c r="J233" s="62"/>
      <c r="K233" s="63"/>
      <c r="L233" s="258"/>
      <c r="M233" s="258"/>
      <c r="N233" s="57"/>
      <c r="O233" s="28"/>
      <c r="P233" s="57"/>
      <c r="Q233" s="28"/>
      <c r="R233" s="133"/>
      <c r="S233" s="206"/>
      <c r="T233" s="289" t="s">
        <v>112</v>
      </c>
      <c r="U233" s="27" t="s">
        <v>34</v>
      </c>
      <c r="V233" s="41"/>
      <c r="W233" s="57"/>
      <c r="X233" s="98"/>
      <c r="Y233" s="98"/>
      <c r="Z233" s="98"/>
      <c r="AA233" s="62"/>
      <c r="AB233" s="62"/>
      <c r="AC233" s="63"/>
      <c r="AD233" s="258"/>
      <c r="AE233" s="258"/>
      <c r="AF233" s="57"/>
      <c r="AG233" s="28"/>
      <c r="AH233" s="57"/>
      <c r="AI233" s="28"/>
      <c r="AJ233" s="133"/>
      <c r="AK233" s="208"/>
      <c r="AL233" s="289" t="s">
        <v>112</v>
      </c>
      <c r="AM233" s="121" t="str">
        <f t="shared" si="24"/>
        <v/>
      </c>
      <c r="AN233" s="97" t="str">
        <f t="shared" si="25"/>
        <v/>
      </c>
      <c r="AO233" s="97" t="str">
        <f t="shared" si="26"/>
        <v/>
      </c>
      <c r="AP233" s="97" t="str">
        <f t="shared" si="27"/>
        <v/>
      </c>
      <c r="AQ233" s="122" t="str">
        <f t="shared" si="28"/>
        <v/>
      </c>
      <c r="AR233" s="39"/>
      <c r="AS233" s="234"/>
      <c r="AT233" s="39"/>
    </row>
    <row r="234" spans="2:46" ht="13.5" customHeight="1" x14ac:dyDescent="0.15">
      <c r="B234" s="290"/>
      <c r="C234" s="29" t="s">
        <v>35</v>
      </c>
      <c r="D234" s="187"/>
      <c r="E234" s="58"/>
      <c r="F234" s="188"/>
      <c r="G234" s="188"/>
      <c r="H234" s="188"/>
      <c r="I234" s="64"/>
      <c r="J234" s="64"/>
      <c r="K234" s="189"/>
      <c r="L234" s="259"/>
      <c r="M234" s="259"/>
      <c r="N234" s="58"/>
      <c r="O234" s="30"/>
      <c r="P234" s="58"/>
      <c r="Q234" s="30"/>
      <c r="R234" s="134"/>
      <c r="S234" s="206"/>
      <c r="T234" s="290"/>
      <c r="U234" s="29" t="s">
        <v>35</v>
      </c>
      <c r="V234" s="187"/>
      <c r="W234" s="58"/>
      <c r="X234" s="188"/>
      <c r="Y234" s="188"/>
      <c r="Z234" s="188"/>
      <c r="AA234" s="64"/>
      <c r="AB234" s="64"/>
      <c r="AC234" s="189"/>
      <c r="AD234" s="259"/>
      <c r="AE234" s="259"/>
      <c r="AF234" s="58"/>
      <c r="AG234" s="30"/>
      <c r="AH234" s="58"/>
      <c r="AI234" s="30"/>
      <c r="AJ234" s="134"/>
      <c r="AK234" s="208"/>
      <c r="AL234" s="290"/>
      <c r="AM234" s="88" t="str">
        <f t="shared" si="24"/>
        <v/>
      </c>
      <c r="AN234" s="123" t="str">
        <f t="shared" si="25"/>
        <v/>
      </c>
      <c r="AO234" s="123" t="str">
        <f t="shared" si="26"/>
        <v/>
      </c>
      <c r="AP234" s="123" t="str">
        <f t="shared" si="27"/>
        <v/>
      </c>
      <c r="AQ234" s="89" t="str">
        <f t="shared" si="28"/>
        <v/>
      </c>
      <c r="AR234" s="39"/>
      <c r="AS234" s="234"/>
      <c r="AT234" s="39"/>
    </row>
    <row r="235" spans="2:46" ht="13.5" customHeight="1" x14ac:dyDescent="0.15">
      <c r="B235" s="290"/>
      <c r="C235" s="29" t="s">
        <v>36</v>
      </c>
      <c r="D235" s="187"/>
      <c r="E235" s="58"/>
      <c r="F235" s="188"/>
      <c r="G235" s="188"/>
      <c r="H235" s="188"/>
      <c r="I235" s="64"/>
      <c r="J235" s="64"/>
      <c r="K235" s="189"/>
      <c r="L235" s="259"/>
      <c r="M235" s="259"/>
      <c r="N235" s="58"/>
      <c r="O235" s="30"/>
      <c r="P235" s="58"/>
      <c r="Q235" s="30"/>
      <c r="R235" s="134"/>
      <c r="S235" s="206"/>
      <c r="T235" s="290"/>
      <c r="U235" s="29" t="s">
        <v>36</v>
      </c>
      <c r="V235" s="187"/>
      <c r="W235" s="58"/>
      <c r="X235" s="188"/>
      <c r="Y235" s="188"/>
      <c r="Z235" s="188"/>
      <c r="AA235" s="64"/>
      <c r="AB235" s="64"/>
      <c r="AC235" s="189"/>
      <c r="AD235" s="259"/>
      <c r="AE235" s="259"/>
      <c r="AF235" s="58"/>
      <c r="AG235" s="30"/>
      <c r="AH235" s="58"/>
      <c r="AI235" s="30"/>
      <c r="AJ235" s="134"/>
      <c r="AK235" s="208"/>
      <c r="AL235" s="290"/>
      <c r="AM235" s="88" t="str">
        <f t="shared" si="24"/>
        <v/>
      </c>
      <c r="AN235" s="123" t="str">
        <f t="shared" si="25"/>
        <v/>
      </c>
      <c r="AO235" s="123" t="str">
        <f t="shared" si="26"/>
        <v/>
      </c>
      <c r="AP235" s="123" t="str">
        <f t="shared" si="27"/>
        <v/>
      </c>
      <c r="AQ235" s="89" t="str">
        <f t="shared" si="28"/>
        <v/>
      </c>
      <c r="AR235" s="39"/>
      <c r="AS235" s="234"/>
      <c r="AT235" s="39"/>
    </row>
    <row r="236" spans="2:46" ht="13.5" customHeight="1" x14ac:dyDescent="0.15">
      <c r="B236" s="290"/>
      <c r="C236" s="29" t="s">
        <v>38</v>
      </c>
      <c r="D236" s="187"/>
      <c r="E236" s="58"/>
      <c r="F236" s="188"/>
      <c r="G236" s="188"/>
      <c r="H236" s="188"/>
      <c r="I236" s="64"/>
      <c r="J236" s="64"/>
      <c r="K236" s="189"/>
      <c r="L236" s="259"/>
      <c r="M236" s="259"/>
      <c r="N236" s="58"/>
      <c r="O236" s="30"/>
      <c r="P236" s="58"/>
      <c r="Q236" s="30"/>
      <c r="R236" s="134"/>
      <c r="S236" s="206"/>
      <c r="T236" s="290"/>
      <c r="U236" s="29" t="s">
        <v>38</v>
      </c>
      <c r="V236" s="187"/>
      <c r="W236" s="58"/>
      <c r="X236" s="188"/>
      <c r="Y236" s="188"/>
      <c r="Z236" s="188"/>
      <c r="AA236" s="64"/>
      <c r="AB236" s="64"/>
      <c r="AC236" s="189"/>
      <c r="AD236" s="259"/>
      <c r="AE236" s="259"/>
      <c r="AF236" s="58"/>
      <c r="AG236" s="30"/>
      <c r="AH236" s="58"/>
      <c r="AI236" s="30"/>
      <c r="AJ236" s="134"/>
      <c r="AK236" s="208"/>
      <c r="AL236" s="290"/>
      <c r="AM236" s="88" t="str">
        <f t="shared" si="24"/>
        <v/>
      </c>
      <c r="AN236" s="123" t="str">
        <f t="shared" si="25"/>
        <v/>
      </c>
      <c r="AO236" s="123" t="str">
        <f t="shared" si="26"/>
        <v/>
      </c>
      <c r="AP236" s="123" t="str">
        <f t="shared" si="27"/>
        <v/>
      </c>
      <c r="AQ236" s="89" t="str">
        <f t="shared" si="28"/>
        <v/>
      </c>
      <c r="AR236" s="39"/>
      <c r="AS236" s="234"/>
      <c r="AT236" s="39"/>
    </row>
    <row r="237" spans="2:46" ht="13.5" customHeight="1" thickBot="1" x14ac:dyDescent="0.2">
      <c r="B237" s="291"/>
      <c r="C237" s="29"/>
      <c r="D237" s="187"/>
      <c r="E237" s="58"/>
      <c r="F237" s="190"/>
      <c r="G237" s="190"/>
      <c r="H237" s="190"/>
      <c r="I237" s="58"/>
      <c r="J237" s="58"/>
      <c r="K237" s="189"/>
      <c r="L237" s="259"/>
      <c r="M237" s="259"/>
      <c r="N237" s="58"/>
      <c r="O237" s="30"/>
      <c r="P237" s="58"/>
      <c r="Q237" s="30"/>
      <c r="R237" s="185"/>
      <c r="S237" s="206"/>
      <c r="T237" s="291"/>
      <c r="U237" s="29"/>
      <c r="V237" s="187"/>
      <c r="W237" s="58"/>
      <c r="X237" s="190"/>
      <c r="Y237" s="190"/>
      <c r="Z237" s="190"/>
      <c r="AA237" s="58"/>
      <c r="AB237" s="58"/>
      <c r="AC237" s="189"/>
      <c r="AD237" s="259"/>
      <c r="AE237" s="259"/>
      <c r="AF237" s="58"/>
      <c r="AG237" s="30"/>
      <c r="AH237" s="58"/>
      <c r="AI237" s="30"/>
      <c r="AJ237" s="185"/>
      <c r="AK237" s="208"/>
      <c r="AL237" s="291"/>
      <c r="AM237" s="124" t="str">
        <f t="shared" si="24"/>
        <v/>
      </c>
      <c r="AN237" s="125" t="str">
        <f t="shared" si="25"/>
        <v/>
      </c>
      <c r="AO237" s="125" t="str">
        <f t="shared" si="26"/>
        <v/>
      </c>
      <c r="AP237" s="125" t="str">
        <f t="shared" si="27"/>
        <v/>
      </c>
      <c r="AQ237" s="126" t="str">
        <f t="shared" si="28"/>
        <v/>
      </c>
      <c r="AR237" s="39"/>
      <c r="AS237" s="234"/>
      <c r="AT237" s="39"/>
    </row>
    <row r="238" spans="2:46" ht="13.5" customHeight="1" x14ac:dyDescent="0.15">
      <c r="B238" s="289" t="s">
        <v>113</v>
      </c>
      <c r="C238" s="27" t="s">
        <v>34</v>
      </c>
      <c r="D238" s="41"/>
      <c r="E238" s="57"/>
      <c r="F238" s="98"/>
      <c r="G238" s="98"/>
      <c r="H238" s="98"/>
      <c r="I238" s="62"/>
      <c r="J238" s="62"/>
      <c r="K238" s="63"/>
      <c r="L238" s="258"/>
      <c r="M238" s="258"/>
      <c r="N238" s="57"/>
      <c r="O238" s="28"/>
      <c r="P238" s="57"/>
      <c r="Q238" s="28"/>
      <c r="R238" s="133"/>
      <c r="S238" s="206"/>
      <c r="T238" s="289" t="s">
        <v>113</v>
      </c>
      <c r="U238" s="27" t="s">
        <v>34</v>
      </c>
      <c r="V238" s="41"/>
      <c r="W238" s="57"/>
      <c r="X238" s="98"/>
      <c r="Y238" s="98"/>
      <c r="Z238" s="98"/>
      <c r="AA238" s="62"/>
      <c r="AB238" s="62"/>
      <c r="AC238" s="63"/>
      <c r="AD238" s="258"/>
      <c r="AE238" s="258"/>
      <c r="AF238" s="57"/>
      <c r="AG238" s="28"/>
      <c r="AH238" s="57"/>
      <c r="AI238" s="28"/>
      <c r="AJ238" s="133"/>
      <c r="AK238" s="208"/>
      <c r="AL238" s="289" t="s">
        <v>113</v>
      </c>
      <c r="AM238" s="121" t="str">
        <f t="shared" si="24"/>
        <v/>
      </c>
      <c r="AN238" s="97" t="str">
        <f t="shared" si="25"/>
        <v/>
      </c>
      <c r="AO238" s="97" t="str">
        <f t="shared" si="26"/>
        <v/>
      </c>
      <c r="AP238" s="97" t="str">
        <f t="shared" si="27"/>
        <v/>
      </c>
      <c r="AQ238" s="122" t="str">
        <f t="shared" si="28"/>
        <v/>
      </c>
      <c r="AR238" s="39"/>
      <c r="AS238" s="234"/>
      <c r="AT238" s="39"/>
    </row>
    <row r="239" spans="2:46" ht="13.5" customHeight="1" x14ac:dyDescent="0.15">
      <c r="B239" s="290"/>
      <c r="C239" s="29" t="s">
        <v>35</v>
      </c>
      <c r="D239" s="187"/>
      <c r="E239" s="58"/>
      <c r="F239" s="188"/>
      <c r="G239" s="188"/>
      <c r="H239" s="188"/>
      <c r="I239" s="64"/>
      <c r="J239" s="64"/>
      <c r="K239" s="189"/>
      <c r="L239" s="259"/>
      <c r="M239" s="259"/>
      <c r="N239" s="58"/>
      <c r="O239" s="30"/>
      <c r="P239" s="58"/>
      <c r="Q239" s="30"/>
      <c r="R239" s="134"/>
      <c r="S239" s="206"/>
      <c r="T239" s="290"/>
      <c r="U239" s="29" t="s">
        <v>35</v>
      </c>
      <c r="V239" s="187"/>
      <c r="W239" s="58"/>
      <c r="X239" s="188"/>
      <c r="Y239" s="188"/>
      <c r="Z239" s="188"/>
      <c r="AA239" s="64"/>
      <c r="AB239" s="64"/>
      <c r="AC239" s="189"/>
      <c r="AD239" s="259"/>
      <c r="AE239" s="259"/>
      <c r="AF239" s="58"/>
      <c r="AG239" s="30"/>
      <c r="AH239" s="58"/>
      <c r="AI239" s="30"/>
      <c r="AJ239" s="134"/>
      <c r="AK239" s="208"/>
      <c r="AL239" s="290"/>
      <c r="AM239" s="88" t="str">
        <f t="shared" si="24"/>
        <v/>
      </c>
      <c r="AN239" s="123" t="str">
        <f t="shared" si="25"/>
        <v/>
      </c>
      <c r="AO239" s="123" t="str">
        <f t="shared" si="26"/>
        <v/>
      </c>
      <c r="AP239" s="123" t="str">
        <f t="shared" si="27"/>
        <v/>
      </c>
      <c r="AQ239" s="89" t="str">
        <f t="shared" si="28"/>
        <v/>
      </c>
      <c r="AR239" s="39"/>
      <c r="AS239" s="234"/>
      <c r="AT239" s="39"/>
    </row>
    <row r="240" spans="2:46" ht="13.5" customHeight="1" x14ac:dyDescent="0.15">
      <c r="B240" s="290"/>
      <c r="C240" s="29" t="s">
        <v>36</v>
      </c>
      <c r="D240" s="187"/>
      <c r="E240" s="58"/>
      <c r="F240" s="188"/>
      <c r="G240" s="188"/>
      <c r="H240" s="188"/>
      <c r="I240" s="64"/>
      <c r="J240" s="64"/>
      <c r="K240" s="189"/>
      <c r="L240" s="259"/>
      <c r="M240" s="259"/>
      <c r="N240" s="58"/>
      <c r="O240" s="30"/>
      <c r="P240" s="58"/>
      <c r="Q240" s="30"/>
      <c r="R240" s="134"/>
      <c r="S240" s="206"/>
      <c r="T240" s="290"/>
      <c r="U240" s="29" t="s">
        <v>36</v>
      </c>
      <c r="V240" s="187"/>
      <c r="W240" s="58"/>
      <c r="X240" s="188"/>
      <c r="Y240" s="188"/>
      <c r="Z240" s="188"/>
      <c r="AA240" s="64"/>
      <c r="AB240" s="64"/>
      <c r="AC240" s="189"/>
      <c r="AD240" s="259"/>
      <c r="AE240" s="259"/>
      <c r="AF240" s="58"/>
      <c r="AG240" s="30"/>
      <c r="AH240" s="58"/>
      <c r="AI240" s="30"/>
      <c r="AJ240" s="134"/>
      <c r="AK240" s="208"/>
      <c r="AL240" s="290"/>
      <c r="AM240" s="88" t="str">
        <f t="shared" si="24"/>
        <v/>
      </c>
      <c r="AN240" s="123" t="str">
        <f t="shared" si="25"/>
        <v/>
      </c>
      <c r="AO240" s="123" t="str">
        <f t="shared" si="26"/>
        <v/>
      </c>
      <c r="AP240" s="123" t="str">
        <f t="shared" si="27"/>
        <v/>
      </c>
      <c r="AQ240" s="89" t="str">
        <f t="shared" si="28"/>
        <v/>
      </c>
      <c r="AR240" s="39"/>
      <c r="AS240" s="234"/>
      <c r="AT240" s="39"/>
    </row>
    <row r="241" spans="2:46" ht="13.5" customHeight="1" x14ac:dyDescent="0.15">
      <c r="B241" s="290"/>
      <c r="C241" s="29" t="s">
        <v>38</v>
      </c>
      <c r="D241" s="187"/>
      <c r="E241" s="58"/>
      <c r="F241" s="188"/>
      <c r="G241" s="188"/>
      <c r="H241" s="188"/>
      <c r="I241" s="64"/>
      <c r="J241" s="64"/>
      <c r="K241" s="189"/>
      <c r="L241" s="259"/>
      <c r="M241" s="259"/>
      <c r="N241" s="58"/>
      <c r="O241" s="30"/>
      <c r="P241" s="58"/>
      <c r="Q241" s="30"/>
      <c r="R241" s="134"/>
      <c r="S241" s="206"/>
      <c r="T241" s="290"/>
      <c r="U241" s="29" t="s">
        <v>38</v>
      </c>
      <c r="V241" s="187"/>
      <c r="W241" s="58"/>
      <c r="X241" s="188"/>
      <c r="Y241" s="188"/>
      <c r="Z241" s="188"/>
      <c r="AA241" s="64"/>
      <c r="AB241" s="64"/>
      <c r="AC241" s="189"/>
      <c r="AD241" s="259"/>
      <c r="AE241" s="259"/>
      <c r="AF241" s="58"/>
      <c r="AG241" s="30"/>
      <c r="AH241" s="58"/>
      <c r="AI241" s="30"/>
      <c r="AJ241" s="134"/>
      <c r="AK241" s="208"/>
      <c r="AL241" s="290"/>
      <c r="AM241" s="88" t="str">
        <f t="shared" si="24"/>
        <v/>
      </c>
      <c r="AN241" s="123" t="str">
        <f t="shared" si="25"/>
        <v/>
      </c>
      <c r="AO241" s="123" t="str">
        <f t="shared" si="26"/>
        <v/>
      </c>
      <c r="AP241" s="123" t="str">
        <f t="shared" si="27"/>
        <v/>
      </c>
      <c r="AQ241" s="89" t="str">
        <f t="shared" si="28"/>
        <v/>
      </c>
      <c r="AR241" s="39"/>
      <c r="AS241" s="234"/>
      <c r="AT241" s="39"/>
    </row>
    <row r="242" spans="2:46" ht="13.5" customHeight="1" thickBot="1" x14ac:dyDescent="0.2">
      <c r="B242" s="291"/>
      <c r="C242" s="29"/>
      <c r="D242" s="187"/>
      <c r="E242" s="58"/>
      <c r="F242" s="190"/>
      <c r="G242" s="190"/>
      <c r="H242" s="190"/>
      <c r="I242" s="58"/>
      <c r="J242" s="58"/>
      <c r="K242" s="189"/>
      <c r="L242" s="259"/>
      <c r="M242" s="259"/>
      <c r="N242" s="58"/>
      <c r="O242" s="30"/>
      <c r="P242" s="58"/>
      <c r="Q242" s="30"/>
      <c r="R242" s="185"/>
      <c r="S242" s="206"/>
      <c r="T242" s="291"/>
      <c r="U242" s="29"/>
      <c r="V242" s="187"/>
      <c r="W242" s="58"/>
      <c r="X242" s="190"/>
      <c r="Y242" s="190"/>
      <c r="Z242" s="190"/>
      <c r="AA242" s="58"/>
      <c r="AB242" s="58"/>
      <c r="AC242" s="189"/>
      <c r="AD242" s="259"/>
      <c r="AE242" s="259"/>
      <c r="AF242" s="58"/>
      <c r="AG242" s="30"/>
      <c r="AH242" s="58"/>
      <c r="AI242" s="30"/>
      <c r="AJ242" s="185"/>
      <c r="AK242" s="208"/>
      <c r="AL242" s="291"/>
      <c r="AM242" s="124" t="str">
        <f t="shared" si="24"/>
        <v/>
      </c>
      <c r="AN242" s="125" t="str">
        <f t="shared" si="25"/>
        <v/>
      </c>
      <c r="AO242" s="125" t="str">
        <f t="shared" si="26"/>
        <v/>
      </c>
      <c r="AP242" s="125" t="str">
        <f t="shared" si="27"/>
        <v/>
      </c>
      <c r="AQ242" s="126" t="str">
        <f t="shared" si="28"/>
        <v/>
      </c>
      <c r="AR242" s="39"/>
      <c r="AS242" s="234"/>
      <c r="AT242" s="39"/>
    </row>
    <row r="243" spans="2:46" ht="13.5" customHeight="1" x14ac:dyDescent="0.15">
      <c r="B243" s="289" t="s">
        <v>114</v>
      </c>
      <c r="C243" s="27" t="s">
        <v>34</v>
      </c>
      <c r="D243" s="41"/>
      <c r="E243" s="57"/>
      <c r="F243" s="98"/>
      <c r="G243" s="98"/>
      <c r="H243" s="98"/>
      <c r="I243" s="62"/>
      <c r="J243" s="62"/>
      <c r="K243" s="63"/>
      <c r="L243" s="258"/>
      <c r="M243" s="258"/>
      <c r="N243" s="57"/>
      <c r="O243" s="28"/>
      <c r="P243" s="57"/>
      <c r="Q243" s="28"/>
      <c r="R243" s="133"/>
      <c r="S243" s="206"/>
      <c r="T243" s="289" t="s">
        <v>114</v>
      </c>
      <c r="U243" s="27" t="s">
        <v>34</v>
      </c>
      <c r="V243" s="41"/>
      <c r="W243" s="57"/>
      <c r="X243" s="98"/>
      <c r="Y243" s="98"/>
      <c r="Z243" s="98"/>
      <c r="AA243" s="62"/>
      <c r="AB243" s="62"/>
      <c r="AC243" s="63"/>
      <c r="AD243" s="258"/>
      <c r="AE243" s="258"/>
      <c r="AF243" s="57"/>
      <c r="AG243" s="28"/>
      <c r="AH243" s="57"/>
      <c r="AI243" s="28"/>
      <c r="AJ243" s="133"/>
      <c r="AK243" s="208"/>
      <c r="AL243" s="289" t="s">
        <v>114</v>
      </c>
      <c r="AM243" s="121" t="str">
        <f t="shared" si="24"/>
        <v/>
      </c>
      <c r="AN243" s="97" t="str">
        <f t="shared" si="25"/>
        <v/>
      </c>
      <c r="AO243" s="97" t="str">
        <f t="shared" si="26"/>
        <v/>
      </c>
      <c r="AP243" s="97" t="str">
        <f t="shared" si="27"/>
        <v/>
      </c>
      <c r="AQ243" s="122" t="str">
        <f t="shared" si="28"/>
        <v/>
      </c>
      <c r="AR243" s="39"/>
      <c r="AS243" s="234"/>
      <c r="AT243" s="39"/>
    </row>
    <row r="244" spans="2:46" ht="13.5" customHeight="1" x14ac:dyDescent="0.15">
      <c r="B244" s="290"/>
      <c r="C244" s="29" t="s">
        <v>35</v>
      </c>
      <c r="D244" s="187"/>
      <c r="E244" s="58"/>
      <c r="F244" s="188"/>
      <c r="G244" s="188"/>
      <c r="H244" s="188"/>
      <c r="I244" s="64"/>
      <c r="J244" s="64"/>
      <c r="K244" s="189"/>
      <c r="L244" s="259"/>
      <c r="M244" s="259"/>
      <c r="N244" s="58"/>
      <c r="O244" s="30"/>
      <c r="P244" s="58"/>
      <c r="Q244" s="30"/>
      <c r="R244" s="134"/>
      <c r="S244" s="206"/>
      <c r="T244" s="290"/>
      <c r="U244" s="29" t="s">
        <v>35</v>
      </c>
      <c r="V244" s="187"/>
      <c r="W244" s="58"/>
      <c r="X244" s="188"/>
      <c r="Y244" s="188"/>
      <c r="Z244" s="188"/>
      <c r="AA244" s="64"/>
      <c r="AB244" s="64"/>
      <c r="AC244" s="189"/>
      <c r="AD244" s="259"/>
      <c r="AE244" s="259"/>
      <c r="AF244" s="58"/>
      <c r="AG244" s="30"/>
      <c r="AH244" s="58"/>
      <c r="AI244" s="30"/>
      <c r="AJ244" s="134"/>
      <c r="AK244" s="208"/>
      <c r="AL244" s="290"/>
      <c r="AM244" s="88" t="str">
        <f t="shared" si="24"/>
        <v/>
      </c>
      <c r="AN244" s="123" t="str">
        <f t="shared" si="25"/>
        <v/>
      </c>
      <c r="AO244" s="123" t="str">
        <f t="shared" si="26"/>
        <v/>
      </c>
      <c r="AP244" s="123" t="str">
        <f t="shared" si="27"/>
        <v/>
      </c>
      <c r="AQ244" s="89" t="str">
        <f t="shared" si="28"/>
        <v/>
      </c>
      <c r="AR244" s="39"/>
      <c r="AS244" s="234"/>
      <c r="AT244" s="39"/>
    </row>
    <row r="245" spans="2:46" ht="13.5" customHeight="1" x14ac:dyDescent="0.15">
      <c r="B245" s="290"/>
      <c r="C245" s="29" t="s">
        <v>36</v>
      </c>
      <c r="D245" s="187"/>
      <c r="E245" s="58"/>
      <c r="F245" s="188"/>
      <c r="G245" s="188"/>
      <c r="H245" s="188"/>
      <c r="I245" s="64"/>
      <c r="J245" s="64"/>
      <c r="K245" s="189"/>
      <c r="L245" s="259"/>
      <c r="M245" s="259"/>
      <c r="N245" s="58"/>
      <c r="O245" s="30"/>
      <c r="P245" s="58"/>
      <c r="Q245" s="30"/>
      <c r="R245" s="134"/>
      <c r="S245" s="206"/>
      <c r="T245" s="290"/>
      <c r="U245" s="29" t="s">
        <v>36</v>
      </c>
      <c r="V245" s="187"/>
      <c r="W245" s="58"/>
      <c r="X245" s="188"/>
      <c r="Y245" s="188"/>
      <c r="Z245" s="188"/>
      <c r="AA245" s="64"/>
      <c r="AB245" s="64"/>
      <c r="AC245" s="189"/>
      <c r="AD245" s="259"/>
      <c r="AE245" s="259"/>
      <c r="AF245" s="58"/>
      <c r="AG245" s="30"/>
      <c r="AH245" s="58"/>
      <c r="AI245" s="30"/>
      <c r="AJ245" s="134"/>
      <c r="AK245" s="208"/>
      <c r="AL245" s="290"/>
      <c r="AM245" s="88" t="str">
        <f t="shared" si="24"/>
        <v/>
      </c>
      <c r="AN245" s="123" t="str">
        <f t="shared" si="25"/>
        <v/>
      </c>
      <c r="AO245" s="123" t="str">
        <f t="shared" si="26"/>
        <v/>
      </c>
      <c r="AP245" s="123" t="str">
        <f t="shared" si="27"/>
        <v/>
      </c>
      <c r="AQ245" s="89" t="str">
        <f t="shared" si="28"/>
        <v/>
      </c>
      <c r="AR245" s="39"/>
      <c r="AS245" s="234"/>
      <c r="AT245" s="39"/>
    </row>
    <row r="246" spans="2:46" ht="13.5" customHeight="1" x14ac:dyDescent="0.15">
      <c r="B246" s="290"/>
      <c r="C246" s="29" t="s">
        <v>38</v>
      </c>
      <c r="D246" s="187"/>
      <c r="E246" s="58"/>
      <c r="F246" s="188"/>
      <c r="G246" s="188"/>
      <c r="H246" s="188"/>
      <c r="I246" s="64"/>
      <c r="J246" s="64"/>
      <c r="K246" s="189"/>
      <c r="L246" s="259"/>
      <c r="M246" s="259"/>
      <c r="N246" s="58"/>
      <c r="O246" s="30"/>
      <c r="P246" s="58"/>
      <c r="Q246" s="30"/>
      <c r="R246" s="134"/>
      <c r="S246" s="206"/>
      <c r="T246" s="290"/>
      <c r="U246" s="29" t="s">
        <v>38</v>
      </c>
      <c r="V246" s="187"/>
      <c r="W246" s="58"/>
      <c r="X246" s="188"/>
      <c r="Y246" s="188"/>
      <c r="Z246" s="188"/>
      <c r="AA246" s="64"/>
      <c r="AB246" s="64"/>
      <c r="AC246" s="189"/>
      <c r="AD246" s="259"/>
      <c r="AE246" s="259"/>
      <c r="AF246" s="58"/>
      <c r="AG246" s="30"/>
      <c r="AH246" s="58"/>
      <c r="AI246" s="30"/>
      <c r="AJ246" s="134"/>
      <c r="AK246" s="208"/>
      <c r="AL246" s="290"/>
      <c r="AM246" s="88" t="str">
        <f t="shared" si="24"/>
        <v/>
      </c>
      <c r="AN246" s="123" t="str">
        <f t="shared" si="25"/>
        <v/>
      </c>
      <c r="AO246" s="123" t="str">
        <f t="shared" si="26"/>
        <v/>
      </c>
      <c r="AP246" s="123" t="str">
        <f t="shared" si="27"/>
        <v/>
      </c>
      <c r="AQ246" s="89" t="str">
        <f t="shared" si="28"/>
        <v/>
      </c>
      <c r="AR246" s="39"/>
      <c r="AS246" s="234"/>
      <c r="AT246" s="39"/>
    </row>
    <row r="247" spans="2:46" ht="13.5" customHeight="1" thickBot="1" x14ac:dyDescent="0.2">
      <c r="B247" s="291"/>
      <c r="C247" s="29"/>
      <c r="D247" s="187"/>
      <c r="E247" s="58"/>
      <c r="F247" s="190"/>
      <c r="G247" s="190"/>
      <c r="H247" s="190"/>
      <c r="I247" s="58"/>
      <c r="J247" s="58"/>
      <c r="K247" s="189"/>
      <c r="L247" s="259"/>
      <c r="M247" s="259"/>
      <c r="N247" s="58"/>
      <c r="O247" s="30"/>
      <c r="P247" s="58"/>
      <c r="Q247" s="30"/>
      <c r="R247" s="185"/>
      <c r="S247" s="206"/>
      <c r="T247" s="291"/>
      <c r="U247" s="29"/>
      <c r="V247" s="187"/>
      <c r="W247" s="58"/>
      <c r="X247" s="190"/>
      <c r="Y247" s="190"/>
      <c r="Z247" s="190"/>
      <c r="AA247" s="58"/>
      <c r="AB247" s="58"/>
      <c r="AC247" s="189"/>
      <c r="AD247" s="259"/>
      <c r="AE247" s="259"/>
      <c r="AF247" s="58"/>
      <c r="AG247" s="30"/>
      <c r="AH247" s="58"/>
      <c r="AI247" s="30"/>
      <c r="AJ247" s="185"/>
      <c r="AK247" s="208"/>
      <c r="AL247" s="291"/>
      <c r="AM247" s="124" t="str">
        <f t="shared" si="24"/>
        <v/>
      </c>
      <c r="AN247" s="125" t="str">
        <f t="shared" si="25"/>
        <v/>
      </c>
      <c r="AO247" s="125" t="str">
        <f t="shared" si="26"/>
        <v/>
      </c>
      <c r="AP247" s="125" t="str">
        <f t="shared" si="27"/>
        <v/>
      </c>
      <c r="AQ247" s="126" t="str">
        <f t="shared" si="28"/>
        <v/>
      </c>
      <c r="AR247" s="39"/>
      <c r="AS247" s="234"/>
      <c r="AT247" s="39"/>
    </row>
    <row r="248" spans="2:46" ht="13.5" customHeight="1" x14ac:dyDescent="0.15">
      <c r="B248" s="289" t="s">
        <v>115</v>
      </c>
      <c r="C248" s="27" t="s">
        <v>34</v>
      </c>
      <c r="D248" s="41"/>
      <c r="E248" s="57"/>
      <c r="F248" s="98"/>
      <c r="G248" s="98"/>
      <c r="H248" s="98"/>
      <c r="I248" s="62"/>
      <c r="J248" s="62"/>
      <c r="K248" s="63"/>
      <c r="L248" s="258"/>
      <c r="M248" s="258"/>
      <c r="N248" s="57"/>
      <c r="O248" s="28"/>
      <c r="P248" s="57"/>
      <c r="Q248" s="28"/>
      <c r="R248" s="133"/>
      <c r="S248" s="206"/>
      <c r="T248" s="289" t="s">
        <v>115</v>
      </c>
      <c r="U248" s="27" t="s">
        <v>34</v>
      </c>
      <c r="V248" s="41"/>
      <c r="W248" s="57"/>
      <c r="X248" s="98"/>
      <c r="Y248" s="98"/>
      <c r="Z248" s="98"/>
      <c r="AA248" s="62"/>
      <c r="AB248" s="62"/>
      <c r="AC248" s="63"/>
      <c r="AD248" s="258"/>
      <c r="AE248" s="258"/>
      <c r="AF248" s="57"/>
      <c r="AG248" s="28"/>
      <c r="AH248" s="57"/>
      <c r="AI248" s="28"/>
      <c r="AJ248" s="133"/>
      <c r="AK248" s="208"/>
      <c r="AL248" s="289" t="s">
        <v>115</v>
      </c>
      <c r="AM248" s="121" t="str">
        <f t="shared" si="24"/>
        <v/>
      </c>
      <c r="AN248" s="97" t="str">
        <f t="shared" si="25"/>
        <v/>
      </c>
      <c r="AO248" s="97" t="str">
        <f t="shared" si="26"/>
        <v/>
      </c>
      <c r="AP248" s="97" t="str">
        <f t="shared" si="27"/>
        <v/>
      </c>
      <c r="AQ248" s="122" t="str">
        <f t="shared" si="28"/>
        <v/>
      </c>
      <c r="AR248" s="39"/>
      <c r="AS248" s="234"/>
      <c r="AT248" s="39"/>
    </row>
    <row r="249" spans="2:46" ht="13.5" customHeight="1" x14ac:dyDescent="0.15">
      <c r="B249" s="290"/>
      <c r="C249" s="29" t="s">
        <v>35</v>
      </c>
      <c r="D249" s="187"/>
      <c r="E249" s="58"/>
      <c r="F249" s="188"/>
      <c r="G249" s="188"/>
      <c r="H249" s="188"/>
      <c r="I249" s="64"/>
      <c r="J249" s="64"/>
      <c r="K249" s="189"/>
      <c r="L249" s="259"/>
      <c r="M249" s="259"/>
      <c r="N249" s="58"/>
      <c r="O249" s="30"/>
      <c r="P249" s="58"/>
      <c r="Q249" s="30"/>
      <c r="R249" s="134"/>
      <c r="S249" s="206"/>
      <c r="T249" s="290"/>
      <c r="U249" s="29" t="s">
        <v>35</v>
      </c>
      <c r="V249" s="187"/>
      <c r="W249" s="58"/>
      <c r="X249" s="188"/>
      <c r="Y249" s="188"/>
      <c r="Z249" s="188"/>
      <c r="AA249" s="64"/>
      <c r="AB249" s="64"/>
      <c r="AC249" s="189"/>
      <c r="AD249" s="259"/>
      <c r="AE249" s="259"/>
      <c r="AF249" s="58"/>
      <c r="AG249" s="30"/>
      <c r="AH249" s="58"/>
      <c r="AI249" s="30"/>
      <c r="AJ249" s="134"/>
      <c r="AK249" s="208"/>
      <c r="AL249" s="290"/>
      <c r="AM249" s="88" t="str">
        <f t="shared" si="24"/>
        <v/>
      </c>
      <c r="AN249" s="123" t="str">
        <f t="shared" si="25"/>
        <v/>
      </c>
      <c r="AO249" s="123" t="str">
        <f t="shared" si="26"/>
        <v/>
      </c>
      <c r="AP249" s="123" t="str">
        <f t="shared" si="27"/>
        <v/>
      </c>
      <c r="AQ249" s="89" t="str">
        <f t="shared" si="28"/>
        <v/>
      </c>
      <c r="AR249" s="39"/>
      <c r="AS249" s="234"/>
      <c r="AT249" s="39"/>
    </row>
    <row r="250" spans="2:46" ht="13.5" customHeight="1" x14ac:dyDescent="0.15">
      <c r="B250" s="290"/>
      <c r="C250" s="29" t="s">
        <v>36</v>
      </c>
      <c r="D250" s="187"/>
      <c r="E250" s="58"/>
      <c r="F250" s="188"/>
      <c r="G250" s="188"/>
      <c r="H250" s="188"/>
      <c r="I250" s="64"/>
      <c r="J250" s="64"/>
      <c r="K250" s="189"/>
      <c r="L250" s="259"/>
      <c r="M250" s="259"/>
      <c r="N250" s="58"/>
      <c r="O250" s="30"/>
      <c r="P250" s="58"/>
      <c r="Q250" s="30"/>
      <c r="R250" s="134"/>
      <c r="S250" s="206"/>
      <c r="T250" s="290"/>
      <c r="U250" s="29" t="s">
        <v>36</v>
      </c>
      <c r="V250" s="187"/>
      <c r="W250" s="58"/>
      <c r="X250" s="188"/>
      <c r="Y250" s="188"/>
      <c r="Z250" s="188"/>
      <c r="AA250" s="64"/>
      <c r="AB250" s="64"/>
      <c r="AC250" s="189"/>
      <c r="AD250" s="259"/>
      <c r="AE250" s="259"/>
      <c r="AF250" s="58"/>
      <c r="AG250" s="30"/>
      <c r="AH250" s="58"/>
      <c r="AI250" s="30"/>
      <c r="AJ250" s="134"/>
      <c r="AK250" s="208"/>
      <c r="AL250" s="290"/>
      <c r="AM250" s="88" t="str">
        <f t="shared" si="24"/>
        <v/>
      </c>
      <c r="AN250" s="123" t="str">
        <f t="shared" si="25"/>
        <v/>
      </c>
      <c r="AO250" s="123" t="str">
        <f t="shared" si="26"/>
        <v/>
      </c>
      <c r="AP250" s="123" t="str">
        <f t="shared" si="27"/>
        <v/>
      </c>
      <c r="AQ250" s="89" t="str">
        <f t="shared" si="28"/>
        <v/>
      </c>
      <c r="AR250" s="39"/>
      <c r="AS250" s="234"/>
      <c r="AT250" s="39"/>
    </row>
    <row r="251" spans="2:46" ht="13.5" customHeight="1" x14ac:dyDescent="0.15">
      <c r="B251" s="290"/>
      <c r="C251" s="29" t="s">
        <v>38</v>
      </c>
      <c r="D251" s="187"/>
      <c r="E251" s="58"/>
      <c r="F251" s="188"/>
      <c r="G251" s="188"/>
      <c r="H251" s="188"/>
      <c r="I251" s="64"/>
      <c r="J251" s="64"/>
      <c r="K251" s="189"/>
      <c r="L251" s="259"/>
      <c r="M251" s="259"/>
      <c r="N251" s="58"/>
      <c r="O251" s="30"/>
      <c r="P251" s="58"/>
      <c r="Q251" s="30"/>
      <c r="R251" s="134"/>
      <c r="S251" s="206"/>
      <c r="T251" s="290"/>
      <c r="U251" s="29" t="s">
        <v>38</v>
      </c>
      <c r="V251" s="187"/>
      <c r="W251" s="58"/>
      <c r="X251" s="188"/>
      <c r="Y251" s="188"/>
      <c r="Z251" s="188"/>
      <c r="AA251" s="64"/>
      <c r="AB251" s="64"/>
      <c r="AC251" s="189"/>
      <c r="AD251" s="259"/>
      <c r="AE251" s="259"/>
      <c r="AF251" s="58"/>
      <c r="AG251" s="30"/>
      <c r="AH251" s="58"/>
      <c r="AI251" s="30"/>
      <c r="AJ251" s="134"/>
      <c r="AK251" s="208"/>
      <c r="AL251" s="290"/>
      <c r="AM251" s="88" t="str">
        <f t="shared" si="24"/>
        <v/>
      </c>
      <c r="AN251" s="123" t="str">
        <f t="shared" si="25"/>
        <v/>
      </c>
      <c r="AO251" s="123" t="str">
        <f t="shared" si="26"/>
        <v/>
      </c>
      <c r="AP251" s="123" t="str">
        <f t="shared" si="27"/>
        <v/>
      </c>
      <c r="AQ251" s="89" t="str">
        <f t="shared" si="28"/>
        <v/>
      </c>
      <c r="AR251" s="39"/>
      <c r="AS251" s="234"/>
      <c r="AT251" s="39"/>
    </row>
    <row r="252" spans="2:46" ht="13.5" customHeight="1" thickBot="1" x14ac:dyDescent="0.2">
      <c r="B252" s="291"/>
      <c r="C252" s="29"/>
      <c r="D252" s="187"/>
      <c r="E252" s="58"/>
      <c r="F252" s="190"/>
      <c r="G252" s="190"/>
      <c r="H252" s="190"/>
      <c r="I252" s="58"/>
      <c r="J252" s="58"/>
      <c r="K252" s="189"/>
      <c r="L252" s="259"/>
      <c r="M252" s="259"/>
      <c r="N252" s="58"/>
      <c r="O252" s="30"/>
      <c r="P252" s="58"/>
      <c r="Q252" s="30"/>
      <c r="R252" s="185"/>
      <c r="S252" s="206"/>
      <c r="T252" s="291"/>
      <c r="U252" s="29"/>
      <c r="V252" s="187"/>
      <c r="W252" s="58"/>
      <c r="X252" s="190"/>
      <c r="Y252" s="190"/>
      <c r="Z252" s="190"/>
      <c r="AA252" s="58"/>
      <c r="AB252" s="58"/>
      <c r="AC252" s="189"/>
      <c r="AD252" s="259"/>
      <c r="AE252" s="259"/>
      <c r="AF252" s="58"/>
      <c r="AG252" s="30"/>
      <c r="AH252" s="58"/>
      <c r="AI252" s="30"/>
      <c r="AJ252" s="185"/>
      <c r="AK252" s="208"/>
      <c r="AL252" s="291"/>
      <c r="AM252" s="124" t="str">
        <f t="shared" si="24"/>
        <v/>
      </c>
      <c r="AN252" s="125" t="str">
        <f t="shared" si="25"/>
        <v/>
      </c>
      <c r="AO252" s="125" t="str">
        <f t="shared" si="26"/>
        <v/>
      </c>
      <c r="AP252" s="125" t="str">
        <f t="shared" si="27"/>
        <v/>
      </c>
      <c r="AQ252" s="126" t="str">
        <f t="shared" si="28"/>
        <v/>
      </c>
      <c r="AR252" s="39"/>
      <c r="AS252" s="234"/>
      <c r="AT252" s="39"/>
    </row>
    <row r="253" spans="2:46" ht="13.5" customHeight="1" x14ac:dyDescent="0.15">
      <c r="B253" s="289" t="s">
        <v>116</v>
      </c>
      <c r="C253" s="27" t="s">
        <v>34</v>
      </c>
      <c r="D253" s="41"/>
      <c r="E253" s="57"/>
      <c r="F253" s="98"/>
      <c r="G253" s="98"/>
      <c r="H253" s="98"/>
      <c r="I253" s="62"/>
      <c r="J253" s="62"/>
      <c r="K253" s="63"/>
      <c r="L253" s="258"/>
      <c r="M253" s="258"/>
      <c r="N253" s="57"/>
      <c r="O253" s="28"/>
      <c r="P253" s="57"/>
      <c r="Q253" s="28"/>
      <c r="R253" s="133"/>
      <c r="S253" s="206"/>
      <c r="T253" s="289" t="s">
        <v>116</v>
      </c>
      <c r="U253" s="27" t="s">
        <v>34</v>
      </c>
      <c r="V253" s="41"/>
      <c r="W253" s="57"/>
      <c r="X253" s="98"/>
      <c r="Y253" s="98"/>
      <c r="Z253" s="98"/>
      <c r="AA253" s="62"/>
      <c r="AB253" s="62"/>
      <c r="AC253" s="63"/>
      <c r="AD253" s="258"/>
      <c r="AE253" s="258"/>
      <c r="AF253" s="57"/>
      <c r="AG253" s="28"/>
      <c r="AH253" s="57"/>
      <c r="AI253" s="28"/>
      <c r="AJ253" s="133"/>
      <c r="AK253" s="208"/>
      <c r="AL253" s="289" t="s">
        <v>116</v>
      </c>
      <c r="AM253" s="121" t="str">
        <f t="shared" si="24"/>
        <v/>
      </c>
      <c r="AN253" s="97" t="str">
        <f t="shared" si="25"/>
        <v/>
      </c>
      <c r="AO253" s="97" t="str">
        <f t="shared" si="26"/>
        <v/>
      </c>
      <c r="AP253" s="97" t="str">
        <f t="shared" si="27"/>
        <v/>
      </c>
      <c r="AQ253" s="122" t="str">
        <f t="shared" si="28"/>
        <v/>
      </c>
      <c r="AR253" s="39"/>
      <c r="AS253" s="234"/>
      <c r="AT253" s="39"/>
    </row>
    <row r="254" spans="2:46" ht="13.5" customHeight="1" x14ac:dyDescent="0.15">
      <c r="B254" s="290"/>
      <c r="C254" s="29" t="s">
        <v>35</v>
      </c>
      <c r="D254" s="187"/>
      <c r="E254" s="58"/>
      <c r="F254" s="188"/>
      <c r="G254" s="188"/>
      <c r="H254" s="188"/>
      <c r="I254" s="64"/>
      <c r="J254" s="64"/>
      <c r="K254" s="189"/>
      <c r="L254" s="259"/>
      <c r="M254" s="259"/>
      <c r="N254" s="58"/>
      <c r="O254" s="30"/>
      <c r="P254" s="58"/>
      <c r="Q254" s="30"/>
      <c r="R254" s="134"/>
      <c r="S254" s="206"/>
      <c r="T254" s="290"/>
      <c r="U254" s="29" t="s">
        <v>35</v>
      </c>
      <c r="V254" s="187"/>
      <c r="W254" s="58"/>
      <c r="X254" s="188"/>
      <c r="Y254" s="188"/>
      <c r="Z254" s="188"/>
      <c r="AA254" s="64"/>
      <c r="AB254" s="64"/>
      <c r="AC254" s="189"/>
      <c r="AD254" s="259"/>
      <c r="AE254" s="259"/>
      <c r="AF254" s="58"/>
      <c r="AG254" s="30"/>
      <c r="AH254" s="58"/>
      <c r="AI254" s="30"/>
      <c r="AJ254" s="134"/>
      <c r="AK254" s="208"/>
      <c r="AL254" s="290"/>
      <c r="AM254" s="88" t="str">
        <f t="shared" si="24"/>
        <v/>
      </c>
      <c r="AN254" s="123" t="str">
        <f t="shared" si="25"/>
        <v/>
      </c>
      <c r="AO254" s="123" t="str">
        <f t="shared" si="26"/>
        <v/>
      </c>
      <c r="AP254" s="123" t="str">
        <f t="shared" si="27"/>
        <v/>
      </c>
      <c r="AQ254" s="89" t="str">
        <f t="shared" si="28"/>
        <v/>
      </c>
      <c r="AR254" s="39"/>
      <c r="AS254" s="234"/>
      <c r="AT254" s="39"/>
    </row>
    <row r="255" spans="2:46" ht="13.5" customHeight="1" x14ac:dyDescent="0.15">
      <c r="B255" s="290"/>
      <c r="C255" s="29" t="s">
        <v>36</v>
      </c>
      <c r="D255" s="187"/>
      <c r="E255" s="58"/>
      <c r="F255" s="188"/>
      <c r="G255" s="188"/>
      <c r="H255" s="188"/>
      <c r="I255" s="64"/>
      <c r="J255" s="64"/>
      <c r="K255" s="189"/>
      <c r="L255" s="259"/>
      <c r="M255" s="259"/>
      <c r="N255" s="58"/>
      <c r="O255" s="30"/>
      <c r="P255" s="58"/>
      <c r="Q255" s="30"/>
      <c r="R255" s="134"/>
      <c r="S255" s="206"/>
      <c r="T255" s="290"/>
      <c r="U255" s="29" t="s">
        <v>36</v>
      </c>
      <c r="V255" s="187"/>
      <c r="W255" s="58"/>
      <c r="X255" s="188"/>
      <c r="Y255" s="188"/>
      <c r="Z255" s="188"/>
      <c r="AA255" s="64"/>
      <c r="AB255" s="64"/>
      <c r="AC255" s="189"/>
      <c r="AD255" s="259"/>
      <c r="AE255" s="259"/>
      <c r="AF255" s="58"/>
      <c r="AG255" s="30"/>
      <c r="AH255" s="58"/>
      <c r="AI255" s="30"/>
      <c r="AJ255" s="134"/>
      <c r="AK255" s="208"/>
      <c r="AL255" s="290"/>
      <c r="AM255" s="88" t="str">
        <f t="shared" si="24"/>
        <v/>
      </c>
      <c r="AN255" s="123" t="str">
        <f t="shared" si="25"/>
        <v/>
      </c>
      <c r="AO255" s="123" t="str">
        <f t="shared" si="26"/>
        <v/>
      </c>
      <c r="AP255" s="123" t="str">
        <f t="shared" si="27"/>
        <v/>
      </c>
      <c r="AQ255" s="89" t="str">
        <f t="shared" si="28"/>
        <v/>
      </c>
      <c r="AR255" s="39"/>
      <c r="AS255" s="234"/>
      <c r="AT255" s="39"/>
    </row>
    <row r="256" spans="2:46" ht="13.5" customHeight="1" x14ac:dyDescent="0.15">
      <c r="B256" s="290"/>
      <c r="C256" s="29" t="s">
        <v>38</v>
      </c>
      <c r="D256" s="187"/>
      <c r="E256" s="58"/>
      <c r="F256" s="188"/>
      <c r="G256" s="188"/>
      <c r="H256" s="188"/>
      <c r="I256" s="64"/>
      <c r="J256" s="64"/>
      <c r="K256" s="189"/>
      <c r="L256" s="259"/>
      <c r="M256" s="259"/>
      <c r="N256" s="58"/>
      <c r="O256" s="30"/>
      <c r="P256" s="58"/>
      <c r="Q256" s="30"/>
      <c r="R256" s="134"/>
      <c r="S256" s="206"/>
      <c r="T256" s="290"/>
      <c r="U256" s="29" t="s">
        <v>38</v>
      </c>
      <c r="V256" s="187"/>
      <c r="W256" s="58"/>
      <c r="X256" s="188"/>
      <c r="Y256" s="188"/>
      <c r="Z256" s="188"/>
      <c r="AA256" s="64"/>
      <c r="AB256" s="64"/>
      <c r="AC256" s="189"/>
      <c r="AD256" s="259"/>
      <c r="AE256" s="259"/>
      <c r="AF256" s="58"/>
      <c r="AG256" s="30"/>
      <c r="AH256" s="58"/>
      <c r="AI256" s="30"/>
      <c r="AJ256" s="134"/>
      <c r="AK256" s="208"/>
      <c r="AL256" s="290"/>
      <c r="AM256" s="88" t="str">
        <f t="shared" si="24"/>
        <v/>
      </c>
      <c r="AN256" s="123" t="str">
        <f t="shared" si="25"/>
        <v/>
      </c>
      <c r="AO256" s="123" t="str">
        <f t="shared" si="26"/>
        <v/>
      </c>
      <c r="AP256" s="123" t="str">
        <f t="shared" si="27"/>
        <v/>
      </c>
      <c r="AQ256" s="89" t="str">
        <f t="shared" si="28"/>
        <v/>
      </c>
      <c r="AR256" s="39"/>
      <c r="AS256" s="234"/>
      <c r="AT256" s="39"/>
    </row>
    <row r="257" spans="2:46" ht="13.5" customHeight="1" thickBot="1" x14ac:dyDescent="0.2">
      <c r="B257" s="291"/>
      <c r="C257" s="29"/>
      <c r="D257" s="187"/>
      <c r="E257" s="58"/>
      <c r="F257" s="190"/>
      <c r="G257" s="190"/>
      <c r="H257" s="190"/>
      <c r="I257" s="58"/>
      <c r="J257" s="58"/>
      <c r="K257" s="189"/>
      <c r="L257" s="259"/>
      <c r="M257" s="259"/>
      <c r="N257" s="58"/>
      <c r="O257" s="30"/>
      <c r="P257" s="58"/>
      <c r="Q257" s="30"/>
      <c r="R257" s="185"/>
      <c r="S257" s="206"/>
      <c r="T257" s="291"/>
      <c r="U257" s="29"/>
      <c r="V257" s="187"/>
      <c r="W257" s="58"/>
      <c r="X257" s="190"/>
      <c r="Y257" s="190"/>
      <c r="Z257" s="190"/>
      <c r="AA257" s="58"/>
      <c r="AB257" s="58"/>
      <c r="AC257" s="189"/>
      <c r="AD257" s="259"/>
      <c r="AE257" s="259"/>
      <c r="AF257" s="58"/>
      <c r="AG257" s="30"/>
      <c r="AH257" s="58"/>
      <c r="AI257" s="30"/>
      <c r="AJ257" s="185"/>
      <c r="AK257" s="208"/>
      <c r="AL257" s="291"/>
      <c r="AM257" s="124" t="str">
        <f t="shared" si="24"/>
        <v/>
      </c>
      <c r="AN257" s="125" t="str">
        <f t="shared" si="25"/>
        <v/>
      </c>
      <c r="AO257" s="125" t="str">
        <f t="shared" si="26"/>
        <v/>
      </c>
      <c r="AP257" s="125" t="str">
        <f t="shared" si="27"/>
        <v/>
      </c>
      <c r="AQ257" s="126" t="str">
        <f t="shared" si="28"/>
        <v/>
      </c>
      <c r="AR257" s="39"/>
      <c r="AS257" s="234"/>
      <c r="AT257" s="39"/>
    </row>
    <row r="258" spans="2:46" ht="13.5" customHeight="1" x14ac:dyDescent="0.15">
      <c r="B258" s="289" t="s">
        <v>117</v>
      </c>
      <c r="C258" s="27" t="s">
        <v>34</v>
      </c>
      <c r="D258" s="41"/>
      <c r="E258" s="57"/>
      <c r="F258" s="98"/>
      <c r="G258" s="98"/>
      <c r="H258" s="98"/>
      <c r="I258" s="62"/>
      <c r="J258" s="62"/>
      <c r="K258" s="63"/>
      <c r="L258" s="258"/>
      <c r="M258" s="258"/>
      <c r="N258" s="57"/>
      <c r="O258" s="28"/>
      <c r="P258" s="57"/>
      <c r="Q258" s="28"/>
      <c r="R258" s="133"/>
      <c r="S258" s="206"/>
      <c r="T258" s="289" t="s">
        <v>117</v>
      </c>
      <c r="U258" s="27" t="s">
        <v>34</v>
      </c>
      <c r="V258" s="41"/>
      <c r="W258" s="57"/>
      <c r="X258" s="98"/>
      <c r="Y258" s="98"/>
      <c r="Z258" s="98"/>
      <c r="AA258" s="62"/>
      <c r="AB258" s="62"/>
      <c r="AC258" s="63"/>
      <c r="AD258" s="258"/>
      <c r="AE258" s="258"/>
      <c r="AF258" s="57"/>
      <c r="AG258" s="28"/>
      <c r="AH258" s="57"/>
      <c r="AI258" s="28"/>
      <c r="AJ258" s="133"/>
      <c r="AK258" s="208"/>
      <c r="AL258" s="289" t="s">
        <v>117</v>
      </c>
      <c r="AM258" s="121" t="str">
        <f t="shared" si="24"/>
        <v/>
      </c>
      <c r="AN258" s="97" t="str">
        <f t="shared" si="25"/>
        <v/>
      </c>
      <c r="AO258" s="97" t="str">
        <f t="shared" si="26"/>
        <v/>
      </c>
      <c r="AP258" s="97" t="str">
        <f t="shared" si="27"/>
        <v/>
      </c>
      <c r="AQ258" s="122" t="str">
        <f t="shared" si="28"/>
        <v/>
      </c>
      <c r="AR258" s="39"/>
      <c r="AS258" s="234"/>
      <c r="AT258" s="39"/>
    </row>
    <row r="259" spans="2:46" ht="13.5" customHeight="1" x14ac:dyDescent="0.15">
      <c r="B259" s="290"/>
      <c r="C259" s="29" t="s">
        <v>35</v>
      </c>
      <c r="D259" s="187"/>
      <c r="E259" s="58"/>
      <c r="F259" s="188"/>
      <c r="G259" s="188"/>
      <c r="H259" s="188"/>
      <c r="I259" s="64"/>
      <c r="J259" s="64"/>
      <c r="K259" s="189"/>
      <c r="L259" s="259"/>
      <c r="M259" s="259"/>
      <c r="N259" s="58"/>
      <c r="O259" s="30"/>
      <c r="P259" s="58"/>
      <c r="Q259" s="30"/>
      <c r="R259" s="134"/>
      <c r="S259" s="206"/>
      <c r="T259" s="290"/>
      <c r="U259" s="29" t="s">
        <v>35</v>
      </c>
      <c r="V259" s="187"/>
      <c r="W259" s="58"/>
      <c r="X259" s="188"/>
      <c r="Y259" s="188"/>
      <c r="Z259" s="188"/>
      <c r="AA259" s="64"/>
      <c r="AB259" s="64"/>
      <c r="AC259" s="189"/>
      <c r="AD259" s="259"/>
      <c r="AE259" s="259"/>
      <c r="AF259" s="58"/>
      <c r="AG259" s="30"/>
      <c r="AH259" s="58"/>
      <c r="AI259" s="30"/>
      <c r="AJ259" s="134"/>
      <c r="AK259" s="208"/>
      <c r="AL259" s="290"/>
      <c r="AM259" s="88" t="str">
        <f t="shared" si="24"/>
        <v/>
      </c>
      <c r="AN259" s="123" t="str">
        <f t="shared" si="25"/>
        <v/>
      </c>
      <c r="AO259" s="123" t="str">
        <f t="shared" si="26"/>
        <v/>
      </c>
      <c r="AP259" s="123" t="str">
        <f t="shared" si="27"/>
        <v/>
      </c>
      <c r="AQ259" s="89" t="str">
        <f t="shared" si="28"/>
        <v/>
      </c>
      <c r="AR259" s="39"/>
      <c r="AS259" s="234"/>
      <c r="AT259" s="39"/>
    </row>
    <row r="260" spans="2:46" ht="13.5" customHeight="1" x14ac:dyDescent="0.15">
      <c r="B260" s="290"/>
      <c r="C260" s="29" t="s">
        <v>36</v>
      </c>
      <c r="D260" s="187"/>
      <c r="E260" s="58"/>
      <c r="F260" s="188"/>
      <c r="G260" s="188"/>
      <c r="H260" s="188"/>
      <c r="I260" s="64"/>
      <c r="J260" s="64"/>
      <c r="K260" s="189"/>
      <c r="L260" s="259"/>
      <c r="M260" s="259"/>
      <c r="N260" s="58"/>
      <c r="O260" s="30"/>
      <c r="P260" s="58"/>
      <c r="Q260" s="30"/>
      <c r="R260" s="134"/>
      <c r="S260" s="206"/>
      <c r="T260" s="290"/>
      <c r="U260" s="29" t="s">
        <v>36</v>
      </c>
      <c r="V260" s="187"/>
      <c r="W260" s="58"/>
      <c r="X260" s="188"/>
      <c r="Y260" s="188"/>
      <c r="Z260" s="188"/>
      <c r="AA260" s="64"/>
      <c r="AB260" s="64"/>
      <c r="AC260" s="189"/>
      <c r="AD260" s="259"/>
      <c r="AE260" s="259"/>
      <c r="AF260" s="58"/>
      <c r="AG260" s="30"/>
      <c r="AH260" s="58"/>
      <c r="AI260" s="30"/>
      <c r="AJ260" s="134"/>
      <c r="AK260" s="208"/>
      <c r="AL260" s="290"/>
      <c r="AM260" s="88" t="str">
        <f t="shared" si="24"/>
        <v/>
      </c>
      <c r="AN260" s="123" t="str">
        <f t="shared" si="25"/>
        <v/>
      </c>
      <c r="AO260" s="123" t="str">
        <f t="shared" si="26"/>
        <v/>
      </c>
      <c r="AP260" s="123" t="str">
        <f t="shared" si="27"/>
        <v/>
      </c>
      <c r="AQ260" s="89" t="str">
        <f t="shared" si="28"/>
        <v/>
      </c>
      <c r="AR260" s="39"/>
      <c r="AS260" s="234"/>
      <c r="AT260" s="39"/>
    </row>
    <row r="261" spans="2:46" ht="13.5" customHeight="1" x14ac:dyDescent="0.15">
      <c r="B261" s="290"/>
      <c r="C261" s="29" t="s">
        <v>38</v>
      </c>
      <c r="D261" s="187"/>
      <c r="E261" s="58"/>
      <c r="F261" s="188"/>
      <c r="G261" s="188"/>
      <c r="H261" s="188"/>
      <c r="I261" s="64"/>
      <c r="J261" s="64"/>
      <c r="K261" s="189"/>
      <c r="L261" s="259"/>
      <c r="M261" s="259"/>
      <c r="N261" s="58"/>
      <c r="O261" s="30"/>
      <c r="P261" s="58"/>
      <c r="Q261" s="30"/>
      <c r="R261" s="134"/>
      <c r="S261" s="206"/>
      <c r="T261" s="290"/>
      <c r="U261" s="29" t="s">
        <v>38</v>
      </c>
      <c r="V261" s="187"/>
      <c r="W261" s="58"/>
      <c r="X261" s="188"/>
      <c r="Y261" s="188"/>
      <c r="Z261" s="188"/>
      <c r="AA261" s="64"/>
      <c r="AB261" s="64"/>
      <c r="AC261" s="189"/>
      <c r="AD261" s="259"/>
      <c r="AE261" s="259"/>
      <c r="AF261" s="58"/>
      <c r="AG261" s="30"/>
      <c r="AH261" s="58"/>
      <c r="AI261" s="30"/>
      <c r="AJ261" s="134"/>
      <c r="AK261" s="208"/>
      <c r="AL261" s="290"/>
      <c r="AM261" s="88" t="str">
        <f t="shared" si="24"/>
        <v/>
      </c>
      <c r="AN261" s="123" t="str">
        <f t="shared" si="25"/>
        <v/>
      </c>
      <c r="AO261" s="123" t="str">
        <f t="shared" si="26"/>
        <v/>
      </c>
      <c r="AP261" s="123" t="str">
        <f t="shared" si="27"/>
        <v/>
      </c>
      <c r="AQ261" s="89" t="str">
        <f t="shared" si="28"/>
        <v/>
      </c>
      <c r="AR261" s="39"/>
      <c r="AS261" s="234"/>
      <c r="AT261" s="39"/>
    </row>
    <row r="262" spans="2:46" ht="13.5" customHeight="1" thickBot="1" x14ac:dyDescent="0.2">
      <c r="B262" s="291"/>
      <c r="C262" s="29"/>
      <c r="D262" s="187"/>
      <c r="E262" s="58"/>
      <c r="F262" s="190"/>
      <c r="G262" s="190"/>
      <c r="H262" s="190"/>
      <c r="I262" s="58"/>
      <c r="J262" s="58"/>
      <c r="K262" s="189"/>
      <c r="L262" s="259"/>
      <c r="M262" s="259"/>
      <c r="N262" s="58"/>
      <c r="O262" s="30"/>
      <c r="P262" s="58"/>
      <c r="Q262" s="30"/>
      <c r="R262" s="185"/>
      <c r="S262" s="206"/>
      <c r="T262" s="291"/>
      <c r="U262" s="29"/>
      <c r="V262" s="187"/>
      <c r="W262" s="58"/>
      <c r="X262" s="190"/>
      <c r="Y262" s="190"/>
      <c r="Z262" s="190"/>
      <c r="AA262" s="58"/>
      <c r="AB262" s="58"/>
      <c r="AC262" s="189"/>
      <c r="AD262" s="259"/>
      <c r="AE262" s="259"/>
      <c r="AF262" s="58"/>
      <c r="AG262" s="30"/>
      <c r="AH262" s="58"/>
      <c r="AI262" s="30"/>
      <c r="AJ262" s="185"/>
      <c r="AK262" s="208"/>
      <c r="AL262" s="291"/>
      <c r="AM262" s="124" t="str">
        <f t="shared" si="24"/>
        <v/>
      </c>
      <c r="AN262" s="125" t="str">
        <f t="shared" si="25"/>
        <v/>
      </c>
      <c r="AO262" s="125" t="str">
        <f t="shared" si="26"/>
        <v/>
      </c>
      <c r="AP262" s="125" t="str">
        <f t="shared" si="27"/>
        <v/>
      </c>
      <c r="AQ262" s="126" t="str">
        <f t="shared" si="28"/>
        <v/>
      </c>
      <c r="AR262" s="39"/>
      <c r="AS262" s="234"/>
      <c r="AT262" s="39"/>
    </row>
    <row r="263" spans="2:46" ht="13.5" customHeight="1" x14ac:dyDescent="0.15">
      <c r="B263" s="289" t="s">
        <v>118</v>
      </c>
      <c r="C263" s="27" t="s">
        <v>34</v>
      </c>
      <c r="D263" s="41"/>
      <c r="E263" s="57"/>
      <c r="F263" s="98"/>
      <c r="G263" s="98"/>
      <c r="H263" s="98"/>
      <c r="I263" s="62"/>
      <c r="J263" s="62"/>
      <c r="K263" s="63"/>
      <c r="L263" s="258"/>
      <c r="M263" s="258"/>
      <c r="N263" s="57"/>
      <c r="O263" s="28"/>
      <c r="P263" s="57"/>
      <c r="Q263" s="28"/>
      <c r="R263" s="133"/>
      <c r="S263" s="206"/>
      <c r="T263" s="289" t="s">
        <v>118</v>
      </c>
      <c r="U263" s="27" t="s">
        <v>34</v>
      </c>
      <c r="V263" s="41"/>
      <c r="W263" s="57"/>
      <c r="X263" s="98"/>
      <c r="Y263" s="98"/>
      <c r="Z263" s="98"/>
      <c r="AA263" s="62"/>
      <c r="AB263" s="62"/>
      <c r="AC263" s="63"/>
      <c r="AD263" s="258"/>
      <c r="AE263" s="258"/>
      <c r="AF263" s="57"/>
      <c r="AG263" s="28"/>
      <c r="AH263" s="57"/>
      <c r="AI263" s="28"/>
      <c r="AJ263" s="133"/>
      <c r="AK263" s="208"/>
      <c r="AL263" s="289" t="s">
        <v>118</v>
      </c>
      <c r="AM263" s="121" t="str">
        <f t="shared" si="24"/>
        <v/>
      </c>
      <c r="AN263" s="97" t="str">
        <f t="shared" si="25"/>
        <v/>
      </c>
      <c r="AO263" s="97" t="str">
        <f t="shared" si="26"/>
        <v/>
      </c>
      <c r="AP263" s="97" t="str">
        <f t="shared" si="27"/>
        <v/>
      </c>
      <c r="AQ263" s="122" t="str">
        <f t="shared" si="28"/>
        <v/>
      </c>
      <c r="AR263" s="39"/>
      <c r="AS263" s="234"/>
      <c r="AT263" s="39"/>
    </row>
    <row r="264" spans="2:46" ht="13.5" customHeight="1" x14ac:dyDescent="0.15">
      <c r="B264" s="290"/>
      <c r="C264" s="29" t="s">
        <v>35</v>
      </c>
      <c r="D264" s="187"/>
      <c r="E264" s="58"/>
      <c r="F264" s="188"/>
      <c r="G264" s="188"/>
      <c r="H264" s="188"/>
      <c r="I264" s="64"/>
      <c r="J264" s="64"/>
      <c r="K264" s="189"/>
      <c r="L264" s="259"/>
      <c r="M264" s="259"/>
      <c r="N264" s="58"/>
      <c r="O264" s="30"/>
      <c r="P264" s="58"/>
      <c r="Q264" s="30"/>
      <c r="R264" s="134"/>
      <c r="S264" s="206"/>
      <c r="T264" s="290"/>
      <c r="U264" s="29" t="s">
        <v>35</v>
      </c>
      <c r="V264" s="187"/>
      <c r="W264" s="58"/>
      <c r="X264" s="188"/>
      <c r="Y264" s="188"/>
      <c r="Z264" s="188"/>
      <c r="AA264" s="64"/>
      <c r="AB264" s="64"/>
      <c r="AC264" s="189"/>
      <c r="AD264" s="259"/>
      <c r="AE264" s="259"/>
      <c r="AF264" s="58"/>
      <c r="AG264" s="30"/>
      <c r="AH264" s="58"/>
      <c r="AI264" s="30"/>
      <c r="AJ264" s="134"/>
      <c r="AK264" s="208"/>
      <c r="AL264" s="290"/>
      <c r="AM264" s="88" t="str">
        <f t="shared" si="24"/>
        <v/>
      </c>
      <c r="AN264" s="123" t="str">
        <f t="shared" si="25"/>
        <v/>
      </c>
      <c r="AO264" s="123" t="str">
        <f t="shared" si="26"/>
        <v/>
      </c>
      <c r="AP264" s="123" t="str">
        <f t="shared" si="27"/>
        <v/>
      </c>
      <c r="AQ264" s="89" t="str">
        <f t="shared" si="28"/>
        <v/>
      </c>
      <c r="AR264" s="39"/>
      <c r="AS264" s="234"/>
      <c r="AT264" s="39"/>
    </row>
    <row r="265" spans="2:46" ht="13.5" customHeight="1" x14ac:dyDescent="0.15">
      <c r="B265" s="290"/>
      <c r="C265" s="29" t="s">
        <v>36</v>
      </c>
      <c r="D265" s="187"/>
      <c r="E265" s="58"/>
      <c r="F265" s="188"/>
      <c r="G265" s="188"/>
      <c r="H265" s="188"/>
      <c r="I265" s="64"/>
      <c r="J265" s="64"/>
      <c r="K265" s="189"/>
      <c r="L265" s="259"/>
      <c r="M265" s="259"/>
      <c r="N265" s="58"/>
      <c r="O265" s="30"/>
      <c r="P265" s="58"/>
      <c r="Q265" s="30"/>
      <c r="R265" s="134"/>
      <c r="S265" s="206"/>
      <c r="T265" s="290"/>
      <c r="U265" s="29" t="s">
        <v>36</v>
      </c>
      <c r="V265" s="187"/>
      <c r="W265" s="58"/>
      <c r="X265" s="188"/>
      <c r="Y265" s="188"/>
      <c r="Z265" s="188"/>
      <c r="AA265" s="64"/>
      <c r="AB265" s="64"/>
      <c r="AC265" s="189"/>
      <c r="AD265" s="259"/>
      <c r="AE265" s="259"/>
      <c r="AF265" s="58"/>
      <c r="AG265" s="30"/>
      <c r="AH265" s="58"/>
      <c r="AI265" s="30"/>
      <c r="AJ265" s="134"/>
      <c r="AK265" s="208"/>
      <c r="AL265" s="290"/>
      <c r="AM265" s="88" t="str">
        <f t="shared" si="24"/>
        <v/>
      </c>
      <c r="AN265" s="123" t="str">
        <f t="shared" si="25"/>
        <v/>
      </c>
      <c r="AO265" s="123" t="str">
        <f t="shared" si="26"/>
        <v/>
      </c>
      <c r="AP265" s="123" t="str">
        <f t="shared" si="27"/>
        <v/>
      </c>
      <c r="AQ265" s="89" t="str">
        <f t="shared" si="28"/>
        <v/>
      </c>
      <c r="AR265" s="39"/>
      <c r="AS265" s="234"/>
      <c r="AT265" s="39"/>
    </row>
    <row r="266" spans="2:46" ht="13.5" customHeight="1" x14ac:dyDescent="0.15">
      <c r="B266" s="290"/>
      <c r="C266" s="29" t="s">
        <v>38</v>
      </c>
      <c r="D266" s="187"/>
      <c r="E266" s="58"/>
      <c r="F266" s="188"/>
      <c r="G266" s="188"/>
      <c r="H266" s="188"/>
      <c r="I266" s="64"/>
      <c r="J266" s="64"/>
      <c r="K266" s="189"/>
      <c r="L266" s="259"/>
      <c r="M266" s="259"/>
      <c r="N266" s="58"/>
      <c r="O266" s="30"/>
      <c r="P266" s="58"/>
      <c r="Q266" s="30"/>
      <c r="R266" s="134"/>
      <c r="S266" s="206"/>
      <c r="T266" s="290"/>
      <c r="U266" s="29" t="s">
        <v>38</v>
      </c>
      <c r="V266" s="187"/>
      <c r="W266" s="58"/>
      <c r="X266" s="188"/>
      <c r="Y266" s="188"/>
      <c r="Z266" s="188"/>
      <c r="AA266" s="64"/>
      <c r="AB266" s="64"/>
      <c r="AC266" s="189"/>
      <c r="AD266" s="259"/>
      <c r="AE266" s="259"/>
      <c r="AF266" s="58"/>
      <c r="AG266" s="30"/>
      <c r="AH266" s="58"/>
      <c r="AI266" s="30"/>
      <c r="AJ266" s="134"/>
      <c r="AK266" s="208"/>
      <c r="AL266" s="290"/>
      <c r="AM266" s="88" t="str">
        <f t="shared" si="24"/>
        <v/>
      </c>
      <c r="AN266" s="123" t="str">
        <f t="shared" si="25"/>
        <v/>
      </c>
      <c r="AO266" s="123" t="str">
        <f t="shared" si="26"/>
        <v/>
      </c>
      <c r="AP266" s="123" t="str">
        <f t="shared" si="27"/>
        <v/>
      </c>
      <c r="AQ266" s="89" t="str">
        <f t="shared" si="28"/>
        <v/>
      </c>
      <c r="AR266" s="39"/>
      <c r="AS266" s="234"/>
      <c r="AT266" s="39"/>
    </row>
    <row r="267" spans="2:46" ht="13.5" customHeight="1" thickBot="1" x14ac:dyDescent="0.2">
      <c r="B267" s="291"/>
      <c r="C267" s="29"/>
      <c r="D267" s="187"/>
      <c r="E267" s="58"/>
      <c r="F267" s="190"/>
      <c r="G267" s="190"/>
      <c r="H267" s="190"/>
      <c r="I267" s="58"/>
      <c r="J267" s="58"/>
      <c r="K267" s="189"/>
      <c r="L267" s="259"/>
      <c r="M267" s="259"/>
      <c r="N267" s="58"/>
      <c r="O267" s="30"/>
      <c r="P267" s="58"/>
      <c r="Q267" s="30"/>
      <c r="R267" s="185"/>
      <c r="S267" s="206"/>
      <c r="T267" s="291"/>
      <c r="U267" s="29"/>
      <c r="V267" s="187"/>
      <c r="W267" s="58"/>
      <c r="X267" s="190"/>
      <c r="Y267" s="190"/>
      <c r="Z267" s="190"/>
      <c r="AA267" s="58"/>
      <c r="AB267" s="58"/>
      <c r="AC267" s="189"/>
      <c r="AD267" s="259"/>
      <c r="AE267" s="259"/>
      <c r="AF267" s="58"/>
      <c r="AG267" s="30"/>
      <c r="AH267" s="58"/>
      <c r="AI267" s="30"/>
      <c r="AJ267" s="185"/>
      <c r="AK267" s="208"/>
      <c r="AL267" s="291"/>
      <c r="AM267" s="124" t="str">
        <f t="shared" si="24"/>
        <v/>
      </c>
      <c r="AN267" s="125" t="str">
        <f t="shared" si="25"/>
        <v/>
      </c>
      <c r="AO267" s="125" t="str">
        <f t="shared" si="26"/>
        <v/>
      </c>
      <c r="AP267" s="125" t="str">
        <f t="shared" si="27"/>
        <v/>
      </c>
      <c r="AQ267" s="126" t="str">
        <f t="shared" si="28"/>
        <v/>
      </c>
      <c r="AR267" s="39"/>
      <c r="AS267" s="234"/>
      <c r="AT267" s="39"/>
    </row>
    <row r="268" spans="2:46" ht="13.5" customHeight="1" x14ac:dyDescent="0.15">
      <c r="B268" s="289" t="s">
        <v>119</v>
      </c>
      <c r="C268" s="27" t="s">
        <v>34</v>
      </c>
      <c r="D268" s="41"/>
      <c r="E268" s="57"/>
      <c r="F268" s="98"/>
      <c r="G268" s="98"/>
      <c r="H268" s="98"/>
      <c r="I268" s="62"/>
      <c r="J268" s="62"/>
      <c r="K268" s="63"/>
      <c r="L268" s="258"/>
      <c r="M268" s="258"/>
      <c r="N268" s="57"/>
      <c r="O268" s="28"/>
      <c r="P268" s="57"/>
      <c r="Q268" s="28"/>
      <c r="R268" s="133"/>
      <c r="S268" s="206"/>
      <c r="T268" s="289" t="s">
        <v>119</v>
      </c>
      <c r="U268" s="27" t="s">
        <v>34</v>
      </c>
      <c r="V268" s="41"/>
      <c r="W268" s="57"/>
      <c r="X268" s="98"/>
      <c r="Y268" s="98"/>
      <c r="Z268" s="98"/>
      <c r="AA268" s="62"/>
      <c r="AB268" s="62"/>
      <c r="AC268" s="63"/>
      <c r="AD268" s="258"/>
      <c r="AE268" s="258"/>
      <c r="AF268" s="57"/>
      <c r="AG268" s="28"/>
      <c r="AH268" s="57"/>
      <c r="AI268" s="28"/>
      <c r="AJ268" s="133"/>
      <c r="AK268" s="208"/>
      <c r="AL268" s="289" t="s">
        <v>119</v>
      </c>
      <c r="AM268" s="121" t="str">
        <f t="shared" si="24"/>
        <v/>
      </c>
      <c r="AN268" s="97" t="str">
        <f t="shared" si="25"/>
        <v/>
      </c>
      <c r="AO268" s="97" t="str">
        <f t="shared" si="26"/>
        <v/>
      </c>
      <c r="AP268" s="97" t="str">
        <f t="shared" si="27"/>
        <v/>
      </c>
      <c r="AQ268" s="122" t="str">
        <f t="shared" si="28"/>
        <v/>
      </c>
      <c r="AR268" s="39"/>
      <c r="AS268" s="234"/>
      <c r="AT268" s="39"/>
    </row>
    <row r="269" spans="2:46" ht="13.5" customHeight="1" x14ac:dyDescent="0.15">
      <c r="B269" s="290"/>
      <c r="C269" s="29" t="s">
        <v>35</v>
      </c>
      <c r="D269" s="187"/>
      <c r="E269" s="58"/>
      <c r="F269" s="188"/>
      <c r="G269" s="188"/>
      <c r="H269" s="188"/>
      <c r="I269" s="64"/>
      <c r="J269" s="64"/>
      <c r="K269" s="189"/>
      <c r="L269" s="259"/>
      <c r="M269" s="259"/>
      <c r="N269" s="58"/>
      <c r="O269" s="30"/>
      <c r="P269" s="58"/>
      <c r="Q269" s="30"/>
      <c r="R269" s="134"/>
      <c r="S269" s="206"/>
      <c r="T269" s="290"/>
      <c r="U269" s="29" t="s">
        <v>35</v>
      </c>
      <c r="V269" s="187"/>
      <c r="W269" s="58"/>
      <c r="X269" s="188"/>
      <c r="Y269" s="188"/>
      <c r="Z269" s="188"/>
      <c r="AA269" s="64"/>
      <c r="AB269" s="64"/>
      <c r="AC269" s="189"/>
      <c r="AD269" s="259"/>
      <c r="AE269" s="259"/>
      <c r="AF269" s="58"/>
      <c r="AG269" s="30"/>
      <c r="AH269" s="58"/>
      <c r="AI269" s="30"/>
      <c r="AJ269" s="134"/>
      <c r="AK269" s="208"/>
      <c r="AL269" s="290"/>
      <c r="AM269" s="88" t="str">
        <f t="shared" si="24"/>
        <v/>
      </c>
      <c r="AN269" s="123" t="str">
        <f t="shared" si="25"/>
        <v/>
      </c>
      <c r="AO269" s="123" t="str">
        <f t="shared" si="26"/>
        <v/>
      </c>
      <c r="AP269" s="123" t="str">
        <f t="shared" si="27"/>
        <v/>
      </c>
      <c r="AQ269" s="89" t="str">
        <f t="shared" si="28"/>
        <v/>
      </c>
      <c r="AR269" s="39"/>
      <c r="AS269" s="234"/>
      <c r="AT269" s="39"/>
    </row>
    <row r="270" spans="2:46" ht="13.5" customHeight="1" x14ac:dyDescent="0.15">
      <c r="B270" s="290"/>
      <c r="C270" s="29" t="s">
        <v>36</v>
      </c>
      <c r="D270" s="187"/>
      <c r="E270" s="58"/>
      <c r="F270" s="188"/>
      <c r="G270" s="188"/>
      <c r="H270" s="188"/>
      <c r="I270" s="64"/>
      <c r="J270" s="64"/>
      <c r="K270" s="189"/>
      <c r="L270" s="259"/>
      <c r="M270" s="259"/>
      <c r="N270" s="58"/>
      <c r="O270" s="30"/>
      <c r="P270" s="58"/>
      <c r="Q270" s="30"/>
      <c r="R270" s="134"/>
      <c r="S270" s="206"/>
      <c r="T270" s="290"/>
      <c r="U270" s="29" t="s">
        <v>36</v>
      </c>
      <c r="V270" s="187"/>
      <c r="W270" s="58"/>
      <c r="X270" s="188"/>
      <c r="Y270" s="188"/>
      <c r="Z270" s="188"/>
      <c r="AA270" s="64"/>
      <c r="AB270" s="64"/>
      <c r="AC270" s="189"/>
      <c r="AD270" s="259"/>
      <c r="AE270" s="259"/>
      <c r="AF270" s="58"/>
      <c r="AG270" s="30"/>
      <c r="AH270" s="58"/>
      <c r="AI270" s="30"/>
      <c r="AJ270" s="134"/>
      <c r="AK270" s="208"/>
      <c r="AL270" s="290"/>
      <c r="AM270" s="88" t="str">
        <f t="shared" si="24"/>
        <v/>
      </c>
      <c r="AN270" s="123" t="str">
        <f t="shared" si="25"/>
        <v/>
      </c>
      <c r="AO270" s="123" t="str">
        <f t="shared" si="26"/>
        <v/>
      </c>
      <c r="AP270" s="123" t="str">
        <f t="shared" si="27"/>
        <v/>
      </c>
      <c r="AQ270" s="89" t="str">
        <f t="shared" si="28"/>
        <v/>
      </c>
      <c r="AR270" s="39"/>
      <c r="AS270" s="234"/>
      <c r="AT270" s="39"/>
    </row>
    <row r="271" spans="2:46" ht="13.5" customHeight="1" x14ac:dyDescent="0.15">
      <c r="B271" s="290"/>
      <c r="C271" s="29" t="s">
        <v>38</v>
      </c>
      <c r="D271" s="187"/>
      <c r="E271" s="58"/>
      <c r="F271" s="188"/>
      <c r="G271" s="188"/>
      <c r="H271" s="188"/>
      <c r="I271" s="64"/>
      <c r="J271" s="64"/>
      <c r="K271" s="189"/>
      <c r="L271" s="259"/>
      <c r="M271" s="259"/>
      <c r="N271" s="58"/>
      <c r="O271" s="30"/>
      <c r="P271" s="58"/>
      <c r="Q271" s="30"/>
      <c r="R271" s="134"/>
      <c r="S271" s="206"/>
      <c r="T271" s="290"/>
      <c r="U271" s="29" t="s">
        <v>38</v>
      </c>
      <c r="V271" s="187"/>
      <c r="W271" s="58"/>
      <c r="X271" s="188"/>
      <c r="Y271" s="188"/>
      <c r="Z271" s="188"/>
      <c r="AA271" s="64"/>
      <c r="AB271" s="64"/>
      <c r="AC271" s="189"/>
      <c r="AD271" s="259"/>
      <c r="AE271" s="259"/>
      <c r="AF271" s="58"/>
      <c r="AG271" s="30"/>
      <c r="AH271" s="58"/>
      <c r="AI271" s="30"/>
      <c r="AJ271" s="134"/>
      <c r="AK271" s="208"/>
      <c r="AL271" s="290"/>
      <c r="AM271" s="88" t="str">
        <f t="shared" si="24"/>
        <v/>
      </c>
      <c r="AN271" s="123" t="str">
        <f t="shared" si="25"/>
        <v/>
      </c>
      <c r="AO271" s="123" t="str">
        <f t="shared" si="26"/>
        <v/>
      </c>
      <c r="AP271" s="123" t="str">
        <f t="shared" si="27"/>
        <v/>
      </c>
      <c r="AQ271" s="89" t="str">
        <f t="shared" si="28"/>
        <v/>
      </c>
      <c r="AR271" s="39"/>
      <c r="AS271" s="234"/>
      <c r="AT271" s="39"/>
    </row>
    <row r="272" spans="2:46" ht="13.5" customHeight="1" thickBot="1" x14ac:dyDescent="0.2">
      <c r="B272" s="291"/>
      <c r="C272" s="29"/>
      <c r="D272" s="187"/>
      <c r="E272" s="58"/>
      <c r="F272" s="190"/>
      <c r="G272" s="190"/>
      <c r="H272" s="190"/>
      <c r="I272" s="58"/>
      <c r="J272" s="58"/>
      <c r="K272" s="189"/>
      <c r="L272" s="259"/>
      <c r="M272" s="259"/>
      <c r="N272" s="58"/>
      <c r="O272" s="30"/>
      <c r="P272" s="58"/>
      <c r="Q272" s="30"/>
      <c r="R272" s="185"/>
      <c r="S272" s="206"/>
      <c r="T272" s="291"/>
      <c r="U272" s="29"/>
      <c r="V272" s="187"/>
      <c r="W272" s="58"/>
      <c r="X272" s="190"/>
      <c r="Y272" s="190"/>
      <c r="Z272" s="190"/>
      <c r="AA272" s="58"/>
      <c r="AB272" s="58"/>
      <c r="AC272" s="189"/>
      <c r="AD272" s="259"/>
      <c r="AE272" s="259"/>
      <c r="AF272" s="58"/>
      <c r="AG272" s="30"/>
      <c r="AH272" s="58"/>
      <c r="AI272" s="30"/>
      <c r="AJ272" s="185"/>
      <c r="AK272" s="208"/>
      <c r="AL272" s="291"/>
      <c r="AM272" s="124" t="str">
        <f t="shared" si="24"/>
        <v/>
      </c>
      <c r="AN272" s="125" t="str">
        <f t="shared" si="25"/>
        <v/>
      </c>
      <c r="AO272" s="125" t="str">
        <f t="shared" si="26"/>
        <v/>
      </c>
      <c r="AP272" s="125" t="str">
        <f t="shared" si="27"/>
        <v/>
      </c>
      <c r="AQ272" s="126" t="str">
        <f t="shared" si="28"/>
        <v/>
      </c>
      <c r="AR272" s="39"/>
      <c r="AS272" s="234"/>
      <c r="AT272" s="39"/>
    </row>
    <row r="273" spans="2:46" ht="13.5" customHeight="1" x14ac:dyDescent="0.15">
      <c r="B273" s="289" t="s">
        <v>120</v>
      </c>
      <c r="C273" s="27" t="s">
        <v>34</v>
      </c>
      <c r="D273" s="41"/>
      <c r="E273" s="57"/>
      <c r="F273" s="98"/>
      <c r="G273" s="98"/>
      <c r="H273" s="98"/>
      <c r="I273" s="62"/>
      <c r="J273" s="62"/>
      <c r="K273" s="63"/>
      <c r="L273" s="258"/>
      <c r="M273" s="258"/>
      <c r="N273" s="57"/>
      <c r="O273" s="28"/>
      <c r="P273" s="57"/>
      <c r="Q273" s="28"/>
      <c r="R273" s="133"/>
      <c r="S273" s="206"/>
      <c r="T273" s="289" t="s">
        <v>120</v>
      </c>
      <c r="U273" s="27" t="s">
        <v>34</v>
      </c>
      <c r="V273" s="41"/>
      <c r="W273" s="57"/>
      <c r="X273" s="98"/>
      <c r="Y273" s="98"/>
      <c r="Z273" s="98"/>
      <c r="AA273" s="62"/>
      <c r="AB273" s="62"/>
      <c r="AC273" s="63"/>
      <c r="AD273" s="258"/>
      <c r="AE273" s="258"/>
      <c r="AF273" s="57"/>
      <c r="AG273" s="28"/>
      <c r="AH273" s="57"/>
      <c r="AI273" s="28"/>
      <c r="AJ273" s="133"/>
      <c r="AK273" s="208"/>
      <c r="AL273" s="289" t="s">
        <v>120</v>
      </c>
      <c r="AM273" s="121" t="str">
        <f t="shared" si="24"/>
        <v/>
      </c>
      <c r="AN273" s="97" t="str">
        <f t="shared" si="25"/>
        <v/>
      </c>
      <c r="AO273" s="97" t="str">
        <f t="shared" si="26"/>
        <v/>
      </c>
      <c r="AP273" s="97" t="str">
        <f t="shared" si="27"/>
        <v/>
      </c>
      <c r="AQ273" s="122" t="str">
        <f t="shared" si="28"/>
        <v/>
      </c>
      <c r="AR273" s="39"/>
      <c r="AS273" s="234"/>
      <c r="AT273" s="39"/>
    </row>
    <row r="274" spans="2:46" ht="13.5" customHeight="1" x14ac:dyDescent="0.15">
      <c r="B274" s="290"/>
      <c r="C274" s="29" t="s">
        <v>35</v>
      </c>
      <c r="D274" s="187"/>
      <c r="E274" s="58"/>
      <c r="F274" s="188"/>
      <c r="G274" s="188"/>
      <c r="H274" s="188"/>
      <c r="I274" s="64"/>
      <c r="J274" s="64"/>
      <c r="K274" s="189"/>
      <c r="L274" s="259"/>
      <c r="M274" s="259"/>
      <c r="N274" s="58"/>
      <c r="O274" s="30"/>
      <c r="P274" s="58"/>
      <c r="Q274" s="30"/>
      <c r="R274" s="134"/>
      <c r="S274" s="206"/>
      <c r="T274" s="290"/>
      <c r="U274" s="29" t="s">
        <v>35</v>
      </c>
      <c r="V274" s="187"/>
      <c r="W274" s="58"/>
      <c r="X274" s="188"/>
      <c r="Y274" s="188"/>
      <c r="Z274" s="188"/>
      <c r="AA274" s="64"/>
      <c r="AB274" s="64"/>
      <c r="AC274" s="189"/>
      <c r="AD274" s="259"/>
      <c r="AE274" s="259"/>
      <c r="AF274" s="58"/>
      <c r="AG274" s="30"/>
      <c r="AH274" s="58"/>
      <c r="AI274" s="30"/>
      <c r="AJ274" s="134"/>
      <c r="AK274" s="208"/>
      <c r="AL274" s="290"/>
      <c r="AM274" s="88" t="str">
        <f t="shared" si="24"/>
        <v/>
      </c>
      <c r="AN274" s="123" t="str">
        <f t="shared" si="25"/>
        <v/>
      </c>
      <c r="AO274" s="123" t="str">
        <f t="shared" si="26"/>
        <v/>
      </c>
      <c r="AP274" s="123" t="str">
        <f t="shared" si="27"/>
        <v/>
      </c>
      <c r="AQ274" s="89" t="str">
        <f t="shared" si="28"/>
        <v/>
      </c>
      <c r="AR274" s="39"/>
      <c r="AS274" s="234"/>
      <c r="AT274" s="39"/>
    </row>
    <row r="275" spans="2:46" ht="13.5" customHeight="1" x14ac:dyDescent="0.15">
      <c r="B275" s="290"/>
      <c r="C275" s="29" t="s">
        <v>36</v>
      </c>
      <c r="D275" s="187"/>
      <c r="E275" s="58"/>
      <c r="F275" s="188"/>
      <c r="G275" s="188"/>
      <c r="H275" s="188"/>
      <c r="I275" s="64"/>
      <c r="J275" s="64"/>
      <c r="K275" s="189"/>
      <c r="L275" s="259"/>
      <c r="M275" s="259"/>
      <c r="N275" s="58"/>
      <c r="O275" s="30"/>
      <c r="P275" s="58"/>
      <c r="Q275" s="30"/>
      <c r="R275" s="134"/>
      <c r="S275" s="206"/>
      <c r="T275" s="290"/>
      <c r="U275" s="29" t="s">
        <v>36</v>
      </c>
      <c r="V275" s="187"/>
      <c r="W275" s="58"/>
      <c r="X275" s="188"/>
      <c r="Y275" s="188"/>
      <c r="Z275" s="188"/>
      <c r="AA275" s="64"/>
      <c r="AB275" s="64"/>
      <c r="AC275" s="189"/>
      <c r="AD275" s="259"/>
      <c r="AE275" s="259"/>
      <c r="AF275" s="58"/>
      <c r="AG275" s="30"/>
      <c r="AH275" s="58"/>
      <c r="AI275" s="30"/>
      <c r="AJ275" s="134"/>
      <c r="AK275" s="208"/>
      <c r="AL275" s="290"/>
      <c r="AM275" s="88" t="str">
        <f t="shared" si="24"/>
        <v/>
      </c>
      <c r="AN275" s="123" t="str">
        <f t="shared" si="25"/>
        <v/>
      </c>
      <c r="AO275" s="123" t="str">
        <f t="shared" si="26"/>
        <v/>
      </c>
      <c r="AP275" s="123" t="str">
        <f t="shared" si="27"/>
        <v/>
      </c>
      <c r="AQ275" s="89" t="str">
        <f t="shared" si="28"/>
        <v/>
      </c>
      <c r="AR275" s="39"/>
      <c r="AS275" s="234"/>
      <c r="AT275" s="39"/>
    </row>
    <row r="276" spans="2:46" ht="13.5" customHeight="1" x14ac:dyDescent="0.15">
      <c r="B276" s="290"/>
      <c r="C276" s="29" t="s">
        <v>38</v>
      </c>
      <c r="D276" s="187"/>
      <c r="E276" s="58"/>
      <c r="F276" s="188"/>
      <c r="G276" s="188"/>
      <c r="H276" s="188"/>
      <c r="I276" s="64"/>
      <c r="J276" s="64"/>
      <c r="K276" s="189"/>
      <c r="L276" s="259"/>
      <c r="M276" s="259"/>
      <c r="N276" s="58"/>
      <c r="O276" s="30"/>
      <c r="P276" s="58"/>
      <c r="Q276" s="30"/>
      <c r="R276" s="134"/>
      <c r="S276" s="206"/>
      <c r="T276" s="290"/>
      <c r="U276" s="29" t="s">
        <v>38</v>
      </c>
      <c r="V276" s="187"/>
      <c r="W276" s="58"/>
      <c r="X276" s="188"/>
      <c r="Y276" s="188"/>
      <c r="Z276" s="188"/>
      <c r="AA276" s="64"/>
      <c r="AB276" s="64"/>
      <c r="AC276" s="189"/>
      <c r="AD276" s="259"/>
      <c r="AE276" s="259"/>
      <c r="AF276" s="58"/>
      <c r="AG276" s="30"/>
      <c r="AH276" s="58"/>
      <c r="AI276" s="30"/>
      <c r="AJ276" s="134"/>
      <c r="AK276" s="208"/>
      <c r="AL276" s="290"/>
      <c r="AM276" s="88" t="str">
        <f t="shared" si="24"/>
        <v/>
      </c>
      <c r="AN276" s="123" t="str">
        <f t="shared" si="25"/>
        <v/>
      </c>
      <c r="AO276" s="123" t="str">
        <f t="shared" si="26"/>
        <v/>
      </c>
      <c r="AP276" s="123" t="str">
        <f t="shared" si="27"/>
        <v/>
      </c>
      <c r="AQ276" s="89" t="str">
        <f t="shared" si="28"/>
        <v/>
      </c>
      <c r="AR276" s="39"/>
      <c r="AS276" s="234"/>
      <c r="AT276" s="39"/>
    </row>
    <row r="277" spans="2:46" ht="13.5" customHeight="1" thickBot="1" x14ac:dyDescent="0.2">
      <c r="B277" s="291"/>
      <c r="C277" s="29"/>
      <c r="D277" s="187"/>
      <c r="E277" s="58"/>
      <c r="F277" s="190"/>
      <c r="G277" s="190"/>
      <c r="H277" s="190"/>
      <c r="I277" s="58"/>
      <c r="J277" s="58"/>
      <c r="K277" s="189"/>
      <c r="L277" s="259"/>
      <c r="M277" s="259"/>
      <c r="N277" s="58"/>
      <c r="O277" s="30"/>
      <c r="P277" s="58"/>
      <c r="Q277" s="30"/>
      <c r="R277" s="185"/>
      <c r="S277" s="206"/>
      <c r="T277" s="291"/>
      <c r="U277" s="29"/>
      <c r="V277" s="187"/>
      <c r="W277" s="58"/>
      <c r="X277" s="190"/>
      <c r="Y277" s="190"/>
      <c r="Z277" s="190"/>
      <c r="AA277" s="58"/>
      <c r="AB277" s="58"/>
      <c r="AC277" s="189"/>
      <c r="AD277" s="259"/>
      <c r="AE277" s="259"/>
      <c r="AF277" s="58"/>
      <c r="AG277" s="30"/>
      <c r="AH277" s="58"/>
      <c r="AI277" s="30"/>
      <c r="AJ277" s="185"/>
      <c r="AK277" s="208"/>
      <c r="AL277" s="291"/>
      <c r="AM277" s="124" t="str">
        <f t="shared" si="24"/>
        <v/>
      </c>
      <c r="AN277" s="125" t="str">
        <f t="shared" si="25"/>
        <v/>
      </c>
      <c r="AO277" s="125" t="str">
        <f t="shared" si="26"/>
        <v/>
      </c>
      <c r="AP277" s="125" t="str">
        <f t="shared" si="27"/>
        <v/>
      </c>
      <c r="AQ277" s="126" t="str">
        <f t="shared" si="28"/>
        <v/>
      </c>
      <c r="AR277" s="39"/>
      <c r="AS277" s="234"/>
      <c r="AT277" s="39"/>
    </row>
    <row r="278" spans="2:46" ht="13.5" customHeight="1" x14ac:dyDescent="0.15">
      <c r="B278" s="289" t="s">
        <v>121</v>
      </c>
      <c r="C278" s="27" t="s">
        <v>34</v>
      </c>
      <c r="D278" s="41"/>
      <c r="E278" s="57"/>
      <c r="F278" s="98"/>
      <c r="G278" s="98"/>
      <c r="H278" s="98"/>
      <c r="I278" s="62"/>
      <c r="J278" s="62"/>
      <c r="K278" s="63"/>
      <c r="L278" s="258"/>
      <c r="M278" s="258"/>
      <c r="N278" s="57"/>
      <c r="O278" s="28"/>
      <c r="P278" s="57"/>
      <c r="Q278" s="28"/>
      <c r="R278" s="133"/>
      <c r="S278" s="206"/>
      <c r="T278" s="289" t="s">
        <v>121</v>
      </c>
      <c r="U278" s="27" t="s">
        <v>34</v>
      </c>
      <c r="V278" s="41"/>
      <c r="W278" s="57"/>
      <c r="X278" s="98"/>
      <c r="Y278" s="98"/>
      <c r="Z278" s="98"/>
      <c r="AA278" s="62"/>
      <c r="AB278" s="62"/>
      <c r="AC278" s="63"/>
      <c r="AD278" s="258"/>
      <c r="AE278" s="258"/>
      <c r="AF278" s="57"/>
      <c r="AG278" s="28"/>
      <c r="AH278" s="57"/>
      <c r="AI278" s="28"/>
      <c r="AJ278" s="133"/>
      <c r="AK278" s="208"/>
      <c r="AL278" s="289" t="s">
        <v>121</v>
      </c>
      <c r="AM278" s="121" t="str">
        <f t="shared" si="24"/>
        <v/>
      </c>
      <c r="AN278" s="97" t="str">
        <f t="shared" si="25"/>
        <v/>
      </c>
      <c r="AO278" s="97" t="str">
        <f t="shared" si="26"/>
        <v/>
      </c>
      <c r="AP278" s="97" t="str">
        <f t="shared" si="27"/>
        <v/>
      </c>
      <c r="AQ278" s="122" t="str">
        <f t="shared" si="28"/>
        <v/>
      </c>
      <c r="AR278" s="39"/>
      <c r="AS278" s="234"/>
      <c r="AT278" s="39"/>
    </row>
    <row r="279" spans="2:46" ht="13.5" customHeight="1" x14ac:dyDescent="0.15">
      <c r="B279" s="290"/>
      <c r="C279" s="29" t="s">
        <v>35</v>
      </c>
      <c r="D279" s="187"/>
      <c r="E279" s="58"/>
      <c r="F279" s="188"/>
      <c r="G279" s="188"/>
      <c r="H279" s="188"/>
      <c r="I279" s="64"/>
      <c r="J279" s="64"/>
      <c r="K279" s="189"/>
      <c r="L279" s="259"/>
      <c r="M279" s="259"/>
      <c r="N279" s="58"/>
      <c r="O279" s="30"/>
      <c r="P279" s="58"/>
      <c r="Q279" s="30"/>
      <c r="R279" s="134"/>
      <c r="S279" s="206"/>
      <c r="T279" s="290"/>
      <c r="U279" s="29" t="s">
        <v>35</v>
      </c>
      <c r="V279" s="187"/>
      <c r="W279" s="58"/>
      <c r="X279" s="188"/>
      <c r="Y279" s="188"/>
      <c r="Z279" s="188"/>
      <c r="AA279" s="64"/>
      <c r="AB279" s="64"/>
      <c r="AC279" s="189"/>
      <c r="AD279" s="259"/>
      <c r="AE279" s="259"/>
      <c r="AF279" s="58"/>
      <c r="AG279" s="30"/>
      <c r="AH279" s="58"/>
      <c r="AI279" s="30"/>
      <c r="AJ279" s="134"/>
      <c r="AK279" s="208"/>
      <c r="AL279" s="290"/>
      <c r="AM279" s="88" t="str">
        <f t="shared" si="24"/>
        <v/>
      </c>
      <c r="AN279" s="123" t="str">
        <f t="shared" si="25"/>
        <v/>
      </c>
      <c r="AO279" s="123" t="str">
        <f t="shared" si="26"/>
        <v/>
      </c>
      <c r="AP279" s="123" t="str">
        <f t="shared" si="27"/>
        <v/>
      </c>
      <c r="AQ279" s="89" t="str">
        <f t="shared" si="28"/>
        <v/>
      </c>
      <c r="AR279" s="39"/>
      <c r="AS279" s="234"/>
      <c r="AT279" s="39"/>
    </row>
    <row r="280" spans="2:46" ht="13.5" customHeight="1" x14ac:dyDescent="0.15">
      <c r="B280" s="290"/>
      <c r="C280" s="29" t="s">
        <v>36</v>
      </c>
      <c r="D280" s="187"/>
      <c r="E280" s="58"/>
      <c r="F280" s="188"/>
      <c r="G280" s="188"/>
      <c r="H280" s="188"/>
      <c r="I280" s="64"/>
      <c r="J280" s="64"/>
      <c r="K280" s="189"/>
      <c r="L280" s="259"/>
      <c r="M280" s="259"/>
      <c r="N280" s="58"/>
      <c r="O280" s="30"/>
      <c r="P280" s="58"/>
      <c r="Q280" s="30"/>
      <c r="R280" s="134"/>
      <c r="S280" s="206"/>
      <c r="T280" s="290"/>
      <c r="U280" s="29" t="s">
        <v>36</v>
      </c>
      <c r="V280" s="187"/>
      <c r="W280" s="58"/>
      <c r="X280" s="188"/>
      <c r="Y280" s="188"/>
      <c r="Z280" s="188"/>
      <c r="AA280" s="64"/>
      <c r="AB280" s="64"/>
      <c r="AC280" s="189"/>
      <c r="AD280" s="259"/>
      <c r="AE280" s="259"/>
      <c r="AF280" s="58"/>
      <c r="AG280" s="30"/>
      <c r="AH280" s="58"/>
      <c r="AI280" s="30"/>
      <c r="AJ280" s="134"/>
      <c r="AK280" s="208"/>
      <c r="AL280" s="290"/>
      <c r="AM280" s="88" t="str">
        <f t="shared" si="24"/>
        <v/>
      </c>
      <c r="AN280" s="123" t="str">
        <f t="shared" si="25"/>
        <v/>
      </c>
      <c r="AO280" s="123" t="str">
        <f t="shared" si="26"/>
        <v/>
      </c>
      <c r="AP280" s="123" t="str">
        <f t="shared" si="27"/>
        <v/>
      </c>
      <c r="AQ280" s="89" t="str">
        <f t="shared" si="28"/>
        <v/>
      </c>
      <c r="AR280" s="39"/>
      <c r="AS280" s="234"/>
      <c r="AT280" s="39"/>
    </row>
    <row r="281" spans="2:46" ht="13.5" customHeight="1" x14ac:dyDescent="0.15">
      <c r="B281" s="290"/>
      <c r="C281" s="29" t="s">
        <v>38</v>
      </c>
      <c r="D281" s="187"/>
      <c r="E281" s="58"/>
      <c r="F281" s="188"/>
      <c r="G281" s="188"/>
      <c r="H281" s="188"/>
      <c r="I281" s="64"/>
      <c r="J281" s="64"/>
      <c r="K281" s="189"/>
      <c r="L281" s="259"/>
      <c r="M281" s="259"/>
      <c r="N281" s="58"/>
      <c r="O281" s="30"/>
      <c r="P281" s="58"/>
      <c r="Q281" s="30"/>
      <c r="R281" s="134"/>
      <c r="S281" s="206"/>
      <c r="T281" s="290"/>
      <c r="U281" s="29" t="s">
        <v>38</v>
      </c>
      <c r="V281" s="187"/>
      <c r="W281" s="58"/>
      <c r="X281" s="188"/>
      <c r="Y281" s="188"/>
      <c r="Z281" s="188"/>
      <c r="AA281" s="64"/>
      <c r="AB281" s="64"/>
      <c r="AC281" s="189"/>
      <c r="AD281" s="259"/>
      <c r="AE281" s="259"/>
      <c r="AF281" s="58"/>
      <c r="AG281" s="30"/>
      <c r="AH281" s="58"/>
      <c r="AI281" s="30"/>
      <c r="AJ281" s="134"/>
      <c r="AK281" s="208"/>
      <c r="AL281" s="290"/>
      <c r="AM281" s="88" t="str">
        <f t="shared" si="24"/>
        <v/>
      </c>
      <c r="AN281" s="123" t="str">
        <f t="shared" si="25"/>
        <v/>
      </c>
      <c r="AO281" s="123" t="str">
        <f t="shared" si="26"/>
        <v/>
      </c>
      <c r="AP281" s="123" t="str">
        <f t="shared" si="27"/>
        <v/>
      </c>
      <c r="AQ281" s="89" t="str">
        <f t="shared" si="28"/>
        <v/>
      </c>
      <c r="AR281" s="39"/>
      <c r="AS281" s="234"/>
      <c r="AT281" s="39"/>
    </row>
    <row r="282" spans="2:46" ht="13.5" customHeight="1" thickBot="1" x14ac:dyDescent="0.2">
      <c r="B282" s="291"/>
      <c r="C282" s="29"/>
      <c r="D282" s="187"/>
      <c r="E282" s="58"/>
      <c r="F282" s="190"/>
      <c r="G282" s="190"/>
      <c r="H282" s="190"/>
      <c r="I282" s="58"/>
      <c r="J282" s="58"/>
      <c r="K282" s="189"/>
      <c r="L282" s="259"/>
      <c r="M282" s="259"/>
      <c r="N282" s="58"/>
      <c r="O282" s="30"/>
      <c r="P282" s="58"/>
      <c r="Q282" s="30"/>
      <c r="R282" s="185"/>
      <c r="S282" s="206"/>
      <c r="T282" s="291"/>
      <c r="U282" s="29"/>
      <c r="V282" s="187"/>
      <c r="W282" s="58"/>
      <c r="X282" s="190"/>
      <c r="Y282" s="190"/>
      <c r="Z282" s="190"/>
      <c r="AA282" s="58"/>
      <c r="AB282" s="58"/>
      <c r="AC282" s="189"/>
      <c r="AD282" s="259"/>
      <c r="AE282" s="259"/>
      <c r="AF282" s="58"/>
      <c r="AG282" s="30"/>
      <c r="AH282" s="58"/>
      <c r="AI282" s="30"/>
      <c r="AJ282" s="185"/>
      <c r="AK282" s="208"/>
      <c r="AL282" s="291"/>
      <c r="AM282" s="124" t="str">
        <f t="shared" si="24"/>
        <v/>
      </c>
      <c r="AN282" s="125" t="str">
        <f t="shared" si="25"/>
        <v/>
      </c>
      <c r="AO282" s="125" t="str">
        <f t="shared" si="26"/>
        <v/>
      </c>
      <c r="AP282" s="125" t="str">
        <f t="shared" si="27"/>
        <v/>
      </c>
      <c r="AQ282" s="126" t="str">
        <f t="shared" si="28"/>
        <v/>
      </c>
      <c r="AR282" s="39"/>
      <c r="AS282" s="234"/>
      <c r="AT282" s="39"/>
    </row>
    <row r="283" spans="2:46" ht="13.5" customHeight="1" x14ac:dyDescent="0.15">
      <c r="B283" s="289" t="s">
        <v>122</v>
      </c>
      <c r="C283" s="27" t="s">
        <v>34</v>
      </c>
      <c r="D283" s="41"/>
      <c r="E283" s="57"/>
      <c r="F283" s="98"/>
      <c r="G283" s="98"/>
      <c r="H283" s="98"/>
      <c r="I283" s="62"/>
      <c r="J283" s="62"/>
      <c r="K283" s="63"/>
      <c r="L283" s="258"/>
      <c r="M283" s="258"/>
      <c r="N283" s="57"/>
      <c r="O283" s="28"/>
      <c r="P283" s="57"/>
      <c r="Q283" s="28"/>
      <c r="R283" s="133"/>
      <c r="S283" s="206"/>
      <c r="T283" s="289" t="s">
        <v>122</v>
      </c>
      <c r="U283" s="27" t="s">
        <v>34</v>
      </c>
      <c r="V283" s="41"/>
      <c r="W283" s="57"/>
      <c r="X283" s="98"/>
      <c r="Y283" s="98"/>
      <c r="Z283" s="98"/>
      <c r="AA283" s="62"/>
      <c r="AB283" s="62"/>
      <c r="AC283" s="63"/>
      <c r="AD283" s="258"/>
      <c r="AE283" s="258"/>
      <c r="AF283" s="57"/>
      <c r="AG283" s="28"/>
      <c r="AH283" s="57"/>
      <c r="AI283" s="28"/>
      <c r="AJ283" s="133"/>
      <c r="AK283" s="208"/>
      <c r="AL283" s="289" t="s">
        <v>122</v>
      </c>
      <c r="AM283" s="121" t="str">
        <f t="shared" si="24"/>
        <v/>
      </c>
      <c r="AN283" s="97" t="str">
        <f t="shared" si="25"/>
        <v/>
      </c>
      <c r="AO283" s="97" t="str">
        <f t="shared" si="26"/>
        <v/>
      </c>
      <c r="AP283" s="97" t="str">
        <f t="shared" si="27"/>
        <v/>
      </c>
      <c r="AQ283" s="122" t="str">
        <f t="shared" si="28"/>
        <v/>
      </c>
      <c r="AR283" s="39"/>
      <c r="AS283" s="234"/>
      <c r="AT283" s="39"/>
    </row>
    <row r="284" spans="2:46" ht="13.5" customHeight="1" x14ac:dyDescent="0.15">
      <c r="B284" s="290"/>
      <c r="C284" s="29" t="s">
        <v>35</v>
      </c>
      <c r="D284" s="187"/>
      <c r="E284" s="58"/>
      <c r="F284" s="188"/>
      <c r="G284" s="188"/>
      <c r="H284" s="188"/>
      <c r="I284" s="64"/>
      <c r="J284" s="64"/>
      <c r="K284" s="189"/>
      <c r="L284" s="259"/>
      <c r="M284" s="259"/>
      <c r="N284" s="58"/>
      <c r="O284" s="30"/>
      <c r="P284" s="58"/>
      <c r="Q284" s="30"/>
      <c r="R284" s="134"/>
      <c r="S284" s="206"/>
      <c r="T284" s="290"/>
      <c r="U284" s="29" t="s">
        <v>35</v>
      </c>
      <c r="V284" s="187"/>
      <c r="W284" s="58"/>
      <c r="X284" s="188"/>
      <c r="Y284" s="188"/>
      <c r="Z284" s="188"/>
      <c r="AA284" s="64"/>
      <c r="AB284" s="64"/>
      <c r="AC284" s="189"/>
      <c r="AD284" s="259"/>
      <c r="AE284" s="259"/>
      <c r="AF284" s="58"/>
      <c r="AG284" s="30"/>
      <c r="AH284" s="58"/>
      <c r="AI284" s="30"/>
      <c r="AJ284" s="134"/>
      <c r="AK284" s="208"/>
      <c r="AL284" s="290"/>
      <c r="AM284" s="88" t="str">
        <f t="shared" si="24"/>
        <v/>
      </c>
      <c r="AN284" s="123" t="str">
        <f t="shared" si="25"/>
        <v/>
      </c>
      <c r="AO284" s="123" t="str">
        <f t="shared" si="26"/>
        <v/>
      </c>
      <c r="AP284" s="123" t="str">
        <f t="shared" si="27"/>
        <v/>
      </c>
      <c r="AQ284" s="89" t="str">
        <f t="shared" si="28"/>
        <v/>
      </c>
      <c r="AR284" s="39"/>
      <c r="AS284" s="234"/>
      <c r="AT284" s="39"/>
    </row>
    <row r="285" spans="2:46" ht="13.5" customHeight="1" x14ac:dyDescent="0.15">
      <c r="B285" s="290"/>
      <c r="C285" s="29" t="s">
        <v>36</v>
      </c>
      <c r="D285" s="187"/>
      <c r="E285" s="58"/>
      <c r="F285" s="188"/>
      <c r="G285" s="188"/>
      <c r="H285" s="188"/>
      <c r="I285" s="64"/>
      <c r="J285" s="64"/>
      <c r="K285" s="189"/>
      <c r="L285" s="259"/>
      <c r="M285" s="259"/>
      <c r="N285" s="58"/>
      <c r="O285" s="30"/>
      <c r="P285" s="58"/>
      <c r="Q285" s="30"/>
      <c r="R285" s="134"/>
      <c r="S285" s="206"/>
      <c r="T285" s="290"/>
      <c r="U285" s="29" t="s">
        <v>36</v>
      </c>
      <c r="V285" s="187"/>
      <c r="W285" s="58"/>
      <c r="X285" s="188"/>
      <c r="Y285" s="188"/>
      <c r="Z285" s="188"/>
      <c r="AA285" s="64"/>
      <c r="AB285" s="64"/>
      <c r="AC285" s="189"/>
      <c r="AD285" s="259"/>
      <c r="AE285" s="259"/>
      <c r="AF285" s="58"/>
      <c r="AG285" s="30"/>
      <c r="AH285" s="58"/>
      <c r="AI285" s="30"/>
      <c r="AJ285" s="134"/>
      <c r="AK285" s="208"/>
      <c r="AL285" s="290"/>
      <c r="AM285" s="88" t="str">
        <f t="shared" si="24"/>
        <v/>
      </c>
      <c r="AN285" s="123" t="str">
        <f t="shared" si="25"/>
        <v/>
      </c>
      <c r="AO285" s="123" t="str">
        <f t="shared" si="26"/>
        <v/>
      </c>
      <c r="AP285" s="123" t="str">
        <f t="shared" si="27"/>
        <v/>
      </c>
      <c r="AQ285" s="89" t="str">
        <f t="shared" si="28"/>
        <v/>
      </c>
      <c r="AR285" s="39"/>
      <c r="AS285" s="234"/>
      <c r="AT285" s="39"/>
    </row>
    <row r="286" spans="2:46" ht="13.5" customHeight="1" x14ac:dyDescent="0.15">
      <c r="B286" s="290"/>
      <c r="C286" s="29" t="s">
        <v>38</v>
      </c>
      <c r="D286" s="187"/>
      <c r="E286" s="58"/>
      <c r="F286" s="188"/>
      <c r="G286" s="188"/>
      <c r="H286" s="188"/>
      <c r="I286" s="64"/>
      <c r="J286" s="64"/>
      <c r="K286" s="189"/>
      <c r="L286" s="259"/>
      <c r="M286" s="259"/>
      <c r="N286" s="58"/>
      <c r="O286" s="30"/>
      <c r="P286" s="58"/>
      <c r="Q286" s="30"/>
      <c r="R286" s="134"/>
      <c r="S286" s="206"/>
      <c r="T286" s="290"/>
      <c r="U286" s="29" t="s">
        <v>38</v>
      </c>
      <c r="V286" s="187"/>
      <c r="W286" s="58"/>
      <c r="X286" s="188"/>
      <c r="Y286" s="188"/>
      <c r="Z286" s="188"/>
      <c r="AA286" s="64"/>
      <c r="AB286" s="64"/>
      <c r="AC286" s="189"/>
      <c r="AD286" s="259"/>
      <c r="AE286" s="259"/>
      <c r="AF286" s="58"/>
      <c r="AG286" s="30"/>
      <c r="AH286" s="58"/>
      <c r="AI286" s="30"/>
      <c r="AJ286" s="134"/>
      <c r="AK286" s="208"/>
      <c r="AL286" s="290"/>
      <c r="AM286" s="88" t="str">
        <f t="shared" si="24"/>
        <v/>
      </c>
      <c r="AN286" s="123" t="str">
        <f t="shared" si="25"/>
        <v/>
      </c>
      <c r="AO286" s="123" t="str">
        <f t="shared" si="26"/>
        <v/>
      </c>
      <c r="AP286" s="123" t="str">
        <f t="shared" si="27"/>
        <v/>
      </c>
      <c r="AQ286" s="89" t="str">
        <f t="shared" si="28"/>
        <v/>
      </c>
      <c r="AR286" s="39"/>
      <c r="AS286" s="234"/>
      <c r="AT286" s="39"/>
    </row>
    <row r="287" spans="2:46" ht="13.5" customHeight="1" thickBot="1" x14ac:dyDescent="0.2">
      <c r="B287" s="291"/>
      <c r="C287" s="29"/>
      <c r="D287" s="187"/>
      <c r="E287" s="58"/>
      <c r="F287" s="190"/>
      <c r="G287" s="190"/>
      <c r="H287" s="190"/>
      <c r="I287" s="58"/>
      <c r="J287" s="58"/>
      <c r="K287" s="189"/>
      <c r="L287" s="259"/>
      <c r="M287" s="259"/>
      <c r="N287" s="58"/>
      <c r="O287" s="30"/>
      <c r="P287" s="58"/>
      <c r="Q287" s="30"/>
      <c r="R287" s="185"/>
      <c r="S287" s="206"/>
      <c r="T287" s="291"/>
      <c r="U287" s="29"/>
      <c r="V287" s="187"/>
      <c r="W287" s="58"/>
      <c r="X287" s="190"/>
      <c r="Y287" s="190"/>
      <c r="Z287" s="190"/>
      <c r="AA287" s="58"/>
      <c r="AB287" s="58"/>
      <c r="AC287" s="189"/>
      <c r="AD287" s="259"/>
      <c r="AE287" s="259"/>
      <c r="AF287" s="58"/>
      <c r="AG287" s="30"/>
      <c r="AH287" s="58"/>
      <c r="AI287" s="30"/>
      <c r="AJ287" s="185"/>
      <c r="AK287" s="208"/>
      <c r="AL287" s="291"/>
      <c r="AM287" s="124" t="str">
        <f t="shared" si="24"/>
        <v/>
      </c>
      <c r="AN287" s="125" t="str">
        <f t="shared" si="25"/>
        <v/>
      </c>
      <c r="AO287" s="125" t="str">
        <f t="shared" si="26"/>
        <v/>
      </c>
      <c r="AP287" s="125" t="str">
        <f t="shared" si="27"/>
        <v/>
      </c>
      <c r="AQ287" s="126" t="str">
        <f t="shared" si="28"/>
        <v/>
      </c>
      <c r="AR287" s="39"/>
      <c r="AS287" s="234"/>
      <c r="AT287" s="39"/>
    </row>
    <row r="288" spans="2:46" ht="13.5" customHeight="1" x14ac:dyDescent="0.15">
      <c r="B288" s="289" t="s">
        <v>123</v>
      </c>
      <c r="C288" s="27" t="s">
        <v>34</v>
      </c>
      <c r="D288" s="41"/>
      <c r="E288" s="57"/>
      <c r="F288" s="98"/>
      <c r="G288" s="98"/>
      <c r="H288" s="98"/>
      <c r="I288" s="62"/>
      <c r="J288" s="62"/>
      <c r="K288" s="63"/>
      <c r="L288" s="258"/>
      <c r="M288" s="258"/>
      <c r="N288" s="57"/>
      <c r="O288" s="28"/>
      <c r="P288" s="57"/>
      <c r="Q288" s="28"/>
      <c r="R288" s="133"/>
      <c r="S288" s="206"/>
      <c r="T288" s="289" t="s">
        <v>123</v>
      </c>
      <c r="U288" s="27" t="s">
        <v>34</v>
      </c>
      <c r="V288" s="41"/>
      <c r="W288" s="57"/>
      <c r="X288" s="98"/>
      <c r="Y288" s="98"/>
      <c r="Z288" s="98"/>
      <c r="AA288" s="62"/>
      <c r="AB288" s="62"/>
      <c r="AC288" s="63"/>
      <c r="AD288" s="258"/>
      <c r="AE288" s="258"/>
      <c r="AF288" s="57"/>
      <c r="AG288" s="28"/>
      <c r="AH288" s="57"/>
      <c r="AI288" s="28"/>
      <c r="AJ288" s="133"/>
      <c r="AK288" s="208"/>
      <c r="AL288" s="289" t="s">
        <v>123</v>
      </c>
      <c r="AM288" s="121" t="str">
        <f t="shared" si="24"/>
        <v/>
      </c>
      <c r="AN288" s="97" t="str">
        <f t="shared" si="25"/>
        <v/>
      </c>
      <c r="AO288" s="97" t="str">
        <f t="shared" si="26"/>
        <v/>
      </c>
      <c r="AP288" s="97" t="str">
        <f t="shared" si="27"/>
        <v/>
      </c>
      <c r="AQ288" s="122" t="str">
        <f t="shared" si="28"/>
        <v/>
      </c>
      <c r="AR288" s="39"/>
      <c r="AS288" s="234"/>
      <c r="AT288" s="39"/>
    </row>
    <row r="289" spans="2:46" ht="13.5" customHeight="1" x14ac:dyDescent="0.15">
      <c r="B289" s="290"/>
      <c r="C289" s="29" t="s">
        <v>35</v>
      </c>
      <c r="D289" s="187"/>
      <c r="E289" s="58"/>
      <c r="F289" s="188"/>
      <c r="G289" s="188"/>
      <c r="H289" s="188"/>
      <c r="I289" s="64"/>
      <c r="J289" s="64"/>
      <c r="K289" s="189"/>
      <c r="L289" s="259"/>
      <c r="M289" s="259"/>
      <c r="N289" s="58"/>
      <c r="O289" s="30"/>
      <c r="P289" s="58"/>
      <c r="Q289" s="30"/>
      <c r="R289" s="134"/>
      <c r="S289" s="206"/>
      <c r="T289" s="290"/>
      <c r="U289" s="29" t="s">
        <v>35</v>
      </c>
      <c r="V289" s="187"/>
      <c r="W289" s="58"/>
      <c r="X289" s="188"/>
      <c r="Y289" s="188"/>
      <c r="Z289" s="188"/>
      <c r="AA289" s="64"/>
      <c r="AB289" s="64"/>
      <c r="AC289" s="189"/>
      <c r="AD289" s="259"/>
      <c r="AE289" s="259"/>
      <c r="AF289" s="58"/>
      <c r="AG289" s="30"/>
      <c r="AH289" s="58"/>
      <c r="AI289" s="30"/>
      <c r="AJ289" s="134"/>
      <c r="AK289" s="208"/>
      <c r="AL289" s="290"/>
      <c r="AM289" s="88" t="str">
        <f t="shared" ref="AM289:AM352" si="29">IF(OR(X289="",F289=""),"",X289-F289)</f>
        <v/>
      </c>
      <c r="AN289" s="123" t="str">
        <f t="shared" ref="AN289:AN352" si="30">IF(OR(Y289="",G289=""),"",Y289-G289)</f>
        <v/>
      </c>
      <c r="AO289" s="123" t="str">
        <f t="shared" ref="AO289:AO352" si="31">IF(OR(Z289="",H289=""),"",Z289-H289)</f>
        <v/>
      </c>
      <c r="AP289" s="123" t="str">
        <f t="shared" ref="AP289:AP352" si="32">IF(OR(AA289="",I289=""),"",AA289-I289)</f>
        <v/>
      </c>
      <c r="AQ289" s="89" t="str">
        <f t="shared" ref="AQ289:AQ352" si="33">IF(OR(AB289="",J289=""),"",AB289-J289)</f>
        <v/>
      </c>
      <c r="AR289" s="39"/>
      <c r="AS289" s="234"/>
      <c r="AT289" s="39"/>
    </row>
    <row r="290" spans="2:46" ht="13.5" customHeight="1" x14ac:dyDescent="0.15">
      <c r="B290" s="290"/>
      <c r="C290" s="29" t="s">
        <v>36</v>
      </c>
      <c r="D290" s="187"/>
      <c r="E290" s="58"/>
      <c r="F290" s="188"/>
      <c r="G290" s="188"/>
      <c r="H290" s="188"/>
      <c r="I290" s="64"/>
      <c r="J290" s="64"/>
      <c r="K290" s="189"/>
      <c r="L290" s="259"/>
      <c r="M290" s="259"/>
      <c r="N290" s="58"/>
      <c r="O290" s="30"/>
      <c r="P290" s="58"/>
      <c r="Q290" s="30"/>
      <c r="R290" s="134"/>
      <c r="S290" s="206"/>
      <c r="T290" s="290"/>
      <c r="U290" s="29" t="s">
        <v>36</v>
      </c>
      <c r="V290" s="187"/>
      <c r="W290" s="58"/>
      <c r="X290" s="188"/>
      <c r="Y290" s="188"/>
      <c r="Z290" s="188"/>
      <c r="AA290" s="64"/>
      <c r="AB290" s="64"/>
      <c r="AC290" s="189"/>
      <c r="AD290" s="259"/>
      <c r="AE290" s="259"/>
      <c r="AF290" s="58"/>
      <c r="AG290" s="30"/>
      <c r="AH290" s="58"/>
      <c r="AI290" s="30"/>
      <c r="AJ290" s="134"/>
      <c r="AK290" s="208"/>
      <c r="AL290" s="290"/>
      <c r="AM290" s="88" t="str">
        <f t="shared" si="29"/>
        <v/>
      </c>
      <c r="AN290" s="123" t="str">
        <f t="shared" si="30"/>
        <v/>
      </c>
      <c r="AO290" s="123" t="str">
        <f t="shared" si="31"/>
        <v/>
      </c>
      <c r="AP290" s="123" t="str">
        <f t="shared" si="32"/>
        <v/>
      </c>
      <c r="AQ290" s="89" t="str">
        <f t="shared" si="33"/>
        <v/>
      </c>
      <c r="AR290" s="39"/>
      <c r="AS290" s="234"/>
      <c r="AT290" s="39"/>
    </row>
    <row r="291" spans="2:46" ht="13.5" customHeight="1" x14ac:dyDescent="0.15">
      <c r="B291" s="290"/>
      <c r="C291" s="29" t="s">
        <v>38</v>
      </c>
      <c r="D291" s="187"/>
      <c r="E291" s="58"/>
      <c r="F291" s="188"/>
      <c r="G291" s="188"/>
      <c r="H291" s="188"/>
      <c r="I291" s="64"/>
      <c r="J291" s="64"/>
      <c r="K291" s="189"/>
      <c r="L291" s="259"/>
      <c r="M291" s="259"/>
      <c r="N291" s="58"/>
      <c r="O291" s="30"/>
      <c r="P291" s="58"/>
      <c r="Q291" s="30"/>
      <c r="R291" s="134"/>
      <c r="S291" s="206"/>
      <c r="T291" s="290"/>
      <c r="U291" s="29" t="s">
        <v>38</v>
      </c>
      <c r="V291" s="187"/>
      <c r="W291" s="58"/>
      <c r="X291" s="188"/>
      <c r="Y291" s="188"/>
      <c r="Z291" s="188"/>
      <c r="AA291" s="64"/>
      <c r="AB291" s="64"/>
      <c r="AC291" s="189"/>
      <c r="AD291" s="259"/>
      <c r="AE291" s="259"/>
      <c r="AF291" s="58"/>
      <c r="AG291" s="30"/>
      <c r="AH291" s="58"/>
      <c r="AI291" s="30"/>
      <c r="AJ291" s="134"/>
      <c r="AK291" s="208"/>
      <c r="AL291" s="290"/>
      <c r="AM291" s="88" t="str">
        <f t="shared" si="29"/>
        <v/>
      </c>
      <c r="AN291" s="123" t="str">
        <f t="shared" si="30"/>
        <v/>
      </c>
      <c r="AO291" s="123" t="str">
        <f t="shared" si="31"/>
        <v/>
      </c>
      <c r="AP291" s="123" t="str">
        <f t="shared" si="32"/>
        <v/>
      </c>
      <c r="AQ291" s="89" t="str">
        <f t="shared" si="33"/>
        <v/>
      </c>
      <c r="AR291" s="39"/>
      <c r="AS291" s="234"/>
      <c r="AT291" s="39"/>
    </row>
    <row r="292" spans="2:46" ht="13.5" customHeight="1" thickBot="1" x14ac:dyDescent="0.2">
      <c r="B292" s="291"/>
      <c r="C292" s="29"/>
      <c r="D292" s="187"/>
      <c r="E292" s="58"/>
      <c r="F292" s="190"/>
      <c r="G292" s="190"/>
      <c r="H292" s="190"/>
      <c r="I292" s="58"/>
      <c r="J292" s="58"/>
      <c r="K292" s="189"/>
      <c r="L292" s="259"/>
      <c r="M292" s="259"/>
      <c r="N292" s="58"/>
      <c r="O292" s="30"/>
      <c r="P292" s="58"/>
      <c r="Q292" s="30"/>
      <c r="R292" s="185"/>
      <c r="S292" s="206"/>
      <c r="T292" s="291"/>
      <c r="U292" s="29"/>
      <c r="V292" s="187"/>
      <c r="W292" s="58"/>
      <c r="X292" s="190"/>
      <c r="Y292" s="190"/>
      <c r="Z292" s="190"/>
      <c r="AA292" s="58"/>
      <c r="AB292" s="58"/>
      <c r="AC292" s="189"/>
      <c r="AD292" s="259"/>
      <c r="AE292" s="259"/>
      <c r="AF292" s="58"/>
      <c r="AG292" s="30"/>
      <c r="AH292" s="58"/>
      <c r="AI292" s="30"/>
      <c r="AJ292" s="185"/>
      <c r="AK292" s="208"/>
      <c r="AL292" s="291"/>
      <c r="AM292" s="124" t="str">
        <f t="shared" si="29"/>
        <v/>
      </c>
      <c r="AN292" s="125" t="str">
        <f t="shared" si="30"/>
        <v/>
      </c>
      <c r="AO292" s="125" t="str">
        <f t="shared" si="31"/>
        <v/>
      </c>
      <c r="AP292" s="125" t="str">
        <f t="shared" si="32"/>
        <v/>
      </c>
      <c r="AQ292" s="126" t="str">
        <f t="shared" si="33"/>
        <v/>
      </c>
      <c r="AR292" s="39"/>
      <c r="AS292" s="234"/>
      <c r="AT292" s="39"/>
    </row>
    <row r="293" spans="2:46" ht="13.5" customHeight="1" x14ac:dyDescent="0.15">
      <c r="B293" s="289" t="s">
        <v>124</v>
      </c>
      <c r="C293" s="27" t="s">
        <v>34</v>
      </c>
      <c r="D293" s="41"/>
      <c r="E293" s="57"/>
      <c r="F293" s="98"/>
      <c r="G293" s="98"/>
      <c r="H293" s="98"/>
      <c r="I293" s="62"/>
      <c r="J293" s="62"/>
      <c r="K293" s="63"/>
      <c r="L293" s="258"/>
      <c r="M293" s="258"/>
      <c r="N293" s="57"/>
      <c r="O293" s="28"/>
      <c r="P293" s="57"/>
      <c r="Q293" s="28"/>
      <c r="R293" s="133"/>
      <c r="S293" s="206"/>
      <c r="T293" s="289" t="s">
        <v>124</v>
      </c>
      <c r="U293" s="27" t="s">
        <v>34</v>
      </c>
      <c r="V293" s="41"/>
      <c r="W293" s="57"/>
      <c r="X293" s="98"/>
      <c r="Y293" s="98"/>
      <c r="Z293" s="98"/>
      <c r="AA293" s="62"/>
      <c r="AB293" s="62"/>
      <c r="AC293" s="63"/>
      <c r="AD293" s="258"/>
      <c r="AE293" s="258"/>
      <c r="AF293" s="57"/>
      <c r="AG293" s="28"/>
      <c r="AH293" s="57"/>
      <c r="AI293" s="28"/>
      <c r="AJ293" s="133"/>
      <c r="AK293" s="208"/>
      <c r="AL293" s="289" t="s">
        <v>124</v>
      </c>
      <c r="AM293" s="121" t="str">
        <f t="shared" si="29"/>
        <v/>
      </c>
      <c r="AN293" s="97" t="str">
        <f t="shared" si="30"/>
        <v/>
      </c>
      <c r="AO293" s="97" t="str">
        <f t="shared" si="31"/>
        <v/>
      </c>
      <c r="AP293" s="97" t="str">
        <f t="shared" si="32"/>
        <v/>
      </c>
      <c r="AQ293" s="122" t="str">
        <f t="shared" si="33"/>
        <v/>
      </c>
      <c r="AR293" s="39"/>
      <c r="AS293" s="234"/>
      <c r="AT293" s="39"/>
    </row>
    <row r="294" spans="2:46" ht="13.5" customHeight="1" x14ac:dyDescent="0.15">
      <c r="B294" s="290"/>
      <c r="C294" s="29" t="s">
        <v>35</v>
      </c>
      <c r="D294" s="187"/>
      <c r="E294" s="58"/>
      <c r="F294" s="188"/>
      <c r="G294" s="188"/>
      <c r="H294" s="188"/>
      <c r="I294" s="64"/>
      <c r="J294" s="64"/>
      <c r="K294" s="189"/>
      <c r="L294" s="259"/>
      <c r="M294" s="259"/>
      <c r="N294" s="58"/>
      <c r="O294" s="30"/>
      <c r="P294" s="58"/>
      <c r="Q294" s="30"/>
      <c r="R294" s="134"/>
      <c r="S294" s="206"/>
      <c r="T294" s="290"/>
      <c r="U294" s="29" t="s">
        <v>35</v>
      </c>
      <c r="V294" s="187"/>
      <c r="W294" s="58"/>
      <c r="X294" s="188"/>
      <c r="Y294" s="188"/>
      <c r="Z294" s="188"/>
      <c r="AA294" s="64"/>
      <c r="AB294" s="64"/>
      <c r="AC294" s="189"/>
      <c r="AD294" s="259"/>
      <c r="AE294" s="259"/>
      <c r="AF294" s="58"/>
      <c r="AG294" s="30"/>
      <c r="AH294" s="58"/>
      <c r="AI294" s="30"/>
      <c r="AJ294" s="134"/>
      <c r="AK294" s="208"/>
      <c r="AL294" s="290"/>
      <c r="AM294" s="88" t="str">
        <f t="shared" si="29"/>
        <v/>
      </c>
      <c r="AN294" s="123" t="str">
        <f t="shared" si="30"/>
        <v/>
      </c>
      <c r="AO294" s="123" t="str">
        <f t="shared" si="31"/>
        <v/>
      </c>
      <c r="AP294" s="123" t="str">
        <f t="shared" si="32"/>
        <v/>
      </c>
      <c r="AQ294" s="89" t="str">
        <f t="shared" si="33"/>
        <v/>
      </c>
      <c r="AR294" s="39"/>
      <c r="AS294" s="234"/>
      <c r="AT294" s="39"/>
    </row>
    <row r="295" spans="2:46" ht="13.5" customHeight="1" x14ac:dyDescent="0.15">
      <c r="B295" s="290"/>
      <c r="C295" s="29" t="s">
        <v>36</v>
      </c>
      <c r="D295" s="187"/>
      <c r="E295" s="58"/>
      <c r="F295" s="188"/>
      <c r="G295" s="188"/>
      <c r="H295" s="188"/>
      <c r="I295" s="64"/>
      <c r="J295" s="64"/>
      <c r="K295" s="189"/>
      <c r="L295" s="259"/>
      <c r="M295" s="259"/>
      <c r="N295" s="58"/>
      <c r="O295" s="30"/>
      <c r="P295" s="58"/>
      <c r="Q295" s="30"/>
      <c r="R295" s="134"/>
      <c r="S295" s="206"/>
      <c r="T295" s="290"/>
      <c r="U295" s="29" t="s">
        <v>36</v>
      </c>
      <c r="V295" s="187"/>
      <c r="W295" s="58"/>
      <c r="X295" s="188"/>
      <c r="Y295" s="188"/>
      <c r="Z295" s="188"/>
      <c r="AA295" s="64"/>
      <c r="AB295" s="64"/>
      <c r="AC295" s="189"/>
      <c r="AD295" s="259"/>
      <c r="AE295" s="259"/>
      <c r="AF295" s="58"/>
      <c r="AG295" s="30"/>
      <c r="AH295" s="58"/>
      <c r="AI295" s="30"/>
      <c r="AJ295" s="134"/>
      <c r="AK295" s="208"/>
      <c r="AL295" s="290"/>
      <c r="AM295" s="88" t="str">
        <f t="shared" si="29"/>
        <v/>
      </c>
      <c r="AN295" s="123" t="str">
        <f t="shared" si="30"/>
        <v/>
      </c>
      <c r="AO295" s="123" t="str">
        <f t="shared" si="31"/>
        <v/>
      </c>
      <c r="AP295" s="123" t="str">
        <f t="shared" si="32"/>
        <v/>
      </c>
      <c r="AQ295" s="89" t="str">
        <f t="shared" si="33"/>
        <v/>
      </c>
      <c r="AR295" s="39"/>
      <c r="AS295" s="234"/>
      <c r="AT295" s="39"/>
    </row>
    <row r="296" spans="2:46" ht="13.5" customHeight="1" x14ac:dyDescent="0.15">
      <c r="B296" s="290"/>
      <c r="C296" s="29" t="s">
        <v>38</v>
      </c>
      <c r="D296" s="187"/>
      <c r="E296" s="58"/>
      <c r="F296" s="188"/>
      <c r="G296" s="188"/>
      <c r="H296" s="188"/>
      <c r="I296" s="64"/>
      <c r="J296" s="64"/>
      <c r="K296" s="189"/>
      <c r="L296" s="259"/>
      <c r="M296" s="259"/>
      <c r="N296" s="58"/>
      <c r="O296" s="30"/>
      <c r="P296" s="58"/>
      <c r="Q296" s="30"/>
      <c r="R296" s="134"/>
      <c r="S296" s="206"/>
      <c r="T296" s="290"/>
      <c r="U296" s="29" t="s">
        <v>38</v>
      </c>
      <c r="V296" s="187"/>
      <c r="W296" s="58"/>
      <c r="X296" s="188"/>
      <c r="Y296" s="188"/>
      <c r="Z296" s="188"/>
      <c r="AA296" s="64"/>
      <c r="AB296" s="64"/>
      <c r="AC296" s="189"/>
      <c r="AD296" s="259"/>
      <c r="AE296" s="259"/>
      <c r="AF296" s="58"/>
      <c r="AG296" s="30"/>
      <c r="AH296" s="58"/>
      <c r="AI296" s="30"/>
      <c r="AJ296" s="134"/>
      <c r="AK296" s="208"/>
      <c r="AL296" s="290"/>
      <c r="AM296" s="88" t="str">
        <f t="shared" si="29"/>
        <v/>
      </c>
      <c r="AN296" s="123" t="str">
        <f t="shared" si="30"/>
        <v/>
      </c>
      <c r="AO296" s="123" t="str">
        <f t="shared" si="31"/>
        <v/>
      </c>
      <c r="AP296" s="123" t="str">
        <f t="shared" si="32"/>
        <v/>
      </c>
      <c r="AQ296" s="89" t="str">
        <f t="shared" si="33"/>
        <v/>
      </c>
      <c r="AR296" s="39"/>
      <c r="AS296" s="234"/>
      <c r="AT296" s="39"/>
    </row>
    <row r="297" spans="2:46" ht="13.5" customHeight="1" thickBot="1" x14ac:dyDescent="0.2">
      <c r="B297" s="291"/>
      <c r="C297" s="29"/>
      <c r="D297" s="187"/>
      <c r="E297" s="58"/>
      <c r="F297" s="190"/>
      <c r="G297" s="190"/>
      <c r="H297" s="190"/>
      <c r="I297" s="58"/>
      <c r="J297" s="58"/>
      <c r="K297" s="189"/>
      <c r="L297" s="259"/>
      <c r="M297" s="259"/>
      <c r="N297" s="58"/>
      <c r="O297" s="30"/>
      <c r="P297" s="58"/>
      <c r="Q297" s="30"/>
      <c r="R297" s="185"/>
      <c r="S297" s="206"/>
      <c r="T297" s="291"/>
      <c r="U297" s="29"/>
      <c r="V297" s="187"/>
      <c r="W297" s="58"/>
      <c r="X297" s="190"/>
      <c r="Y297" s="190"/>
      <c r="Z297" s="190"/>
      <c r="AA297" s="58"/>
      <c r="AB297" s="58"/>
      <c r="AC297" s="189"/>
      <c r="AD297" s="259"/>
      <c r="AE297" s="259"/>
      <c r="AF297" s="58"/>
      <c r="AG297" s="30"/>
      <c r="AH297" s="58"/>
      <c r="AI297" s="30"/>
      <c r="AJ297" s="185"/>
      <c r="AK297" s="208"/>
      <c r="AL297" s="291"/>
      <c r="AM297" s="124" t="str">
        <f t="shared" si="29"/>
        <v/>
      </c>
      <c r="AN297" s="125" t="str">
        <f t="shared" si="30"/>
        <v/>
      </c>
      <c r="AO297" s="125" t="str">
        <f t="shared" si="31"/>
        <v/>
      </c>
      <c r="AP297" s="125" t="str">
        <f t="shared" si="32"/>
        <v/>
      </c>
      <c r="AQ297" s="126" t="str">
        <f t="shared" si="33"/>
        <v/>
      </c>
      <c r="AR297" s="39"/>
      <c r="AS297" s="234"/>
      <c r="AT297" s="39"/>
    </row>
    <row r="298" spans="2:46" ht="13.5" customHeight="1" x14ac:dyDescent="0.15">
      <c r="B298" s="289" t="s">
        <v>125</v>
      </c>
      <c r="C298" s="27" t="s">
        <v>34</v>
      </c>
      <c r="D298" s="41"/>
      <c r="E298" s="57"/>
      <c r="F298" s="98"/>
      <c r="G298" s="98"/>
      <c r="H298" s="98"/>
      <c r="I298" s="62"/>
      <c r="J298" s="62"/>
      <c r="K298" s="63"/>
      <c r="L298" s="258"/>
      <c r="M298" s="258"/>
      <c r="N298" s="57"/>
      <c r="O298" s="28"/>
      <c r="P298" s="57"/>
      <c r="Q298" s="28"/>
      <c r="R298" s="133"/>
      <c r="S298" s="206"/>
      <c r="T298" s="289" t="s">
        <v>125</v>
      </c>
      <c r="U298" s="27" t="s">
        <v>34</v>
      </c>
      <c r="V298" s="41"/>
      <c r="W298" s="57"/>
      <c r="X298" s="98"/>
      <c r="Y298" s="98"/>
      <c r="Z298" s="98"/>
      <c r="AA298" s="62"/>
      <c r="AB298" s="62"/>
      <c r="AC298" s="63"/>
      <c r="AD298" s="258"/>
      <c r="AE298" s="258"/>
      <c r="AF298" s="57"/>
      <c r="AG298" s="28"/>
      <c r="AH298" s="57"/>
      <c r="AI298" s="28"/>
      <c r="AJ298" s="133"/>
      <c r="AK298" s="208"/>
      <c r="AL298" s="289" t="s">
        <v>125</v>
      </c>
      <c r="AM298" s="121" t="str">
        <f t="shared" si="29"/>
        <v/>
      </c>
      <c r="AN298" s="97" t="str">
        <f t="shared" si="30"/>
        <v/>
      </c>
      <c r="AO298" s="97" t="str">
        <f t="shared" si="31"/>
        <v/>
      </c>
      <c r="AP298" s="97" t="str">
        <f t="shared" si="32"/>
        <v/>
      </c>
      <c r="AQ298" s="122" t="str">
        <f t="shared" si="33"/>
        <v/>
      </c>
      <c r="AR298" s="39"/>
      <c r="AS298" s="234"/>
      <c r="AT298" s="39"/>
    </row>
    <row r="299" spans="2:46" ht="13.5" customHeight="1" x14ac:dyDescent="0.15">
      <c r="B299" s="290"/>
      <c r="C299" s="29" t="s">
        <v>35</v>
      </c>
      <c r="D299" s="187"/>
      <c r="E299" s="58"/>
      <c r="F299" s="188"/>
      <c r="G299" s="188"/>
      <c r="H299" s="188"/>
      <c r="I299" s="64"/>
      <c r="J299" s="64"/>
      <c r="K299" s="189"/>
      <c r="L299" s="259"/>
      <c r="M299" s="259"/>
      <c r="N299" s="58"/>
      <c r="O299" s="30"/>
      <c r="P299" s="58"/>
      <c r="Q299" s="30"/>
      <c r="R299" s="134"/>
      <c r="S299" s="206"/>
      <c r="T299" s="290"/>
      <c r="U299" s="29" t="s">
        <v>35</v>
      </c>
      <c r="V299" s="187"/>
      <c r="W299" s="58"/>
      <c r="X299" s="188"/>
      <c r="Y299" s="188"/>
      <c r="Z299" s="188"/>
      <c r="AA299" s="64"/>
      <c r="AB299" s="64"/>
      <c r="AC299" s="189"/>
      <c r="AD299" s="259"/>
      <c r="AE299" s="259"/>
      <c r="AF299" s="58"/>
      <c r="AG299" s="30"/>
      <c r="AH299" s="58"/>
      <c r="AI299" s="30"/>
      <c r="AJ299" s="134"/>
      <c r="AK299" s="208"/>
      <c r="AL299" s="290"/>
      <c r="AM299" s="88" t="str">
        <f t="shared" si="29"/>
        <v/>
      </c>
      <c r="AN299" s="123" t="str">
        <f t="shared" si="30"/>
        <v/>
      </c>
      <c r="AO299" s="123" t="str">
        <f t="shared" si="31"/>
        <v/>
      </c>
      <c r="AP299" s="123" t="str">
        <f t="shared" si="32"/>
        <v/>
      </c>
      <c r="AQ299" s="89" t="str">
        <f t="shared" si="33"/>
        <v/>
      </c>
      <c r="AR299" s="39"/>
      <c r="AS299" s="234"/>
      <c r="AT299" s="39"/>
    </row>
    <row r="300" spans="2:46" ht="13.5" customHeight="1" x14ac:dyDescent="0.15">
      <c r="B300" s="290"/>
      <c r="C300" s="29" t="s">
        <v>36</v>
      </c>
      <c r="D300" s="187"/>
      <c r="E300" s="58"/>
      <c r="F300" s="188"/>
      <c r="G300" s="188"/>
      <c r="H300" s="188"/>
      <c r="I300" s="64"/>
      <c r="J300" s="64"/>
      <c r="K300" s="189"/>
      <c r="L300" s="259"/>
      <c r="M300" s="259"/>
      <c r="N300" s="58"/>
      <c r="O300" s="30"/>
      <c r="P300" s="58"/>
      <c r="Q300" s="30"/>
      <c r="R300" s="134"/>
      <c r="S300" s="206"/>
      <c r="T300" s="290"/>
      <c r="U300" s="29" t="s">
        <v>36</v>
      </c>
      <c r="V300" s="187"/>
      <c r="W300" s="58"/>
      <c r="X300" s="188"/>
      <c r="Y300" s="188"/>
      <c r="Z300" s="188"/>
      <c r="AA300" s="64"/>
      <c r="AB300" s="64"/>
      <c r="AC300" s="189"/>
      <c r="AD300" s="259"/>
      <c r="AE300" s="259"/>
      <c r="AF300" s="58"/>
      <c r="AG300" s="30"/>
      <c r="AH300" s="58"/>
      <c r="AI300" s="30"/>
      <c r="AJ300" s="134"/>
      <c r="AK300" s="208"/>
      <c r="AL300" s="290"/>
      <c r="AM300" s="88" t="str">
        <f t="shared" si="29"/>
        <v/>
      </c>
      <c r="AN300" s="123" t="str">
        <f t="shared" si="30"/>
        <v/>
      </c>
      <c r="AO300" s="123" t="str">
        <f t="shared" si="31"/>
        <v/>
      </c>
      <c r="AP300" s="123" t="str">
        <f t="shared" si="32"/>
        <v/>
      </c>
      <c r="AQ300" s="89" t="str">
        <f t="shared" si="33"/>
        <v/>
      </c>
      <c r="AR300" s="39"/>
      <c r="AS300" s="234"/>
      <c r="AT300" s="39"/>
    </row>
    <row r="301" spans="2:46" ht="13.5" customHeight="1" x14ac:dyDescent="0.15">
      <c r="B301" s="290"/>
      <c r="C301" s="29" t="s">
        <v>38</v>
      </c>
      <c r="D301" s="187"/>
      <c r="E301" s="58"/>
      <c r="F301" s="188"/>
      <c r="G301" s="188"/>
      <c r="H301" s="188"/>
      <c r="I301" s="64"/>
      <c r="J301" s="64"/>
      <c r="K301" s="189"/>
      <c r="L301" s="259"/>
      <c r="M301" s="259"/>
      <c r="N301" s="58"/>
      <c r="O301" s="30"/>
      <c r="P301" s="58"/>
      <c r="Q301" s="30"/>
      <c r="R301" s="134"/>
      <c r="S301" s="206"/>
      <c r="T301" s="290"/>
      <c r="U301" s="29" t="s">
        <v>38</v>
      </c>
      <c r="V301" s="187"/>
      <c r="W301" s="58"/>
      <c r="X301" s="188"/>
      <c r="Y301" s="188"/>
      <c r="Z301" s="188"/>
      <c r="AA301" s="64"/>
      <c r="AB301" s="64"/>
      <c r="AC301" s="189"/>
      <c r="AD301" s="259"/>
      <c r="AE301" s="259"/>
      <c r="AF301" s="58"/>
      <c r="AG301" s="30"/>
      <c r="AH301" s="58"/>
      <c r="AI301" s="30"/>
      <c r="AJ301" s="134"/>
      <c r="AK301" s="208"/>
      <c r="AL301" s="290"/>
      <c r="AM301" s="88" t="str">
        <f t="shared" si="29"/>
        <v/>
      </c>
      <c r="AN301" s="123" t="str">
        <f t="shared" si="30"/>
        <v/>
      </c>
      <c r="AO301" s="123" t="str">
        <f t="shared" si="31"/>
        <v/>
      </c>
      <c r="AP301" s="123" t="str">
        <f t="shared" si="32"/>
        <v/>
      </c>
      <c r="AQ301" s="89" t="str">
        <f t="shared" si="33"/>
        <v/>
      </c>
      <c r="AR301" s="39"/>
      <c r="AS301" s="234"/>
      <c r="AT301" s="39"/>
    </row>
    <row r="302" spans="2:46" ht="13.5" customHeight="1" thickBot="1" x14ac:dyDescent="0.2">
      <c r="B302" s="291"/>
      <c r="C302" s="29"/>
      <c r="D302" s="187"/>
      <c r="E302" s="58"/>
      <c r="F302" s="190"/>
      <c r="G302" s="190"/>
      <c r="H302" s="190"/>
      <c r="I302" s="58"/>
      <c r="J302" s="58"/>
      <c r="K302" s="189"/>
      <c r="L302" s="259"/>
      <c r="M302" s="259"/>
      <c r="N302" s="58"/>
      <c r="O302" s="30"/>
      <c r="P302" s="58"/>
      <c r="Q302" s="30"/>
      <c r="R302" s="185"/>
      <c r="S302" s="206"/>
      <c r="T302" s="291"/>
      <c r="U302" s="29"/>
      <c r="V302" s="187"/>
      <c r="W302" s="58"/>
      <c r="X302" s="190"/>
      <c r="Y302" s="190"/>
      <c r="Z302" s="190"/>
      <c r="AA302" s="58"/>
      <c r="AB302" s="58"/>
      <c r="AC302" s="189"/>
      <c r="AD302" s="259"/>
      <c r="AE302" s="259"/>
      <c r="AF302" s="58"/>
      <c r="AG302" s="30"/>
      <c r="AH302" s="58"/>
      <c r="AI302" s="30"/>
      <c r="AJ302" s="185"/>
      <c r="AK302" s="208"/>
      <c r="AL302" s="291"/>
      <c r="AM302" s="124" t="str">
        <f t="shared" si="29"/>
        <v/>
      </c>
      <c r="AN302" s="125" t="str">
        <f t="shared" si="30"/>
        <v/>
      </c>
      <c r="AO302" s="125" t="str">
        <f t="shared" si="31"/>
        <v/>
      </c>
      <c r="AP302" s="125" t="str">
        <f t="shared" si="32"/>
        <v/>
      </c>
      <c r="AQ302" s="126" t="str">
        <f t="shared" si="33"/>
        <v/>
      </c>
      <c r="AR302" s="39"/>
      <c r="AS302" s="234"/>
      <c r="AT302" s="39"/>
    </row>
    <row r="303" spans="2:46" ht="13.5" customHeight="1" x14ac:dyDescent="0.15">
      <c r="B303" s="289" t="s">
        <v>126</v>
      </c>
      <c r="C303" s="27" t="s">
        <v>34</v>
      </c>
      <c r="D303" s="41"/>
      <c r="E303" s="57"/>
      <c r="F303" s="98"/>
      <c r="G303" s="98"/>
      <c r="H303" s="98"/>
      <c r="I303" s="62"/>
      <c r="J303" s="62"/>
      <c r="K303" s="63"/>
      <c r="L303" s="258"/>
      <c r="M303" s="258"/>
      <c r="N303" s="57"/>
      <c r="O303" s="28"/>
      <c r="P303" s="57"/>
      <c r="Q303" s="28"/>
      <c r="R303" s="133"/>
      <c r="S303" s="206"/>
      <c r="T303" s="289" t="s">
        <v>126</v>
      </c>
      <c r="U303" s="27" t="s">
        <v>34</v>
      </c>
      <c r="V303" s="41"/>
      <c r="W303" s="57"/>
      <c r="X303" s="98"/>
      <c r="Y303" s="98"/>
      <c r="Z303" s="98"/>
      <c r="AA303" s="62"/>
      <c r="AB303" s="62"/>
      <c r="AC303" s="63"/>
      <c r="AD303" s="258"/>
      <c r="AE303" s="258"/>
      <c r="AF303" s="57"/>
      <c r="AG303" s="28"/>
      <c r="AH303" s="57"/>
      <c r="AI303" s="28"/>
      <c r="AJ303" s="133"/>
      <c r="AK303" s="208"/>
      <c r="AL303" s="289" t="s">
        <v>126</v>
      </c>
      <c r="AM303" s="121" t="str">
        <f t="shared" si="29"/>
        <v/>
      </c>
      <c r="AN303" s="97" t="str">
        <f t="shared" si="30"/>
        <v/>
      </c>
      <c r="AO303" s="97" t="str">
        <f t="shared" si="31"/>
        <v/>
      </c>
      <c r="AP303" s="97" t="str">
        <f t="shared" si="32"/>
        <v/>
      </c>
      <c r="AQ303" s="122" t="str">
        <f t="shared" si="33"/>
        <v/>
      </c>
      <c r="AR303" s="39"/>
      <c r="AS303" s="234"/>
      <c r="AT303" s="39"/>
    </row>
    <row r="304" spans="2:46" ht="13.5" customHeight="1" x14ac:dyDescent="0.15">
      <c r="B304" s="290"/>
      <c r="C304" s="29" t="s">
        <v>35</v>
      </c>
      <c r="D304" s="187"/>
      <c r="E304" s="58"/>
      <c r="F304" s="188"/>
      <c r="G304" s="188"/>
      <c r="H304" s="188"/>
      <c r="I304" s="64"/>
      <c r="J304" s="64"/>
      <c r="K304" s="189"/>
      <c r="L304" s="259"/>
      <c r="M304" s="259"/>
      <c r="N304" s="58"/>
      <c r="O304" s="30"/>
      <c r="P304" s="58"/>
      <c r="Q304" s="30"/>
      <c r="R304" s="134"/>
      <c r="S304" s="206"/>
      <c r="T304" s="290"/>
      <c r="U304" s="29" t="s">
        <v>35</v>
      </c>
      <c r="V304" s="187"/>
      <c r="W304" s="58"/>
      <c r="X304" s="188"/>
      <c r="Y304" s="188"/>
      <c r="Z304" s="188"/>
      <c r="AA304" s="64"/>
      <c r="AB304" s="64"/>
      <c r="AC304" s="189"/>
      <c r="AD304" s="259"/>
      <c r="AE304" s="259"/>
      <c r="AF304" s="58"/>
      <c r="AG304" s="30"/>
      <c r="AH304" s="58"/>
      <c r="AI304" s="30"/>
      <c r="AJ304" s="134"/>
      <c r="AK304" s="208"/>
      <c r="AL304" s="290"/>
      <c r="AM304" s="88" t="str">
        <f t="shared" si="29"/>
        <v/>
      </c>
      <c r="AN304" s="123" t="str">
        <f t="shared" si="30"/>
        <v/>
      </c>
      <c r="AO304" s="123" t="str">
        <f t="shared" si="31"/>
        <v/>
      </c>
      <c r="AP304" s="123" t="str">
        <f t="shared" si="32"/>
        <v/>
      </c>
      <c r="AQ304" s="89" t="str">
        <f t="shared" si="33"/>
        <v/>
      </c>
      <c r="AR304" s="39"/>
      <c r="AS304" s="234"/>
      <c r="AT304" s="39"/>
    </row>
    <row r="305" spans="2:46" ht="13.5" customHeight="1" x14ac:dyDescent="0.15">
      <c r="B305" s="290"/>
      <c r="C305" s="29" t="s">
        <v>36</v>
      </c>
      <c r="D305" s="187"/>
      <c r="E305" s="58"/>
      <c r="F305" s="188"/>
      <c r="G305" s="188"/>
      <c r="H305" s="188"/>
      <c r="I305" s="64"/>
      <c r="J305" s="64"/>
      <c r="K305" s="189"/>
      <c r="L305" s="259"/>
      <c r="M305" s="259"/>
      <c r="N305" s="58"/>
      <c r="O305" s="30"/>
      <c r="P305" s="58"/>
      <c r="Q305" s="30"/>
      <c r="R305" s="134"/>
      <c r="S305" s="206"/>
      <c r="T305" s="290"/>
      <c r="U305" s="29" t="s">
        <v>36</v>
      </c>
      <c r="V305" s="187"/>
      <c r="W305" s="58"/>
      <c r="X305" s="188"/>
      <c r="Y305" s="188"/>
      <c r="Z305" s="188"/>
      <c r="AA305" s="64"/>
      <c r="AB305" s="64"/>
      <c r="AC305" s="189"/>
      <c r="AD305" s="259"/>
      <c r="AE305" s="259"/>
      <c r="AF305" s="58"/>
      <c r="AG305" s="30"/>
      <c r="AH305" s="58"/>
      <c r="AI305" s="30"/>
      <c r="AJ305" s="134"/>
      <c r="AK305" s="208"/>
      <c r="AL305" s="290"/>
      <c r="AM305" s="88" t="str">
        <f t="shared" si="29"/>
        <v/>
      </c>
      <c r="AN305" s="123" t="str">
        <f t="shared" si="30"/>
        <v/>
      </c>
      <c r="AO305" s="123" t="str">
        <f t="shared" si="31"/>
        <v/>
      </c>
      <c r="AP305" s="123" t="str">
        <f t="shared" si="32"/>
        <v/>
      </c>
      <c r="AQ305" s="89" t="str">
        <f t="shared" si="33"/>
        <v/>
      </c>
      <c r="AR305" s="39"/>
      <c r="AS305" s="234"/>
      <c r="AT305" s="39"/>
    </row>
    <row r="306" spans="2:46" ht="13.5" customHeight="1" x14ac:dyDescent="0.15">
      <c r="B306" s="290"/>
      <c r="C306" s="29" t="s">
        <v>38</v>
      </c>
      <c r="D306" s="187"/>
      <c r="E306" s="58"/>
      <c r="F306" s="188"/>
      <c r="G306" s="188"/>
      <c r="H306" s="188"/>
      <c r="I306" s="64"/>
      <c r="J306" s="64"/>
      <c r="K306" s="189"/>
      <c r="L306" s="259"/>
      <c r="M306" s="259"/>
      <c r="N306" s="58"/>
      <c r="O306" s="30"/>
      <c r="P306" s="58"/>
      <c r="Q306" s="30"/>
      <c r="R306" s="134"/>
      <c r="S306" s="206"/>
      <c r="T306" s="290"/>
      <c r="U306" s="29" t="s">
        <v>38</v>
      </c>
      <c r="V306" s="187"/>
      <c r="W306" s="58"/>
      <c r="X306" s="188"/>
      <c r="Y306" s="188"/>
      <c r="Z306" s="188"/>
      <c r="AA306" s="64"/>
      <c r="AB306" s="64"/>
      <c r="AC306" s="189"/>
      <c r="AD306" s="259"/>
      <c r="AE306" s="259"/>
      <c r="AF306" s="58"/>
      <c r="AG306" s="30"/>
      <c r="AH306" s="58"/>
      <c r="AI306" s="30"/>
      <c r="AJ306" s="134"/>
      <c r="AK306" s="208"/>
      <c r="AL306" s="290"/>
      <c r="AM306" s="88" t="str">
        <f t="shared" si="29"/>
        <v/>
      </c>
      <c r="AN306" s="123" t="str">
        <f t="shared" si="30"/>
        <v/>
      </c>
      <c r="AO306" s="123" t="str">
        <f t="shared" si="31"/>
        <v/>
      </c>
      <c r="AP306" s="123" t="str">
        <f t="shared" si="32"/>
        <v/>
      </c>
      <c r="AQ306" s="89" t="str">
        <f t="shared" si="33"/>
        <v/>
      </c>
      <c r="AR306" s="39"/>
      <c r="AS306" s="234"/>
      <c r="AT306" s="39"/>
    </row>
    <row r="307" spans="2:46" ht="13.5" customHeight="1" thickBot="1" x14ac:dyDescent="0.2">
      <c r="B307" s="291"/>
      <c r="C307" s="29"/>
      <c r="D307" s="187"/>
      <c r="E307" s="58"/>
      <c r="F307" s="190"/>
      <c r="G307" s="190"/>
      <c r="H307" s="190"/>
      <c r="I307" s="58"/>
      <c r="J307" s="58"/>
      <c r="K307" s="189"/>
      <c r="L307" s="259"/>
      <c r="M307" s="259"/>
      <c r="N307" s="58"/>
      <c r="O307" s="30"/>
      <c r="P307" s="58"/>
      <c r="Q307" s="30"/>
      <c r="R307" s="185"/>
      <c r="S307" s="206"/>
      <c r="T307" s="291"/>
      <c r="U307" s="29"/>
      <c r="V307" s="187"/>
      <c r="W307" s="58"/>
      <c r="X307" s="190"/>
      <c r="Y307" s="190"/>
      <c r="Z307" s="190"/>
      <c r="AA307" s="58"/>
      <c r="AB307" s="58"/>
      <c r="AC307" s="189"/>
      <c r="AD307" s="259"/>
      <c r="AE307" s="259"/>
      <c r="AF307" s="58"/>
      <c r="AG307" s="30"/>
      <c r="AH307" s="58"/>
      <c r="AI307" s="30"/>
      <c r="AJ307" s="185"/>
      <c r="AK307" s="208"/>
      <c r="AL307" s="291"/>
      <c r="AM307" s="124" t="str">
        <f t="shared" si="29"/>
        <v/>
      </c>
      <c r="AN307" s="125" t="str">
        <f t="shared" si="30"/>
        <v/>
      </c>
      <c r="AO307" s="125" t="str">
        <f t="shared" si="31"/>
        <v/>
      </c>
      <c r="AP307" s="125" t="str">
        <f t="shared" si="32"/>
        <v/>
      </c>
      <c r="AQ307" s="126" t="str">
        <f t="shared" si="33"/>
        <v/>
      </c>
      <c r="AR307" s="39"/>
      <c r="AS307" s="234"/>
      <c r="AT307" s="39"/>
    </row>
    <row r="308" spans="2:46" ht="13.5" customHeight="1" x14ac:dyDescent="0.15">
      <c r="B308" s="289" t="s">
        <v>127</v>
      </c>
      <c r="C308" s="27" t="s">
        <v>34</v>
      </c>
      <c r="D308" s="41"/>
      <c r="E308" s="57"/>
      <c r="F308" s="98"/>
      <c r="G308" s="98"/>
      <c r="H308" s="98"/>
      <c r="I308" s="62"/>
      <c r="J308" s="62"/>
      <c r="K308" s="63"/>
      <c r="L308" s="258"/>
      <c r="M308" s="258"/>
      <c r="N308" s="57"/>
      <c r="O308" s="28"/>
      <c r="P308" s="57"/>
      <c r="Q308" s="28"/>
      <c r="R308" s="133"/>
      <c r="S308" s="206"/>
      <c r="T308" s="289" t="s">
        <v>127</v>
      </c>
      <c r="U308" s="27" t="s">
        <v>34</v>
      </c>
      <c r="V308" s="41"/>
      <c r="W308" s="57"/>
      <c r="X308" s="98"/>
      <c r="Y308" s="98"/>
      <c r="Z308" s="98"/>
      <c r="AA308" s="62"/>
      <c r="AB308" s="62"/>
      <c r="AC308" s="63"/>
      <c r="AD308" s="258"/>
      <c r="AE308" s="258"/>
      <c r="AF308" s="57"/>
      <c r="AG308" s="28"/>
      <c r="AH308" s="57"/>
      <c r="AI308" s="28"/>
      <c r="AJ308" s="133"/>
      <c r="AK308" s="208"/>
      <c r="AL308" s="289" t="s">
        <v>127</v>
      </c>
      <c r="AM308" s="121" t="str">
        <f t="shared" si="29"/>
        <v/>
      </c>
      <c r="AN308" s="97" t="str">
        <f t="shared" si="30"/>
        <v/>
      </c>
      <c r="AO308" s="97" t="str">
        <f t="shared" si="31"/>
        <v/>
      </c>
      <c r="AP308" s="97" t="str">
        <f t="shared" si="32"/>
        <v/>
      </c>
      <c r="AQ308" s="122" t="str">
        <f t="shared" si="33"/>
        <v/>
      </c>
      <c r="AR308" s="39"/>
      <c r="AS308" s="234"/>
      <c r="AT308" s="39"/>
    </row>
    <row r="309" spans="2:46" ht="13.5" customHeight="1" x14ac:dyDescent="0.15">
      <c r="B309" s="290"/>
      <c r="C309" s="29" t="s">
        <v>35</v>
      </c>
      <c r="D309" s="187"/>
      <c r="E309" s="58"/>
      <c r="F309" s="188"/>
      <c r="G309" s="188"/>
      <c r="H309" s="188"/>
      <c r="I309" s="64"/>
      <c r="J309" s="64"/>
      <c r="K309" s="189"/>
      <c r="L309" s="259"/>
      <c r="M309" s="259"/>
      <c r="N309" s="58"/>
      <c r="O309" s="30"/>
      <c r="P309" s="58"/>
      <c r="Q309" s="30"/>
      <c r="R309" s="134"/>
      <c r="S309" s="206"/>
      <c r="T309" s="290"/>
      <c r="U309" s="29" t="s">
        <v>35</v>
      </c>
      <c r="V309" s="187"/>
      <c r="W309" s="58"/>
      <c r="X309" s="188"/>
      <c r="Y309" s="188"/>
      <c r="Z309" s="188"/>
      <c r="AA309" s="64"/>
      <c r="AB309" s="64"/>
      <c r="AC309" s="189"/>
      <c r="AD309" s="259"/>
      <c r="AE309" s="259"/>
      <c r="AF309" s="58"/>
      <c r="AG309" s="30"/>
      <c r="AH309" s="58"/>
      <c r="AI309" s="30"/>
      <c r="AJ309" s="134"/>
      <c r="AK309" s="208"/>
      <c r="AL309" s="290"/>
      <c r="AM309" s="88" t="str">
        <f t="shared" si="29"/>
        <v/>
      </c>
      <c r="AN309" s="123" t="str">
        <f t="shared" si="30"/>
        <v/>
      </c>
      <c r="AO309" s="123" t="str">
        <f t="shared" si="31"/>
        <v/>
      </c>
      <c r="AP309" s="123" t="str">
        <f t="shared" si="32"/>
        <v/>
      </c>
      <c r="AQ309" s="89" t="str">
        <f t="shared" si="33"/>
        <v/>
      </c>
      <c r="AR309" s="39"/>
      <c r="AS309" s="234"/>
      <c r="AT309" s="39"/>
    </row>
    <row r="310" spans="2:46" ht="13.5" customHeight="1" x14ac:dyDescent="0.15">
      <c r="B310" s="290"/>
      <c r="C310" s="29" t="s">
        <v>36</v>
      </c>
      <c r="D310" s="187"/>
      <c r="E310" s="58"/>
      <c r="F310" s="188"/>
      <c r="G310" s="188"/>
      <c r="H310" s="188"/>
      <c r="I310" s="64"/>
      <c r="J310" s="64"/>
      <c r="K310" s="189"/>
      <c r="L310" s="259"/>
      <c r="M310" s="259"/>
      <c r="N310" s="58"/>
      <c r="O310" s="30"/>
      <c r="P310" s="58"/>
      <c r="Q310" s="30"/>
      <c r="R310" s="134"/>
      <c r="S310" s="206"/>
      <c r="T310" s="290"/>
      <c r="U310" s="29" t="s">
        <v>36</v>
      </c>
      <c r="V310" s="187"/>
      <c r="W310" s="58"/>
      <c r="X310" s="188"/>
      <c r="Y310" s="188"/>
      <c r="Z310" s="188"/>
      <c r="AA310" s="64"/>
      <c r="AB310" s="64"/>
      <c r="AC310" s="189"/>
      <c r="AD310" s="259"/>
      <c r="AE310" s="259"/>
      <c r="AF310" s="58"/>
      <c r="AG310" s="30"/>
      <c r="AH310" s="58"/>
      <c r="AI310" s="30"/>
      <c r="AJ310" s="134"/>
      <c r="AK310" s="208"/>
      <c r="AL310" s="290"/>
      <c r="AM310" s="88" t="str">
        <f t="shared" si="29"/>
        <v/>
      </c>
      <c r="AN310" s="123" t="str">
        <f t="shared" si="30"/>
        <v/>
      </c>
      <c r="AO310" s="123" t="str">
        <f t="shared" si="31"/>
        <v/>
      </c>
      <c r="AP310" s="123" t="str">
        <f t="shared" si="32"/>
        <v/>
      </c>
      <c r="AQ310" s="89" t="str">
        <f t="shared" si="33"/>
        <v/>
      </c>
      <c r="AR310" s="39"/>
      <c r="AS310" s="234"/>
      <c r="AT310" s="39"/>
    </row>
    <row r="311" spans="2:46" ht="13.5" customHeight="1" x14ac:dyDescent="0.15">
      <c r="B311" s="290"/>
      <c r="C311" s="29" t="s">
        <v>38</v>
      </c>
      <c r="D311" s="187"/>
      <c r="E311" s="58"/>
      <c r="F311" s="188"/>
      <c r="G311" s="188"/>
      <c r="H311" s="188"/>
      <c r="I311" s="64"/>
      <c r="J311" s="64"/>
      <c r="K311" s="189"/>
      <c r="L311" s="259"/>
      <c r="M311" s="259"/>
      <c r="N311" s="58"/>
      <c r="O311" s="30"/>
      <c r="P311" s="58"/>
      <c r="Q311" s="30"/>
      <c r="R311" s="134"/>
      <c r="S311" s="206"/>
      <c r="T311" s="290"/>
      <c r="U311" s="29" t="s">
        <v>38</v>
      </c>
      <c r="V311" s="187"/>
      <c r="W311" s="58"/>
      <c r="X311" s="188"/>
      <c r="Y311" s="188"/>
      <c r="Z311" s="188"/>
      <c r="AA311" s="64"/>
      <c r="AB311" s="64"/>
      <c r="AC311" s="189"/>
      <c r="AD311" s="259"/>
      <c r="AE311" s="259"/>
      <c r="AF311" s="58"/>
      <c r="AG311" s="30"/>
      <c r="AH311" s="58"/>
      <c r="AI311" s="30"/>
      <c r="AJ311" s="134"/>
      <c r="AK311" s="208"/>
      <c r="AL311" s="290"/>
      <c r="AM311" s="88" t="str">
        <f t="shared" si="29"/>
        <v/>
      </c>
      <c r="AN311" s="123" t="str">
        <f t="shared" si="30"/>
        <v/>
      </c>
      <c r="AO311" s="123" t="str">
        <f t="shared" si="31"/>
        <v/>
      </c>
      <c r="AP311" s="123" t="str">
        <f t="shared" si="32"/>
        <v/>
      </c>
      <c r="AQ311" s="89" t="str">
        <f t="shared" si="33"/>
        <v/>
      </c>
      <c r="AR311" s="39"/>
      <c r="AS311" s="234"/>
      <c r="AT311" s="39"/>
    </row>
    <row r="312" spans="2:46" ht="13.5" customHeight="1" thickBot="1" x14ac:dyDescent="0.2">
      <c r="B312" s="291"/>
      <c r="C312" s="29"/>
      <c r="D312" s="187"/>
      <c r="E312" s="58"/>
      <c r="F312" s="190"/>
      <c r="G312" s="190"/>
      <c r="H312" s="190"/>
      <c r="I312" s="58"/>
      <c r="J312" s="58"/>
      <c r="K312" s="189"/>
      <c r="L312" s="259"/>
      <c r="M312" s="259"/>
      <c r="N312" s="58"/>
      <c r="O312" s="30"/>
      <c r="P312" s="58"/>
      <c r="Q312" s="30"/>
      <c r="R312" s="185"/>
      <c r="S312" s="206"/>
      <c r="T312" s="291"/>
      <c r="U312" s="29"/>
      <c r="V312" s="187"/>
      <c r="W312" s="58"/>
      <c r="X312" s="190"/>
      <c r="Y312" s="190"/>
      <c r="Z312" s="190"/>
      <c r="AA312" s="58"/>
      <c r="AB312" s="58"/>
      <c r="AC312" s="189"/>
      <c r="AD312" s="259"/>
      <c r="AE312" s="259"/>
      <c r="AF312" s="58"/>
      <c r="AG312" s="30"/>
      <c r="AH312" s="58"/>
      <c r="AI312" s="30"/>
      <c r="AJ312" s="185"/>
      <c r="AK312" s="208"/>
      <c r="AL312" s="291"/>
      <c r="AM312" s="124" t="str">
        <f t="shared" si="29"/>
        <v/>
      </c>
      <c r="AN312" s="125" t="str">
        <f t="shared" si="30"/>
        <v/>
      </c>
      <c r="AO312" s="125" t="str">
        <f t="shared" si="31"/>
        <v/>
      </c>
      <c r="AP312" s="125" t="str">
        <f t="shared" si="32"/>
        <v/>
      </c>
      <c r="AQ312" s="126" t="str">
        <f t="shared" si="33"/>
        <v/>
      </c>
      <c r="AR312" s="39"/>
      <c r="AS312" s="234"/>
      <c r="AT312" s="39"/>
    </row>
    <row r="313" spans="2:46" ht="13.5" customHeight="1" x14ac:dyDescent="0.15">
      <c r="B313" s="289" t="s">
        <v>128</v>
      </c>
      <c r="C313" s="27" t="s">
        <v>34</v>
      </c>
      <c r="D313" s="41"/>
      <c r="E313" s="57"/>
      <c r="F313" s="98"/>
      <c r="G313" s="98"/>
      <c r="H313" s="98"/>
      <c r="I313" s="62"/>
      <c r="J313" s="62"/>
      <c r="K313" s="63"/>
      <c r="L313" s="258"/>
      <c r="M313" s="258"/>
      <c r="N313" s="57"/>
      <c r="O313" s="28"/>
      <c r="P313" s="57"/>
      <c r="Q313" s="28"/>
      <c r="R313" s="133"/>
      <c r="S313" s="206"/>
      <c r="T313" s="289" t="s">
        <v>128</v>
      </c>
      <c r="U313" s="27" t="s">
        <v>34</v>
      </c>
      <c r="V313" s="41"/>
      <c r="W313" s="57"/>
      <c r="X313" s="98"/>
      <c r="Y313" s="98"/>
      <c r="Z313" s="98"/>
      <c r="AA313" s="62"/>
      <c r="AB313" s="62"/>
      <c r="AC313" s="63"/>
      <c r="AD313" s="258"/>
      <c r="AE313" s="258"/>
      <c r="AF313" s="57"/>
      <c r="AG313" s="28"/>
      <c r="AH313" s="57"/>
      <c r="AI313" s="28"/>
      <c r="AJ313" s="133"/>
      <c r="AK313" s="208"/>
      <c r="AL313" s="289" t="s">
        <v>128</v>
      </c>
      <c r="AM313" s="121" t="str">
        <f t="shared" si="29"/>
        <v/>
      </c>
      <c r="AN313" s="97" t="str">
        <f t="shared" si="30"/>
        <v/>
      </c>
      <c r="AO313" s="97" t="str">
        <f t="shared" si="31"/>
        <v/>
      </c>
      <c r="AP313" s="97" t="str">
        <f t="shared" si="32"/>
        <v/>
      </c>
      <c r="AQ313" s="122" t="str">
        <f t="shared" si="33"/>
        <v/>
      </c>
      <c r="AR313" s="39"/>
      <c r="AS313" s="234"/>
      <c r="AT313" s="39"/>
    </row>
    <row r="314" spans="2:46" ht="13.5" customHeight="1" x14ac:dyDescent="0.15">
      <c r="B314" s="290"/>
      <c r="C314" s="29" t="s">
        <v>35</v>
      </c>
      <c r="D314" s="187"/>
      <c r="E314" s="58"/>
      <c r="F314" s="188"/>
      <c r="G314" s="188"/>
      <c r="H314" s="188"/>
      <c r="I314" s="64"/>
      <c r="J314" s="64"/>
      <c r="K314" s="189"/>
      <c r="L314" s="259"/>
      <c r="M314" s="259"/>
      <c r="N314" s="58"/>
      <c r="O314" s="30"/>
      <c r="P314" s="58"/>
      <c r="Q314" s="30"/>
      <c r="R314" s="134"/>
      <c r="S314" s="206"/>
      <c r="T314" s="290"/>
      <c r="U314" s="29" t="s">
        <v>35</v>
      </c>
      <c r="V314" s="187"/>
      <c r="W314" s="58"/>
      <c r="X314" s="188"/>
      <c r="Y314" s="188"/>
      <c r="Z314" s="188"/>
      <c r="AA314" s="64"/>
      <c r="AB314" s="64"/>
      <c r="AC314" s="189"/>
      <c r="AD314" s="259"/>
      <c r="AE314" s="259"/>
      <c r="AF314" s="58"/>
      <c r="AG314" s="30"/>
      <c r="AH314" s="58"/>
      <c r="AI314" s="30"/>
      <c r="AJ314" s="134"/>
      <c r="AK314" s="208"/>
      <c r="AL314" s="290"/>
      <c r="AM314" s="88" t="str">
        <f t="shared" si="29"/>
        <v/>
      </c>
      <c r="AN314" s="123" t="str">
        <f t="shared" si="30"/>
        <v/>
      </c>
      <c r="AO314" s="123" t="str">
        <f t="shared" si="31"/>
        <v/>
      </c>
      <c r="AP314" s="123" t="str">
        <f t="shared" si="32"/>
        <v/>
      </c>
      <c r="AQ314" s="89" t="str">
        <f t="shared" si="33"/>
        <v/>
      </c>
      <c r="AR314" s="39"/>
      <c r="AS314" s="234"/>
      <c r="AT314" s="39"/>
    </row>
    <row r="315" spans="2:46" ht="13.5" customHeight="1" x14ac:dyDescent="0.15">
      <c r="B315" s="290"/>
      <c r="C315" s="29" t="s">
        <v>36</v>
      </c>
      <c r="D315" s="187"/>
      <c r="E315" s="58"/>
      <c r="F315" s="188"/>
      <c r="G315" s="188"/>
      <c r="H315" s="188"/>
      <c r="I315" s="64"/>
      <c r="J315" s="64"/>
      <c r="K315" s="189"/>
      <c r="L315" s="259"/>
      <c r="M315" s="259"/>
      <c r="N315" s="58"/>
      <c r="O315" s="30"/>
      <c r="P315" s="58"/>
      <c r="Q315" s="30"/>
      <c r="R315" s="134"/>
      <c r="S315" s="206"/>
      <c r="T315" s="290"/>
      <c r="U315" s="29" t="s">
        <v>36</v>
      </c>
      <c r="V315" s="187"/>
      <c r="W315" s="58"/>
      <c r="X315" s="188"/>
      <c r="Y315" s="188"/>
      <c r="Z315" s="188"/>
      <c r="AA315" s="64"/>
      <c r="AB315" s="64"/>
      <c r="AC315" s="189"/>
      <c r="AD315" s="259"/>
      <c r="AE315" s="259"/>
      <c r="AF315" s="58"/>
      <c r="AG315" s="30"/>
      <c r="AH315" s="58"/>
      <c r="AI315" s="30"/>
      <c r="AJ315" s="134"/>
      <c r="AK315" s="208"/>
      <c r="AL315" s="290"/>
      <c r="AM315" s="88" t="str">
        <f t="shared" si="29"/>
        <v/>
      </c>
      <c r="AN315" s="123" t="str">
        <f t="shared" si="30"/>
        <v/>
      </c>
      <c r="AO315" s="123" t="str">
        <f t="shared" si="31"/>
        <v/>
      </c>
      <c r="AP315" s="123" t="str">
        <f t="shared" si="32"/>
        <v/>
      </c>
      <c r="AQ315" s="89" t="str">
        <f t="shared" si="33"/>
        <v/>
      </c>
      <c r="AR315" s="39"/>
      <c r="AS315" s="234"/>
      <c r="AT315" s="39"/>
    </row>
    <row r="316" spans="2:46" ht="13.5" customHeight="1" x14ac:dyDescent="0.15">
      <c r="B316" s="290"/>
      <c r="C316" s="29" t="s">
        <v>38</v>
      </c>
      <c r="D316" s="187"/>
      <c r="E316" s="58"/>
      <c r="F316" s="188"/>
      <c r="G316" s="188"/>
      <c r="H316" s="188"/>
      <c r="I316" s="64"/>
      <c r="J316" s="64"/>
      <c r="K316" s="189"/>
      <c r="L316" s="259"/>
      <c r="M316" s="259"/>
      <c r="N316" s="58"/>
      <c r="O316" s="30"/>
      <c r="P316" s="58"/>
      <c r="Q316" s="30"/>
      <c r="R316" s="134"/>
      <c r="S316" s="206"/>
      <c r="T316" s="290"/>
      <c r="U316" s="29" t="s">
        <v>38</v>
      </c>
      <c r="V316" s="187"/>
      <c r="W316" s="58"/>
      <c r="X316" s="188"/>
      <c r="Y316" s="188"/>
      <c r="Z316" s="188"/>
      <c r="AA316" s="64"/>
      <c r="AB316" s="64"/>
      <c r="AC316" s="189"/>
      <c r="AD316" s="259"/>
      <c r="AE316" s="259"/>
      <c r="AF316" s="58"/>
      <c r="AG316" s="30"/>
      <c r="AH316" s="58"/>
      <c r="AI316" s="30"/>
      <c r="AJ316" s="134"/>
      <c r="AK316" s="208"/>
      <c r="AL316" s="290"/>
      <c r="AM316" s="88" t="str">
        <f t="shared" si="29"/>
        <v/>
      </c>
      <c r="AN316" s="123" t="str">
        <f t="shared" si="30"/>
        <v/>
      </c>
      <c r="AO316" s="123" t="str">
        <f t="shared" si="31"/>
        <v/>
      </c>
      <c r="AP316" s="123" t="str">
        <f t="shared" si="32"/>
        <v/>
      </c>
      <c r="AQ316" s="89" t="str">
        <f t="shared" si="33"/>
        <v/>
      </c>
      <c r="AR316" s="39"/>
      <c r="AS316" s="234"/>
      <c r="AT316" s="39"/>
    </row>
    <row r="317" spans="2:46" ht="13.5" customHeight="1" thickBot="1" x14ac:dyDescent="0.2">
      <c r="B317" s="291"/>
      <c r="C317" s="29"/>
      <c r="D317" s="187"/>
      <c r="E317" s="58"/>
      <c r="F317" s="190"/>
      <c r="G317" s="190"/>
      <c r="H317" s="190"/>
      <c r="I317" s="58"/>
      <c r="J317" s="58"/>
      <c r="K317" s="189"/>
      <c r="L317" s="259"/>
      <c r="M317" s="259"/>
      <c r="N317" s="58"/>
      <c r="O317" s="30"/>
      <c r="P317" s="58"/>
      <c r="Q317" s="30"/>
      <c r="R317" s="185"/>
      <c r="S317" s="206"/>
      <c r="T317" s="291"/>
      <c r="U317" s="29"/>
      <c r="V317" s="187"/>
      <c r="W317" s="58"/>
      <c r="X317" s="190"/>
      <c r="Y317" s="190"/>
      <c r="Z317" s="190"/>
      <c r="AA317" s="58"/>
      <c r="AB317" s="58"/>
      <c r="AC317" s="189"/>
      <c r="AD317" s="259"/>
      <c r="AE317" s="259"/>
      <c r="AF317" s="58"/>
      <c r="AG317" s="30"/>
      <c r="AH317" s="58"/>
      <c r="AI317" s="30"/>
      <c r="AJ317" s="185"/>
      <c r="AK317" s="208"/>
      <c r="AL317" s="291"/>
      <c r="AM317" s="124" t="str">
        <f t="shared" si="29"/>
        <v/>
      </c>
      <c r="AN317" s="125" t="str">
        <f t="shared" si="30"/>
        <v/>
      </c>
      <c r="AO317" s="125" t="str">
        <f t="shared" si="31"/>
        <v/>
      </c>
      <c r="AP317" s="125" t="str">
        <f t="shared" si="32"/>
        <v/>
      </c>
      <c r="AQ317" s="126" t="str">
        <f t="shared" si="33"/>
        <v/>
      </c>
      <c r="AR317" s="39"/>
      <c r="AS317" s="234"/>
      <c r="AT317" s="39"/>
    </row>
    <row r="318" spans="2:46" ht="13.5" customHeight="1" x14ac:dyDescent="0.15">
      <c r="B318" s="289" t="s">
        <v>129</v>
      </c>
      <c r="C318" s="27" t="s">
        <v>34</v>
      </c>
      <c r="D318" s="41"/>
      <c r="E318" s="57"/>
      <c r="F318" s="98"/>
      <c r="G318" s="98"/>
      <c r="H318" s="98"/>
      <c r="I318" s="62"/>
      <c r="J318" s="62"/>
      <c r="K318" s="63"/>
      <c r="L318" s="258"/>
      <c r="M318" s="258"/>
      <c r="N318" s="57"/>
      <c r="O318" s="28"/>
      <c r="P318" s="57"/>
      <c r="Q318" s="28"/>
      <c r="R318" s="133"/>
      <c r="S318" s="206"/>
      <c r="T318" s="289" t="s">
        <v>129</v>
      </c>
      <c r="U318" s="27" t="s">
        <v>34</v>
      </c>
      <c r="V318" s="41"/>
      <c r="W318" s="57"/>
      <c r="X318" s="98"/>
      <c r="Y318" s="98"/>
      <c r="Z318" s="98"/>
      <c r="AA318" s="62"/>
      <c r="AB318" s="62"/>
      <c r="AC318" s="63"/>
      <c r="AD318" s="258"/>
      <c r="AE318" s="258"/>
      <c r="AF318" s="57"/>
      <c r="AG318" s="28"/>
      <c r="AH318" s="57"/>
      <c r="AI318" s="28"/>
      <c r="AJ318" s="133"/>
      <c r="AK318" s="208"/>
      <c r="AL318" s="289" t="s">
        <v>129</v>
      </c>
      <c r="AM318" s="121" t="str">
        <f t="shared" si="29"/>
        <v/>
      </c>
      <c r="AN318" s="97" t="str">
        <f t="shared" si="30"/>
        <v/>
      </c>
      <c r="AO318" s="97" t="str">
        <f t="shared" si="31"/>
        <v/>
      </c>
      <c r="AP318" s="97" t="str">
        <f t="shared" si="32"/>
        <v/>
      </c>
      <c r="AQ318" s="122" t="str">
        <f t="shared" si="33"/>
        <v/>
      </c>
      <c r="AR318" s="39"/>
      <c r="AS318" s="234"/>
      <c r="AT318" s="39"/>
    </row>
    <row r="319" spans="2:46" ht="13.5" customHeight="1" x14ac:dyDescent="0.15">
      <c r="B319" s="290"/>
      <c r="C319" s="29" t="s">
        <v>35</v>
      </c>
      <c r="D319" s="187"/>
      <c r="E319" s="58"/>
      <c r="F319" s="188"/>
      <c r="G319" s="188"/>
      <c r="H319" s="188"/>
      <c r="I319" s="64"/>
      <c r="J319" s="64"/>
      <c r="K319" s="189"/>
      <c r="L319" s="259"/>
      <c r="M319" s="259"/>
      <c r="N319" s="58"/>
      <c r="O319" s="30"/>
      <c r="P319" s="58"/>
      <c r="Q319" s="30"/>
      <c r="R319" s="134"/>
      <c r="S319" s="206"/>
      <c r="T319" s="290"/>
      <c r="U319" s="29" t="s">
        <v>35</v>
      </c>
      <c r="V319" s="187"/>
      <c r="W319" s="58"/>
      <c r="X319" s="188"/>
      <c r="Y319" s="188"/>
      <c r="Z319" s="188"/>
      <c r="AA319" s="64"/>
      <c r="AB319" s="64"/>
      <c r="AC319" s="189"/>
      <c r="AD319" s="259"/>
      <c r="AE319" s="259"/>
      <c r="AF319" s="58"/>
      <c r="AG319" s="30"/>
      <c r="AH319" s="58"/>
      <c r="AI319" s="30"/>
      <c r="AJ319" s="134"/>
      <c r="AK319" s="208"/>
      <c r="AL319" s="290"/>
      <c r="AM319" s="88" t="str">
        <f t="shared" si="29"/>
        <v/>
      </c>
      <c r="AN319" s="123" t="str">
        <f t="shared" si="30"/>
        <v/>
      </c>
      <c r="AO319" s="123" t="str">
        <f t="shared" si="31"/>
        <v/>
      </c>
      <c r="AP319" s="123" t="str">
        <f t="shared" si="32"/>
        <v/>
      </c>
      <c r="AQ319" s="89" t="str">
        <f t="shared" si="33"/>
        <v/>
      </c>
      <c r="AR319" s="39"/>
      <c r="AS319" s="234"/>
      <c r="AT319" s="39"/>
    </row>
    <row r="320" spans="2:46" ht="13.5" customHeight="1" x14ac:dyDescent="0.15">
      <c r="B320" s="290"/>
      <c r="C320" s="29" t="s">
        <v>36</v>
      </c>
      <c r="D320" s="187"/>
      <c r="E320" s="58"/>
      <c r="F320" s="188"/>
      <c r="G320" s="188"/>
      <c r="H320" s="188"/>
      <c r="I320" s="64"/>
      <c r="J320" s="64"/>
      <c r="K320" s="189"/>
      <c r="L320" s="259"/>
      <c r="M320" s="259"/>
      <c r="N320" s="58"/>
      <c r="O320" s="30"/>
      <c r="P320" s="58"/>
      <c r="Q320" s="30"/>
      <c r="R320" s="134"/>
      <c r="S320" s="206"/>
      <c r="T320" s="290"/>
      <c r="U320" s="29" t="s">
        <v>36</v>
      </c>
      <c r="V320" s="187"/>
      <c r="W320" s="58"/>
      <c r="X320" s="188"/>
      <c r="Y320" s="188"/>
      <c r="Z320" s="188"/>
      <c r="AA320" s="64"/>
      <c r="AB320" s="64"/>
      <c r="AC320" s="189"/>
      <c r="AD320" s="259"/>
      <c r="AE320" s="259"/>
      <c r="AF320" s="58"/>
      <c r="AG320" s="30"/>
      <c r="AH320" s="58"/>
      <c r="AI320" s="30"/>
      <c r="AJ320" s="134"/>
      <c r="AK320" s="208"/>
      <c r="AL320" s="290"/>
      <c r="AM320" s="88" t="str">
        <f t="shared" si="29"/>
        <v/>
      </c>
      <c r="AN320" s="123" t="str">
        <f t="shared" si="30"/>
        <v/>
      </c>
      <c r="AO320" s="123" t="str">
        <f t="shared" si="31"/>
        <v/>
      </c>
      <c r="AP320" s="123" t="str">
        <f t="shared" si="32"/>
        <v/>
      </c>
      <c r="AQ320" s="89" t="str">
        <f t="shared" si="33"/>
        <v/>
      </c>
      <c r="AR320" s="39"/>
      <c r="AS320" s="234"/>
      <c r="AT320" s="39"/>
    </row>
    <row r="321" spans="2:46" ht="13.5" customHeight="1" x14ac:dyDescent="0.15">
      <c r="B321" s="290"/>
      <c r="C321" s="29" t="s">
        <v>38</v>
      </c>
      <c r="D321" s="187"/>
      <c r="E321" s="58"/>
      <c r="F321" s="188"/>
      <c r="G321" s="188"/>
      <c r="H321" s="188"/>
      <c r="I321" s="64"/>
      <c r="J321" s="64"/>
      <c r="K321" s="189"/>
      <c r="L321" s="259"/>
      <c r="M321" s="259"/>
      <c r="N321" s="58"/>
      <c r="O321" s="30"/>
      <c r="P321" s="58"/>
      <c r="Q321" s="30"/>
      <c r="R321" s="134"/>
      <c r="S321" s="206"/>
      <c r="T321" s="290"/>
      <c r="U321" s="29" t="s">
        <v>38</v>
      </c>
      <c r="V321" s="187"/>
      <c r="W321" s="58"/>
      <c r="X321" s="188"/>
      <c r="Y321" s="188"/>
      <c r="Z321" s="188"/>
      <c r="AA321" s="64"/>
      <c r="AB321" s="64"/>
      <c r="AC321" s="189"/>
      <c r="AD321" s="259"/>
      <c r="AE321" s="259"/>
      <c r="AF321" s="58"/>
      <c r="AG321" s="30"/>
      <c r="AH321" s="58"/>
      <c r="AI321" s="30"/>
      <c r="AJ321" s="134"/>
      <c r="AK321" s="208"/>
      <c r="AL321" s="290"/>
      <c r="AM321" s="88" t="str">
        <f t="shared" si="29"/>
        <v/>
      </c>
      <c r="AN321" s="123" t="str">
        <f t="shared" si="30"/>
        <v/>
      </c>
      <c r="AO321" s="123" t="str">
        <f t="shared" si="31"/>
        <v/>
      </c>
      <c r="AP321" s="123" t="str">
        <f t="shared" si="32"/>
        <v/>
      </c>
      <c r="AQ321" s="89" t="str">
        <f t="shared" si="33"/>
        <v/>
      </c>
      <c r="AR321" s="39"/>
      <c r="AS321" s="234"/>
      <c r="AT321" s="39"/>
    </row>
    <row r="322" spans="2:46" ht="13.5" customHeight="1" thickBot="1" x14ac:dyDescent="0.2">
      <c r="B322" s="291"/>
      <c r="C322" s="29"/>
      <c r="D322" s="187"/>
      <c r="E322" s="58"/>
      <c r="F322" s="190"/>
      <c r="G322" s="190"/>
      <c r="H322" s="190"/>
      <c r="I322" s="58"/>
      <c r="J322" s="58"/>
      <c r="K322" s="189"/>
      <c r="L322" s="259"/>
      <c r="M322" s="259"/>
      <c r="N322" s="58"/>
      <c r="O322" s="30"/>
      <c r="P322" s="58"/>
      <c r="Q322" s="30"/>
      <c r="R322" s="185"/>
      <c r="S322" s="206"/>
      <c r="T322" s="291"/>
      <c r="U322" s="29"/>
      <c r="V322" s="187"/>
      <c r="W322" s="58"/>
      <c r="X322" s="190"/>
      <c r="Y322" s="190"/>
      <c r="Z322" s="190"/>
      <c r="AA322" s="58"/>
      <c r="AB322" s="58"/>
      <c r="AC322" s="189"/>
      <c r="AD322" s="259"/>
      <c r="AE322" s="259"/>
      <c r="AF322" s="58"/>
      <c r="AG322" s="30"/>
      <c r="AH322" s="58"/>
      <c r="AI322" s="30"/>
      <c r="AJ322" s="185"/>
      <c r="AK322" s="208"/>
      <c r="AL322" s="291"/>
      <c r="AM322" s="124" t="str">
        <f t="shared" si="29"/>
        <v/>
      </c>
      <c r="AN322" s="125" t="str">
        <f t="shared" si="30"/>
        <v/>
      </c>
      <c r="AO322" s="125" t="str">
        <f t="shared" si="31"/>
        <v/>
      </c>
      <c r="AP322" s="125" t="str">
        <f t="shared" si="32"/>
        <v/>
      </c>
      <c r="AQ322" s="126" t="str">
        <f t="shared" si="33"/>
        <v/>
      </c>
      <c r="AR322" s="39"/>
      <c r="AS322" s="234"/>
      <c r="AT322" s="39"/>
    </row>
    <row r="323" spans="2:46" ht="13.5" customHeight="1" x14ac:dyDescent="0.15">
      <c r="B323" s="289" t="s">
        <v>130</v>
      </c>
      <c r="C323" s="27" t="s">
        <v>34</v>
      </c>
      <c r="D323" s="41"/>
      <c r="E323" s="57"/>
      <c r="F323" s="98"/>
      <c r="G323" s="98"/>
      <c r="H323" s="98"/>
      <c r="I323" s="62"/>
      <c r="J323" s="62"/>
      <c r="K323" s="63"/>
      <c r="L323" s="258"/>
      <c r="M323" s="258"/>
      <c r="N323" s="57"/>
      <c r="O323" s="28"/>
      <c r="P323" s="57"/>
      <c r="Q323" s="28"/>
      <c r="R323" s="133"/>
      <c r="S323" s="206"/>
      <c r="T323" s="289" t="s">
        <v>130</v>
      </c>
      <c r="U323" s="27" t="s">
        <v>34</v>
      </c>
      <c r="V323" s="41"/>
      <c r="W323" s="57"/>
      <c r="X323" s="98"/>
      <c r="Y323" s="98"/>
      <c r="Z323" s="98"/>
      <c r="AA323" s="62"/>
      <c r="AB323" s="62"/>
      <c r="AC323" s="63"/>
      <c r="AD323" s="258"/>
      <c r="AE323" s="258"/>
      <c r="AF323" s="57"/>
      <c r="AG323" s="28"/>
      <c r="AH323" s="57"/>
      <c r="AI323" s="28"/>
      <c r="AJ323" s="133"/>
      <c r="AK323" s="208"/>
      <c r="AL323" s="289" t="s">
        <v>130</v>
      </c>
      <c r="AM323" s="121" t="str">
        <f t="shared" si="29"/>
        <v/>
      </c>
      <c r="AN323" s="97" t="str">
        <f t="shared" si="30"/>
        <v/>
      </c>
      <c r="AO323" s="97" t="str">
        <f t="shared" si="31"/>
        <v/>
      </c>
      <c r="AP323" s="97" t="str">
        <f t="shared" si="32"/>
        <v/>
      </c>
      <c r="AQ323" s="122" t="str">
        <f t="shared" si="33"/>
        <v/>
      </c>
      <c r="AR323" s="39"/>
      <c r="AS323" s="234"/>
      <c r="AT323" s="39"/>
    </row>
    <row r="324" spans="2:46" ht="13.5" customHeight="1" x14ac:dyDescent="0.15">
      <c r="B324" s="290"/>
      <c r="C324" s="29" t="s">
        <v>35</v>
      </c>
      <c r="D324" s="187"/>
      <c r="E324" s="58"/>
      <c r="F324" s="188"/>
      <c r="G324" s="188"/>
      <c r="H324" s="188"/>
      <c r="I324" s="64"/>
      <c r="J324" s="64"/>
      <c r="K324" s="189"/>
      <c r="L324" s="259"/>
      <c r="M324" s="259"/>
      <c r="N324" s="58"/>
      <c r="O324" s="30"/>
      <c r="P324" s="58"/>
      <c r="Q324" s="30"/>
      <c r="R324" s="134"/>
      <c r="S324" s="206"/>
      <c r="T324" s="290"/>
      <c r="U324" s="29" t="s">
        <v>35</v>
      </c>
      <c r="V324" s="187"/>
      <c r="W324" s="58"/>
      <c r="X324" s="188"/>
      <c r="Y324" s="188"/>
      <c r="Z324" s="188"/>
      <c r="AA324" s="64"/>
      <c r="AB324" s="64"/>
      <c r="AC324" s="189"/>
      <c r="AD324" s="259"/>
      <c r="AE324" s="259"/>
      <c r="AF324" s="58"/>
      <c r="AG324" s="30"/>
      <c r="AH324" s="58"/>
      <c r="AI324" s="30"/>
      <c r="AJ324" s="134"/>
      <c r="AK324" s="208"/>
      <c r="AL324" s="290"/>
      <c r="AM324" s="88" t="str">
        <f t="shared" si="29"/>
        <v/>
      </c>
      <c r="AN324" s="123" t="str">
        <f t="shared" si="30"/>
        <v/>
      </c>
      <c r="AO324" s="123" t="str">
        <f t="shared" si="31"/>
        <v/>
      </c>
      <c r="AP324" s="123" t="str">
        <f t="shared" si="32"/>
        <v/>
      </c>
      <c r="AQ324" s="89" t="str">
        <f t="shared" si="33"/>
        <v/>
      </c>
      <c r="AR324" s="39"/>
      <c r="AS324" s="234"/>
      <c r="AT324" s="39"/>
    </row>
    <row r="325" spans="2:46" ht="13.5" customHeight="1" x14ac:dyDescent="0.15">
      <c r="B325" s="290"/>
      <c r="C325" s="29" t="s">
        <v>36</v>
      </c>
      <c r="D325" s="187"/>
      <c r="E325" s="58"/>
      <c r="F325" s="188"/>
      <c r="G325" s="188"/>
      <c r="H325" s="188"/>
      <c r="I325" s="64"/>
      <c r="J325" s="64"/>
      <c r="K325" s="189"/>
      <c r="L325" s="259"/>
      <c r="M325" s="259"/>
      <c r="N325" s="58"/>
      <c r="O325" s="30"/>
      <c r="P325" s="58"/>
      <c r="Q325" s="30"/>
      <c r="R325" s="134"/>
      <c r="S325" s="206"/>
      <c r="T325" s="290"/>
      <c r="U325" s="29" t="s">
        <v>36</v>
      </c>
      <c r="V325" s="187"/>
      <c r="W325" s="58"/>
      <c r="X325" s="188"/>
      <c r="Y325" s="188"/>
      <c r="Z325" s="188"/>
      <c r="AA325" s="64"/>
      <c r="AB325" s="64"/>
      <c r="AC325" s="189"/>
      <c r="AD325" s="259"/>
      <c r="AE325" s="259"/>
      <c r="AF325" s="58"/>
      <c r="AG325" s="30"/>
      <c r="AH325" s="58"/>
      <c r="AI325" s="30"/>
      <c r="AJ325" s="134"/>
      <c r="AK325" s="208"/>
      <c r="AL325" s="290"/>
      <c r="AM325" s="88" t="str">
        <f t="shared" si="29"/>
        <v/>
      </c>
      <c r="AN325" s="123" t="str">
        <f t="shared" si="30"/>
        <v/>
      </c>
      <c r="AO325" s="123" t="str">
        <f t="shared" si="31"/>
        <v/>
      </c>
      <c r="AP325" s="123" t="str">
        <f t="shared" si="32"/>
        <v/>
      </c>
      <c r="AQ325" s="89" t="str">
        <f t="shared" si="33"/>
        <v/>
      </c>
      <c r="AR325" s="39"/>
      <c r="AS325" s="234"/>
      <c r="AT325" s="39"/>
    </row>
    <row r="326" spans="2:46" ht="13.5" customHeight="1" x14ac:dyDescent="0.15">
      <c r="B326" s="290"/>
      <c r="C326" s="29" t="s">
        <v>38</v>
      </c>
      <c r="D326" s="187"/>
      <c r="E326" s="58"/>
      <c r="F326" s="188"/>
      <c r="G326" s="188"/>
      <c r="H326" s="188"/>
      <c r="I326" s="64"/>
      <c r="J326" s="64"/>
      <c r="K326" s="189"/>
      <c r="L326" s="259"/>
      <c r="M326" s="259"/>
      <c r="N326" s="58"/>
      <c r="O326" s="30"/>
      <c r="P326" s="58"/>
      <c r="Q326" s="30"/>
      <c r="R326" s="134"/>
      <c r="S326" s="206"/>
      <c r="T326" s="290"/>
      <c r="U326" s="29" t="s">
        <v>38</v>
      </c>
      <c r="V326" s="187"/>
      <c r="W326" s="58"/>
      <c r="X326" s="188"/>
      <c r="Y326" s="188"/>
      <c r="Z326" s="188"/>
      <c r="AA326" s="64"/>
      <c r="AB326" s="64"/>
      <c r="AC326" s="189"/>
      <c r="AD326" s="259"/>
      <c r="AE326" s="259"/>
      <c r="AF326" s="58"/>
      <c r="AG326" s="30"/>
      <c r="AH326" s="58"/>
      <c r="AI326" s="30"/>
      <c r="AJ326" s="134"/>
      <c r="AK326" s="208"/>
      <c r="AL326" s="290"/>
      <c r="AM326" s="88" t="str">
        <f t="shared" si="29"/>
        <v/>
      </c>
      <c r="AN326" s="123" t="str">
        <f t="shared" si="30"/>
        <v/>
      </c>
      <c r="AO326" s="123" t="str">
        <f t="shared" si="31"/>
        <v/>
      </c>
      <c r="AP326" s="123" t="str">
        <f t="shared" si="32"/>
        <v/>
      </c>
      <c r="AQ326" s="89" t="str">
        <f t="shared" si="33"/>
        <v/>
      </c>
      <c r="AR326" s="39"/>
      <c r="AS326" s="234"/>
      <c r="AT326" s="39"/>
    </row>
    <row r="327" spans="2:46" ht="13.5" customHeight="1" thickBot="1" x14ac:dyDescent="0.2">
      <c r="B327" s="291"/>
      <c r="C327" s="29"/>
      <c r="D327" s="187"/>
      <c r="E327" s="58"/>
      <c r="F327" s="190"/>
      <c r="G327" s="190"/>
      <c r="H327" s="190"/>
      <c r="I327" s="58"/>
      <c r="J327" s="58"/>
      <c r="K327" s="189"/>
      <c r="L327" s="259"/>
      <c r="M327" s="259"/>
      <c r="N327" s="58"/>
      <c r="O327" s="30"/>
      <c r="P327" s="58"/>
      <c r="Q327" s="30"/>
      <c r="R327" s="185"/>
      <c r="S327" s="206"/>
      <c r="T327" s="291"/>
      <c r="U327" s="29"/>
      <c r="V327" s="187"/>
      <c r="W327" s="58"/>
      <c r="X327" s="190"/>
      <c r="Y327" s="190"/>
      <c r="Z327" s="190"/>
      <c r="AA327" s="58"/>
      <c r="AB327" s="58"/>
      <c r="AC327" s="189"/>
      <c r="AD327" s="259"/>
      <c r="AE327" s="259"/>
      <c r="AF327" s="58"/>
      <c r="AG327" s="30"/>
      <c r="AH327" s="58"/>
      <c r="AI327" s="30"/>
      <c r="AJ327" s="185"/>
      <c r="AK327" s="208"/>
      <c r="AL327" s="291"/>
      <c r="AM327" s="124" t="str">
        <f t="shared" si="29"/>
        <v/>
      </c>
      <c r="AN327" s="125" t="str">
        <f t="shared" si="30"/>
        <v/>
      </c>
      <c r="AO327" s="125" t="str">
        <f t="shared" si="31"/>
        <v/>
      </c>
      <c r="AP327" s="125" t="str">
        <f t="shared" si="32"/>
        <v/>
      </c>
      <c r="AQ327" s="126" t="str">
        <f t="shared" si="33"/>
        <v/>
      </c>
      <c r="AR327" s="39"/>
      <c r="AS327" s="234"/>
      <c r="AT327" s="39"/>
    </row>
    <row r="328" spans="2:46" ht="13.5" customHeight="1" x14ac:dyDescent="0.15">
      <c r="B328" s="289" t="s">
        <v>131</v>
      </c>
      <c r="C328" s="27" t="s">
        <v>34</v>
      </c>
      <c r="D328" s="41"/>
      <c r="E328" s="57"/>
      <c r="F328" s="98"/>
      <c r="G328" s="98"/>
      <c r="H328" s="98"/>
      <c r="I328" s="62"/>
      <c r="J328" s="62"/>
      <c r="K328" s="63"/>
      <c r="L328" s="258"/>
      <c r="M328" s="258"/>
      <c r="N328" s="57"/>
      <c r="O328" s="28"/>
      <c r="P328" s="57"/>
      <c r="Q328" s="28"/>
      <c r="R328" s="133"/>
      <c r="S328" s="206"/>
      <c r="T328" s="289" t="s">
        <v>131</v>
      </c>
      <c r="U328" s="27" t="s">
        <v>34</v>
      </c>
      <c r="V328" s="41"/>
      <c r="W328" s="57"/>
      <c r="X328" s="98"/>
      <c r="Y328" s="98"/>
      <c r="Z328" s="98"/>
      <c r="AA328" s="62"/>
      <c r="AB328" s="62"/>
      <c r="AC328" s="63"/>
      <c r="AD328" s="258"/>
      <c r="AE328" s="258"/>
      <c r="AF328" s="57"/>
      <c r="AG328" s="28"/>
      <c r="AH328" s="57"/>
      <c r="AI328" s="28"/>
      <c r="AJ328" s="133"/>
      <c r="AK328" s="208"/>
      <c r="AL328" s="289" t="s">
        <v>131</v>
      </c>
      <c r="AM328" s="121" t="str">
        <f t="shared" si="29"/>
        <v/>
      </c>
      <c r="AN328" s="97" t="str">
        <f t="shared" si="30"/>
        <v/>
      </c>
      <c r="AO328" s="97" t="str">
        <f t="shared" si="31"/>
        <v/>
      </c>
      <c r="AP328" s="97" t="str">
        <f t="shared" si="32"/>
        <v/>
      </c>
      <c r="AQ328" s="122" t="str">
        <f t="shared" si="33"/>
        <v/>
      </c>
      <c r="AR328" s="39"/>
      <c r="AS328" s="234"/>
      <c r="AT328" s="39"/>
    </row>
    <row r="329" spans="2:46" ht="13.5" customHeight="1" x14ac:dyDescent="0.15">
      <c r="B329" s="290"/>
      <c r="C329" s="29" t="s">
        <v>35</v>
      </c>
      <c r="D329" s="187"/>
      <c r="E329" s="58"/>
      <c r="F329" s="188"/>
      <c r="G329" s="188"/>
      <c r="H329" s="188"/>
      <c r="I329" s="64"/>
      <c r="J329" s="64"/>
      <c r="K329" s="189"/>
      <c r="L329" s="259"/>
      <c r="M329" s="259"/>
      <c r="N329" s="58"/>
      <c r="O329" s="30"/>
      <c r="P329" s="58"/>
      <c r="Q329" s="30"/>
      <c r="R329" s="134"/>
      <c r="S329" s="206"/>
      <c r="T329" s="290"/>
      <c r="U329" s="29" t="s">
        <v>35</v>
      </c>
      <c r="V329" s="187"/>
      <c r="W329" s="58"/>
      <c r="X329" s="188"/>
      <c r="Y329" s="188"/>
      <c r="Z329" s="188"/>
      <c r="AA329" s="64"/>
      <c r="AB329" s="64"/>
      <c r="AC329" s="189"/>
      <c r="AD329" s="259"/>
      <c r="AE329" s="259"/>
      <c r="AF329" s="58"/>
      <c r="AG329" s="30"/>
      <c r="AH329" s="58"/>
      <c r="AI329" s="30"/>
      <c r="AJ329" s="134"/>
      <c r="AK329" s="208"/>
      <c r="AL329" s="290"/>
      <c r="AM329" s="88" t="str">
        <f t="shared" si="29"/>
        <v/>
      </c>
      <c r="AN329" s="123" t="str">
        <f t="shared" si="30"/>
        <v/>
      </c>
      <c r="AO329" s="123" t="str">
        <f t="shared" si="31"/>
        <v/>
      </c>
      <c r="AP329" s="123" t="str">
        <f t="shared" si="32"/>
        <v/>
      </c>
      <c r="AQ329" s="89" t="str">
        <f t="shared" si="33"/>
        <v/>
      </c>
      <c r="AR329" s="39"/>
      <c r="AS329" s="234"/>
      <c r="AT329" s="39"/>
    </row>
    <row r="330" spans="2:46" ht="13.5" customHeight="1" x14ac:dyDescent="0.15">
      <c r="B330" s="290"/>
      <c r="C330" s="29" t="s">
        <v>36</v>
      </c>
      <c r="D330" s="187"/>
      <c r="E330" s="58"/>
      <c r="F330" s="188"/>
      <c r="G330" s="188"/>
      <c r="H330" s="188"/>
      <c r="I330" s="64"/>
      <c r="J330" s="64"/>
      <c r="K330" s="189"/>
      <c r="L330" s="259"/>
      <c r="M330" s="259"/>
      <c r="N330" s="58"/>
      <c r="O330" s="30"/>
      <c r="P330" s="58"/>
      <c r="Q330" s="30"/>
      <c r="R330" s="134"/>
      <c r="S330" s="206"/>
      <c r="T330" s="290"/>
      <c r="U330" s="29" t="s">
        <v>36</v>
      </c>
      <c r="V330" s="187"/>
      <c r="W330" s="58"/>
      <c r="X330" s="188"/>
      <c r="Y330" s="188"/>
      <c r="Z330" s="188"/>
      <c r="AA330" s="64"/>
      <c r="AB330" s="64"/>
      <c r="AC330" s="189"/>
      <c r="AD330" s="259"/>
      <c r="AE330" s="259"/>
      <c r="AF330" s="58"/>
      <c r="AG330" s="30"/>
      <c r="AH330" s="58"/>
      <c r="AI330" s="30"/>
      <c r="AJ330" s="134"/>
      <c r="AK330" s="208"/>
      <c r="AL330" s="290"/>
      <c r="AM330" s="88" t="str">
        <f t="shared" si="29"/>
        <v/>
      </c>
      <c r="AN330" s="123" t="str">
        <f t="shared" si="30"/>
        <v/>
      </c>
      <c r="AO330" s="123" t="str">
        <f t="shared" si="31"/>
        <v/>
      </c>
      <c r="AP330" s="123" t="str">
        <f t="shared" si="32"/>
        <v/>
      </c>
      <c r="AQ330" s="89" t="str">
        <f t="shared" si="33"/>
        <v/>
      </c>
      <c r="AR330" s="39"/>
      <c r="AS330" s="234"/>
      <c r="AT330" s="39"/>
    </row>
    <row r="331" spans="2:46" ht="13.5" customHeight="1" x14ac:dyDescent="0.15">
      <c r="B331" s="290"/>
      <c r="C331" s="29" t="s">
        <v>38</v>
      </c>
      <c r="D331" s="187"/>
      <c r="E331" s="58"/>
      <c r="F331" s="188"/>
      <c r="G331" s="188"/>
      <c r="H331" s="188"/>
      <c r="I331" s="64"/>
      <c r="J331" s="64"/>
      <c r="K331" s="189"/>
      <c r="L331" s="259"/>
      <c r="M331" s="259"/>
      <c r="N331" s="58"/>
      <c r="O331" s="30"/>
      <c r="P331" s="58"/>
      <c r="Q331" s="30"/>
      <c r="R331" s="134"/>
      <c r="S331" s="206"/>
      <c r="T331" s="290"/>
      <c r="U331" s="29" t="s">
        <v>38</v>
      </c>
      <c r="V331" s="187"/>
      <c r="W331" s="58"/>
      <c r="X331" s="188"/>
      <c r="Y331" s="188"/>
      <c r="Z331" s="188"/>
      <c r="AA331" s="64"/>
      <c r="AB331" s="64"/>
      <c r="AC331" s="189"/>
      <c r="AD331" s="259"/>
      <c r="AE331" s="259"/>
      <c r="AF331" s="58"/>
      <c r="AG331" s="30"/>
      <c r="AH331" s="58"/>
      <c r="AI331" s="30"/>
      <c r="AJ331" s="134"/>
      <c r="AK331" s="208"/>
      <c r="AL331" s="290"/>
      <c r="AM331" s="88" t="str">
        <f t="shared" si="29"/>
        <v/>
      </c>
      <c r="AN331" s="123" t="str">
        <f t="shared" si="30"/>
        <v/>
      </c>
      <c r="AO331" s="123" t="str">
        <f t="shared" si="31"/>
        <v/>
      </c>
      <c r="AP331" s="123" t="str">
        <f t="shared" si="32"/>
        <v/>
      </c>
      <c r="AQ331" s="89" t="str">
        <f t="shared" si="33"/>
        <v/>
      </c>
      <c r="AR331" s="39"/>
      <c r="AS331" s="234"/>
      <c r="AT331" s="39"/>
    </row>
    <row r="332" spans="2:46" ht="13.5" customHeight="1" thickBot="1" x14ac:dyDescent="0.2">
      <c r="B332" s="291"/>
      <c r="C332" s="29"/>
      <c r="D332" s="187"/>
      <c r="E332" s="58"/>
      <c r="F332" s="190"/>
      <c r="G332" s="190"/>
      <c r="H332" s="190"/>
      <c r="I332" s="58"/>
      <c r="J332" s="58"/>
      <c r="K332" s="189"/>
      <c r="L332" s="259"/>
      <c r="M332" s="259"/>
      <c r="N332" s="58"/>
      <c r="O332" s="30"/>
      <c r="P332" s="58"/>
      <c r="Q332" s="30"/>
      <c r="R332" s="185"/>
      <c r="S332" s="206"/>
      <c r="T332" s="291"/>
      <c r="U332" s="29"/>
      <c r="V332" s="187"/>
      <c r="W332" s="58"/>
      <c r="X332" s="190"/>
      <c r="Y332" s="190"/>
      <c r="Z332" s="190"/>
      <c r="AA332" s="58"/>
      <c r="AB332" s="58"/>
      <c r="AC332" s="189"/>
      <c r="AD332" s="259"/>
      <c r="AE332" s="259"/>
      <c r="AF332" s="58"/>
      <c r="AG332" s="30"/>
      <c r="AH332" s="58"/>
      <c r="AI332" s="30"/>
      <c r="AJ332" s="185"/>
      <c r="AK332" s="208"/>
      <c r="AL332" s="291"/>
      <c r="AM332" s="124" t="str">
        <f t="shared" si="29"/>
        <v/>
      </c>
      <c r="AN332" s="125" t="str">
        <f t="shared" si="30"/>
        <v/>
      </c>
      <c r="AO332" s="125" t="str">
        <f t="shared" si="31"/>
        <v/>
      </c>
      <c r="AP332" s="125" t="str">
        <f t="shared" si="32"/>
        <v/>
      </c>
      <c r="AQ332" s="126" t="str">
        <f t="shared" si="33"/>
        <v/>
      </c>
      <c r="AR332" s="39"/>
      <c r="AS332" s="234"/>
      <c r="AT332" s="39"/>
    </row>
    <row r="333" spans="2:46" ht="13.5" customHeight="1" x14ac:dyDescent="0.15">
      <c r="B333" s="289" t="s">
        <v>132</v>
      </c>
      <c r="C333" s="27" t="s">
        <v>34</v>
      </c>
      <c r="D333" s="41"/>
      <c r="E333" s="57"/>
      <c r="F333" s="98"/>
      <c r="G333" s="98"/>
      <c r="H333" s="98"/>
      <c r="I333" s="62"/>
      <c r="J333" s="62"/>
      <c r="K333" s="63"/>
      <c r="L333" s="258"/>
      <c r="M333" s="258"/>
      <c r="N333" s="57"/>
      <c r="O333" s="28"/>
      <c r="P333" s="57"/>
      <c r="Q333" s="28"/>
      <c r="R333" s="133"/>
      <c r="S333" s="206"/>
      <c r="T333" s="289" t="s">
        <v>132</v>
      </c>
      <c r="U333" s="27" t="s">
        <v>34</v>
      </c>
      <c r="V333" s="41"/>
      <c r="W333" s="57"/>
      <c r="X333" s="98"/>
      <c r="Y333" s="98"/>
      <c r="Z333" s="98"/>
      <c r="AA333" s="62"/>
      <c r="AB333" s="62"/>
      <c r="AC333" s="63"/>
      <c r="AD333" s="258"/>
      <c r="AE333" s="258"/>
      <c r="AF333" s="57"/>
      <c r="AG333" s="28"/>
      <c r="AH333" s="57"/>
      <c r="AI333" s="28"/>
      <c r="AJ333" s="133"/>
      <c r="AK333" s="208"/>
      <c r="AL333" s="289" t="s">
        <v>132</v>
      </c>
      <c r="AM333" s="121" t="str">
        <f t="shared" si="29"/>
        <v/>
      </c>
      <c r="AN333" s="97" t="str">
        <f t="shared" si="30"/>
        <v/>
      </c>
      <c r="AO333" s="97" t="str">
        <f t="shared" si="31"/>
        <v/>
      </c>
      <c r="AP333" s="97" t="str">
        <f t="shared" si="32"/>
        <v/>
      </c>
      <c r="AQ333" s="122" t="str">
        <f t="shared" si="33"/>
        <v/>
      </c>
      <c r="AR333" s="39"/>
      <c r="AS333" s="234"/>
      <c r="AT333" s="39"/>
    </row>
    <row r="334" spans="2:46" ht="13.5" customHeight="1" x14ac:dyDescent="0.15">
      <c r="B334" s="290"/>
      <c r="C334" s="29" t="s">
        <v>35</v>
      </c>
      <c r="D334" s="187"/>
      <c r="E334" s="58"/>
      <c r="F334" s="188"/>
      <c r="G334" s="188"/>
      <c r="H334" s="188"/>
      <c r="I334" s="64"/>
      <c r="J334" s="64"/>
      <c r="K334" s="189"/>
      <c r="L334" s="259"/>
      <c r="M334" s="259"/>
      <c r="N334" s="58"/>
      <c r="O334" s="30"/>
      <c r="P334" s="58"/>
      <c r="Q334" s="30"/>
      <c r="R334" s="134"/>
      <c r="S334" s="206"/>
      <c r="T334" s="290"/>
      <c r="U334" s="29" t="s">
        <v>35</v>
      </c>
      <c r="V334" s="187"/>
      <c r="W334" s="58"/>
      <c r="X334" s="188"/>
      <c r="Y334" s="188"/>
      <c r="Z334" s="188"/>
      <c r="AA334" s="64"/>
      <c r="AB334" s="64"/>
      <c r="AC334" s="189"/>
      <c r="AD334" s="259"/>
      <c r="AE334" s="259"/>
      <c r="AF334" s="58"/>
      <c r="AG334" s="30"/>
      <c r="AH334" s="58"/>
      <c r="AI334" s="30"/>
      <c r="AJ334" s="134"/>
      <c r="AK334" s="208"/>
      <c r="AL334" s="290"/>
      <c r="AM334" s="88" t="str">
        <f t="shared" si="29"/>
        <v/>
      </c>
      <c r="AN334" s="123" t="str">
        <f t="shared" si="30"/>
        <v/>
      </c>
      <c r="AO334" s="123" t="str">
        <f t="shared" si="31"/>
        <v/>
      </c>
      <c r="AP334" s="123" t="str">
        <f t="shared" si="32"/>
        <v/>
      </c>
      <c r="AQ334" s="89" t="str">
        <f t="shared" si="33"/>
        <v/>
      </c>
      <c r="AR334" s="39"/>
      <c r="AS334" s="234"/>
      <c r="AT334" s="39"/>
    </row>
    <row r="335" spans="2:46" ht="13.5" customHeight="1" x14ac:dyDescent="0.15">
      <c r="B335" s="290"/>
      <c r="C335" s="29" t="s">
        <v>36</v>
      </c>
      <c r="D335" s="187"/>
      <c r="E335" s="58"/>
      <c r="F335" s="188"/>
      <c r="G335" s="188"/>
      <c r="H335" s="188"/>
      <c r="I335" s="64"/>
      <c r="J335" s="64"/>
      <c r="K335" s="189"/>
      <c r="L335" s="259"/>
      <c r="M335" s="259"/>
      <c r="N335" s="58"/>
      <c r="O335" s="30"/>
      <c r="P335" s="58"/>
      <c r="Q335" s="30"/>
      <c r="R335" s="134"/>
      <c r="S335" s="206"/>
      <c r="T335" s="290"/>
      <c r="U335" s="29" t="s">
        <v>36</v>
      </c>
      <c r="V335" s="187"/>
      <c r="W335" s="58"/>
      <c r="X335" s="188"/>
      <c r="Y335" s="188"/>
      <c r="Z335" s="188"/>
      <c r="AA335" s="64"/>
      <c r="AB335" s="64"/>
      <c r="AC335" s="189"/>
      <c r="AD335" s="259"/>
      <c r="AE335" s="259"/>
      <c r="AF335" s="58"/>
      <c r="AG335" s="30"/>
      <c r="AH335" s="58"/>
      <c r="AI335" s="30"/>
      <c r="AJ335" s="134"/>
      <c r="AK335" s="208"/>
      <c r="AL335" s="290"/>
      <c r="AM335" s="88" t="str">
        <f t="shared" si="29"/>
        <v/>
      </c>
      <c r="AN335" s="123" t="str">
        <f t="shared" si="30"/>
        <v/>
      </c>
      <c r="AO335" s="123" t="str">
        <f t="shared" si="31"/>
        <v/>
      </c>
      <c r="AP335" s="123" t="str">
        <f t="shared" si="32"/>
        <v/>
      </c>
      <c r="AQ335" s="89" t="str">
        <f t="shared" si="33"/>
        <v/>
      </c>
      <c r="AR335" s="39"/>
      <c r="AS335" s="234"/>
      <c r="AT335" s="39"/>
    </row>
    <row r="336" spans="2:46" ht="13.5" customHeight="1" x14ac:dyDescent="0.15">
      <c r="B336" s="290"/>
      <c r="C336" s="29" t="s">
        <v>38</v>
      </c>
      <c r="D336" s="187"/>
      <c r="E336" s="58"/>
      <c r="F336" s="188"/>
      <c r="G336" s="188"/>
      <c r="H336" s="188"/>
      <c r="I336" s="64"/>
      <c r="J336" s="64"/>
      <c r="K336" s="189"/>
      <c r="L336" s="259"/>
      <c r="M336" s="259"/>
      <c r="N336" s="58"/>
      <c r="O336" s="30"/>
      <c r="P336" s="58"/>
      <c r="Q336" s="30"/>
      <c r="R336" s="134"/>
      <c r="S336" s="206"/>
      <c r="T336" s="290"/>
      <c r="U336" s="29" t="s">
        <v>38</v>
      </c>
      <c r="V336" s="187"/>
      <c r="W336" s="58"/>
      <c r="X336" s="188"/>
      <c r="Y336" s="188"/>
      <c r="Z336" s="188"/>
      <c r="AA336" s="64"/>
      <c r="AB336" s="64"/>
      <c r="AC336" s="189"/>
      <c r="AD336" s="259"/>
      <c r="AE336" s="259"/>
      <c r="AF336" s="58"/>
      <c r="AG336" s="30"/>
      <c r="AH336" s="58"/>
      <c r="AI336" s="30"/>
      <c r="AJ336" s="134"/>
      <c r="AK336" s="208"/>
      <c r="AL336" s="290"/>
      <c r="AM336" s="88" t="str">
        <f t="shared" si="29"/>
        <v/>
      </c>
      <c r="AN336" s="123" t="str">
        <f t="shared" si="30"/>
        <v/>
      </c>
      <c r="AO336" s="123" t="str">
        <f t="shared" si="31"/>
        <v/>
      </c>
      <c r="AP336" s="123" t="str">
        <f t="shared" si="32"/>
        <v/>
      </c>
      <c r="AQ336" s="89" t="str">
        <f t="shared" si="33"/>
        <v/>
      </c>
      <c r="AR336" s="39"/>
      <c r="AS336" s="234"/>
      <c r="AT336" s="39"/>
    </row>
    <row r="337" spans="2:46" ht="13.5" customHeight="1" thickBot="1" x14ac:dyDescent="0.2">
      <c r="B337" s="291"/>
      <c r="C337" s="29"/>
      <c r="D337" s="187"/>
      <c r="E337" s="58"/>
      <c r="F337" s="190"/>
      <c r="G337" s="190"/>
      <c r="H337" s="190"/>
      <c r="I337" s="58"/>
      <c r="J337" s="58"/>
      <c r="K337" s="189"/>
      <c r="L337" s="259"/>
      <c r="M337" s="259"/>
      <c r="N337" s="58"/>
      <c r="O337" s="30"/>
      <c r="P337" s="58"/>
      <c r="Q337" s="30"/>
      <c r="R337" s="185"/>
      <c r="S337" s="206"/>
      <c r="T337" s="291"/>
      <c r="U337" s="29"/>
      <c r="V337" s="187"/>
      <c r="W337" s="58"/>
      <c r="X337" s="190"/>
      <c r="Y337" s="190"/>
      <c r="Z337" s="190"/>
      <c r="AA337" s="58"/>
      <c r="AB337" s="58"/>
      <c r="AC337" s="189"/>
      <c r="AD337" s="259"/>
      <c r="AE337" s="259"/>
      <c r="AF337" s="58"/>
      <c r="AG337" s="30"/>
      <c r="AH337" s="58"/>
      <c r="AI337" s="30"/>
      <c r="AJ337" s="185"/>
      <c r="AK337" s="208"/>
      <c r="AL337" s="291"/>
      <c r="AM337" s="124" t="str">
        <f t="shared" si="29"/>
        <v/>
      </c>
      <c r="AN337" s="125" t="str">
        <f t="shared" si="30"/>
        <v/>
      </c>
      <c r="AO337" s="125" t="str">
        <f t="shared" si="31"/>
        <v/>
      </c>
      <c r="AP337" s="125" t="str">
        <f t="shared" si="32"/>
        <v/>
      </c>
      <c r="AQ337" s="126" t="str">
        <f t="shared" si="33"/>
        <v/>
      </c>
      <c r="AR337" s="39"/>
      <c r="AS337" s="234"/>
      <c r="AT337" s="39"/>
    </row>
    <row r="338" spans="2:46" ht="13.5" customHeight="1" x14ac:dyDescent="0.15">
      <c r="B338" s="289" t="s">
        <v>133</v>
      </c>
      <c r="C338" s="27" t="s">
        <v>34</v>
      </c>
      <c r="D338" s="41"/>
      <c r="E338" s="57"/>
      <c r="F338" s="98"/>
      <c r="G338" s="98"/>
      <c r="H338" s="98"/>
      <c r="I338" s="62"/>
      <c r="J338" s="62"/>
      <c r="K338" s="63"/>
      <c r="L338" s="258"/>
      <c r="M338" s="258"/>
      <c r="N338" s="57"/>
      <c r="O338" s="28"/>
      <c r="P338" s="57"/>
      <c r="Q338" s="28"/>
      <c r="R338" s="133"/>
      <c r="S338" s="206"/>
      <c r="T338" s="289" t="s">
        <v>133</v>
      </c>
      <c r="U338" s="27" t="s">
        <v>34</v>
      </c>
      <c r="V338" s="41"/>
      <c r="W338" s="57"/>
      <c r="X338" s="98"/>
      <c r="Y338" s="98"/>
      <c r="Z338" s="98"/>
      <c r="AA338" s="62"/>
      <c r="AB338" s="62"/>
      <c r="AC338" s="63"/>
      <c r="AD338" s="258"/>
      <c r="AE338" s="258"/>
      <c r="AF338" s="57"/>
      <c r="AG338" s="28"/>
      <c r="AH338" s="57"/>
      <c r="AI338" s="28"/>
      <c r="AJ338" s="133"/>
      <c r="AK338" s="208"/>
      <c r="AL338" s="289" t="s">
        <v>133</v>
      </c>
      <c r="AM338" s="121" t="str">
        <f t="shared" si="29"/>
        <v/>
      </c>
      <c r="AN338" s="97" t="str">
        <f t="shared" si="30"/>
        <v/>
      </c>
      <c r="AO338" s="97" t="str">
        <f t="shared" si="31"/>
        <v/>
      </c>
      <c r="AP338" s="97" t="str">
        <f t="shared" si="32"/>
        <v/>
      </c>
      <c r="AQ338" s="122" t="str">
        <f t="shared" si="33"/>
        <v/>
      </c>
      <c r="AR338" s="39"/>
      <c r="AS338" s="234"/>
      <c r="AT338" s="39"/>
    </row>
    <row r="339" spans="2:46" ht="13.5" customHeight="1" x14ac:dyDescent="0.15">
      <c r="B339" s="290"/>
      <c r="C339" s="29" t="s">
        <v>35</v>
      </c>
      <c r="D339" s="187"/>
      <c r="E339" s="58"/>
      <c r="F339" s="188"/>
      <c r="G339" s="188"/>
      <c r="H339" s="188"/>
      <c r="I339" s="64"/>
      <c r="J339" s="64"/>
      <c r="K339" s="189"/>
      <c r="L339" s="259"/>
      <c r="M339" s="259"/>
      <c r="N339" s="58"/>
      <c r="O339" s="30"/>
      <c r="P339" s="58"/>
      <c r="Q339" s="30"/>
      <c r="R339" s="134"/>
      <c r="S339" s="206"/>
      <c r="T339" s="290"/>
      <c r="U339" s="29" t="s">
        <v>35</v>
      </c>
      <c r="V339" s="187"/>
      <c r="W339" s="58"/>
      <c r="X339" s="188"/>
      <c r="Y339" s="188"/>
      <c r="Z339" s="188"/>
      <c r="AA339" s="64"/>
      <c r="AB339" s="64"/>
      <c r="AC339" s="189"/>
      <c r="AD339" s="259"/>
      <c r="AE339" s="259"/>
      <c r="AF339" s="58"/>
      <c r="AG339" s="30"/>
      <c r="AH339" s="58"/>
      <c r="AI339" s="30"/>
      <c r="AJ339" s="134"/>
      <c r="AK339" s="208"/>
      <c r="AL339" s="290"/>
      <c r="AM339" s="88" t="str">
        <f t="shared" si="29"/>
        <v/>
      </c>
      <c r="AN339" s="123" t="str">
        <f t="shared" si="30"/>
        <v/>
      </c>
      <c r="AO339" s="123" t="str">
        <f t="shared" si="31"/>
        <v/>
      </c>
      <c r="AP339" s="123" t="str">
        <f t="shared" si="32"/>
        <v/>
      </c>
      <c r="AQ339" s="89" t="str">
        <f t="shared" si="33"/>
        <v/>
      </c>
      <c r="AR339" s="39"/>
      <c r="AS339" s="234"/>
      <c r="AT339" s="39"/>
    </row>
    <row r="340" spans="2:46" ht="13.5" customHeight="1" x14ac:dyDescent="0.15">
      <c r="B340" s="290"/>
      <c r="C340" s="29" t="s">
        <v>36</v>
      </c>
      <c r="D340" s="187"/>
      <c r="E340" s="58"/>
      <c r="F340" s="188"/>
      <c r="G340" s="188"/>
      <c r="H340" s="188"/>
      <c r="I340" s="64"/>
      <c r="J340" s="64"/>
      <c r="K340" s="189"/>
      <c r="L340" s="259"/>
      <c r="M340" s="259"/>
      <c r="N340" s="58"/>
      <c r="O340" s="30"/>
      <c r="P340" s="58"/>
      <c r="Q340" s="30"/>
      <c r="R340" s="134"/>
      <c r="S340" s="206"/>
      <c r="T340" s="290"/>
      <c r="U340" s="29" t="s">
        <v>36</v>
      </c>
      <c r="V340" s="187"/>
      <c r="W340" s="58"/>
      <c r="X340" s="188"/>
      <c r="Y340" s="188"/>
      <c r="Z340" s="188"/>
      <c r="AA340" s="64"/>
      <c r="AB340" s="64"/>
      <c r="AC340" s="189"/>
      <c r="AD340" s="259"/>
      <c r="AE340" s="259"/>
      <c r="AF340" s="58"/>
      <c r="AG340" s="30"/>
      <c r="AH340" s="58"/>
      <c r="AI340" s="30"/>
      <c r="AJ340" s="134"/>
      <c r="AK340" s="208"/>
      <c r="AL340" s="290"/>
      <c r="AM340" s="88" t="str">
        <f t="shared" si="29"/>
        <v/>
      </c>
      <c r="AN340" s="123" t="str">
        <f t="shared" si="30"/>
        <v/>
      </c>
      <c r="AO340" s="123" t="str">
        <f t="shared" si="31"/>
        <v/>
      </c>
      <c r="AP340" s="123" t="str">
        <f t="shared" si="32"/>
        <v/>
      </c>
      <c r="AQ340" s="89" t="str">
        <f t="shared" si="33"/>
        <v/>
      </c>
      <c r="AR340" s="39"/>
      <c r="AS340" s="234"/>
      <c r="AT340" s="39"/>
    </row>
    <row r="341" spans="2:46" ht="13.5" customHeight="1" x14ac:dyDescent="0.15">
      <c r="B341" s="290"/>
      <c r="C341" s="29" t="s">
        <v>38</v>
      </c>
      <c r="D341" s="187"/>
      <c r="E341" s="58"/>
      <c r="F341" s="188"/>
      <c r="G341" s="188"/>
      <c r="H341" s="188"/>
      <c r="I341" s="64"/>
      <c r="J341" s="64"/>
      <c r="K341" s="189"/>
      <c r="L341" s="259"/>
      <c r="M341" s="259"/>
      <c r="N341" s="58"/>
      <c r="O341" s="30"/>
      <c r="P341" s="58"/>
      <c r="Q341" s="30"/>
      <c r="R341" s="134"/>
      <c r="S341" s="206"/>
      <c r="T341" s="290"/>
      <c r="U341" s="29" t="s">
        <v>38</v>
      </c>
      <c r="V341" s="187"/>
      <c r="W341" s="58"/>
      <c r="X341" s="188"/>
      <c r="Y341" s="188"/>
      <c r="Z341" s="188"/>
      <c r="AA341" s="64"/>
      <c r="AB341" s="64"/>
      <c r="AC341" s="189"/>
      <c r="AD341" s="259"/>
      <c r="AE341" s="259"/>
      <c r="AF341" s="58"/>
      <c r="AG341" s="30"/>
      <c r="AH341" s="58"/>
      <c r="AI341" s="30"/>
      <c r="AJ341" s="134"/>
      <c r="AK341" s="208"/>
      <c r="AL341" s="290"/>
      <c r="AM341" s="88" t="str">
        <f t="shared" si="29"/>
        <v/>
      </c>
      <c r="AN341" s="123" t="str">
        <f t="shared" si="30"/>
        <v/>
      </c>
      <c r="AO341" s="123" t="str">
        <f t="shared" si="31"/>
        <v/>
      </c>
      <c r="AP341" s="123" t="str">
        <f t="shared" si="32"/>
        <v/>
      </c>
      <c r="AQ341" s="89" t="str">
        <f t="shared" si="33"/>
        <v/>
      </c>
      <c r="AR341" s="39"/>
      <c r="AS341" s="234"/>
      <c r="AT341" s="39"/>
    </row>
    <row r="342" spans="2:46" ht="13.5" customHeight="1" thickBot="1" x14ac:dyDescent="0.2">
      <c r="B342" s="291"/>
      <c r="C342" s="29"/>
      <c r="D342" s="187"/>
      <c r="E342" s="58"/>
      <c r="F342" s="190"/>
      <c r="G342" s="190"/>
      <c r="H342" s="190"/>
      <c r="I342" s="58"/>
      <c r="J342" s="58"/>
      <c r="K342" s="189"/>
      <c r="L342" s="259"/>
      <c r="M342" s="259"/>
      <c r="N342" s="58"/>
      <c r="O342" s="30"/>
      <c r="P342" s="58"/>
      <c r="Q342" s="30"/>
      <c r="R342" s="185"/>
      <c r="S342" s="206"/>
      <c r="T342" s="291"/>
      <c r="U342" s="29"/>
      <c r="V342" s="187"/>
      <c r="W342" s="58"/>
      <c r="X342" s="190"/>
      <c r="Y342" s="190"/>
      <c r="Z342" s="190"/>
      <c r="AA342" s="58"/>
      <c r="AB342" s="58"/>
      <c r="AC342" s="189"/>
      <c r="AD342" s="259"/>
      <c r="AE342" s="259"/>
      <c r="AF342" s="58"/>
      <c r="AG342" s="30"/>
      <c r="AH342" s="58"/>
      <c r="AI342" s="30"/>
      <c r="AJ342" s="185"/>
      <c r="AK342" s="208"/>
      <c r="AL342" s="291"/>
      <c r="AM342" s="124" t="str">
        <f t="shared" si="29"/>
        <v/>
      </c>
      <c r="AN342" s="125" t="str">
        <f t="shared" si="30"/>
        <v/>
      </c>
      <c r="AO342" s="125" t="str">
        <f t="shared" si="31"/>
        <v/>
      </c>
      <c r="AP342" s="125" t="str">
        <f t="shared" si="32"/>
        <v/>
      </c>
      <c r="AQ342" s="126" t="str">
        <f t="shared" si="33"/>
        <v/>
      </c>
      <c r="AR342" s="39"/>
      <c r="AS342" s="234"/>
      <c r="AT342" s="39"/>
    </row>
    <row r="343" spans="2:46" ht="13.5" customHeight="1" x14ac:dyDescent="0.15">
      <c r="B343" s="289" t="s">
        <v>134</v>
      </c>
      <c r="C343" s="27" t="s">
        <v>34</v>
      </c>
      <c r="D343" s="41"/>
      <c r="E343" s="57"/>
      <c r="F343" s="98"/>
      <c r="G343" s="98"/>
      <c r="H343" s="98"/>
      <c r="I343" s="62"/>
      <c r="J343" s="62"/>
      <c r="K343" s="63"/>
      <c r="L343" s="258"/>
      <c r="M343" s="258"/>
      <c r="N343" s="57"/>
      <c r="O343" s="28"/>
      <c r="P343" s="57"/>
      <c r="Q343" s="28"/>
      <c r="R343" s="133"/>
      <c r="S343" s="206"/>
      <c r="T343" s="289" t="s">
        <v>134</v>
      </c>
      <c r="U343" s="27" t="s">
        <v>34</v>
      </c>
      <c r="V343" s="41"/>
      <c r="W343" s="57"/>
      <c r="X343" s="98"/>
      <c r="Y343" s="98"/>
      <c r="Z343" s="98"/>
      <c r="AA343" s="62"/>
      <c r="AB343" s="62"/>
      <c r="AC343" s="63"/>
      <c r="AD343" s="258"/>
      <c r="AE343" s="258"/>
      <c r="AF343" s="57"/>
      <c r="AG343" s="28"/>
      <c r="AH343" s="57"/>
      <c r="AI343" s="28"/>
      <c r="AJ343" s="133"/>
      <c r="AK343" s="208"/>
      <c r="AL343" s="289" t="s">
        <v>134</v>
      </c>
      <c r="AM343" s="121" t="str">
        <f t="shared" si="29"/>
        <v/>
      </c>
      <c r="AN343" s="97" t="str">
        <f t="shared" si="30"/>
        <v/>
      </c>
      <c r="AO343" s="97" t="str">
        <f t="shared" si="31"/>
        <v/>
      </c>
      <c r="AP343" s="97" t="str">
        <f t="shared" si="32"/>
        <v/>
      </c>
      <c r="AQ343" s="122" t="str">
        <f t="shared" si="33"/>
        <v/>
      </c>
      <c r="AR343" s="39"/>
      <c r="AS343" s="234"/>
      <c r="AT343" s="39"/>
    </row>
    <row r="344" spans="2:46" ht="13.5" customHeight="1" x14ac:dyDescent="0.15">
      <c r="B344" s="290"/>
      <c r="C344" s="29" t="s">
        <v>35</v>
      </c>
      <c r="D344" s="187"/>
      <c r="E344" s="58"/>
      <c r="F344" s="188"/>
      <c r="G344" s="188"/>
      <c r="H344" s="188"/>
      <c r="I344" s="64"/>
      <c r="J344" s="64"/>
      <c r="K344" s="189"/>
      <c r="L344" s="259"/>
      <c r="M344" s="259"/>
      <c r="N344" s="58"/>
      <c r="O344" s="30"/>
      <c r="P344" s="58"/>
      <c r="Q344" s="30"/>
      <c r="R344" s="134"/>
      <c r="S344" s="206"/>
      <c r="T344" s="290"/>
      <c r="U344" s="29" t="s">
        <v>35</v>
      </c>
      <c r="V344" s="187"/>
      <c r="W344" s="58"/>
      <c r="X344" s="188"/>
      <c r="Y344" s="188"/>
      <c r="Z344" s="188"/>
      <c r="AA344" s="64"/>
      <c r="AB344" s="64"/>
      <c r="AC344" s="189"/>
      <c r="AD344" s="259"/>
      <c r="AE344" s="259"/>
      <c r="AF344" s="58"/>
      <c r="AG344" s="30"/>
      <c r="AH344" s="58"/>
      <c r="AI344" s="30"/>
      <c r="AJ344" s="134"/>
      <c r="AK344" s="208"/>
      <c r="AL344" s="290"/>
      <c r="AM344" s="88" t="str">
        <f t="shared" si="29"/>
        <v/>
      </c>
      <c r="AN344" s="123" t="str">
        <f t="shared" si="30"/>
        <v/>
      </c>
      <c r="AO344" s="123" t="str">
        <f t="shared" si="31"/>
        <v/>
      </c>
      <c r="AP344" s="123" t="str">
        <f t="shared" si="32"/>
        <v/>
      </c>
      <c r="AQ344" s="89" t="str">
        <f t="shared" si="33"/>
        <v/>
      </c>
      <c r="AR344" s="39"/>
      <c r="AS344" s="234"/>
      <c r="AT344" s="39"/>
    </row>
    <row r="345" spans="2:46" ht="13.5" customHeight="1" x14ac:dyDescent="0.15">
      <c r="B345" s="290"/>
      <c r="C345" s="29" t="s">
        <v>36</v>
      </c>
      <c r="D345" s="187"/>
      <c r="E345" s="58"/>
      <c r="F345" s="188"/>
      <c r="G345" s="188"/>
      <c r="H345" s="188"/>
      <c r="I345" s="64"/>
      <c r="J345" s="64"/>
      <c r="K345" s="189"/>
      <c r="L345" s="259"/>
      <c r="M345" s="259"/>
      <c r="N345" s="58"/>
      <c r="O345" s="30"/>
      <c r="P345" s="58"/>
      <c r="Q345" s="30"/>
      <c r="R345" s="134"/>
      <c r="S345" s="206"/>
      <c r="T345" s="290"/>
      <c r="U345" s="29" t="s">
        <v>36</v>
      </c>
      <c r="V345" s="187"/>
      <c r="W345" s="58"/>
      <c r="X345" s="188"/>
      <c r="Y345" s="188"/>
      <c r="Z345" s="188"/>
      <c r="AA345" s="64"/>
      <c r="AB345" s="64"/>
      <c r="AC345" s="189"/>
      <c r="AD345" s="259"/>
      <c r="AE345" s="259"/>
      <c r="AF345" s="58"/>
      <c r="AG345" s="30"/>
      <c r="AH345" s="58"/>
      <c r="AI345" s="30"/>
      <c r="AJ345" s="134"/>
      <c r="AK345" s="208"/>
      <c r="AL345" s="290"/>
      <c r="AM345" s="88" t="str">
        <f t="shared" si="29"/>
        <v/>
      </c>
      <c r="AN345" s="123" t="str">
        <f t="shared" si="30"/>
        <v/>
      </c>
      <c r="AO345" s="123" t="str">
        <f t="shared" si="31"/>
        <v/>
      </c>
      <c r="AP345" s="123" t="str">
        <f t="shared" si="32"/>
        <v/>
      </c>
      <c r="AQ345" s="89" t="str">
        <f t="shared" si="33"/>
        <v/>
      </c>
      <c r="AR345" s="39"/>
      <c r="AS345" s="234"/>
      <c r="AT345" s="39"/>
    </row>
    <row r="346" spans="2:46" ht="13.5" customHeight="1" x14ac:dyDescent="0.15">
      <c r="B346" s="290"/>
      <c r="C346" s="29" t="s">
        <v>38</v>
      </c>
      <c r="D346" s="187"/>
      <c r="E346" s="58"/>
      <c r="F346" s="188"/>
      <c r="G346" s="188"/>
      <c r="H346" s="188"/>
      <c r="I346" s="64"/>
      <c r="J346" s="64"/>
      <c r="K346" s="189"/>
      <c r="L346" s="259"/>
      <c r="M346" s="259"/>
      <c r="N346" s="58"/>
      <c r="O346" s="30"/>
      <c r="P346" s="58"/>
      <c r="Q346" s="30"/>
      <c r="R346" s="134"/>
      <c r="S346" s="206"/>
      <c r="T346" s="290"/>
      <c r="U346" s="29" t="s">
        <v>38</v>
      </c>
      <c r="V346" s="187"/>
      <c r="W346" s="58"/>
      <c r="X346" s="188"/>
      <c r="Y346" s="188"/>
      <c r="Z346" s="188"/>
      <c r="AA346" s="64"/>
      <c r="AB346" s="64"/>
      <c r="AC346" s="189"/>
      <c r="AD346" s="259"/>
      <c r="AE346" s="259"/>
      <c r="AF346" s="58"/>
      <c r="AG346" s="30"/>
      <c r="AH346" s="58"/>
      <c r="AI346" s="30"/>
      <c r="AJ346" s="134"/>
      <c r="AK346" s="208"/>
      <c r="AL346" s="290"/>
      <c r="AM346" s="88" t="str">
        <f t="shared" si="29"/>
        <v/>
      </c>
      <c r="AN346" s="123" t="str">
        <f t="shared" si="30"/>
        <v/>
      </c>
      <c r="AO346" s="123" t="str">
        <f t="shared" si="31"/>
        <v/>
      </c>
      <c r="AP346" s="123" t="str">
        <f t="shared" si="32"/>
        <v/>
      </c>
      <c r="AQ346" s="89" t="str">
        <f t="shared" si="33"/>
        <v/>
      </c>
      <c r="AR346" s="39"/>
      <c r="AS346" s="234"/>
      <c r="AT346" s="39"/>
    </row>
    <row r="347" spans="2:46" ht="13.5" customHeight="1" thickBot="1" x14ac:dyDescent="0.2">
      <c r="B347" s="291"/>
      <c r="C347" s="29"/>
      <c r="D347" s="187"/>
      <c r="E347" s="58"/>
      <c r="F347" s="190"/>
      <c r="G347" s="190"/>
      <c r="H347" s="190"/>
      <c r="I347" s="58"/>
      <c r="J347" s="58"/>
      <c r="K347" s="189"/>
      <c r="L347" s="259"/>
      <c r="M347" s="259"/>
      <c r="N347" s="58"/>
      <c r="O347" s="30"/>
      <c r="P347" s="58"/>
      <c r="Q347" s="30"/>
      <c r="R347" s="185"/>
      <c r="S347" s="206"/>
      <c r="T347" s="291"/>
      <c r="U347" s="29"/>
      <c r="V347" s="187"/>
      <c r="W347" s="58"/>
      <c r="X347" s="190"/>
      <c r="Y347" s="190"/>
      <c r="Z347" s="190"/>
      <c r="AA347" s="58"/>
      <c r="AB347" s="58"/>
      <c r="AC347" s="189"/>
      <c r="AD347" s="259"/>
      <c r="AE347" s="259"/>
      <c r="AF347" s="58"/>
      <c r="AG347" s="30"/>
      <c r="AH347" s="58"/>
      <c r="AI347" s="30"/>
      <c r="AJ347" s="185"/>
      <c r="AK347" s="208"/>
      <c r="AL347" s="291"/>
      <c r="AM347" s="124" t="str">
        <f t="shared" si="29"/>
        <v/>
      </c>
      <c r="AN347" s="125" t="str">
        <f t="shared" si="30"/>
        <v/>
      </c>
      <c r="AO347" s="125" t="str">
        <f t="shared" si="31"/>
        <v/>
      </c>
      <c r="AP347" s="125" t="str">
        <f t="shared" si="32"/>
        <v/>
      </c>
      <c r="AQ347" s="126" t="str">
        <f t="shared" si="33"/>
        <v/>
      </c>
      <c r="AR347" s="39"/>
      <c r="AS347" s="234"/>
      <c r="AT347" s="39"/>
    </row>
    <row r="348" spans="2:46" ht="13.5" customHeight="1" x14ac:dyDescent="0.15">
      <c r="B348" s="289" t="s">
        <v>135</v>
      </c>
      <c r="C348" s="27" t="s">
        <v>34</v>
      </c>
      <c r="D348" s="41"/>
      <c r="E348" s="57"/>
      <c r="F348" s="98"/>
      <c r="G348" s="98"/>
      <c r="H348" s="98"/>
      <c r="I348" s="62"/>
      <c r="J348" s="62"/>
      <c r="K348" s="63"/>
      <c r="L348" s="258"/>
      <c r="M348" s="258"/>
      <c r="N348" s="57"/>
      <c r="O348" s="28"/>
      <c r="P348" s="57"/>
      <c r="Q348" s="28"/>
      <c r="R348" s="133"/>
      <c r="S348" s="206"/>
      <c r="T348" s="289" t="s">
        <v>135</v>
      </c>
      <c r="U348" s="27" t="s">
        <v>34</v>
      </c>
      <c r="V348" s="41"/>
      <c r="W348" s="57"/>
      <c r="X348" s="98"/>
      <c r="Y348" s="98"/>
      <c r="Z348" s="98"/>
      <c r="AA348" s="62"/>
      <c r="AB348" s="62"/>
      <c r="AC348" s="63"/>
      <c r="AD348" s="258"/>
      <c r="AE348" s="258"/>
      <c r="AF348" s="57"/>
      <c r="AG348" s="28"/>
      <c r="AH348" s="57"/>
      <c r="AI348" s="28"/>
      <c r="AJ348" s="133"/>
      <c r="AK348" s="208"/>
      <c r="AL348" s="289" t="s">
        <v>135</v>
      </c>
      <c r="AM348" s="121" t="str">
        <f t="shared" si="29"/>
        <v/>
      </c>
      <c r="AN348" s="97" t="str">
        <f t="shared" si="30"/>
        <v/>
      </c>
      <c r="AO348" s="97" t="str">
        <f t="shared" si="31"/>
        <v/>
      </c>
      <c r="AP348" s="97" t="str">
        <f t="shared" si="32"/>
        <v/>
      </c>
      <c r="AQ348" s="122" t="str">
        <f t="shared" si="33"/>
        <v/>
      </c>
      <c r="AR348" s="39"/>
      <c r="AS348" s="234"/>
      <c r="AT348" s="39"/>
    </row>
    <row r="349" spans="2:46" ht="13.5" customHeight="1" x14ac:dyDescent="0.15">
      <c r="B349" s="290"/>
      <c r="C349" s="29" t="s">
        <v>35</v>
      </c>
      <c r="D349" s="187"/>
      <c r="E349" s="58"/>
      <c r="F349" s="188"/>
      <c r="G349" s="188"/>
      <c r="H349" s="188"/>
      <c r="I349" s="64"/>
      <c r="J349" s="64"/>
      <c r="K349" s="189"/>
      <c r="L349" s="259"/>
      <c r="M349" s="259"/>
      <c r="N349" s="58"/>
      <c r="O349" s="30"/>
      <c r="P349" s="58"/>
      <c r="Q349" s="30"/>
      <c r="R349" s="134"/>
      <c r="S349" s="206"/>
      <c r="T349" s="290"/>
      <c r="U349" s="29" t="s">
        <v>35</v>
      </c>
      <c r="V349" s="187"/>
      <c r="W349" s="58"/>
      <c r="X349" s="188"/>
      <c r="Y349" s="188"/>
      <c r="Z349" s="188"/>
      <c r="AA349" s="64"/>
      <c r="AB349" s="64"/>
      <c r="AC349" s="189"/>
      <c r="AD349" s="259"/>
      <c r="AE349" s="259"/>
      <c r="AF349" s="58"/>
      <c r="AG349" s="30"/>
      <c r="AH349" s="58"/>
      <c r="AI349" s="30"/>
      <c r="AJ349" s="134"/>
      <c r="AK349" s="208"/>
      <c r="AL349" s="290"/>
      <c r="AM349" s="88" t="str">
        <f t="shared" si="29"/>
        <v/>
      </c>
      <c r="AN349" s="123" t="str">
        <f t="shared" si="30"/>
        <v/>
      </c>
      <c r="AO349" s="123" t="str">
        <f t="shared" si="31"/>
        <v/>
      </c>
      <c r="AP349" s="123" t="str">
        <f t="shared" si="32"/>
        <v/>
      </c>
      <c r="AQ349" s="89" t="str">
        <f t="shared" si="33"/>
        <v/>
      </c>
      <c r="AR349" s="39"/>
      <c r="AS349" s="234"/>
      <c r="AT349" s="39"/>
    </row>
    <row r="350" spans="2:46" ht="13.5" customHeight="1" x14ac:dyDescent="0.15">
      <c r="B350" s="290"/>
      <c r="C350" s="29" t="s">
        <v>36</v>
      </c>
      <c r="D350" s="187"/>
      <c r="E350" s="58"/>
      <c r="F350" s="188"/>
      <c r="G350" s="188"/>
      <c r="H350" s="188"/>
      <c r="I350" s="64"/>
      <c r="J350" s="64"/>
      <c r="K350" s="189"/>
      <c r="L350" s="259"/>
      <c r="M350" s="259"/>
      <c r="N350" s="58"/>
      <c r="O350" s="30"/>
      <c r="P350" s="58"/>
      <c r="Q350" s="30"/>
      <c r="R350" s="134"/>
      <c r="S350" s="206"/>
      <c r="T350" s="290"/>
      <c r="U350" s="29" t="s">
        <v>36</v>
      </c>
      <c r="V350" s="187"/>
      <c r="W350" s="58"/>
      <c r="X350" s="188"/>
      <c r="Y350" s="188"/>
      <c r="Z350" s="188"/>
      <c r="AA350" s="64"/>
      <c r="AB350" s="64"/>
      <c r="AC350" s="189"/>
      <c r="AD350" s="259"/>
      <c r="AE350" s="259"/>
      <c r="AF350" s="58"/>
      <c r="AG350" s="30"/>
      <c r="AH350" s="58"/>
      <c r="AI350" s="30"/>
      <c r="AJ350" s="134"/>
      <c r="AK350" s="208"/>
      <c r="AL350" s="290"/>
      <c r="AM350" s="88" t="str">
        <f t="shared" si="29"/>
        <v/>
      </c>
      <c r="AN350" s="123" t="str">
        <f t="shared" si="30"/>
        <v/>
      </c>
      <c r="AO350" s="123" t="str">
        <f t="shared" si="31"/>
        <v/>
      </c>
      <c r="AP350" s="123" t="str">
        <f t="shared" si="32"/>
        <v/>
      </c>
      <c r="AQ350" s="89" t="str">
        <f t="shared" si="33"/>
        <v/>
      </c>
      <c r="AR350" s="39"/>
      <c r="AS350" s="234"/>
      <c r="AT350" s="39"/>
    </row>
    <row r="351" spans="2:46" ht="13.5" customHeight="1" x14ac:dyDescent="0.15">
      <c r="B351" s="290"/>
      <c r="C351" s="29" t="s">
        <v>38</v>
      </c>
      <c r="D351" s="187"/>
      <c r="E351" s="58"/>
      <c r="F351" s="188"/>
      <c r="G351" s="188"/>
      <c r="H351" s="188"/>
      <c r="I351" s="64"/>
      <c r="J351" s="64"/>
      <c r="K351" s="189"/>
      <c r="L351" s="259"/>
      <c r="M351" s="259"/>
      <c r="N351" s="58"/>
      <c r="O351" s="30"/>
      <c r="P351" s="58"/>
      <c r="Q351" s="30"/>
      <c r="R351" s="134"/>
      <c r="S351" s="206"/>
      <c r="T351" s="290"/>
      <c r="U351" s="29" t="s">
        <v>38</v>
      </c>
      <c r="V351" s="187"/>
      <c r="W351" s="58"/>
      <c r="X351" s="188"/>
      <c r="Y351" s="188"/>
      <c r="Z351" s="188"/>
      <c r="AA351" s="64"/>
      <c r="AB351" s="64"/>
      <c r="AC351" s="189"/>
      <c r="AD351" s="259"/>
      <c r="AE351" s="259"/>
      <c r="AF351" s="58"/>
      <c r="AG351" s="30"/>
      <c r="AH351" s="58"/>
      <c r="AI351" s="30"/>
      <c r="AJ351" s="134"/>
      <c r="AK351" s="208"/>
      <c r="AL351" s="290"/>
      <c r="AM351" s="88" t="str">
        <f t="shared" si="29"/>
        <v/>
      </c>
      <c r="AN351" s="123" t="str">
        <f t="shared" si="30"/>
        <v/>
      </c>
      <c r="AO351" s="123" t="str">
        <f t="shared" si="31"/>
        <v/>
      </c>
      <c r="AP351" s="123" t="str">
        <f t="shared" si="32"/>
        <v/>
      </c>
      <c r="AQ351" s="89" t="str">
        <f t="shared" si="33"/>
        <v/>
      </c>
      <c r="AR351" s="39"/>
      <c r="AS351" s="234"/>
      <c r="AT351" s="39"/>
    </row>
    <row r="352" spans="2:46" ht="13.5" customHeight="1" thickBot="1" x14ac:dyDescent="0.2">
      <c r="B352" s="291"/>
      <c r="C352" s="29"/>
      <c r="D352" s="187"/>
      <c r="E352" s="58"/>
      <c r="F352" s="190"/>
      <c r="G352" s="190"/>
      <c r="H352" s="190"/>
      <c r="I352" s="58"/>
      <c r="J352" s="58"/>
      <c r="K352" s="189"/>
      <c r="L352" s="259"/>
      <c r="M352" s="259"/>
      <c r="N352" s="58"/>
      <c r="O352" s="30"/>
      <c r="P352" s="58"/>
      <c r="Q352" s="30"/>
      <c r="R352" s="185"/>
      <c r="S352" s="206"/>
      <c r="T352" s="291"/>
      <c r="U352" s="29"/>
      <c r="V352" s="187"/>
      <c r="W352" s="58"/>
      <c r="X352" s="190"/>
      <c r="Y352" s="190"/>
      <c r="Z352" s="190"/>
      <c r="AA352" s="58"/>
      <c r="AB352" s="58"/>
      <c r="AC352" s="189"/>
      <c r="AD352" s="259"/>
      <c r="AE352" s="259"/>
      <c r="AF352" s="58"/>
      <c r="AG352" s="30"/>
      <c r="AH352" s="58"/>
      <c r="AI352" s="30"/>
      <c r="AJ352" s="185"/>
      <c r="AK352" s="208"/>
      <c r="AL352" s="291"/>
      <c r="AM352" s="124" t="str">
        <f t="shared" si="29"/>
        <v/>
      </c>
      <c r="AN352" s="125" t="str">
        <f t="shared" si="30"/>
        <v/>
      </c>
      <c r="AO352" s="125" t="str">
        <f t="shared" si="31"/>
        <v/>
      </c>
      <c r="AP352" s="125" t="str">
        <f t="shared" si="32"/>
        <v/>
      </c>
      <c r="AQ352" s="126" t="str">
        <f t="shared" si="33"/>
        <v/>
      </c>
      <c r="AR352" s="39"/>
      <c r="AS352" s="234"/>
      <c r="AT352" s="39"/>
    </row>
    <row r="353" spans="2:46" ht="13.5" customHeight="1" x14ac:dyDescent="0.15">
      <c r="B353" s="289" t="s">
        <v>136</v>
      </c>
      <c r="C353" s="27" t="s">
        <v>34</v>
      </c>
      <c r="D353" s="41"/>
      <c r="E353" s="57"/>
      <c r="F353" s="98"/>
      <c r="G353" s="98"/>
      <c r="H353" s="98"/>
      <c r="I353" s="62"/>
      <c r="J353" s="62"/>
      <c r="K353" s="63"/>
      <c r="L353" s="258"/>
      <c r="M353" s="258"/>
      <c r="N353" s="57"/>
      <c r="O353" s="28"/>
      <c r="P353" s="57"/>
      <c r="Q353" s="28"/>
      <c r="R353" s="133"/>
      <c r="S353" s="206"/>
      <c r="T353" s="289" t="s">
        <v>136</v>
      </c>
      <c r="U353" s="27" t="s">
        <v>34</v>
      </c>
      <c r="V353" s="41"/>
      <c r="W353" s="57"/>
      <c r="X353" s="98"/>
      <c r="Y353" s="98"/>
      <c r="Z353" s="98"/>
      <c r="AA353" s="62"/>
      <c r="AB353" s="62"/>
      <c r="AC353" s="63"/>
      <c r="AD353" s="258"/>
      <c r="AE353" s="258"/>
      <c r="AF353" s="57"/>
      <c r="AG353" s="28"/>
      <c r="AH353" s="57"/>
      <c r="AI353" s="28"/>
      <c r="AJ353" s="133"/>
      <c r="AK353" s="208"/>
      <c r="AL353" s="289" t="s">
        <v>136</v>
      </c>
      <c r="AM353" s="121" t="str">
        <f t="shared" ref="AM353:AM416" si="34">IF(OR(X353="",F353=""),"",X353-F353)</f>
        <v/>
      </c>
      <c r="AN353" s="97" t="str">
        <f t="shared" ref="AN353:AN416" si="35">IF(OR(Y353="",G353=""),"",Y353-G353)</f>
        <v/>
      </c>
      <c r="AO353" s="97" t="str">
        <f t="shared" ref="AO353:AO416" si="36">IF(OR(Z353="",H353=""),"",Z353-H353)</f>
        <v/>
      </c>
      <c r="AP353" s="97" t="str">
        <f t="shared" ref="AP353:AP416" si="37">IF(OR(AA353="",I353=""),"",AA353-I353)</f>
        <v/>
      </c>
      <c r="AQ353" s="122" t="str">
        <f t="shared" ref="AQ353:AQ416" si="38">IF(OR(AB353="",J353=""),"",AB353-J353)</f>
        <v/>
      </c>
      <c r="AR353" s="39"/>
      <c r="AS353" s="234"/>
      <c r="AT353" s="39"/>
    </row>
    <row r="354" spans="2:46" ht="13.5" customHeight="1" x14ac:dyDescent="0.15">
      <c r="B354" s="290"/>
      <c r="C354" s="29" t="s">
        <v>35</v>
      </c>
      <c r="D354" s="187"/>
      <c r="E354" s="58"/>
      <c r="F354" s="188"/>
      <c r="G354" s="188"/>
      <c r="H354" s="188"/>
      <c r="I354" s="64"/>
      <c r="J354" s="64"/>
      <c r="K354" s="189"/>
      <c r="L354" s="259"/>
      <c r="M354" s="259"/>
      <c r="N354" s="58"/>
      <c r="O354" s="30"/>
      <c r="P354" s="58"/>
      <c r="Q354" s="30"/>
      <c r="R354" s="134"/>
      <c r="S354" s="206"/>
      <c r="T354" s="290"/>
      <c r="U354" s="29" t="s">
        <v>35</v>
      </c>
      <c r="V354" s="187"/>
      <c r="W354" s="58"/>
      <c r="X354" s="188"/>
      <c r="Y354" s="188"/>
      <c r="Z354" s="188"/>
      <c r="AA354" s="64"/>
      <c r="AB354" s="64"/>
      <c r="AC354" s="189"/>
      <c r="AD354" s="259"/>
      <c r="AE354" s="259"/>
      <c r="AF354" s="58"/>
      <c r="AG354" s="30"/>
      <c r="AH354" s="58"/>
      <c r="AI354" s="30"/>
      <c r="AJ354" s="134"/>
      <c r="AK354" s="208"/>
      <c r="AL354" s="290"/>
      <c r="AM354" s="88" t="str">
        <f t="shared" si="34"/>
        <v/>
      </c>
      <c r="AN354" s="123" t="str">
        <f t="shared" si="35"/>
        <v/>
      </c>
      <c r="AO354" s="123" t="str">
        <f t="shared" si="36"/>
        <v/>
      </c>
      <c r="AP354" s="123" t="str">
        <f t="shared" si="37"/>
        <v/>
      </c>
      <c r="AQ354" s="89" t="str">
        <f t="shared" si="38"/>
        <v/>
      </c>
      <c r="AR354" s="39"/>
      <c r="AS354" s="234"/>
      <c r="AT354" s="39"/>
    </row>
    <row r="355" spans="2:46" ht="13.5" customHeight="1" x14ac:dyDescent="0.15">
      <c r="B355" s="290"/>
      <c r="C355" s="29" t="s">
        <v>36</v>
      </c>
      <c r="D355" s="187"/>
      <c r="E355" s="58"/>
      <c r="F355" s="188"/>
      <c r="G355" s="188"/>
      <c r="H355" s="188"/>
      <c r="I355" s="64"/>
      <c r="J355" s="64"/>
      <c r="K355" s="189"/>
      <c r="L355" s="259"/>
      <c r="M355" s="259"/>
      <c r="N355" s="58"/>
      <c r="O355" s="30"/>
      <c r="P355" s="58"/>
      <c r="Q355" s="30"/>
      <c r="R355" s="134"/>
      <c r="S355" s="206"/>
      <c r="T355" s="290"/>
      <c r="U355" s="29" t="s">
        <v>36</v>
      </c>
      <c r="V355" s="187"/>
      <c r="W355" s="58"/>
      <c r="X355" s="188"/>
      <c r="Y355" s="188"/>
      <c r="Z355" s="188"/>
      <c r="AA355" s="64"/>
      <c r="AB355" s="64"/>
      <c r="AC355" s="189"/>
      <c r="AD355" s="259"/>
      <c r="AE355" s="259"/>
      <c r="AF355" s="58"/>
      <c r="AG355" s="30"/>
      <c r="AH355" s="58"/>
      <c r="AI355" s="30"/>
      <c r="AJ355" s="134"/>
      <c r="AK355" s="208"/>
      <c r="AL355" s="290"/>
      <c r="AM355" s="88" t="str">
        <f t="shared" si="34"/>
        <v/>
      </c>
      <c r="AN355" s="123" t="str">
        <f t="shared" si="35"/>
        <v/>
      </c>
      <c r="AO355" s="123" t="str">
        <f t="shared" si="36"/>
        <v/>
      </c>
      <c r="AP355" s="123" t="str">
        <f t="shared" si="37"/>
        <v/>
      </c>
      <c r="AQ355" s="89" t="str">
        <f t="shared" si="38"/>
        <v/>
      </c>
      <c r="AR355" s="39"/>
      <c r="AS355" s="234"/>
      <c r="AT355" s="39"/>
    </row>
    <row r="356" spans="2:46" ht="13.5" customHeight="1" x14ac:dyDescent="0.15">
      <c r="B356" s="290"/>
      <c r="C356" s="29" t="s">
        <v>38</v>
      </c>
      <c r="D356" s="187"/>
      <c r="E356" s="58"/>
      <c r="F356" s="188"/>
      <c r="G356" s="188"/>
      <c r="H356" s="188"/>
      <c r="I356" s="64"/>
      <c r="J356" s="64"/>
      <c r="K356" s="189"/>
      <c r="L356" s="259"/>
      <c r="M356" s="259"/>
      <c r="N356" s="58"/>
      <c r="O356" s="30"/>
      <c r="P356" s="58"/>
      <c r="Q356" s="30"/>
      <c r="R356" s="134"/>
      <c r="S356" s="206"/>
      <c r="T356" s="290"/>
      <c r="U356" s="29" t="s">
        <v>38</v>
      </c>
      <c r="V356" s="187"/>
      <c r="W356" s="58"/>
      <c r="X356" s="188"/>
      <c r="Y356" s="188"/>
      <c r="Z356" s="188"/>
      <c r="AA356" s="64"/>
      <c r="AB356" s="64"/>
      <c r="AC356" s="189"/>
      <c r="AD356" s="259"/>
      <c r="AE356" s="259"/>
      <c r="AF356" s="58"/>
      <c r="AG356" s="30"/>
      <c r="AH356" s="58"/>
      <c r="AI356" s="30"/>
      <c r="AJ356" s="134"/>
      <c r="AK356" s="208"/>
      <c r="AL356" s="290"/>
      <c r="AM356" s="88" t="str">
        <f t="shared" si="34"/>
        <v/>
      </c>
      <c r="AN356" s="123" t="str">
        <f t="shared" si="35"/>
        <v/>
      </c>
      <c r="AO356" s="123" t="str">
        <f t="shared" si="36"/>
        <v/>
      </c>
      <c r="AP356" s="123" t="str">
        <f t="shared" si="37"/>
        <v/>
      </c>
      <c r="AQ356" s="89" t="str">
        <f t="shared" si="38"/>
        <v/>
      </c>
      <c r="AR356" s="39"/>
      <c r="AS356" s="234"/>
      <c r="AT356" s="39"/>
    </row>
    <row r="357" spans="2:46" ht="13.5" customHeight="1" thickBot="1" x14ac:dyDescent="0.2">
      <c r="B357" s="291"/>
      <c r="C357" s="29"/>
      <c r="D357" s="187"/>
      <c r="E357" s="58"/>
      <c r="F357" s="190"/>
      <c r="G357" s="190"/>
      <c r="H357" s="190"/>
      <c r="I357" s="58"/>
      <c r="J357" s="58"/>
      <c r="K357" s="189"/>
      <c r="L357" s="259"/>
      <c r="M357" s="259"/>
      <c r="N357" s="58"/>
      <c r="O357" s="30"/>
      <c r="P357" s="58"/>
      <c r="Q357" s="30"/>
      <c r="R357" s="185"/>
      <c r="S357" s="206"/>
      <c r="T357" s="291"/>
      <c r="U357" s="29"/>
      <c r="V357" s="187"/>
      <c r="W357" s="58"/>
      <c r="X357" s="190"/>
      <c r="Y357" s="190"/>
      <c r="Z357" s="190"/>
      <c r="AA357" s="58"/>
      <c r="AB357" s="58"/>
      <c r="AC357" s="189"/>
      <c r="AD357" s="259"/>
      <c r="AE357" s="259"/>
      <c r="AF357" s="58"/>
      <c r="AG357" s="30"/>
      <c r="AH357" s="58"/>
      <c r="AI357" s="30"/>
      <c r="AJ357" s="185"/>
      <c r="AK357" s="208"/>
      <c r="AL357" s="291"/>
      <c r="AM357" s="124" t="str">
        <f t="shared" si="34"/>
        <v/>
      </c>
      <c r="AN357" s="125" t="str">
        <f t="shared" si="35"/>
        <v/>
      </c>
      <c r="AO357" s="125" t="str">
        <f t="shared" si="36"/>
        <v/>
      </c>
      <c r="AP357" s="125" t="str">
        <f t="shared" si="37"/>
        <v/>
      </c>
      <c r="AQ357" s="126" t="str">
        <f t="shared" si="38"/>
        <v/>
      </c>
      <c r="AR357" s="39"/>
      <c r="AS357" s="234"/>
      <c r="AT357" s="39"/>
    </row>
    <row r="358" spans="2:46" ht="13.5" customHeight="1" x14ac:dyDescent="0.15">
      <c r="B358" s="289" t="s">
        <v>137</v>
      </c>
      <c r="C358" s="27" t="s">
        <v>34</v>
      </c>
      <c r="D358" s="41"/>
      <c r="E358" s="57"/>
      <c r="F358" s="98"/>
      <c r="G358" s="98"/>
      <c r="H358" s="98"/>
      <c r="I358" s="62"/>
      <c r="J358" s="62"/>
      <c r="K358" s="63"/>
      <c r="L358" s="258"/>
      <c r="M358" s="258"/>
      <c r="N358" s="57"/>
      <c r="O358" s="28"/>
      <c r="P358" s="57"/>
      <c r="Q358" s="28"/>
      <c r="R358" s="133"/>
      <c r="S358" s="206"/>
      <c r="T358" s="289" t="s">
        <v>137</v>
      </c>
      <c r="U358" s="27" t="s">
        <v>34</v>
      </c>
      <c r="V358" s="41"/>
      <c r="W358" s="57"/>
      <c r="X358" s="98"/>
      <c r="Y358" s="98"/>
      <c r="Z358" s="98"/>
      <c r="AA358" s="62"/>
      <c r="AB358" s="62"/>
      <c r="AC358" s="63"/>
      <c r="AD358" s="258"/>
      <c r="AE358" s="258"/>
      <c r="AF358" s="57"/>
      <c r="AG358" s="28"/>
      <c r="AH358" s="57"/>
      <c r="AI358" s="28"/>
      <c r="AJ358" s="133"/>
      <c r="AK358" s="208"/>
      <c r="AL358" s="289" t="s">
        <v>137</v>
      </c>
      <c r="AM358" s="121" t="str">
        <f t="shared" si="34"/>
        <v/>
      </c>
      <c r="AN358" s="97" t="str">
        <f t="shared" si="35"/>
        <v/>
      </c>
      <c r="AO358" s="97" t="str">
        <f t="shared" si="36"/>
        <v/>
      </c>
      <c r="AP358" s="97" t="str">
        <f t="shared" si="37"/>
        <v/>
      </c>
      <c r="AQ358" s="122" t="str">
        <f t="shared" si="38"/>
        <v/>
      </c>
      <c r="AR358" s="39"/>
      <c r="AS358" s="234"/>
      <c r="AT358" s="39"/>
    </row>
    <row r="359" spans="2:46" ht="13.5" customHeight="1" x14ac:dyDescent="0.15">
      <c r="B359" s="290"/>
      <c r="C359" s="29" t="s">
        <v>35</v>
      </c>
      <c r="D359" s="187"/>
      <c r="E359" s="58"/>
      <c r="F359" s="188"/>
      <c r="G359" s="188"/>
      <c r="H359" s="188"/>
      <c r="I359" s="64"/>
      <c r="J359" s="64"/>
      <c r="K359" s="189"/>
      <c r="L359" s="259"/>
      <c r="M359" s="259"/>
      <c r="N359" s="58"/>
      <c r="O359" s="30"/>
      <c r="P359" s="58"/>
      <c r="Q359" s="30"/>
      <c r="R359" s="134"/>
      <c r="S359" s="206"/>
      <c r="T359" s="290"/>
      <c r="U359" s="29" t="s">
        <v>35</v>
      </c>
      <c r="V359" s="187"/>
      <c r="W359" s="58"/>
      <c r="X359" s="188"/>
      <c r="Y359" s="188"/>
      <c r="Z359" s="188"/>
      <c r="AA359" s="64"/>
      <c r="AB359" s="64"/>
      <c r="AC359" s="189"/>
      <c r="AD359" s="259"/>
      <c r="AE359" s="259"/>
      <c r="AF359" s="58"/>
      <c r="AG359" s="30"/>
      <c r="AH359" s="58"/>
      <c r="AI359" s="30"/>
      <c r="AJ359" s="134"/>
      <c r="AK359" s="208"/>
      <c r="AL359" s="290"/>
      <c r="AM359" s="88" t="str">
        <f t="shared" si="34"/>
        <v/>
      </c>
      <c r="AN359" s="123" t="str">
        <f t="shared" si="35"/>
        <v/>
      </c>
      <c r="AO359" s="123" t="str">
        <f t="shared" si="36"/>
        <v/>
      </c>
      <c r="AP359" s="123" t="str">
        <f t="shared" si="37"/>
        <v/>
      </c>
      <c r="AQ359" s="89" t="str">
        <f t="shared" si="38"/>
        <v/>
      </c>
      <c r="AR359" s="39"/>
      <c r="AS359" s="234"/>
      <c r="AT359" s="39"/>
    </row>
    <row r="360" spans="2:46" ht="13.5" customHeight="1" x14ac:dyDescent="0.15">
      <c r="B360" s="290"/>
      <c r="C360" s="29" t="s">
        <v>36</v>
      </c>
      <c r="D360" s="187"/>
      <c r="E360" s="58"/>
      <c r="F360" s="188"/>
      <c r="G360" s="188"/>
      <c r="H360" s="188"/>
      <c r="I360" s="64"/>
      <c r="J360" s="64"/>
      <c r="K360" s="189"/>
      <c r="L360" s="259"/>
      <c r="M360" s="259"/>
      <c r="N360" s="58"/>
      <c r="O360" s="30"/>
      <c r="P360" s="58"/>
      <c r="Q360" s="30"/>
      <c r="R360" s="134"/>
      <c r="S360" s="206"/>
      <c r="T360" s="290"/>
      <c r="U360" s="29" t="s">
        <v>36</v>
      </c>
      <c r="V360" s="187"/>
      <c r="W360" s="58"/>
      <c r="X360" s="188"/>
      <c r="Y360" s="188"/>
      <c r="Z360" s="188"/>
      <c r="AA360" s="64"/>
      <c r="AB360" s="64"/>
      <c r="AC360" s="189"/>
      <c r="AD360" s="259"/>
      <c r="AE360" s="259"/>
      <c r="AF360" s="58"/>
      <c r="AG360" s="30"/>
      <c r="AH360" s="58"/>
      <c r="AI360" s="30"/>
      <c r="AJ360" s="134"/>
      <c r="AK360" s="208"/>
      <c r="AL360" s="290"/>
      <c r="AM360" s="88" t="str">
        <f t="shared" si="34"/>
        <v/>
      </c>
      <c r="AN360" s="123" t="str">
        <f t="shared" si="35"/>
        <v/>
      </c>
      <c r="AO360" s="123" t="str">
        <f t="shared" si="36"/>
        <v/>
      </c>
      <c r="AP360" s="123" t="str">
        <f t="shared" si="37"/>
        <v/>
      </c>
      <c r="AQ360" s="89" t="str">
        <f t="shared" si="38"/>
        <v/>
      </c>
      <c r="AR360" s="39"/>
      <c r="AS360" s="234"/>
      <c r="AT360" s="39"/>
    </row>
    <row r="361" spans="2:46" ht="13.5" customHeight="1" x14ac:dyDescent="0.15">
      <c r="B361" s="290"/>
      <c r="C361" s="29" t="s">
        <v>38</v>
      </c>
      <c r="D361" s="187"/>
      <c r="E361" s="58"/>
      <c r="F361" s="188"/>
      <c r="G361" s="188"/>
      <c r="H361" s="188"/>
      <c r="I361" s="64"/>
      <c r="J361" s="64"/>
      <c r="K361" s="189"/>
      <c r="L361" s="259"/>
      <c r="M361" s="259"/>
      <c r="N361" s="58"/>
      <c r="O361" s="30"/>
      <c r="P361" s="58"/>
      <c r="Q361" s="30"/>
      <c r="R361" s="134"/>
      <c r="S361" s="206"/>
      <c r="T361" s="290"/>
      <c r="U361" s="29" t="s">
        <v>38</v>
      </c>
      <c r="V361" s="187"/>
      <c r="W361" s="58"/>
      <c r="X361" s="188"/>
      <c r="Y361" s="188"/>
      <c r="Z361" s="188"/>
      <c r="AA361" s="64"/>
      <c r="AB361" s="64"/>
      <c r="AC361" s="189"/>
      <c r="AD361" s="259"/>
      <c r="AE361" s="259"/>
      <c r="AF361" s="58"/>
      <c r="AG361" s="30"/>
      <c r="AH361" s="58"/>
      <c r="AI361" s="30"/>
      <c r="AJ361" s="134"/>
      <c r="AK361" s="208"/>
      <c r="AL361" s="290"/>
      <c r="AM361" s="88" t="str">
        <f t="shared" si="34"/>
        <v/>
      </c>
      <c r="AN361" s="123" t="str">
        <f t="shared" si="35"/>
        <v/>
      </c>
      <c r="AO361" s="123" t="str">
        <f t="shared" si="36"/>
        <v/>
      </c>
      <c r="AP361" s="123" t="str">
        <f t="shared" si="37"/>
        <v/>
      </c>
      <c r="AQ361" s="89" t="str">
        <f t="shared" si="38"/>
        <v/>
      </c>
      <c r="AR361" s="39"/>
      <c r="AS361" s="234"/>
      <c r="AT361" s="39"/>
    </row>
    <row r="362" spans="2:46" ht="13.5" customHeight="1" thickBot="1" x14ac:dyDescent="0.2">
      <c r="B362" s="291"/>
      <c r="C362" s="29"/>
      <c r="D362" s="187"/>
      <c r="E362" s="58"/>
      <c r="F362" s="190"/>
      <c r="G362" s="190"/>
      <c r="H362" s="190"/>
      <c r="I362" s="58"/>
      <c r="J362" s="58"/>
      <c r="K362" s="189"/>
      <c r="L362" s="259"/>
      <c r="M362" s="259"/>
      <c r="N362" s="58"/>
      <c r="O362" s="30"/>
      <c r="P362" s="58"/>
      <c r="Q362" s="30"/>
      <c r="R362" s="185"/>
      <c r="S362" s="206"/>
      <c r="T362" s="291"/>
      <c r="U362" s="29"/>
      <c r="V362" s="187"/>
      <c r="W362" s="58"/>
      <c r="X362" s="190"/>
      <c r="Y362" s="190"/>
      <c r="Z362" s="190"/>
      <c r="AA362" s="58"/>
      <c r="AB362" s="58"/>
      <c r="AC362" s="189"/>
      <c r="AD362" s="259"/>
      <c r="AE362" s="259"/>
      <c r="AF362" s="58"/>
      <c r="AG362" s="30"/>
      <c r="AH362" s="58"/>
      <c r="AI362" s="30"/>
      <c r="AJ362" s="185"/>
      <c r="AK362" s="208"/>
      <c r="AL362" s="291"/>
      <c r="AM362" s="124" t="str">
        <f t="shared" si="34"/>
        <v/>
      </c>
      <c r="AN362" s="125" t="str">
        <f t="shared" si="35"/>
        <v/>
      </c>
      <c r="AO362" s="125" t="str">
        <f t="shared" si="36"/>
        <v/>
      </c>
      <c r="AP362" s="125" t="str">
        <f t="shared" si="37"/>
        <v/>
      </c>
      <c r="AQ362" s="126" t="str">
        <f t="shared" si="38"/>
        <v/>
      </c>
      <c r="AR362" s="39"/>
      <c r="AS362" s="234"/>
      <c r="AT362" s="39"/>
    </row>
    <row r="363" spans="2:46" ht="13.5" customHeight="1" x14ac:dyDescent="0.15">
      <c r="B363" s="289" t="s">
        <v>138</v>
      </c>
      <c r="C363" s="27" t="s">
        <v>34</v>
      </c>
      <c r="D363" s="41"/>
      <c r="E363" s="57"/>
      <c r="F363" s="98"/>
      <c r="G363" s="98"/>
      <c r="H363" s="98"/>
      <c r="I363" s="62"/>
      <c r="J363" s="62"/>
      <c r="K363" s="63"/>
      <c r="L363" s="258"/>
      <c r="M363" s="258"/>
      <c r="N363" s="57"/>
      <c r="O363" s="28"/>
      <c r="P363" s="57"/>
      <c r="Q363" s="28"/>
      <c r="R363" s="133"/>
      <c r="S363" s="206"/>
      <c r="T363" s="289" t="s">
        <v>138</v>
      </c>
      <c r="U363" s="27" t="s">
        <v>34</v>
      </c>
      <c r="V363" s="41"/>
      <c r="W363" s="57"/>
      <c r="X363" s="98"/>
      <c r="Y363" s="98"/>
      <c r="Z363" s="98"/>
      <c r="AA363" s="62"/>
      <c r="AB363" s="62"/>
      <c r="AC363" s="63"/>
      <c r="AD363" s="258"/>
      <c r="AE363" s="258"/>
      <c r="AF363" s="57"/>
      <c r="AG363" s="28"/>
      <c r="AH363" s="57"/>
      <c r="AI363" s="28"/>
      <c r="AJ363" s="133"/>
      <c r="AK363" s="208"/>
      <c r="AL363" s="289" t="s">
        <v>138</v>
      </c>
      <c r="AM363" s="121" t="str">
        <f t="shared" si="34"/>
        <v/>
      </c>
      <c r="AN363" s="97" t="str">
        <f t="shared" si="35"/>
        <v/>
      </c>
      <c r="AO363" s="97" t="str">
        <f t="shared" si="36"/>
        <v/>
      </c>
      <c r="AP363" s="97" t="str">
        <f t="shared" si="37"/>
        <v/>
      </c>
      <c r="AQ363" s="122" t="str">
        <f t="shared" si="38"/>
        <v/>
      </c>
      <c r="AR363" s="39"/>
      <c r="AS363" s="234"/>
      <c r="AT363" s="39"/>
    </row>
    <row r="364" spans="2:46" ht="13.5" customHeight="1" x14ac:dyDescent="0.15">
      <c r="B364" s="290"/>
      <c r="C364" s="29" t="s">
        <v>35</v>
      </c>
      <c r="D364" s="187"/>
      <c r="E364" s="58"/>
      <c r="F364" s="188"/>
      <c r="G364" s="188"/>
      <c r="H364" s="188"/>
      <c r="I364" s="64"/>
      <c r="J364" s="64"/>
      <c r="K364" s="189"/>
      <c r="L364" s="259"/>
      <c r="M364" s="259"/>
      <c r="N364" s="58"/>
      <c r="O364" s="30"/>
      <c r="P364" s="58"/>
      <c r="Q364" s="30"/>
      <c r="R364" s="134"/>
      <c r="S364" s="206"/>
      <c r="T364" s="290"/>
      <c r="U364" s="29" t="s">
        <v>35</v>
      </c>
      <c r="V364" s="187"/>
      <c r="W364" s="58"/>
      <c r="X364" s="188"/>
      <c r="Y364" s="188"/>
      <c r="Z364" s="188"/>
      <c r="AA364" s="64"/>
      <c r="AB364" s="64"/>
      <c r="AC364" s="189"/>
      <c r="AD364" s="259"/>
      <c r="AE364" s="259"/>
      <c r="AF364" s="58"/>
      <c r="AG364" s="30"/>
      <c r="AH364" s="58"/>
      <c r="AI364" s="30"/>
      <c r="AJ364" s="134"/>
      <c r="AK364" s="208"/>
      <c r="AL364" s="290"/>
      <c r="AM364" s="88" t="str">
        <f t="shared" si="34"/>
        <v/>
      </c>
      <c r="AN364" s="123" t="str">
        <f t="shared" si="35"/>
        <v/>
      </c>
      <c r="AO364" s="123" t="str">
        <f t="shared" si="36"/>
        <v/>
      </c>
      <c r="AP364" s="123" t="str">
        <f t="shared" si="37"/>
        <v/>
      </c>
      <c r="AQ364" s="89" t="str">
        <f t="shared" si="38"/>
        <v/>
      </c>
      <c r="AR364" s="39"/>
      <c r="AS364" s="234"/>
      <c r="AT364" s="39"/>
    </row>
    <row r="365" spans="2:46" ht="13.5" customHeight="1" x14ac:dyDescent="0.15">
      <c r="B365" s="290"/>
      <c r="C365" s="29" t="s">
        <v>36</v>
      </c>
      <c r="D365" s="187"/>
      <c r="E365" s="58"/>
      <c r="F365" s="188"/>
      <c r="G365" s="188"/>
      <c r="H365" s="188"/>
      <c r="I365" s="64"/>
      <c r="J365" s="64"/>
      <c r="K365" s="189"/>
      <c r="L365" s="259"/>
      <c r="M365" s="259"/>
      <c r="N365" s="58"/>
      <c r="O365" s="30"/>
      <c r="P365" s="58"/>
      <c r="Q365" s="30"/>
      <c r="R365" s="134"/>
      <c r="S365" s="206"/>
      <c r="T365" s="290"/>
      <c r="U365" s="29" t="s">
        <v>36</v>
      </c>
      <c r="V365" s="187"/>
      <c r="W365" s="58"/>
      <c r="X365" s="188"/>
      <c r="Y365" s="188"/>
      <c r="Z365" s="188"/>
      <c r="AA365" s="64"/>
      <c r="AB365" s="64"/>
      <c r="AC365" s="189"/>
      <c r="AD365" s="259"/>
      <c r="AE365" s="259"/>
      <c r="AF365" s="58"/>
      <c r="AG365" s="30"/>
      <c r="AH365" s="58"/>
      <c r="AI365" s="30"/>
      <c r="AJ365" s="134"/>
      <c r="AK365" s="208"/>
      <c r="AL365" s="290"/>
      <c r="AM365" s="88" t="str">
        <f t="shared" si="34"/>
        <v/>
      </c>
      <c r="AN365" s="123" t="str">
        <f t="shared" si="35"/>
        <v/>
      </c>
      <c r="AO365" s="123" t="str">
        <f t="shared" si="36"/>
        <v/>
      </c>
      <c r="AP365" s="123" t="str">
        <f t="shared" si="37"/>
        <v/>
      </c>
      <c r="AQ365" s="89" t="str">
        <f t="shared" si="38"/>
        <v/>
      </c>
      <c r="AR365" s="39"/>
      <c r="AS365" s="234"/>
      <c r="AT365" s="39"/>
    </row>
    <row r="366" spans="2:46" ht="13.5" customHeight="1" x14ac:dyDescent="0.15">
      <c r="B366" s="290"/>
      <c r="C366" s="29" t="s">
        <v>38</v>
      </c>
      <c r="D366" s="187"/>
      <c r="E366" s="58"/>
      <c r="F366" s="188"/>
      <c r="G366" s="188"/>
      <c r="H366" s="188"/>
      <c r="I366" s="64"/>
      <c r="J366" s="64"/>
      <c r="K366" s="189"/>
      <c r="L366" s="259"/>
      <c r="M366" s="259"/>
      <c r="N366" s="58"/>
      <c r="O366" s="30"/>
      <c r="P366" s="58"/>
      <c r="Q366" s="30"/>
      <c r="R366" s="134"/>
      <c r="S366" s="206"/>
      <c r="T366" s="290"/>
      <c r="U366" s="29" t="s">
        <v>38</v>
      </c>
      <c r="V366" s="187"/>
      <c r="W366" s="58"/>
      <c r="X366" s="188"/>
      <c r="Y366" s="188"/>
      <c r="Z366" s="188"/>
      <c r="AA366" s="64"/>
      <c r="AB366" s="64"/>
      <c r="AC366" s="189"/>
      <c r="AD366" s="259"/>
      <c r="AE366" s="259"/>
      <c r="AF366" s="58"/>
      <c r="AG366" s="30"/>
      <c r="AH366" s="58"/>
      <c r="AI366" s="30"/>
      <c r="AJ366" s="134"/>
      <c r="AK366" s="208"/>
      <c r="AL366" s="290"/>
      <c r="AM366" s="88" t="str">
        <f t="shared" si="34"/>
        <v/>
      </c>
      <c r="AN366" s="123" t="str">
        <f t="shared" si="35"/>
        <v/>
      </c>
      <c r="AO366" s="123" t="str">
        <f t="shared" si="36"/>
        <v/>
      </c>
      <c r="AP366" s="123" t="str">
        <f t="shared" si="37"/>
        <v/>
      </c>
      <c r="AQ366" s="89" t="str">
        <f t="shared" si="38"/>
        <v/>
      </c>
      <c r="AR366" s="39"/>
      <c r="AS366" s="234"/>
      <c r="AT366" s="39"/>
    </row>
    <row r="367" spans="2:46" ht="13.5" customHeight="1" thickBot="1" x14ac:dyDescent="0.2">
      <c r="B367" s="291"/>
      <c r="C367" s="29"/>
      <c r="D367" s="187"/>
      <c r="E367" s="58"/>
      <c r="F367" s="190"/>
      <c r="G367" s="190"/>
      <c r="H367" s="190"/>
      <c r="I367" s="58"/>
      <c r="J367" s="58"/>
      <c r="K367" s="189"/>
      <c r="L367" s="259"/>
      <c r="M367" s="259"/>
      <c r="N367" s="58"/>
      <c r="O367" s="30"/>
      <c r="P367" s="58"/>
      <c r="Q367" s="30"/>
      <c r="R367" s="185"/>
      <c r="S367" s="206"/>
      <c r="T367" s="291"/>
      <c r="U367" s="29"/>
      <c r="V367" s="187"/>
      <c r="W367" s="58"/>
      <c r="X367" s="190"/>
      <c r="Y367" s="190"/>
      <c r="Z367" s="190"/>
      <c r="AA367" s="58"/>
      <c r="AB367" s="58"/>
      <c r="AC367" s="189"/>
      <c r="AD367" s="259"/>
      <c r="AE367" s="259"/>
      <c r="AF367" s="58"/>
      <c r="AG367" s="30"/>
      <c r="AH367" s="58"/>
      <c r="AI367" s="30"/>
      <c r="AJ367" s="185"/>
      <c r="AK367" s="208"/>
      <c r="AL367" s="291"/>
      <c r="AM367" s="124" t="str">
        <f t="shared" si="34"/>
        <v/>
      </c>
      <c r="AN367" s="125" t="str">
        <f t="shared" si="35"/>
        <v/>
      </c>
      <c r="AO367" s="125" t="str">
        <f t="shared" si="36"/>
        <v/>
      </c>
      <c r="AP367" s="125" t="str">
        <f t="shared" si="37"/>
        <v/>
      </c>
      <c r="AQ367" s="126" t="str">
        <f t="shared" si="38"/>
        <v/>
      </c>
      <c r="AR367" s="39"/>
      <c r="AS367" s="234"/>
      <c r="AT367" s="39"/>
    </row>
    <row r="368" spans="2:46" ht="13.5" customHeight="1" x14ac:dyDescent="0.15">
      <c r="B368" s="289" t="s">
        <v>139</v>
      </c>
      <c r="C368" s="27" t="s">
        <v>34</v>
      </c>
      <c r="D368" s="41"/>
      <c r="E368" s="57"/>
      <c r="F368" s="98"/>
      <c r="G368" s="98"/>
      <c r="H368" s="98"/>
      <c r="I368" s="62"/>
      <c r="J368" s="62"/>
      <c r="K368" s="63"/>
      <c r="L368" s="258"/>
      <c r="M368" s="258"/>
      <c r="N368" s="57"/>
      <c r="O368" s="28"/>
      <c r="P368" s="57"/>
      <c r="Q368" s="28"/>
      <c r="R368" s="133"/>
      <c r="S368" s="206"/>
      <c r="T368" s="289" t="s">
        <v>139</v>
      </c>
      <c r="U368" s="27" t="s">
        <v>34</v>
      </c>
      <c r="V368" s="41"/>
      <c r="W368" s="57"/>
      <c r="X368" s="98"/>
      <c r="Y368" s="98"/>
      <c r="Z368" s="98"/>
      <c r="AA368" s="62"/>
      <c r="AB368" s="62"/>
      <c r="AC368" s="63"/>
      <c r="AD368" s="258"/>
      <c r="AE368" s="258"/>
      <c r="AF368" s="57"/>
      <c r="AG368" s="28"/>
      <c r="AH368" s="57"/>
      <c r="AI368" s="28"/>
      <c r="AJ368" s="133"/>
      <c r="AK368" s="208"/>
      <c r="AL368" s="289" t="s">
        <v>139</v>
      </c>
      <c r="AM368" s="121" t="str">
        <f t="shared" si="34"/>
        <v/>
      </c>
      <c r="AN368" s="97" t="str">
        <f t="shared" si="35"/>
        <v/>
      </c>
      <c r="AO368" s="97" t="str">
        <f t="shared" si="36"/>
        <v/>
      </c>
      <c r="AP368" s="97" t="str">
        <f t="shared" si="37"/>
        <v/>
      </c>
      <c r="AQ368" s="122" t="str">
        <f t="shared" si="38"/>
        <v/>
      </c>
      <c r="AR368" s="39"/>
      <c r="AS368" s="234"/>
      <c r="AT368" s="39"/>
    </row>
    <row r="369" spans="2:46" ht="13.5" customHeight="1" x14ac:dyDescent="0.15">
      <c r="B369" s="290"/>
      <c r="C369" s="29" t="s">
        <v>35</v>
      </c>
      <c r="D369" s="187"/>
      <c r="E369" s="58"/>
      <c r="F369" s="188"/>
      <c r="G369" s="188"/>
      <c r="H369" s="188"/>
      <c r="I369" s="64"/>
      <c r="J369" s="64"/>
      <c r="K369" s="189"/>
      <c r="L369" s="259"/>
      <c r="M369" s="259"/>
      <c r="N369" s="58"/>
      <c r="O369" s="30"/>
      <c r="P369" s="58"/>
      <c r="Q369" s="30"/>
      <c r="R369" s="134"/>
      <c r="S369" s="206"/>
      <c r="T369" s="290"/>
      <c r="U369" s="29" t="s">
        <v>35</v>
      </c>
      <c r="V369" s="187"/>
      <c r="W369" s="58"/>
      <c r="X369" s="188"/>
      <c r="Y369" s="188"/>
      <c r="Z369" s="188"/>
      <c r="AA369" s="64"/>
      <c r="AB369" s="64"/>
      <c r="AC369" s="189"/>
      <c r="AD369" s="259"/>
      <c r="AE369" s="259"/>
      <c r="AF369" s="58"/>
      <c r="AG369" s="30"/>
      <c r="AH369" s="58"/>
      <c r="AI369" s="30"/>
      <c r="AJ369" s="134"/>
      <c r="AK369" s="208"/>
      <c r="AL369" s="290"/>
      <c r="AM369" s="88" t="str">
        <f t="shared" si="34"/>
        <v/>
      </c>
      <c r="AN369" s="123" t="str">
        <f t="shared" si="35"/>
        <v/>
      </c>
      <c r="AO369" s="123" t="str">
        <f t="shared" si="36"/>
        <v/>
      </c>
      <c r="AP369" s="123" t="str">
        <f t="shared" si="37"/>
        <v/>
      </c>
      <c r="AQ369" s="89" t="str">
        <f t="shared" si="38"/>
        <v/>
      </c>
      <c r="AR369" s="39"/>
      <c r="AS369" s="234"/>
      <c r="AT369" s="39"/>
    </row>
    <row r="370" spans="2:46" ht="13.5" customHeight="1" x14ac:dyDescent="0.15">
      <c r="B370" s="290"/>
      <c r="C370" s="29" t="s">
        <v>36</v>
      </c>
      <c r="D370" s="187"/>
      <c r="E370" s="58"/>
      <c r="F370" s="188"/>
      <c r="G370" s="188"/>
      <c r="H370" s="188"/>
      <c r="I370" s="64"/>
      <c r="J370" s="64"/>
      <c r="K370" s="189"/>
      <c r="L370" s="259"/>
      <c r="M370" s="259"/>
      <c r="N370" s="58"/>
      <c r="O370" s="30"/>
      <c r="P370" s="58"/>
      <c r="Q370" s="30"/>
      <c r="R370" s="134"/>
      <c r="S370" s="206"/>
      <c r="T370" s="290"/>
      <c r="U370" s="29" t="s">
        <v>36</v>
      </c>
      <c r="V370" s="187"/>
      <c r="W370" s="58"/>
      <c r="X370" s="188"/>
      <c r="Y370" s="188"/>
      <c r="Z370" s="188"/>
      <c r="AA370" s="64"/>
      <c r="AB370" s="64"/>
      <c r="AC370" s="189"/>
      <c r="AD370" s="259"/>
      <c r="AE370" s="259"/>
      <c r="AF370" s="58"/>
      <c r="AG370" s="30"/>
      <c r="AH370" s="58"/>
      <c r="AI370" s="30"/>
      <c r="AJ370" s="134"/>
      <c r="AK370" s="208"/>
      <c r="AL370" s="290"/>
      <c r="AM370" s="88" t="str">
        <f t="shared" si="34"/>
        <v/>
      </c>
      <c r="AN370" s="123" t="str">
        <f t="shared" si="35"/>
        <v/>
      </c>
      <c r="AO370" s="123" t="str">
        <f t="shared" si="36"/>
        <v/>
      </c>
      <c r="AP370" s="123" t="str">
        <f t="shared" si="37"/>
        <v/>
      </c>
      <c r="AQ370" s="89" t="str">
        <f t="shared" si="38"/>
        <v/>
      </c>
      <c r="AR370" s="39"/>
      <c r="AS370" s="234"/>
      <c r="AT370" s="39"/>
    </row>
    <row r="371" spans="2:46" ht="13.5" customHeight="1" x14ac:dyDescent="0.15">
      <c r="B371" s="290"/>
      <c r="C371" s="29" t="s">
        <v>38</v>
      </c>
      <c r="D371" s="187"/>
      <c r="E371" s="58"/>
      <c r="F371" s="188"/>
      <c r="G371" s="188"/>
      <c r="H371" s="188"/>
      <c r="I371" s="64"/>
      <c r="J371" s="64"/>
      <c r="K371" s="189"/>
      <c r="L371" s="259"/>
      <c r="M371" s="259"/>
      <c r="N371" s="58"/>
      <c r="O371" s="30"/>
      <c r="P371" s="58"/>
      <c r="Q371" s="30"/>
      <c r="R371" s="134"/>
      <c r="S371" s="206"/>
      <c r="T371" s="290"/>
      <c r="U371" s="29" t="s">
        <v>38</v>
      </c>
      <c r="V371" s="187"/>
      <c r="W371" s="58"/>
      <c r="X371" s="188"/>
      <c r="Y371" s="188"/>
      <c r="Z371" s="188"/>
      <c r="AA371" s="64"/>
      <c r="AB371" s="64"/>
      <c r="AC371" s="189"/>
      <c r="AD371" s="259"/>
      <c r="AE371" s="259"/>
      <c r="AF371" s="58"/>
      <c r="AG371" s="30"/>
      <c r="AH371" s="58"/>
      <c r="AI371" s="30"/>
      <c r="AJ371" s="134"/>
      <c r="AK371" s="208"/>
      <c r="AL371" s="290"/>
      <c r="AM371" s="88" t="str">
        <f t="shared" si="34"/>
        <v/>
      </c>
      <c r="AN371" s="123" t="str">
        <f t="shared" si="35"/>
        <v/>
      </c>
      <c r="AO371" s="123" t="str">
        <f t="shared" si="36"/>
        <v/>
      </c>
      <c r="AP371" s="123" t="str">
        <f t="shared" si="37"/>
        <v/>
      </c>
      <c r="AQ371" s="89" t="str">
        <f t="shared" si="38"/>
        <v/>
      </c>
      <c r="AR371" s="39"/>
      <c r="AS371" s="234"/>
      <c r="AT371" s="39"/>
    </row>
    <row r="372" spans="2:46" ht="13.5" customHeight="1" thickBot="1" x14ac:dyDescent="0.2">
      <c r="B372" s="291"/>
      <c r="C372" s="29"/>
      <c r="D372" s="187"/>
      <c r="E372" s="58"/>
      <c r="F372" s="190"/>
      <c r="G372" s="190"/>
      <c r="H372" s="190"/>
      <c r="I372" s="58"/>
      <c r="J372" s="58"/>
      <c r="K372" s="189"/>
      <c r="L372" s="259"/>
      <c r="M372" s="259"/>
      <c r="N372" s="58"/>
      <c r="O372" s="30"/>
      <c r="P372" s="58"/>
      <c r="Q372" s="30"/>
      <c r="R372" s="185"/>
      <c r="S372" s="206"/>
      <c r="T372" s="291"/>
      <c r="U372" s="29"/>
      <c r="V372" s="187"/>
      <c r="W372" s="58"/>
      <c r="X372" s="190"/>
      <c r="Y372" s="190"/>
      <c r="Z372" s="190"/>
      <c r="AA372" s="58"/>
      <c r="AB372" s="58"/>
      <c r="AC372" s="189"/>
      <c r="AD372" s="259"/>
      <c r="AE372" s="259"/>
      <c r="AF372" s="58"/>
      <c r="AG372" s="30"/>
      <c r="AH372" s="58"/>
      <c r="AI372" s="30"/>
      <c r="AJ372" s="185"/>
      <c r="AK372" s="208"/>
      <c r="AL372" s="291"/>
      <c r="AM372" s="124" t="str">
        <f t="shared" si="34"/>
        <v/>
      </c>
      <c r="AN372" s="125" t="str">
        <f t="shared" si="35"/>
        <v/>
      </c>
      <c r="AO372" s="125" t="str">
        <f t="shared" si="36"/>
        <v/>
      </c>
      <c r="AP372" s="125" t="str">
        <f t="shared" si="37"/>
        <v/>
      </c>
      <c r="AQ372" s="126" t="str">
        <f t="shared" si="38"/>
        <v/>
      </c>
      <c r="AR372" s="39"/>
      <c r="AS372" s="234"/>
      <c r="AT372" s="39"/>
    </row>
    <row r="373" spans="2:46" ht="13.5" customHeight="1" x14ac:dyDescent="0.15">
      <c r="B373" s="289" t="s">
        <v>140</v>
      </c>
      <c r="C373" s="27" t="s">
        <v>34</v>
      </c>
      <c r="D373" s="41"/>
      <c r="E373" s="57"/>
      <c r="F373" s="98"/>
      <c r="G373" s="98"/>
      <c r="H373" s="98"/>
      <c r="I373" s="62"/>
      <c r="J373" s="62"/>
      <c r="K373" s="63"/>
      <c r="L373" s="258"/>
      <c r="M373" s="258"/>
      <c r="N373" s="57"/>
      <c r="O373" s="28"/>
      <c r="P373" s="57"/>
      <c r="Q373" s="28"/>
      <c r="R373" s="133"/>
      <c r="S373" s="206"/>
      <c r="T373" s="289" t="s">
        <v>140</v>
      </c>
      <c r="U373" s="27" t="s">
        <v>34</v>
      </c>
      <c r="V373" s="41"/>
      <c r="W373" s="57"/>
      <c r="X373" s="98"/>
      <c r="Y373" s="98"/>
      <c r="Z373" s="98"/>
      <c r="AA373" s="62"/>
      <c r="AB373" s="62"/>
      <c r="AC373" s="63"/>
      <c r="AD373" s="258"/>
      <c r="AE373" s="258"/>
      <c r="AF373" s="57"/>
      <c r="AG373" s="28"/>
      <c r="AH373" s="57"/>
      <c r="AI373" s="28"/>
      <c r="AJ373" s="133"/>
      <c r="AK373" s="208"/>
      <c r="AL373" s="289" t="s">
        <v>140</v>
      </c>
      <c r="AM373" s="121" t="str">
        <f t="shared" si="34"/>
        <v/>
      </c>
      <c r="AN373" s="97" t="str">
        <f t="shared" si="35"/>
        <v/>
      </c>
      <c r="AO373" s="97" t="str">
        <f t="shared" si="36"/>
        <v/>
      </c>
      <c r="AP373" s="97" t="str">
        <f t="shared" si="37"/>
        <v/>
      </c>
      <c r="AQ373" s="122" t="str">
        <f t="shared" si="38"/>
        <v/>
      </c>
      <c r="AR373" s="39"/>
      <c r="AS373" s="234"/>
      <c r="AT373" s="39"/>
    </row>
    <row r="374" spans="2:46" ht="13.5" customHeight="1" x14ac:dyDescent="0.15">
      <c r="B374" s="290"/>
      <c r="C374" s="29" t="s">
        <v>35</v>
      </c>
      <c r="D374" s="187"/>
      <c r="E374" s="58"/>
      <c r="F374" s="188"/>
      <c r="G374" s="188"/>
      <c r="H374" s="188"/>
      <c r="I374" s="64"/>
      <c r="J374" s="64"/>
      <c r="K374" s="189"/>
      <c r="L374" s="259"/>
      <c r="M374" s="259"/>
      <c r="N374" s="58"/>
      <c r="O374" s="30"/>
      <c r="P374" s="58"/>
      <c r="Q374" s="30"/>
      <c r="R374" s="134"/>
      <c r="S374" s="206"/>
      <c r="T374" s="290"/>
      <c r="U374" s="29" t="s">
        <v>35</v>
      </c>
      <c r="V374" s="187"/>
      <c r="W374" s="58"/>
      <c r="X374" s="188"/>
      <c r="Y374" s="188"/>
      <c r="Z374" s="188"/>
      <c r="AA374" s="64"/>
      <c r="AB374" s="64"/>
      <c r="AC374" s="189"/>
      <c r="AD374" s="259"/>
      <c r="AE374" s="259"/>
      <c r="AF374" s="58"/>
      <c r="AG374" s="30"/>
      <c r="AH374" s="58"/>
      <c r="AI374" s="30"/>
      <c r="AJ374" s="134"/>
      <c r="AK374" s="208"/>
      <c r="AL374" s="290"/>
      <c r="AM374" s="88" t="str">
        <f t="shared" si="34"/>
        <v/>
      </c>
      <c r="AN374" s="123" t="str">
        <f t="shared" si="35"/>
        <v/>
      </c>
      <c r="AO374" s="123" t="str">
        <f t="shared" si="36"/>
        <v/>
      </c>
      <c r="AP374" s="123" t="str">
        <f t="shared" si="37"/>
        <v/>
      </c>
      <c r="AQ374" s="89" t="str">
        <f t="shared" si="38"/>
        <v/>
      </c>
      <c r="AR374" s="39"/>
      <c r="AS374" s="234"/>
      <c r="AT374" s="39"/>
    </row>
    <row r="375" spans="2:46" ht="13.5" customHeight="1" x14ac:dyDescent="0.15">
      <c r="B375" s="290"/>
      <c r="C375" s="29" t="s">
        <v>36</v>
      </c>
      <c r="D375" s="187"/>
      <c r="E375" s="58"/>
      <c r="F375" s="188"/>
      <c r="G375" s="188"/>
      <c r="H375" s="188"/>
      <c r="I375" s="64"/>
      <c r="J375" s="64"/>
      <c r="K375" s="189"/>
      <c r="L375" s="259"/>
      <c r="M375" s="259"/>
      <c r="N375" s="58"/>
      <c r="O375" s="30"/>
      <c r="P375" s="58"/>
      <c r="Q375" s="30"/>
      <c r="R375" s="134"/>
      <c r="S375" s="206"/>
      <c r="T375" s="290"/>
      <c r="U375" s="29" t="s">
        <v>36</v>
      </c>
      <c r="V375" s="187"/>
      <c r="W375" s="58"/>
      <c r="X375" s="188"/>
      <c r="Y375" s="188"/>
      <c r="Z375" s="188"/>
      <c r="AA375" s="64"/>
      <c r="AB375" s="64"/>
      <c r="AC375" s="189"/>
      <c r="AD375" s="259"/>
      <c r="AE375" s="259"/>
      <c r="AF375" s="58"/>
      <c r="AG375" s="30"/>
      <c r="AH375" s="58"/>
      <c r="AI375" s="30"/>
      <c r="AJ375" s="134"/>
      <c r="AK375" s="208"/>
      <c r="AL375" s="290"/>
      <c r="AM375" s="88" t="str">
        <f t="shared" si="34"/>
        <v/>
      </c>
      <c r="AN375" s="123" t="str">
        <f t="shared" si="35"/>
        <v/>
      </c>
      <c r="AO375" s="123" t="str">
        <f t="shared" si="36"/>
        <v/>
      </c>
      <c r="AP375" s="123" t="str">
        <f t="shared" si="37"/>
        <v/>
      </c>
      <c r="AQ375" s="89" t="str">
        <f t="shared" si="38"/>
        <v/>
      </c>
      <c r="AR375" s="39"/>
      <c r="AS375" s="234"/>
      <c r="AT375" s="39"/>
    </row>
    <row r="376" spans="2:46" ht="13.5" customHeight="1" x14ac:dyDescent="0.15">
      <c r="B376" s="290"/>
      <c r="C376" s="29" t="s">
        <v>38</v>
      </c>
      <c r="D376" s="187"/>
      <c r="E376" s="58"/>
      <c r="F376" s="188"/>
      <c r="G376" s="188"/>
      <c r="H376" s="188"/>
      <c r="I376" s="64"/>
      <c r="J376" s="64"/>
      <c r="K376" s="189"/>
      <c r="L376" s="259"/>
      <c r="M376" s="259"/>
      <c r="N376" s="58"/>
      <c r="O376" s="30"/>
      <c r="P376" s="58"/>
      <c r="Q376" s="30"/>
      <c r="R376" s="134"/>
      <c r="S376" s="206"/>
      <c r="T376" s="290"/>
      <c r="U376" s="29" t="s">
        <v>38</v>
      </c>
      <c r="V376" s="187"/>
      <c r="W376" s="58"/>
      <c r="X376" s="188"/>
      <c r="Y376" s="188"/>
      <c r="Z376" s="188"/>
      <c r="AA376" s="64"/>
      <c r="AB376" s="64"/>
      <c r="AC376" s="189"/>
      <c r="AD376" s="259"/>
      <c r="AE376" s="259"/>
      <c r="AF376" s="58"/>
      <c r="AG376" s="30"/>
      <c r="AH376" s="58"/>
      <c r="AI376" s="30"/>
      <c r="AJ376" s="134"/>
      <c r="AK376" s="208"/>
      <c r="AL376" s="290"/>
      <c r="AM376" s="88" t="str">
        <f t="shared" si="34"/>
        <v/>
      </c>
      <c r="AN376" s="123" t="str">
        <f t="shared" si="35"/>
        <v/>
      </c>
      <c r="AO376" s="123" t="str">
        <f t="shared" si="36"/>
        <v/>
      </c>
      <c r="AP376" s="123" t="str">
        <f t="shared" si="37"/>
        <v/>
      </c>
      <c r="AQ376" s="89" t="str">
        <f t="shared" si="38"/>
        <v/>
      </c>
      <c r="AR376" s="39"/>
      <c r="AS376" s="234"/>
      <c r="AT376" s="39"/>
    </row>
    <row r="377" spans="2:46" ht="13.5" customHeight="1" thickBot="1" x14ac:dyDescent="0.2">
      <c r="B377" s="291"/>
      <c r="C377" s="29"/>
      <c r="D377" s="187"/>
      <c r="E377" s="58"/>
      <c r="F377" s="190"/>
      <c r="G377" s="190"/>
      <c r="H377" s="190"/>
      <c r="I377" s="58"/>
      <c r="J377" s="58"/>
      <c r="K377" s="189"/>
      <c r="L377" s="259"/>
      <c r="M377" s="259"/>
      <c r="N377" s="58"/>
      <c r="O377" s="30"/>
      <c r="P377" s="58"/>
      <c r="Q377" s="30"/>
      <c r="R377" s="185"/>
      <c r="S377" s="206"/>
      <c r="T377" s="291"/>
      <c r="U377" s="29"/>
      <c r="V377" s="187"/>
      <c r="W377" s="58"/>
      <c r="X377" s="190"/>
      <c r="Y377" s="190"/>
      <c r="Z377" s="190"/>
      <c r="AA377" s="58"/>
      <c r="AB377" s="58"/>
      <c r="AC377" s="189"/>
      <c r="AD377" s="259"/>
      <c r="AE377" s="259"/>
      <c r="AF377" s="58"/>
      <c r="AG377" s="30"/>
      <c r="AH377" s="58"/>
      <c r="AI377" s="30"/>
      <c r="AJ377" s="185"/>
      <c r="AK377" s="208"/>
      <c r="AL377" s="291"/>
      <c r="AM377" s="124" t="str">
        <f t="shared" si="34"/>
        <v/>
      </c>
      <c r="AN377" s="125" t="str">
        <f t="shared" si="35"/>
        <v/>
      </c>
      <c r="AO377" s="125" t="str">
        <f t="shared" si="36"/>
        <v/>
      </c>
      <c r="AP377" s="125" t="str">
        <f t="shared" si="37"/>
        <v/>
      </c>
      <c r="AQ377" s="126" t="str">
        <f t="shared" si="38"/>
        <v/>
      </c>
      <c r="AR377" s="39"/>
      <c r="AS377" s="234"/>
      <c r="AT377" s="39"/>
    </row>
    <row r="378" spans="2:46" ht="13.5" customHeight="1" x14ac:dyDescent="0.15">
      <c r="B378" s="289" t="s">
        <v>141</v>
      </c>
      <c r="C378" s="27" t="s">
        <v>34</v>
      </c>
      <c r="D378" s="41"/>
      <c r="E378" s="57"/>
      <c r="F378" s="98"/>
      <c r="G378" s="98"/>
      <c r="H378" s="98"/>
      <c r="I378" s="62"/>
      <c r="J378" s="62"/>
      <c r="K378" s="63"/>
      <c r="L378" s="258"/>
      <c r="M378" s="258"/>
      <c r="N378" s="57"/>
      <c r="O378" s="28"/>
      <c r="P378" s="57"/>
      <c r="Q378" s="28"/>
      <c r="R378" s="133"/>
      <c r="S378" s="206"/>
      <c r="T378" s="289" t="s">
        <v>141</v>
      </c>
      <c r="U378" s="27" t="s">
        <v>34</v>
      </c>
      <c r="V378" s="41"/>
      <c r="W378" s="57"/>
      <c r="X378" s="98"/>
      <c r="Y378" s="98"/>
      <c r="Z378" s="98"/>
      <c r="AA378" s="62"/>
      <c r="AB378" s="62"/>
      <c r="AC378" s="63"/>
      <c r="AD378" s="258"/>
      <c r="AE378" s="258"/>
      <c r="AF378" s="57"/>
      <c r="AG378" s="28"/>
      <c r="AH378" s="57"/>
      <c r="AI378" s="28"/>
      <c r="AJ378" s="133"/>
      <c r="AK378" s="208"/>
      <c r="AL378" s="289" t="s">
        <v>141</v>
      </c>
      <c r="AM378" s="121" t="str">
        <f t="shared" si="34"/>
        <v/>
      </c>
      <c r="AN378" s="97" t="str">
        <f t="shared" si="35"/>
        <v/>
      </c>
      <c r="AO378" s="97" t="str">
        <f t="shared" si="36"/>
        <v/>
      </c>
      <c r="AP378" s="97" t="str">
        <f t="shared" si="37"/>
        <v/>
      </c>
      <c r="AQ378" s="122" t="str">
        <f t="shared" si="38"/>
        <v/>
      </c>
      <c r="AR378" s="39"/>
      <c r="AS378" s="234"/>
      <c r="AT378" s="39"/>
    </row>
    <row r="379" spans="2:46" ht="13.5" customHeight="1" x14ac:dyDescent="0.15">
      <c r="B379" s="290"/>
      <c r="C379" s="29" t="s">
        <v>35</v>
      </c>
      <c r="D379" s="187"/>
      <c r="E379" s="58"/>
      <c r="F379" s="188"/>
      <c r="G379" s="188"/>
      <c r="H379" s="188"/>
      <c r="I379" s="64"/>
      <c r="J379" s="64"/>
      <c r="K379" s="189"/>
      <c r="L379" s="259"/>
      <c r="M379" s="259"/>
      <c r="N379" s="58"/>
      <c r="O379" s="30"/>
      <c r="P379" s="58"/>
      <c r="Q379" s="30"/>
      <c r="R379" s="134"/>
      <c r="S379" s="206"/>
      <c r="T379" s="290"/>
      <c r="U379" s="29" t="s">
        <v>35</v>
      </c>
      <c r="V379" s="187"/>
      <c r="W379" s="58"/>
      <c r="X379" s="188"/>
      <c r="Y379" s="188"/>
      <c r="Z379" s="188"/>
      <c r="AA379" s="64"/>
      <c r="AB379" s="64"/>
      <c r="AC379" s="189"/>
      <c r="AD379" s="259"/>
      <c r="AE379" s="259"/>
      <c r="AF379" s="58"/>
      <c r="AG379" s="30"/>
      <c r="AH379" s="58"/>
      <c r="AI379" s="30"/>
      <c r="AJ379" s="134"/>
      <c r="AK379" s="208"/>
      <c r="AL379" s="290"/>
      <c r="AM379" s="88" t="str">
        <f t="shared" si="34"/>
        <v/>
      </c>
      <c r="AN379" s="123" t="str">
        <f t="shared" si="35"/>
        <v/>
      </c>
      <c r="AO379" s="123" t="str">
        <f t="shared" si="36"/>
        <v/>
      </c>
      <c r="AP379" s="123" t="str">
        <f t="shared" si="37"/>
        <v/>
      </c>
      <c r="AQ379" s="89" t="str">
        <f t="shared" si="38"/>
        <v/>
      </c>
      <c r="AR379" s="39"/>
      <c r="AS379" s="234"/>
      <c r="AT379" s="39"/>
    </row>
    <row r="380" spans="2:46" ht="13.5" customHeight="1" x14ac:dyDescent="0.15">
      <c r="B380" s="290"/>
      <c r="C380" s="29" t="s">
        <v>36</v>
      </c>
      <c r="D380" s="187"/>
      <c r="E380" s="58"/>
      <c r="F380" s="188"/>
      <c r="G380" s="188"/>
      <c r="H380" s="188"/>
      <c r="I380" s="64"/>
      <c r="J380" s="64"/>
      <c r="K380" s="189"/>
      <c r="L380" s="259"/>
      <c r="M380" s="259"/>
      <c r="N380" s="58"/>
      <c r="O380" s="30"/>
      <c r="P380" s="58"/>
      <c r="Q380" s="30"/>
      <c r="R380" s="134"/>
      <c r="S380" s="206"/>
      <c r="T380" s="290"/>
      <c r="U380" s="29" t="s">
        <v>36</v>
      </c>
      <c r="V380" s="187"/>
      <c r="W380" s="58"/>
      <c r="X380" s="188"/>
      <c r="Y380" s="188"/>
      <c r="Z380" s="188"/>
      <c r="AA380" s="64"/>
      <c r="AB380" s="64"/>
      <c r="AC380" s="189"/>
      <c r="AD380" s="259"/>
      <c r="AE380" s="259"/>
      <c r="AF380" s="58"/>
      <c r="AG380" s="30"/>
      <c r="AH380" s="58"/>
      <c r="AI380" s="30"/>
      <c r="AJ380" s="134"/>
      <c r="AK380" s="208"/>
      <c r="AL380" s="290"/>
      <c r="AM380" s="88" t="str">
        <f t="shared" si="34"/>
        <v/>
      </c>
      <c r="AN380" s="123" t="str">
        <f t="shared" si="35"/>
        <v/>
      </c>
      <c r="AO380" s="123" t="str">
        <f t="shared" si="36"/>
        <v/>
      </c>
      <c r="AP380" s="123" t="str">
        <f t="shared" si="37"/>
        <v/>
      </c>
      <c r="AQ380" s="89" t="str">
        <f t="shared" si="38"/>
        <v/>
      </c>
      <c r="AR380" s="39"/>
      <c r="AS380" s="234"/>
      <c r="AT380" s="39"/>
    </row>
    <row r="381" spans="2:46" ht="13.5" customHeight="1" x14ac:dyDescent="0.15">
      <c r="B381" s="290"/>
      <c r="C381" s="29" t="s">
        <v>38</v>
      </c>
      <c r="D381" s="187"/>
      <c r="E381" s="58"/>
      <c r="F381" s="188"/>
      <c r="G381" s="188"/>
      <c r="H381" s="188"/>
      <c r="I381" s="64"/>
      <c r="J381" s="64"/>
      <c r="K381" s="189"/>
      <c r="L381" s="259"/>
      <c r="M381" s="259"/>
      <c r="N381" s="58"/>
      <c r="O381" s="30"/>
      <c r="P381" s="58"/>
      <c r="Q381" s="30"/>
      <c r="R381" s="134"/>
      <c r="S381" s="206"/>
      <c r="T381" s="290"/>
      <c r="U381" s="29" t="s">
        <v>38</v>
      </c>
      <c r="V381" s="187"/>
      <c r="W381" s="58"/>
      <c r="X381" s="188"/>
      <c r="Y381" s="188"/>
      <c r="Z381" s="188"/>
      <c r="AA381" s="64"/>
      <c r="AB381" s="64"/>
      <c r="AC381" s="189"/>
      <c r="AD381" s="259"/>
      <c r="AE381" s="259"/>
      <c r="AF381" s="58"/>
      <c r="AG381" s="30"/>
      <c r="AH381" s="58"/>
      <c r="AI381" s="30"/>
      <c r="AJ381" s="134"/>
      <c r="AK381" s="208"/>
      <c r="AL381" s="290"/>
      <c r="AM381" s="88" t="str">
        <f t="shared" si="34"/>
        <v/>
      </c>
      <c r="AN381" s="123" t="str">
        <f t="shared" si="35"/>
        <v/>
      </c>
      <c r="AO381" s="123" t="str">
        <f t="shared" si="36"/>
        <v/>
      </c>
      <c r="AP381" s="123" t="str">
        <f t="shared" si="37"/>
        <v/>
      </c>
      <c r="AQ381" s="89" t="str">
        <f t="shared" si="38"/>
        <v/>
      </c>
      <c r="AR381" s="39"/>
      <c r="AS381" s="234"/>
      <c r="AT381" s="39"/>
    </row>
    <row r="382" spans="2:46" ht="13.5" customHeight="1" thickBot="1" x14ac:dyDescent="0.2">
      <c r="B382" s="291"/>
      <c r="C382" s="29"/>
      <c r="D382" s="187"/>
      <c r="E382" s="58"/>
      <c r="F382" s="190"/>
      <c r="G382" s="190"/>
      <c r="H382" s="190"/>
      <c r="I382" s="58"/>
      <c r="J382" s="58"/>
      <c r="K382" s="189"/>
      <c r="L382" s="259"/>
      <c r="M382" s="259"/>
      <c r="N382" s="58"/>
      <c r="O382" s="30"/>
      <c r="P382" s="58"/>
      <c r="Q382" s="30"/>
      <c r="R382" s="185"/>
      <c r="S382" s="206"/>
      <c r="T382" s="291"/>
      <c r="U382" s="29"/>
      <c r="V382" s="187"/>
      <c r="W382" s="58"/>
      <c r="X382" s="190"/>
      <c r="Y382" s="190"/>
      <c r="Z382" s="190"/>
      <c r="AA382" s="58"/>
      <c r="AB382" s="58"/>
      <c r="AC382" s="189"/>
      <c r="AD382" s="259"/>
      <c r="AE382" s="259"/>
      <c r="AF382" s="58"/>
      <c r="AG382" s="30"/>
      <c r="AH382" s="58"/>
      <c r="AI382" s="30"/>
      <c r="AJ382" s="185"/>
      <c r="AK382" s="208"/>
      <c r="AL382" s="291"/>
      <c r="AM382" s="124" t="str">
        <f t="shared" si="34"/>
        <v/>
      </c>
      <c r="AN382" s="125" t="str">
        <f t="shared" si="35"/>
        <v/>
      </c>
      <c r="AO382" s="125" t="str">
        <f t="shared" si="36"/>
        <v/>
      </c>
      <c r="AP382" s="125" t="str">
        <f t="shared" si="37"/>
        <v/>
      </c>
      <c r="AQ382" s="126" t="str">
        <f t="shared" si="38"/>
        <v/>
      </c>
      <c r="AR382" s="39"/>
      <c r="AS382" s="234"/>
      <c r="AT382" s="39"/>
    </row>
    <row r="383" spans="2:46" ht="13.5" customHeight="1" x14ac:dyDescent="0.15">
      <c r="B383" s="289" t="s">
        <v>142</v>
      </c>
      <c r="C383" s="27" t="s">
        <v>34</v>
      </c>
      <c r="D383" s="41"/>
      <c r="E383" s="57"/>
      <c r="F383" s="98"/>
      <c r="G383" s="98"/>
      <c r="H383" s="98"/>
      <c r="I383" s="62"/>
      <c r="J383" s="62"/>
      <c r="K383" s="63"/>
      <c r="L383" s="258"/>
      <c r="M383" s="258"/>
      <c r="N383" s="57"/>
      <c r="O383" s="28"/>
      <c r="P383" s="57"/>
      <c r="Q383" s="28"/>
      <c r="R383" s="133"/>
      <c r="S383" s="206"/>
      <c r="T383" s="289" t="s">
        <v>142</v>
      </c>
      <c r="U383" s="27" t="s">
        <v>34</v>
      </c>
      <c r="V383" s="41"/>
      <c r="W383" s="57"/>
      <c r="X383" s="98"/>
      <c r="Y383" s="98"/>
      <c r="Z383" s="98"/>
      <c r="AA383" s="62"/>
      <c r="AB383" s="62"/>
      <c r="AC383" s="63"/>
      <c r="AD383" s="258"/>
      <c r="AE383" s="258"/>
      <c r="AF383" s="57"/>
      <c r="AG383" s="28"/>
      <c r="AH383" s="57"/>
      <c r="AI383" s="28"/>
      <c r="AJ383" s="133"/>
      <c r="AK383" s="208"/>
      <c r="AL383" s="289" t="s">
        <v>142</v>
      </c>
      <c r="AM383" s="121" t="str">
        <f t="shared" si="34"/>
        <v/>
      </c>
      <c r="AN383" s="97" t="str">
        <f t="shared" si="35"/>
        <v/>
      </c>
      <c r="AO383" s="97" t="str">
        <f t="shared" si="36"/>
        <v/>
      </c>
      <c r="AP383" s="97" t="str">
        <f t="shared" si="37"/>
        <v/>
      </c>
      <c r="AQ383" s="122" t="str">
        <f t="shared" si="38"/>
        <v/>
      </c>
      <c r="AR383" s="39"/>
      <c r="AS383" s="234"/>
      <c r="AT383" s="39"/>
    </row>
    <row r="384" spans="2:46" ht="13.5" customHeight="1" x14ac:dyDescent="0.15">
      <c r="B384" s="290"/>
      <c r="C384" s="29" t="s">
        <v>35</v>
      </c>
      <c r="D384" s="187"/>
      <c r="E384" s="58"/>
      <c r="F384" s="188"/>
      <c r="G384" s="188"/>
      <c r="H384" s="188"/>
      <c r="I384" s="64"/>
      <c r="J384" s="64"/>
      <c r="K384" s="189"/>
      <c r="L384" s="259"/>
      <c r="M384" s="259"/>
      <c r="N384" s="58"/>
      <c r="O384" s="30"/>
      <c r="P384" s="58"/>
      <c r="Q384" s="30"/>
      <c r="R384" s="134"/>
      <c r="S384" s="206"/>
      <c r="T384" s="290"/>
      <c r="U384" s="29" t="s">
        <v>35</v>
      </c>
      <c r="V384" s="187"/>
      <c r="W384" s="58"/>
      <c r="X384" s="188"/>
      <c r="Y384" s="188"/>
      <c r="Z384" s="188"/>
      <c r="AA384" s="64"/>
      <c r="AB384" s="64"/>
      <c r="AC384" s="189"/>
      <c r="AD384" s="259"/>
      <c r="AE384" s="259"/>
      <c r="AF384" s="58"/>
      <c r="AG384" s="30"/>
      <c r="AH384" s="58"/>
      <c r="AI384" s="30"/>
      <c r="AJ384" s="134"/>
      <c r="AK384" s="208"/>
      <c r="AL384" s="290"/>
      <c r="AM384" s="88" t="str">
        <f t="shared" si="34"/>
        <v/>
      </c>
      <c r="AN384" s="123" t="str">
        <f t="shared" si="35"/>
        <v/>
      </c>
      <c r="AO384" s="123" t="str">
        <f t="shared" si="36"/>
        <v/>
      </c>
      <c r="AP384" s="123" t="str">
        <f t="shared" si="37"/>
        <v/>
      </c>
      <c r="AQ384" s="89" t="str">
        <f t="shared" si="38"/>
        <v/>
      </c>
      <c r="AR384" s="39"/>
      <c r="AS384" s="234"/>
      <c r="AT384" s="39"/>
    </row>
    <row r="385" spans="2:46" ht="13.5" customHeight="1" x14ac:dyDescent="0.15">
      <c r="B385" s="290"/>
      <c r="C385" s="29" t="s">
        <v>36</v>
      </c>
      <c r="D385" s="187"/>
      <c r="E385" s="58"/>
      <c r="F385" s="188"/>
      <c r="G385" s="188"/>
      <c r="H385" s="188"/>
      <c r="I385" s="64"/>
      <c r="J385" s="64"/>
      <c r="K385" s="189"/>
      <c r="L385" s="259"/>
      <c r="M385" s="259"/>
      <c r="N385" s="58"/>
      <c r="O385" s="30"/>
      <c r="P385" s="58"/>
      <c r="Q385" s="30"/>
      <c r="R385" s="134"/>
      <c r="S385" s="206"/>
      <c r="T385" s="290"/>
      <c r="U385" s="29" t="s">
        <v>36</v>
      </c>
      <c r="V385" s="187"/>
      <c r="W385" s="58"/>
      <c r="X385" s="188"/>
      <c r="Y385" s="188"/>
      <c r="Z385" s="188"/>
      <c r="AA385" s="64"/>
      <c r="AB385" s="64"/>
      <c r="AC385" s="189"/>
      <c r="AD385" s="259"/>
      <c r="AE385" s="259"/>
      <c r="AF385" s="58"/>
      <c r="AG385" s="30"/>
      <c r="AH385" s="58"/>
      <c r="AI385" s="30"/>
      <c r="AJ385" s="134"/>
      <c r="AK385" s="208"/>
      <c r="AL385" s="290"/>
      <c r="AM385" s="88" t="str">
        <f t="shared" si="34"/>
        <v/>
      </c>
      <c r="AN385" s="123" t="str">
        <f t="shared" si="35"/>
        <v/>
      </c>
      <c r="AO385" s="123" t="str">
        <f t="shared" si="36"/>
        <v/>
      </c>
      <c r="AP385" s="123" t="str">
        <f t="shared" si="37"/>
        <v/>
      </c>
      <c r="AQ385" s="89" t="str">
        <f t="shared" si="38"/>
        <v/>
      </c>
      <c r="AR385" s="39"/>
      <c r="AS385" s="234"/>
      <c r="AT385" s="39"/>
    </row>
    <row r="386" spans="2:46" ht="13.5" customHeight="1" x14ac:dyDescent="0.15">
      <c r="B386" s="290"/>
      <c r="C386" s="29" t="s">
        <v>38</v>
      </c>
      <c r="D386" s="187"/>
      <c r="E386" s="58"/>
      <c r="F386" s="188"/>
      <c r="G386" s="188"/>
      <c r="H386" s="188"/>
      <c r="I386" s="64"/>
      <c r="J386" s="64"/>
      <c r="K386" s="189"/>
      <c r="L386" s="259"/>
      <c r="M386" s="259"/>
      <c r="N386" s="58"/>
      <c r="O386" s="30"/>
      <c r="P386" s="58"/>
      <c r="Q386" s="30"/>
      <c r="R386" s="134"/>
      <c r="S386" s="206"/>
      <c r="T386" s="290"/>
      <c r="U386" s="29" t="s">
        <v>38</v>
      </c>
      <c r="V386" s="187"/>
      <c r="W386" s="58"/>
      <c r="X386" s="188"/>
      <c r="Y386" s="188"/>
      <c r="Z386" s="188"/>
      <c r="AA386" s="64"/>
      <c r="AB386" s="64"/>
      <c r="AC386" s="189"/>
      <c r="AD386" s="259"/>
      <c r="AE386" s="259"/>
      <c r="AF386" s="58"/>
      <c r="AG386" s="30"/>
      <c r="AH386" s="58"/>
      <c r="AI386" s="30"/>
      <c r="AJ386" s="134"/>
      <c r="AK386" s="208"/>
      <c r="AL386" s="290"/>
      <c r="AM386" s="88" t="str">
        <f t="shared" si="34"/>
        <v/>
      </c>
      <c r="AN386" s="123" t="str">
        <f t="shared" si="35"/>
        <v/>
      </c>
      <c r="AO386" s="123" t="str">
        <f t="shared" si="36"/>
        <v/>
      </c>
      <c r="AP386" s="123" t="str">
        <f t="shared" si="37"/>
        <v/>
      </c>
      <c r="AQ386" s="89" t="str">
        <f t="shared" si="38"/>
        <v/>
      </c>
      <c r="AR386" s="39"/>
      <c r="AS386" s="234"/>
      <c r="AT386" s="39"/>
    </row>
    <row r="387" spans="2:46" ht="13.5" customHeight="1" thickBot="1" x14ac:dyDescent="0.2">
      <c r="B387" s="291"/>
      <c r="C387" s="29"/>
      <c r="D387" s="187"/>
      <c r="E387" s="58"/>
      <c r="F387" s="190"/>
      <c r="G387" s="190"/>
      <c r="H387" s="190"/>
      <c r="I387" s="58"/>
      <c r="J387" s="58"/>
      <c r="K387" s="189"/>
      <c r="L387" s="259"/>
      <c r="M387" s="259"/>
      <c r="N387" s="58"/>
      <c r="O387" s="30"/>
      <c r="P387" s="58"/>
      <c r="Q387" s="30"/>
      <c r="R387" s="185"/>
      <c r="S387" s="206"/>
      <c r="T387" s="291"/>
      <c r="U387" s="29"/>
      <c r="V387" s="187"/>
      <c r="W387" s="58"/>
      <c r="X387" s="190"/>
      <c r="Y387" s="190"/>
      <c r="Z387" s="190"/>
      <c r="AA387" s="58"/>
      <c r="AB387" s="58"/>
      <c r="AC387" s="189"/>
      <c r="AD387" s="259"/>
      <c r="AE387" s="259"/>
      <c r="AF387" s="58"/>
      <c r="AG387" s="30"/>
      <c r="AH387" s="58"/>
      <c r="AI387" s="30"/>
      <c r="AJ387" s="185"/>
      <c r="AK387" s="208"/>
      <c r="AL387" s="291"/>
      <c r="AM387" s="124" t="str">
        <f t="shared" si="34"/>
        <v/>
      </c>
      <c r="AN387" s="125" t="str">
        <f t="shared" si="35"/>
        <v/>
      </c>
      <c r="AO387" s="125" t="str">
        <f t="shared" si="36"/>
        <v/>
      </c>
      <c r="AP387" s="125" t="str">
        <f t="shared" si="37"/>
        <v/>
      </c>
      <c r="AQ387" s="126" t="str">
        <f t="shared" si="38"/>
        <v/>
      </c>
      <c r="AR387" s="39"/>
      <c r="AS387" s="234"/>
      <c r="AT387" s="39"/>
    </row>
    <row r="388" spans="2:46" ht="13.5" customHeight="1" x14ac:dyDescent="0.15">
      <c r="B388" s="289" t="s">
        <v>143</v>
      </c>
      <c r="C388" s="27" t="s">
        <v>34</v>
      </c>
      <c r="D388" s="41"/>
      <c r="E388" s="57"/>
      <c r="F388" s="98"/>
      <c r="G388" s="98"/>
      <c r="H388" s="98"/>
      <c r="I388" s="62"/>
      <c r="J388" s="62"/>
      <c r="K388" s="63"/>
      <c r="L388" s="258"/>
      <c r="M388" s="258"/>
      <c r="N388" s="57"/>
      <c r="O388" s="28"/>
      <c r="P388" s="57"/>
      <c r="Q388" s="28"/>
      <c r="R388" s="133"/>
      <c r="S388" s="206"/>
      <c r="T388" s="289" t="s">
        <v>143</v>
      </c>
      <c r="U388" s="27" t="s">
        <v>34</v>
      </c>
      <c r="V388" s="41"/>
      <c r="W388" s="57"/>
      <c r="X388" s="98"/>
      <c r="Y388" s="98"/>
      <c r="Z388" s="98"/>
      <c r="AA388" s="62"/>
      <c r="AB388" s="62"/>
      <c r="AC388" s="63"/>
      <c r="AD388" s="258"/>
      <c r="AE388" s="258"/>
      <c r="AF388" s="57"/>
      <c r="AG388" s="28"/>
      <c r="AH388" s="57"/>
      <c r="AI388" s="28"/>
      <c r="AJ388" s="133"/>
      <c r="AK388" s="208"/>
      <c r="AL388" s="289" t="s">
        <v>143</v>
      </c>
      <c r="AM388" s="121" t="str">
        <f t="shared" si="34"/>
        <v/>
      </c>
      <c r="AN388" s="97" t="str">
        <f t="shared" si="35"/>
        <v/>
      </c>
      <c r="AO388" s="97" t="str">
        <f t="shared" si="36"/>
        <v/>
      </c>
      <c r="AP388" s="97" t="str">
        <f t="shared" si="37"/>
        <v/>
      </c>
      <c r="AQ388" s="122" t="str">
        <f t="shared" si="38"/>
        <v/>
      </c>
      <c r="AR388" s="39"/>
      <c r="AS388" s="234"/>
      <c r="AT388" s="39"/>
    </row>
    <row r="389" spans="2:46" ht="13.5" customHeight="1" x14ac:dyDescent="0.15">
      <c r="B389" s="290"/>
      <c r="C389" s="29" t="s">
        <v>35</v>
      </c>
      <c r="D389" s="187"/>
      <c r="E389" s="58"/>
      <c r="F389" s="188"/>
      <c r="G389" s="188"/>
      <c r="H389" s="188"/>
      <c r="I389" s="64"/>
      <c r="J389" s="64"/>
      <c r="K389" s="189"/>
      <c r="L389" s="259"/>
      <c r="M389" s="259"/>
      <c r="N389" s="58"/>
      <c r="O389" s="30"/>
      <c r="P389" s="58"/>
      <c r="Q389" s="30"/>
      <c r="R389" s="134"/>
      <c r="S389" s="206"/>
      <c r="T389" s="290"/>
      <c r="U389" s="29" t="s">
        <v>35</v>
      </c>
      <c r="V389" s="187"/>
      <c r="W389" s="58"/>
      <c r="X389" s="188"/>
      <c r="Y389" s="188"/>
      <c r="Z389" s="188"/>
      <c r="AA389" s="64"/>
      <c r="AB389" s="64"/>
      <c r="AC389" s="189"/>
      <c r="AD389" s="259"/>
      <c r="AE389" s="259"/>
      <c r="AF389" s="58"/>
      <c r="AG389" s="30"/>
      <c r="AH389" s="58"/>
      <c r="AI389" s="30"/>
      <c r="AJ389" s="134"/>
      <c r="AK389" s="208"/>
      <c r="AL389" s="290"/>
      <c r="AM389" s="88" t="str">
        <f t="shared" si="34"/>
        <v/>
      </c>
      <c r="AN389" s="123" t="str">
        <f t="shared" si="35"/>
        <v/>
      </c>
      <c r="AO389" s="123" t="str">
        <f t="shared" si="36"/>
        <v/>
      </c>
      <c r="AP389" s="123" t="str">
        <f t="shared" si="37"/>
        <v/>
      </c>
      <c r="AQ389" s="89" t="str">
        <f t="shared" si="38"/>
        <v/>
      </c>
      <c r="AR389" s="39"/>
      <c r="AS389" s="234"/>
      <c r="AT389" s="39"/>
    </row>
    <row r="390" spans="2:46" ht="13.5" customHeight="1" x14ac:dyDescent="0.15">
      <c r="B390" s="290"/>
      <c r="C390" s="29" t="s">
        <v>36</v>
      </c>
      <c r="D390" s="187"/>
      <c r="E390" s="58"/>
      <c r="F390" s="188"/>
      <c r="G390" s="188"/>
      <c r="H390" s="188"/>
      <c r="I390" s="64"/>
      <c r="J390" s="64"/>
      <c r="K390" s="189"/>
      <c r="L390" s="259"/>
      <c r="M390" s="259"/>
      <c r="N390" s="58"/>
      <c r="O390" s="30"/>
      <c r="P390" s="58"/>
      <c r="Q390" s="30"/>
      <c r="R390" s="134"/>
      <c r="S390" s="206"/>
      <c r="T390" s="290"/>
      <c r="U390" s="29" t="s">
        <v>36</v>
      </c>
      <c r="V390" s="187"/>
      <c r="W390" s="58"/>
      <c r="X390" s="188"/>
      <c r="Y390" s="188"/>
      <c r="Z390" s="188"/>
      <c r="AA390" s="64"/>
      <c r="AB390" s="64"/>
      <c r="AC390" s="189"/>
      <c r="AD390" s="259"/>
      <c r="AE390" s="259"/>
      <c r="AF390" s="58"/>
      <c r="AG390" s="30"/>
      <c r="AH390" s="58"/>
      <c r="AI390" s="30"/>
      <c r="AJ390" s="134"/>
      <c r="AK390" s="208"/>
      <c r="AL390" s="290"/>
      <c r="AM390" s="88" t="str">
        <f t="shared" si="34"/>
        <v/>
      </c>
      <c r="AN390" s="123" t="str">
        <f t="shared" si="35"/>
        <v/>
      </c>
      <c r="AO390" s="123" t="str">
        <f t="shared" si="36"/>
        <v/>
      </c>
      <c r="AP390" s="123" t="str">
        <f t="shared" si="37"/>
        <v/>
      </c>
      <c r="AQ390" s="89" t="str">
        <f t="shared" si="38"/>
        <v/>
      </c>
      <c r="AR390" s="39"/>
      <c r="AS390" s="234"/>
      <c r="AT390" s="39"/>
    </row>
    <row r="391" spans="2:46" ht="13.5" customHeight="1" x14ac:dyDescent="0.15">
      <c r="B391" s="290"/>
      <c r="C391" s="29" t="s">
        <v>38</v>
      </c>
      <c r="D391" s="187"/>
      <c r="E391" s="58"/>
      <c r="F391" s="188"/>
      <c r="G391" s="188"/>
      <c r="H391" s="188"/>
      <c r="I391" s="64"/>
      <c r="J391" s="64"/>
      <c r="K391" s="189"/>
      <c r="L391" s="259"/>
      <c r="M391" s="259"/>
      <c r="N391" s="58"/>
      <c r="O391" s="30"/>
      <c r="P391" s="58"/>
      <c r="Q391" s="30"/>
      <c r="R391" s="134"/>
      <c r="S391" s="206"/>
      <c r="T391" s="290"/>
      <c r="U391" s="29" t="s">
        <v>38</v>
      </c>
      <c r="V391" s="187"/>
      <c r="W391" s="58"/>
      <c r="X391" s="188"/>
      <c r="Y391" s="188"/>
      <c r="Z391" s="188"/>
      <c r="AA391" s="64"/>
      <c r="AB391" s="64"/>
      <c r="AC391" s="189"/>
      <c r="AD391" s="259"/>
      <c r="AE391" s="259"/>
      <c r="AF391" s="58"/>
      <c r="AG391" s="30"/>
      <c r="AH391" s="58"/>
      <c r="AI391" s="30"/>
      <c r="AJ391" s="134"/>
      <c r="AK391" s="208"/>
      <c r="AL391" s="290"/>
      <c r="AM391" s="88" t="str">
        <f t="shared" si="34"/>
        <v/>
      </c>
      <c r="AN391" s="123" t="str">
        <f t="shared" si="35"/>
        <v/>
      </c>
      <c r="AO391" s="123" t="str">
        <f t="shared" si="36"/>
        <v/>
      </c>
      <c r="AP391" s="123" t="str">
        <f t="shared" si="37"/>
        <v/>
      </c>
      <c r="AQ391" s="89" t="str">
        <f t="shared" si="38"/>
        <v/>
      </c>
      <c r="AR391" s="39"/>
      <c r="AS391" s="234"/>
      <c r="AT391" s="39"/>
    </row>
    <row r="392" spans="2:46" ht="13.5" customHeight="1" thickBot="1" x14ac:dyDescent="0.2">
      <c r="B392" s="291"/>
      <c r="C392" s="29"/>
      <c r="D392" s="187"/>
      <c r="E392" s="58"/>
      <c r="F392" s="190"/>
      <c r="G392" s="190"/>
      <c r="H392" s="190"/>
      <c r="I392" s="58"/>
      <c r="J392" s="58"/>
      <c r="K392" s="189"/>
      <c r="L392" s="259"/>
      <c r="M392" s="259"/>
      <c r="N392" s="58"/>
      <c r="O392" s="30"/>
      <c r="P392" s="58"/>
      <c r="Q392" s="30"/>
      <c r="R392" s="185"/>
      <c r="S392" s="206"/>
      <c r="T392" s="291"/>
      <c r="U392" s="29"/>
      <c r="V392" s="187"/>
      <c r="W392" s="58"/>
      <c r="X392" s="190"/>
      <c r="Y392" s="190"/>
      <c r="Z392" s="190"/>
      <c r="AA392" s="58"/>
      <c r="AB392" s="58"/>
      <c r="AC392" s="189"/>
      <c r="AD392" s="259"/>
      <c r="AE392" s="259"/>
      <c r="AF392" s="58"/>
      <c r="AG392" s="30"/>
      <c r="AH392" s="58"/>
      <c r="AI392" s="30"/>
      <c r="AJ392" s="185"/>
      <c r="AK392" s="208"/>
      <c r="AL392" s="291"/>
      <c r="AM392" s="124" t="str">
        <f t="shared" si="34"/>
        <v/>
      </c>
      <c r="AN392" s="125" t="str">
        <f t="shared" si="35"/>
        <v/>
      </c>
      <c r="AO392" s="125" t="str">
        <f t="shared" si="36"/>
        <v/>
      </c>
      <c r="AP392" s="125" t="str">
        <f t="shared" si="37"/>
        <v/>
      </c>
      <c r="AQ392" s="126" t="str">
        <f t="shared" si="38"/>
        <v/>
      </c>
      <c r="AR392" s="39"/>
      <c r="AS392" s="234"/>
      <c r="AT392" s="39"/>
    </row>
    <row r="393" spans="2:46" ht="13.5" customHeight="1" x14ac:dyDescent="0.15">
      <c r="B393" s="289" t="s">
        <v>144</v>
      </c>
      <c r="C393" s="27" t="s">
        <v>34</v>
      </c>
      <c r="D393" s="41"/>
      <c r="E393" s="57"/>
      <c r="F393" s="98"/>
      <c r="G393" s="98"/>
      <c r="H393" s="98"/>
      <c r="I393" s="62"/>
      <c r="J393" s="62"/>
      <c r="K393" s="63"/>
      <c r="L393" s="258"/>
      <c r="M393" s="258"/>
      <c r="N393" s="57"/>
      <c r="O393" s="28"/>
      <c r="P393" s="57"/>
      <c r="Q393" s="28"/>
      <c r="R393" s="133"/>
      <c r="S393" s="206"/>
      <c r="T393" s="289" t="s">
        <v>144</v>
      </c>
      <c r="U393" s="27" t="s">
        <v>34</v>
      </c>
      <c r="V393" s="41"/>
      <c r="W393" s="57"/>
      <c r="X393" s="98"/>
      <c r="Y393" s="98"/>
      <c r="Z393" s="98"/>
      <c r="AA393" s="62"/>
      <c r="AB393" s="62"/>
      <c r="AC393" s="63"/>
      <c r="AD393" s="258"/>
      <c r="AE393" s="258"/>
      <c r="AF393" s="57"/>
      <c r="AG393" s="28"/>
      <c r="AH393" s="57"/>
      <c r="AI393" s="28"/>
      <c r="AJ393" s="133"/>
      <c r="AK393" s="208"/>
      <c r="AL393" s="289" t="s">
        <v>144</v>
      </c>
      <c r="AM393" s="121" t="str">
        <f t="shared" si="34"/>
        <v/>
      </c>
      <c r="AN393" s="97" t="str">
        <f t="shared" si="35"/>
        <v/>
      </c>
      <c r="AO393" s="97" t="str">
        <f t="shared" si="36"/>
        <v/>
      </c>
      <c r="AP393" s="97" t="str">
        <f t="shared" si="37"/>
        <v/>
      </c>
      <c r="AQ393" s="122" t="str">
        <f t="shared" si="38"/>
        <v/>
      </c>
      <c r="AR393" s="39"/>
      <c r="AS393" s="234"/>
      <c r="AT393" s="39"/>
    </row>
    <row r="394" spans="2:46" ht="13.5" customHeight="1" x14ac:dyDescent="0.15">
      <c r="B394" s="290"/>
      <c r="C394" s="29" t="s">
        <v>35</v>
      </c>
      <c r="D394" s="187"/>
      <c r="E394" s="58"/>
      <c r="F394" s="188"/>
      <c r="G394" s="188"/>
      <c r="H394" s="188"/>
      <c r="I394" s="64"/>
      <c r="J394" s="64"/>
      <c r="K394" s="189"/>
      <c r="L394" s="259"/>
      <c r="M394" s="259"/>
      <c r="N394" s="58"/>
      <c r="O394" s="30"/>
      <c r="P394" s="58"/>
      <c r="Q394" s="30"/>
      <c r="R394" s="134"/>
      <c r="S394" s="206"/>
      <c r="T394" s="290"/>
      <c r="U394" s="29" t="s">
        <v>35</v>
      </c>
      <c r="V394" s="187"/>
      <c r="W394" s="58"/>
      <c r="X394" s="188"/>
      <c r="Y394" s="188"/>
      <c r="Z394" s="188"/>
      <c r="AA394" s="64"/>
      <c r="AB394" s="64"/>
      <c r="AC394" s="189"/>
      <c r="AD394" s="259"/>
      <c r="AE394" s="259"/>
      <c r="AF394" s="58"/>
      <c r="AG394" s="30"/>
      <c r="AH394" s="58"/>
      <c r="AI394" s="30"/>
      <c r="AJ394" s="134"/>
      <c r="AK394" s="208"/>
      <c r="AL394" s="290"/>
      <c r="AM394" s="88" t="str">
        <f t="shared" si="34"/>
        <v/>
      </c>
      <c r="AN394" s="123" t="str">
        <f t="shared" si="35"/>
        <v/>
      </c>
      <c r="AO394" s="123" t="str">
        <f t="shared" si="36"/>
        <v/>
      </c>
      <c r="AP394" s="123" t="str">
        <f t="shared" si="37"/>
        <v/>
      </c>
      <c r="AQ394" s="89" t="str">
        <f t="shared" si="38"/>
        <v/>
      </c>
      <c r="AR394" s="39"/>
      <c r="AS394" s="234"/>
      <c r="AT394" s="39"/>
    </row>
    <row r="395" spans="2:46" ht="13.5" customHeight="1" x14ac:dyDescent="0.15">
      <c r="B395" s="290"/>
      <c r="C395" s="29" t="s">
        <v>36</v>
      </c>
      <c r="D395" s="187"/>
      <c r="E395" s="58"/>
      <c r="F395" s="188"/>
      <c r="G395" s="188"/>
      <c r="H395" s="188"/>
      <c r="I395" s="64"/>
      <c r="J395" s="64"/>
      <c r="K395" s="189"/>
      <c r="L395" s="259"/>
      <c r="M395" s="259"/>
      <c r="N395" s="58"/>
      <c r="O395" s="30"/>
      <c r="P395" s="58"/>
      <c r="Q395" s="30"/>
      <c r="R395" s="134"/>
      <c r="S395" s="206"/>
      <c r="T395" s="290"/>
      <c r="U395" s="29" t="s">
        <v>36</v>
      </c>
      <c r="V395" s="187"/>
      <c r="W395" s="58"/>
      <c r="X395" s="188"/>
      <c r="Y395" s="188"/>
      <c r="Z395" s="188"/>
      <c r="AA395" s="64"/>
      <c r="AB395" s="64"/>
      <c r="AC395" s="189"/>
      <c r="AD395" s="259"/>
      <c r="AE395" s="259"/>
      <c r="AF395" s="58"/>
      <c r="AG395" s="30"/>
      <c r="AH395" s="58"/>
      <c r="AI395" s="30"/>
      <c r="AJ395" s="134"/>
      <c r="AK395" s="208"/>
      <c r="AL395" s="290"/>
      <c r="AM395" s="88" t="str">
        <f t="shared" si="34"/>
        <v/>
      </c>
      <c r="AN395" s="123" t="str">
        <f t="shared" si="35"/>
        <v/>
      </c>
      <c r="AO395" s="123" t="str">
        <f t="shared" si="36"/>
        <v/>
      </c>
      <c r="AP395" s="123" t="str">
        <f t="shared" si="37"/>
        <v/>
      </c>
      <c r="AQ395" s="89" t="str">
        <f t="shared" si="38"/>
        <v/>
      </c>
      <c r="AR395" s="39"/>
      <c r="AS395" s="234"/>
      <c r="AT395" s="39"/>
    </row>
    <row r="396" spans="2:46" ht="13.5" customHeight="1" x14ac:dyDescent="0.15">
      <c r="B396" s="290"/>
      <c r="C396" s="29" t="s">
        <v>38</v>
      </c>
      <c r="D396" s="187"/>
      <c r="E396" s="58"/>
      <c r="F396" s="188"/>
      <c r="G396" s="188"/>
      <c r="H396" s="188"/>
      <c r="I396" s="64"/>
      <c r="J396" s="64"/>
      <c r="K396" s="189"/>
      <c r="L396" s="259"/>
      <c r="M396" s="259"/>
      <c r="N396" s="58"/>
      <c r="O396" s="30"/>
      <c r="P396" s="58"/>
      <c r="Q396" s="30"/>
      <c r="R396" s="134"/>
      <c r="S396" s="206"/>
      <c r="T396" s="290"/>
      <c r="U396" s="29" t="s">
        <v>38</v>
      </c>
      <c r="V396" s="187"/>
      <c r="W396" s="58"/>
      <c r="X396" s="188"/>
      <c r="Y396" s="188"/>
      <c r="Z396" s="188"/>
      <c r="AA396" s="64"/>
      <c r="AB396" s="64"/>
      <c r="AC396" s="189"/>
      <c r="AD396" s="259"/>
      <c r="AE396" s="259"/>
      <c r="AF396" s="58"/>
      <c r="AG396" s="30"/>
      <c r="AH396" s="58"/>
      <c r="AI396" s="30"/>
      <c r="AJ396" s="134"/>
      <c r="AK396" s="208"/>
      <c r="AL396" s="290"/>
      <c r="AM396" s="88" t="str">
        <f t="shared" si="34"/>
        <v/>
      </c>
      <c r="AN396" s="123" t="str">
        <f t="shared" si="35"/>
        <v/>
      </c>
      <c r="AO396" s="123" t="str">
        <f t="shared" si="36"/>
        <v/>
      </c>
      <c r="AP396" s="123" t="str">
        <f t="shared" si="37"/>
        <v/>
      </c>
      <c r="AQ396" s="89" t="str">
        <f t="shared" si="38"/>
        <v/>
      </c>
      <c r="AR396" s="39"/>
      <c r="AS396" s="234"/>
      <c r="AT396" s="39"/>
    </row>
    <row r="397" spans="2:46" ht="13.5" customHeight="1" thickBot="1" x14ac:dyDescent="0.2">
      <c r="B397" s="291"/>
      <c r="C397" s="29"/>
      <c r="D397" s="187"/>
      <c r="E397" s="58"/>
      <c r="F397" s="190"/>
      <c r="G397" s="190"/>
      <c r="H397" s="190"/>
      <c r="I397" s="58"/>
      <c r="J397" s="58"/>
      <c r="K397" s="189"/>
      <c r="L397" s="259"/>
      <c r="M397" s="259"/>
      <c r="N397" s="58"/>
      <c r="O397" s="30"/>
      <c r="P397" s="58"/>
      <c r="Q397" s="30"/>
      <c r="R397" s="185"/>
      <c r="S397" s="206"/>
      <c r="T397" s="291"/>
      <c r="U397" s="29"/>
      <c r="V397" s="187"/>
      <c r="W397" s="58"/>
      <c r="X397" s="190"/>
      <c r="Y397" s="190"/>
      <c r="Z397" s="190"/>
      <c r="AA397" s="58"/>
      <c r="AB397" s="58"/>
      <c r="AC397" s="189"/>
      <c r="AD397" s="259"/>
      <c r="AE397" s="259"/>
      <c r="AF397" s="58"/>
      <c r="AG397" s="30"/>
      <c r="AH397" s="58"/>
      <c r="AI397" s="30"/>
      <c r="AJ397" s="185"/>
      <c r="AK397" s="208"/>
      <c r="AL397" s="291"/>
      <c r="AM397" s="124" t="str">
        <f t="shared" si="34"/>
        <v/>
      </c>
      <c r="AN397" s="125" t="str">
        <f t="shared" si="35"/>
        <v/>
      </c>
      <c r="AO397" s="125" t="str">
        <f t="shared" si="36"/>
        <v/>
      </c>
      <c r="AP397" s="125" t="str">
        <f t="shared" si="37"/>
        <v/>
      </c>
      <c r="AQ397" s="126" t="str">
        <f t="shared" si="38"/>
        <v/>
      </c>
      <c r="AR397" s="39"/>
      <c r="AS397" s="234"/>
      <c r="AT397" s="39"/>
    </row>
    <row r="398" spans="2:46" ht="13.5" customHeight="1" x14ac:dyDescent="0.15">
      <c r="B398" s="289" t="s">
        <v>145</v>
      </c>
      <c r="C398" s="27" t="s">
        <v>34</v>
      </c>
      <c r="D398" s="41"/>
      <c r="E398" s="57"/>
      <c r="F398" s="98"/>
      <c r="G398" s="98"/>
      <c r="H398" s="98"/>
      <c r="I398" s="62"/>
      <c r="J398" s="62"/>
      <c r="K398" s="63"/>
      <c r="L398" s="258"/>
      <c r="M398" s="258"/>
      <c r="N398" s="57"/>
      <c r="O398" s="28"/>
      <c r="P398" s="57"/>
      <c r="Q398" s="28"/>
      <c r="R398" s="133"/>
      <c r="S398" s="206"/>
      <c r="T398" s="289" t="s">
        <v>145</v>
      </c>
      <c r="U398" s="27" t="s">
        <v>34</v>
      </c>
      <c r="V398" s="41"/>
      <c r="W398" s="57"/>
      <c r="X398" s="98"/>
      <c r="Y398" s="98"/>
      <c r="Z398" s="98"/>
      <c r="AA398" s="62"/>
      <c r="AB398" s="62"/>
      <c r="AC398" s="63"/>
      <c r="AD398" s="258"/>
      <c r="AE398" s="258"/>
      <c r="AF398" s="57"/>
      <c r="AG398" s="28"/>
      <c r="AH398" s="57"/>
      <c r="AI398" s="28"/>
      <c r="AJ398" s="133"/>
      <c r="AK398" s="208"/>
      <c r="AL398" s="289" t="s">
        <v>145</v>
      </c>
      <c r="AM398" s="121" t="str">
        <f t="shared" si="34"/>
        <v/>
      </c>
      <c r="AN398" s="97" t="str">
        <f t="shared" si="35"/>
        <v/>
      </c>
      <c r="AO398" s="97" t="str">
        <f t="shared" si="36"/>
        <v/>
      </c>
      <c r="AP398" s="97" t="str">
        <f t="shared" si="37"/>
        <v/>
      </c>
      <c r="AQ398" s="122" t="str">
        <f t="shared" si="38"/>
        <v/>
      </c>
      <c r="AR398" s="39"/>
      <c r="AS398" s="234"/>
      <c r="AT398" s="39"/>
    </row>
    <row r="399" spans="2:46" ht="13.5" customHeight="1" x14ac:dyDescent="0.15">
      <c r="B399" s="290"/>
      <c r="C399" s="29" t="s">
        <v>35</v>
      </c>
      <c r="D399" s="187"/>
      <c r="E399" s="58"/>
      <c r="F399" s="188"/>
      <c r="G399" s="188"/>
      <c r="H399" s="188"/>
      <c r="I399" s="64"/>
      <c r="J399" s="64"/>
      <c r="K399" s="189"/>
      <c r="L399" s="259"/>
      <c r="M399" s="259"/>
      <c r="N399" s="58"/>
      <c r="O399" s="30"/>
      <c r="P399" s="58"/>
      <c r="Q399" s="30"/>
      <c r="R399" s="134"/>
      <c r="S399" s="206"/>
      <c r="T399" s="290"/>
      <c r="U399" s="29" t="s">
        <v>35</v>
      </c>
      <c r="V399" s="187"/>
      <c r="W399" s="58"/>
      <c r="X399" s="188"/>
      <c r="Y399" s="188"/>
      <c r="Z399" s="188"/>
      <c r="AA399" s="64"/>
      <c r="AB399" s="64"/>
      <c r="AC399" s="189"/>
      <c r="AD399" s="259"/>
      <c r="AE399" s="259"/>
      <c r="AF399" s="58"/>
      <c r="AG399" s="30"/>
      <c r="AH399" s="58"/>
      <c r="AI399" s="30"/>
      <c r="AJ399" s="134"/>
      <c r="AK399" s="208"/>
      <c r="AL399" s="290"/>
      <c r="AM399" s="88" t="str">
        <f t="shared" si="34"/>
        <v/>
      </c>
      <c r="AN399" s="123" t="str">
        <f t="shared" si="35"/>
        <v/>
      </c>
      <c r="AO399" s="123" t="str">
        <f t="shared" si="36"/>
        <v/>
      </c>
      <c r="AP399" s="123" t="str">
        <f t="shared" si="37"/>
        <v/>
      </c>
      <c r="AQ399" s="89" t="str">
        <f t="shared" si="38"/>
        <v/>
      </c>
      <c r="AR399" s="39"/>
      <c r="AS399" s="234"/>
      <c r="AT399" s="39"/>
    </row>
    <row r="400" spans="2:46" ht="13.5" customHeight="1" x14ac:dyDescent="0.15">
      <c r="B400" s="290"/>
      <c r="C400" s="29" t="s">
        <v>36</v>
      </c>
      <c r="D400" s="187"/>
      <c r="E400" s="58"/>
      <c r="F400" s="188"/>
      <c r="G400" s="188"/>
      <c r="H400" s="188"/>
      <c r="I400" s="64"/>
      <c r="J400" s="64"/>
      <c r="K400" s="189"/>
      <c r="L400" s="259"/>
      <c r="M400" s="259"/>
      <c r="N400" s="58"/>
      <c r="O400" s="30"/>
      <c r="P400" s="58"/>
      <c r="Q400" s="30"/>
      <c r="R400" s="134"/>
      <c r="S400" s="206"/>
      <c r="T400" s="290"/>
      <c r="U400" s="29" t="s">
        <v>36</v>
      </c>
      <c r="V400" s="187"/>
      <c r="W400" s="58"/>
      <c r="X400" s="188"/>
      <c r="Y400" s="188"/>
      <c r="Z400" s="188"/>
      <c r="AA400" s="64"/>
      <c r="AB400" s="64"/>
      <c r="AC400" s="189"/>
      <c r="AD400" s="259"/>
      <c r="AE400" s="259"/>
      <c r="AF400" s="58"/>
      <c r="AG400" s="30"/>
      <c r="AH400" s="58"/>
      <c r="AI400" s="30"/>
      <c r="AJ400" s="134"/>
      <c r="AK400" s="208"/>
      <c r="AL400" s="290"/>
      <c r="AM400" s="88" t="str">
        <f t="shared" si="34"/>
        <v/>
      </c>
      <c r="AN400" s="123" t="str">
        <f t="shared" si="35"/>
        <v/>
      </c>
      <c r="AO400" s="123" t="str">
        <f t="shared" si="36"/>
        <v/>
      </c>
      <c r="AP400" s="123" t="str">
        <f t="shared" si="37"/>
        <v/>
      </c>
      <c r="AQ400" s="89" t="str">
        <f t="shared" si="38"/>
        <v/>
      </c>
      <c r="AR400" s="39"/>
      <c r="AS400" s="234"/>
      <c r="AT400" s="39"/>
    </row>
    <row r="401" spans="2:46" ht="13.5" customHeight="1" x14ac:dyDescent="0.15">
      <c r="B401" s="290"/>
      <c r="C401" s="29" t="s">
        <v>38</v>
      </c>
      <c r="D401" s="187"/>
      <c r="E401" s="58"/>
      <c r="F401" s="188"/>
      <c r="G401" s="188"/>
      <c r="H401" s="188"/>
      <c r="I401" s="64"/>
      <c r="J401" s="64"/>
      <c r="K401" s="189"/>
      <c r="L401" s="259"/>
      <c r="M401" s="259"/>
      <c r="N401" s="58"/>
      <c r="O401" s="30"/>
      <c r="P401" s="58"/>
      <c r="Q401" s="30"/>
      <c r="R401" s="134"/>
      <c r="S401" s="206"/>
      <c r="T401" s="290"/>
      <c r="U401" s="29" t="s">
        <v>38</v>
      </c>
      <c r="V401" s="187"/>
      <c r="W401" s="58"/>
      <c r="X401" s="188"/>
      <c r="Y401" s="188"/>
      <c r="Z401" s="188"/>
      <c r="AA401" s="64"/>
      <c r="AB401" s="64"/>
      <c r="AC401" s="189"/>
      <c r="AD401" s="259"/>
      <c r="AE401" s="259"/>
      <c r="AF401" s="58"/>
      <c r="AG401" s="30"/>
      <c r="AH401" s="58"/>
      <c r="AI401" s="30"/>
      <c r="AJ401" s="134"/>
      <c r="AK401" s="208"/>
      <c r="AL401" s="290"/>
      <c r="AM401" s="88" t="str">
        <f t="shared" si="34"/>
        <v/>
      </c>
      <c r="AN401" s="123" t="str">
        <f t="shared" si="35"/>
        <v/>
      </c>
      <c r="AO401" s="123" t="str">
        <f t="shared" si="36"/>
        <v/>
      </c>
      <c r="AP401" s="123" t="str">
        <f t="shared" si="37"/>
        <v/>
      </c>
      <c r="AQ401" s="89" t="str">
        <f t="shared" si="38"/>
        <v/>
      </c>
      <c r="AR401" s="39"/>
      <c r="AS401" s="234"/>
      <c r="AT401" s="39"/>
    </row>
    <row r="402" spans="2:46" ht="13.5" customHeight="1" thickBot="1" x14ac:dyDescent="0.2">
      <c r="B402" s="291"/>
      <c r="C402" s="29"/>
      <c r="D402" s="187"/>
      <c r="E402" s="58"/>
      <c r="F402" s="190"/>
      <c r="G402" s="190"/>
      <c r="H402" s="190"/>
      <c r="I402" s="58"/>
      <c r="J402" s="58"/>
      <c r="K402" s="189"/>
      <c r="L402" s="259"/>
      <c r="M402" s="259"/>
      <c r="N402" s="58"/>
      <c r="O402" s="30"/>
      <c r="P402" s="58"/>
      <c r="Q402" s="30"/>
      <c r="R402" s="185"/>
      <c r="S402" s="206"/>
      <c r="T402" s="291"/>
      <c r="U402" s="29"/>
      <c r="V402" s="187"/>
      <c r="W402" s="58"/>
      <c r="X402" s="190"/>
      <c r="Y402" s="190"/>
      <c r="Z402" s="190"/>
      <c r="AA402" s="58"/>
      <c r="AB402" s="58"/>
      <c r="AC402" s="189"/>
      <c r="AD402" s="259"/>
      <c r="AE402" s="259"/>
      <c r="AF402" s="58"/>
      <c r="AG402" s="30"/>
      <c r="AH402" s="58"/>
      <c r="AI402" s="30"/>
      <c r="AJ402" s="185"/>
      <c r="AK402" s="208"/>
      <c r="AL402" s="291"/>
      <c r="AM402" s="124" t="str">
        <f t="shared" si="34"/>
        <v/>
      </c>
      <c r="AN402" s="125" t="str">
        <f t="shared" si="35"/>
        <v/>
      </c>
      <c r="AO402" s="125" t="str">
        <f t="shared" si="36"/>
        <v/>
      </c>
      <c r="AP402" s="125" t="str">
        <f t="shared" si="37"/>
        <v/>
      </c>
      <c r="AQ402" s="126" t="str">
        <f t="shared" si="38"/>
        <v/>
      </c>
      <c r="AR402" s="39"/>
      <c r="AS402" s="234"/>
      <c r="AT402" s="39"/>
    </row>
    <row r="403" spans="2:46" ht="13.5" customHeight="1" x14ac:dyDescent="0.15">
      <c r="B403" s="289" t="s">
        <v>146</v>
      </c>
      <c r="C403" s="27" t="s">
        <v>34</v>
      </c>
      <c r="D403" s="41"/>
      <c r="E403" s="57"/>
      <c r="F403" s="98"/>
      <c r="G403" s="98"/>
      <c r="H403" s="98"/>
      <c r="I403" s="62"/>
      <c r="J403" s="62"/>
      <c r="K403" s="63"/>
      <c r="L403" s="258"/>
      <c r="M403" s="258"/>
      <c r="N403" s="57"/>
      <c r="O403" s="28"/>
      <c r="P403" s="57"/>
      <c r="Q403" s="28"/>
      <c r="R403" s="133"/>
      <c r="S403" s="206"/>
      <c r="T403" s="289" t="s">
        <v>146</v>
      </c>
      <c r="U403" s="27" t="s">
        <v>34</v>
      </c>
      <c r="V403" s="41"/>
      <c r="W403" s="57"/>
      <c r="X403" s="98"/>
      <c r="Y403" s="98"/>
      <c r="Z403" s="98"/>
      <c r="AA403" s="62"/>
      <c r="AB403" s="62"/>
      <c r="AC403" s="63"/>
      <c r="AD403" s="258"/>
      <c r="AE403" s="258"/>
      <c r="AF403" s="57"/>
      <c r="AG403" s="28"/>
      <c r="AH403" s="57"/>
      <c r="AI403" s="28"/>
      <c r="AJ403" s="133"/>
      <c r="AK403" s="208"/>
      <c r="AL403" s="289" t="s">
        <v>146</v>
      </c>
      <c r="AM403" s="121" t="str">
        <f t="shared" si="34"/>
        <v/>
      </c>
      <c r="AN403" s="97" t="str">
        <f t="shared" si="35"/>
        <v/>
      </c>
      <c r="AO403" s="97" t="str">
        <f t="shared" si="36"/>
        <v/>
      </c>
      <c r="AP403" s="97" t="str">
        <f t="shared" si="37"/>
        <v/>
      </c>
      <c r="AQ403" s="122" t="str">
        <f t="shared" si="38"/>
        <v/>
      </c>
      <c r="AR403" s="39"/>
      <c r="AS403" s="234"/>
      <c r="AT403" s="39"/>
    </row>
    <row r="404" spans="2:46" ht="13.5" customHeight="1" x14ac:dyDescent="0.15">
      <c r="B404" s="290"/>
      <c r="C404" s="29" t="s">
        <v>35</v>
      </c>
      <c r="D404" s="187"/>
      <c r="E404" s="58"/>
      <c r="F404" s="188"/>
      <c r="G404" s="188"/>
      <c r="H404" s="188"/>
      <c r="I404" s="64"/>
      <c r="J404" s="64"/>
      <c r="K404" s="189"/>
      <c r="L404" s="259"/>
      <c r="M404" s="259"/>
      <c r="N404" s="58"/>
      <c r="O404" s="30"/>
      <c r="P404" s="58"/>
      <c r="Q404" s="30"/>
      <c r="R404" s="134"/>
      <c r="S404" s="206"/>
      <c r="T404" s="290"/>
      <c r="U404" s="29" t="s">
        <v>35</v>
      </c>
      <c r="V404" s="187"/>
      <c r="W404" s="58"/>
      <c r="X404" s="188"/>
      <c r="Y404" s="188"/>
      <c r="Z404" s="188"/>
      <c r="AA404" s="64"/>
      <c r="AB404" s="64"/>
      <c r="AC404" s="189"/>
      <c r="AD404" s="259"/>
      <c r="AE404" s="259"/>
      <c r="AF404" s="58"/>
      <c r="AG404" s="30"/>
      <c r="AH404" s="58"/>
      <c r="AI404" s="30"/>
      <c r="AJ404" s="134"/>
      <c r="AK404" s="208"/>
      <c r="AL404" s="290"/>
      <c r="AM404" s="88" t="str">
        <f t="shared" si="34"/>
        <v/>
      </c>
      <c r="AN404" s="123" t="str">
        <f t="shared" si="35"/>
        <v/>
      </c>
      <c r="AO404" s="123" t="str">
        <f t="shared" si="36"/>
        <v/>
      </c>
      <c r="AP404" s="123" t="str">
        <f t="shared" si="37"/>
        <v/>
      </c>
      <c r="AQ404" s="89" t="str">
        <f t="shared" si="38"/>
        <v/>
      </c>
      <c r="AR404" s="39"/>
      <c r="AS404" s="234"/>
      <c r="AT404" s="39"/>
    </row>
    <row r="405" spans="2:46" ht="13.5" customHeight="1" x14ac:dyDescent="0.15">
      <c r="B405" s="290"/>
      <c r="C405" s="29" t="s">
        <v>36</v>
      </c>
      <c r="D405" s="187"/>
      <c r="E405" s="58"/>
      <c r="F405" s="188"/>
      <c r="G405" s="188"/>
      <c r="H405" s="188"/>
      <c r="I405" s="64"/>
      <c r="J405" s="64"/>
      <c r="K405" s="189"/>
      <c r="L405" s="259"/>
      <c r="M405" s="259"/>
      <c r="N405" s="58"/>
      <c r="O405" s="30"/>
      <c r="P405" s="58"/>
      <c r="Q405" s="30"/>
      <c r="R405" s="134"/>
      <c r="S405" s="206"/>
      <c r="T405" s="290"/>
      <c r="U405" s="29" t="s">
        <v>36</v>
      </c>
      <c r="V405" s="187"/>
      <c r="W405" s="58"/>
      <c r="X405" s="188"/>
      <c r="Y405" s="188"/>
      <c r="Z405" s="188"/>
      <c r="AA405" s="64"/>
      <c r="AB405" s="64"/>
      <c r="AC405" s="189"/>
      <c r="AD405" s="259"/>
      <c r="AE405" s="259"/>
      <c r="AF405" s="58"/>
      <c r="AG405" s="30"/>
      <c r="AH405" s="58"/>
      <c r="AI405" s="30"/>
      <c r="AJ405" s="134"/>
      <c r="AK405" s="208"/>
      <c r="AL405" s="290"/>
      <c r="AM405" s="88" t="str">
        <f t="shared" si="34"/>
        <v/>
      </c>
      <c r="AN405" s="123" t="str">
        <f t="shared" si="35"/>
        <v/>
      </c>
      <c r="AO405" s="123" t="str">
        <f t="shared" si="36"/>
        <v/>
      </c>
      <c r="AP405" s="123" t="str">
        <f t="shared" si="37"/>
        <v/>
      </c>
      <c r="AQ405" s="89" t="str">
        <f t="shared" si="38"/>
        <v/>
      </c>
      <c r="AR405" s="39"/>
      <c r="AS405" s="234"/>
      <c r="AT405" s="39"/>
    </row>
    <row r="406" spans="2:46" ht="13.5" customHeight="1" x14ac:dyDescent="0.15">
      <c r="B406" s="290"/>
      <c r="C406" s="29" t="s">
        <v>38</v>
      </c>
      <c r="D406" s="187"/>
      <c r="E406" s="58"/>
      <c r="F406" s="188"/>
      <c r="G406" s="188"/>
      <c r="H406" s="188"/>
      <c r="I406" s="64"/>
      <c r="J406" s="64"/>
      <c r="K406" s="189"/>
      <c r="L406" s="259"/>
      <c r="M406" s="259"/>
      <c r="N406" s="58"/>
      <c r="O406" s="30"/>
      <c r="P406" s="58"/>
      <c r="Q406" s="30"/>
      <c r="R406" s="134"/>
      <c r="S406" s="206"/>
      <c r="T406" s="290"/>
      <c r="U406" s="29" t="s">
        <v>38</v>
      </c>
      <c r="V406" s="187"/>
      <c r="W406" s="58"/>
      <c r="X406" s="188"/>
      <c r="Y406" s="188"/>
      <c r="Z406" s="188"/>
      <c r="AA406" s="64"/>
      <c r="AB406" s="64"/>
      <c r="AC406" s="189"/>
      <c r="AD406" s="259"/>
      <c r="AE406" s="259"/>
      <c r="AF406" s="58"/>
      <c r="AG406" s="30"/>
      <c r="AH406" s="58"/>
      <c r="AI406" s="30"/>
      <c r="AJ406" s="134"/>
      <c r="AK406" s="208"/>
      <c r="AL406" s="290"/>
      <c r="AM406" s="88" t="str">
        <f t="shared" si="34"/>
        <v/>
      </c>
      <c r="AN406" s="123" t="str">
        <f t="shared" si="35"/>
        <v/>
      </c>
      <c r="AO406" s="123" t="str">
        <f t="shared" si="36"/>
        <v/>
      </c>
      <c r="AP406" s="123" t="str">
        <f t="shared" si="37"/>
        <v/>
      </c>
      <c r="AQ406" s="89" t="str">
        <f t="shared" si="38"/>
        <v/>
      </c>
      <c r="AR406" s="39"/>
      <c r="AS406" s="234"/>
      <c r="AT406" s="39"/>
    </row>
    <row r="407" spans="2:46" ht="13.5" customHeight="1" thickBot="1" x14ac:dyDescent="0.2">
      <c r="B407" s="291"/>
      <c r="C407" s="29"/>
      <c r="D407" s="187"/>
      <c r="E407" s="58"/>
      <c r="F407" s="190"/>
      <c r="G407" s="190"/>
      <c r="H407" s="190"/>
      <c r="I407" s="58"/>
      <c r="J407" s="58"/>
      <c r="K407" s="189"/>
      <c r="L407" s="259"/>
      <c r="M407" s="259"/>
      <c r="N407" s="58"/>
      <c r="O407" s="30"/>
      <c r="P407" s="58"/>
      <c r="Q407" s="30"/>
      <c r="R407" s="185"/>
      <c r="S407" s="206"/>
      <c r="T407" s="291"/>
      <c r="U407" s="29"/>
      <c r="V407" s="187"/>
      <c r="W407" s="58"/>
      <c r="X407" s="190"/>
      <c r="Y407" s="190"/>
      <c r="Z407" s="190"/>
      <c r="AA407" s="58"/>
      <c r="AB407" s="58"/>
      <c r="AC407" s="189"/>
      <c r="AD407" s="259"/>
      <c r="AE407" s="259"/>
      <c r="AF407" s="58"/>
      <c r="AG407" s="30"/>
      <c r="AH407" s="58"/>
      <c r="AI407" s="30"/>
      <c r="AJ407" s="185"/>
      <c r="AK407" s="208"/>
      <c r="AL407" s="291"/>
      <c r="AM407" s="124" t="str">
        <f t="shared" si="34"/>
        <v/>
      </c>
      <c r="AN407" s="125" t="str">
        <f t="shared" si="35"/>
        <v/>
      </c>
      <c r="AO407" s="125" t="str">
        <f t="shared" si="36"/>
        <v/>
      </c>
      <c r="AP407" s="125" t="str">
        <f t="shared" si="37"/>
        <v/>
      </c>
      <c r="AQ407" s="126" t="str">
        <f t="shared" si="38"/>
        <v/>
      </c>
      <c r="AR407" s="39"/>
      <c r="AS407" s="234"/>
      <c r="AT407" s="39"/>
    </row>
    <row r="408" spans="2:46" ht="13.5" customHeight="1" x14ac:dyDescent="0.15">
      <c r="B408" s="289" t="s">
        <v>147</v>
      </c>
      <c r="C408" s="27" t="s">
        <v>34</v>
      </c>
      <c r="D408" s="41"/>
      <c r="E408" s="57"/>
      <c r="F408" s="98"/>
      <c r="G408" s="98"/>
      <c r="H408" s="98"/>
      <c r="I408" s="62"/>
      <c r="J408" s="62"/>
      <c r="K408" s="63"/>
      <c r="L408" s="258"/>
      <c r="M408" s="258"/>
      <c r="N408" s="57"/>
      <c r="O408" s="28"/>
      <c r="P408" s="57"/>
      <c r="Q408" s="28"/>
      <c r="R408" s="133"/>
      <c r="S408" s="206"/>
      <c r="T408" s="289" t="s">
        <v>147</v>
      </c>
      <c r="U408" s="27" t="s">
        <v>34</v>
      </c>
      <c r="V408" s="41"/>
      <c r="W408" s="57"/>
      <c r="X408" s="98"/>
      <c r="Y408" s="98"/>
      <c r="Z408" s="98"/>
      <c r="AA408" s="62"/>
      <c r="AB408" s="62"/>
      <c r="AC408" s="63"/>
      <c r="AD408" s="258"/>
      <c r="AE408" s="258"/>
      <c r="AF408" s="57"/>
      <c r="AG408" s="28"/>
      <c r="AH408" s="57"/>
      <c r="AI408" s="28"/>
      <c r="AJ408" s="133"/>
      <c r="AK408" s="208"/>
      <c r="AL408" s="289" t="s">
        <v>147</v>
      </c>
      <c r="AM408" s="121" t="str">
        <f t="shared" si="34"/>
        <v/>
      </c>
      <c r="AN408" s="97" t="str">
        <f t="shared" si="35"/>
        <v/>
      </c>
      <c r="AO408" s="97" t="str">
        <f t="shared" si="36"/>
        <v/>
      </c>
      <c r="AP408" s="97" t="str">
        <f t="shared" si="37"/>
        <v/>
      </c>
      <c r="AQ408" s="122" t="str">
        <f t="shared" si="38"/>
        <v/>
      </c>
      <c r="AR408" s="39"/>
      <c r="AS408" s="234"/>
      <c r="AT408" s="39"/>
    </row>
    <row r="409" spans="2:46" ht="13.5" customHeight="1" x14ac:dyDescent="0.15">
      <c r="B409" s="290"/>
      <c r="C409" s="29" t="s">
        <v>35</v>
      </c>
      <c r="D409" s="187"/>
      <c r="E409" s="58"/>
      <c r="F409" s="188"/>
      <c r="G409" s="188"/>
      <c r="H409" s="188"/>
      <c r="I409" s="64"/>
      <c r="J409" s="64"/>
      <c r="K409" s="189"/>
      <c r="L409" s="259"/>
      <c r="M409" s="259"/>
      <c r="N409" s="58"/>
      <c r="O409" s="30"/>
      <c r="P409" s="58"/>
      <c r="Q409" s="30"/>
      <c r="R409" s="134"/>
      <c r="S409" s="206"/>
      <c r="T409" s="290"/>
      <c r="U409" s="29" t="s">
        <v>35</v>
      </c>
      <c r="V409" s="187"/>
      <c r="W409" s="58"/>
      <c r="X409" s="188"/>
      <c r="Y409" s="188"/>
      <c r="Z409" s="188"/>
      <c r="AA409" s="64"/>
      <c r="AB409" s="64"/>
      <c r="AC409" s="189"/>
      <c r="AD409" s="259"/>
      <c r="AE409" s="259"/>
      <c r="AF409" s="58"/>
      <c r="AG409" s="30"/>
      <c r="AH409" s="58"/>
      <c r="AI409" s="30"/>
      <c r="AJ409" s="134"/>
      <c r="AK409" s="208"/>
      <c r="AL409" s="290"/>
      <c r="AM409" s="88" t="str">
        <f t="shared" si="34"/>
        <v/>
      </c>
      <c r="AN409" s="123" t="str">
        <f t="shared" si="35"/>
        <v/>
      </c>
      <c r="AO409" s="123" t="str">
        <f t="shared" si="36"/>
        <v/>
      </c>
      <c r="AP409" s="123" t="str">
        <f t="shared" si="37"/>
        <v/>
      </c>
      <c r="AQ409" s="89" t="str">
        <f t="shared" si="38"/>
        <v/>
      </c>
      <c r="AR409" s="39"/>
      <c r="AS409" s="234"/>
      <c r="AT409" s="39"/>
    </row>
    <row r="410" spans="2:46" ht="13.5" customHeight="1" x14ac:dyDescent="0.15">
      <c r="B410" s="290"/>
      <c r="C410" s="29" t="s">
        <v>36</v>
      </c>
      <c r="D410" s="187"/>
      <c r="E410" s="58"/>
      <c r="F410" s="188"/>
      <c r="G410" s="188"/>
      <c r="H410" s="188"/>
      <c r="I410" s="64"/>
      <c r="J410" s="64"/>
      <c r="K410" s="189"/>
      <c r="L410" s="259"/>
      <c r="M410" s="259"/>
      <c r="N410" s="58"/>
      <c r="O410" s="30"/>
      <c r="P410" s="58"/>
      <c r="Q410" s="30"/>
      <c r="R410" s="134"/>
      <c r="S410" s="206"/>
      <c r="T410" s="290"/>
      <c r="U410" s="29" t="s">
        <v>36</v>
      </c>
      <c r="V410" s="187"/>
      <c r="W410" s="58"/>
      <c r="X410" s="188"/>
      <c r="Y410" s="188"/>
      <c r="Z410" s="188"/>
      <c r="AA410" s="64"/>
      <c r="AB410" s="64"/>
      <c r="AC410" s="189"/>
      <c r="AD410" s="259"/>
      <c r="AE410" s="259"/>
      <c r="AF410" s="58"/>
      <c r="AG410" s="30"/>
      <c r="AH410" s="58"/>
      <c r="AI410" s="30"/>
      <c r="AJ410" s="134"/>
      <c r="AK410" s="208"/>
      <c r="AL410" s="290"/>
      <c r="AM410" s="88" t="str">
        <f t="shared" si="34"/>
        <v/>
      </c>
      <c r="AN410" s="123" t="str">
        <f t="shared" si="35"/>
        <v/>
      </c>
      <c r="AO410" s="123" t="str">
        <f t="shared" si="36"/>
        <v/>
      </c>
      <c r="AP410" s="123" t="str">
        <f t="shared" si="37"/>
        <v/>
      </c>
      <c r="AQ410" s="89" t="str">
        <f t="shared" si="38"/>
        <v/>
      </c>
      <c r="AR410" s="39"/>
      <c r="AS410" s="234"/>
      <c r="AT410" s="39"/>
    </row>
    <row r="411" spans="2:46" ht="13.5" customHeight="1" x14ac:dyDescent="0.15">
      <c r="B411" s="290"/>
      <c r="C411" s="29" t="s">
        <v>38</v>
      </c>
      <c r="D411" s="187"/>
      <c r="E411" s="58"/>
      <c r="F411" s="188"/>
      <c r="G411" s="188"/>
      <c r="H411" s="188"/>
      <c r="I411" s="64"/>
      <c r="J411" s="64"/>
      <c r="K411" s="189"/>
      <c r="L411" s="259"/>
      <c r="M411" s="259"/>
      <c r="N411" s="58"/>
      <c r="O411" s="30"/>
      <c r="P411" s="58"/>
      <c r="Q411" s="30"/>
      <c r="R411" s="134"/>
      <c r="S411" s="206"/>
      <c r="T411" s="290"/>
      <c r="U411" s="29" t="s">
        <v>38</v>
      </c>
      <c r="V411" s="187"/>
      <c r="W411" s="58"/>
      <c r="X411" s="188"/>
      <c r="Y411" s="188"/>
      <c r="Z411" s="188"/>
      <c r="AA411" s="64"/>
      <c r="AB411" s="64"/>
      <c r="AC411" s="189"/>
      <c r="AD411" s="259"/>
      <c r="AE411" s="259"/>
      <c r="AF411" s="58"/>
      <c r="AG411" s="30"/>
      <c r="AH411" s="58"/>
      <c r="AI411" s="30"/>
      <c r="AJ411" s="134"/>
      <c r="AK411" s="208"/>
      <c r="AL411" s="290"/>
      <c r="AM411" s="88" t="str">
        <f t="shared" si="34"/>
        <v/>
      </c>
      <c r="AN411" s="123" t="str">
        <f t="shared" si="35"/>
        <v/>
      </c>
      <c r="AO411" s="123" t="str">
        <f t="shared" si="36"/>
        <v/>
      </c>
      <c r="AP411" s="123" t="str">
        <f t="shared" si="37"/>
        <v/>
      </c>
      <c r="AQ411" s="89" t="str">
        <f t="shared" si="38"/>
        <v/>
      </c>
      <c r="AR411" s="39"/>
      <c r="AS411" s="234"/>
      <c r="AT411" s="39"/>
    </row>
    <row r="412" spans="2:46" ht="13.5" customHeight="1" thickBot="1" x14ac:dyDescent="0.2">
      <c r="B412" s="291"/>
      <c r="C412" s="29"/>
      <c r="D412" s="187"/>
      <c r="E412" s="58"/>
      <c r="F412" s="190"/>
      <c r="G412" s="190"/>
      <c r="H412" s="190"/>
      <c r="I412" s="58"/>
      <c r="J412" s="58"/>
      <c r="K412" s="189"/>
      <c r="L412" s="259"/>
      <c r="M412" s="259"/>
      <c r="N412" s="58"/>
      <c r="O412" s="30"/>
      <c r="P412" s="58"/>
      <c r="Q412" s="30"/>
      <c r="R412" s="185"/>
      <c r="S412" s="206"/>
      <c r="T412" s="291"/>
      <c r="U412" s="29"/>
      <c r="V412" s="187"/>
      <c r="W412" s="58"/>
      <c r="X412" s="190"/>
      <c r="Y412" s="190"/>
      <c r="Z412" s="190"/>
      <c r="AA412" s="58"/>
      <c r="AB412" s="58"/>
      <c r="AC412" s="189"/>
      <c r="AD412" s="259"/>
      <c r="AE412" s="259"/>
      <c r="AF412" s="58"/>
      <c r="AG412" s="30"/>
      <c r="AH412" s="58"/>
      <c r="AI412" s="30"/>
      <c r="AJ412" s="185"/>
      <c r="AK412" s="208"/>
      <c r="AL412" s="291"/>
      <c r="AM412" s="124" t="str">
        <f t="shared" si="34"/>
        <v/>
      </c>
      <c r="AN412" s="125" t="str">
        <f t="shared" si="35"/>
        <v/>
      </c>
      <c r="AO412" s="125" t="str">
        <f t="shared" si="36"/>
        <v/>
      </c>
      <c r="AP412" s="125" t="str">
        <f t="shared" si="37"/>
        <v/>
      </c>
      <c r="AQ412" s="126" t="str">
        <f t="shared" si="38"/>
        <v/>
      </c>
      <c r="AR412" s="39"/>
      <c r="AS412" s="234"/>
      <c r="AT412" s="39"/>
    </row>
    <row r="413" spans="2:46" ht="13.5" customHeight="1" x14ac:dyDescent="0.15">
      <c r="B413" s="289" t="s">
        <v>148</v>
      </c>
      <c r="C413" s="27" t="s">
        <v>34</v>
      </c>
      <c r="D413" s="41"/>
      <c r="E413" s="57"/>
      <c r="F413" s="98"/>
      <c r="G413" s="98"/>
      <c r="H413" s="98"/>
      <c r="I413" s="62"/>
      <c r="J413" s="62"/>
      <c r="K413" s="63"/>
      <c r="L413" s="258"/>
      <c r="M413" s="258"/>
      <c r="N413" s="57"/>
      <c r="O413" s="28"/>
      <c r="P413" s="57"/>
      <c r="Q413" s="28"/>
      <c r="R413" s="133"/>
      <c r="S413" s="206"/>
      <c r="T413" s="289" t="s">
        <v>148</v>
      </c>
      <c r="U413" s="27" t="s">
        <v>34</v>
      </c>
      <c r="V413" s="41"/>
      <c r="W413" s="57"/>
      <c r="X413" s="98"/>
      <c r="Y413" s="98"/>
      <c r="Z413" s="98"/>
      <c r="AA413" s="62"/>
      <c r="AB413" s="62"/>
      <c r="AC413" s="63"/>
      <c r="AD413" s="258"/>
      <c r="AE413" s="258"/>
      <c r="AF413" s="57"/>
      <c r="AG413" s="28"/>
      <c r="AH413" s="57"/>
      <c r="AI413" s="28"/>
      <c r="AJ413" s="133"/>
      <c r="AK413" s="208"/>
      <c r="AL413" s="289" t="s">
        <v>148</v>
      </c>
      <c r="AM413" s="121" t="str">
        <f t="shared" si="34"/>
        <v/>
      </c>
      <c r="AN413" s="97" t="str">
        <f t="shared" si="35"/>
        <v/>
      </c>
      <c r="AO413" s="97" t="str">
        <f t="shared" si="36"/>
        <v/>
      </c>
      <c r="AP413" s="97" t="str">
        <f t="shared" si="37"/>
        <v/>
      </c>
      <c r="AQ413" s="122" t="str">
        <f t="shared" si="38"/>
        <v/>
      </c>
      <c r="AR413" s="39"/>
      <c r="AS413" s="234"/>
      <c r="AT413" s="39"/>
    </row>
    <row r="414" spans="2:46" ht="13.5" customHeight="1" x14ac:dyDescent="0.15">
      <c r="B414" s="290"/>
      <c r="C414" s="29" t="s">
        <v>35</v>
      </c>
      <c r="D414" s="187"/>
      <c r="E414" s="58"/>
      <c r="F414" s="188"/>
      <c r="G414" s="188"/>
      <c r="H414" s="188"/>
      <c r="I414" s="64"/>
      <c r="J414" s="64"/>
      <c r="K414" s="189"/>
      <c r="L414" s="259"/>
      <c r="M414" s="259"/>
      <c r="N414" s="58"/>
      <c r="O414" s="30"/>
      <c r="P414" s="58"/>
      <c r="Q414" s="30"/>
      <c r="R414" s="134"/>
      <c r="S414" s="206"/>
      <c r="T414" s="290"/>
      <c r="U414" s="29" t="s">
        <v>35</v>
      </c>
      <c r="V414" s="187"/>
      <c r="W414" s="58"/>
      <c r="X414" s="188"/>
      <c r="Y414" s="188"/>
      <c r="Z414" s="188"/>
      <c r="AA414" s="64"/>
      <c r="AB414" s="64"/>
      <c r="AC414" s="189"/>
      <c r="AD414" s="259"/>
      <c r="AE414" s="259"/>
      <c r="AF414" s="58"/>
      <c r="AG414" s="30"/>
      <c r="AH414" s="58"/>
      <c r="AI414" s="30"/>
      <c r="AJ414" s="134"/>
      <c r="AK414" s="208"/>
      <c r="AL414" s="290"/>
      <c r="AM414" s="88" t="str">
        <f t="shared" si="34"/>
        <v/>
      </c>
      <c r="AN414" s="123" t="str">
        <f t="shared" si="35"/>
        <v/>
      </c>
      <c r="AO414" s="123" t="str">
        <f t="shared" si="36"/>
        <v/>
      </c>
      <c r="AP414" s="123" t="str">
        <f t="shared" si="37"/>
        <v/>
      </c>
      <c r="AQ414" s="89" t="str">
        <f t="shared" si="38"/>
        <v/>
      </c>
      <c r="AR414" s="39"/>
      <c r="AS414" s="234"/>
      <c r="AT414" s="39"/>
    </row>
    <row r="415" spans="2:46" ht="13.5" customHeight="1" x14ac:dyDescent="0.15">
      <c r="B415" s="290"/>
      <c r="C415" s="29" t="s">
        <v>36</v>
      </c>
      <c r="D415" s="187"/>
      <c r="E415" s="58"/>
      <c r="F415" s="188"/>
      <c r="G415" s="188"/>
      <c r="H415" s="188"/>
      <c r="I415" s="64"/>
      <c r="J415" s="64"/>
      <c r="K415" s="189"/>
      <c r="L415" s="259"/>
      <c r="M415" s="259"/>
      <c r="N415" s="58"/>
      <c r="O415" s="30"/>
      <c r="P415" s="58"/>
      <c r="Q415" s="30"/>
      <c r="R415" s="134"/>
      <c r="S415" s="206"/>
      <c r="T415" s="290"/>
      <c r="U415" s="29" t="s">
        <v>36</v>
      </c>
      <c r="V415" s="187"/>
      <c r="W415" s="58"/>
      <c r="X415" s="188"/>
      <c r="Y415" s="188"/>
      <c r="Z415" s="188"/>
      <c r="AA415" s="64"/>
      <c r="AB415" s="64"/>
      <c r="AC415" s="189"/>
      <c r="AD415" s="259"/>
      <c r="AE415" s="259"/>
      <c r="AF415" s="58"/>
      <c r="AG415" s="30"/>
      <c r="AH415" s="58"/>
      <c r="AI415" s="30"/>
      <c r="AJ415" s="134"/>
      <c r="AK415" s="208"/>
      <c r="AL415" s="290"/>
      <c r="AM415" s="88" t="str">
        <f t="shared" si="34"/>
        <v/>
      </c>
      <c r="AN415" s="123" t="str">
        <f t="shared" si="35"/>
        <v/>
      </c>
      <c r="AO415" s="123" t="str">
        <f t="shared" si="36"/>
        <v/>
      </c>
      <c r="AP415" s="123" t="str">
        <f t="shared" si="37"/>
        <v/>
      </c>
      <c r="AQ415" s="89" t="str">
        <f t="shared" si="38"/>
        <v/>
      </c>
      <c r="AR415" s="39"/>
      <c r="AS415" s="234"/>
      <c r="AT415" s="39"/>
    </row>
    <row r="416" spans="2:46" ht="13.5" customHeight="1" x14ac:dyDescent="0.15">
      <c r="B416" s="290"/>
      <c r="C416" s="29" t="s">
        <v>38</v>
      </c>
      <c r="D416" s="187"/>
      <c r="E416" s="58"/>
      <c r="F416" s="188"/>
      <c r="G416" s="188"/>
      <c r="H416" s="188"/>
      <c r="I416" s="64"/>
      <c r="J416" s="64"/>
      <c r="K416" s="189"/>
      <c r="L416" s="259"/>
      <c r="M416" s="259"/>
      <c r="N416" s="58"/>
      <c r="O416" s="30"/>
      <c r="P416" s="58"/>
      <c r="Q416" s="30"/>
      <c r="R416" s="134"/>
      <c r="S416" s="206"/>
      <c r="T416" s="290"/>
      <c r="U416" s="29" t="s">
        <v>38</v>
      </c>
      <c r="V416" s="187"/>
      <c r="W416" s="58"/>
      <c r="X416" s="188"/>
      <c r="Y416" s="188"/>
      <c r="Z416" s="188"/>
      <c r="AA416" s="64"/>
      <c r="AB416" s="64"/>
      <c r="AC416" s="189"/>
      <c r="AD416" s="259"/>
      <c r="AE416" s="259"/>
      <c r="AF416" s="58"/>
      <c r="AG416" s="30"/>
      <c r="AH416" s="58"/>
      <c r="AI416" s="30"/>
      <c r="AJ416" s="134"/>
      <c r="AK416" s="208"/>
      <c r="AL416" s="290"/>
      <c r="AM416" s="88" t="str">
        <f t="shared" si="34"/>
        <v/>
      </c>
      <c r="AN416" s="123" t="str">
        <f t="shared" si="35"/>
        <v/>
      </c>
      <c r="AO416" s="123" t="str">
        <f t="shared" si="36"/>
        <v/>
      </c>
      <c r="AP416" s="123" t="str">
        <f t="shared" si="37"/>
        <v/>
      </c>
      <c r="AQ416" s="89" t="str">
        <f t="shared" si="38"/>
        <v/>
      </c>
      <c r="AR416" s="39"/>
      <c r="AS416" s="234"/>
      <c r="AT416" s="39"/>
    </row>
    <row r="417" spans="2:46" ht="13.5" customHeight="1" thickBot="1" x14ac:dyDescent="0.2">
      <c r="B417" s="291"/>
      <c r="C417" s="29"/>
      <c r="D417" s="187"/>
      <c r="E417" s="58"/>
      <c r="F417" s="190"/>
      <c r="G417" s="190"/>
      <c r="H417" s="190"/>
      <c r="I417" s="58"/>
      <c r="J417" s="58"/>
      <c r="K417" s="189"/>
      <c r="L417" s="259"/>
      <c r="M417" s="259"/>
      <c r="N417" s="58"/>
      <c r="O417" s="30"/>
      <c r="P417" s="58"/>
      <c r="Q417" s="30"/>
      <c r="R417" s="185"/>
      <c r="S417" s="206"/>
      <c r="T417" s="291"/>
      <c r="U417" s="29"/>
      <c r="V417" s="187"/>
      <c r="W417" s="58"/>
      <c r="X417" s="190"/>
      <c r="Y417" s="190"/>
      <c r="Z417" s="190"/>
      <c r="AA417" s="58"/>
      <c r="AB417" s="58"/>
      <c r="AC417" s="189"/>
      <c r="AD417" s="259"/>
      <c r="AE417" s="259"/>
      <c r="AF417" s="58"/>
      <c r="AG417" s="30"/>
      <c r="AH417" s="58"/>
      <c r="AI417" s="30"/>
      <c r="AJ417" s="185"/>
      <c r="AK417" s="208"/>
      <c r="AL417" s="291"/>
      <c r="AM417" s="124" t="str">
        <f t="shared" ref="AM417:AM480" si="39">IF(OR(X417="",F417=""),"",X417-F417)</f>
        <v/>
      </c>
      <c r="AN417" s="125" t="str">
        <f t="shared" ref="AN417:AN480" si="40">IF(OR(Y417="",G417=""),"",Y417-G417)</f>
        <v/>
      </c>
      <c r="AO417" s="125" t="str">
        <f t="shared" ref="AO417:AO480" si="41">IF(OR(Z417="",H417=""),"",Z417-H417)</f>
        <v/>
      </c>
      <c r="AP417" s="125" t="str">
        <f t="shared" ref="AP417:AP480" si="42">IF(OR(AA417="",I417=""),"",AA417-I417)</f>
        <v/>
      </c>
      <c r="AQ417" s="126" t="str">
        <f t="shared" ref="AQ417:AQ480" si="43">IF(OR(AB417="",J417=""),"",AB417-J417)</f>
        <v/>
      </c>
      <c r="AR417" s="39"/>
      <c r="AS417" s="234"/>
      <c r="AT417" s="39"/>
    </row>
    <row r="418" spans="2:46" ht="13.5" customHeight="1" x14ac:dyDescent="0.15">
      <c r="B418" s="289" t="s">
        <v>149</v>
      </c>
      <c r="C418" s="27" t="s">
        <v>34</v>
      </c>
      <c r="D418" s="41"/>
      <c r="E418" s="57"/>
      <c r="F418" s="98"/>
      <c r="G418" s="98"/>
      <c r="H418" s="98"/>
      <c r="I418" s="62"/>
      <c r="J418" s="62"/>
      <c r="K418" s="63"/>
      <c r="L418" s="258"/>
      <c r="M418" s="258"/>
      <c r="N418" s="57"/>
      <c r="O418" s="28"/>
      <c r="P418" s="57"/>
      <c r="Q418" s="28"/>
      <c r="R418" s="133"/>
      <c r="S418" s="206"/>
      <c r="T418" s="289" t="s">
        <v>149</v>
      </c>
      <c r="U418" s="27" t="s">
        <v>34</v>
      </c>
      <c r="V418" s="41"/>
      <c r="W418" s="57"/>
      <c r="X418" s="98"/>
      <c r="Y418" s="98"/>
      <c r="Z418" s="98"/>
      <c r="AA418" s="62"/>
      <c r="AB418" s="62"/>
      <c r="AC418" s="63"/>
      <c r="AD418" s="258"/>
      <c r="AE418" s="258"/>
      <c r="AF418" s="57"/>
      <c r="AG418" s="28"/>
      <c r="AH418" s="57"/>
      <c r="AI418" s="28"/>
      <c r="AJ418" s="133"/>
      <c r="AK418" s="208"/>
      <c r="AL418" s="289" t="s">
        <v>149</v>
      </c>
      <c r="AM418" s="121" t="str">
        <f t="shared" si="39"/>
        <v/>
      </c>
      <c r="AN418" s="97" t="str">
        <f t="shared" si="40"/>
        <v/>
      </c>
      <c r="AO418" s="97" t="str">
        <f t="shared" si="41"/>
        <v/>
      </c>
      <c r="AP418" s="97" t="str">
        <f t="shared" si="42"/>
        <v/>
      </c>
      <c r="AQ418" s="122" t="str">
        <f t="shared" si="43"/>
        <v/>
      </c>
      <c r="AR418" s="39"/>
      <c r="AS418" s="234"/>
      <c r="AT418" s="39"/>
    </row>
    <row r="419" spans="2:46" ht="13.5" customHeight="1" x14ac:dyDescent="0.15">
      <c r="B419" s="290"/>
      <c r="C419" s="29" t="s">
        <v>35</v>
      </c>
      <c r="D419" s="187"/>
      <c r="E419" s="58"/>
      <c r="F419" s="188"/>
      <c r="G419" s="188"/>
      <c r="H419" s="188"/>
      <c r="I419" s="64"/>
      <c r="J419" s="64"/>
      <c r="K419" s="189"/>
      <c r="L419" s="259"/>
      <c r="M419" s="259"/>
      <c r="N419" s="58"/>
      <c r="O419" s="30"/>
      <c r="P419" s="58"/>
      <c r="Q419" s="30"/>
      <c r="R419" s="134"/>
      <c r="S419" s="206"/>
      <c r="T419" s="290"/>
      <c r="U419" s="29" t="s">
        <v>35</v>
      </c>
      <c r="V419" s="187"/>
      <c r="W419" s="58"/>
      <c r="X419" s="188"/>
      <c r="Y419" s="188"/>
      <c r="Z419" s="188"/>
      <c r="AA419" s="64"/>
      <c r="AB419" s="64"/>
      <c r="AC419" s="189"/>
      <c r="AD419" s="259"/>
      <c r="AE419" s="259"/>
      <c r="AF419" s="58"/>
      <c r="AG419" s="30"/>
      <c r="AH419" s="58"/>
      <c r="AI419" s="30"/>
      <c r="AJ419" s="134"/>
      <c r="AK419" s="208"/>
      <c r="AL419" s="290"/>
      <c r="AM419" s="88" t="str">
        <f t="shared" si="39"/>
        <v/>
      </c>
      <c r="AN419" s="123" t="str">
        <f t="shared" si="40"/>
        <v/>
      </c>
      <c r="AO419" s="123" t="str">
        <f t="shared" si="41"/>
        <v/>
      </c>
      <c r="AP419" s="123" t="str">
        <f t="shared" si="42"/>
        <v/>
      </c>
      <c r="AQ419" s="89" t="str">
        <f t="shared" si="43"/>
        <v/>
      </c>
      <c r="AR419" s="39"/>
      <c r="AS419" s="234"/>
      <c r="AT419" s="39"/>
    </row>
    <row r="420" spans="2:46" ht="13.5" customHeight="1" x14ac:dyDescent="0.15">
      <c r="B420" s="290"/>
      <c r="C420" s="29" t="s">
        <v>36</v>
      </c>
      <c r="D420" s="187"/>
      <c r="E420" s="58"/>
      <c r="F420" s="188"/>
      <c r="G420" s="188"/>
      <c r="H420" s="188"/>
      <c r="I420" s="64"/>
      <c r="J420" s="64"/>
      <c r="K420" s="189"/>
      <c r="L420" s="259"/>
      <c r="M420" s="259"/>
      <c r="N420" s="58"/>
      <c r="O420" s="30"/>
      <c r="P420" s="58"/>
      <c r="Q420" s="30"/>
      <c r="R420" s="134"/>
      <c r="S420" s="206"/>
      <c r="T420" s="290"/>
      <c r="U420" s="29" t="s">
        <v>36</v>
      </c>
      <c r="V420" s="187"/>
      <c r="W420" s="58"/>
      <c r="X420" s="188"/>
      <c r="Y420" s="188"/>
      <c r="Z420" s="188"/>
      <c r="AA420" s="64"/>
      <c r="AB420" s="64"/>
      <c r="AC420" s="189"/>
      <c r="AD420" s="259"/>
      <c r="AE420" s="259"/>
      <c r="AF420" s="58"/>
      <c r="AG420" s="30"/>
      <c r="AH420" s="58"/>
      <c r="AI420" s="30"/>
      <c r="AJ420" s="134"/>
      <c r="AK420" s="208"/>
      <c r="AL420" s="290"/>
      <c r="AM420" s="88" t="str">
        <f t="shared" si="39"/>
        <v/>
      </c>
      <c r="AN420" s="123" t="str">
        <f t="shared" si="40"/>
        <v/>
      </c>
      <c r="AO420" s="123" t="str">
        <f t="shared" si="41"/>
        <v/>
      </c>
      <c r="AP420" s="123" t="str">
        <f t="shared" si="42"/>
        <v/>
      </c>
      <c r="AQ420" s="89" t="str">
        <f t="shared" si="43"/>
        <v/>
      </c>
      <c r="AR420" s="39"/>
      <c r="AS420" s="234"/>
      <c r="AT420" s="39"/>
    </row>
    <row r="421" spans="2:46" ht="13.5" customHeight="1" x14ac:dyDescent="0.15">
      <c r="B421" s="290"/>
      <c r="C421" s="29" t="s">
        <v>38</v>
      </c>
      <c r="D421" s="187"/>
      <c r="E421" s="58"/>
      <c r="F421" s="188"/>
      <c r="G421" s="188"/>
      <c r="H421" s="188"/>
      <c r="I421" s="64"/>
      <c r="J421" s="64"/>
      <c r="K421" s="189"/>
      <c r="L421" s="259"/>
      <c r="M421" s="259"/>
      <c r="N421" s="58"/>
      <c r="O421" s="30"/>
      <c r="P421" s="58"/>
      <c r="Q421" s="30"/>
      <c r="R421" s="134"/>
      <c r="S421" s="206"/>
      <c r="T421" s="290"/>
      <c r="U421" s="29" t="s">
        <v>38</v>
      </c>
      <c r="V421" s="187"/>
      <c r="W421" s="58"/>
      <c r="X421" s="188"/>
      <c r="Y421" s="188"/>
      <c r="Z421" s="188"/>
      <c r="AA421" s="64"/>
      <c r="AB421" s="64"/>
      <c r="AC421" s="189"/>
      <c r="AD421" s="259"/>
      <c r="AE421" s="259"/>
      <c r="AF421" s="58"/>
      <c r="AG421" s="30"/>
      <c r="AH421" s="58"/>
      <c r="AI421" s="30"/>
      <c r="AJ421" s="134"/>
      <c r="AK421" s="208"/>
      <c r="AL421" s="290"/>
      <c r="AM421" s="88" t="str">
        <f t="shared" si="39"/>
        <v/>
      </c>
      <c r="AN421" s="123" t="str">
        <f t="shared" si="40"/>
        <v/>
      </c>
      <c r="AO421" s="123" t="str">
        <f t="shared" si="41"/>
        <v/>
      </c>
      <c r="AP421" s="123" t="str">
        <f t="shared" si="42"/>
        <v/>
      </c>
      <c r="AQ421" s="89" t="str">
        <f t="shared" si="43"/>
        <v/>
      </c>
      <c r="AR421" s="39"/>
      <c r="AS421" s="234"/>
      <c r="AT421" s="39"/>
    </row>
    <row r="422" spans="2:46" ht="13.5" customHeight="1" thickBot="1" x14ac:dyDescent="0.2">
      <c r="B422" s="291"/>
      <c r="C422" s="29"/>
      <c r="D422" s="187"/>
      <c r="E422" s="58"/>
      <c r="F422" s="190"/>
      <c r="G422" s="190"/>
      <c r="H422" s="190"/>
      <c r="I422" s="58"/>
      <c r="J422" s="58"/>
      <c r="K422" s="189"/>
      <c r="L422" s="259"/>
      <c r="M422" s="259"/>
      <c r="N422" s="58"/>
      <c r="O422" s="30"/>
      <c r="P422" s="58"/>
      <c r="Q422" s="30"/>
      <c r="R422" s="185"/>
      <c r="S422" s="206"/>
      <c r="T422" s="291"/>
      <c r="U422" s="29"/>
      <c r="V422" s="187"/>
      <c r="W422" s="58"/>
      <c r="X422" s="190"/>
      <c r="Y422" s="190"/>
      <c r="Z422" s="190"/>
      <c r="AA422" s="58"/>
      <c r="AB422" s="58"/>
      <c r="AC422" s="189"/>
      <c r="AD422" s="259"/>
      <c r="AE422" s="259"/>
      <c r="AF422" s="58"/>
      <c r="AG422" s="30"/>
      <c r="AH422" s="58"/>
      <c r="AI422" s="30"/>
      <c r="AJ422" s="185"/>
      <c r="AK422" s="208"/>
      <c r="AL422" s="291"/>
      <c r="AM422" s="124" t="str">
        <f t="shared" si="39"/>
        <v/>
      </c>
      <c r="AN422" s="125" t="str">
        <f t="shared" si="40"/>
        <v/>
      </c>
      <c r="AO422" s="125" t="str">
        <f t="shared" si="41"/>
        <v/>
      </c>
      <c r="AP422" s="125" t="str">
        <f t="shared" si="42"/>
        <v/>
      </c>
      <c r="AQ422" s="126" t="str">
        <f t="shared" si="43"/>
        <v/>
      </c>
      <c r="AR422" s="39"/>
      <c r="AS422" s="234"/>
      <c r="AT422" s="39"/>
    </row>
    <row r="423" spans="2:46" ht="13.5" customHeight="1" x14ac:dyDescent="0.15">
      <c r="B423" s="289" t="s">
        <v>150</v>
      </c>
      <c r="C423" s="27" t="s">
        <v>34</v>
      </c>
      <c r="D423" s="41"/>
      <c r="E423" s="57"/>
      <c r="F423" s="98"/>
      <c r="G423" s="98"/>
      <c r="H423" s="98"/>
      <c r="I423" s="62"/>
      <c r="J423" s="62"/>
      <c r="K423" s="63"/>
      <c r="L423" s="258"/>
      <c r="M423" s="258"/>
      <c r="N423" s="57"/>
      <c r="O423" s="28"/>
      <c r="P423" s="57"/>
      <c r="Q423" s="28"/>
      <c r="R423" s="133"/>
      <c r="S423" s="206"/>
      <c r="T423" s="289" t="s">
        <v>150</v>
      </c>
      <c r="U423" s="27" t="s">
        <v>34</v>
      </c>
      <c r="V423" s="41"/>
      <c r="W423" s="57"/>
      <c r="X423" s="98"/>
      <c r="Y423" s="98"/>
      <c r="Z423" s="98"/>
      <c r="AA423" s="62"/>
      <c r="AB423" s="62"/>
      <c r="AC423" s="63"/>
      <c r="AD423" s="258"/>
      <c r="AE423" s="258"/>
      <c r="AF423" s="57"/>
      <c r="AG423" s="28"/>
      <c r="AH423" s="57"/>
      <c r="AI423" s="28"/>
      <c r="AJ423" s="133"/>
      <c r="AK423" s="208"/>
      <c r="AL423" s="289" t="s">
        <v>150</v>
      </c>
      <c r="AM423" s="121" t="str">
        <f t="shared" si="39"/>
        <v/>
      </c>
      <c r="AN423" s="97" t="str">
        <f t="shared" si="40"/>
        <v/>
      </c>
      <c r="AO423" s="97" t="str">
        <f t="shared" si="41"/>
        <v/>
      </c>
      <c r="AP423" s="97" t="str">
        <f t="shared" si="42"/>
        <v/>
      </c>
      <c r="AQ423" s="122" t="str">
        <f t="shared" si="43"/>
        <v/>
      </c>
      <c r="AR423" s="39"/>
      <c r="AS423" s="234"/>
      <c r="AT423" s="39"/>
    </row>
    <row r="424" spans="2:46" ht="13.5" customHeight="1" x14ac:dyDescent="0.15">
      <c r="B424" s="290"/>
      <c r="C424" s="29" t="s">
        <v>35</v>
      </c>
      <c r="D424" s="187"/>
      <c r="E424" s="58"/>
      <c r="F424" s="188"/>
      <c r="G424" s="188"/>
      <c r="H424" s="188"/>
      <c r="I424" s="64"/>
      <c r="J424" s="64"/>
      <c r="K424" s="189"/>
      <c r="L424" s="259"/>
      <c r="M424" s="259"/>
      <c r="N424" s="58"/>
      <c r="O424" s="30"/>
      <c r="P424" s="58"/>
      <c r="Q424" s="30"/>
      <c r="R424" s="134"/>
      <c r="S424" s="206"/>
      <c r="T424" s="290"/>
      <c r="U424" s="29" t="s">
        <v>35</v>
      </c>
      <c r="V424" s="187"/>
      <c r="W424" s="58"/>
      <c r="X424" s="188"/>
      <c r="Y424" s="188"/>
      <c r="Z424" s="188"/>
      <c r="AA424" s="64"/>
      <c r="AB424" s="64"/>
      <c r="AC424" s="189"/>
      <c r="AD424" s="259"/>
      <c r="AE424" s="259"/>
      <c r="AF424" s="58"/>
      <c r="AG424" s="30"/>
      <c r="AH424" s="58"/>
      <c r="AI424" s="30"/>
      <c r="AJ424" s="134"/>
      <c r="AK424" s="208"/>
      <c r="AL424" s="290"/>
      <c r="AM424" s="88" t="str">
        <f t="shared" si="39"/>
        <v/>
      </c>
      <c r="AN424" s="123" t="str">
        <f t="shared" si="40"/>
        <v/>
      </c>
      <c r="AO424" s="123" t="str">
        <f t="shared" si="41"/>
        <v/>
      </c>
      <c r="AP424" s="123" t="str">
        <f t="shared" si="42"/>
        <v/>
      </c>
      <c r="AQ424" s="89" t="str">
        <f t="shared" si="43"/>
        <v/>
      </c>
      <c r="AR424" s="39"/>
      <c r="AS424" s="234"/>
      <c r="AT424" s="39"/>
    </row>
    <row r="425" spans="2:46" ht="13.5" customHeight="1" x14ac:dyDescent="0.15">
      <c r="B425" s="290"/>
      <c r="C425" s="29" t="s">
        <v>36</v>
      </c>
      <c r="D425" s="187"/>
      <c r="E425" s="58"/>
      <c r="F425" s="188"/>
      <c r="G425" s="188"/>
      <c r="H425" s="188"/>
      <c r="I425" s="64"/>
      <c r="J425" s="64"/>
      <c r="K425" s="189"/>
      <c r="L425" s="259"/>
      <c r="M425" s="259"/>
      <c r="N425" s="58"/>
      <c r="O425" s="30"/>
      <c r="P425" s="58"/>
      <c r="Q425" s="30"/>
      <c r="R425" s="134"/>
      <c r="S425" s="206"/>
      <c r="T425" s="290"/>
      <c r="U425" s="29" t="s">
        <v>36</v>
      </c>
      <c r="V425" s="187"/>
      <c r="W425" s="58"/>
      <c r="X425" s="188"/>
      <c r="Y425" s="188"/>
      <c r="Z425" s="188"/>
      <c r="AA425" s="64"/>
      <c r="AB425" s="64"/>
      <c r="AC425" s="189"/>
      <c r="AD425" s="259"/>
      <c r="AE425" s="259"/>
      <c r="AF425" s="58"/>
      <c r="AG425" s="30"/>
      <c r="AH425" s="58"/>
      <c r="AI425" s="30"/>
      <c r="AJ425" s="134"/>
      <c r="AK425" s="208"/>
      <c r="AL425" s="290"/>
      <c r="AM425" s="88" t="str">
        <f t="shared" si="39"/>
        <v/>
      </c>
      <c r="AN425" s="123" t="str">
        <f t="shared" si="40"/>
        <v/>
      </c>
      <c r="AO425" s="123" t="str">
        <f t="shared" si="41"/>
        <v/>
      </c>
      <c r="AP425" s="123" t="str">
        <f t="shared" si="42"/>
        <v/>
      </c>
      <c r="AQ425" s="89" t="str">
        <f t="shared" si="43"/>
        <v/>
      </c>
      <c r="AR425" s="39"/>
      <c r="AS425" s="234"/>
      <c r="AT425" s="39"/>
    </row>
    <row r="426" spans="2:46" ht="13.5" customHeight="1" x14ac:dyDescent="0.15">
      <c r="B426" s="290"/>
      <c r="C426" s="29" t="s">
        <v>38</v>
      </c>
      <c r="D426" s="187"/>
      <c r="E426" s="58"/>
      <c r="F426" s="188"/>
      <c r="G426" s="188"/>
      <c r="H426" s="188"/>
      <c r="I426" s="64"/>
      <c r="J426" s="64"/>
      <c r="K426" s="189"/>
      <c r="L426" s="259"/>
      <c r="M426" s="259"/>
      <c r="N426" s="58"/>
      <c r="O426" s="30"/>
      <c r="P426" s="58"/>
      <c r="Q426" s="30"/>
      <c r="R426" s="134"/>
      <c r="S426" s="206"/>
      <c r="T426" s="290"/>
      <c r="U426" s="29" t="s">
        <v>38</v>
      </c>
      <c r="V426" s="187"/>
      <c r="W426" s="58"/>
      <c r="X426" s="188"/>
      <c r="Y426" s="188"/>
      <c r="Z426" s="188"/>
      <c r="AA426" s="64"/>
      <c r="AB426" s="64"/>
      <c r="AC426" s="189"/>
      <c r="AD426" s="259"/>
      <c r="AE426" s="259"/>
      <c r="AF426" s="58"/>
      <c r="AG426" s="30"/>
      <c r="AH426" s="58"/>
      <c r="AI426" s="30"/>
      <c r="AJ426" s="134"/>
      <c r="AK426" s="208"/>
      <c r="AL426" s="290"/>
      <c r="AM426" s="88" t="str">
        <f t="shared" si="39"/>
        <v/>
      </c>
      <c r="AN426" s="123" t="str">
        <f t="shared" si="40"/>
        <v/>
      </c>
      <c r="AO426" s="123" t="str">
        <f t="shared" si="41"/>
        <v/>
      </c>
      <c r="AP426" s="123" t="str">
        <f t="shared" si="42"/>
        <v/>
      </c>
      <c r="AQ426" s="89" t="str">
        <f t="shared" si="43"/>
        <v/>
      </c>
      <c r="AR426" s="39"/>
      <c r="AS426" s="234"/>
      <c r="AT426" s="39"/>
    </row>
    <row r="427" spans="2:46" ht="13.5" customHeight="1" thickBot="1" x14ac:dyDescent="0.2">
      <c r="B427" s="291"/>
      <c r="C427" s="29"/>
      <c r="D427" s="187"/>
      <c r="E427" s="58"/>
      <c r="F427" s="190"/>
      <c r="G427" s="190"/>
      <c r="H427" s="190"/>
      <c r="I427" s="58"/>
      <c r="J427" s="58"/>
      <c r="K427" s="189"/>
      <c r="L427" s="259"/>
      <c r="M427" s="259"/>
      <c r="N427" s="58"/>
      <c r="O427" s="30"/>
      <c r="P427" s="58"/>
      <c r="Q427" s="30"/>
      <c r="R427" s="185"/>
      <c r="S427" s="206"/>
      <c r="T427" s="291"/>
      <c r="U427" s="29"/>
      <c r="V427" s="187"/>
      <c r="W427" s="58"/>
      <c r="X427" s="190"/>
      <c r="Y427" s="190"/>
      <c r="Z427" s="190"/>
      <c r="AA427" s="58"/>
      <c r="AB427" s="58"/>
      <c r="AC427" s="189"/>
      <c r="AD427" s="259"/>
      <c r="AE427" s="259"/>
      <c r="AF427" s="58"/>
      <c r="AG427" s="30"/>
      <c r="AH427" s="58"/>
      <c r="AI427" s="30"/>
      <c r="AJ427" s="185"/>
      <c r="AK427" s="208"/>
      <c r="AL427" s="291"/>
      <c r="AM427" s="124" t="str">
        <f t="shared" si="39"/>
        <v/>
      </c>
      <c r="AN427" s="125" t="str">
        <f t="shared" si="40"/>
        <v/>
      </c>
      <c r="AO427" s="125" t="str">
        <f t="shared" si="41"/>
        <v/>
      </c>
      <c r="AP427" s="125" t="str">
        <f t="shared" si="42"/>
        <v/>
      </c>
      <c r="AQ427" s="126" t="str">
        <f t="shared" si="43"/>
        <v/>
      </c>
      <c r="AR427" s="39"/>
      <c r="AS427" s="234"/>
      <c r="AT427" s="39"/>
    </row>
    <row r="428" spans="2:46" ht="13.5" customHeight="1" x14ac:dyDescent="0.15">
      <c r="B428" s="289" t="s">
        <v>151</v>
      </c>
      <c r="C428" s="27" t="s">
        <v>34</v>
      </c>
      <c r="D428" s="41"/>
      <c r="E428" s="57"/>
      <c r="F428" s="98"/>
      <c r="G428" s="98"/>
      <c r="H428" s="98"/>
      <c r="I428" s="62"/>
      <c r="J428" s="62"/>
      <c r="K428" s="63"/>
      <c r="L428" s="258"/>
      <c r="M428" s="258"/>
      <c r="N428" s="57"/>
      <c r="O428" s="28"/>
      <c r="P428" s="57"/>
      <c r="Q428" s="28"/>
      <c r="R428" s="133"/>
      <c r="S428" s="206"/>
      <c r="T428" s="289" t="s">
        <v>151</v>
      </c>
      <c r="U428" s="27" t="s">
        <v>34</v>
      </c>
      <c r="V428" s="41"/>
      <c r="W428" s="57"/>
      <c r="X428" s="98"/>
      <c r="Y428" s="98"/>
      <c r="Z428" s="98"/>
      <c r="AA428" s="62"/>
      <c r="AB428" s="62"/>
      <c r="AC428" s="63"/>
      <c r="AD428" s="258"/>
      <c r="AE428" s="258"/>
      <c r="AF428" s="57"/>
      <c r="AG428" s="28"/>
      <c r="AH428" s="57"/>
      <c r="AI428" s="28"/>
      <c r="AJ428" s="133"/>
      <c r="AK428" s="208"/>
      <c r="AL428" s="289" t="s">
        <v>151</v>
      </c>
      <c r="AM428" s="121" t="str">
        <f t="shared" si="39"/>
        <v/>
      </c>
      <c r="AN428" s="97" t="str">
        <f t="shared" si="40"/>
        <v/>
      </c>
      <c r="AO428" s="97" t="str">
        <f t="shared" si="41"/>
        <v/>
      </c>
      <c r="AP428" s="97" t="str">
        <f t="shared" si="42"/>
        <v/>
      </c>
      <c r="AQ428" s="122" t="str">
        <f t="shared" si="43"/>
        <v/>
      </c>
      <c r="AR428" s="39"/>
      <c r="AS428" s="234"/>
      <c r="AT428" s="39"/>
    </row>
    <row r="429" spans="2:46" ht="13.5" customHeight="1" x14ac:dyDescent="0.15">
      <c r="B429" s="290"/>
      <c r="C429" s="29" t="s">
        <v>35</v>
      </c>
      <c r="D429" s="187"/>
      <c r="E429" s="58"/>
      <c r="F429" s="188"/>
      <c r="G429" s="188"/>
      <c r="H429" s="188"/>
      <c r="I429" s="64"/>
      <c r="J429" s="64"/>
      <c r="K429" s="189"/>
      <c r="L429" s="259"/>
      <c r="M429" s="259"/>
      <c r="N429" s="58"/>
      <c r="O429" s="30"/>
      <c r="P429" s="58"/>
      <c r="Q429" s="30"/>
      <c r="R429" s="134"/>
      <c r="S429" s="206"/>
      <c r="T429" s="290"/>
      <c r="U429" s="29" t="s">
        <v>35</v>
      </c>
      <c r="V429" s="187"/>
      <c r="W429" s="58"/>
      <c r="X429" s="188"/>
      <c r="Y429" s="188"/>
      <c r="Z429" s="188"/>
      <c r="AA429" s="64"/>
      <c r="AB429" s="64"/>
      <c r="AC429" s="189"/>
      <c r="AD429" s="259"/>
      <c r="AE429" s="259"/>
      <c r="AF429" s="58"/>
      <c r="AG429" s="30"/>
      <c r="AH429" s="58"/>
      <c r="AI429" s="30"/>
      <c r="AJ429" s="134"/>
      <c r="AK429" s="208"/>
      <c r="AL429" s="290"/>
      <c r="AM429" s="88" t="str">
        <f t="shared" si="39"/>
        <v/>
      </c>
      <c r="AN429" s="123" t="str">
        <f t="shared" si="40"/>
        <v/>
      </c>
      <c r="AO429" s="123" t="str">
        <f t="shared" si="41"/>
        <v/>
      </c>
      <c r="AP429" s="123" t="str">
        <f t="shared" si="42"/>
        <v/>
      </c>
      <c r="AQ429" s="89" t="str">
        <f t="shared" si="43"/>
        <v/>
      </c>
      <c r="AR429" s="39"/>
      <c r="AS429" s="234"/>
      <c r="AT429" s="39"/>
    </row>
    <row r="430" spans="2:46" ht="13.5" customHeight="1" x14ac:dyDescent="0.15">
      <c r="B430" s="290"/>
      <c r="C430" s="29" t="s">
        <v>36</v>
      </c>
      <c r="D430" s="187"/>
      <c r="E430" s="58"/>
      <c r="F430" s="188"/>
      <c r="G430" s="188"/>
      <c r="H430" s="188"/>
      <c r="I430" s="64"/>
      <c r="J430" s="64"/>
      <c r="K430" s="189"/>
      <c r="L430" s="259"/>
      <c r="M430" s="259"/>
      <c r="N430" s="58"/>
      <c r="O430" s="30"/>
      <c r="P430" s="58"/>
      <c r="Q430" s="30"/>
      <c r="R430" s="134"/>
      <c r="S430" s="206"/>
      <c r="T430" s="290"/>
      <c r="U430" s="29" t="s">
        <v>36</v>
      </c>
      <c r="V430" s="187"/>
      <c r="W430" s="58"/>
      <c r="X430" s="188"/>
      <c r="Y430" s="188"/>
      <c r="Z430" s="188"/>
      <c r="AA430" s="64"/>
      <c r="AB430" s="64"/>
      <c r="AC430" s="189"/>
      <c r="AD430" s="259"/>
      <c r="AE430" s="259"/>
      <c r="AF430" s="58"/>
      <c r="AG430" s="30"/>
      <c r="AH430" s="58"/>
      <c r="AI430" s="30"/>
      <c r="AJ430" s="134"/>
      <c r="AK430" s="208"/>
      <c r="AL430" s="290"/>
      <c r="AM430" s="88" t="str">
        <f t="shared" si="39"/>
        <v/>
      </c>
      <c r="AN430" s="123" t="str">
        <f t="shared" si="40"/>
        <v/>
      </c>
      <c r="AO430" s="123" t="str">
        <f t="shared" si="41"/>
        <v/>
      </c>
      <c r="AP430" s="123" t="str">
        <f t="shared" si="42"/>
        <v/>
      </c>
      <c r="AQ430" s="89" t="str">
        <f t="shared" si="43"/>
        <v/>
      </c>
      <c r="AR430" s="39"/>
      <c r="AS430" s="234"/>
      <c r="AT430" s="39"/>
    </row>
    <row r="431" spans="2:46" ht="13.5" customHeight="1" x14ac:dyDescent="0.15">
      <c r="B431" s="290"/>
      <c r="C431" s="29" t="s">
        <v>38</v>
      </c>
      <c r="D431" s="187"/>
      <c r="E431" s="58"/>
      <c r="F431" s="188"/>
      <c r="G431" s="188"/>
      <c r="H431" s="188"/>
      <c r="I431" s="64"/>
      <c r="J431" s="64"/>
      <c r="K431" s="189"/>
      <c r="L431" s="259"/>
      <c r="M431" s="259"/>
      <c r="N431" s="58"/>
      <c r="O431" s="30"/>
      <c r="P431" s="58"/>
      <c r="Q431" s="30"/>
      <c r="R431" s="134"/>
      <c r="S431" s="206"/>
      <c r="T431" s="290"/>
      <c r="U431" s="29" t="s">
        <v>38</v>
      </c>
      <c r="V431" s="187"/>
      <c r="W431" s="58"/>
      <c r="X431" s="188"/>
      <c r="Y431" s="188"/>
      <c r="Z431" s="188"/>
      <c r="AA431" s="64"/>
      <c r="AB431" s="64"/>
      <c r="AC431" s="189"/>
      <c r="AD431" s="259"/>
      <c r="AE431" s="259"/>
      <c r="AF431" s="58"/>
      <c r="AG431" s="30"/>
      <c r="AH431" s="58"/>
      <c r="AI431" s="30"/>
      <c r="AJ431" s="134"/>
      <c r="AK431" s="208"/>
      <c r="AL431" s="290"/>
      <c r="AM431" s="88" t="str">
        <f t="shared" si="39"/>
        <v/>
      </c>
      <c r="AN431" s="123" t="str">
        <f t="shared" si="40"/>
        <v/>
      </c>
      <c r="AO431" s="123" t="str">
        <f t="shared" si="41"/>
        <v/>
      </c>
      <c r="AP431" s="123" t="str">
        <f t="shared" si="42"/>
        <v/>
      </c>
      <c r="AQ431" s="89" t="str">
        <f t="shared" si="43"/>
        <v/>
      </c>
      <c r="AR431" s="39"/>
      <c r="AS431" s="234"/>
      <c r="AT431" s="39"/>
    </row>
    <row r="432" spans="2:46" ht="13.5" customHeight="1" thickBot="1" x14ac:dyDescent="0.2">
      <c r="B432" s="291"/>
      <c r="C432" s="29"/>
      <c r="D432" s="187"/>
      <c r="E432" s="58"/>
      <c r="F432" s="190"/>
      <c r="G432" s="190"/>
      <c r="H432" s="190"/>
      <c r="I432" s="58"/>
      <c r="J432" s="58"/>
      <c r="K432" s="189"/>
      <c r="L432" s="259"/>
      <c r="M432" s="259"/>
      <c r="N432" s="58"/>
      <c r="O432" s="30"/>
      <c r="P432" s="58"/>
      <c r="Q432" s="30"/>
      <c r="R432" s="185"/>
      <c r="S432" s="206"/>
      <c r="T432" s="291"/>
      <c r="U432" s="29"/>
      <c r="V432" s="187"/>
      <c r="W432" s="58"/>
      <c r="X432" s="190"/>
      <c r="Y432" s="190"/>
      <c r="Z432" s="190"/>
      <c r="AA432" s="58"/>
      <c r="AB432" s="58"/>
      <c r="AC432" s="189"/>
      <c r="AD432" s="259"/>
      <c r="AE432" s="259"/>
      <c r="AF432" s="58"/>
      <c r="AG432" s="30"/>
      <c r="AH432" s="58"/>
      <c r="AI432" s="30"/>
      <c r="AJ432" s="185"/>
      <c r="AK432" s="208"/>
      <c r="AL432" s="291"/>
      <c r="AM432" s="124" t="str">
        <f t="shared" si="39"/>
        <v/>
      </c>
      <c r="AN432" s="125" t="str">
        <f t="shared" si="40"/>
        <v/>
      </c>
      <c r="AO432" s="125" t="str">
        <f t="shared" si="41"/>
        <v/>
      </c>
      <c r="AP432" s="125" t="str">
        <f t="shared" si="42"/>
        <v/>
      </c>
      <c r="AQ432" s="126" t="str">
        <f t="shared" si="43"/>
        <v/>
      </c>
      <c r="AR432" s="39"/>
      <c r="AS432" s="234"/>
      <c r="AT432" s="39"/>
    </row>
    <row r="433" spans="2:46" ht="13.5" customHeight="1" x14ac:dyDescent="0.15">
      <c r="B433" s="289" t="s">
        <v>152</v>
      </c>
      <c r="C433" s="27" t="s">
        <v>34</v>
      </c>
      <c r="D433" s="41"/>
      <c r="E433" s="57"/>
      <c r="F433" s="98"/>
      <c r="G433" s="98"/>
      <c r="H433" s="98"/>
      <c r="I433" s="62"/>
      <c r="J433" s="62"/>
      <c r="K433" s="63"/>
      <c r="L433" s="258"/>
      <c r="M433" s="258"/>
      <c r="N433" s="57"/>
      <c r="O433" s="28"/>
      <c r="P433" s="57"/>
      <c r="Q433" s="28"/>
      <c r="R433" s="133"/>
      <c r="S433" s="206"/>
      <c r="T433" s="289" t="s">
        <v>152</v>
      </c>
      <c r="U433" s="27" t="s">
        <v>34</v>
      </c>
      <c r="V433" s="41"/>
      <c r="W433" s="57"/>
      <c r="X433" s="98"/>
      <c r="Y433" s="98"/>
      <c r="Z433" s="98"/>
      <c r="AA433" s="62"/>
      <c r="AB433" s="62"/>
      <c r="AC433" s="63"/>
      <c r="AD433" s="258"/>
      <c r="AE433" s="258"/>
      <c r="AF433" s="57"/>
      <c r="AG433" s="28"/>
      <c r="AH433" s="57"/>
      <c r="AI433" s="28"/>
      <c r="AJ433" s="133"/>
      <c r="AK433" s="208"/>
      <c r="AL433" s="289" t="s">
        <v>152</v>
      </c>
      <c r="AM433" s="121" t="str">
        <f t="shared" si="39"/>
        <v/>
      </c>
      <c r="AN433" s="97" t="str">
        <f t="shared" si="40"/>
        <v/>
      </c>
      <c r="AO433" s="97" t="str">
        <f t="shared" si="41"/>
        <v/>
      </c>
      <c r="AP433" s="97" t="str">
        <f t="shared" si="42"/>
        <v/>
      </c>
      <c r="AQ433" s="122" t="str">
        <f t="shared" si="43"/>
        <v/>
      </c>
      <c r="AR433" s="39"/>
      <c r="AS433" s="234"/>
      <c r="AT433" s="39"/>
    </row>
    <row r="434" spans="2:46" ht="13.5" customHeight="1" x14ac:dyDescent="0.15">
      <c r="B434" s="290"/>
      <c r="C434" s="29" t="s">
        <v>35</v>
      </c>
      <c r="D434" s="187"/>
      <c r="E434" s="58"/>
      <c r="F434" s="188"/>
      <c r="G434" s="188"/>
      <c r="H434" s="188"/>
      <c r="I434" s="64"/>
      <c r="J434" s="64"/>
      <c r="K434" s="189"/>
      <c r="L434" s="259"/>
      <c r="M434" s="259"/>
      <c r="N434" s="58"/>
      <c r="O434" s="30"/>
      <c r="P434" s="58"/>
      <c r="Q434" s="30"/>
      <c r="R434" s="134"/>
      <c r="S434" s="206"/>
      <c r="T434" s="290"/>
      <c r="U434" s="29" t="s">
        <v>35</v>
      </c>
      <c r="V434" s="187"/>
      <c r="W434" s="58"/>
      <c r="X434" s="188"/>
      <c r="Y434" s="188"/>
      <c r="Z434" s="188"/>
      <c r="AA434" s="64"/>
      <c r="AB434" s="64"/>
      <c r="AC434" s="189"/>
      <c r="AD434" s="259"/>
      <c r="AE434" s="259"/>
      <c r="AF434" s="58"/>
      <c r="AG434" s="30"/>
      <c r="AH434" s="58"/>
      <c r="AI434" s="30"/>
      <c r="AJ434" s="134"/>
      <c r="AK434" s="208"/>
      <c r="AL434" s="290"/>
      <c r="AM434" s="88" t="str">
        <f t="shared" si="39"/>
        <v/>
      </c>
      <c r="AN434" s="123" t="str">
        <f t="shared" si="40"/>
        <v/>
      </c>
      <c r="AO434" s="123" t="str">
        <f t="shared" si="41"/>
        <v/>
      </c>
      <c r="AP434" s="123" t="str">
        <f t="shared" si="42"/>
        <v/>
      </c>
      <c r="AQ434" s="89" t="str">
        <f t="shared" si="43"/>
        <v/>
      </c>
      <c r="AR434" s="39"/>
      <c r="AS434" s="234"/>
      <c r="AT434" s="39"/>
    </row>
    <row r="435" spans="2:46" ht="13.5" customHeight="1" x14ac:dyDescent="0.15">
      <c r="B435" s="290"/>
      <c r="C435" s="29" t="s">
        <v>36</v>
      </c>
      <c r="D435" s="187"/>
      <c r="E435" s="58"/>
      <c r="F435" s="188"/>
      <c r="G435" s="188"/>
      <c r="H435" s="188"/>
      <c r="I435" s="64"/>
      <c r="J435" s="64"/>
      <c r="K435" s="189"/>
      <c r="L435" s="259"/>
      <c r="M435" s="259"/>
      <c r="N435" s="58"/>
      <c r="O435" s="30"/>
      <c r="P435" s="58"/>
      <c r="Q435" s="30"/>
      <c r="R435" s="134"/>
      <c r="S435" s="206"/>
      <c r="T435" s="290"/>
      <c r="U435" s="29" t="s">
        <v>36</v>
      </c>
      <c r="V435" s="187"/>
      <c r="W435" s="58"/>
      <c r="X435" s="188"/>
      <c r="Y435" s="188"/>
      <c r="Z435" s="188"/>
      <c r="AA435" s="64"/>
      <c r="AB435" s="64"/>
      <c r="AC435" s="189"/>
      <c r="AD435" s="259"/>
      <c r="AE435" s="259"/>
      <c r="AF435" s="58"/>
      <c r="AG435" s="30"/>
      <c r="AH435" s="58"/>
      <c r="AI435" s="30"/>
      <c r="AJ435" s="134"/>
      <c r="AK435" s="208"/>
      <c r="AL435" s="290"/>
      <c r="AM435" s="88" t="str">
        <f t="shared" si="39"/>
        <v/>
      </c>
      <c r="AN435" s="123" t="str">
        <f t="shared" si="40"/>
        <v/>
      </c>
      <c r="AO435" s="123" t="str">
        <f t="shared" si="41"/>
        <v/>
      </c>
      <c r="AP435" s="123" t="str">
        <f t="shared" si="42"/>
        <v/>
      </c>
      <c r="AQ435" s="89" t="str">
        <f t="shared" si="43"/>
        <v/>
      </c>
      <c r="AR435" s="39"/>
      <c r="AS435" s="234"/>
      <c r="AT435" s="39"/>
    </row>
    <row r="436" spans="2:46" ht="13.5" customHeight="1" x14ac:dyDescent="0.15">
      <c r="B436" s="290"/>
      <c r="C436" s="29" t="s">
        <v>38</v>
      </c>
      <c r="D436" s="187"/>
      <c r="E436" s="58"/>
      <c r="F436" s="188"/>
      <c r="G436" s="188"/>
      <c r="H436" s="188"/>
      <c r="I436" s="64"/>
      <c r="J436" s="64"/>
      <c r="K436" s="189"/>
      <c r="L436" s="259"/>
      <c r="M436" s="259"/>
      <c r="N436" s="58"/>
      <c r="O436" s="30"/>
      <c r="P436" s="58"/>
      <c r="Q436" s="30"/>
      <c r="R436" s="134"/>
      <c r="S436" s="206"/>
      <c r="T436" s="290"/>
      <c r="U436" s="29" t="s">
        <v>38</v>
      </c>
      <c r="V436" s="187"/>
      <c r="W436" s="58"/>
      <c r="X436" s="188"/>
      <c r="Y436" s="188"/>
      <c r="Z436" s="188"/>
      <c r="AA436" s="64"/>
      <c r="AB436" s="64"/>
      <c r="AC436" s="189"/>
      <c r="AD436" s="259"/>
      <c r="AE436" s="259"/>
      <c r="AF436" s="58"/>
      <c r="AG436" s="30"/>
      <c r="AH436" s="58"/>
      <c r="AI436" s="30"/>
      <c r="AJ436" s="134"/>
      <c r="AK436" s="208"/>
      <c r="AL436" s="290"/>
      <c r="AM436" s="88" t="str">
        <f t="shared" si="39"/>
        <v/>
      </c>
      <c r="AN436" s="123" t="str">
        <f t="shared" si="40"/>
        <v/>
      </c>
      <c r="AO436" s="123" t="str">
        <f t="shared" si="41"/>
        <v/>
      </c>
      <c r="AP436" s="123" t="str">
        <f t="shared" si="42"/>
        <v/>
      </c>
      <c r="AQ436" s="89" t="str">
        <f t="shared" si="43"/>
        <v/>
      </c>
      <c r="AR436" s="39"/>
      <c r="AS436" s="234"/>
      <c r="AT436" s="39"/>
    </row>
    <row r="437" spans="2:46" ht="13.5" customHeight="1" thickBot="1" x14ac:dyDescent="0.2">
      <c r="B437" s="291"/>
      <c r="C437" s="29"/>
      <c r="D437" s="187"/>
      <c r="E437" s="58"/>
      <c r="F437" s="190"/>
      <c r="G437" s="190"/>
      <c r="H437" s="190"/>
      <c r="I437" s="58"/>
      <c r="J437" s="58"/>
      <c r="K437" s="189"/>
      <c r="L437" s="259"/>
      <c r="M437" s="259"/>
      <c r="N437" s="58"/>
      <c r="O437" s="30"/>
      <c r="P437" s="58"/>
      <c r="Q437" s="30"/>
      <c r="R437" s="185"/>
      <c r="S437" s="206"/>
      <c r="T437" s="291"/>
      <c r="U437" s="29"/>
      <c r="V437" s="187"/>
      <c r="W437" s="58"/>
      <c r="X437" s="190"/>
      <c r="Y437" s="190"/>
      <c r="Z437" s="190"/>
      <c r="AA437" s="58"/>
      <c r="AB437" s="58"/>
      <c r="AC437" s="189"/>
      <c r="AD437" s="259"/>
      <c r="AE437" s="259"/>
      <c r="AF437" s="58"/>
      <c r="AG437" s="30"/>
      <c r="AH437" s="58"/>
      <c r="AI437" s="30"/>
      <c r="AJ437" s="185"/>
      <c r="AK437" s="208"/>
      <c r="AL437" s="291"/>
      <c r="AM437" s="124" t="str">
        <f t="shared" si="39"/>
        <v/>
      </c>
      <c r="AN437" s="125" t="str">
        <f t="shared" si="40"/>
        <v/>
      </c>
      <c r="AO437" s="125" t="str">
        <f t="shared" si="41"/>
        <v/>
      </c>
      <c r="AP437" s="125" t="str">
        <f t="shared" si="42"/>
        <v/>
      </c>
      <c r="AQ437" s="126" t="str">
        <f t="shared" si="43"/>
        <v/>
      </c>
      <c r="AR437" s="39"/>
      <c r="AS437" s="234"/>
      <c r="AT437" s="39"/>
    </row>
    <row r="438" spans="2:46" ht="13.5" customHeight="1" x14ac:dyDescent="0.15">
      <c r="B438" s="289" t="s">
        <v>153</v>
      </c>
      <c r="C438" s="27" t="s">
        <v>34</v>
      </c>
      <c r="D438" s="41"/>
      <c r="E438" s="57"/>
      <c r="F438" s="98"/>
      <c r="G438" s="98"/>
      <c r="H438" s="98"/>
      <c r="I438" s="62"/>
      <c r="J438" s="62"/>
      <c r="K438" s="63"/>
      <c r="L438" s="258"/>
      <c r="M438" s="258"/>
      <c r="N438" s="57"/>
      <c r="O438" s="28"/>
      <c r="P438" s="57"/>
      <c r="Q438" s="28"/>
      <c r="R438" s="133"/>
      <c r="S438" s="206"/>
      <c r="T438" s="289" t="s">
        <v>153</v>
      </c>
      <c r="U438" s="27" t="s">
        <v>34</v>
      </c>
      <c r="V438" s="41"/>
      <c r="W438" s="57"/>
      <c r="X438" s="98"/>
      <c r="Y438" s="98"/>
      <c r="Z438" s="98"/>
      <c r="AA438" s="62"/>
      <c r="AB438" s="62"/>
      <c r="AC438" s="63"/>
      <c r="AD438" s="258"/>
      <c r="AE438" s="258"/>
      <c r="AF438" s="57"/>
      <c r="AG438" s="28"/>
      <c r="AH438" s="57"/>
      <c r="AI438" s="28"/>
      <c r="AJ438" s="133"/>
      <c r="AK438" s="208"/>
      <c r="AL438" s="289" t="s">
        <v>153</v>
      </c>
      <c r="AM438" s="121" t="str">
        <f t="shared" si="39"/>
        <v/>
      </c>
      <c r="AN438" s="97" t="str">
        <f t="shared" si="40"/>
        <v/>
      </c>
      <c r="AO438" s="97" t="str">
        <f t="shared" si="41"/>
        <v/>
      </c>
      <c r="AP438" s="97" t="str">
        <f t="shared" si="42"/>
        <v/>
      </c>
      <c r="AQ438" s="122" t="str">
        <f t="shared" si="43"/>
        <v/>
      </c>
      <c r="AR438" s="39"/>
      <c r="AS438" s="234"/>
      <c r="AT438" s="39"/>
    </row>
    <row r="439" spans="2:46" ht="13.5" customHeight="1" x14ac:dyDescent="0.15">
      <c r="B439" s="290"/>
      <c r="C439" s="29" t="s">
        <v>35</v>
      </c>
      <c r="D439" s="187"/>
      <c r="E439" s="58"/>
      <c r="F439" s="188"/>
      <c r="G439" s="188"/>
      <c r="H439" s="188"/>
      <c r="I439" s="64"/>
      <c r="J439" s="64"/>
      <c r="K439" s="189"/>
      <c r="L439" s="259"/>
      <c r="M439" s="259"/>
      <c r="N439" s="58"/>
      <c r="O439" s="30"/>
      <c r="P439" s="58"/>
      <c r="Q439" s="30"/>
      <c r="R439" s="134"/>
      <c r="S439" s="206"/>
      <c r="T439" s="290"/>
      <c r="U439" s="29" t="s">
        <v>35</v>
      </c>
      <c r="V439" s="187"/>
      <c r="W439" s="58"/>
      <c r="X439" s="188"/>
      <c r="Y439" s="188"/>
      <c r="Z439" s="188"/>
      <c r="AA439" s="64"/>
      <c r="AB439" s="64"/>
      <c r="AC439" s="189"/>
      <c r="AD439" s="259"/>
      <c r="AE439" s="259"/>
      <c r="AF439" s="58"/>
      <c r="AG439" s="30"/>
      <c r="AH439" s="58"/>
      <c r="AI439" s="30"/>
      <c r="AJ439" s="134"/>
      <c r="AK439" s="208"/>
      <c r="AL439" s="290"/>
      <c r="AM439" s="88" t="str">
        <f t="shared" si="39"/>
        <v/>
      </c>
      <c r="AN439" s="123" t="str">
        <f t="shared" si="40"/>
        <v/>
      </c>
      <c r="AO439" s="123" t="str">
        <f t="shared" si="41"/>
        <v/>
      </c>
      <c r="AP439" s="123" t="str">
        <f t="shared" si="42"/>
        <v/>
      </c>
      <c r="AQ439" s="89" t="str">
        <f t="shared" si="43"/>
        <v/>
      </c>
      <c r="AR439" s="39"/>
      <c r="AS439" s="234"/>
      <c r="AT439" s="39"/>
    </row>
    <row r="440" spans="2:46" ht="13.5" customHeight="1" x14ac:dyDescent="0.15">
      <c r="B440" s="290"/>
      <c r="C440" s="29" t="s">
        <v>36</v>
      </c>
      <c r="D440" s="187"/>
      <c r="E440" s="58"/>
      <c r="F440" s="188"/>
      <c r="G440" s="188"/>
      <c r="H440" s="188"/>
      <c r="I440" s="64"/>
      <c r="J440" s="64"/>
      <c r="K440" s="189"/>
      <c r="L440" s="259"/>
      <c r="M440" s="259"/>
      <c r="N440" s="58"/>
      <c r="O440" s="30"/>
      <c r="P440" s="58"/>
      <c r="Q440" s="30"/>
      <c r="R440" s="134"/>
      <c r="S440" s="206"/>
      <c r="T440" s="290"/>
      <c r="U440" s="29" t="s">
        <v>36</v>
      </c>
      <c r="V440" s="187"/>
      <c r="W440" s="58"/>
      <c r="X440" s="188"/>
      <c r="Y440" s="188"/>
      <c r="Z440" s="188"/>
      <c r="AA440" s="64"/>
      <c r="AB440" s="64"/>
      <c r="AC440" s="189"/>
      <c r="AD440" s="259"/>
      <c r="AE440" s="259"/>
      <c r="AF440" s="58"/>
      <c r="AG440" s="30"/>
      <c r="AH440" s="58"/>
      <c r="AI440" s="30"/>
      <c r="AJ440" s="134"/>
      <c r="AK440" s="208"/>
      <c r="AL440" s="290"/>
      <c r="AM440" s="88" t="str">
        <f t="shared" si="39"/>
        <v/>
      </c>
      <c r="AN440" s="123" t="str">
        <f t="shared" si="40"/>
        <v/>
      </c>
      <c r="AO440" s="123" t="str">
        <f t="shared" si="41"/>
        <v/>
      </c>
      <c r="AP440" s="123" t="str">
        <f t="shared" si="42"/>
        <v/>
      </c>
      <c r="AQ440" s="89" t="str">
        <f t="shared" si="43"/>
        <v/>
      </c>
      <c r="AR440" s="39"/>
      <c r="AS440" s="234"/>
      <c r="AT440" s="39"/>
    </row>
    <row r="441" spans="2:46" ht="13.5" customHeight="1" x14ac:dyDescent="0.15">
      <c r="B441" s="290"/>
      <c r="C441" s="29" t="s">
        <v>38</v>
      </c>
      <c r="D441" s="187"/>
      <c r="E441" s="58"/>
      <c r="F441" s="188"/>
      <c r="G441" s="188"/>
      <c r="H441" s="188"/>
      <c r="I441" s="64"/>
      <c r="J441" s="64"/>
      <c r="K441" s="189"/>
      <c r="L441" s="259"/>
      <c r="M441" s="259"/>
      <c r="N441" s="58"/>
      <c r="O441" s="30"/>
      <c r="P441" s="58"/>
      <c r="Q441" s="30"/>
      <c r="R441" s="134"/>
      <c r="S441" s="206"/>
      <c r="T441" s="290"/>
      <c r="U441" s="29" t="s">
        <v>38</v>
      </c>
      <c r="V441" s="187"/>
      <c r="W441" s="58"/>
      <c r="X441" s="188"/>
      <c r="Y441" s="188"/>
      <c r="Z441" s="188"/>
      <c r="AA441" s="64"/>
      <c r="AB441" s="64"/>
      <c r="AC441" s="189"/>
      <c r="AD441" s="259"/>
      <c r="AE441" s="259"/>
      <c r="AF441" s="58"/>
      <c r="AG441" s="30"/>
      <c r="AH441" s="58"/>
      <c r="AI441" s="30"/>
      <c r="AJ441" s="134"/>
      <c r="AK441" s="208"/>
      <c r="AL441" s="290"/>
      <c r="AM441" s="88" t="str">
        <f t="shared" si="39"/>
        <v/>
      </c>
      <c r="AN441" s="123" t="str">
        <f t="shared" si="40"/>
        <v/>
      </c>
      <c r="AO441" s="123" t="str">
        <f t="shared" si="41"/>
        <v/>
      </c>
      <c r="AP441" s="123" t="str">
        <f t="shared" si="42"/>
        <v/>
      </c>
      <c r="AQ441" s="89" t="str">
        <f t="shared" si="43"/>
        <v/>
      </c>
      <c r="AR441" s="39"/>
      <c r="AS441" s="234"/>
      <c r="AT441" s="39"/>
    </row>
    <row r="442" spans="2:46" ht="13.5" customHeight="1" thickBot="1" x14ac:dyDescent="0.2">
      <c r="B442" s="291"/>
      <c r="C442" s="29"/>
      <c r="D442" s="187"/>
      <c r="E442" s="58"/>
      <c r="F442" s="190"/>
      <c r="G442" s="190"/>
      <c r="H442" s="190"/>
      <c r="I442" s="58"/>
      <c r="J442" s="58"/>
      <c r="K442" s="189"/>
      <c r="L442" s="259"/>
      <c r="M442" s="259"/>
      <c r="N442" s="58"/>
      <c r="O442" s="30"/>
      <c r="P442" s="58"/>
      <c r="Q442" s="30"/>
      <c r="R442" s="185"/>
      <c r="S442" s="206"/>
      <c r="T442" s="291"/>
      <c r="U442" s="29"/>
      <c r="V442" s="187"/>
      <c r="W442" s="58"/>
      <c r="X442" s="190"/>
      <c r="Y442" s="190"/>
      <c r="Z442" s="190"/>
      <c r="AA442" s="58"/>
      <c r="AB442" s="58"/>
      <c r="AC442" s="189"/>
      <c r="AD442" s="259"/>
      <c r="AE442" s="259"/>
      <c r="AF442" s="58"/>
      <c r="AG442" s="30"/>
      <c r="AH442" s="58"/>
      <c r="AI442" s="30"/>
      <c r="AJ442" s="185"/>
      <c r="AK442" s="208"/>
      <c r="AL442" s="291"/>
      <c r="AM442" s="124" t="str">
        <f t="shared" si="39"/>
        <v/>
      </c>
      <c r="AN442" s="125" t="str">
        <f t="shared" si="40"/>
        <v/>
      </c>
      <c r="AO442" s="125" t="str">
        <f t="shared" si="41"/>
        <v/>
      </c>
      <c r="AP442" s="125" t="str">
        <f t="shared" si="42"/>
        <v/>
      </c>
      <c r="AQ442" s="126" t="str">
        <f t="shared" si="43"/>
        <v/>
      </c>
      <c r="AR442" s="39"/>
      <c r="AS442" s="234"/>
      <c r="AT442" s="39"/>
    </row>
    <row r="443" spans="2:46" ht="13.5" customHeight="1" x14ac:dyDescent="0.15">
      <c r="B443" s="289" t="s">
        <v>154</v>
      </c>
      <c r="C443" s="27" t="s">
        <v>34</v>
      </c>
      <c r="D443" s="41"/>
      <c r="E443" s="57"/>
      <c r="F443" s="98"/>
      <c r="G443" s="98"/>
      <c r="H443" s="98"/>
      <c r="I443" s="62"/>
      <c r="J443" s="62"/>
      <c r="K443" s="63"/>
      <c r="L443" s="258"/>
      <c r="M443" s="258"/>
      <c r="N443" s="57"/>
      <c r="O443" s="28"/>
      <c r="P443" s="57"/>
      <c r="Q443" s="28"/>
      <c r="R443" s="133"/>
      <c r="S443" s="206"/>
      <c r="T443" s="289" t="s">
        <v>154</v>
      </c>
      <c r="U443" s="27" t="s">
        <v>34</v>
      </c>
      <c r="V443" s="41"/>
      <c r="W443" s="57"/>
      <c r="X443" s="98"/>
      <c r="Y443" s="98"/>
      <c r="Z443" s="98"/>
      <c r="AA443" s="62"/>
      <c r="AB443" s="62"/>
      <c r="AC443" s="63"/>
      <c r="AD443" s="258"/>
      <c r="AE443" s="258"/>
      <c r="AF443" s="57"/>
      <c r="AG443" s="28"/>
      <c r="AH443" s="57"/>
      <c r="AI443" s="28"/>
      <c r="AJ443" s="133"/>
      <c r="AK443" s="208"/>
      <c r="AL443" s="289" t="s">
        <v>154</v>
      </c>
      <c r="AM443" s="121" t="str">
        <f t="shared" si="39"/>
        <v/>
      </c>
      <c r="AN443" s="97" t="str">
        <f t="shared" si="40"/>
        <v/>
      </c>
      <c r="AO443" s="97" t="str">
        <f t="shared" si="41"/>
        <v/>
      </c>
      <c r="AP443" s="97" t="str">
        <f t="shared" si="42"/>
        <v/>
      </c>
      <c r="AQ443" s="122" t="str">
        <f t="shared" si="43"/>
        <v/>
      </c>
      <c r="AR443" s="39"/>
      <c r="AS443" s="234"/>
      <c r="AT443" s="39"/>
    </row>
    <row r="444" spans="2:46" ht="13.5" customHeight="1" x14ac:dyDescent="0.15">
      <c r="B444" s="290"/>
      <c r="C444" s="29" t="s">
        <v>35</v>
      </c>
      <c r="D444" s="187"/>
      <c r="E444" s="58"/>
      <c r="F444" s="188"/>
      <c r="G444" s="188"/>
      <c r="H444" s="188"/>
      <c r="I444" s="64"/>
      <c r="J444" s="64"/>
      <c r="K444" s="189"/>
      <c r="L444" s="259"/>
      <c r="M444" s="259"/>
      <c r="N444" s="58"/>
      <c r="O444" s="30"/>
      <c r="P444" s="58"/>
      <c r="Q444" s="30"/>
      <c r="R444" s="134"/>
      <c r="S444" s="206"/>
      <c r="T444" s="290"/>
      <c r="U444" s="29" t="s">
        <v>35</v>
      </c>
      <c r="V444" s="187"/>
      <c r="W444" s="58"/>
      <c r="X444" s="188"/>
      <c r="Y444" s="188"/>
      <c r="Z444" s="188"/>
      <c r="AA444" s="64"/>
      <c r="AB444" s="64"/>
      <c r="AC444" s="189"/>
      <c r="AD444" s="259"/>
      <c r="AE444" s="259"/>
      <c r="AF444" s="58"/>
      <c r="AG444" s="30"/>
      <c r="AH444" s="58"/>
      <c r="AI444" s="30"/>
      <c r="AJ444" s="134"/>
      <c r="AK444" s="208"/>
      <c r="AL444" s="290"/>
      <c r="AM444" s="88" t="str">
        <f t="shared" si="39"/>
        <v/>
      </c>
      <c r="AN444" s="123" t="str">
        <f t="shared" si="40"/>
        <v/>
      </c>
      <c r="AO444" s="123" t="str">
        <f t="shared" si="41"/>
        <v/>
      </c>
      <c r="AP444" s="123" t="str">
        <f t="shared" si="42"/>
        <v/>
      </c>
      <c r="AQ444" s="89" t="str">
        <f t="shared" si="43"/>
        <v/>
      </c>
      <c r="AR444" s="39"/>
      <c r="AS444" s="234"/>
      <c r="AT444" s="39"/>
    </row>
    <row r="445" spans="2:46" ht="13.5" customHeight="1" x14ac:dyDescent="0.15">
      <c r="B445" s="290"/>
      <c r="C445" s="29" t="s">
        <v>36</v>
      </c>
      <c r="D445" s="187"/>
      <c r="E445" s="58"/>
      <c r="F445" s="188"/>
      <c r="G445" s="188"/>
      <c r="H445" s="188"/>
      <c r="I445" s="64"/>
      <c r="J445" s="64"/>
      <c r="K445" s="189"/>
      <c r="L445" s="259"/>
      <c r="M445" s="259"/>
      <c r="N445" s="58"/>
      <c r="O445" s="30"/>
      <c r="P445" s="58"/>
      <c r="Q445" s="30"/>
      <c r="R445" s="134"/>
      <c r="S445" s="206"/>
      <c r="T445" s="290"/>
      <c r="U445" s="29" t="s">
        <v>36</v>
      </c>
      <c r="V445" s="187"/>
      <c r="W445" s="58"/>
      <c r="X445" s="188"/>
      <c r="Y445" s="188"/>
      <c r="Z445" s="188"/>
      <c r="AA445" s="64"/>
      <c r="AB445" s="64"/>
      <c r="AC445" s="189"/>
      <c r="AD445" s="259"/>
      <c r="AE445" s="259"/>
      <c r="AF445" s="58"/>
      <c r="AG445" s="30"/>
      <c r="AH445" s="58"/>
      <c r="AI445" s="30"/>
      <c r="AJ445" s="134"/>
      <c r="AK445" s="208"/>
      <c r="AL445" s="290"/>
      <c r="AM445" s="88" t="str">
        <f t="shared" si="39"/>
        <v/>
      </c>
      <c r="AN445" s="123" t="str">
        <f t="shared" si="40"/>
        <v/>
      </c>
      <c r="AO445" s="123" t="str">
        <f t="shared" si="41"/>
        <v/>
      </c>
      <c r="AP445" s="123" t="str">
        <f t="shared" si="42"/>
        <v/>
      </c>
      <c r="AQ445" s="89" t="str">
        <f t="shared" si="43"/>
        <v/>
      </c>
      <c r="AR445" s="39"/>
      <c r="AS445" s="234"/>
      <c r="AT445" s="39"/>
    </row>
    <row r="446" spans="2:46" ht="13.5" customHeight="1" x14ac:dyDescent="0.15">
      <c r="B446" s="290"/>
      <c r="C446" s="29" t="s">
        <v>38</v>
      </c>
      <c r="D446" s="187"/>
      <c r="E446" s="58"/>
      <c r="F446" s="188"/>
      <c r="G446" s="188"/>
      <c r="H446" s="188"/>
      <c r="I446" s="64"/>
      <c r="J446" s="64"/>
      <c r="K446" s="189"/>
      <c r="L446" s="259"/>
      <c r="M446" s="259"/>
      <c r="N446" s="58"/>
      <c r="O446" s="30"/>
      <c r="P446" s="58"/>
      <c r="Q446" s="30"/>
      <c r="R446" s="134"/>
      <c r="S446" s="206"/>
      <c r="T446" s="290"/>
      <c r="U446" s="29" t="s">
        <v>38</v>
      </c>
      <c r="V446" s="187"/>
      <c r="W446" s="58"/>
      <c r="X446" s="188"/>
      <c r="Y446" s="188"/>
      <c r="Z446" s="188"/>
      <c r="AA446" s="64"/>
      <c r="AB446" s="64"/>
      <c r="AC446" s="189"/>
      <c r="AD446" s="259"/>
      <c r="AE446" s="259"/>
      <c r="AF446" s="58"/>
      <c r="AG446" s="30"/>
      <c r="AH446" s="58"/>
      <c r="AI446" s="30"/>
      <c r="AJ446" s="134"/>
      <c r="AK446" s="208"/>
      <c r="AL446" s="290"/>
      <c r="AM446" s="88" t="str">
        <f t="shared" si="39"/>
        <v/>
      </c>
      <c r="AN446" s="123" t="str">
        <f t="shared" si="40"/>
        <v/>
      </c>
      <c r="AO446" s="123" t="str">
        <f t="shared" si="41"/>
        <v/>
      </c>
      <c r="AP446" s="123" t="str">
        <f t="shared" si="42"/>
        <v/>
      </c>
      <c r="AQ446" s="89" t="str">
        <f t="shared" si="43"/>
        <v/>
      </c>
      <c r="AR446" s="39"/>
      <c r="AS446" s="234"/>
      <c r="AT446" s="39"/>
    </row>
    <row r="447" spans="2:46" ht="13.5" customHeight="1" thickBot="1" x14ac:dyDescent="0.2">
      <c r="B447" s="291"/>
      <c r="C447" s="29"/>
      <c r="D447" s="187"/>
      <c r="E447" s="58"/>
      <c r="F447" s="190"/>
      <c r="G447" s="190"/>
      <c r="H447" s="190"/>
      <c r="I447" s="58"/>
      <c r="J447" s="58"/>
      <c r="K447" s="189"/>
      <c r="L447" s="259"/>
      <c r="M447" s="259"/>
      <c r="N447" s="58"/>
      <c r="O447" s="30"/>
      <c r="P447" s="58"/>
      <c r="Q447" s="30"/>
      <c r="R447" s="185"/>
      <c r="S447" s="206"/>
      <c r="T447" s="291"/>
      <c r="U447" s="29"/>
      <c r="V447" s="187"/>
      <c r="W447" s="58"/>
      <c r="X447" s="190"/>
      <c r="Y447" s="190"/>
      <c r="Z447" s="190"/>
      <c r="AA447" s="58"/>
      <c r="AB447" s="58"/>
      <c r="AC447" s="189"/>
      <c r="AD447" s="259"/>
      <c r="AE447" s="259"/>
      <c r="AF447" s="58"/>
      <c r="AG447" s="30"/>
      <c r="AH447" s="58"/>
      <c r="AI447" s="30"/>
      <c r="AJ447" s="185"/>
      <c r="AK447" s="208"/>
      <c r="AL447" s="291"/>
      <c r="AM447" s="124" t="str">
        <f t="shared" si="39"/>
        <v/>
      </c>
      <c r="AN447" s="125" t="str">
        <f t="shared" si="40"/>
        <v/>
      </c>
      <c r="AO447" s="125" t="str">
        <f t="shared" si="41"/>
        <v/>
      </c>
      <c r="AP447" s="125" t="str">
        <f t="shared" si="42"/>
        <v/>
      </c>
      <c r="AQ447" s="126" t="str">
        <f t="shared" si="43"/>
        <v/>
      </c>
      <c r="AR447" s="39"/>
      <c r="AS447" s="234"/>
      <c r="AT447" s="39"/>
    </row>
    <row r="448" spans="2:46" ht="13.5" customHeight="1" x14ac:dyDescent="0.15">
      <c r="B448" s="289" t="s">
        <v>155</v>
      </c>
      <c r="C448" s="27" t="s">
        <v>34</v>
      </c>
      <c r="D448" s="41"/>
      <c r="E448" s="57"/>
      <c r="F448" s="98"/>
      <c r="G448" s="98"/>
      <c r="H448" s="98"/>
      <c r="I448" s="62"/>
      <c r="J448" s="62"/>
      <c r="K448" s="63"/>
      <c r="L448" s="258"/>
      <c r="M448" s="258"/>
      <c r="N448" s="57"/>
      <c r="O448" s="28"/>
      <c r="P448" s="57"/>
      <c r="Q448" s="28"/>
      <c r="R448" s="133"/>
      <c r="S448" s="206"/>
      <c r="T448" s="289" t="s">
        <v>155</v>
      </c>
      <c r="U448" s="27" t="s">
        <v>34</v>
      </c>
      <c r="V448" s="41"/>
      <c r="W448" s="57"/>
      <c r="X448" s="98"/>
      <c r="Y448" s="98"/>
      <c r="Z448" s="98"/>
      <c r="AA448" s="62"/>
      <c r="AB448" s="62"/>
      <c r="AC448" s="63"/>
      <c r="AD448" s="258"/>
      <c r="AE448" s="258"/>
      <c r="AF448" s="57"/>
      <c r="AG448" s="28"/>
      <c r="AH448" s="57"/>
      <c r="AI448" s="28"/>
      <c r="AJ448" s="133"/>
      <c r="AK448" s="208"/>
      <c r="AL448" s="289" t="s">
        <v>155</v>
      </c>
      <c r="AM448" s="121" t="str">
        <f t="shared" si="39"/>
        <v/>
      </c>
      <c r="AN448" s="97" t="str">
        <f t="shared" si="40"/>
        <v/>
      </c>
      <c r="AO448" s="97" t="str">
        <f t="shared" si="41"/>
        <v/>
      </c>
      <c r="AP448" s="97" t="str">
        <f t="shared" si="42"/>
        <v/>
      </c>
      <c r="AQ448" s="122" t="str">
        <f t="shared" si="43"/>
        <v/>
      </c>
      <c r="AR448" s="39"/>
      <c r="AS448" s="234"/>
      <c r="AT448" s="39"/>
    </row>
    <row r="449" spans="2:46" ht="13.5" customHeight="1" x14ac:dyDescent="0.15">
      <c r="B449" s="290"/>
      <c r="C449" s="29" t="s">
        <v>35</v>
      </c>
      <c r="D449" s="187"/>
      <c r="E449" s="58"/>
      <c r="F449" s="188"/>
      <c r="G449" s="188"/>
      <c r="H449" s="188"/>
      <c r="I449" s="64"/>
      <c r="J449" s="64"/>
      <c r="K449" s="189"/>
      <c r="L449" s="259"/>
      <c r="M449" s="259"/>
      <c r="N449" s="58"/>
      <c r="O449" s="30"/>
      <c r="P449" s="58"/>
      <c r="Q449" s="30"/>
      <c r="R449" s="134"/>
      <c r="S449" s="206"/>
      <c r="T449" s="290"/>
      <c r="U449" s="29" t="s">
        <v>35</v>
      </c>
      <c r="V449" s="187"/>
      <c r="W449" s="58"/>
      <c r="X449" s="188"/>
      <c r="Y449" s="188"/>
      <c r="Z449" s="188"/>
      <c r="AA449" s="64"/>
      <c r="AB449" s="64"/>
      <c r="AC449" s="189"/>
      <c r="AD449" s="259"/>
      <c r="AE449" s="259"/>
      <c r="AF449" s="58"/>
      <c r="AG449" s="30"/>
      <c r="AH449" s="58"/>
      <c r="AI449" s="30"/>
      <c r="AJ449" s="134"/>
      <c r="AK449" s="208"/>
      <c r="AL449" s="290"/>
      <c r="AM449" s="88" t="str">
        <f t="shared" si="39"/>
        <v/>
      </c>
      <c r="AN449" s="123" t="str">
        <f t="shared" si="40"/>
        <v/>
      </c>
      <c r="AO449" s="123" t="str">
        <f t="shared" si="41"/>
        <v/>
      </c>
      <c r="AP449" s="123" t="str">
        <f t="shared" si="42"/>
        <v/>
      </c>
      <c r="AQ449" s="89" t="str">
        <f t="shared" si="43"/>
        <v/>
      </c>
      <c r="AR449" s="39"/>
      <c r="AS449" s="234"/>
      <c r="AT449" s="39"/>
    </row>
    <row r="450" spans="2:46" ht="13.5" customHeight="1" x14ac:dyDescent="0.15">
      <c r="B450" s="290"/>
      <c r="C450" s="29" t="s">
        <v>36</v>
      </c>
      <c r="D450" s="187"/>
      <c r="E450" s="58"/>
      <c r="F450" s="188"/>
      <c r="G450" s="188"/>
      <c r="H450" s="188"/>
      <c r="I450" s="64"/>
      <c r="J450" s="64"/>
      <c r="K450" s="189"/>
      <c r="L450" s="259"/>
      <c r="M450" s="259"/>
      <c r="N450" s="58"/>
      <c r="O450" s="30"/>
      <c r="P450" s="58"/>
      <c r="Q450" s="30"/>
      <c r="R450" s="134"/>
      <c r="S450" s="206"/>
      <c r="T450" s="290"/>
      <c r="U450" s="29" t="s">
        <v>36</v>
      </c>
      <c r="V450" s="187"/>
      <c r="W450" s="58"/>
      <c r="X450" s="188"/>
      <c r="Y450" s="188"/>
      <c r="Z450" s="188"/>
      <c r="AA450" s="64"/>
      <c r="AB450" s="64"/>
      <c r="AC450" s="189"/>
      <c r="AD450" s="259"/>
      <c r="AE450" s="259"/>
      <c r="AF450" s="58"/>
      <c r="AG450" s="30"/>
      <c r="AH450" s="58"/>
      <c r="AI450" s="30"/>
      <c r="AJ450" s="134"/>
      <c r="AK450" s="208"/>
      <c r="AL450" s="290"/>
      <c r="AM450" s="88" t="str">
        <f t="shared" si="39"/>
        <v/>
      </c>
      <c r="AN450" s="123" t="str">
        <f t="shared" si="40"/>
        <v/>
      </c>
      <c r="AO450" s="123" t="str">
        <f t="shared" si="41"/>
        <v/>
      </c>
      <c r="AP450" s="123" t="str">
        <f t="shared" si="42"/>
        <v/>
      </c>
      <c r="AQ450" s="89" t="str">
        <f t="shared" si="43"/>
        <v/>
      </c>
      <c r="AR450" s="39"/>
      <c r="AS450" s="234"/>
      <c r="AT450" s="39"/>
    </row>
    <row r="451" spans="2:46" ht="13.5" customHeight="1" x14ac:dyDescent="0.15">
      <c r="B451" s="290"/>
      <c r="C451" s="29" t="s">
        <v>38</v>
      </c>
      <c r="D451" s="187"/>
      <c r="E451" s="58"/>
      <c r="F451" s="188"/>
      <c r="G451" s="188"/>
      <c r="H451" s="188"/>
      <c r="I451" s="64"/>
      <c r="J451" s="64"/>
      <c r="K451" s="189"/>
      <c r="L451" s="259"/>
      <c r="M451" s="259"/>
      <c r="N451" s="58"/>
      <c r="O451" s="30"/>
      <c r="P451" s="58"/>
      <c r="Q451" s="30"/>
      <c r="R451" s="134"/>
      <c r="S451" s="206"/>
      <c r="T451" s="290"/>
      <c r="U451" s="29" t="s">
        <v>38</v>
      </c>
      <c r="V451" s="187"/>
      <c r="W451" s="58"/>
      <c r="X451" s="188"/>
      <c r="Y451" s="188"/>
      <c r="Z451" s="188"/>
      <c r="AA451" s="64"/>
      <c r="AB451" s="64"/>
      <c r="AC451" s="189"/>
      <c r="AD451" s="259"/>
      <c r="AE451" s="259"/>
      <c r="AF451" s="58"/>
      <c r="AG451" s="30"/>
      <c r="AH451" s="58"/>
      <c r="AI451" s="30"/>
      <c r="AJ451" s="134"/>
      <c r="AK451" s="208"/>
      <c r="AL451" s="290"/>
      <c r="AM451" s="88" t="str">
        <f t="shared" si="39"/>
        <v/>
      </c>
      <c r="AN451" s="123" t="str">
        <f t="shared" si="40"/>
        <v/>
      </c>
      <c r="AO451" s="123" t="str">
        <f t="shared" si="41"/>
        <v/>
      </c>
      <c r="AP451" s="123" t="str">
        <f t="shared" si="42"/>
        <v/>
      </c>
      <c r="AQ451" s="89" t="str">
        <f t="shared" si="43"/>
        <v/>
      </c>
      <c r="AR451" s="39"/>
      <c r="AS451" s="234"/>
      <c r="AT451" s="39"/>
    </row>
    <row r="452" spans="2:46" ht="13.5" customHeight="1" thickBot="1" x14ac:dyDescent="0.2">
      <c r="B452" s="291"/>
      <c r="C452" s="29"/>
      <c r="D452" s="187"/>
      <c r="E452" s="58"/>
      <c r="F452" s="190"/>
      <c r="G452" s="190"/>
      <c r="H452" s="190"/>
      <c r="I452" s="58"/>
      <c r="J452" s="58"/>
      <c r="K452" s="189"/>
      <c r="L452" s="259"/>
      <c r="M452" s="259"/>
      <c r="N452" s="58"/>
      <c r="O452" s="30"/>
      <c r="P452" s="58"/>
      <c r="Q452" s="30"/>
      <c r="R452" s="185"/>
      <c r="S452" s="206"/>
      <c r="T452" s="291"/>
      <c r="U452" s="29"/>
      <c r="V452" s="187"/>
      <c r="W452" s="58"/>
      <c r="X452" s="190"/>
      <c r="Y452" s="190"/>
      <c r="Z452" s="190"/>
      <c r="AA452" s="58"/>
      <c r="AB452" s="58"/>
      <c r="AC452" s="189"/>
      <c r="AD452" s="259"/>
      <c r="AE452" s="259"/>
      <c r="AF452" s="58"/>
      <c r="AG452" s="30"/>
      <c r="AH452" s="58"/>
      <c r="AI452" s="30"/>
      <c r="AJ452" s="185"/>
      <c r="AK452" s="208"/>
      <c r="AL452" s="291"/>
      <c r="AM452" s="124" t="str">
        <f t="shared" si="39"/>
        <v/>
      </c>
      <c r="AN452" s="125" t="str">
        <f t="shared" si="40"/>
        <v/>
      </c>
      <c r="AO452" s="125" t="str">
        <f t="shared" si="41"/>
        <v/>
      </c>
      <c r="AP452" s="125" t="str">
        <f t="shared" si="42"/>
        <v/>
      </c>
      <c r="AQ452" s="126" t="str">
        <f t="shared" si="43"/>
        <v/>
      </c>
      <c r="AR452" s="39"/>
      <c r="AS452" s="234"/>
      <c r="AT452" s="39"/>
    </row>
    <row r="453" spans="2:46" ht="13.5" customHeight="1" x14ac:dyDescent="0.15">
      <c r="B453" s="289" t="s">
        <v>156</v>
      </c>
      <c r="C453" s="27" t="s">
        <v>34</v>
      </c>
      <c r="D453" s="41"/>
      <c r="E453" s="57"/>
      <c r="F453" s="98"/>
      <c r="G453" s="98"/>
      <c r="H453" s="98"/>
      <c r="I453" s="62"/>
      <c r="J453" s="62"/>
      <c r="K453" s="63"/>
      <c r="L453" s="258"/>
      <c r="M453" s="258"/>
      <c r="N453" s="57"/>
      <c r="O453" s="28"/>
      <c r="P453" s="57"/>
      <c r="Q453" s="28"/>
      <c r="R453" s="133"/>
      <c r="S453" s="206"/>
      <c r="T453" s="289" t="s">
        <v>156</v>
      </c>
      <c r="U453" s="27" t="s">
        <v>34</v>
      </c>
      <c r="V453" s="41"/>
      <c r="W453" s="57"/>
      <c r="X453" s="98"/>
      <c r="Y453" s="98"/>
      <c r="Z453" s="98"/>
      <c r="AA453" s="62"/>
      <c r="AB453" s="62"/>
      <c r="AC453" s="63"/>
      <c r="AD453" s="258"/>
      <c r="AE453" s="258"/>
      <c r="AF453" s="57"/>
      <c r="AG453" s="28"/>
      <c r="AH453" s="57"/>
      <c r="AI453" s="28"/>
      <c r="AJ453" s="133"/>
      <c r="AK453" s="208"/>
      <c r="AL453" s="289" t="s">
        <v>156</v>
      </c>
      <c r="AM453" s="121" t="str">
        <f t="shared" si="39"/>
        <v/>
      </c>
      <c r="AN453" s="97" t="str">
        <f t="shared" si="40"/>
        <v/>
      </c>
      <c r="AO453" s="97" t="str">
        <f t="shared" si="41"/>
        <v/>
      </c>
      <c r="AP453" s="97" t="str">
        <f t="shared" si="42"/>
        <v/>
      </c>
      <c r="AQ453" s="122" t="str">
        <f t="shared" si="43"/>
        <v/>
      </c>
      <c r="AR453" s="39"/>
      <c r="AS453" s="234"/>
      <c r="AT453" s="39"/>
    </row>
    <row r="454" spans="2:46" ht="13.5" customHeight="1" x14ac:dyDescent="0.15">
      <c r="B454" s="290"/>
      <c r="C454" s="29" t="s">
        <v>35</v>
      </c>
      <c r="D454" s="187"/>
      <c r="E454" s="58"/>
      <c r="F454" s="188"/>
      <c r="G454" s="188"/>
      <c r="H454" s="188"/>
      <c r="I454" s="64"/>
      <c r="J454" s="64"/>
      <c r="K454" s="189"/>
      <c r="L454" s="259"/>
      <c r="M454" s="259"/>
      <c r="N454" s="58"/>
      <c r="O454" s="30"/>
      <c r="P454" s="58"/>
      <c r="Q454" s="30"/>
      <c r="R454" s="134"/>
      <c r="S454" s="206"/>
      <c r="T454" s="290"/>
      <c r="U454" s="29" t="s">
        <v>35</v>
      </c>
      <c r="V454" s="187"/>
      <c r="W454" s="58"/>
      <c r="X454" s="188"/>
      <c r="Y454" s="188"/>
      <c r="Z454" s="188"/>
      <c r="AA454" s="64"/>
      <c r="AB454" s="64"/>
      <c r="AC454" s="189"/>
      <c r="AD454" s="259"/>
      <c r="AE454" s="259"/>
      <c r="AF454" s="58"/>
      <c r="AG454" s="30"/>
      <c r="AH454" s="58"/>
      <c r="AI454" s="30"/>
      <c r="AJ454" s="134"/>
      <c r="AK454" s="208"/>
      <c r="AL454" s="290"/>
      <c r="AM454" s="88" t="str">
        <f t="shared" si="39"/>
        <v/>
      </c>
      <c r="AN454" s="123" t="str">
        <f t="shared" si="40"/>
        <v/>
      </c>
      <c r="AO454" s="123" t="str">
        <f t="shared" si="41"/>
        <v/>
      </c>
      <c r="AP454" s="123" t="str">
        <f t="shared" si="42"/>
        <v/>
      </c>
      <c r="AQ454" s="89" t="str">
        <f t="shared" si="43"/>
        <v/>
      </c>
      <c r="AR454" s="39"/>
      <c r="AS454" s="234"/>
      <c r="AT454" s="39"/>
    </row>
    <row r="455" spans="2:46" ht="13.5" customHeight="1" x14ac:dyDescent="0.15">
      <c r="B455" s="290"/>
      <c r="C455" s="29" t="s">
        <v>36</v>
      </c>
      <c r="D455" s="187"/>
      <c r="E455" s="58"/>
      <c r="F455" s="188"/>
      <c r="G455" s="188"/>
      <c r="H455" s="188"/>
      <c r="I455" s="64"/>
      <c r="J455" s="64"/>
      <c r="K455" s="189"/>
      <c r="L455" s="259"/>
      <c r="M455" s="259"/>
      <c r="N455" s="58"/>
      <c r="O455" s="30"/>
      <c r="P455" s="58"/>
      <c r="Q455" s="30"/>
      <c r="R455" s="134"/>
      <c r="S455" s="206"/>
      <c r="T455" s="290"/>
      <c r="U455" s="29" t="s">
        <v>36</v>
      </c>
      <c r="V455" s="187"/>
      <c r="W455" s="58"/>
      <c r="X455" s="188"/>
      <c r="Y455" s="188"/>
      <c r="Z455" s="188"/>
      <c r="AA455" s="64"/>
      <c r="AB455" s="64"/>
      <c r="AC455" s="189"/>
      <c r="AD455" s="259"/>
      <c r="AE455" s="259"/>
      <c r="AF455" s="58"/>
      <c r="AG455" s="30"/>
      <c r="AH455" s="58"/>
      <c r="AI455" s="30"/>
      <c r="AJ455" s="134"/>
      <c r="AK455" s="208"/>
      <c r="AL455" s="290"/>
      <c r="AM455" s="88" t="str">
        <f t="shared" si="39"/>
        <v/>
      </c>
      <c r="AN455" s="123" t="str">
        <f t="shared" si="40"/>
        <v/>
      </c>
      <c r="AO455" s="123" t="str">
        <f t="shared" si="41"/>
        <v/>
      </c>
      <c r="AP455" s="123" t="str">
        <f t="shared" si="42"/>
        <v/>
      </c>
      <c r="AQ455" s="89" t="str">
        <f t="shared" si="43"/>
        <v/>
      </c>
      <c r="AR455" s="39"/>
      <c r="AS455" s="234"/>
      <c r="AT455" s="39"/>
    </row>
    <row r="456" spans="2:46" ht="13.5" customHeight="1" x14ac:dyDescent="0.15">
      <c r="B456" s="290"/>
      <c r="C456" s="29" t="s">
        <v>38</v>
      </c>
      <c r="D456" s="187"/>
      <c r="E456" s="58"/>
      <c r="F456" s="188"/>
      <c r="G456" s="188"/>
      <c r="H456" s="188"/>
      <c r="I456" s="64"/>
      <c r="J456" s="64"/>
      <c r="K456" s="189"/>
      <c r="L456" s="259"/>
      <c r="M456" s="259"/>
      <c r="N456" s="58"/>
      <c r="O456" s="30"/>
      <c r="P456" s="58"/>
      <c r="Q456" s="30"/>
      <c r="R456" s="134"/>
      <c r="S456" s="206"/>
      <c r="T456" s="290"/>
      <c r="U456" s="29" t="s">
        <v>38</v>
      </c>
      <c r="V456" s="187"/>
      <c r="W456" s="58"/>
      <c r="X456" s="188"/>
      <c r="Y456" s="188"/>
      <c r="Z456" s="188"/>
      <c r="AA456" s="64"/>
      <c r="AB456" s="64"/>
      <c r="AC456" s="189"/>
      <c r="AD456" s="259"/>
      <c r="AE456" s="259"/>
      <c r="AF456" s="58"/>
      <c r="AG456" s="30"/>
      <c r="AH456" s="58"/>
      <c r="AI456" s="30"/>
      <c r="AJ456" s="134"/>
      <c r="AK456" s="208"/>
      <c r="AL456" s="290"/>
      <c r="AM456" s="88" t="str">
        <f t="shared" si="39"/>
        <v/>
      </c>
      <c r="AN456" s="123" t="str">
        <f t="shared" si="40"/>
        <v/>
      </c>
      <c r="AO456" s="123" t="str">
        <f t="shared" si="41"/>
        <v/>
      </c>
      <c r="AP456" s="123" t="str">
        <f t="shared" si="42"/>
        <v/>
      </c>
      <c r="AQ456" s="89" t="str">
        <f t="shared" si="43"/>
        <v/>
      </c>
      <c r="AR456" s="39"/>
      <c r="AS456" s="234"/>
      <c r="AT456" s="39"/>
    </row>
    <row r="457" spans="2:46" ht="13.5" customHeight="1" thickBot="1" x14ac:dyDescent="0.2">
      <c r="B457" s="291"/>
      <c r="C457" s="29"/>
      <c r="D457" s="187"/>
      <c r="E457" s="58"/>
      <c r="F457" s="190"/>
      <c r="G457" s="190"/>
      <c r="H457" s="190"/>
      <c r="I457" s="58"/>
      <c r="J457" s="58"/>
      <c r="K457" s="189"/>
      <c r="L457" s="259"/>
      <c r="M457" s="259"/>
      <c r="N457" s="58"/>
      <c r="O457" s="30"/>
      <c r="P457" s="58"/>
      <c r="Q457" s="30"/>
      <c r="R457" s="185"/>
      <c r="S457" s="206"/>
      <c r="T457" s="291"/>
      <c r="U457" s="29"/>
      <c r="V457" s="187"/>
      <c r="W457" s="58"/>
      <c r="X457" s="190"/>
      <c r="Y457" s="190"/>
      <c r="Z457" s="190"/>
      <c r="AA457" s="58"/>
      <c r="AB457" s="58"/>
      <c r="AC457" s="189"/>
      <c r="AD457" s="259"/>
      <c r="AE457" s="259"/>
      <c r="AF457" s="58"/>
      <c r="AG457" s="30"/>
      <c r="AH457" s="58"/>
      <c r="AI457" s="30"/>
      <c r="AJ457" s="185"/>
      <c r="AK457" s="208"/>
      <c r="AL457" s="291"/>
      <c r="AM457" s="124" t="str">
        <f t="shared" si="39"/>
        <v/>
      </c>
      <c r="AN457" s="125" t="str">
        <f t="shared" si="40"/>
        <v/>
      </c>
      <c r="AO457" s="125" t="str">
        <f t="shared" si="41"/>
        <v/>
      </c>
      <c r="AP457" s="125" t="str">
        <f t="shared" si="42"/>
        <v/>
      </c>
      <c r="AQ457" s="126" t="str">
        <f t="shared" si="43"/>
        <v/>
      </c>
      <c r="AR457" s="39"/>
      <c r="AS457" s="234"/>
      <c r="AT457" s="39"/>
    </row>
    <row r="458" spans="2:46" ht="13.5" customHeight="1" x14ac:dyDescent="0.15">
      <c r="B458" s="289" t="s">
        <v>157</v>
      </c>
      <c r="C458" s="27" t="s">
        <v>34</v>
      </c>
      <c r="D458" s="41"/>
      <c r="E458" s="57"/>
      <c r="F458" s="98"/>
      <c r="G458" s="98"/>
      <c r="H458" s="98"/>
      <c r="I458" s="62"/>
      <c r="J458" s="62"/>
      <c r="K458" s="63"/>
      <c r="L458" s="258"/>
      <c r="M458" s="258"/>
      <c r="N458" s="57"/>
      <c r="O458" s="28"/>
      <c r="P458" s="57"/>
      <c r="Q458" s="28"/>
      <c r="R458" s="133"/>
      <c r="S458" s="206"/>
      <c r="T458" s="289" t="s">
        <v>157</v>
      </c>
      <c r="U458" s="27" t="s">
        <v>34</v>
      </c>
      <c r="V458" s="41"/>
      <c r="W458" s="57"/>
      <c r="X458" s="98"/>
      <c r="Y458" s="98"/>
      <c r="Z458" s="98"/>
      <c r="AA458" s="62"/>
      <c r="AB458" s="62"/>
      <c r="AC458" s="63"/>
      <c r="AD458" s="258"/>
      <c r="AE458" s="258"/>
      <c r="AF458" s="57"/>
      <c r="AG458" s="28"/>
      <c r="AH458" s="57"/>
      <c r="AI458" s="28"/>
      <c r="AJ458" s="133"/>
      <c r="AK458" s="208"/>
      <c r="AL458" s="289" t="s">
        <v>157</v>
      </c>
      <c r="AM458" s="121" t="str">
        <f t="shared" si="39"/>
        <v/>
      </c>
      <c r="AN458" s="97" t="str">
        <f t="shared" si="40"/>
        <v/>
      </c>
      <c r="AO458" s="97" t="str">
        <f t="shared" si="41"/>
        <v/>
      </c>
      <c r="AP458" s="97" t="str">
        <f t="shared" si="42"/>
        <v/>
      </c>
      <c r="AQ458" s="122" t="str">
        <f t="shared" si="43"/>
        <v/>
      </c>
      <c r="AR458" s="39"/>
      <c r="AS458" s="234"/>
      <c r="AT458" s="39"/>
    </row>
    <row r="459" spans="2:46" ht="13.5" customHeight="1" x14ac:dyDescent="0.15">
      <c r="B459" s="290"/>
      <c r="C459" s="29" t="s">
        <v>35</v>
      </c>
      <c r="D459" s="187"/>
      <c r="E459" s="58"/>
      <c r="F459" s="188"/>
      <c r="G459" s="188"/>
      <c r="H459" s="188"/>
      <c r="I459" s="64"/>
      <c r="J459" s="64"/>
      <c r="K459" s="189"/>
      <c r="L459" s="259"/>
      <c r="M459" s="259"/>
      <c r="N459" s="58"/>
      <c r="O459" s="30"/>
      <c r="P459" s="58"/>
      <c r="Q459" s="30"/>
      <c r="R459" s="134"/>
      <c r="S459" s="206"/>
      <c r="T459" s="290"/>
      <c r="U459" s="29" t="s">
        <v>35</v>
      </c>
      <c r="V459" s="187"/>
      <c r="W459" s="58"/>
      <c r="X459" s="188"/>
      <c r="Y459" s="188"/>
      <c r="Z459" s="188"/>
      <c r="AA459" s="64"/>
      <c r="AB459" s="64"/>
      <c r="AC459" s="189"/>
      <c r="AD459" s="259"/>
      <c r="AE459" s="259"/>
      <c r="AF459" s="58"/>
      <c r="AG459" s="30"/>
      <c r="AH459" s="58"/>
      <c r="AI459" s="30"/>
      <c r="AJ459" s="134"/>
      <c r="AK459" s="208"/>
      <c r="AL459" s="290"/>
      <c r="AM459" s="88" t="str">
        <f t="shared" si="39"/>
        <v/>
      </c>
      <c r="AN459" s="123" t="str">
        <f t="shared" si="40"/>
        <v/>
      </c>
      <c r="AO459" s="123" t="str">
        <f t="shared" si="41"/>
        <v/>
      </c>
      <c r="AP459" s="123" t="str">
        <f t="shared" si="42"/>
        <v/>
      </c>
      <c r="AQ459" s="89" t="str">
        <f t="shared" si="43"/>
        <v/>
      </c>
      <c r="AR459" s="39"/>
      <c r="AS459" s="234"/>
      <c r="AT459" s="39"/>
    </row>
    <row r="460" spans="2:46" ht="13.5" customHeight="1" x14ac:dyDescent="0.15">
      <c r="B460" s="290"/>
      <c r="C460" s="29" t="s">
        <v>36</v>
      </c>
      <c r="D460" s="187"/>
      <c r="E460" s="58"/>
      <c r="F460" s="188"/>
      <c r="G460" s="188"/>
      <c r="H460" s="188"/>
      <c r="I460" s="64"/>
      <c r="J460" s="64"/>
      <c r="K460" s="189"/>
      <c r="L460" s="259"/>
      <c r="M460" s="259"/>
      <c r="N460" s="58"/>
      <c r="O460" s="30"/>
      <c r="P460" s="58"/>
      <c r="Q460" s="30"/>
      <c r="R460" s="134"/>
      <c r="S460" s="206"/>
      <c r="T460" s="290"/>
      <c r="U460" s="29" t="s">
        <v>36</v>
      </c>
      <c r="V460" s="187"/>
      <c r="W460" s="58"/>
      <c r="X460" s="188"/>
      <c r="Y460" s="188"/>
      <c r="Z460" s="188"/>
      <c r="AA460" s="64"/>
      <c r="AB460" s="64"/>
      <c r="AC460" s="189"/>
      <c r="AD460" s="259"/>
      <c r="AE460" s="259"/>
      <c r="AF460" s="58"/>
      <c r="AG460" s="30"/>
      <c r="AH460" s="58"/>
      <c r="AI460" s="30"/>
      <c r="AJ460" s="134"/>
      <c r="AK460" s="208"/>
      <c r="AL460" s="290"/>
      <c r="AM460" s="88" t="str">
        <f t="shared" si="39"/>
        <v/>
      </c>
      <c r="AN460" s="123" t="str">
        <f t="shared" si="40"/>
        <v/>
      </c>
      <c r="AO460" s="123" t="str">
        <f t="shared" si="41"/>
        <v/>
      </c>
      <c r="AP460" s="123" t="str">
        <f t="shared" si="42"/>
        <v/>
      </c>
      <c r="AQ460" s="89" t="str">
        <f t="shared" si="43"/>
        <v/>
      </c>
      <c r="AR460" s="39"/>
      <c r="AS460" s="234"/>
      <c r="AT460" s="39"/>
    </row>
    <row r="461" spans="2:46" ht="13.5" customHeight="1" x14ac:dyDescent="0.15">
      <c r="B461" s="290"/>
      <c r="C461" s="29" t="s">
        <v>38</v>
      </c>
      <c r="D461" s="187"/>
      <c r="E461" s="58"/>
      <c r="F461" s="188"/>
      <c r="G461" s="188"/>
      <c r="H461" s="188"/>
      <c r="I461" s="64"/>
      <c r="J461" s="64"/>
      <c r="K461" s="189"/>
      <c r="L461" s="259"/>
      <c r="M461" s="259"/>
      <c r="N461" s="58"/>
      <c r="O461" s="30"/>
      <c r="P461" s="58"/>
      <c r="Q461" s="30"/>
      <c r="R461" s="134"/>
      <c r="S461" s="206"/>
      <c r="T461" s="290"/>
      <c r="U461" s="29" t="s">
        <v>38</v>
      </c>
      <c r="V461" s="187"/>
      <c r="W461" s="58"/>
      <c r="X461" s="188"/>
      <c r="Y461" s="188"/>
      <c r="Z461" s="188"/>
      <c r="AA461" s="64"/>
      <c r="AB461" s="64"/>
      <c r="AC461" s="189"/>
      <c r="AD461" s="259"/>
      <c r="AE461" s="259"/>
      <c r="AF461" s="58"/>
      <c r="AG461" s="30"/>
      <c r="AH461" s="58"/>
      <c r="AI461" s="30"/>
      <c r="AJ461" s="134"/>
      <c r="AK461" s="208"/>
      <c r="AL461" s="290"/>
      <c r="AM461" s="88" t="str">
        <f t="shared" si="39"/>
        <v/>
      </c>
      <c r="AN461" s="123" t="str">
        <f t="shared" si="40"/>
        <v/>
      </c>
      <c r="AO461" s="123" t="str">
        <f t="shared" si="41"/>
        <v/>
      </c>
      <c r="AP461" s="123" t="str">
        <f t="shared" si="42"/>
        <v/>
      </c>
      <c r="AQ461" s="89" t="str">
        <f t="shared" si="43"/>
        <v/>
      </c>
      <c r="AR461" s="39"/>
      <c r="AS461" s="234"/>
      <c r="AT461" s="39"/>
    </row>
    <row r="462" spans="2:46" ht="13.5" customHeight="1" thickBot="1" x14ac:dyDescent="0.2">
      <c r="B462" s="291"/>
      <c r="C462" s="29"/>
      <c r="D462" s="187"/>
      <c r="E462" s="58"/>
      <c r="F462" s="190"/>
      <c r="G462" s="190"/>
      <c r="H462" s="190"/>
      <c r="I462" s="58"/>
      <c r="J462" s="58"/>
      <c r="K462" s="189"/>
      <c r="L462" s="259"/>
      <c r="M462" s="259"/>
      <c r="N462" s="58"/>
      <c r="O462" s="30"/>
      <c r="P462" s="58"/>
      <c r="Q462" s="30"/>
      <c r="R462" s="185"/>
      <c r="S462" s="206"/>
      <c r="T462" s="291"/>
      <c r="U462" s="29"/>
      <c r="V462" s="187"/>
      <c r="W462" s="58"/>
      <c r="X462" s="190"/>
      <c r="Y462" s="190"/>
      <c r="Z462" s="190"/>
      <c r="AA462" s="58"/>
      <c r="AB462" s="58"/>
      <c r="AC462" s="189"/>
      <c r="AD462" s="259"/>
      <c r="AE462" s="259"/>
      <c r="AF462" s="58"/>
      <c r="AG462" s="30"/>
      <c r="AH462" s="58"/>
      <c r="AI462" s="30"/>
      <c r="AJ462" s="185"/>
      <c r="AK462" s="208"/>
      <c r="AL462" s="291"/>
      <c r="AM462" s="124" t="str">
        <f t="shared" si="39"/>
        <v/>
      </c>
      <c r="AN462" s="125" t="str">
        <f t="shared" si="40"/>
        <v/>
      </c>
      <c r="AO462" s="125" t="str">
        <f t="shared" si="41"/>
        <v/>
      </c>
      <c r="AP462" s="125" t="str">
        <f t="shared" si="42"/>
        <v/>
      </c>
      <c r="AQ462" s="126" t="str">
        <f t="shared" si="43"/>
        <v/>
      </c>
      <c r="AR462" s="39"/>
      <c r="AS462" s="234"/>
      <c r="AT462" s="39"/>
    </row>
    <row r="463" spans="2:46" ht="13.5" customHeight="1" x14ac:dyDescent="0.15">
      <c r="B463" s="289" t="s">
        <v>158</v>
      </c>
      <c r="C463" s="27" t="s">
        <v>34</v>
      </c>
      <c r="D463" s="41"/>
      <c r="E463" s="57"/>
      <c r="F463" s="98"/>
      <c r="G463" s="98"/>
      <c r="H463" s="98"/>
      <c r="I463" s="62"/>
      <c r="J463" s="62"/>
      <c r="K463" s="63"/>
      <c r="L463" s="258"/>
      <c r="M463" s="258"/>
      <c r="N463" s="57"/>
      <c r="O463" s="28"/>
      <c r="P463" s="57"/>
      <c r="Q463" s="28"/>
      <c r="R463" s="133"/>
      <c r="S463" s="206"/>
      <c r="T463" s="289" t="s">
        <v>158</v>
      </c>
      <c r="U463" s="27" t="s">
        <v>34</v>
      </c>
      <c r="V463" s="41"/>
      <c r="W463" s="57"/>
      <c r="X463" s="98"/>
      <c r="Y463" s="98"/>
      <c r="Z463" s="98"/>
      <c r="AA463" s="62"/>
      <c r="AB463" s="62"/>
      <c r="AC463" s="63"/>
      <c r="AD463" s="258"/>
      <c r="AE463" s="258"/>
      <c r="AF463" s="57"/>
      <c r="AG463" s="28"/>
      <c r="AH463" s="57"/>
      <c r="AI463" s="28"/>
      <c r="AJ463" s="133"/>
      <c r="AK463" s="208"/>
      <c r="AL463" s="289" t="s">
        <v>158</v>
      </c>
      <c r="AM463" s="121" t="str">
        <f t="shared" si="39"/>
        <v/>
      </c>
      <c r="AN463" s="97" t="str">
        <f t="shared" si="40"/>
        <v/>
      </c>
      <c r="AO463" s="97" t="str">
        <f t="shared" si="41"/>
        <v/>
      </c>
      <c r="AP463" s="97" t="str">
        <f t="shared" si="42"/>
        <v/>
      </c>
      <c r="AQ463" s="122" t="str">
        <f t="shared" si="43"/>
        <v/>
      </c>
      <c r="AR463" s="39"/>
      <c r="AS463" s="234"/>
      <c r="AT463" s="39"/>
    </row>
    <row r="464" spans="2:46" ht="13.5" customHeight="1" x14ac:dyDescent="0.15">
      <c r="B464" s="290"/>
      <c r="C464" s="29" t="s">
        <v>35</v>
      </c>
      <c r="D464" s="187"/>
      <c r="E464" s="58"/>
      <c r="F464" s="188"/>
      <c r="G464" s="188"/>
      <c r="H464" s="188"/>
      <c r="I464" s="64"/>
      <c r="J464" s="64"/>
      <c r="K464" s="189"/>
      <c r="L464" s="259"/>
      <c r="M464" s="259"/>
      <c r="N464" s="58"/>
      <c r="O464" s="30"/>
      <c r="P464" s="58"/>
      <c r="Q464" s="30"/>
      <c r="R464" s="134"/>
      <c r="S464" s="206"/>
      <c r="T464" s="290"/>
      <c r="U464" s="29" t="s">
        <v>35</v>
      </c>
      <c r="V464" s="187"/>
      <c r="W464" s="58"/>
      <c r="X464" s="188"/>
      <c r="Y464" s="188"/>
      <c r="Z464" s="188"/>
      <c r="AA464" s="64"/>
      <c r="AB464" s="64"/>
      <c r="AC464" s="189"/>
      <c r="AD464" s="259"/>
      <c r="AE464" s="259"/>
      <c r="AF464" s="58"/>
      <c r="AG464" s="30"/>
      <c r="AH464" s="58"/>
      <c r="AI464" s="30"/>
      <c r="AJ464" s="134"/>
      <c r="AK464" s="208"/>
      <c r="AL464" s="290"/>
      <c r="AM464" s="88" t="str">
        <f t="shared" si="39"/>
        <v/>
      </c>
      <c r="AN464" s="123" t="str">
        <f t="shared" si="40"/>
        <v/>
      </c>
      <c r="AO464" s="123" t="str">
        <f t="shared" si="41"/>
        <v/>
      </c>
      <c r="AP464" s="123" t="str">
        <f t="shared" si="42"/>
        <v/>
      </c>
      <c r="AQ464" s="89" t="str">
        <f t="shared" si="43"/>
        <v/>
      </c>
      <c r="AR464" s="39"/>
      <c r="AS464" s="234"/>
      <c r="AT464" s="39"/>
    </row>
    <row r="465" spans="2:46" ht="13.5" customHeight="1" x14ac:dyDescent="0.15">
      <c r="B465" s="290"/>
      <c r="C465" s="29" t="s">
        <v>36</v>
      </c>
      <c r="D465" s="187"/>
      <c r="E465" s="58"/>
      <c r="F465" s="188"/>
      <c r="G465" s="188"/>
      <c r="H465" s="188"/>
      <c r="I465" s="64"/>
      <c r="J465" s="64"/>
      <c r="K465" s="189"/>
      <c r="L465" s="259"/>
      <c r="M465" s="259"/>
      <c r="N465" s="58"/>
      <c r="O465" s="30"/>
      <c r="P465" s="58"/>
      <c r="Q465" s="30"/>
      <c r="R465" s="134"/>
      <c r="S465" s="206"/>
      <c r="T465" s="290"/>
      <c r="U465" s="29" t="s">
        <v>36</v>
      </c>
      <c r="V465" s="187"/>
      <c r="W465" s="58"/>
      <c r="X465" s="188"/>
      <c r="Y465" s="188"/>
      <c r="Z465" s="188"/>
      <c r="AA465" s="64"/>
      <c r="AB465" s="64"/>
      <c r="AC465" s="189"/>
      <c r="AD465" s="259"/>
      <c r="AE465" s="259"/>
      <c r="AF465" s="58"/>
      <c r="AG465" s="30"/>
      <c r="AH465" s="58"/>
      <c r="AI465" s="30"/>
      <c r="AJ465" s="134"/>
      <c r="AK465" s="208"/>
      <c r="AL465" s="290"/>
      <c r="AM465" s="88" t="str">
        <f t="shared" si="39"/>
        <v/>
      </c>
      <c r="AN465" s="123" t="str">
        <f t="shared" si="40"/>
        <v/>
      </c>
      <c r="AO465" s="123" t="str">
        <f t="shared" si="41"/>
        <v/>
      </c>
      <c r="AP465" s="123" t="str">
        <f t="shared" si="42"/>
        <v/>
      </c>
      <c r="AQ465" s="89" t="str">
        <f t="shared" si="43"/>
        <v/>
      </c>
      <c r="AR465" s="39"/>
      <c r="AS465" s="234"/>
      <c r="AT465" s="39"/>
    </row>
    <row r="466" spans="2:46" ht="13.5" customHeight="1" x14ac:dyDescent="0.15">
      <c r="B466" s="290"/>
      <c r="C466" s="29" t="s">
        <v>38</v>
      </c>
      <c r="D466" s="187"/>
      <c r="E466" s="58"/>
      <c r="F466" s="188"/>
      <c r="G466" s="188"/>
      <c r="H466" s="188"/>
      <c r="I466" s="64"/>
      <c r="J466" s="64"/>
      <c r="K466" s="189"/>
      <c r="L466" s="259"/>
      <c r="M466" s="259"/>
      <c r="N466" s="58"/>
      <c r="O466" s="30"/>
      <c r="P466" s="58"/>
      <c r="Q466" s="30"/>
      <c r="R466" s="134"/>
      <c r="S466" s="206"/>
      <c r="T466" s="290"/>
      <c r="U466" s="29" t="s">
        <v>38</v>
      </c>
      <c r="V466" s="187"/>
      <c r="W466" s="58"/>
      <c r="X466" s="188"/>
      <c r="Y466" s="188"/>
      <c r="Z466" s="188"/>
      <c r="AA466" s="64"/>
      <c r="AB466" s="64"/>
      <c r="AC466" s="189"/>
      <c r="AD466" s="259"/>
      <c r="AE466" s="259"/>
      <c r="AF466" s="58"/>
      <c r="AG466" s="30"/>
      <c r="AH466" s="58"/>
      <c r="AI466" s="30"/>
      <c r="AJ466" s="134"/>
      <c r="AK466" s="208"/>
      <c r="AL466" s="290"/>
      <c r="AM466" s="88" t="str">
        <f t="shared" si="39"/>
        <v/>
      </c>
      <c r="AN466" s="123" t="str">
        <f t="shared" si="40"/>
        <v/>
      </c>
      <c r="AO466" s="123" t="str">
        <f t="shared" si="41"/>
        <v/>
      </c>
      <c r="AP466" s="123" t="str">
        <f t="shared" si="42"/>
        <v/>
      </c>
      <c r="AQ466" s="89" t="str">
        <f t="shared" si="43"/>
        <v/>
      </c>
      <c r="AR466" s="39"/>
      <c r="AS466" s="234"/>
      <c r="AT466" s="39"/>
    </row>
    <row r="467" spans="2:46" ht="13.5" customHeight="1" thickBot="1" x14ac:dyDescent="0.2">
      <c r="B467" s="291"/>
      <c r="C467" s="29"/>
      <c r="D467" s="187"/>
      <c r="E467" s="58"/>
      <c r="F467" s="190"/>
      <c r="G467" s="190"/>
      <c r="H467" s="190"/>
      <c r="I467" s="58"/>
      <c r="J467" s="58"/>
      <c r="K467" s="189"/>
      <c r="L467" s="259"/>
      <c r="M467" s="259"/>
      <c r="N467" s="58"/>
      <c r="O467" s="30"/>
      <c r="P467" s="58"/>
      <c r="Q467" s="30"/>
      <c r="R467" s="185"/>
      <c r="S467" s="206"/>
      <c r="T467" s="291"/>
      <c r="U467" s="29"/>
      <c r="V467" s="187"/>
      <c r="W467" s="58"/>
      <c r="X467" s="190"/>
      <c r="Y467" s="190"/>
      <c r="Z467" s="190"/>
      <c r="AA467" s="58"/>
      <c r="AB467" s="58"/>
      <c r="AC467" s="189"/>
      <c r="AD467" s="259"/>
      <c r="AE467" s="259"/>
      <c r="AF467" s="58"/>
      <c r="AG467" s="30"/>
      <c r="AH467" s="58"/>
      <c r="AI467" s="30"/>
      <c r="AJ467" s="185"/>
      <c r="AK467" s="208"/>
      <c r="AL467" s="291"/>
      <c r="AM467" s="124" t="str">
        <f t="shared" si="39"/>
        <v/>
      </c>
      <c r="AN467" s="125" t="str">
        <f t="shared" si="40"/>
        <v/>
      </c>
      <c r="AO467" s="125" t="str">
        <f t="shared" si="41"/>
        <v/>
      </c>
      <c r="AP467" s="125" t="str">
        <f t="shared" si="42"/>
        <v/>
      </c>
      <c r="AQ467" s="126" t="str">
        <f t="shared" si="43"/>
        <v/>
      </c>
      <c r="AR467" s="39"/>
      <c r="AS467" s="234"/>
      <c r="AT467" s="39"/>
    </row>
    <row r="468" spans="2:46" ht="13.5" customHeight="1" x14ac:dyDescent="0.15">
      <c r="B468" s="289" t="s">
        <v>159</v>
      </c>
      <c r="C468" s="27" t="s">
        <v>34</v>
      </c>
      <c r="D468" s="41"/>
      <c r="E468" s="57"/>
      <c r="F468" s="98"/>
      <c r="G468" s="98"/>
      <c r="H468" s="98"/>
      <c r="I468" s="62"/>
      <c r="J468" s="62"/>
      <c r="K468" s="63"/>
      <c r="L468" s="258"/>
      <c r="M468" s="258"/>
      <c r="N468" s="57"/>
      <c r="O468" s="28"/>
      <c r="P468" s="57"/>
      <c r="Q468" s="28"/>
      <c r="R468" s="133"/>
      <c r="S468" s="206"/>
      <c r="T468" s="289" t="s">
        <v>159</v>
      </c>
      <c r="U468" s="27" t="s">
        <v>34</v>
      </c>
      <c r="V468" s="41"/>
      <c r="W468" s="57"/>
      <c r="X468" s="98"/>
      <c r="Y468" s="98"/>
      <c r="Z468" s="98"/>
      <c r="AA468" s="62"/>
      <c r="AB468" s="62"/>
      <c r="AC468" s="63"/>
      <c r="AD468" s="258"/>
      <c r="AE468" s="258"/>
      <c r="AF468" s="57"/>
      <c r="AG468" s="28"/>
      <c r="AH468" s="57"/>
      <c r="AI468" s="28"/>
      <c r="AJ468" s="133"/>
      <c r="AK468" s="208"/>
      <c r="AL468" s="289" t="s">
        <v>159</v>
      </c>
      <c r="AM468" s="121" t="str">
        <f t="shared" si="39"/>
        <v/>
      </c>
      <c r="AN468" s="97" t="str">
        <f t="shared" si="40"/>
        <v/>
      </c>
      <c r="AO468" s="97" t="str">
        <f t="shared" si="41"/>
        <v/>
      </c>
      <c r="AP468" s="97" t="str">
        <f t="shared" si="42"/>
        <v/>
      </c>
      <c r="AQ468" s="122" t="str">
        <f t="shared" si="43"/>
        <v/>
      </c>
      <c r="AR468" s="39"/>
      <c r="AS468" s="234"/>
      <c r="AT468" s="39"/>
    </row>
    <row r="469" spans="2:46" ht="13.5" customHeight="1" x14ac:dyDescent="0.15">
      <c r="B469" s="290"/>
      <c r="C469" s="29" t="s">
        <v>35</v>
      </c>
      <c r="D469" s="187"/>
      <c r="E469" s="58"/>
      <c r="F469" s="188"/>
      <c r="G469" s="188"/>
      <c r="H469" s="188"/>
      <c r="I469" s="64"/>
      <c r="J469" s="64"/>
      <c r="K469" s="189"/>
      <c r="L469" s="259"/>
      <c r="M469" s="259"/>
      <c r="N469" s="58"/>
      <c r="O469" s="30"/>
      <c r="P469" s="58"/>
      <c r="Q469" s="30"/>
      <c r="R469" s="134"/>
      <c r="S469" s="206"/>
      <c r="T469" s="290"/>
      <c r="U469" s="29" t="s">
        <v>35</v>
      </c>
      <c r="V469" s="187"/>
      <c r="W469" s="58"/>
      <c r="X469" s="188"/>
      <c r="Y469" s="188"/>
      <c r="Z469" s="188"/>
      <c r="AA469" s="64"/>
      <c r="AB469" s="64"/>
      <c r="AC469" s="189"/>
      <c r="AD469" s="259"/>
      <c r="AE469" s="259"/>
      <c r="AF469" s="58"/>
      <c r="AG469" s="30"/>
      <c r="AH469" s="58"/>
      <c r="AI469" s="30"/>
      <c r="AJ469" s="134"/>
      <c r="AK469" s="208"/>
      <c r="AL469" s="290"/>
      <c r="AM469" s="88" t="str">
        <f t="shared" si="39"/>
        <v/>
      </c>
      <c r="AN469" s="123" t="str">
        <f t="shared" si="40"/>
        <v/>
      </c>
      <c r="AO469" s="123" t="str">
        <f t="shared" si="41"/>
        <v/>
      </c>
      <c r="AP469" s="123" t="str">
        <f t="shared" si="42"/>
        <v/>
      </c>
      <c r="AQ469" s="89" t="str">
        <f t="shared" si="43"/>
        <v/>
      </c>
      <c r="AR469" s="39"/>
      <c r="AS469" s="234"/>
      <c r="AT469" s="39"/>
    </row>
    <row r="470" spans="2:46" ht="13.5" customHeight="1" x14ac:dyDescent="0.15">
      <c r="B470" s="290"/>
      <c r="C470" s="29" t="s">
        <v>36</v>
      </c>
      <c r="D470" s="187"/>
      <c r="E470" s="58"/>
      <c r="F470" s="188"/>
      <c r="G470" s="188"/>
      <c r="H470" s="188"/>
      <c r="I470" s="64"/>
      <c r="J470" s="64"/>
      <c r="K470" s="189"/>
      <c r="L470" s="259"/>
      <c r="M470" s="259"/>
      <c r="N470" s="58"/>
      <c r="O470" s="30"/>
      <c r="P470" s="58"/>
      <c r="Q470" s="30"/>
      <c r="R470" s="134"/>
      <c r="S470" s="206"/>
      <c r="T470" s="290"/>
      <c r="U470" s="29" t="s">
        <v>36</v>
      </c>
      <c r="V470" s="187"/>
      <c r="W470" s="58"/>
      <c r="X470" s="188"/>
      <c r="Y470" s="188"/>
      <c r="Z470" s="188"/>
      <c r="AA470" s="64"/>
      <c r="AB470" s="64"/>
      <c r="AC470" s="189"/>
      <c r="AD470" s="259"/>
      <c r="AE470" s="259"/>
      <c r="AF470" s="58"/>
      <c r="AG470" s="30"/>
      <c r="AH470" s="58"/>
      <c r="AI470" s="30"/>
      <c r="AJ470" s="134"/>
      <c r="AK470" s="208"/>
      <c r="AL470" s="290"/>
      <c r="AM470" s="88" t="str">
        <f t="shared" si="39"/>
        <v/>
      </c>
      <c r="AN470" s="123" t="str">
        <f t="shared" si="40"/>
        <v/>
      </c>
      <c r="AO470" s="123" t="str">
        <f t="shared" si="41"/>
        <v/>
      </c>
      <c r="AP470" s="123" t="str">
        <f t="shared" si="42"/>
        <v/>
      </c>
      <c r="AQ470" s="89" t="str">
        <f t="shared" si="43"/>
        <v/>
      </c>
      <c r="AR470" s="39"/>
      <c r="AS470" s="234"/>
      <c r="AT470" s="39"/>
    </row>
    <row r="471" spans="2:46" ht="13.5" customHeight="1" x14ac:dyDescent="0.15">
      <c r="B471" s="290"/>
      <c r="C471" s="29" t="s">
        <v>38</v>
      </c>
      <c r="D471" s="187"/>
      <c r="E471" s="58"/>
      <c r="F471" s="188"/>
      <c r="G471" s="188"/>
      <c r="H471" s="188"/>
      <c r="I471" s="64"/>
      <c r="J471" s="64"/>
      <c r="K471" s="189"/>
      <c r="L471" s="259"/>
      <c r="M471" s="259"/>
      <c r="N471" s="58"/>
      <c r="O471" s="30"/>
      <c r="P471" s="58"/>
      <c r="Q471" s="30"/>
      <c r="R471" s="134"/>
      <c r="S471" s="206"/>
      <c r="T471" s="290"/>
      <c r="U471" s="29" t="s">
        <v>38</v>
      </c>
      <c r="V471" s="187"/>
      <c r="W471" s="58"/>
      <c r="X471" s="188"/>
      <c r="Y471" s="188"/>
      <c r="Z471" s="188"/>
      <c r="AA471" s="64"/>
      <c r="AB471" s="64"/>
      <c r="AC471" s="189"/>
      <c r="AD471" s="259"/>
      <c r="AE471" s="259"/>
      <c r="AF471" s="58"/>
      <c r="AG471" s="30"/>
      <c r="AH471" s="58"/>
      <c r="AI471" s="30"/>
      <c r="AJ471" s="134"/>
      <c r="AK471" s="208"/>
      <c r="AL471" s="290"/>
      <c r="AM471" s="88" t="str">
        <f t="shared" si="39"/>
        <v/>
      </c>
      <c r="AN471" s="123" t="str">
        <f t="shared" si="40"/>
        <v/>
      </c>
      <c r="AO471" s="123" t="str">
        <f t="shared" si="41"/>
        <v/>
      </c>
      <c r="AP471" s="123" t="str">
        <f t="shared" si="42"/>
        <v/>
      </c>
      <c r="AQ471" s="89" t="str">
        <f t="shared" si="43"/>
        <v/>
      </c>
      <c r="AR471" s="39"/>
      <c r="AS471" s="234"/>
      <c r="AT471" s="39"/>
    </row>
    <row r="472" spans="2:46" ht="13.5" customHeight="1" thickBot="1" x14ac:dyDescent="0.2">
      <c r="B472" s="291"/>
      <c r="C472" s="29"/>
      <c r="D472" s="187"/>
      <c r="E472" s="58"/>
      <c r="F472" s="190"/>
      <c r="G472" s="190"/>
      <c r="H472" s="190"/>
      <c r="I472" s="58"/>
      <c r="J472" s="58"/>
      <c r="K472" s="189"/>
      <c r="L472" s="259"/>
      <c r="M472" s="259"/>
      <c r="N472" s="58"/>
      <c r="O472" s="30"/>
      <c r="P472" s="58"/>
      <c r="Q472" s="30"/>
      <c r="R472" s="185"/>
      <c r="S472" s="206"/>
      <c r="T472" s="291"/>
      <c r="U472" s="29"/>
      <c r="V472" s="187"/>
      <c r="W472" s="58"/>
      <c r="X472" s="190"/>
      <c r="Y472" s="190"/>
      <c r="Z472" s="190"/>
      <c r="AA472" s="58"/>
      <c r="AB472" s="58"/>
      <c r="AC472" s="189"/>
      <c r="AD472" s="259"/>
      <c r="AE472" s="259"/>
      <c r="AF472" s="58"/>
      <c r="AG472" s="30"/>
      <c r="AH472" s="58"/>
      <c r="AI472" s="30"/>
      <c r="AJ472" s="185"/>
      <c r="AK472" s="208"/>
      <c r="AL472" s="291"/>
      <c r="AM472" s="124" t="str">
        <f t="shared" si="39"/>
        <v/>
      </c>
      <c r="AN472" s="125" t="str">
        <f t="shared" si="40"/>
        <v/>
      </c>
      <c r="AO472" s="125" t="str">
        <f t="shared" si="41"/>
        <v/>
      </c>
      <c r="AP472" s="125" t="str">
        <f t="shared" si="42"/>
        <v/>
      </c>
      <c r="AQ472" s="126" t="str">
        <f t="shared" si="43"/>
        <v/>
      </c>
      <c r="AR472" s="39"/>
      <c r="AS472" s="234"/>
      <c r="AT472" s="39"/>
    </row>
    <row r="473" spans="2:46" ht="13.5" customHeight="1" x14ac:dyDescent="0.15">
      <c r="B473" s="289" t="s">
        <v>160</v>
      </c>
      <c r="C473" s="27" t="s">
        <v>34</v>
      </c>
      <c r="D473" s="41"/>
      <c r="E473" s="57"/>
      <c r="F473" s="98"/>
      <c r="G473" s="98"/>
      <c r="H473" s="98"/>
      <c r="I473" s="62"/>
      <c r="J473" s="62"/>
      <c r="K473" s="63"/>
      <c r="L473" s="258"/>
      <c r="M473" s="258"/>
      <c r="N473" s="57"/>
      <c r="O473" s="28"/>
      <c r="P473" s="57"/>
      <c r="Q473" s="28"/>
      <c r="R473" s="133"/>
      <c r="S473" s="206"/>
      <c r="T473" s="289" t="s">
        <v>160</v>
      </c>
      <c r="U473" s="27" t="s">
        <v>34</v>
      </c>
      <c r="V473" s="41"/>
      <c r="W473" s="57"/>
      <c r="X473" s="98"/>
      <c r="Y473" s="98"/>
      <c r="Z473" s="98"/>
      <c r="AA473" s="62"/>
      <c r="AB473" s="62"/>
      <c r="AC473" s="63"/>
      <c r="AD473" s="258"/>
      <c r="AE473" s="258"/>
      <c r="AF473" s="57"/>
      <c r="AG473" s="28"/>
      <c r="AH473" s="57"/>
      <c r="AI473" s="28"/>
      <c r="AJ473" s="133"/>
      <c r="AK473" s="208"/>
      <c r="AL473" s="289" t="s">
        <v>160</v>
      </c>
      <c r="AM473" s="121" t="str">
        <f t="shared" si="39"/>
        <v/>
      </c>
      <c r="AN473" s="97" t="str">
        <f t="shared" si="40"/>
        <v/>
      </c>
      <c r="AO473" s="97" t="str">
        <f t="shared" si="41"/>
        <v/>
      </c>
      <c r="AP473" s="97" t="str">
        <f t="shared" si="42"/>
        <v/>
      </c>
      <c r="AQ473" s="122" t="str">
        <f t="shared" si="43"/>
        <v/>
      </c>
      <c r="AR473" s="39"/>
      <c r="AS473" s="234"/>
      <c r="AT473" s="39"/>
    </row>
    <row r="474" spans="2:46" ht="13.5" customHeight="1" x14ac:dyDescent="0.15">
      <c r="B474" s="290"/>
      <c r="C474" s="29" t="s">
        <v>35</v>
      </c>
      <c r="D474" s="187"/>
      <c r="E474" s="58"/>
      <c r="F474" s="188"/>
      <c r="G474" s="188"/>
      <c r="H474" s="188"/>
      <c r="I474" s="64"/>
      <c r="J474" s="64"/>
      <c r="K474" s="189"/>
      <c r="L474" s="259"/>
      <c r="M474" s="259"/>
      <c r="N474" s="58"/>
      <c r="O474" s="30"/>
      <c r="P474" s="58"/>
      <c r="Q474" s="30"/>
      <c r="R474" s="134"/>
      <c r="S474" s="206"/>
      <c r="T474" s="290"/>
      <c r="U474" s="29" t="s">
        <v>35</v>
      </c>
      <c r="V474" s="187"/>
      <c r="W474" s="58"/>
      <c r="X474" s="188"/>
      <c r="Y474" s="188"/>
      <c r="Z474" s="188"/>
      <c r="AA474" s="64"/>
      <c r="AB474" s="64"/>
      <c r="AC474" s="189"/>
      <c r="AD474" s="259"/>
      <c r="AE474" s="259"/>
      <c r="AF474" s="58"/>
      <c r="AG474" s="30"/>
      <c r="AH474" s="58"/>
      <c r="AI474" s="30"/>
      <c r="AJ474" s="134"/>
      <c r="AK474" s="208"/>
      <c r="AL474" s="290"/>
      <c r="AM474" s="88" t="str">
        <f t="shared" si="39"/>
        <v/>
      </c>
      <c r="AN474" s="123" t="str">
        <f t="shared" si="40"/>
        <v/>
      </c>
      <c r="AO474" s="123" t="str">
        <f t="shared" si="41"/>
        <v/>
      </c>
      <c r="AP474" s="123" t="str">
        <f t="shared" si="42"/>
        <v/>
      </c>
      <c r="AQ474" s="89" t="str">
        <f t="shared" si="43"/>
        <v/>
      </c>
      <c r="AR474" s="39"/>
      <c r="AS474" s="234"/>
      <c r="AT474" s="39"/>
    </row>
    <row r="475" spans="2:46" ht="13.5" customHeight="1" x14ac:dyDescent="0.15">
      <c r="B475" s="290"/>
      <c r="C475" s="29" t="s">
        <v>36</v>
      </c>
      <c r="D475" s="187"/>
      <c r="E475" s="58"/>
      <c r="F475" s="188"/>
      <c r="G475" s="188"/>
      <c r="H475" s="188"/>
      <c r="I475" s="64"/>
      <c r="J475" s="64"/>
      <c r="K475" s="189"/>
      <c r="L475" s="259"/>
      <c r="M475" s="259"/>
      <c r="N475" s="58"/>
      <c r="O475" s="30"/>
      <c r="P475" s="58"/>
      <c r="Q475" s="30"/>
      <c r="R475" s="134"/>
      <c r="S475" s="206"/>
      <c r="T475" s="290"/>
      <c r="U475" s="29" t="s">
        <v>36</v>
      </c>
      <c r="V475" s="187"/>
      <c r="W475" s="58"/>
      <c r="X475" s="188"/>
      <c r="Y475" s="188"/>
      <c r="Z475" s="188"/>
      <c r="AA475" s="64"/>
      <c r="AB475" s="64"/>
      <c r="AC475" s="189"/>
      <c r="AD475" s="259"/>
      <c r="AE475" s="259"/>
      <c r="AF475" s="58"/>
      <c r="AG475" s="30"/>
      <c r="AH475" s="58"/>
      <c r="AI475" s="30"/>
      <c r="AJ475" s="134"/>
      <c r="AK475" s="208"/>
      <c r="AL475" s="290"/>
      <c r="AM475" s="88" t="str">
        <f t="shared" si="39"/>
        <v/>
      </c>
      <c r="AN475" s="123" t="str">
        <f t="shared" si="40"/>
        <v/>
      </c>
      <c r="AO475" s="123" t="str">
        <f t="shared" si="41"/>
        <v/>
      </c>
      <c r="AP475" s="123" t="str">
        <f t="shared" si="42"/>
        <v/>
      </c>
      <c r="AQ475" s="89" t="str">
        <f t="shared" si="43"/>
        <v/>
      </c>
      <c r="AR475" s="39"/>
      <c r="AS475" s="234"/>
      <c r="AT475" s="39"/>
    </row>
    <row r="476" spans="2:46" ht="13.5" customHeight="1" x14ac:dyDescent="0.15">
      <c r="B476" s="290"/>
      <c r="C476" s="29" t="s">
        <v>38</v>
      </c>
      <c r="D476" s="187"/>
      <c r="E476" s="58"/>
      <c r="F476" s="188"/>
      <c r="G476" s="188"/>
      <c r="H476" s="188"/>
      <c r="I476" s="64"/>
      <c r="J476" s="64"/>
      <c r="K476" s="189"/>
      <c r="L476" s="259"/>
      <c r="M476" s="259"/>
      <c r="N476" s="58"/>
      <c r="O476" s="30"/>
      <c r="P476" s="58"/>
      <c r="Q476" s="30"/>
      <c r="R476" s="134"/>
      <c r="S476" s="206"/>
      <c r="T476" s="290"/>
      <c r="U476" s="29" t="s">
        <v>38</v>
      </c>
      <c r="V476" s="187"/>
      <c r="W476" s="58"/>
      <c r="X476" s="188"/>
      <c r="Y476" s="188"/>
      <c r="Z476" s="188"/>
      <c r="AA476" s="64"/>
      <c r="AB476" s="64"/>
      <c r="AC476" s="189"/>
      <c r="AD476" s="259"/>
      <c r="AE476" s="259"/>
      <c r="AF476" s="58"/>
      <c r="AG476" s="30"/>
      <c r="AH476" s="58"/>
      <c r="AI476" s="30"/>
      <c r="AJ476" s="134"/>
      <c r="AK476" s="208"/>
      <c r="AL476" s="290"/>
      <c r="AM476" s="88" t="str">
        <f t="shared" si="39"/>
        <v/>
      </c>
      <c r="AN476" s="123" t="str">
        <f t="shared" si="40"/>
        <v/>
      </c>
      <c r="AO476" s="123" t="str">
        <f t="shared" si="41"/>
        <v/>
      </c>
      <c r="AP476" s="123" t="str">
        <f t="shared" si="42"/>
        <v/>
      </c>
      <c r="AQ476" s="89" t="str">
        <f t="shared" si="43"/>
        <v/>
      </c>
      <c r="AR476" s="39"/>
      <c r="AS476" s="234"/>
      <c r="AT476" s="39"/>
    </row>
    <row r="477" spans="2:46" ht="13.5" customHeight="1" thickBot="1" x14ac:dyDescent="0.2">
      <c r="B477" s="291"/>
      <c r="C477" s="29"/>
      <c r="D477" s="187"/>
      <c r="E477" s="58"/>
      <c r="F477" s="190"/>
      <c r="G477" s="190"/>
      <c r="H477" s="190"/>
      <c r="I477" s="58"/>
      <c r="J477" s="58"/>
      <c r="K477" s="189"/>
      <c r="L477" s="259"/>
      <c r="M477" s="259"/>
      <c r="N477" s="58"/>
      <c r="O477" s="30"/>
      <c r="P477" s="58"/>
      <c r="Q477" s="30"/>
      <c r="R477" s="185"/>
      <c r="S477" s="206"/>
      <c r="T477" s="291"/>
      <c r="U477" s="29"/>
      <c r="V477" s="187"/>
      <c r="W477" s="58"/>
      <c r="X477" s="190"/>
      <c r="Y477" s="190"/>
      <c r="Z477" s="190"/>
      <c r="AA477" s="58"/>
      <c r="AB477" s="58"/>
      <c r="AC477" s="189"/>
      <c r="AD477" s="259"/>
      <c r="AE477" s="259"/>
      <c r="AF477" s="58"/>
      <c r="AG477" s="30"/>
      <c r="AH477" s="58"/>
      <c r="AI477" s="30"/>
      <c r="AJ477" s="185"/>
      <c r="AK477" s="208"/>
      <c r="AL477" s="291"/>
      <c r="AM477" s="124" t="str">
        <f t="shared" si="39"/>
        <v/>
      </c>
      <c r="AN477" s="125" t="str">
        <f t="shared" si="40"/>
        <v/>
      </c>
      <c r="AO477" s="125" t="str">
        <f t="shared" si="41"/>
        <v/>
      </c>
      <c r="AP477" s="125" t="str">
        <f t="shared" si="42"/>
        <v/>
      </c>
      <c r="AQ477" s="126" t="str">
        <f t="shared" si="43"/>
        <v/>
      </c>
      <c r="AR477" s="39"/>
      <c r="AS477" s="234"/>
      <c r="AT477" s="39"/>
    </row>
    <row r="478" spans="2:46" ht="13.5" customHeight="1" x14ac:dyDescent="0.15">
      <c r="B478" s="289" t="s">
        <v>161</v>
      </c>
      <c r="C478" s="27" t="s">
        <v>34</v>
      </c>
      <c r="D478" s="41"/>
      <c r="E478" s="57"/>
      <c r="F478" s="98"/>
      <c r="G478" s="98"/>
      <c r="H478" s="98"/>
      <c r="I478" s="62"/>
      <c r="J478" s="62"/>
      <c r="K478" s="63"/>
      <c r="L478" s="258"/>
      <c r="M478" s="258"/>
      <c r="N478" s="57"/>
      <c r="O478" s="28"/>
      <c r="P478" s="57"/>
      <c r="Q478" s="28"/>
      <c r="R478" s="133"/>
      <c r="S478" s="206"/>
      <c r="T478" s="289" t="s">
        <v>161</v>
      </c>
      <c r="U478" s="27" t="s">
        <v>34</v>
      </c>
      <c r="V478" s="41"/>
      <c r="W478" s="57"/>
      <c r="X478" s="98"/>
      <c r="Y478" s="98"/>
      <c r="Z478" s="98"/>
      <c r="AA478" s="62"/>
      <c r="AB478" s="62"/>
      <c r="AC478" s="63"/>
      <c r="AD478" s="258"/>
      <c r="AE478" s="258"/>
      <c r="AF478" s="57"/>
      <c r="AG478" s="28"/>
      <c r="AH478" s="57"/>
      <c r="AI478" s="28"/>
      <c r="AJ478" s="133"/>
      <c r="AK478" s="208"/>
      <c r="AL478" s="289" t="s">
        <v>161</v>
      </c>
      <c r="AM478" s="121" t="str">
        <f t="shared" si="39"/>
        <v/>
      </c>
      <c r="AN478" s="97" t="str">
        <f t="shared" si="40"/>
        <v/>
      </c>
      <c r="AO478" s="97" t="str">
        <f t="shared" si="41"/>
        <v/>
      </c>
      <c r="AP478" s="97" t="str">
        <f t="shared" si="42"/>
        <v/>
      </c>
      <c r="AQ478" s="122" t="str">
        <f t="shared" si="43"/>
        <v/>
      </c>
      <c r="AR478" s="39"/>
      <c r="AS478" s="234"/>
      <c r="AT478" s="39"/>
    </row>
    <row r="479" spans="2:46" ht="13.5" customHeight="1" x14ac:dyDescent="0.15">
      <c r="B479" s="290"/>
      <c r="C479" s="29" t="s">
        <v>35</v>
      </c>
      <c r="D479" s="187"/>
      <c r="E479" s="58"/>
      <c r="F479" s="188"/>
      <c r="G479" s="188"/>
      <c r="H479" s="188"/>
      <c r="I479" s="64"/>
      <c r="J479" s="64"/>
      <c r="K479" s="189"/>
      <c r="L479" s="259"/>
      <c r="M479" s="259"/>
      <c r="N479" s="58"/>
      <c r="O479" s="30"/>
      <c r="P479" s="58"/>
      <c r="Q479" s="30"/>
      <c r="R479" s="134"/>
      <c r="S479" s="206"/>
      <c r="T479" s="290"/>
      <c r="U479" s="29" t="s">
        <v>35</v>
      </c>
      <c r="V479" s="187"/>
      <c r="W479" s="58"/>
      <c r="X479" s="188"/>
      <c r="Y479" s="188"/>
      <c r="Z479" s="188"/>
      <c r="AA479" s="64"/>
      <c r="AB479" s="64"/>
      <c r="AC479" s="189"/>
      <c r="AD479" s="259"/>
      <c r="AE479" s="259"/>
      <c r="AF479" s="58"/>
      <c r="AG479" s="30"/>
      <c r="AH479" s="58"/>
      <c r="AI479" s="30"/>
      <c r="AJ479" s="134"/>
      <c r="AK479" s="208"/>
      <c r="AL479" s="290"/>
      <c r="AM479" s="88" t="str">
        <f t="shared" si="39"/>
        <v/>
      </c>
      <c r="AN479" s="123" t="str">
        <f t="shared" si="40"/>
        <v/>
      </c>
      <c r="AO479" s="123" t="str">
        <f t="shared" si="41"/>
        <v/>
      </c>
      <c r="AP479" s="123" t="str">
        <f t="shared" si="42"/>
        <v/>
      </c>
      <c r="AQ479" s="89" t="str">
        <f t="shared" si="43"/>
        <v/>
      </c>
      <c r="AR479" s="39"/>
      <c r="AS479" s="234"/>
      <c r="AT479" s="39"/>
    </row>
    <row r="480" spans="2:46" ht="13.5" customHeight="1" x14ac:dyDescent="0.15">
      <c r="B480" s="290"/>
      <c r="C480" s="29" t="s">
        <v>36</v>
      </c>
      <c r="D480" s="187"/>
      <c r="E480" s="58"/>
      <c r="F480" s="188"/>
      <c r="G480" s="188"/>
      <c r="H480" s="188"/>
      <c r="I480" s="64"/>
      <c r="J480" s="64"/>
      <c r="K480" s="189"/>
      <c r="L480" s="259"/>
      <c r="M480" s="259"/>
      <c r="N480" s="58"/>
      <c r="O480" s="30"/>
      <c r="P480" s="58"/>
      <c r="Q480" s="30"/>
      <c r="R480" s="134"/>
      <c r="S480" s="206"/>
      <c r="T480" s="290"/>
      <c r="U480" s="29" t="s">
        <v>36</v>
      </c>
      <c r="V480" s="187"/>
      <c r="W480" s="58"/>
      <c r="X480" s="188"/>
      <c r="Y480" s="188"/>
      <c r="Z480" s="188"/>
      <c r="AA480" s="64"/>
      <c r="AB480" s="64"/>
      <c r="AC480" s="189"/>
      <c r="AD480" s="259"/>
      <c r="AE480" s="259"/>
      <c r="AF480" s="58"/>
      <c r="AG480" s="30"/>
      <c r="AH480" s="58"/>
      <c r="AI480" s="30"/>
      <c r="AJ480" s="134"/>
      <c r="AK480" s="208"/>
      <c r="AL480" s="290"/>
      <c r="AM480" s="88" t="str">
        <f t="shared" si="39"/>
        <v/>
      </c>
      <c r="AN480" s="123" t="str">
        <f t="shared" si="40"/>
        <v/>
      </c>
      <c r="AO480" s="123" t="str">
        <f t="shared" si="41"/>
        <v/>
      </c>
      <c r="AP480" s="123" t="str">
        <f t="shared" si="42"/>
        <v/>
      </c>
      <c r="AQ480" s="89" t="str">
        <f t="shared" si="43"/>
        <v/>
      </c>
      <c r="AR480" s="39"/>
      <c r="AS480" s="234"/>
      <c r="AT480" s="39"/>
    </row>
    <row r="481" spans="2:46" ht="13.5" customHeight="1" x14ac:dyDescent="0.15">
      <c r="B481" s="290"/>
      <c r="C481" s="29" t="s">
        <v>38</v>
      </c>
      <c r="D481" s="187"/>
      <c r="E481" s="58"/>
      <c r="F481" s="188"/>
      <c r="G481" s="188"/>
      <c r="H481" s="188"/>
      <c r="I481" s="64"/>
      <c r="J481" s="64"/>
      <c r="K481" s="189"/>
      <c r="L481" s="259"/>
      <c r="M481" s="259"/>
      <c r="N481" s="58"/>
      <c r="O481" s="30"/>
      <c r="P481" s="58"/>
      <c r="Q481" s="30"/>
      <c r="R481" s="134"/>
      <c r="S481" s="206"/>
      <c r="T481" s="290"/>
      <c r="U481" s="29" t="s">
        <v>38</v>
      </c>
      <c r="V481" s="187"/>
      <c r="W481" s="58"/>
      <c r="X481" s="188"/>
      <c r="Y481" s="188"/>
      <c r="Z481" s="188"/>
      <c r="AA481" s="64"/>
      <c r="AB481" s="64"/>
      <c r="AC481" s="189"/>
      <c r="AD481" s="259"/>
      <c r="AE481" s="259"/>
      <c r="AF481" s="58"/>
      <c r="AG481" s="30"/>
      <c r="AH481" s="58"/>
      <c r="AI481" s="30"/>
      <c r="AJ481" s="134"/>
      <c r="AK481" s="208"/>
      <c r="AL481" s="290"/>
      <c r="AM481" s="88" t="str">
        <f t="shared" ref="AM481:AM544" si="44">IF(OR(X481="",F481=""),"",X481-F481)</f>
        <v/>
      </c>
      <c r="AN481" s="123" t="str">
        <f t="shared" ref="AN481:AN544" si="45">IF(OR(Y481="",G481=""),"",Y481-G481)</f>
        <v/>
      </c>
      <c r="AO481" s="123" t="str">
        <f t="shared" ref="AO481:AO544" si="46">IF(OR(Z481="",H481=""),"",Z481-H481)</f>
        <v/>
      </c>
      <c r="AP481" s="123" t="str">
        <f t="shared" ref="AP481:AP544" si="47">IF(OR(AA481="",I481=""),"",AA481-I481)</f>
        <v/>
      </c>
      <c r="AQ481" s="89" t="str">
        <f t="shared" ref="AQ481:AQ544" si="48">IF(OR(AB481="",J481=""),"",AB481-J481)</f>
        <v/>
      </c>
      <c r="AR481" s="39"/>
      <c r="AS481" s="234"/>
      <c r="AT481" s="39"/>
    </row>
    <row r="482" spans="2:46" ht="13.5" customHeight="1" thickBot="1" x14ac:dyDescent="0.2">
      <c r="B482" s="291"/>
      <c r="C482" s="29"/>
      <c r="D482" s="187"/>
      <c r="E482" s="58"/>
      <c r="F482" s="190"/>
      <c r="G482" s="190"/>
      <c r="H482" s="190"/>
      <c r="I482" s="58"/>
      <c r="J482" s="58"/>
      <c r="K482" s="189"/>
      <c r="L482" s="259"/>
      <c r="M482" s="259"/>
      <c r="N482" s="58"/>
      <c r="O482" s="30"/>
      <c r="P482" s="58"/>
      <c r="Q482" s="30"/>
      <c r="R482" s="185"/>
      <c r="S482" s="206"/>
      <c r="T482" s="291"/>
      <c r="U482" s="29"/>
      <c r="V482" s="187"/>
      <c r="W482" s="58"/>
      <c r="X482" s="190"/>
      <c r="Y482" s="190"/>
      <c r="Z482" s="190"/>
      <c r="AA482" s="58"/>
      <c r="AB482" s="58"/>
      <c r="AC482" s="189"/>
      <c r="AD482" s="259"/>
      <c r="AE482" s="259"/>
      <c r="AF482" s="58"/>
      <c r="AG482" s="30"/>
      <c r="AH482" s="58"/>
      <c r="AI482" s="30"/>
      <c r="AJ482" s="185"/>
      <c r="AK482" s="208"/>
      <c r="AL482" s="291"/>
      <c r="AM482" s="124" t="str">
        <f t="shared" si="44"/>
        <v/>
      </c>
      <c r="AN482" s="125" t="str">
        <f t="shared" si="45"/>
        <v/>
      </c>
      <c r="AO482" s="125" t="str">
        <f t="shared" si="46"/>
        <v/>
      </c>
      <c r="AP482" s="125" t="str">
        <f t="shared" si="47"/>
        <v/>
      </c>
      <c r="AQ482" s="126" t="str">
        <f t="shared" si="48"/>
        <v/>
      </c>
      <c r="AR482" s="39"/>
      <c r="AS482" s="234"/>
      <c r="AT482" s="39"/>
    </row>
    <row r="483" spans="2:46" ht="13.5" customHeight="1" x14ac:dyDescent="0.15">
      <c r="B483" s="289" t="s">
        <v>162</v>
      </c>
      <c r="C483" s="27" t="s">
        <v>34</v>
      </c>
      <c r="D483" s="41"/>
      <c r="E483" s="57"/>
      <c r="F483" s="98"/>
      <c r="G483" s="98"/>
      <c r="H483" s="98"/>
      <c r="I483" s="62"/>
      <c r="J483" s="62"/>
      <c r="K483" s="63"/>
      <c r="L483" s="258"/>
      <c r="M483" s="258"/>
      <c r="N483" s="57"/>
      <c r="O483" s="28"/>
      <c r="P483" s="57"/>
      <c r="Q483" s="28"/>
      <c r="R483" s="133"/>
      <c r="S483" s="206"/>
      <c r="T483" s="289" t="s">
        <v>162</v>
      </c>
      <c r="U483" s="27" t="s">
        <v>34</v>
      </c>
      <c r="V483" s="41"/>
      <c r="W483" s="57"/>
      <c r="X483" s="98"/>
      <c r="Y483" s="98"/>
      <c r="Z483" s="98"/>
      <c r="AA483" s="62"/>
      <c r="AB483" s="62"/>
      <c r="AC483" s="63"/>
      <c r="AD483" s="258"/>
      <c r="AE483" s="258"/>
      <c r="AF483" s="57"/>
      <c r="AG483" s="28"/>
      <c r="AH483" s="57"/>
      <c r="AI483" s="28"/>
      <c r="AJ483" s="133"/>
      <c r="AK483" s="208"/>
      <c r="AL483" s="289" t="s">
        <v>162</v>
      </c>
      <c r="AM483" s="121" t="str">
        <f t="shared" si="44"/>
        <v/>
      </c>
      <c r="AN483" s="97" t="str">
        <f t="shared" si="45"/>
        <v/>
      </c>
      <c r="AO483" s="97" t="str">
        <f t="shared" si="46"/>
        <v/>
      </c>
      <c r="AP483" s="97" t="str">
        <f t="shared" si="47"/>
        <v/>
      </c>
      <c r="AQ483" s="122" t="str">
        <f t="shared" si="48"/>
        <v/>
      </c>
      <c r="AR483" s="39"/>
      <c r="AS483" s="234"/>
      <c r="AT483" s="39"/>
    </row>
    <row r="484" spans="2:46" ht="13.5" customHeight="1" x14ac:dyDescent="0.15">
      <c r="B484" s="290"/>
      <c r="C484" s="29" t="s">
        <v>35</v>
      </c>
      <c r="D484" s="187"/>
      <c r="E484" s="58"/>
      <c r="F484" s="188"/>
      <c r="G484" s="188"/>
      <c r="H484" s="188"/>
      <c r="I484" s="64"/>
      <c r="J484" s="64"/>
      <c r="K484" s="189"/>
      <c r="L484" s="259"/>
      <c r="M484" s="259"/>
      <c r="N484" s="58"/>
      <c r="O484" s="30"/>
      <c r="P484" s="58"/>
      <c r="Q484" s="30"/>
      <c r="R484" s="134"/>
      <c r="S484" s="206"/>
      <c r="T484" s="290"/>
      <c r="U484" s="29" t="s">
        <v>35</v>
      </c>
      <c r="V484" s="187"/>
      <c r="W484" s="58"/>
      <c r="X484" s="188"/>
      <c r="Y484" s="188"/>
      <c r="Z484" s="188"/>
      <c r="AA484" s="64"/>
      <c r="AB484" s="64"/>
      <c r="AC484" s="189"/>
      <c r="AD484" s="259"/>
      <c r="AE484" s="259"/>
      <c r="AF484" s="58"/>
      <c r="AG484" s="30"/>
      <c r="AH484" s="58"/>
      <c r="AI484" s="30"/>
      <c r="AJ484" s="134"/>
      <c r="AK484" s="208"/>
      <c r="AL484" s="290"/>
      <c r="AM484" s="88" t="str">
        <f t="shared" si="44"/>
        <v/>
      </c>
      <c r="AN484" s="123" t="str">
        <f t="shared" si="45"/>
        <v/>
      </c>
      <c r="AO484" s="123" t="str">
        <f t="shared" si="46"/>
        <v/>
      </c>
      <c r="AP484" s="123" t="str">
        <f t="shared" si="47"/>
        <v/>
      </c>
      <c r="AQ484" s="89" t="str">
        <f t="shared" si="48"/>
        <v/>
      </c>
      <c r="AR484" s="39"/>
      <c r="AS484" s="234"/>
      <c r="AT484" s="39"/>
    </row>
    <row r="485" spans="2:46" ht="13.5" customHeight="1" x14ac:dyDescent="0.15">
      <c r="B485" s="290"/>
      <c r="C485" s="29" t="s">
        <v>36</v>
      </c>
      <c r="D485" s="187"/>
      <c r="E485" s="58"/>
      <c r="F485" s="188"/>
      <c r="G485" s="188"/>
      <c r="H485" s="188"/>
      <c r="I485" s="64"/>
      <c r="J485" s="64"/>
      <c r="K485" s="189"/>
      <c r="L485" s="259"/>
      <c r="M485" s="259"/>
      <c r="N485" s="58"/>
      <c r="O485" s="30"/>
      <c r="P485" s="58"/>
      <c r="Q485" s="30"/>
      <c r="R485" s="134"/>
      <c r="S485" s="206"/>
      <c r="T485" s="290"/>
      <c r="U485" s="29" t="s">
        <v>36</v>
      </c>
      <c r="V485" s="187"/>
      <c r="W485" s="58"/>
      <c r="X485" s="188"/>
      <c r="Y485" s="188"/>
      <c r="Z485" s="188"/>
      <c r="AA485" s="64"/>
      <c r="AB485" s="64"/>
      <c r="AC485" s="189"/>
      <c r="AD485" s="259"/>
      <c r="AE485" s="259"/>
      <c r="AF485" s="58"/>
      <c r="AG485" s="30"/>
      <c r="AH485" s="58"/>
      <c r="AI485" s="30"/>
      <c r="AJ485" s="134"/>
      <c r="AK485" s="208"/>
      <c r="AL485" s="290"/>
      <c r="AM485" s="88" t="str">
        <f t="shared" si="44"/>
        <v/>
      </c>
      <c r="AN485" s="123" t="str">
        <f t="shared" si="45"/>
        <v/>
      </c>
      <c r="AO485" s="123" t="str">
        <f t="shared" si="46"/>
        <v/>
      </c>
      <c r="AP485" s="123" t="str">
        <f t="shared" si="47"/>
        <v/>
      </c>
      <c r="AQ485" s="89" t="str">
        <f t="shared" si="48"/>
        <v/>
      </c>
      <c r="AR485" s="39"/>
      <c r="AS485" s="234"/>
      <c r="AT485" s="39"/>
    </row>
    <row r="486" spans="2:46" ht="13.5" customHeight="1" x14ac:dyDescent="0.15">
      <c r="B486" s="290"/>
      <c r="C486" s="29" t="s">
        <v>38</v>
      </c>
      <c r="D486" s="187"/>
      <c r="E486" s="58"/>
      <c r="F486" s="188"/>
      <c r="G486" s="188"/>
      <c r="H486" s="188"/>
      <c r="I486" s="64"/>
      <c r="J486" s="64"/>
      <c r="K486" s="189"/>
      <c r="L486" s="259"/>
      <c r="M486" s="259"/>
      <c r="N486" s="58"/>
      <c r="O486" s="30"/>
      <c r="P486" s="58"/>
      <c r="Q486" s="30"/>
      <c r="R486" s="134"/>
      <c r="S486" s="206"/>
      <c r="T486" s="290"/>
      <c r="U486" s="29" t="s">
        <v>38</v>
      </c>
      <c r="V486" s="187"/>
      <c r="W486" s="58"/>
      <c r="X486" s="188"/>
      <c r="Y486" s="188"/>
      <c r="Z486" s="188"/>
      <c r="AA486" s="64"/>
      <c r="AB486" s="64"/>
      <c r="AC486" s="189"/>
      <c r="AD486" s="259"/>
      <c r="AE486" s="259"/>
      <c r="AF486" s="58"/>
      <c r="AG486" s="30"/>
      <c r="AH486" s="58"/>
      <c r="AI486" s="30"/>
      <c r="AJ486" s="134"/>
      <c r="AK486" s="208"/>
      <c r="AL486" s="290"/>
      <c r="AM486" s="88" t="str">
        <f t="shared" si="44"/>
        <v/>
      </c>
      <c r="AN486" s="123" t="str">
        <f t="shared" si="45"/>
        <v/>
      </c>
      <c r="AO486" s="123" t="str">
        <f t="shared" si="46"/>
        <v/>
      </c>
      <c r="AP486" s="123" t="str">
        <f t="shared" si="47"/>
        <v/>
      </c>
      <c r="AQ486" s="89" t="str">
        <f t="shared" si="48"/>
        <v/>
      </c>
      <c r="AR486" s="39"/>
      <c r="AS486" s="234"/>
      <c r="AT486" s="39"/>
    </row>
    <row r="487" spans="2:46" ht="13.5" customHeight="1" thickBot="1" x14ac:dyDescent="0.2">
      <c r="B487" s="291"/>
      <c r="C487" s="29"/>
      <c r="D487" s="187"/>
      <c r="E487" s="58"/>
      <c r="F487" s="190"/>
      <c r="G487" s="190"/>
      <c r="H487" s="190"/>
      <c r="I487" s="58"/>
      <c r="J487" s="58"/>
      <c r="K487" s="189"/>
      <c r="L487" s="259"/>
      <c r="M487" s="259"/>
      <c r="N487" s="58"/>
      <c r="O487" s="30"/>
      <c r="P487" s="58"/>
      <c r="Q487" s="30"/>
      <c r="R487" s="185"/>
      <c r="S487" s="206"/>
      <c r="T487" s="291"/>
      <c r="U487" s="29"/>
      <c r="V487" s="187"/>
      <c r="W487" s="58"/>
      <c r="X487" s="190"/>
      <c r="Y487" s="190"/>
      <c r="Z487" s="190"/>
      <c r="AA487" s="58"/>
      <c r="AB487" s="58"/>
      <c r="AC487" s="189"/>
      <c r="AD487" s="259"/>
      <c r="AE487" s="259"/>
      <c r="AF487" s="58"/>
      <c r="AG487" s="30"/>
      <c r="AH487" s="58"/>
      <c r="AI487" s="30"/>
      <c r="AJ487" s="185"/>
      <c r="AK487" s="208"/>
      <c r="AL487" s="291"/>
      <c r="AM487" s="124" t="str">
        <f t="shared" si="44"/>
        <v/>
      </c>
      <c r="AN487" s="125" t="str">
        <f t="shared" si="45"/>
        <v/>
      </c>
      <c r="AO487" s="125" t="str">
        <f t="shared" si="46"/>
        <v/>
      </c>
      <c r="AP487" s="125" t="str">
        <f t="shared" si="47"/>
        <v/>
      </c>
      <c r="AQ487" s="126" t="str">
        <f t="shared" si="48"/>
        <v/>
      </c>
      <c r="AR487" s="39"/>
      <c r="AS487" s="234"/>
      <c r="AT487" s="39"/>
    </row>
    <row r="488" spans="2:46" ht="13.5" customHeight="1" x14ac:dyDescent="0.15">
      <c r="B488" s="289" t="s">
        <v>163</v>
      </c>
      <c r="C488" s="27" t="s">
        <v>34</v>
      </c>
      <c r="D488" s="41"/>
      <c r="E488" s="57"/>
      <c r="F488" s="98"/>
      <c r="G488" s="98"/>
      <c r="H488" s="98"/>
      <c r="I488" s="62"/>
      <c r="J488" s="62"/>
      <c r="K488" s="63"/>
      <c r="L488" s="258"/>
      <c r="M488" s="258"/>
      <c r="N488" s="57"/>
      <c r="O488" s="28"/>
      <c r="P488" s="57"/>
      <c r="Q488" s="28"/>
      <c r="R488" s="133"/>
      <c r="S488" s="206"/>
      <c r="T488" s="289" t="s">
        <v>163</v>
      </c>
      <c r="U488" s="27" t="s">
        <v>34</v>
      </c>
      <c r="V488" s="41"/>
      <c r="W488" s="57"/>
      <c r="X488" s="98"/>
      <c r="Y488" s="98"/>
      <c r="Z488" s="98"/>
      <c r="AA488" s="62"/>
      <c r="AB488" s="62"/>
      <c r="AC488" s="63"/>
      <c r="AD488" s="258"/>
      <c r="AE488" s="258"/>
      <c r="AF488" s="57"/>
      <c r="AG488" s="28"/>
      <c r="AH488" s="57"/>
      <c r="AI488" s="28"/>
      <c r="AJ488" s="133"/>
      <c r="AK488" s="208"/>
      <c r="AL488" s="289" t="s">
        <v>163</v>
      </c>
      <c r="AM488" s="121" t="str">
        <f t="shared" si="44"/>
        <v/>
      </c>
      <c r="AN488" s="97" t="str">
        <f t="shared" si="45"/>
        <v/>
      </c>
      <c r="AO488" s="97" t="str">
        <f t="shared" si="46"/>
        <v/>
      </c>
      <c r="AP488" s="97" t="str">
        <f t="shared" si="47"/>
        <v/>
      </c>
      <c r="AQ488" s="122" t="str">
        <f t="shared" si="48"/>
        <v/>
      </c>
      <c r="AR488" s="39"/>
      <c r="AS488" s="234"/>
      <c r="AT488" s="39"/>
    </row>
    <row r="489" spans="2:46" ht="13.5" customHeight="1" x14ac:dyDescent="0.15">
      <c r="B489" s="290"/>
      <c r="C489" s="29" t="s">
        <v>35</v>
      </c>
      <c r="D489" s="187"/>
      <c r="E489" s="58"/>
      <c r="F489" s="188"/>
      <c r="G489" s="188"/>
      <c r="H489" s="188"/>
      <c r="I489" s="64"/>
      <c r="J489" s="64"/>
      <c r="K489" s="189"/>
      <c r="L489" s="259"/>
      <c r="M489" s="259"/>
      <c r="N489" s="58"/>
      <c r="O489" s="30"/>
      <c r="P489" s="58"/>
      <c r="Q489" s="30"/>
      <c r="R489" s="134"/>
      <c r="S489" s="206"/>
      <c r="T489" s="290"/>
      <c r="U489" s="29" t="s">
        <v>35</v>
      </c>
      <c r="V489" s="187"/>
      <c r="W489" s="58"/>
      <c r="X489" s="188"/>
      <c r="Y489" s="188"/>
      <c r="Z489" s="188"/>
      <c r="AA489" s="64"/>
      <c r="AB489" s="64"/>
      <c r="AC489" s="189"/>
      <c r="AD489" s="259"/>
      <c r="AE489" s="259"/>
      <c r="AF489" s="58"/>
      <c r="AG489" s="30"/>
      <c r="AH489" s="58"/>
      <c r="AI489" s="30"/>
      <c r="AJ489" s="134"/>
      <c r="AK489" s="208"/>
      <c r="AL489" s="290"/>
      <c r="AM489" s="88" t="str">
        <f t="shared" si="44"/>
        <v/>
      </c>
      <c r="AN489" s="123" t="str">
        <f t="shared" si="45"/>
        <v/>
      </c>
      <c r="AO489" s="123" t="str">
        <f t="shared" si="46"/>
        <v/>
      </c>
      <c r="AP489" s="123" t="str">
        <f t="shared" si="47"/>
        <v/>
      </c>
      <c r="AQ489" s="89" t="str">
        <f t="shared" si="48"/>
        <v/>
      </c>
      <c r="AR489" s="39"/>
      <c r="AS489" s="234"/>
      <c r="AT489" s="39"/>
    </row>
    <row r="490" spans="2:46" ht="13.5" customHeight="1" x14ac:dyDescent="0.15">
      <c r="B490" s="290"/>
      <c r="C490" s="29" t="s">
        <v>36</v>
      </c>
      <c r="D490" s="187"/>
      <c r="E490" s="58"/>
      <c r="F490" s="188"/>
      <c r="G490" s="188"/>
      <c r="H490" s="188"/>
      <c r="I490" s="64"/>
      <c r="J490" s="64"/>
      <c r="K490" s="189"/>
      <c r="L490" s="259"/>
      <c r="M490" s="259"/>
      <c r="N490" s="58"/>
      <c r="O490" s="30"/>
      <c r="P490" s="58"/>
      <c r="Q490" s="30"/>
      <c r="R490" s="134"/>
      <c r="S490" s="206"/>
      <c r="T490" s="290"/>
      <c r="U490" s="29" t="s">
        <v>36</v>
      </c>
      <c r="V490" s="187"/>
      <c r="W490" s="58"/>
      <c r="X490" s="188"/>
      <c r="Y490" s="188"/>
      <c r="Z490" s="188"/>
      <c r="AA490" s="64"/>
      <c r="AB490" s="64"/>
      <c r="AC490" s="189"/>
      <c r="AD490" s="259"/>
      <c r="AE490" s="259"/>
      <c r="AF490" s="58"/>
      <c r="AG490" s="30"/>
      <c r="AH490" s="58"/>
      <c r="AI490" s="30"/>
      <c r="AJ490" s="134"/>
      <c r="AK490" s="208"/>
      <c r="AL490" s="290"/>
      <c r="AM490" s="88" t="str">
        <f t="shared" si="44"/>
        <v/>
      </c>
      <c r="AN490" s="123" t="str">
        <f t="shared" si="45"/>
        <v/>
      </c>
      <c r="AO490" s="123" t="str">
        <f t="shared" si="46"/>
        <v/>
      </c>
      <c r="AP490" s="123" t="str">
        <f t="shared" si="47"/>
        <v/>
      </c>
      <c r="AQ490" s="89" t="str">
        <f t="shared" si="48"/>
        <v/>
      </c>
      <c r="AR490" s="39"/>
      <c r="AS490" s="234"/>
      <c r="AT490" s="39"/>
    </row>
    <row r="491" spans="2:46" ht="13.5" customHeight="1" x14ac:dyDescent="0.15">
      <c r="B491" s="290"/>
      <c r="C491" s="29" t="s">
        <v>38</v>
      </c>
      <c r="D491" s="187"/>
      <c r="E491" s="58"/>
      <c r="F491" s="188"/>
      <c r="G491" s="188"/>
      <c r="H491" s="188"/>
      <c r="I491" s="64"/>
      <c r="J491" s="64"/>
      <c r="K491" s="189"/>
      <c r="L491" s="259"/>
      <c r="M491" s="259"/>
      <c r="N491" s="58"/>
      <c r="O491" s="30"/>
      <c r="P491" s="58"/>
      <c r="Q491" s="30"/>
      <c r="R491" s="134"/>
      <c r="S491" s="206"/>
      <c r="T491" s="290"/>
      <c r="U491" s="29" t="s">
        <v>38</v>
      </c>
      <c r="V491" s="187"/>
      <c r="W491" s="58"/>
      <c r="X491" s="188"/>
      <c r="Y491" s="188"/>
      <c r="Z491" s="188"/>
      <c r="AA491" s="64"/>
      <c r="AB491" s="64"/>
      <c r="AC491" s="189"/>
      <c r="AD491" s="259"/>
      <c r="AE491" s="259"/>
      <c r="AF491" s="58"/>
      <c r="AG491" s="30"/>
      <c r="AH491" s="58"/>
      <c r="AI491" s="30"/>
      <c r="AJ491" s="134"/>
      <c r="AK491" s="208"/>
      <c r="AL491" s="290"/>
      <c r="AM491" s="88" t="str">
        <f t="shared" si="44"/>
        <v/>
      </c>
      <c r="AN491" s="123" t="str">
        <f t="shared" si="45"/>
        <v/>
      </c>
      <c r="AO491" s="123" t="str">
        <f t="shared" si="46"/>
        <v/>
      </c>
      <c r="AP491" s="123" t="str">
        <f t="shared" si="47"/>
        <v/>
      </c>
      <c r="AQ491" s="89" t="str">
        <f t="shared" si="48"/>
        <v/>
      </c>
      <c r="AR491" s="39"/>
      <c r="AS491" s="234"/>
      <c r="AT491" s="39"/>
    </row>
    <row r="492" spans="2:46" ht="13.5" customHeight="1" thickBot="1" x14ac:dyDescent="0.2">
      <c r="B492" s="291"/>
      <c r="C492" s="29"/>
      <c r="D492" s="187"/>
      <c r="E492" s="58"/>
      <c r="F492" s="190"/>
      <c r="G492" s="190"/>
      <c r="H492" s="190"/>
      <c r="I492" s="58"/>
      <c r="J492" s="58"/>
      <c r="K492" s="189"/>
      <c r="L492" s="259"/>
      <c r="M492" s="259"/>
      <c r="N492" s="58"/>
      <c r="O492" s="30"/>
      <c r="P492" s="58"/>
      <c r="Q492" s="30"/>
      <c r="R492" s="185"/>
      <c r="S492" s="206"/>
      <c r="T492" s="291"/>
      <c r="U492" s="29"/>
      <c r="V492" s="187"/>
      <c r="W492" s="58"/>
      <c r="X492" s="190"/>
      <c r="Y492" s="190"/>
      <c r="Z492" s="190"/>
      <c r="AA492" s="58"/>
      <c r="AB492" s="58"/>
      <c r="AC492" s="189"/>
      <c r="AD492" s="259"/>
      <c r="AE492" s="259"/>
      <c r="AF492" s="58"/>
      <c r="AG492" s="30"/>
      <c r="AH492" s="58"/>
      <c r="AI492" s="30"/>
      <c r="AJ492" s="185"/>
      <c r="AK492" s="208"/>
      <c r="AL492" s="291"/>
      <c r="AM492" s="124" t="str">
        <f t="shared" si="44"/>
        <v/>
      </c>
      <c r="AN492" s="125" t="str">
        <f t="shared" si="45"/>
        <v/>
      </c>
      <c r="AO492" s="125" t="str">
        <f t="shared" si="46"/>
        <v/>
      </c>
      <c r="AP492" s="125" t="str">
        <f t="shared" si="47"/>
        <v/>
      </c>
      <c r="AQ492" s="126" t="str">
        <f t="shared" si="48"/>
        <v/>
      </c>
      <c r="AR492" s="39"/>
      <c r="AS492" s="234"/>
      <c r="AT492" s="39"/>
    </row>
    <row r="493" spans="2:46" ht="13.5" customHeight="1" x14ac:dyDescent="0.15">
      <c r="B493" s="289" t="s">
        <v>164</v>
      </c>
      <c r="C493" s="27" t="s">
        <v>34</v>
      </c>
      <c r="D493" s="41"/>
      <c r="E493" s="57"/>
      <c r="F493" s="98"/>
      <c r="G493" s="98"/>
      <c r="H493" s="98"/>
      <c r="I493" s="62"/>
      <c r="J493" s="62"/>
      <c r="K493" s="63"/>
      <c r="L493" s="258"/>
      <c r="M493" s="258"/>
      <c r="N493" s="57"/>
      <c r="O493" s="28"/>
      <c r="P493" s="57"/>
      <c r="Q493" s="28"/>
      <c r="R493" s="133"/>
      <c r="S493" s="206"/>
      <c r="T493" s="289" t="s">
        <v>164</v>
      </c>
      <c r="U493" s="27" t="s">
        <v>34</v>
      </c>
      <c r="V493" s="41"/>
      <c r="W493" s="57"/>
      <c r="X493" s="98"/>
      <c r="Y493" s="98"/>
      <c r="Z493" s="98"/>
      <c r="AA493" s="62"/>
      <c r="AB493" s="62"/>
      <c r="AC493" s="63"/>
      <c r="AD493" s="258"/>
      <c r="AE493" s="258"/>
      <c r="AF493" s="57"/>
      <c r="AG493" s="28"/>
      <c r="AH493" s="57"/>
      <c r="AI493" s="28"/>
      <c r="AJ493" s="133"/>
      <c r="AK493" s="208"/>
      <c r="AL493" s="289" t="s">
        <v>164</v>
      </c>
      <c r="AM493" s="121" t="str">
        <f t="shared" si="44"/>
        <v/>
      </c>
      <c r="AN493" s="97" t="str">
        <f t="shared" si="45"/>
        <v/>
      </c>
      <c r="AO493" s="97" t="str">
        <f t="shared" si="46"/>
        <v/>
      </c>
      <c r="AP493" s="97" t="str">
        <f t="shared" si="47"/>
        <v/>
      </c>
      <c r="AQ493" s="122" t="str">
        <f t="shared" si="48"/>
        <v/>
      </c>
      <c r="AR493" s="39"/>
      <c r="AS493" s="234"/>
      <c r="AT493" s="39"/>
    </row>
    <row r="494" spans="2:46" ht="13.5" customHeight="1" x14ac:dyDescent="0.15">
      <c r="B494" s="290"/>
      <c r="C494" s="29" t="s">
        <v>35</v>
      </c>
      <c r="D494" s="187"/>
      <c r="E494" s="58"/>
      <c r="F494" s="188"/>
      <c r="G494" s="188"/>
      <c r="H494" s="188"/>
      <c r="I494" s="64"/>
      <c r="J494" s="64"/>
      <c r="K494" s="189"/>
      <c r="L494" s="259"/>
      <c r="M494" s="259"/>
      <c r="N494" s="58"/>
      <c r="O494" s="30"/>
      <c r="P494" s="58"/>
      <c r="Q494" s="30"/>
      <c r="R494" s="134"/>
      <c r="S494" s="206"/>
      <c r="T494" s="290"/>
      <c r="U494" s="29" t="s">
        <v>35</v>
      </c>
      <c r="V494" s="187"/>
      <c r="W494" s="58"/>
      <c r="X494" s="188"/>
      <c r="Y494" s="188"/>
      <c r="Z494" s="188"/>
      <c r="AA494" s="64"/>
      <c r="AB494" s="64"/>
      <c r="AC494" s="189"/>
      <c r="AD494" s="259"/>
      <c r="AE494" s="259"/>
      <c r="AF494" s="58"/>
      <c r="AG494" s="30"/>
      <c r="AH494" s="58"/>
      <c r="AI494" s="30"/>
      <c r="AJ494" s="134"/>
      <c r="AK494" s="208"/>
      <c r="AL494" s="290"/>
      <c r="AM494" s="88" t="str">
        <f t="shared" si="44"/>
        <v/>
      </c>
      <c r="AN494" s="123" t="str">
        <f t="shared" si="45"/>
        <v/>
      </c>
      <c r="AO494" s="123" t="str">
        <f t="shared" si="46"/>
        <v/>
      </c>
      <c r="AP494" s="123" t="str">
        <f t="shared" si="47"/>
        <v/>
      </c>
      <c r="AQ494" s="89" t="str">
        <f t="shared" si="48"/>
        <v/>
      </c>
      <c r="AR494" s="39"/>
      <c r="AS494" s="234"/>
      <c r="AT494" s="39"/>
    </row>
    <row r="495" spans="2:46" ht="13.5" customHeight="1" x14ac:dyDescent="0.15">
      <c r="B495" s="290"/>
      <c r="C495" s="29" t="s">
        <v>36</v>
      </c>
      <c r="D495" s="187"/>
      <c r="E495" s="58"/>
      <c r="F495" s="188"/>
      <c r="G495" s="188"/>
      <c r="H495" s="188"/>
      <c r="I495" s="64"/>
      <c r="J495" s="64"/>
      <c r="K495" s="189"/>
      <c r="L495" s="259"/>
      <c r="M495" s="259"/>
      <c r="N495" s="58"/>
      <c r="O495" s="30"/>
      <c r="P495" s="58"/>
      <c r="Q495" s="30"/>
      <c r="R495" s="134"/>
      <c r="S495" s="206"/>
      <c r="T495" s="290"/>
      <c r="U495" s="29" t="s">
        <v>36</v>
      </c>
      <c r="V495" s="187"/>
      <c r="W495" s="58"/>
      <c r="X495" s="188"/>
      <c r="Y495" s="188"/>
      <c r="Z495" s="188"/>
      <c r="AA495" s="64"/>
      <c r="AB495" s="64"/>
      <c r="AC495" s="189"/>
      <c r="AD495" s="259"/>
      <c r="AE495" s="259"/>
      <c r="AF495" s="58"/>
      <c r="AG495" s="30"/>
      <c r="AH495" s="58"/>
      <c r="AI495" s="30"/>
      <c r="AJ495" s="134"/>
      <c r="AK495" s="208"/>
      <c r="AL495" s="290"/>
      <c r="AM495" s="88" t="str">
        <f t="shared" si="44"/>
        <v/>
      </c>
      <c r="AN495" s="123" t="str">
        <f t="shared" si="45"/>
        <v/>
      </c>
      <c r="AO495" s="123" t="str">
        <f t="shared" si="46"/>
        <v/>
      </c>
      <c r="AP495" s="123" t="str">
        <f t="shared" si="47"/>
        <v/>
      </c>
      <c r="AQ495" s="89" t="str">
        <f t="shared" si="48"/>
        <v/>
      </c>
      <c r="AR495" s="39"/>
      <c r="AS495" s="234"/>
      <c r="AT495" s="39"/>
    </row>
    <row r="496" spans="2:46" ht="13.5" customHeight="1" x14ac:dyDescent="0.15">
      <c r="B496" s="290"/>
      <c r="C496" s="29" t="s">
        <v>38</v>
      </c>
      <c r="D496" s="187"/>
      <c r="E496" s="58"/>
      <c r="F496" s="188"/>
      <c r="G496" s="188"/>
      <c r="H496" s="188"/>
      <c r="I496" s="64"/>
      <c r="J496" s="64"/>
      <c r="K496" s="189"/>
      <c r="L496" s="259"/>
      <c r="M496" s="259"/>
      <c r="N496" s="58"/>
      <c r="O496" s="30"/>
      <c r="P496" s="58"/>
      <c r="Q496" s="30"/>
      <c r="R496" s="134"/>
      <c r="S496" s="206"/>
      <c r="T496" s="290"/>
      <c r="U496" s="29" t="s">
        <v>38</v>
      </c>
      <c r="V496" s="187"/>
      <c r="W496" s="58"/>
      <c r="X496" s="188"/>
      <c r="Y496" s="188"/>
      <c r="Z496" s="188"/>
      <c r="AA496" s="64"/>
      <c r="AB496" s="64"/>
      <c r="AC496" s="189"/>
      <c r="AD496" s="259"/>
      <c r="AE496" s="259"/>
      <c r="AF496" s="58"/>
      <c r="AG496" s="30"/>
      <c r="AH496" s="58"/>
      <c r="AI496" s="30"/>
      <c r="AJ496" s="134"/>
      <c r="AK496" s="208"/>
      <c r="AL496" s="290"/>
      <c r="AM496" s="88" t="str">
        <f t="shared" si="44"/>
        <v/>
      </c>
      <c r="AN496" s="123" t="str">
        <f t="shared" si="45"/>
        <v/>
      </c>
      <c r="AO496" s="123" t="str">
        <f t="shared" si="46"/>
        <v/>
      </c>
      <c r="AP496" s="123" t="str">
        <f t="shared" si="47"/>
        <v/>
      </c>
      <c r="AQ496" s="89" t="str">
        <f t="shared" si="48"/>
        <v/>
      </c>
      <c r="AR496" s="39"/>
      <c r="AS496" s="234"/>
      <c r="AT496" s="39"/>
    </row>
    <row r="497" spans="2:46" ht="13.5" customHeight="1" thickBot="1" x14ac:dyDescent="0.2">
      <c r="B497" s="291"/>
      <c r="C497" s="29"/>
      <c r="D497" s="187"/>
      <c r="E497" s="58"/>
      <c r="F497" s="190"/>
      <c r="G497" s="190"/>
      <c r="H497" s="190"/>
      <c r="I497" s="58"/>
      <c r="J497" s="58"/>
      <c r="K497" s="189"/>
      <c r="L497" s="259"/>
      <c r="M497" s="259"/>
      <c r="N497" s="58"/>
      <c r="O497" s="30"/>
      <c r="P497" s="58"/>
      <c r="Q497" s="30"/>
      <c r="R497" s="185"/>
      <c r="S497" s="206"/>
      <c r="T497" s="291"/>
      <c r="U497" s="29"/>
      <c r="V497" s="187"/>
      <c r="W497" s="58"/>
      <c r="X497" s="190"/>
      <c r="Y497" s="190"/>
      <c r="Z497" s="190"/>
      <c r="AA497" s="58"/>
      <c r="AB497" s="58"/>
      <c r="AC497" s="189"/>
      <c r="AD497" s="259"/>
      <c r="AE497" s="259"/>
      <c r="AF497" s="58"/>
      <c r="AG497" s="30"/>
      <c r="AH497" s="58"/>
      <c r="AI497" s="30"/>
      <c r="AJ497" s="185"/>
      <c r="AK497" s="208"/>
      <c r="AL497" s="291"/>
      <c r="AM497" s="124" t="str">
        <f t="shared" si="44"/>
        <v/>
      </c>
      <c r="AN497" s="125" t="str">
        <f t="shared" si="45"/>
        <v/>
      </c>
      <c r="AO497" s="125" t="str">
        <f t="shared" si="46"/>
        <v/>
      </c>
      <c r="AP497" s="125" t="str">
        <f t="shared" si="47"/>
        <v/>
      </c>
      <c r="AQ497" s="126" t="str">
        <f t="shared" si="48"/>
        <v/>
      </c>
      <c r="AR497" s="39"/>
      <c r="AS497" s="234"/>
      <c r="AT497" s="39"/>
    </row>
    <row r="498" spans="2:46" ht="13.5" customHeight="1" x14ac:dyDescent="0.15">
      <c r="B498" s="289" t="s">
        <v>165</v>
      </c>
      <c r="C498" s="27" t="s">
        <v>34</v>
      </c>
      <c r="D498" s="41"/>
      <c r="E498" s="57"/>
      <c r="F498" s="98"/>
      <c r="G498" s="98"/>
      <c r="H498" s="98"/>
      <c r="I498" s="62"/>
      <c r="J498" s="62"/>
      <c r="K498" s="63"/>
      <c r="L498" s="258"/>
      <c r="M498" s="258"/>
      <c r="N498" s="57"/>
      <c r="O498" s="28"/>
      <c r="P498" s="57"/>
      <c r="Q498" s="28"/>
      <c r="R498" s="133"/>
      <c r="S498" s="206"/>
      <c r="T498" s="289" t="s">
        <v>165</v>
      </c>
      <c r="U498" s="27" t="s">
        <v>34</v>
      </c>
      <c r="V498" s="41"/>
      <c r="W498" s="57"/>
      <c r="X498" s="98"/>
      <c r="Y498" s="98"/>
      <c r="Z498" s="98"/>
      <c r="AA498" s="62"/>
      <c r="AB498" s="62"/>
      <c r="AC498" s="63"/>
      <c r="AD498" s="258"/>
      <c r="AE498" s="258"/>
      <c r="AF498" s="57"/>
      <c r="AG498" s="28"/>
      <c r="AH498" s="57"/>
      <c r="AI498" s="28"/>
      <c r="AJ498" s="133"/>
      <c r="AK498" s="208"/>
      <c r="AL498" s="289" t="s">
        <v>165</v>
      </c>
      <c r="AM498" s="121" t="str">
        <f t="shared" si="44"/>
        <v/>
      </c>
      <c r="AN498" s="97" t="str">
        <f t="shared" si="45"/>
        <v/>
      </c>
      <c r="AO498" s="97" t="str">
        <f t="shared" si="46"/>
        <v/>
      </c>
      <c r="AP498" s="97" t="str">
        <f t="shared" si="47"/>
        <v/>
      </c>
      <c r="AQ498" s="122" t="str">
        <f t="shared" si="48"/>
        <v/>
      </c>
      <c r="AR498" s="39"/>
      <c r="AS498" s="234"/>
      <c r="AT498" s="39"/>
    </row>
    <row r="499" spans="2:46" ht="13.5" customHeight="1" x14ac:dyDescent="0.15">
      <c r="B499" s="290"/>
      <c r="C499" s="29" t="s">
        <v>35</v>
      </c>
      <c r="D499" s="187"/>
      <c r="E499" s="58"/>
      <c r="F499" s="188"/>
      <c r="G499" s="188"/>
      <c r="H499" s="188"/>
      <c r="I499" s="64"/>
      <c r="J499" s="64"/>
      <c r="K499" s="189"/>
      <c r="L499" s="259"/>
      <c r="M499" s="259"/>
      <c r="N499" s="58"/>
      <c r="O499" s="30"/>
      <c r="P499" s="58"/>
      <c r="Q499" s="30"/>
      <c r="R499" s="134"/>
      <c r="S499" s="206"/>
      <c r="T499" s="290"/>
      <c r="U499" s="29" t="s">
        <v>35</v>
      </c>
      <c r="V499" s="187"/>
      <c r="W499" s="58"/>
      <c r="X499" s="188"/>
      <c r="Y499" s="188"/>
      <c r="Z499" s="188"/>
      <c r="AA499" s="64"/>
      <c r="AB499" s="64"/>
      <c r="AC499" s="189"/>
      <c r="AD499" s="259"/>
      <c r="AE499" s="259"/>
      <c r="AF499" s="58"/>
      <c r="AG499" s="30"/>
      <c r="AH499" s="58"/>
      <c r="AI499" s="30"/>
      <c r="AJ499" s="134"/>
      <c r="AK499" s="208"/>
      <c r="AL499" s="290"/>
      <c r="AM499" s="88" t="str">
        <f t="shared" si="44"/>
        <v/>
      </c>
      <c r="AN499" s="123" t="str">
        <f t="shared" si="45"/>
        <v/>
      </c>
      <c r="AO499" s="123" t="str">
        <f t="shared" si="46"/>
        <v/>
      </c>
      <c r="AP499" s="123" t="str">
        <f t="shared" si="47"/>
        <v/>
      </c>
      <c r="AQ499" s="89" t="str">
        <f t="shared" si="48"/>
        <v/>
      </c>
      <c r="AR499" s="39"/>
      <c r="AS499" s="234"/>
      <c r="AT499" s="39"/>
    </row>
    <row r="500" spans="2:46" ht="13.5" customHeight="1" x14ac:dyDescent="0.15">
      <c r="B500" s="290"/>
      <c r="C500" s="29" t="s">
        <v>36</v>
      </c>
      <c r="D500" s="187"/>
      <c r="E500" s="58"/>
      <c r="F500" s="188"/>
      <c r="G500" s="188"/>
      <c r="H500" s="188"/>
      <c r="I500" s="64"/>
      <c r="J500" s="64"/>
      <c r="K500" s="189"/>
      <c r="L500" s="259"/>
      <c r="M500" s="259"/>
      <c r="N500" s="58"/>
      <c r="O500" s="30"/>
      <c r="P500" s="58"/>
      <c r="Q500" s="30"/>
      <c r="R500" s="134"/>
      <c r="S500" s="206"/>
      <c r="T500" s="290"/>
      <c r="U500" s="29" t="s">
        <v>36</v>
      </c>
      <c r="V500" s="187"/>
      <c r="W500" s="58"/>
      <c r="X500" s="188"/>
      <c r="Y500" s="188"/>
      <c r="Z500" s="188"/>
      <c r="AA500" s="64"/>
      <c r="AB500" s="64"/>
      <c r="AC500" s="189"/>
      <c r="AD500" s="259"/>
      <c r="AE500" s="259"/>
      <c r="AF500" s="58"/>
      <c r="AG500" s="30"/>
      <c r="AH500" s="58"/>
      <c r="AI500" s="30"/>
      <c r="AJ500" s="134"/>
      <c r="AK500" s="208"/>
      <c r="AL500" s="290"/>
      <c r="AM500" s="88" t="str">
        <f t="shared" si="44"/>
        <v/>
      </c>
      <c r="AN500" s="123" t="str">
        <f t="shared" si="45"/>
        <v/>
      </c>
      <c r="AO500" s="123" t="str">
        <f t="shared" si="46"/>
        <v/>
      </c>
      <c r="AP500" s="123" t="str">
        <f t="shared" si="47"/>
        <v/>
      </c>
      <c r="AQ500" s="89" t="str">
        <f t="shared" si="48"/>
        <v/>
      </c>
      <c r="AR500" s="39"/>
      <c r="AS500" s="234"/>
      <c r="AT500" s="39"/>
    </row>
    <row r="501" spans="2:46" ht="13.5" customHeight="1" x14ac:dyDescent="0.15">
      <c r="B501" s="290"/>
      <c r="C501" s="29" t="s">
        <v>38</v>
      </c>
      <c r="D501" s="187"/>
      <c r="E501" s="58"/>
      <c r="F501" s="188"/>
      <c r="G501" s="188"/>
      <c r="H501" s="188"/>
      <c r="I501" s="64"/>
      <c r="J501" s="64"/>
      <c r="K501" s="189"/>
      <c r="L501" s="259"/>
      <c r="M501" s="259"/>
      <c r="N501" s="58"/>
      <c r="O501" s="30"/>
      <c r="P501" s="58"/>
      <c r="Q501" s="30"/>
      <c r="R501" s="134"/>
      <c r="S501" s="206"/>
      <c r="T501" s="290"/>
      <c r="U501" s="29" t="s">
        <v>38</v>
      </c>
      <c r="V501" s="187"/>
      <c r="W501" s="58"/>
      <c r="X501" s="188"/>
      <c r="Y501" s="188"/>
      <c r="Z501" s="188"/>
      <c r="AA501" s="64"/>
      <c r="AB501" s="64"/>
      <c r="AC501" s="189"/>
      <c r="AD501" s="259"/>
      <c r="AE501" s="259"/>
      <c r="AF501" s="58"/>
      <c r="AG501" s="30"/>
      <c r="AH501" s="58"/>
      <c r="AI501" s="30"/>
      <c r="AJ501" s="134"/>
      <c r="AK501" s="208"/>
      <c r="AL501" s="290"/>
      <c r="AM501" s="88" t="str">
        <f t="shared" si="44"/>
        <v/>
      </c>
      <c r="AN501" s="123" t="str">
        <f t="shared" si="45"/>
        <v/>
      </c>
      <c r="AO501" s="123" t="str">
        <f t="shared" si="46"/>
        <v/>
      </c>
      <c r="AP501" s="123" t="str">
        <f t="shared" si="47"/>
        <v/>
      </c>
      <c r="AQ501" s="89" t="str">
        <f t="shared" si="48"/>
        <v/>
      </c>
      <c r="AR501" s="39"/>
      <c r="AS501" s="234"/>
      <c r="AT501" s="39"/>
    </row>
    <row r="502" spans="2:46" ht="13.5" customHeight="1" thickBot="1" x14ac:dyDescent="0.2">
      <c r="B502" s="291"/>
      <c r="C502" s="29"/>
      <c r="D502" s="187"/>
      <c r="E502" s="58"/>
      <c r="F502" s="190"/>
      <c r="G502" s="190"/>
      <c r="H502" s="190"/>
      <c r="I502" s="58"/>
      <c r="J502" s="58"/>
      <c r="K502" s="189"/>
      <c r="L502" s="259"/>
      <c r="M502" s="259"/>
      <c r="N502" s="58"/>
      <c r="O502" s="30"/>
      <c r="P502" s="58"/>
      <c r="Q502" s="30"/>
      <c r="R502" s="185"/>
      <c r="S502" s="206"/>
      <c r="T502" s="291"/>
      <c r="U502" s="29"/>
      <c r="V502" s="187"/>
      <c r="W502" s="58"/>
      <c r="X502" s="190"/>
      <c r="Y502" s="190"/>
      <c r="Z502" s="190"/>
      <c r="AA502" s="58"/>
      <c r="AB502" s="58"/>
      <c r="AC502" s="189"/>
      <c r="AD502" s="259"/>
      <c r="AE502" s="259"/>
      <c r="AF502" s="58"/>
      <c r="AG502" s="30"/>
      <c r="AH502" s="58"/>
      <c r="AI502" s="30"/>
      <c r="AJ502" s="185"/>
      <c r="AK502" s="208"/>
      <c r="AL502" s="291"/>
      <c r="AM502" s="124" t="str">
        <f t="shared" si="44"/>
        <v/>
      </c>
      <c r="AN502" s="125" t="str">
        <f t="shared" si="45"/>
        <v/>
      </c>
      <c r="AO502" s="125" t="str">
        <f t="shared" si="46"/>
        <v/>
      </c>
      <c r="AP502" s="125" t="str">
        <f t="shared" si="47"/>
        <v/>
      </c>
      <c r="AQ502" s="126" t="str">
        <f t="shared" si="48"/>
        <v/>
      </c>
      <c r="AR502" s="39"/>
      <c r="AS502" s="234"/>
      <c r="AT502" s="39"/>
    </row>
    <row r="503" spans="2:46" ht="13.5" customHeight="1" x14ac:dyDescent="0.15">
      <c r="B503" s="289" t="s">
        <v>166</v>
      </c>
      <c r="C503" s="27" t="s">
        <v>34</v>
      </c>
      <c r="D503" s="41"/>
      <c r="E503" s="57"/>
      <c r="F503" s="98"/>
      <c r="G503" s="98"/>
      <c r="H503" s="98"/>
      <c r="I503" s="62"/>
      <c r="J503" s="62"/>
      <c r="K503" s="63"/>
      <c r="L503" s="258"/>
      <c r="M503" s="258"/>
      <c r="N503" s="57"/>
      <c r="O503" s="28"/>
      <c r="P503" s="57"/>
      <c r="Q503" s="28"/>
      <c r="R503" s="133"/>
      <c r="S503" s="206"/>
      <c r="T503" s="289" t="s">
        <v>166</v>
      </c>
      <c r="U503" s="27" t="s">
        <v>34</v>
      </c>
      <c r="V503" s="41"/>
      <c r="W503" s="57"/>
      <c r="X503" s="98"/>
      <c r="Y503" s="98"/>
      <c r="Z503" s="98"/>
      <c r="AA503" s="62"/>
      <c r="AB503" s="62"/>
      <c r="AC503" s="63"/>
      <c r="AD503" s="258"/>
      <c r="AE503" s="258"/>
      <c r="AF503" s="57"/>
      <c r="AG503" s="28"/>
      <c r="AH503" s="57"/>
      <c r="AI503" s="28"/>
      <c r="AJ503" s="133"/>
      <c r="AK503" s="208"/>
      <c r="AL503" s="289" t="s">
        <v>166</v>
      </c>
      <c r="AM503" s="121" t="str">
        <f t="shared" si="44"/>
        <v/>
      </c>
      <c r="AN503" s="97" t="str">
        <f t="shared" si="45"/>
        <v/>
      </c>
      <c r="AO503" s="97" t="str">
        <f t="shared" si="46"/>
        <v/>
      </c>
      <c r="AP503" s="97" t="str">
        <f t="shared" si="47"/>
        <v/>
      </c>
      <c r="AQ503" s="122" t="str">
        <f t="shared" si="48"/>
        <v/>
      </c>
      <c r="AR503" s="39"/>
      <c r="AS503" s="234"/>
      <c r="AT503" s="39"/>
    </row>
    <row r="504" spans="2:46" ht="13.5" customHeight="1" x14ac:dyDescent="0.15">
      <c r="B504" s="290"/>
      <c r="C504" s="29" t="s">
        <v>35</v>
      </c>
      <c r="D504" s="187"/>
      <c r="E504" s="58"/>
      <c r="F504" s="188"/>
      <c r="G504" s="188"/>
      <c r="H504" s="188"/>
      <c r="I504" s="64"/>
      <c r="J504" s="64"/>
      <c r="K504" s="189"/>
      <c r="L504" s="259"/>
      <c r="M504" s="259"/>
      <c r="N504" s="58"/>
      <c r="O504" s="30"/>
      <c r="P504" s="58"/>
      <c r="Q504" s="30"/>
      <c r="R504" s="134"/>
      <c r="S504" s="206"/>
      <c r="T504" s="290"/>
      <c r="U504" s="29" t="s">
        <v>35</v>
      </c>
      <c r="V504" s="187"/>
      <c r="W504" s="58"/>
      <c r="X504" s="188"/>
      <c r="Y504" s="188"/>
      <c r="Z504" s="188"/>
      <c r="AA504" s="64"/>
      <c r="AB504" s="64"/>
      <c r="AC504" s="189"/>
      <c r="AD504" s="259"/>
      <c r="AE504" s="259"/>
      <c r="AF504" s="58"/>
      <c r="AG504" s="30"/>
      <c r="AH504" s="58"/>
      <c r="AI504" s="30"/>
      <c r="AJ504" s="134"/>
      <c r="AK504" s="208"/>
      <c r="AL504" s="290"/>
      <c r="AM504" s="88" t="str">
        <f t="shared" si="44"/>
        <v/>
      </c>
      <c r="AN504" s="123" t="str">
        <f t="shared" si="45"/>
        <v/>
      </c>
      <c r="AO504" s="123" t="str">
        <f t="shared" si="46"/>
        <v/>
      </c>
      <c r="AP504" s="123" t="str">
        <f t="shared" si="47"/>
        <v/>
      </c>
      <c r="AQ504" s="89" t="str">
        <f t="shared" si="48"/>
        <v/>
      </c>
      <c r="AR504" s="39"/>
      <c r="AS504" s="234"/>
      <c r="AT504" s="39"/>
    </row>
    <row r="505" spans="2:46" ht="13.5" customHeight="1" x14ac:dyDescent="0.15">
      <c r="B505" s="290"/>
      <c r="C505" s="29" t="s">
        <v>36</v>
      </c>
      <c r="D505" s="187"/>
      <c r="E505" s="58"/>
      <c r="F505" s="188"/>
      <c r="G505" s="188"/>
      <c r="H505" s="188"/>
      <c r="I505" s="64"/>
      <c r="J505" s="64"/>
      <c r="K505" s="189"/>
      <c r="L505" s="259"/>
      <c r="M505" s="259"/>
      <c r="N505" s="58"/>
      <c r="O505" s="30"/>
      <c r="P505" s="58"/>
      <c r="Q505" s="30"/>
      <c r="R505" s="134"/>
      <c r="S505" s="206"/>
      <c r="T505" s="290"/>
      <c r="U505" s="29" t="s">
        <v>36</v>
      </c>
      <c r="V505" s="187"/>
      <c r="W505" s="58"/>
      <c r="X505" s="188"/>
      <c r="Y505" s="188"/>
      <c r="Z505" s="188"/>
      <c r="AA505" s="64"/>
      <c r="AB505" s="64"/>
      <c r="AC505" s="189"/>
      <c r="AD505" s="259"/>
      <c r="AE505" s="259"/>
      <c r="AF505" s="58"/>
      <c r="AG505" s="30"/>
      <c r="AH505" s="58"/>
      <c r="AI505" s="30"/>
      <c r="AJ505" s="134"/>
      <c r="AK505" s="208"/>
      <c r="AL505" s="290"/>
      <c r="AM505" s="88" t="str">
        <f t="shared" si="44"/>
        <v/>
      </c>
      <c r="AN505" s="123" t="str">
        <f t="shared" si="45"/>
        <v/>
      </c>
      <c r="AO505" s="123" t="str">
        <f t="shared" si="46"/>
        <v/>
      </c>
      <c r="AP505" s="123" t="str">
        <f t="shared" si="47"/>
        <v/>
      </c>
      <c r="AQ505" s="89" t="str">
        <f t="shared" si="48"/>
        <v/>
      </c>
      <c r="AR505" s="39"/>
      <c r="AS505" s="234"/>
      <c r="AT505" s="39"/>
    </row>
    <row r="506" spans="2:46" ht="13.5" customHeight="1" x14ac:dyDescent="0.15">
      <c r="B506" s="290"/>
      <c r="C506" s="29" t="s">
        <v>38</v>
      </c>
      <c r="D506" s="187"/>
      <c r="E506" s="58"/>
      <c r="F506" s="188"/>
      <c r="G506" s="188"/>
      <c r="H506" s="188"/>
      <c r="I506" s="64"/>
      <c r="J506" s="64"/>
      <c r="K506" s="189"/>
      <c r="L506" s="259"/>
      <c r="M506" s="259"/>
      <c r="N506" s="58"/>
      <c r="O506" s="30"/>
      <c r="P506" s="58"/>
      <c r="Q506" s="30"/>
      <c r="R506" s="134"/>
      <c r="S506" s="206"/>
      <c r="T506" s="290"/>
      <c r="U506" s="29" t="s">
        <v>38</v>
      </c>
      <c r="V506" s="187"/>
      <c r="W506" s="58"/>
      <c r="X506" s="188"/>
      <c r="Y506" s="188"/>
      <c r="Z506" s="188"/>
      <c r="AA506" s="64"/>
      <c r="AB506" s="64"/>
      <c r="AC506" s="189"/>
      <c r="AD506" s="259"/>
      <c r="AE506" s="259"/>
      <c r="AF506" s="58"/>
      <c r="AG506" s="30"/>
      <c r="AH506" s="58"/>
      <c r="AI506" s="30"/>
      <c r="AJ506" s="134"/>
      <c r="AK506" s="208"/>
      <c r="AL506" s="290"/>
      <c r="AM506" s="88" t="str">
        <f t="shared" si="44"/>
        <v/>
      </c>
      <c r="AN506" s="123" t="str">
        <f t="shared" si="45"/>
        <v/>
      </c>
      <c r="AO506" s="123" t="str">
        <f t="shared" si="46"/>
        <v/>
      </c>
      <c r="AP506" s="123" t="str">
        <f t="shared" si="47"/>
        <v/>
      </c>
      <c r="AQ506" s="89" t="str">
        <f t="shared" si="48"/>
        <v/>
      </c>
      <c r="AR506" s="39"/>
      <c r="AS506" s="234"/>
      <c r="AT506" s="39"/>
    </row>
    <row r="507" spans="2:46" ht="13.5" customHeight="1" thickBot="1" x14ac:dyDescent="0.2">
      <c r="B507" s="291"/>
      <c r="C507" s="29"/>
      <c r="D507" s="187"/>
      <c r="E507" s="58"/>
      <c r="F507" s="190"/>
      <c r="G507" s="190"/>
      <c r="H507" s="190"/>
      <c r="I507" s="58"/>
      <c r="J507" s="58"/>
      <c r="K507" s="189"/>
      <c r="L507" s="259"/>
      <c r="M507" s="259"/>
      <c r="N507" s="58"/>
      <c r="O507" s="30"/>
      <c r="P507" s="58"/>
      <c r="Q507" s="30"/>
      <c r="R507" s="185"/>
      <c r="S507" s="206"/>
      <c r="T507" s="291"/>
      <c r="U507" s="29"/>
      <c r="V507" s="187"/>
      <c r="W507" s="58"/>
      <c r="X507" s="190"/>
      <c r="Y507" s="190"/>
      <c r="Z507" s="190"/>
      <c r="AA507" s="58"/>
      <c r="AB507" s="58"/>
      <c r="AC507" s="189"/>
      <c r="AD507" s="259"/>
      <c r="AE507" s="259"/>
      <c r="AF507" s="58"/>
      <c r="AG507" s="30"/>
      <c r="AH507" s="58"/>
      <c r="AI507" s="30"/>
      <c r="AJ507" s="185"/>
      <c r="AK507" s="208"/>
      <c r="AL507" s="291"/>
      <c r="AM507" s="124" t="str">
        <f t="shared" si="44"/>
        <v/>
      </c>
      <c r="AN507" s="125" t="str">
        <f t="shared" si="45"/>
        <v/>
      </c>
      <c r="AO507" s="125" t="str">
        <f t="shared" si="46"/>
        <v/>
      </c>
      <c r="AP507" s="125" t="str">
        <f t="shared" si="47"/>
        <v/>
      </c>
      <c r="AQ507" s="126" t="str">
        <f t="shared" si="48"/>
        <v/>
      </c>
      <c r="AR507" s="39"/>
      <c r="AS507" s="234"/>
      <c r="AT507" s="39"/>
    </row>
    <row r="508" spans="2:46" ht="13.5" customHeight="1" x14ac:dyDescent="0.15">
      <c r="B508" s="289" t="s">
        <v>167</v>
      </c>
      <c r="C508" s="27" t="s">
        <v>34</v>
      </c>
      <c r="D508" s="41"/>
      <c r="E508" s="57"/>
      <c r="F508" s="98"/>
      <c r="G508" s="98"/>
      <c r="H508" s="98"/>
      <c r="I508" s="62"/>
      <c r="J508" s="62"/>
      <c r="K508" s="63"/>
      <c r="L508" s="258"/>
      <c r="M508" s="258"/>
      <c r="N508" s="57"/>
      <c r="O508" s="28"/>
      <c r="P508" s="57"/>
      <c r="Q508" s="28"/>
      <c r="R508" s="133"/>
      <c r="S508" s="206"/>
      <c r="T508" s="289" t="s">
        <v>167</v>
      </c>
      <c r="U508" s="27" t="s">
        <v>34</v>
      </c>
      <c r="V508" s="41"/>
      <c r="W508" s="57"/>
      <c r="X508" s="98"/>
      <c r="Y508" s="98"/>
      <c r="Z508" s="98"/>
      <c r="AA508" s="62"/>
      <c r="AB508" s="62"/>
      <c r="AC508" s="63"/>
      <c r="AD508" s="258"/>
      <c r="AE508" s="258"/>
      <c r="AF508" s="57"/>
      <c r="AG508" s="28"/>
      <c r="AH508" s="57"/>
      <c r="AI508" s="28"/>
      <c r="AJ508" s="133"/>
      <c r="AK508" s="208"/>
      <c r="AL508" s="289" t="s">
        <v>167</v>
      </c>
      <c r="AM508" s="121" t="str">
        <f t="shared" si="44"/>
        <v/>
      </c>
      <c r="AN508" s="97" t="str">
        <f t="shared" si="45"/>
        <v/>
      </c>
      <c r="AO508" s="97" t="str">
        <f t="shared" si="46"/>
        <v/>
      </c>
      <c r="AP508" s="97" t="str">
        <f t="shared" si="47"/>
        <v/>
      </c>
      <c r="AQ508" s="122" t="str">
        <f t="shared" si="48"/>
        <v/>
      </c>
      <c r="AR508" s="39"/>
      <c r="AS508" s="234"/>
      <c r="AT508" s="39"/>
    </row>
    <row r="509" spans="2:46" ht="13.5" customHeight="1" x14ac:dyDescent="0.15">
      <c r="B509" s="290"/>
      <c r="C509" s="29" t="s">
        <v>35</v>
      </c>
      <c r="D509" s="187"/>
      <c r="E509" s="58"/>
      <c r="F509" s="188"/>
      <c r="G509" s="188"/>
      <c r="H509" s="188"/>
      <c r="I509" s="64"/>
      <c r="J509" s="64"/>
      <c r="K509" s="189"/>
      <c r="L509" s="259"/>
      <c r="M509" s="259"/>
      <c r="N509" s="58"/>
      <c r="O509" s="30"/>
      <c r="P509" s="58"/>
      <c r="Q509" s="30"/>
      <c r="R509" s="134"/>
      <c r="S509" s="206"/>
      <c r="T509" s="290"/>
      <c r="U509" s="29" t="s">
        <v>35</v>
      </c>
      <c r="V509" s="187"/>
      <c r="W509" s="58"/>
      <c r="X509" s="188"/>
      <c r="Y509" s="188"/>
      <c r="Z509" s="188"/>
      <c r="AA509" s="64"/>
      <c r="AB509" s="64"/>
      <c r="AC509" s="189"/>
      <c r="AD509" s="259"/>
      <c r="AE509" s="259"/>
      <c r="AF509" s="58"/>
      <c r="AG509" s="30"/>
      <c r="AH509" s="58"/>
      <c r="AI509" s="30"/>
      <c r="AJ509" s="134"/>
      <c r="AK509" s="208"/>
      <c r="AL509" s="290"/>
      <c r="AM509" s="88" t="str">
        <f t="shared" si="44"/>
        <v/>
      </c>
      <c r="AN509" s="123" t="str">
        <f t="shared" si="45"/>
        <v/>
      </c>
      <c r="AO509" s="123" t="str">
        <f t="shared" si="46"/>
        <v/>
      </c>
      <c r="AP509" s="123" t="str">
        <f t="shared" si="47"/>
        <v/>
      </c>
      <c r="AQ509" s="89" t="str">
        <f t="shared" si="48"/>
        <v/>
      </c>
      <c r="AR509" s="39"/>
      <c r="AS509" s="234"/>
      <c r="AT509" s="39"/>
    </row>
    <row r="510" spans="2:46" ht="13.5" customHeight="1" x14ac:dyDescent="0.15">
      <c r="B510" s="290"/>
      <c r="C510" s="29" t="s">
        <v>36</v>
      </c>
      <c r="D510" s="187"/>
      <c r="E510" s="58"/>
      <c r="F510" s="188"/>
      <c r="G510" s="188"/>
      <c r="H510" s="188"/>
      <c r="I510" s="64"/>
      <c r="J510" s="64"/>
      <c r="K510" s="189"/>
      <c r="L510" s="259"/>
      <c r="M510" s="259"/>
      <c r="N510" s="58"/>
      <c r="O510" s="30"/>
      <c r="P510" s="58"/>
      <c r="Q510" s="30"/>
      <c r="R510" s="134"/>
      <c r="S510" s="206"/>
      <c r="T510" s="290"/>
      <c r="U510" s="29" t="s">
        <v>36</v>
      </c>
      <c r="V510" s="187"/>
      <c r="W510" s="58"/>
      <c r="X510" s="188"/>
      <c r="Y510" s="188"/>
      <c r="Z510" s="188"/>
      <c r="AA510" s="64"/>
      <c r="AB510" s="64"/>
      <c r="AC510" s="189"/>
      <c r="AD510" s="259"/>
      <c r="AE510" s="259"/>
      <c r="AF510" s="58"/>
      <c r="AG510" s="30"/>
      <c r="AH510" s="58"/>
      <c r="AI510" s="30"/>
      <c r="AJ510" s="134"/>
      <c r="AK510" s="208"/>
      <c r="AL510" s="290"/>
      <c r="AM510" s="88" t="str">
        <f t="shared" si="44"/>
        <v/>
      </c>
      <c r="AN510" s="123" t="str">
        <f t="shared" si="45"/>
        <v/>
      </c>
      <c r="AO510" s="123" t="str">
        <f t="shared" si="46"/>
        <v/>
      </c>
      <c r="AP510" s="123" t="str">
        <f t="shared" si="47"/>
        <v/>
      </c>
      <c r="AQ510" s="89" t="str">
        <f t="shared" si="48"/>
        <v/>
      </c>
      <c r="AR510" s="39"/>
      <c r="AS510" s="234"/>
      <c r="AT510" s="39"/>
    </row>
    <row r="511" spans="2:46" ht="13.5" customHeight="1" x14ac:dyDescent="0.15">
      <c r="B511" s="290"/>
      <c r="C511" s="29" t="s">
        <v>38</v>
      </c>
      <c r="D511" s="187"/>
      <c r="E511" s="58"/>
      <c r="F511" s="188"/>
      <c r="G511" s="188"/>
      <c r="H511" s="188"/>
      <c r="I511" s="64"/>
      <c r="J511" s="64"/>
      <c r="K511" s="189"/>
      <c r="L511" s="259"/>
      <c r="M511" s="259"/>
      <c r="N511" s="58"/>
      <c r="O511" s="30"/>
      <c r="P511" s="58"/>
      <c r="Q511" s="30"/>
      <c r="R511" s="134"/>
      <c r="S511" s="206"/>
      <c r="T511" s="290"/>
      <c r="U511" s="29" t="s">
        <v>38</v>
      </c>
      <c r="V511" s="187"/>
      <c r="W511" s="58"/>
      <c r="X511" s="188"/>
      <c r="Y511" s="188"/>
      <c r="Z511" s="188"/>
      <c r="AA511" s="64"/>
      <c r="AB511" s="64"/>
      <c r="AC511" s="189"/>
      <c r="AD511" s="259"/>
      <c r="AE511" s="259"/>
      <c r="AF511" s="58"/>
      <c r="AG511" s="30"/>
      <c r="AH511" s="58"/>
      <c r="AI511" s="30"/>
      <c r="AJ511" s="134"/>
      <c r="AK511" s="208"/>
      <c r="AL511" s="290"/>
      <c r="AM511" s="88" t="str">
        <f t="shared" si="44"/>
        <v/>
      </c>
      <c r="AN511" s="123" t="str">
        <f t="shared" si="45"/>
        <v/>
      </c>
      <c r="AO511" s="123" t="str">
        <f t="shared" si="46"/>
        <v/>
      </c>
      <c r="AP511" s="123" t="str">
        <f t="shared" si="47"/>
        <v/>
      </c>
      <c r="AQ511" s="89" t="str">
        <f t="shared" si="48"/>
        <v/>
      </c>
      <c r="AR511" s="39"/>
      <c r="AS511" s="234"/>
      <c r="AT511" s="39"/>
    </row>
    <row r="512" spans="2:46" ht="13.5" customHeight="1" thickBot="1" x14ac:dyDescent="0.2">
      <c r="B512" s="291"/>
      <c r="C512" s="29"/>
      <c r="D512" s="187"/>
      <c r="E512" s="58"/>
      <c r="F512" s="190"/>
      <c r="G512" s="190"/>
      <c r="H512" s="190"/>
      <c r="I512" s="58"/>
      <c r="J512" s="58"/>
      <c r="K512" s="189"/>
      <c r="L512" s="259"/>
      <c r="M512" s="259"/>
      <c r="N512" s="58"/>
      <c r="O512" s="30"/>
      <c r="P512" s="58"/>
      <c r="Q512" s="30"/>
      <c r="R512" s="185"/>
      <c r="S512" s="206"/>
      <c r="T512" s="291"/>
      <c r="U512" s="29"/>
      <c r="V512" s="187"/>
      <c r="W512" s="58"/>
      <c r="X512" s="190"/>
      <c r="Y512" s="190"/>
      <c r="Z512" s="190"/>
      <c r="AA512" s="58"/>
      <c r="AB512" s="58"/>
      <c r="AC512" s="189"/>
      <c r="AD512" s="259"/>
      <c r="AE512" s="259"/>
      <c r="AF512" s="58"/>
      <c r="AG512" s="30"/>
      <c r="AH512" s="58"/>
      <c r="AI512" s="30"/>
      <c r="AJ512" s="185"/>
      <c r="AK512" s="208"/>
      <c r="AL512" s="291"/>
      <c r="AM512" s="124" t="str">
        <f t="shared" si="44"/>
        <v/>
      </c>
      <c r="AN512" s="125" t="str">
        <f t="shared" si="45"/>
        <v/>
      </c>
      <c r="AO512" s="125" t="str">
        <f t="shared" si="46"/>
        <v/>
      </c>
      <c r="AP512" s="125" t="str">
        <f t="shared" si="47"/>
        <v/>
      </c>
      <c r="AQ512" s="126" t="str">
        <f t="shared" si="48"/>
        <v/>
      </c>
      <c r="AR512" s="39"/>
      <c r="AS512" s="234"/>
      <c r="AT512" s="39"/>
    </row>
    <row r="513" spans="2:46" ht="13.5" customHeight="1" x14ac:dyDescent="0.15">
      <c r="B513" s="289" t="s">
        <v>168</v>
      </c>
      <c r="C513" s="27" t="s">
        <v>34</v>
      </c>
      <c r="D513" s="41"/>
      <c r="E513" s="57"/>
      <c r="F513" s="98"/>
      <c r="G513" s="98"/>
      <c r="H513" s="98"/>
      <c r="I513" s="62"/>
      <c r="J513" s="62"/>
      <c r="K513" s="63"/>
      <c r="L513" s="258"/>
      <c r="M513" s="258"/>
      <c r="N513" s="57"/>
      <c r="O513" s="28"/>
      <c r="P513" s="57"/>
      <c r="Q513" s="28"/>
      <c r="R513" s="133"/>
      <c r="S513" s="206"/>
      <c r="T513" s="289" t="s">
        <v>168</v>
      </c>
      <c r="U513" s="27" t="s">
        <v>34</v>
      </c>
      <c r="V513" s="41"/>
      <c r="W513" s="57"/>
      <c r="X513" s="98"/>
      <c r="Y513" s="98"/>
      <c r="Z513" s="98"/>
      <c r="AA513" s="62"/>
      <c r="AB513" s="62"/>
      <c r="AC513" s="63"/>
      <c r="AD513" s="258"/>
      <c r="AE513" s="258"/>
      <c r="AF513" s="57"/>
      <c r="AG513" s="28"/>
      <c r="AH513" s="57"/>
      <c r="AI513" s="28"/>
      <c r="AJ513" s="133"/>
      <c r="AK513" s="208"/>
      <c r="AL513" s="289" t="s">
        <v>168</v>
      </c>
      <c r="AM513" s="121" t="str">
        <f t="shared" si="44"/>
        <v/>
      </c>
      <c r="AN513" s="97" t="str">
        <f t="shared" si="45"/>
        <v/>
      </c>
      <c r="AO513" s="97" t="str">
        <f t="shared" si="46"/>
        <v/>
      </c>
      <c r="AP513" s="97" t="str">
        <f t="shared" si="47"/>
        <v/>
      </c>
      <c r="AQ513" s="122" t="str">
        <f t="shared" si="48"/>
        <v/>
      </c>
      <c r="AR513" s="39"/>
      <c r="AS513" s="234"/>
      <c r="AT513" s="39"/>
    </row>
    <row r="514" spans="2:46" ht="13.5" customHeight="1" x14ac:dyDescent="0.15">
      <c r="B514" s="290"/>
      <c r="C514" s="29" t="s">
        <v>35</v>
      </c>
      <c r="D514" s="187"/>
      <c r="E514" s="58"/>
      <c r="F514" s="188"/>
      <c r="G514" s="188"/>
      <c r="H514" s="188"/>
      <c r="I514" s="64"/>
      <c r="J514" s="64"/>
      <c r="K514" s="189"/>
      <c r="L514" s="259"/>
      <c r="M514" s="259"/>
      <c r="N514" s="58"/>
      <c r="O514" s="30"/>
      <c r="P514" s="58"/>
      <c r="Q514" s="30"/>
      <c r="R514" s="134"/>
      <c r="S514" s="206"/>
      <c r="T514" s="290"/>
      <c r="U514" s="29" t="s">
        <v>35</v>
      </c>
      <c r="V514" s="187"/>
      <c r="W514" s="58"/>
      <c r="X514" s="188"/>
      <c r="Y514" s="188"/>
      <c r="Z514" s="188"/>
      <c r="AA514" s="64"/>
      <c r="AB514" s="64"/>
      <c r="AC514" s="189"/>
      <c r="AD514" s="259"/>
      <c r="AE514" s="259"/>
      <c r="AF514" s="58"/>
      <c r="AG514" s="30"/>
      <c r="AH514" s="58"/>
      <c r="AI514" s="30"/>
      <c r="AJ514" s="134"/>
      <c r="AK514" s="208"/>
      <c r="AL514" s="290"/>
      <c r="AM514" s="88" t="str">
        <f t="shared" si="44"/>
        <v/>
      </c>
      <c r="AN514" s="123" t="str">
        <f t="shared" si="45"/>
        <v/>
      </c>
      <c r="AO514" s="123" t="str">
        <f t="shared" si="46"/>
        <v/>
      </c>
      <c r="AP514" s="123" t="str">
        <f t="shared" si="47"/>
        <v/>
      </c>
      <c r="AQ514" s="89" t="str">
        <f t="shared" si="48"/>
        <v/>
      </c>
      <c r="AR514" s="39"/>
      <c r="AS514" s="234"/>
      <c r="AT514" s="39"/>
    </row>
    <row r="515" spans="2:46" ht="13.5" customHeight="1" x14ac:dyDescent="0.15">
      <c r="B515" s="290"/>
      <c r="C515" s="29" t="s">
        <v>36</v>
      </c>
      <c r="D515" s="187"/>
      <c r="E515" s="58"/>
      <c r="F515" s="188"/>
      <c r="G515" s="188"/>
      <c r="H515" s="188"/>
      <c r="I515" s="64"/>
      <c r="J515" s="64"/>
      <c r="K515" s="189"/>
      <c r="L515" s="259"/>
      <c r="M515" s="259"/>
      <c r="N515" s="58"/>
      <c r="O515" s="30"/>
      <c r="P515" s="58"/>
      <c r="Q515" s="30"/>
      <c r="R515" s="134"/>
      <c r="S515" s="206"/>
      <c r="T515" s="290"/>
      <c r="U515" s="29" t="s">
        <v>36</v>
      </c>
      <c r="V515" s="187"/>
      <c r="W515" s="58"/>
      <c r="X515" s="188"/>
      <c r="Y515" s="188"/>
      <c r="Z515" s="188"/>
      <c r="AA515" s="64"/>
      <c r="AB515" s="64"/>
      <c r="AC515" s="189"/>
      <c r="AD515" s="259"/>
      <c r="AE515" s="259"/>
      <c r="AF515" s="58"/>
      <c r="AG515" s="30"/>
      <c r="AH515" s="58"/>
      <c r="AI515" s="30"/>
      <c r="AJ515" s="134"/>
      <c r="AK515" s="208"/>
      <c r="AL515" s="290"/>
      <c r="AM515" s="88" t="str">
        <f t="shared" si="44"/>
        <v/>
      </c>
      <c r="AN515" s="123" t="str">
        <f t="shared" si="45"/>
        <v/>
      </c>
      <c r="AO515" s="123" t="str">
        <f t="shared" si="46"/>
        <v/>
      </c>
      <c r="AP515" s="123" t="str">
        <f t="shared" si="47"/>
        <v/>
      </c>
      <c r="AQ515" s="89" t="str">
        <f t="shared" si="48"/>
        <v/>
      </c>
      <c r="AR515" s="39"/>
      <c r="AS515" s="234"/>
      <c r="AT515" s="39"/>
    </row>
    <row r="516" spans="2:46" ht="13.5" customHeight="1" x14ac:dyDescent="0.15">
      <c r="B516" s="290"/>
      <c r="C516" s="29" t="s">
        <v>38</v>
      </c>
      <c r="D516" s="187"/>
      <c r="E516" s="58"/>
      <c r="F516" s="188"/>
      <c r="G516" s="188"/>
      <c r="H516" s="188"/>
      <c r="I516" s="64"/>
      <c r="J516" s="64"/>
      <c r="K516" s="189"/>
      <c r="L516" s="259"/>
      <c r="M516" s="259"/>
      <c r="N516" s="58"/>
      <c r="O516" s="30"/>
      <c r="P516" s="58"/>
      <c r="Q516" s="30"/>
      <c r="R516" s="134"/>
      <c r="S516" s="206"/>
      <c r="T516" s="290"/>
      <c r="U516" s="29" t="s">
        <v>38</v>
      </c>
      <c r="V516" s="187"/>
      <c r="W516" s="58"/>
      <c r="X516" s="188"/>
      <c r="Y516" s="188"/>
      <c r="Z516" s="188"/>
      <c r="AA516" s="64"/>
      <c r="AB516" s="64"/>
      <c r="AC516" s="189"/>
      <c r="AD516" s="259"/>
      <c r="AE516" s="259"/>
      <c r="AF516" s="58"/>
      <c r="AG516" s="30"/>
      <c r="AH516" s="58"/>
      <c r="AI516" s="30"/>
      <c r="AJ516" s="134"/>
      <c r="AK516" s="208"/>
      <c r="AL516" s="290"/>
      <c r="AM516" s="88" t="str">
        <f t="shared" si="44"/>
        <v/>
      </c>
      <c r="AN516" s="123" t="str">
        <f t="shared" si="45"/>
        <v/>
      </c>
      <c r="AO516" s="123" t="str">
        <f t="shared" si="46"/>
        <v/>
      </c>
      <c r="AP516" s="123" t="str">
        <f t="shared" si="47"/>
        <v/>
      </c>
      <c r="AQ516" s="89" t="str">
        <f t="shared" si="48"/>
        <v/>
      </c>
      <c r="AR516" s="39"/>
      <c r="AS516" s="234"/>
      <c r="AT516" s="39"/>
    </row>
    <row r="517" spans="2:46" ht="13.5" customHeight="1" thickBot="1" x14ac:dyDescent="0.2">
      <c r="B517" s="291"/>
      <c r="C517" s="29"/>
      <c r="D517" s="187"/>
      <c r="E517" s="58"/>
      <c r="F517" s="190"/>
      <c r="G517" s="190"/>
      <c r="H517" s="190"/>
      <c r="I517" s="58"/>
      <c r="J517" s="58"/>
      <c r="K517" s="189"/>
      <c r="L517" s="259"/>
      <c r="M517" s="259"/>
      <c r="N517" s="58"/>
      <c r="O517" s="30"/>
      <c r="P517" s="58"/>
      <c r="Q517" s="30"/>
      <c r="R517" s="185"/>
      <c r="S517" s="206"/>
      <c r="T517" s="291"/>
      <c r="U517" s="29"/>
      <c r="V517" s="187"/>
      <c r="W517" s="58"/>
      <c r="X517" s="190"/>
      <c r="Y517" s="190"/>
      <c r="Z517" s="190"/>
      <c r="AA517" s="58"/>
      <c r="AB517" s="58"/>
      <c r="AC517" s="189"/>
      <c r="AD517" s="259"/>
      <c r="AE517" s="259"/>
      <c r="AF517" s="58"/>
      <c r="AG517" s="30"/>
      <c r="AH517" s="58"/>
      <c r="AI517" s="30"/>
      <c r="AJ517" s="185"/>
      <c r="AK517" s="208"/>
      <c r="AL517" s="291"/>
      <c r="AM517" s="124" t="str">
        <f t="shared" si="44"/>
        <v/>
      </c>
      <c r="AN517" s="125" t="str">
        <f t="shared" si="45"/>
        <v/>
      </c>
      <c r="AO517" s="125" t="str">
        <f t="shared" si="46"/>
        <v/>
      </c>
      <c r="AP517" s="125" t="str">
        <f t="shared" si="47"/>
        <v/>
      </c>
      <c r="AQ517" s="126" t="str">
        <f t="shared" si="48"/>
        <v/>
      </c>
      <c r="AR517" s="39"/>
      <c r="AS517" s="234"/>
      <c r="AT517" s="39"/>
    </row>
    <row r="518" spans="2:46" ht="13.5" customHeight="1" x14ac:dyDescent="0.15">
      <c r="B518" s="289" t="s">
        <v>169</v>
      </c>
      <c r="C518" s="27" t="s">
        <v>34</v>
      </c>
      <c r="D518" s="41"/>
      <c r="E518" s="57"/>
      <c r="F518" s="98"/>
      <c r="G518" s="98"/>
      <c r="H518" s="98"/>
      <c r="I518" s="62"/>
      <c r="J518" s="62"/>
      <c r="K518" s="63"/>
      <c r="L518" s="258"/>
      <c r="M518" s="258"/>
      <c r="N518" s="57"/>
      <c r="O518" s="28"/>
      <c r="P518" s="57"/>
      <c r="Q518" s="28"/>
      <c r="R518" s="133"/>
      <c r="S518" s="206"/>
      <c r="T518" s="289" t="s">
        <v>169</v>
      </c>
      <c r="U518" s="27" t="s">
        <v>34</v>
      </c>
      <c r="V518" s="41"/>
      <c r="W518" s="57"/>
      <c r="X518" s="98"/>
      <c r="Y518" s="98"/>
      <c r="Z518" s="98"/>
      <c r="AA518" s="62"/>
      <c r="AB518" s="62"/>
      <c r="AC518" s="63"/>
      <c r="AD518" s="258"/>
      <c r="AE518" s="258"/>
      <c r="AF518" s="57"/>
      <c r="AG518" s="28"/>
      <c r="AH518" s="57"/>
      <c r="AI518" s="28"/>
      <c r="AJ518" s="133"/>
      <c r="AK518" s="208"/>
      <c r="AL518" s="289" t="s">
        <v>169</v>
      </c>
      <c r="AM518" s="121" t="str">
        <f t="shared" si="44"/>
        <v/>
      </c>
      <c r="AN518" s="97" t="str">
        <f t="shared" si="45"/>
        <v/>
      </c>
      <c r="AO518" s="97" t="str">
        <f t="shared" si="46"/>
        <v/>
      </c>
      <c r="AP518" s="97" t="str">
        <f t="shared" si="47"/>
        <v/>
      </c>
      <c r="AQ518" s="122" t="str">
        <f t="shared" si="48"/>
        <v/>
      </c>
      <c r="AR518" s="39"/>
      <c r="AS518" s="234"/>
      <c r="AT518" s="39"/>
    </row>
    <row r="519" spans="2:46" ht="13.5" customHeight="1" x14ac:dyDescent="0.15">
      <c r="B519" s="290"/>
      <c r="C519" s="29" t="s">
        <v>35</v>
      </c>
      <c r="D519" s="187"/>
      <c r="E519" s="58"/>
      <c r="F519" s="188"/>
      <c r="G519" s="188"/>
      <c r="H519" s="188"/>
      <c r="I519" s="64"/>
      <c r="J519" s="64"/>
      <c r="K519" s="189"/>
      <c r="L519" s="259"/>
      <c r="M519" s="259"/>
      <c r="N519" s="58"/>
      <c r="O519" s="30"/>
      <c r="P519" s="58"/>
      <c r="Q519" s="30"/>
      <c r="R519" s="134"/>
      <c r="S519" s="206"/>
      <c r="T519" s="290"/>
      <c r="U519" s="29" t="s">
        <v>35</v>
      </c>
      <c r="V519" s="187"/>
      <c r="W519" s="58"/>
      <c r="X519" s="188"/>
      <c r="Y519" s="188"/>
      <c r="Z519" s="188"/>
      <c r="AA519" s="64"/>
      <c r="AB519" s="64"/>
      <c r="AC519" s="189"/>
      <c r="AD519" s="259"/>
      <c r="AE519" s="259"/>
      <c r="AF519" s="58"/>
      <c r="AG519" s="30"/>
      <c r="AH519" s="58"/>
      <c r="AI519" s="30"/>
      <c r="AJ519" s="134"/>
      <c r="AK519" s="208"/>
      <c r="AL519" s="290"/>
      <c r="AM519" s="88" t="str">
        <f t="shared" si="44"/>
        <v/>
      </c>
      <c r="AN519" s="123" t="str">
        <f t="shared" si="45"/>
        <v/>
      </c>
      <c r="AO519" s="123" t="str">
        <f t="shared" si="46"/>
        <v/>
      </c>
      <c r="AP519" s="123" t="str">
        <f t="shared" si="47"/>
        <v/>
      </c>
      <c r="AQ519" s="89" t="str">
        <f t="shared" si="48"/>
        <v/>
      </c>
      <c r="AR519" s="39"/>
      <c r="AS519" s="234"/>
      <c r="AT519" s="39"/>
    </row>
    <row r="520" spans="2:46" ht="13.5" customHeight="1" x14ac:dyDescent="0.15">
      <c r="B520" s="290"/>
      <c r="C520" s="29" t="s">
        <v>36</v>
      </c>
      <c r="D520" s="187"/>
      <c r="E520" s="58"/>
      <c r="F520" s="188"/>
      <c r="G520" s="188"/>
      <c r="H520" s="188"/>
      <c r="I520" s="64"/>
      <c r="J520" s="64"/>
      <c r="K520" s="189"/>
      <c r="L520" s="259"/>
      <c r="M520" s="259"/>
      <c r="N520" s="58"/>
      <c r="O520" s="30"/>
      <c r="P520" s="58"/>
      <c r="Q520" s="30"/>
      <c r="R520" s="134"/>
      <c r="S520" s="206"/>
      <c r="T520" s="290"/>
      <c r="U520" s="29" t="s">
        <v>36</v>
      </c>
      <c r="V520" s="187"/>
      <c r="W520" s="58"/>
      <c r="X520" s="188"/>
      <c r="Y520" s="188"/>
      <c r="Z520" s="188"/>
      <c r="AA520" s="64"/>
      <c r="AB520" s="64"/>
      <c r="AC520" s="189"/>
      <c r="AD520" s="259"/>
      <c r="AE520" s="259"/>
      <c r="AF520" s="58"/>
      <c r="AG520" s="30"/>
      <c r="AH520" s="58"/>
      <c r="AI520" s="30"/>
      <c r="AJ520" s="134"/>
      <c r="AK520" s="208"/>
      <c r="AL520" s="290"/>
      <c r="AM520" s="88" t="str">
        <f t="shared" si="44"/>
        <v/>
      </c>
      <c r="AN520" s="123" t="str">
        <f t="shared" si="45"/>
        <v/>
      </c>
      <c r="AO520" s="123" t="str">
        <f t="shared" si="46"/>
        <v/>
      </c>
      <c r="AP520" s="123" t="str">
        <f t="shared" si="47"/>
        <v/>
      </c>
      <c r="AQ520" s="89" t="str">
        <f t="shared" si="48"/>
        <v/>
      </c>
      <c r="AR520" s="39"/>
      <c r="AS520" s="234"/>
      <c r="AT520" s="39"/>
    </row>
    <row r="521" spans="2:46" ht="13.5" customHeight="1" x14ac:dyDescent="0.15">
      <c r="B521" s="290"/>
      <c r="C521" s="29" t="s">
        <v>38</v>
      </c>
      <c r="D521" s="187"/>
      <c r="E521" s="58"/>
      <c r="F521" s="188"/>
      <c r="G521" s="188"/>
      <c r="H521" s="188"/>
      <c r="I521" s="64"/>
      <c r="J521" s="64"/>
      <c r="K521" s="189"/>
      <c r="L521" s="259"/>
      <c r="M521" s="259"/>
      <c r="N521" s="58"/>
      <c r="O521" s="30"/>
      <c r="P521" s="58"/>
      <c r="Q521" s="30"/>
      <c r="R521" s="134"/>
      <c r="S521" s="206"/>
      <c r="T521" s="290"/>
      <c r="U521" s="29" t="s">
        <v>38</v>
      </c>
      <c r="V521" s="187"/>
      <c r="W521" s="58"/>
      <c r="X521" s="188"/>
      <c r="Y521" s="188"/>
      <c r="Z521" s="188"/>
      <c r="AA521" s="64"/>
      <c r="AB521" s="64"/>
      <c r="AC521" s="189"/>
      <c r="AD521" s="259"/>
      <c r="AE521" s="259"/>
      <c r="AF521" s="58"/>
      <c r="AG521" s="30"/>
      <c r="AH521" s="58"/>
      <c r="AI521" s="30"/>
      <c r="AJ521" s="134"/>
      <c r="AK521" s="208"/>
      <c r="AL521" s="290"/>
      <c r="AM521" s="88" t="str">
        <f t="shared" si="44"/>
        <v/>
      </c>
      <c r="AN521" s="123" t="str">
        <f t="shared" si="45"/>
        <v/>
      </c>
      <c r="AO521" s="123" t="str">
        <f t="shared" si="46"/>
        <v/>
      </c>
      <c r="AP521" s="123" t="str">
        <f t="shared" si="47"/>
        <v/>
      </c>
      <c r="AQ521" s="89" t="str">
        <f t="shared" si="48"/>
        <v/>
      </c>
      <c r="AR521" s="39"/>
      <c r="AS521" s="234"/>
      <c r="AT521" s="39"/>
    </row>
    <row r="522" spans="2:46" ht="13.5" customHeight="1" thickBot="1" x14ac:dyDescent="0.2">
      <c r="B522" s="291"/>
      <c r="C522" s="29"/>
      <c r="D522" s="187"/>
      <c r="E522" s="58"/>
      <c r="F522" s="190"/>
      <c r="G522" s="190"/>
      <c r="H522" s="190"/>
      <c r="I522" s="58"/>
      <c r="J522" s="58"/>
      <c r="K522" s="189"/>
      <c r="L522" s="259"/>
      <c r="M522" s="259"/>
      <c r="N522" s="58"/>
      <c r="O522" s="30"/>
      <c r="P522" s="58"/>
      <c r="Q522" s="30"/>
      <c r="R522" s="185"/>
      <c r="S522" s="206"/>
      <c r="T522" s="291"/>
      <c r="U522" s="29"/>
      <c r="V522" s="187"/>
      <c r="W522" s="58"/>
      <c r="X522" s="190"/>
      <c r="Y522" s="190"/>
      <c r="Z522" s="190"/>
      <c r="AA522" s="58"/>
      <c r="AB522" s="58"/>
      <c r="AC522" s="189"/>
      <c r="AD522" s="259"/>
      <c r="AE522" s="259"/>
      <c r="AF522" s="58"/>
      <c r="AG522" s="30"/>
      <c r="AH522" s="58"/>
      <c r="AI522" s="30"/>
      <c r="AJ522" s="185"/>
      <c r="AK522" s="208"/>
      <c r="AL522" s="291"/>
      <c r="AM522" s="124" t="str">
        <f t="shared" si="44"/>
        <v/>
      </c>
      <c r="AN522" s="125" t="str">
        <f t="shared" si="45"/>
        <v/>
      </c>
      <c r="AO522" s="125" t="str">
        <f t="shared" si="46"/>
        <v/>
      </c>
      <c r="AP522" s="125" t="str">
        <f t="shared" si="47"/>
        <v/>
      </c>
      <c r="AQ522" s="126" t="str">
        <f t="shared" si="48"/>
        <v/>
      </c>
      <c r="AR522" s="39"/>
      <c r="AS522" s="234"/>
      <c r="AT522" s="39"/>
    </row>
    <row r="523" spans="2:46" ht="13.5" customHeight="1" x14ac:dyDescent="0.15">
      <c r="B523" s="289" t="s">
        <v>170</v>
      </c>
      <c r="C523" s="27" t="s">
        <v>34</v>
      </c>
      <c r="D523" s="41"/>
      <c r="E523" s="57"/>
      <c r="F523" s="98"/>
      <c r="G523" s="98"/>
      <c r="H523" s="98"/>
      <c r="I523" s="62"/>
      <c r="J523" s="62"/>
      <c r="K523" s="63"/>
      <c r="L523" s="258"/>
      <c r="M523" s="258"/>
      <c r="N523" s="57"/>
      <c r="O523" s="28"/>
      <c r="P523" s="57"/>
      <c r="Q523" s="28"/>
      <c r="R523" s="133"/>
      <c r="S523" s="206"/>
      <c r="T523" s="289" t="s">
        <v>170</v>
      </c>
      <c r="U523" s="27" t="s">
        <v>34</v>
      </c>
      <c r="V523" s="41"/>
      <c r="W523" s="57"/>
      <c r="X523" s="98"/>
      <c r="Y523" s="98"/>
      <c r="Z523" s="98"/>
      <c r="AA523" s="62"/>
      <c r="AB523" s="62"/>
      <c r="AC523" s="63"/>
      <c r="AD523" s="258"/>
      <c r="AE523" s="258"/>
      <c r="AF523" s="57"/>
      <c r="AG523" s="28"/>
      <c r="AH523" s="57"/>
      <c r="AI523" s="28"/>
      <c r="AJ523" s="133"/>
      <c r="AK523" s="208"/>
      <c r="AL523" s="289" t="s">
        <v>170</v>
      </c>
      <c r="AM523" s="121" t="str">
        <f t="shared" si="44"/>
        <v/>
      </c>
      <c r="AN523" s="97" t="str">
        <f t="shared" si="45"/>
        <v/>
      </c>
      <c r="AO523" s="97" t="str">
        <f t="shared" si="46"/>
        <v/>
      </c>
      <c r="AP523" s="97" t="str">
        <f t="shared" si="47"/>
        <v/>
      </c>
      <c r="AQ523" s="122" t="str">
        <f t="shared" si="48"/>
        <v/>
      </c>
      <c r="AR523" s="39"/>
      <c r="AS523" s="234"/>
      <c r="AT523" s="39"/>
    </row>
    <row r="524" spans="2:46" ht="13.5" customHeight="1" x14ac:dyDescent="0.15">
      <c r="B524" s="290"/>
      <c r="C524" s="29" t="s">
        <v>35</v>
      </c>
      <c r="D524" s="187"/>
      <c r="E524" s="58"/>
      <c r="F524" s="188"/>
      <c r="G524" s="188"/>
      <c r="H524" s="188"/>
      <c r="I524" s="64"/>
      <c r="J524" s="64"/>
      <c r="K524" s="189"/>
      <c r="L524" s="259"/>
      <c r="M524" s="259"/>
      <c r="N524" s="58"/>
      <c r="O524" s="30"/>
      <c r="P524" s="58"/>
      <c r="Q524" s="30"/>
      <c r="R524" s="134"/>
      <c r="S524" s="206"/>
      <c r="T524" s="290"/>
      <c r="U524" s="29" t="s">
        <v>35</v>
      </c>
      <c r="V524" s="187"/>
      <c r="W524" s="58"/>
      <c r="X524" s="188"/>
      <c r="Y524" s="188"/>
      <c r="Z524" s="188"/>
      <c r="AA524" s="64"/>
      <c r="AB524" s="64"/>
      <c r="AC524" s="189"/>
      <c r="AD524" s="259"/>
      <c r="AE524" s="259"/>
      <c r="AF524" s="58"/>
      <c r="AG524" s="30"/>
      <c r="AH524" s="58"/>
      <c r="AI524" s="30"/>
      <c r="AJ524" s="134"/>
      <c r="AK524" s="208"/>
      <c r="AL524" s="290"/>
      <c r="AM524" s="88" t="str">
        <f t="shared" si="44"/>
        <v/>
      </c>
      <c r="AN524" s="123" t="str">
        <f t="shared" si="45"/>
        <v/>
      </c>
      <c r="AO524" s="123" t="str">
        <f t="shared" si="46"/>
        <v/>
      </c>
      <c r="AP524" s="123" t="str">
        <f t="shared" si="47"/>
        <v/>
      </c>
      <c r="AQ524" s="89" t="str">
        <f t="shared" si="48"/>
        <v/>
      </c>
      <c r="AR524" s="39"/>
      <c r="AS524" s="234"/>
      <c r="AT524" s="39"/>
    </row>
    <row r="525" spans="2:46" ht="13.5" customHeight="1" x14ac:dyDescent="0.15">
      <c r="B525" s="290"/>
      <c r="C525" s="29" t="s">
        <v>36</v>
      </c>
      <c r="D525" s="187"/>
      <c r="E525" s="58"/>
      <c r="F525" s="188"/>
      <c r="G525" s="188"/>
      <c r="H525" s="188"/>
      <c r="I525" s="64"/>
      <c r="J525" s="64"/>
      <c r="K525" s="189"/>
      <c r="L525" s="259"/>
      <c r="M525" s="259"/>
      <c r="N525" s="58"/>
      <c r="O525" s="30"/>
      <c r="P525" s="58"/>
      <c r="Q525" s="30"/>
      <c r="R525" s="134"/>
      <c r="S525" s="206"/>
      <c r="T525" s="290"/>
      <c r="U525" s="29" t="s">
        <v>36</v>
      </c>
      <c r="V525" s="187"/>
      <c r="W525" s="58"/>
      <c r="X525" s="188"/>
      <c r="Y525" s="188"/>
      <c r="Z525" s="188"/>
      <c r="AA525" s="64"/>
      <c r="AB525" s="64"/>
      <c r="AC525" s="189"/>
      <c r="AD525" s="259"/>
      <c r="AE525" s="259"/>
      <c r="AF525" s="58"/>
      <c r="AG525" s="30"/>
      <c r="AH525" s="58"/>
      <c r="AI525" s="30"/>
      <c r="AJ525" s="134"/>
      <c r="AK525" s="208"/>
      <c r="AL525" s="290"/>
      <c r="AM525" s="88" t="str">
        <f t="shared" si="44"/>
        <v/>
      </c>
      <c r="AN525" s="123" t="str">
        <f t="shared" si="45"/>
        <v/>
      </c>
      <c r="AO525" s="123" t="str">
        <f t="shared" si="46"/>
        <v/>
      </c>
      <c r="AP525" s="123" t="str">
        <f t="shared" si="47"/>
        <v/>
      </c>
      <c r="AQ525" s="89" t="str">
        <f t="shared" si="48"/>
        <v/>
      </c>
      <c r="AR525" s="39"/>
      <c r="AS525" s="234"/>
      <c r="AT525" s="39"/>
    </row>
    <row r="526" spans="2:46" ht="13.5" customHeight="1" x14ac:dyDescent="0.15">
      <c r="B526" s="290"/>
      <c r="C526" s="29" t="s">
        <v>38</v>
      </c>
      <c r="D526" s="187"/>
      <c r="E526" s="58"/>
      <c r="F526" s="188"/>
      <c r="G526" s="188"/>
      <c r="H526" s="188"/>
      <c r="I526" s="64"/>
      <c r="J526" s="64"/>
      <c r="K526" s="189"/>
      <c r="L526" s="259"/>
      <c r="M526" s="259"/>
      <c r="N526" s="58"/>
      <c r="O526" s="30"/>
      <c r="P526" s="58"/>
      <c r="Q526" s="30"/>
      <c r="R526" s="134"/>
      <c r="S526" s="206"/>
      <c r="T526" s="290"/>
      <c r="U526" s="29" t="s">
        <v>38</v>
      </c>
      <c r="V526" s="187"/>
      <c r="W526" s="58"/>
      <c r="X526" s="188"/>
      <c r="Y526" s="188"/>
      <c r="Z526" s="188"/>
      <c r="AA526" s="64"/>
      <c r="AB526" s="64"/>
      <c r="AC526" s="189"/>
      <c r="AD526" s="259"/>
      <c r="AE526" s="259"/>
      <c r="AF526" s="58"/>
      <c r="AG526" s="30"/>
      <c r="AH526" s="58"/>
      <c r="AI526" s="30"/>
      <c r="AJ526" s="134"/>
      <c r="AK526" s="208"/>
      <c r="AL526" s="290"/>
      <c r="AM526" s="88" t="str">
        <f t="shared" si="44"/>
        <v/>
      </c>
      <c r="AN526" s="123" t="str">
        <f t="shared" si="45"/>
        <v/>
      </c>
      <c r="AO526" s="123" t="str">
        <f t="shared" si="46"/>
        <v/>
      </c>
      <c r="AP526" s="123" t="str">
        <f t="shared" si="47"/>
        <v/>
      </c>
      <c r="AQ526" s="89" t="str">
        <f t="shared" si="48"/>
        <v/>
      </c>
      <c r="AR526" s="39"/>
      <c r="AS526" s="234"/>
      <c r="AT526" s="39"/>
    </row>
    <row r="527" spans="2:46" ht="13.5" customHeight="1" thickBot="1" x14ac:dyDescent="0.2">
      <c r="B527" s="291"/>
      <c r="C527" s="29"/>
      <c r="D527" s="187"/>
      <c r="E527" s="58"/>
      <c r="F527" s="190"/>
      <c r="G527" s="190"/>
      <c r="H527" s="190"/>
      <c r="I527" s="58"/>
      <c r="J527" s="58"/>
      <c r="K527" s="189"/>
      <c r="L527" s="259"/>
      <c r="M527" s="259"/>
      <c r="N527" s="58"/>
      <c r="O527" s="30"/>
      <c r="P527" s="58"/>
      <c r="Q527" s="30"/>
      <c r="R527" s="185"/>
      <c r="S527" s="206"/>
      <c r="T527" s="291"/>
      <c r="U527" s="29"/>
      <c r="V527" s="187"/>
      <c r="W527" s="58"/>
      <c r="X527" s="190"/>
      <c r="Y527" s="190"/>
      <c r="Z527" s="190"/>
      <c r="AA527" s="58"/>
      <c r="AB527" s="58"/>
      <c r="AC527" s="189"/>
      <c r="AD527" s="259"/>
      <c r="AE527" s="259"/>
      <c r="AF527" s="58"/>
      <c r="AG527" s="30"/>
      <c r="AH527" s="58"/>
      <c r="AI527" s="30"/>
      <c r="AJ527" s="185"/>
      <c r="AK527" s="208"/>
      <c r="AL527" s="291"/>
      <c r="AM527" s="124" t="str">
        <f t="shared" si="44"/>
        <v/>
      </c>
      <c r="AN527" s="125" t="str">
        <f t="shared" si="45"/>
        <v/>
      </c>
      <c r="AO527" s="125" t="str">
        <f t="shared" si="46"/>
        <v/>
      </c>
      <c r="AP527" s="125" t="str">
        <f t="shared" si="47"/>
        <v/>
      </c>
      <c r="AQ527" s="126" t="str">
        <f t="shared" si="48"/>
        <v/>
      </c>
      <c r="AR527" s="39"/>
      <c r="AS527" s="234"/>
      <c r="AT527" s="39"/>
    </row>
    <row r="528" spans="2:46" ht="13.5" customHeight="1" x14ac:dyDescent="0.15">
      <c r="B528" s="289" t="s">
        <v>171</v>
      </c>
      <c r="C528" s="27" t="s">
        <v>34</v>
      </c>
      <c r="D528" s="41"/>
      <c r="E528" s="57"/>
      <c r="F528" s="98"/>
      <c r="G528" s="98"/>
      <c r="H528" s="98"/>
      <c r="I528" s="62"/>
      <c r="J528" s="62"/>
      <c r="K528" s="63"/>
      <c r="L528" s="258"/>
      <c r="M528" s="258"/>
      <c r="N528" s="57"/>
      <c r="O528" s="28"/>
      <c r="P528" s="57"/>
      <c r="Q528" s="28"/>
      <c r="R528" s="133"/>
      <c r="S528" s="206"/>
      <c r="T528" s="289" t="s">
        <v>171</v>
      </c>
      <c r="U528" s="27" t="s">
        <v>34</v>
      </c>
      <c r="V528" s="41"/>
      <c r="W528" s="57"/>
      <c r="X528" s="98"/>
      <c r="Y528" s="98"/>
      <c r="Z528" s="98"/>
      <c r="AA528" s="62"/>
      <c r="AB528" s="62"/>
      <c r="AC528" s="63"/>
      <c r="AD528" s="258"/>
      <c r="AE528" s="258"/>
      <c r="AF528" s="57"/>
      <c r="AG528" s="28"/>
      <c r="AH528" s="57"/>
      <c r="AI528" s="28"/>
      <c r="AJ528" s="133"/>
      <c r="AK528" s="208"/>
      <c r="AL528" s="289" t="s">
        <v>171</v>
      </c>
      <c r="AM528" s="121" t="str">
        <f t="shared" si="44"/>
        <v/>
      </c>
      <c r="AN528" s="97" t="str">
        <f t="shared" si="45"/>
        <v/>
      </c>
      <c r="AO528" s="97" t="str">
        <f t="shared" si="46"/>
        <v/>
      </c>
      <c r="AP528" s="97" t="str">
        <f t="shared" si="47"/>
        <v/>
      </c>
      <c r="AQ528" s="122" t="str">
        <f t="shared" si="48"/>
        <v/>
      </c>
      <c r="AR528" s="39"/>
      <c r="AS528" s="234"/>
      <c r="AT528" s="39"/>
    </row>
    <row r="529" spans="2:46" ht="13.5" customHeight="1" x14ac:dyDescent="0.15">
      <c r="B529" s="290"/>
      <c r="C529" s="29" t="s">
        <v>35</v>
      </c>
      <c r="D529" s="187"/>
      <c r="E529" s="58"/>
      <c r="F529" s="188"/>
      <c r="G529" s="188"/>
      <c r="H529" s="188"/>
      <c r="I529" s="64"/>
      <c r="J529" s="64"/>
      <c r="K529" s="189"/>
      <c r="L529" s="259"/>
      <c r="M529" s="259"/>
      <c r="N529" s="58"/>
      <c r="O529" s="30"/>
      <c r="P529" s="58"/>
      <c r="Q529" s="30"/>
      <c r="R529" s="134"/>
      <c r="S529" s="206"/>
      <c r="T529" s="290"/>
      <c r="U529" s="29" t="s">
        <v>35</v>
      </c>
      <c r="V529" s="187"/>
      <c r="W529" s="58"/>
      <c r="X529" s="188"/>
      <c r="Y529" s="188"/>
      <c r="Z529" s="188"/>
      <c r="AA529" s="64"/>
      <c r="AB529" s="64"/>
      <c r="AC529" s="189"/>
      <c r="AD529" s="259"/>
      <c r="AE529" s="259"/>
      <c r="AF529" s="58"/>
      <c r="AG529" s="30"/>
      <c r="AH529" s="58"/>
      <c r="AI529" s="30"/>
      <c r="AJ529" s="134"/>
      <c r="AK529" s="208"/>
      <c r="AL529" s="290"/>
      <c r="AM529" s="88" t="str">
        <f t="shared" si="44"/>
        <v/>
      </c>
      <c r="AN529" s="123" t="str">
        <f t="shared" si="45"/>
        <v/>
      </c>
      <c r="AO529" s="123" t="str">
        <f t="shared" si="46"/>
        <v/>
      </c>
      <c r="AP529" s="123" t="str">
        <f t="shared" si="47"/>
        <v/>
      </c>
      <c r="AQ529" s="89" t="str">
        <f t="shared" si="48"/>
        <v/>
      </c>
      <c r="AR529" s="39"/>
      <c r="AS529" s="234"/>
      <c r="AT529" s="39"/>
    </row>
    <row r="530" spans="2:46" ht="13.5" customHeight="1" x14ac:dyDescent="0.15">
      <c r="B530" s="290"/>
      <c r="C530" s="29" t="s">
        <v>36</v>
      </c>
      <c r="D530" s="187"/>
      <c r="E530" s="58"/>
      <c r="F530" s="188"/>
      <c r="G530" s="188"/>
      <c r="H530" s="188"/>
      <c r="I530" s="64"/>
      <c r="J530" s="64"/>
      <c r="K530" s="189"/>
      <c r="L530" s="259"/>
      <c r="M530" s="259"/>
      <c r="N530" s="58"/>
      <c r="O530" s="30"/>
      <c r="P530" s="58"/>
      <c r="Q530" s="30"/>
      <c r="R530" s="134"/>
      <c r="S530" s="206"/>
      <c r="T530" s="290"/>
      <c r="U530" s="29" t="s">
        <v>36</v>
      </c>
      <c r="V530" s="187"/>
      <c r="W530" s="58"/>
      <c r="X530" s="188"/>
      <c r="Y530" s="188"/>
      <c r="Z530" s="188"/>
      <c r="AA530" s="64"/>
      <c r="AB530" s="64"/>
      <c r="AC530" s="189"/>
      <c r="AD530" s="259"/>
      <c r="AE530" s="259"/>
      <c r="AF530" s="58"/>
      <c r="AG530" s="30"/>
      <c r="AH530" s="58"/>
      <c r="AI530" s="30"/>
      <c r="AJ530" s="134"/>
      <c r="AK530" s="208"/>
      <c r="AL530" s="290"/>
      <c r="AM530" s="88" t="str">
        <f t="shared" si="44"/>
        <v/>
      </c>
      <c r="AN530" s="123" t="str">
        <f t="shared" si="45"/>
        <v/>
      </c>
      <c r="AO530" s="123" t="str">
        <f t="shared" si="46"/>
        <v/>
      </c>
      <c r="AP530" s="123" t="str">
        <f t="shared" si="47"/>
        <v/>
      </c>
      <c r="AQ530" s="89" t="str">
        <f t="shared" si="48"/>
        <v/>
      </c>
      <c r="AR530" s="39"/>
      <c r="AS530" s="234"/>
      <c r="AT530" s="39"/>
    </row>
    <row r="531" spans="2:46" ht="13.5" customHeight="1" x14ac:dyDescent="0.15">
      <c r="B531" s="290"/>
      <c r="C531" s="29" t="s">
        <v>38</v>
      </c>
      <c r="D531" s="187"/>
      <c r="E531" s="58"/>
      <c r="F531" s="188"/>
      <c r="G531" s="188"/>
      <c r="H531" s="188"/>
      <c r="I531" s="64"/>
      <c r="J531" s="64"/>
      <c r="K531" s="189"/>
      <c r="L531" s="259"/>
      <c r="M531" s="259"/>
      <c r="N531" s="58"/>
      <c r="O531" s="30"/>
      <c r="P531" s="58"/>
      <c r="Q531" s="30"/>
      <c r="R531" s="134"/>
      <c r="S531" s="206"/>
      <c r="T531" s="290"/>
      <c r="U531" s="29" t="s">
        <v>38</v>
      </c>
      <c r="V531" s="187"/>
      <c r="W531" s="58"/>
      <c r="X531" s="188"/>
      <c r="Y531" s="188"/>
      <c r="Z531" s="188"/>
      <c r="AA531" s="64"/>
      <c r="AB531" s="64"/>
      <c r="AC531" s="189"/>
      <c r="AD531" s="259"/>
      <c r="AE531" s="259"/>
      <c r="AF531" s="58"/>
      <c r="AG531" s="30"/>
      <c r="AH531" s="58"/>
      <c r="AI531" s="30"/>
      <c r="AJ531" s="134"/>
      <c r="AK531" s="208"/>
      <c r="AL531" s="290"/>
      <c r="AM531" s="88" t="str">
        <f t="shared" si="44"/>
        <v/>
      </c>
      <c r="AN531" s="123" t="str">
        <f t="shared" si="45"/>
        <v/>
      </c>
      <c r="AO531" s="123" t="str">
        <f t="shared" si="46"/>
        <v/>
      </c>
      <c r="AP531" s="123" t="str">
        <f t="shared" si="47"/>
        <v/>
      </c>
      <c r="AQ531" s="89" t="str">
        <f t="shared" si="48"/>
        <v/>
      </c>
      <c r="AR531" s="39"/>
      <c r="AS531" s="234"/>
      <c r="AT531" s="39"/>
    </row>
    <row r="532" spans="2:46" ht="13.5" customHeight="1" thickBot="1" x14ac:dyDescent="0.2">
      <c r="B532" s="291"/>
      <c r="C532" s="29"/>
      <c r="D532" s="187"/>
      <c r="E532" s="58"/>
      <c r="F532" s="190"/>
      <c r="G532" s="190"/>
      <c r="H532" s="190"/>
      <c r="I532" s="58"/>
      <c r="J532" s="58"/>
      <c r="K532" s="189"/>
      <c r="L532" s="259"/>
      <c r="M532" s="259"/>
      <c r="N532" s="58"/>
      <c r="O532" s="30"/>
      <c r="P532" s="58"/>
      <c r="Q532" s="30"/>
      <c r="R532" s="185"/>
      <c r="S532" s="206"/>
      <c r="T532" s="291"/>
      <c r="U532" s="29"/>
      <c r="V532" s="187"/>
      <c r="W532" s="58"/>
      <c r="X532" s="190"/>
      <c r="Y532" s="190"/>
      <c r="Z532" s="190"/>
      <c r="AA532" s="58"/>
      <c r="AB532" s="58"/>
      <c r="AC532" s="189"/>
      <c r="AD532" s="259"/>
      <c r="AE532" s="259"/>
      <c r="AF532" s="58"/>
      <c r="AG532" s="30"/>
      <c r="AH532" s="58"/>
      <c r="AI532" s="30"/>
      <c r="AJ532" s="185"/>
      <c r="AK532" s="208"/>
      <c r="AL532" s="291"/>
      <c r="AM532" s="124" t="str">
        <f t="shared" si="44"/>
        <v/>
      </c>
      <c r="AN532" s="125" t="str">
        <f t="shared" si="45"/>
        <v/>
      </c>
      <c r="AO532" s="125" t="str">
        <f t="shared" si="46"/>
        <v/>
      </c>
      <c r="AP532" s="125" t="str">
        <f t="shared" si="47"/>
        <v/>
      </c>
      <c r="AQ532" s="126" t="str">
        <f t="shared" si="48"/>
        <v/>
      </c>
      <c r="AR532" s="39"/>
      <c r="AS532" s="234"/>
      <c r="AT532" s="39"/>
    </row>
    <row r="533" spans="2:46" ht="13.5" customHeight="1" x14ac:dyDescent="0.15">
      <c r="B533" s="289" t="s">
        <v>172</v>
      </c>
      <c r="C533" s="27" t="s">
        <v>34</v>
      </c>
      <c r="D533" s="41"/>
      <c r="E533" s="57"/>
      <c r="F533" s="98"/>
      <c r="G533" s="98"/>
      <c r="H533" s="98"/>
      <c r="I533" s="62"/>
      <c r="J533" s="62"/>
      <c r="K533" s="63"/>
      <c r="L533" s="258"/>
      <c r="M533" s="258"/>
      <c r="N533" s="57"/>
      <c r="O533" s="28"/>
      <c r="P533" s="57"/>
      <c r="Q533" s="28"/>
      <c r="R533" s="133"/>
      <c r="S533" s="206"/>
      <c r="T533" s="289" t="s">
        <v>172</v>
      </c>
      <c r="U533" s="27" t="s">
        <v>34</v>
      </c>
      <c r="V533" s="41"/>
      <c r="W533" s="57"/>
      <c r="X533" s="98"/>
      <c r="Y533" s="98"/>
      <c r="Z533" s="98"/>
      <c r="AA533" s="62"/>
      <c r="AB533" s="62"/>
      <c r="AC533" s="63"/>
      <c r="AD533" s="258"/>
      <c r="AE533" s="258"/>
      <c r="AF533" s="57"/>
      <c r="AG533" s="28"/>
      <c r="AH533" s="57"/>
      <c r="AI533" s="28"/>
      <c r="AJ533" s="133"/>
      <c r="AK533" s="208"/>
      <c r="AL533" s="289" t="s">
        <v>172</v>
      </c>
      <c r="AM533" s="121" t="str">
        <f t="shared" si="44"/>
        <v/>
      </c>
      <c r="AN533" s="97" t="str">
        <f t="shared" si="45"/>
        <v/>
      </c>
      <c r="AO533" s="97" t="str">
        <f t="shared" si="46"/>
        <v/>
      </c>
      <c r="AP533" s="97" t="str">
        <f t="shared" si="47"/>
        <v/>
      </c>
      <c r="AQ533" s="122" t="str">
        <f t="shared" si="48"/>
        <v/>
      </c>
      <c r="AR533" s="39"/>
      <c r="AS533" s="234"/>
      <c r="AT533" s="39"/>
    </row>
    <row r="534" spans="2:46" ht="13.5" customHeight="1" x14ac:dyDescent="0.15">
      <c r="B534" s="290"/>
      <c r="C534" s="29" t="s">
        <v>35</v>
      </c>
      <c r="D534" s="187"/>
      <c r="E534" s="58"/>
      <c r="F534" s="188"/>
      <c r="G534" s="188"/>
      <c r="H534" s="188"/>
      <c r="I534" s="64"/>
      <c r="J534" s="64"/>
      <c r="K534" s="189"/>
      <c r="L534" s="259"/>
      <c r="M534" s="259"/>
      <c r="N534" s="58"/>
      <c r="O534" s="30"/>
      <c r="P534" s="58"/>
      <c r="Q534" s="30"/>
      <c r="R534" s="134"/>
      <c r="S534" s="206"/>
      <c r="T534" s="290"/>
      <c r="U534" s="29" t="s">
        <v>35</v>
      </c>
      <c r="V534" s="187"/>
      <c r="W534" s="58"/>
      <c r="X534" s="188"/>
      <c r="Y534" s="188"/>
      <c r="Z534" s="188"/>
      <c r="AA534" s="64"/>
      <c r="AB534" s="64"/>
      <c r="AC534" s="189"/>
      <c r="AD534" s="259"/>
      <c r="AE534" s="259"/>
      <c r="AF534" s="58"/>
      <c r="AG534" s="30"/>
      <c r="AH534" s="58"/>
      <c r="AI534" s="30"/>
      <c r="AJ534" s="134"/>
      <c r="AK534" s="208"/>
      <c r="AL534" s="290"/>
      <c r="AM534" s="88" t="str">
        <f t="shared" si="44"/>
        <v/>
      </c>
      <c r="AN534" s="123" t="str">
        <f t="shared" si="45"/>
        <v/>
      </c>
      <c r="AO534" s="123" t="str">
        <f t="shared" si="46"/>
        <v/>
      </c>
      <c r="AP534" s="123" t="str">
        <f t="shared" si="47"/>
        <v/>
      </c>
      <c r="AQ534" s="89" t="str">
        <f t="shared" si="48"/>
        <v/>
      </c>
      <c r="AR534" s="39"/>
      <c r="AS534" s="234"/>
      <c r="AT534" s="39"/>
    </row>
    <row r="535" spans="2:46" ht="13.5" customHeight="1" x14ac:dyDescent="0.15">
      <c r="B535" s="290"/>
      <c r="C535" s="29" t="s">
        <v>36</v>
      </c>
      <c r="D535" s="187"/>
      <c r="E535" s="58"/>
      <c r="F535" s="188"/>
      <c r="G535" s="188"/>
      <c r="H535" s="188"/>
      <c r="I535" s="64"/>
      <c r="J535" s="64"/>
      <c r="K535" s="189"/>
      <c r="L535" s="259"/>
      <c r="M535" s="259"/>
      <c r="N535" s="58"/>
      <c r="O535" s="30"/>
      <c r="P535" s="58"/>
      <c r="Q535" s="30"/>
      <c r="R535" s="134"/>
      <c r="S535" s="206"/>
      <c r="T535" s="290"/>
      <c r="U535" s="29" t="s">
        <v>36</v>
      </c>
      <c r="V535" s="187"/>
      <c r="W535" s="58"/>
      <c r="X535" s="188"/>
      <c r="Y535" s="188"/>
      <c r="Z535" s="188"/>
      <c r="AA535" s="64"/>
      <c r="AB535" s="64"/>
      <c r="AC535" s="189"/>
      <c r="AD535" s="259"/>
      <c r="AE535" s="259"/>
      <c r="AF535" s="58"/>
      <c r="AG535" s="30"/>
      <c r="AH535" s="58"/>
      <c r="AI535" s="30"/>
      <c r="AJ535" s="134"/>
      <c r="AK535" s="208"/>
      <c r="AL535" s="290"/>
      <c r="AM535" s="88" t="str">
        <f t="shared" si="44"/>
        <v/>
      </c>
      <c r="AN535" s="123" t="str">
        <f t="shared" si="45"/>
        <v/>
      </c>
      <c r="AO535" s="123" t="str">
        <f t="shared" si="46"/>
        <v/>
      </c>
      <c r="AP535" s="123" t="str">
        <f t="shared" si="47"/>
        <v/>
      </c>
      <c r="AQ535" s="89" t="str">
        <f t="shared" si="48"/>
        <v/>
      </c>
      <c r="AR535" s="39"/>
      <c r="AS535" s="234"/>
      <c r="AT535" s="39"/>
    </row>
    <row r="536" spans="2:46" ht="13.5" customHeight="1" x14ac:dyDescent="0.15">
      <c r="B536" s="290"/>
      <c r="C536" s="29" t="s">
        <v>38</v>
      </c>
      <c r="D536" s="187"/>
      <c r="E536" s="58"/>
      <c r="F536" s="188"/>
      <c r="G536" s="188"/>
      <c r="H536" s="188"/>
      <c r="I536" s="64"/>
      <c r="J536" s="64"/>
      <c r="K536" s="189"/>
      <c r="L536" s="259"/>
      <c r="M536" s="259"/>
      <c r="N536" s="58"/>
      <c r="O536" s="30"/>
      <c r="P536" s="58"/>
      <c r="Q536" s="30"/>
      <c r="R536" s="134"/>
      <c r="S536" s="206"/>
      <c r="T536" s="290"/>
      <c r="U536" s="29" t="s">
        <v>38</v>
      </c>
      <c r="V536" s="187"/>
      <c r="W536" s="58"/>
      <c r="X536" s="188"/>
      <c r="Y536" s="188"/>
      <c r="Z536" s="188"/>
      <c r="AA536" s="64"/>
      <c r="AB536" s="64"/>
      <c r="AC536" s="189"/>
      <c r="AD536" s="259"/>
      <c r="AE536" s="259"/>
      <c r="AF536" s="58"/>
      <c r="AG536" s="30"/>
      <c r="AH536" s="58"/>
      <c r="AI536" s="30"/>
      <c r="AJ536" s="134"/>
      <c r="AK536" s="208"/>
      <c r="AL536" s="290"/>
      <c r="AM536" s="88" t="str">
        <f t="shared" si="44"/>
        <v/>
      </c>
      <c r="AN536" s="123" t="str">
        <f t="shared" si="45"/>
        <v/>
      </c>
      <c r="AO536" s="123" t="str">
        <f t="shared" si="46"/>
        <v/>
      </c>
      <c r="AP536" s="123" t="str">
        <f t="shared" si="47"/>
        <v/>
      </c>
      <c r="AQ536" s="89" t="str">
        <f t="shared" si="48"/>
        <v/>
      </c>
      <c r="AR536" s="39"/>
      <c r="AS536" s="234"/>
      <c r="AT536" s="39"/>
    </row>
    <row r="537" spans="2:46" ht="13.5" customHeight="1" thickBot="1" x14ac:dyDescent="0.2">
      <c r="B537" s="291"/>
      <c r="C537" s="29"/>
      <c r="D537" s="187"/>
      <c r="E537" s="58"/>
      <c r="F537" s="190"/>
      <c r="G537" s="190"/>
      <c r="H537" s="190"/>
      <c r="I537" s="58"/>
      <c r="J537" s="58"/>
      <c r="K537" s="189"/>
      <c r="L537" s="259"/>
      <c r="M537" s="259"/>
      <c r="N537" s="58"/>
      <c r="O537" s="30"/>
      <c r="P537" s="58"/>
      <c r="Q537" s="30"/>
      <c r="R537" s="185"/>
      <c r="S537" s="206"/>
      <c r="T537" s="291"/>
      <c r="U537" s="29"/>
      <c r="V537" s="187"/>
      <c r="W537" s="58"/>
      <c r="X537" s="190"/>
      <c r="Y537" s="190"/>
      <c r="Z537" s="190"/>
      <c r="AA537" s="58"/>
      <c r="AB537" s="58"/>
      <c r="AC537" s="189"/>
      <c r="AD537" s="259"/>
      <c r="AE537" s="259"/>
      <c r="AF537" s="58"/>
      <c r="AG537" s="30"/>
      <c r="AH537" s="58"/>
      <c r="AI537" s="30"/>
      <c r="AJ537" s="185"/>
      <c r="AK537" s="208"/>
      <c r="AL537" s="291"/>
      <c r="AM537" s="124" t="str">
        <f t="shared" si="44"/>
        <v/>
      </c>
      <c r="AN537" s="125" t="str">
        <f t="shared" si="45"/>
        <v/>
      </c>
      <c r="AO537" s="125" t="str">
        <f t="shared" si="46"/>
        <v/>
      </c>
      <c r="AP537" s="125" t="str">
        <f t="shared" si="47"/>
        <v/>
      </c>
      <c r="AQ537" s="126" t="str">
        <f t="shared" si="48"/>
        <v/>
      </c>
      <c r="AR537" s="39"/>
      <c r="AS537" s="234"/>
      <c r="AT537" s="39"/>
    </row>
    <row r="538" spans="2:46" ht="13.5" customHeight="1" x14ac:dyDescent="0.15">
      <c r="B538" s="289" t="s">
        <v>173</v>
      </c>
      <c r="C538" s="27" t="s">
        <v>34</v>
      </c>
      <c r="D538" s="41"/>
      <c r="E538" s="57"/>
      <c r="F538" s="98"/>
      <c r="G538" s="98"/>
      <c r="H538" s="98"/>
      <c r="I538" s="62"/>
      <c r="J538" s="62"/>
      <c r="K538" s="63"/>
      <c r="L538" s="258"/>
      <c r="M538" s="258"/>
      <c r="N538" s="57"/>
      <c r="O538" s="28"/>
      <c r="P538" s="57"/>
      <c r="Q538" s="28"/>
      <c r="R538" s="133"/>
      <c r="S538" s="206"/>
      <c r="T538" s="289" t="s">
        <v>173</v>
      </c>
      <c r="U538" s="27" t="s">
        <v>34</v>
      </c>
      <c r="V538" s="41"/>
      <c r="W538" s="57"/>
      <c r="X538" s="98"/>
      <c r="Y538" s="98"/>
      <c r="Z538" s="98"/>
      <c r="AA538" s="62"/>
      <c r="AB538" s="62"/>
      <c r="AC538" s="63"/>
      <c r="AD538" s="258"/>
      <c r="AE538" s="258"/>
      <c r="AF538" s="57"/>
      <c r="AG538" s="28"/>
      <c r="AH538" s="57"/>
      <c r="AI538" s="28"/>
      <c r="AJ538" s="133"/>
      <c r="AK538" s="208"/>
      <c r="AL538" s="289" t="s">
        <v>173</v>
      </c>
      <c r="AM538" s="121" t="str">
        <f t="shared" si="44"/>
        <v/>
      </c>
      <c r="AN538" s="97" t="str">
        <f t="shared" si="45"/>
        <v/>
      </c>
      <c r="AO538" s="97" t="str">
        <f t="shared" si="46"/>
        <v/>
      </c>
      <c r="AP538" s="97" t="str">
        <f t="shared" si="47"/>
        <v/>
      </c>
      <c r="AQ538" s="122" t="str">
        <f t="shared" si="48"/>
        <v/>
      </c>
      <c r="AR538" s="39"/>
      <c r="AS538" s="234"/>
      <c r="AT538" s="39"/>
    </row>
    <row r="539" spans="2:46" ht="13.5" customHeight="1" x14ac:dyDescent="0.15">
      <c r="B539" s="290"/>
      <c r="C539" s="29" t="s">
        <v>35</v>
      </c>
      <c r="D539" s="187"/>
      <c r="E539" s="58"/>
      <c r="F539" s="188"/>
      <c r="G539" s="188"/>
      <c r="H539" s="188"/>
      <c r="I539" s="64"/>
      <c r="J539" s="64"/>
      <c r="K539" s="189"/>
      <c r="L539" s="259"/>
      <c r="M539" s="259"/>
      <c r="N539" s="58"/>
      <c r="O539" s="30"/>
      <c r="P539" s="58"/>
      <c r="Q539" s="30"/>
      <c r="R539" s="134"/>
      <c r="S539" s="206"/>
      <c r="T539" s="290"/>
      <c r="U539" s="29" t="s">
        <v>35</v>
      </c>
      <c r="V539" s="187"/>
      <c r="W539" s="58"/>
      <c r="X539" s="188"/>
      <c r="Y539" s="188"/>
      <c r="Z539" s="188"/>
      <c r="AA539" s="64"/>
      <c r="AB539" s="64"/>
      <c r="AC539" s="189"/>
      <c r="AD539" s="259"/>
      <c r="AE539" s="259"/>
      <c r="AF539" s="58"/>
      <c r="AG539" s="30"/>
      <c r="AH539" s="58"/>
      <c r="AI539" s="30"/>
      <c r="AJ539" s="134"/>
      <c r="AK539" s="208"/>
      <c r="AL539" s="290"/>
      <c r="AM539" s="88" t="str">
        <f t="shared" si="44"/>
        <v/>
      </c>
      <c r="AN539" s="123" t="str">
        <f t="shared" si="45"/>
        <v/>
      </c>
      <c r="AO539" s="123" t="str">
        <f t="shared" si="46"/>
        <v/>
      </c>
      <c r="AP539" s="123" t="str">
        <f t="shared" si="47"/>
        <v/>
      </c>
      <c r="AQ539" s="89" t="str">
        <f t="shared" si="48"/>
        <v/>
      </c>
      <c r="AR539" s="39"/>
      <c r="AS539" s="234"/>
      <c r="AT539" s="39"/>
    </row>
    <row r="540" spans="2:46" ht="13.5" customHeight="1" x14ac:dyDescent="0.15">
      <c r="B540" s="290"/>
      <c r="C540" s="29" t="s">
        <v>36</v>
      </c>
      <c r="D540" s="187"/>
      <c r="E540" s="58"/>
      <c r="F540" s="188"/>
      <c r="G540" s="188"/>
      <c r="H540" s="188"/>
      <c r="I540" s="64"/>
      <c r="J540" s="64"/>
      <c r="K540" s="189"/>
      <c r="L540" s="259"/>
      <c r="M540" s="259"/>
      <c r="N540" s="58"/>
      <c r="O540" s="30"/>
      <c r="P540" s="58"/>
      <c r="Q540" s="30"/>
      <c r="R540" s="134"/>
      <c r="S540" s="206"/>
      <c r="T540" s="290"/>
      <c r="U540" s="29" t="s">
        <v>36</v>
      </c>
      <c r="V540" s="187"/>
      <c r="W540" s="58"/>
      <c r="X540" s="188"/>
      <c r="Y540" s="188"/>
      <c r="Z540" s="188"/>
      <c r="AA540" s="64"/>
      <c r="AB540" s="64"/>
      <c r="AC540" s="189"/>
      <c r="AD540" s="259"/>
      <c r="AE540" s="259"/>
      <c r="AF540" s="58"/>
      <c r="AG540" s="30"/>
      <c r="AH540" s="58"/>
      <c r="AI540" s="30"/>
      <c r="AJ540" s="134"/>
      <c r="AK540" s="208"/>
      <c r="AL540" s="290"/>
      <c r="AM540" s="88" t="str">
        <f t="shared" si="44"/>
        <v/>
      </c>
      <c r="AN540" s="123" t="str">
        <f t="shared" si="45"/>
        <v/>
      </c>
      <c r="AO540" s="123" t="str">
        <f t="shared" si="46"/>
        <v/>
      </c>
      <c r="AP540" s="123" t="str">
        <f t="shared" si="47"/>
        <v/>
      </c>
      <c r="AQ540" s="89" t="str">
        <f t="shared" si="48"/>
        <v/>
      </c>
      <c r="AR540" s="39"/>
      <c r="AS540" s="234"/>
      <c r="AT540" s="39"/>
    </row>
    <row r="541" spans="2:46" ht="13.5" customHeight="1" x14ac:dyDescent="0.15">
      <c r="B541" s="290"/>
      <c r="C541" s="29" t="s">
        <v>38</v>
      </c>
      <c r="D541" s="187"/>
      <c r="E541" s="58"/>
      <c r="F541" s="188"/>
      <c r="G541" s="188"/>
      <c r="H541" s="188"/>
      <c r="I541" s="64"/>
      <c r="J541" s="64"/>
      <c r="K541" s="189"/>
      <c r="L541" s="259"/>
      <c r="M541" s="259"/>
      <c r="N541" s="58"/>
      <c r="O541" s="30"/>
      <c r="P541" s="58"/>
      <c r="Q541" s="30"/>
      <c r="R541" s="134"/>
      <c r="S541" s="206"/>
      <c r="T541" s="290"/>
      <c r="U541" s="29" t="s">
        <v>38</v>
      </c>
      <c r="V541" s="187"/>
      <c r="W541" s="58"/>
      <c r="X541" s="188"/>
      <c r="Y541" s="188"/>
      <c r="Z541" s="188"/>
      <c r="AA541" s="64"/>
      <c r="AB541" s="64"/>
      <c r="AC541" s="189"/>
      <c r="AD541" s="259"/>
      <c r="AE541" s="259"/>
      <c r="AF541" s="58"/>
      <c r="AG541" s="30"/>
      <c r="AH541" s="58"/>
      <c r="AI541" s="30"/>
      <c r="AJ541" s="134"/>
      <c r="AK541" s="208"/>
      <c r="AL541" s="290"/>
      <c r="AM541" s="88" t="str">
        <f t="shared" si="44"/>
        <v/>
      </c>
      <c r="AN541" s="123" t="str">
        <f t="shared" si="45"/>
        <v/>
      </c>
      <c r="AO541" s="123" t="str">
        <f t="shared" si="46"/>
        <v/>
      </c>
      <c r="AP541" s="123" t="str">
        <f t="shared" si="47"/>
        <v/>
      </c>
      <c r="AQ541" s="89" t="str">
        <f t="shared" si="48"/>
        <v/>
      </c>
      <c r="AR541" s="39"/>
      <c r="AS541" s="234"/>
      <c r="AT541" s="39"/>
    </row>
    <row r="542" spans="2:46" ht="13.5" customHeight="1" thickBot="1" x14ac:dyDescent="0.2">
      <c r="B542" s="291"/>
      <c r="C542" s="29"/>
      <c r="D542" s="187"/>
      <c r="E542" s="58"/>
      <c r="F542" s="190"/>
      <c r="G542" s="190"/>
      <c r="H542" s="190"/>
      <c r="I542" s="58"/>
      <c r="J542" s="58"/>
      <c r="K542" s="189"/>
      <c r="L542" s="259"/>
      <c r="M542" s="259"/>
      <c r="N542" s="58"/>
      <c r="O542" s="30"/>
      <c r="P542" s="58"/>
      <c r="Q542" s="30"/>
      <c r="R542" s="185"/>
      <c r="S542" s="206"/>
      <c r="T542" s="291"/>
      <c r="U542" s="29"/>
      <c r="V542" s="187"/>
      <c r="W542" s="58"/>
      <c r="X542" s="190"/>
      <c r="Y542" s="190"/>
      <c r="Z542" s="190"/>
      <c r="AA542" s="58"/>
      <c r="AB542" s="58"/>
      <c r="AC542" s="189"/>
      <c r="AD542" s="259"/>
      <c r="AE542" s="259"/>
      <c r="AF542" s="58"/>
      <c r="AG542" s="30"/>
      <c r="AH542" s="58"/>
      <c r="AI542" s="30"/>
      <c r="AJ542" s="185"/>
      <c r="AK542" s="208"/>
      <c r="AL542" s="291"/>
      <c r="AM542" s="124" t="str">
        <f t="shared" si="44"/>
        <v/>
      </c>
      <c r="AN542" s="125" t="str">
        <f t="shared" si="45"/>
        <v/>
      </c>
      <c r="AO542" s="125" t="str">
        <f t="shared" si="46"/>
        <v/>
      </c>
      <c r="AP542" s="125" t="str">
        <f t="shared" si="47"/>
        <v/>
      </c>
      <c r="AQ542" s="126" t="str">
        <f t="shared" si="48"/>
        <v/>
      </c>
      <c r="AR542" s="39"/>
      <c r="AS542" s="234"/>
      <c r="AT542" s="39"/>
    </row>
    <row r="543" spans="2:46" ht="13.5" customHeight="1" x14ac:dyDescent="0.15">
      <c r="B543" s="289" t="s">
        <v>174</v>
      </c>
      <c r="C543" s="27" t="s">
        <v>34</v>
      </c>
      <c r="D543" s="41"/>
      <c r="E543" s="57"/>
      <c r="F543" s="98"/>
      <c r="G543" s="98"/>
      <c r="H543" s="98"/>
      <c r="I543" s="62"/>
      <c r="J543" s="62"/>
      <c r="K543" s="63"/>
      <c r="L543" s="258"/>
      <c r="M543" s="258"/>
      <c r="N543" s="57"/>
      <c r="O543" s="28"/>
      <c r="P543" s="57"/>
      <c r="Q543" s="28"/>
      <c r="R543" s="133"/>
      <c r="S543" s="206"/>
      <c r="T543" s="289" t="s">
        <v>174</v>
      </c>
      <c r="U543" s="27" t="s">
        <v>34</v>
      </c>
      <c r="V543" s="41"/>
      <c r="W543" s="57"/>
      <c r="X543" s="98"/>
      <c r="Y543" s="98"/>
      <c r="Z543" s="98"/>
      <c r="AA543" s="62"/>
      <c r="AB543" s="62"/>
      <c r="AC543" s="63"/>
      <c r="AD543" s="258"/>
      <c r="AE543" s="258"/>
      <c r="AF543" s="57"/>
      <c r="AG543" s="28"/>
      <c r="AH543" s="57"/>
      <c r="AI543" s="28"/>
      <c r="AJ543" s="133"/>
      <c r="AK543" s="208"/>
      <c r="AL543" s="289" t="s">
        <v>174</v>
      </c>
      <c r="AM543" s="121" t="str">
        <f t="shared" si="44"/>
        <v/>
      </c>
      <c r="AN543" s="97" t="str">
        <f t="shared" si="45"/>
        <v/>
      </c>
      <c r="AO543" s="97" t="str">
        <f t="shared" si="46"/>
        <v/>
      </c>
      <c r="AP543" s="97" t="str">
        <f t="shared" si="47"/>
        <v/>
      </c>
      <c r="AQ543" s="122" t="str">
        <f t="shared" si="48"/>
        <v/>
      </c>
      <c r="AR543" s="39"/>
      <c r="AS543" s="234"/>
      <c r="AT543" s="39"/>
    </row>
    <row r="544" spans="2:46" ht="13.5" customHeight="1" x14ac:dyDescent="0.15">
      <c r="B544" s="290"/>
      <c r="C544" s="29" t="s">
        <v>35</v>
      </c>
      <c r="D544" s="187"/>
      <c r="E544" s="58"/>
      <c r="F544" s="188"/>
      <c r="G544" s="188"/>
      <c r="H544" s="188"/>
      <c r="I544" s="64"/>
      <c r="J544" s="64"/>
      <c r="K544" s="189"/>
      <c r="L544" s="259"/>
      <c r="M544" s="259"/>
      <c r="N544" s="58"/>
      <c r="O544" s="30"/>
      <c r="P544" s="58"/>
      <c r="Q544" s="30"/>
      <c r="R544" s="134"/>
      <c r="S544" s="206"/>
      <c r="T544" s="290"/>
      <c r="U544" s="29" t="s">
        <v>35</v>
      </c>
      <c r="V544" s="187"/>
      <c r="W544" s="58"/>
      <c r="X544" s="188"/>
      <c r="Y544" s="188"/>
      <c r="Z544" s="188"/>
      <c r="AA544" s="64"/>
      <c r="AB544" s="64"/>
      <c r="AC544" s="189"/>
      <c r="AD544" s="259"/>
      <c r="AE544" s="259"/>
      <c r="AF544" s="58"/>
      <c r="AG544" s="30"/>
      <c r="AH544" s="58"/>
      <c r="AI544" s="30"/>
      <c r="AJ544" s="134"/>
      <c r="AK544" s="208"/>
      <c r="AL544" s="290"/>
      <c r="AM544" s="88" t="str">
        <f t="shared" si="44"/>
        <v/>
      </c>
      <c r="AN544" s="123" t="str">
        <f t="shared" si="45"/>
        <v/>
      </c>
      <c r="AO544" s="123" t="str">
        <f t="shared" si="46"/>
        <v/>
      </c>
      <c r="AP544" s="123" t="str">
        <f t="shared" si="47"/>
        <v/>
      </c>
      <c r="AQ544" s="89" t="str">
        <f t="shared" si="48"/>
        <v/>
      </c>
      <c r="AR544" s="39"/>
      <c r="AS544" s="234"/>
      <c r="AT544" s="39"/>
    </row>
    <row r="545" spans="2:46" ht="13.5" customHeight="1" x14ac:dyDescent="0.15">
      <c r="B545" s="290"/>
      <c r="C545" s="29" t="s">
        <v>36</v>
      </c>
      <c r="D545" s="187"/>
      <c r="E545" s="58"/>
      <c r="F545" s="188"/>
      <c r="G545" s="188"/>
      <c r="H545" s="188"/>
      <c r="I545" s="64"/>
      <c r="J545" s="64"/>
      <c r="K545" s="189"/>
      <c r="L545" s="259"/>
      <c r="M545" s="259"/>
      <c r="N545" s="58"/>
      <c r="O545" s="30"/>
      <c r="P545" s="58"/>
      <c r="Q545" s="30"/>
      <c r="R545" s="134"/>
      <c r="S545" s="206"/>
      <c r="T545" s="290"/>
      <c r="U545" s="29" t="s">
        <v>36</v>
      </c>
      <c r="V545" s="187"/>
      <c r="W545" s="58"/>
      <c r="X545" s="188"/>
      <c r="Y545" s="188"/>
      <c r="Z545" s="188"/>
      <c r="AA545" s="64"/>
      <c r="AB545" s="64"/>
      <c r="AC545" s="189"/>
      <c r="AD545" s="259"/>
      <c r="AE545" s="259"/>
      <c r="AF545" s="58"/>
      <c r="AG545" s="30"/>
      <c r="AH545" s="58"/>
      <c r="AI545" s="30"/>
      <c r="AJ545" s="134"/>
      <c r="AK545" s="208"/>
      <c r="AL545" s="290"/>
      <c r="AM545" s="88" t="str">
        <f t="shared" ref="AM545:AM608" si="49">IF(OR(X545="",F545=""),"",X545-F545)</f>
        <v/>
      </c>
      <c r="AN545" s="123" t="str">
        <f t="shared" ref="AN545:AN608" si="50">IF(OR(Y545="",G545=""),"",Y545-G545)</f>
        <v/>
      </c>
      <c r="AO545" s="123" t="str">
        <f t="shared" ref="AO545:AO608" si="51">IF(OR(Z545="",H545=""),"",Z545-H545)</f>
        <v/>
      </c>
      <c r="AP545" s="123" t="str">
        <f t="shared" ref="AP545:AP608" si="52">IF(OR(AA545="",I545=""),"",AA545-I545)</f>
        <v/>
      </c>
      <c r="AQ545" s="89" t="str">
        <f t="shared" ref="AQ545:AQ608" si="53">IF(OR(AB545="",J545=""),"",AB545-J545)</f>
        <v/>
      </c>
      <c r="AR545" s="39"/>
      <c r="AS545" s="234"/>
      <c r="AT545" s="39"/>
    </row>
    <row r="546" spans="2:46" ht="13.5" customHeight="1" x14ac:dyDescent="0.15">
      <c r="B546" s="290"/>
      <c r="C546" s="29" t="s">
        <v>38</v>
      </c>
      <c r="D546" s="187"/>
      <c r="E546" s="58"/>
      <c r="F546" s="188"/>
      <c r="G546" s="188"/>
      <c r="H546" s="188"/>
      <c r="I546" s="64"/>
      <c r="J546" s="64"/>
      <c r="K546" s="189"/>
      <c r="L546" s="259"/>
      <c r="M546" s="259"/>
      <c r="N546" s="58"/>
      <c r="O546" s="30"/>
      <c r="P546" s="58"/>
      <c r="Q546" s="30"/>
      <c r="R546" s="134"/>
      <c r="S546" s="206"/>
      <c r="T546" s="290"/>
      <c r="U546" s="29" t="s">
        <v>38</v>
      </c>
      <c r="V546" s="187"/>
      <c r="W546" s="58"/>
      <c r="X546" s="188"/>
      <c r="Y546" s="188"/>
      <c r="Z546" s="188"/>
      <c r="AA546" s="64"/>
      <c r="AB546" s="64"/>
      <c r="AC546" s="189"/>
      <c r="AD546" s="259"/>
      <c r="AE546" s="259"/>
      <c r="AF546" s="58"/>
      <c r="AG546" s="30"/>
      <c r="AH546" s="58"/>
      <c r="AI546" s="30"/>
      <c r="AJ546" s="134"/>
      <c r="AK546" s="208"/>
      <c r="AL546" s="290"/>
      <c r="AM546" s="88" t="str">
        <f t="shared" si="49"/>
        <v/>
      </c>
      <c r="AN546" s="123" t="str">
        <f t="shared" si="50"/>
        <v/>
      </c>
      <c r="AO546" s="123" t="str">
        <f t="shared" si="51"/>
        <v/>
      </c>
      <c r="AP546" s="123" t="str">
        <f t="shared" si="52"/>
        <v/>
      </c>
      <c r="AQ546" s="89" t="str">
        <f t="shared" si="53"/>
        <v/>
      </c>
      <c r="AR546" s="39"/>
      <c r="AS546" s="234"/>
      <c r="AT546" s="39"/>
    </row>
    <row r="547" spans="2:46" ht="13.5" customHeight="1" thickBot="1" x14ac:dyDescent="0.2">
      <c r="B547" s="291"/>
      <c r="C547" s="29"/>
      <c r="D547" s="187"/>
      <c r="E547" s="58"/>
      <c r="F547" s="190"/>
      <c r="G547" s="190"/>
      <c r="H547" s="190"/>
      <c r="I547" s="58"/>
      <c r="J547" s="58"/>
      <c r="K547" s="189"/>
      <c r="L547" s="259"/>
      <c r="M547" s="259"/>
      <c r="N547" s="58"/>
      <c r="O547" s="30"/>
      <c r="P547" s="58"/>
      <c r="Q547" s="30"/>
      <c r="R547" s="185"/>
      <c r="S547" s="206"/>
      <c r="T547" s="291"/>
      <c r="U547" s="29"/>
      <c r="V547" s="187"/>
      <c r="W547" s="58"/>
      <c r="X547" s="190"/>
      <c r="Y547" s="190"/>
      <c r="Z547" s="190"/>
      <c r="AA547" s="58"/>
      <c r="AB547" s="58"/>
      <c r="AC547" s="189"/>
      <c r="AD547" s="259"/>
      <c r="AE547" s="259"/>
      <c r="AF547" s="58"/>
      <c r="AG547" s="30"/>
      <c r="AH547" s="58"/>
      <c r="AI547" s="30"/>
      <c r="AJ547" s="185"/>
      <c r="AK547" s="208"/>
      <c r="AL547" s="291"/>
      <c r="AM547" s="124" t="str">
        <f t="shared" si="49"/>
        <v/>
      </c>
      <c r="AN547" s="125" t="str">
        <f t="shared" si="50"/>
        <v/>
      </c>
      <c r="AO547" s="125" t="str">
        <f t="shared" si="51"/>
        <v/>
      </c>
      <c r="AP547" s="125" t="str">
        <f t="shared" si="52"/>
        <v/>
      </c>
      <c r="AQ547" s="126" t="str">
        <f t="shared" si="53"/>
        <v/>
      </c>
      <c r="AR547" s="39"/>
      <c r="AS547" s="234"/>
      <c r="AT547" s="39"/>
    </row>
    <row r="548" spans="2:46" ht="13.5" customHeight="1" x14ac:dyDescent="0.15">
      <c r="B548" s="289" t="s">
        <v>175</v>
      </c>
      <c r="C548" s="27" t="s">
        <v>34</v>
      </c>
      <c r="D548" s="41"/>
      <c r="E548" s="57"/>
      <c r="F548" s="98"/>
      <c r="G548" s="98"/>
      <c r="H548" s="98"/>
      <c r="I548" s="62"/>
      <c r="J548" s="62"/>
      <c r="K548" s="63"/>
      <c r="L548" s="258"/>
      <c r="M548" s="258"/>
      <c r="N548" s="57"/>
      <c r="O548" s="28"/>
      <c r="P548" s="57"/>
      <c r="Q548" s="28"/>
      <c r="R548" s="133"/>
      <c r="S548" s="206"/>
      <c r="T548" s="289" t="s">
        <v>175</v>
      </c>
      <c r="U548" s="27" t="s">
        <v>34</v>
      </c>
      <c r="V548" s="41"/>
      <c r="W548" s="57"/>
      <c r="X548" s="98"/>
      <c r="Y548" s="98"/>
      <c r="Z548" s="98"/>
      <c r="AA548" s="62"/>
      <c r="AB548" s="62"/>
      <c r="AC548" s="63"/>
      <c r="AD548" s="258"/>
      <c r="AE548" s="258"/>
      <c r="AF548" s="57"/>
      <c r="AG548" s="28"/>
      <c r="AH548" s="57"/>
      <c r="AI548" s="28"/>
      <c r="AJ548" s="133"/>
      <c r="AK548" s="208"/>
      <c r="AL548" s="289" t="s">
        <v>175</v>
      </c>
      <c r="AM548" s="121" t="str">
        <f t="shared" si="49"/>
        <v/>
      </c>
      <c r="AN548" s="97" t="str">
        <f t="shared" si="50"/>
        <v/>
      </c>
      <c r="AO548" s="97" t="str">
        <f t="shared" si="51"/>
        <v/>
      </c>
      <c r="AP548" s="97" t="str">
        <f t="shared" si="52"/>
        <v/>
      </c>
      <c r="AQ548" s="122" t="str">
        <f t="shared" si="53"/>
        <v/>
      </c>
      <c r="AR548" s="39"/>
      <c r="AS548" s="234"/>
      <c r="AT548" s="39"/>
    </row>
    <row r="549" spans="2:46" ht="13.5" customHeight="1" x14ac:dyDescent="0.15">
      <c r="B549" s="290"/>
      <c r="C549" s="29" t="s">
        <v>35</v>
      </c>
      <c r="D549" s="187"/>
      <c r="E549" s="58"/>
      <c r="F549" s="188"/>
      <c r="G549" s="188"/>
      <c r="H549" s="188"/>
      <c r="I549" s="64"/>
      <c r="J549" s="64"/>
      <c r="K549" s="189"/>
      <c r="L549" s="259"/>
      <c r="M549" s="259"/>
      <c r="N549" s="58"/>
      <c r="O549" s="30"/>
      <c r="P549" s="58"/>
      <c r="Q549" s="30"/>
      <c r="R549" s="134"/>
      <c r="S549" s="206"/>
      <c r="T549" s="290"/>
      <c r="U549" s="29" t="s">
        <v>35</v>
      </c>
      <c r="V549" s="187"/>
      <c r="W549" s="58"/>
      <c r="X549" s="188"/>
      <c r="Y549" s="188"/>
      <c r="Z549" s="188"/>
      <c r="AA549" s="64"/>
      <c r="AB549" s="64"/>
      <c r="AC549" s="189"/>
      <c r="AD549" s="259"/>
      <c r="AE549" s="259"/>
      <c r="AF549" s="58"/>
      <c r="AG549" s="30"/>
      <c r="AH549" s="58"/>
      <c r="AI549" s="30"/>
      <c r="AJ549" s="134"/>
      <c r="AK549" s="208"/>
      <c r="AL549" s="290"/>
      <c r="AM549" s="88" t="str">
        <f t="shared" si="49"/>
        <v/>
      </c>
      <c r="AN549" s="123" t="str">
        <f t="shared" si="50"/>
        <v/>
      </c>
      <c r="AO549" s="123" t="str">
        <f t="shared" si="51"/>
        <v/>
      </c>
      <c r="AP549" s="123" t="str">
        <f t="shared" si="52"/>
        <v/>
      </c>
      <c r="AQ549" s="89" t="str">
        <f t="shared" si="53"/>
        <v/>
      </c>
      <c r="AR549" s="39"/>
      <c r="AS549" s="234"/>
      <c r="AT549" s="39"/>
    </row>
    <row r="550" spans="2:46" ht="13.5" customHeight="1" x14ac:dyDescent="0.15">
      <c r="B550" s="290"/>
      <c r="C550" s="29" t="s">
        <v>36</v>
      </c>
      <c r="D550" s="187"/>
      <c r="E550" s="58"/>
      <c r="F550" s="188"/>
      <c r="G550" s="188"/>
      <c r="H550" s="188"/>
      <c r="I550" s="64"/>
      <c r="J550" s="64"/>
      <c r="K550" s="189"/>
      <c r="L550" s="259"/>
      <c r="M550" s="259"/>
      <c r="N550" s="58"/>
      <c r="O550" s="30"/>
      <c r="P550" s="58"/>
      <c r="Q550" s="30"/>
      <c r="R550" s="134"/>
      <c r="S550" s="206"/>
      <c r="T550" s="290"/>
      <c r="U550" s="29" t="s">
        <v>36</v>
      </c>
      <c r="V550" s="187"/>
      <c r="W550" s="58"/>
      <c r="X550" s="188"/>
      <c r="Y550" s="188"/>
      <c r="Z550" s="188"/>
      <c r="AA550" s="64"/>
      <c r="AB550" s="64"/>
      <c r="AC550" s="189"/>
      <c r="AD550" s="259"/>
      <c r="AE550" s="259"/>
      <c r="AF550" s="58"/>
      <c r="AG550" s="30"/>
      <c r="AH550" s="58"/>
      <c r="AI550" s="30"/>
      <c r="AJ550" s="134"/>
      <c r="AK550" s="208"/>
      <c r="AL550" s="290"/>
      <c r="AM550" s="88" t="str">
        <f t="shared" si="49"/>
        <v/>
      </c>
      <c r="AN550" s="123" t="str">
        <f t="shared" si="50"/>
        <v/>
      </c>
      <c r="AO550" s="123" t="str">
        <f t="shared" si="51"/>
        <v/>
      </c>
      <c r="AP550" s="123" t="str">
        <f t="shared" si="52"/>
        <v/>
      </c>
      <c r="AQ550" s="89" t="str">
        <f t="shared" si="53"/>
        <v/>
      </c>
      <c r="AR550" s="39"/>
      <c r="AS550" s="234"/>
      <c r="AT550" s="39"/>
    </row>
    <row r="551" spans="2:46" ht="13.5" customHeight="1" x14ac:dyDescent="0.15">
      <c r="B551" s="290"/>
      <c r="C551" s="29" t="s">
        <v>38</v>
      </c>
      <c r="D551" s="187"/>
      <c r="E551" s="58"/>
      <c r="F551" s="188"/>
      <c r="G551" s="188"/>
      <c r="H551" s="188"/>
      <c r="I551" s="64"/>
      <c r="J551" s="64"/>
      <c r="K551" s="189"/>
      <c r="L551" s="259"/>
      <c r="M551" s="259"/>
      <c r="N551" s="58"/>
      <c r="O551" s="30"/>
      <c r="P551" s="58"/>
      <c r="Q551" s="30"/>
      <c r="R551" s="134"/>
      <c r="S551" s="206"/>
      <c r="T551" s="290"/>
      <c r="U551" s="29" t="s">
        <v>38</v>
      </c>
      <c r="V551" s="187"/>
      <c r="W551" s="58"/>
      <c r="X551" s="188"/>
      <c r="Y551" s="188"/>
      <c r="Z551" s="188"/>
      <c r="AA551" s="64"/>
      <c r="AB551" s="64"/>
      <c r="AC551" s="189"/>
      <c r="AD551" s="259"/>
      <c r="AE551" s="259"/>
      <c r="AF551" s="58"/>
      <c r="AG551" s="30"/>
      <c r="AH551" s="58"/>
      <c r="AI551" s="30"/>
      <c r="AJ551" s="134"/>
      <c r="AK551" s="208"/>
      <c r="AL551" s="290"/>
      <c r="AM551" s="88" t="str">
        <f t="shared" si="49"/>
        <v/>
      </c>
      <c r="AN551" s="123" t="str">
        <f t="shared" si="50"/>
        <v/>
      </c>
      <c r="AO551" s="123" t="str">
        <f t="shared" si="51"/>
        <v/>
      </c>
      <c r="AP551" s="123" t="str">
        <f t="shared" si="52"/>
        <v/>
      </c>
      <c r="AQ551" s="89" t="str">
        <f t="shared" si="53"/>
        <v/>
      </c>
      <c r="AR551" s="39"/>
      <c r="AS551" s="234"/>
      <c r="AT551" s="39"/>
    </row>
    <row r="552" spans="2:46" ht="13.5" customHeight="1" thickBot="1" x14ac:dyDescent="0.2">
      <c r="B552" s="291"/>
      <c r="C552" s="29"/>
      <c r="D552" s="187"/>
      <c r="E552" s="58"/>
      <c r="F552" s="190"/>
      <c r="G552" s="190"/>
      <c r="H552" s="190"/>
      <c r="I552" s="58"/>
      <c r="J552" s="58"/>
      <c r="K552" s="189"/>
      <c r="L552" s="259"/>
      <c r="M552" s="259"/>
      <c r="N552" s="58"/>
      <c r="O552" s="30"/>
      <c r="P552" s="58"/>
      <c r="Q552" s="30"/>
      <c r="R552" s="185"/>
      <c r="S552" s="206"/>
      <c r="T552" s="291"/>
      <c r="U552" s="29"/>
      <c r="V552" s="187"/>
      <c r="W552" s="58"/>
      <c r="X552" s="190"/>
      <c r="Y552" s="190"/>
      <c r="Z552" s="190"/>
      <c r="AA552" s="58"/>
      <c r="AB552" s="58"/>
      <c r="AC552" s="189"/>
      <c r="AD552" s="259"/>
      <c r="AE552" s="259"/>
      <c r="AF552" s="58"/>
      <c r="AG552" s="30"/>
      <c r="AH552" s="58"/>
      <c r="AI552" s="30"/>
      <c r="AJ552" s="185"/>
      <c r="AK552" s="208"/>
      <c r="AL552" s="291"/>
      <c r="AM552" s="124" t="str">
        <f t="shared" si="49"/>
        <v/>
      </c>
      <c r="AN552" s="125" t="str">
        <f t="shared" si="50"/>
        <v/>
      </c>
      <c r="AO552" s="125" t="str">
        <f t="shared" si="51"/>
        <v/>
      </c>
      <c r="AP552" s="125" t="str">
        <f t="shared" si="52"/>
        <v/>
      </c>
      <c r="AQ552" s="126" t="str">
        <f t="shared" si="53"/>
        <v/>
      </c>
      <c r="AR552" s="39"/>
      <c r="AS552" s="234"/>
      <c r="AT552" s="39"/>
    </row>
    <row r="553" spans="2:46" ht="13.5" customHeight="1" x14ac:dyDescent="0.15">
      <c r="B553" s="289" t="s">
        <v>176</v>
      </c>
      <c r="C553" s="27" t="s">
        <v>34</v>
      </c>
      <c r="D553" s="41"/>
      <c r="E553" s="57"/>
      <c r="F553" s="98"/>
      <c r="G553" s="98"/>
      <c r="H553" s="98"/>
      <c r="I553" s="62"/>
      <c r="J553" s="62"/>
      <c r="K553" s="63"/>
      <c r="L553" s="258"/>
      <c r="M553" s="258"/>
      <c r="N553" s="57"/>
      <c r="O553" s="28"/>
      <c r="P553" s="57"/>
      <c r="Q553" s="28"/>
      <c r="R553" s="133"/>
      <c r="S553" s="206"/>
      <c r="T553" s="289" t="s">
        <v>176</v>
      </c>
      <c r="U553" s="27" t="s">
        <v>34</v>
      </c>
      <c r="V553" s="41"/>
      <c r="W553" s="57"/>
      <c r="X553" s="98"/>
      <c r="Y553" s="98"/>
      <c r="Z553" s="98"/>
      <c r="AA553" s="62"/>
      <c r="AB553" s="62"/>
      <c r="AC553" s="63"/>
      <c r="AD553" s="258"/>
      <c r="AE553" s="258"/>
      <c r="AF553" s="57"/>
      <c r="AG553" s="28"/>
      <c r="AH553" s="57"/>
      <c r="AI553" s="28"/>
      <c r="AJ553" s="133"/>
      <c r="AK553" s="208"/>
      <c r="AL553" s="289" t="s">
        <v>176</v>
      </c>
      <c r="AM553" s="121" t="str">
        <f t="shared" si="49"/>
        <v/>
      </c>
      <c r="AN553" s="97" t="str">
        <f t="shared" si="50"/>
        <v/>
      </c>
      <c r="AO553" s="97" t="str">
        <f t="shared" si="51"/>
        <v/>
      </c>
      <c r="AP553" s="97" t="str">
        <f t="shared" si="52"/>
        <v/>
      </c>
      <c r="AQ553" s="122" t="str">
        <f t="shared" si="53"/>
        <v/>
      </c>
      <c r="AR553" s="39"/>
      <c r="AS553" s="234"/>
      <c r="AT553" s="39"/>
    </row>
    <row r="554" spans="2:46" ht="13.5" customHeight="1" x14ac:dyDescent="0.15">
      <c r="B554" s="290"/>
      <c r="C554" s="29" t="s">
        <v>35</v>
      </c>
      <c r="D554" s="187"/>
      <c r="E554" s="58"/>
      <c r="F554" s="188"/>
      <c r="G554" s="188"/>
      <c r="H554" s="188"/>
      <c r="I554" s="64"/>
      <c r="J554" s="64"/>
      <c r="K554" s="189"/>
      <c r="L554" s="259"/>
      <c r="M554" s="259"/>
      <c r="N554" s="58"/>
      <c r="O554" s="30"/>
      <c r="P554" s="58"/>
      <c r="Q554" s="30"/>
      <c r="R554" s="134"/>
      <c r="S554" s="206"/>
      <c r="T554" s="290"/>
      <c r="U554" s="29" t="s">
        <v>35</v>
      </c>
      <c r="V554" s="187"/>
      <c r="W554" s="58"/>
      <c r="X554" s="188"/>
      <c r="Y554" s="188"/>
      <c r="Z554" s="188"/>
      <c r="AA554" s="64"/>
      <c r="AB554" s="64"/>
      <c r="AC554" s="189"/>
      <c r="AD554" s="259"/>
      <c r="AE554" s="259"/>
      <c r="AF554" s="58"/>
      <c r="AG554" s="30"/>
      <c r="AH554" s="58"/>
      <c r="AI554" s="30"/>
      <c r="AJ554" s="134"/>
      <c r="AK554" s="208"/>
      <c r="AL554" s="290"/>
      <c r="AM554" s="88" t="str">
        <f t="shared" si="49"/>
        <v/>
      </c>
      <c r="AN554" s="123" t="str">
        <f t="shared" si="50"/>
        <v/>
      </c>
      <c r="AO554" s="123" t="str">
        <f t="shared" si="51"/>
        <v/>
      </c>
      <c r="AP554" s="123" t="str">
        <f t="shared" si="52"/>
        <v/>
      </c>
      <c r="AQ554" s="89" t="str">
        <f t="shared" si="53"/>
        <v/>
      </c>
      <c r="AR554" s="39"/>
      <c r="AS554" s="234"/>
      <c r="AT554" s="39"/>
    </row>
    <row r="555" spans="2:46" ht="13.5" customHeight="1" x14ac:dyDescent="0.15">
      <c r="B555" s="290"/>
      <c r="C555" s="29" t="s">
        <v>36</v>
      </c>
      <c r="D555" s="187"/>
      <c r="E555" s="58"/>
      <c r="F555" s="188"/>
      <c r="G555" s="188"/>
      <c r="H555" s="188"/>
      <c r="I555" s="64"/>
      <c r="J555" s="64"/>
      <c r="K555" s="189"/>
      <c r="L555" s="259"/>
      <c r="M555" s="259"/>
      <c r="N555" s="58"/>
      <c r="O555" s="30"/>
      <c r="P555" s="58"/>
      <c r="Q555" s="30"/>
      <c r="R555" s="134"/>
      <c r="S555" s="206"/>
      <c r="T555" s="290"/>
      <c r="U555" s="29" t="s">
        <v>36</v>
      </c>
      <c r="V555" s="187"/>
      <c r="W555" s="58"/>
      <c r="X555" s="188"/>
      <c r="Y555" s="188"/>
      <c r="Z555" s="188"/>
      <c r="AA555" s="64"/>
      <c r="AB555" s="64"/>
      <c r="AC555" s="189"/>
      <c r="AD555" s="259"/>
      <c r="AE555" s="259"/>
      <c r="AF555" s="58"/>
      <c r="AG555" s="30"/>
      <c r="AH555" s="58"/>
      <c r="AI555" s="30"/>
      <c r="AJ555" s="134"/>
      <c r="AK555" s="208"/>
      <c r="AL555" s="290"/>
      <c r="AM555" s="88" t="str">
        <f t="shared" si="49"/>
        <v/>
      </c>
      <c r="AN555" s="123" t="str">
        <f t="shared" si="50"/>
        <v/>
      </c>
      <c r="AO555" s="123" t="str">
        <f t="shared" si="51"/>
        <v/>
      </c>
      <c r="AP555" s="123" t="str">
        <f t="shared" si="52"/>
        <v/>
      </c>
      <c r="AQ555" s="89" t="str">
        <f t="shared" si="53"/>
        <v/>
      </c>
      <c r="AR555" s="39"/>
      <c r="AS555" s="234"/>
      <c r="AT555" s="39"/>
    </row>
    <row r="556" spans="2:46" ht="13.5" customHeight="1" x14ac:dyDescent="0.15">
      <c r="B556" s="290"/>
      <c r="C556" s="29" t="s">
        <v>38</v>
      </c>
      <c r="D556" s="187"/>
      <c r="E556" s="58"/>
      <c r="F556" s="188"/>
      <c r="G556" s="188"/>
      <c r="H556" s="188"/>
      <c r="I556" s="64"/>
      <c r="J556" s="64"/>
      <c r="K556" s="189"/>
      <c r="L556" s="259"/>
      <c r="M556" s="259"/>
      <c r="N556" s="58"/>
      <c r="O556" s="30"/>
      <c r="P556" s="58"/>
      <c r="Q556" s="30"/>
      <c r="R556" s="134"/>
      <c r="S556" s="206"/>
      <c r="T556" s="290"/>
      <c r="U556" s="29" t="s">
        <v>38</v>
      </c>
      <c r="V556" s="187"/>
      <c r="W556" s="58"/>
      <c r="X556" s="188"/>
      <c r="Y556" s="188"/>
      <c r="Z556" s="188"/>
      <c r="AA556" s="64"/>
      <c r="AB556" s="64"/>
      <c r="AC556" s="189"/>
      <c r="AD556" s="259"/>
      <c r="AE556" s="259"/>
      <c r="AF556" s="58"/>
      <c r="AG556" s="30"/>
      <c r="AH556" s="58"/>
      <c r="AI556" s="30"/>
      <c r="AJ556" s="134"/>
      <c r="AK556" s="208"/>
      <c r="AL556" s="290"/>
      <c r="AM556" s="88" t="str">
        <f t="shared" si="49"/>
        <v/>
      </c>
      <c r="AN556" s="123" t="str">
        <f t="shared" si="50"/>
        <v/>
      </c>
      <c r="AO556" s="123" t="str">
        <f t="shared" si="51"/>
        <v/>
      </c>
      <c r="AP556" s="123" t="str">
        <f t="shared" si="52"/>
        <v/>
      </c>
      <c r="AQ556" s="89" t="str">
        <f t="shared" si="53"/>
        <v/>
      </c>
      <c r="AR556" s="39"/>
      <c r="AS556" s="234"/>
      <c r="AT556" s="39"/>
    </row>
    <row r="557" spans="2:46" ht="13.5" customHeight="1" thickBot="1" x14ac:dyDescent="0.2">
      <c r="B557" s="291"/>
      <c r="C557" s="29"/>
      <c r="D557" s="187"/>
      <c r="E557" s="58"/>
      <c r="F557" s="190"/>
      <c r="G557" s="190"/>
      <c r="H557" s="190"/>
      <c r="I557" s="58"/>
      <c r="J557" s="58"/>
      <c r="K557" s="189"/>
      <c r="L557" s="259"/>
      <c r="M557" s="259"/>
      <c r="N557" s="58"/>
      <c r="O557" s="30"/>
      <c r="P557" s="58"/>
      <c r="Q557" s="30"/>
      <c r="R557" s="185"/>
      <c r="S557" s="206"/>
      <c r="T557" s="291"/>
      <c r="U557" s="29"/>
      <c r="V557" s="187"/>
      <c r="W557" s="58"/>
      <c r="X557" s="190"/>
      <c r="Y557" s="190"/>
      <c r="Z557" s="190"/>
      <c r="AA557" s="58"/>
      <c r="AB557" s="58"/>
      <c r="AC557" s="189"/>
      <c r="AD557" s="259"/>
      <c r="AE557" s="259"/>
      <c r="AF557" s="58"/>
      <c r="AG557" s="30"/>
      <c r="AH557" s="58"/>
      <c r="AI557" s="30"/>
      <c r="AJ557" s="185"/>
      <c r="AK557" s="208"/>
      <c r="AL557" s="291"/>
      <c r="AM557" s="124" t="str">
        <f t="shared" si="49"/>
        <v/>
      </c>
      <c r="AN557" s="125" t="str">
        <f t="shared" si="50"/>
        <v/>
      </c>
      <c r="AO557" s="125" t="str">
        <f t="shared" si="51"/>
        <v/>
      </c>
      <c r="AP557" s="125" t="str">
        <f t="shared" si="52"/>
        <v/>
      </c>
      <c r="AQ557" s="126" t="str">
        <f t="shared" si="53"/>
        <v/>
      </c>
      <c r="AR557" s="39"/>
      <c r="AS557" s="234"/>
      <c r="AT557" s="39"/>
    </row>
    <row r="558" spans="2:46" ht="13.5" customHeight="1" x14ac:dyDescent="0.15">
      <c r="B558" s="289" t="s">
        <v>177</v>
      </c>
      <c r="C558" s="27" t="s">
        <v>34</v>
      </c>
      <c r="D558" s="41"/>
      <c r="E558" s="57"/>
      <c r="F558" s="98"/>
      <c r="G558" s="98"/>
      <c r="H558" s="98"/>
      <c r="I558" s="62"/>
      <c r="J558" s="62"/>
      <c r="K558" s="63"/>
      <c r="L558" s="258"/>
      <c r="M558" s="258"/>
      <c r="N558" s="57"/>
      <c r="O558" s="28"/>
      <c r="P558" s="57"/>
      <c r="Q558" s="28"/>
      <c r="R558" s="133"/>
      <c r="S558" s="206"/>
      <c r="T558" s="289" t="s">
        <v>177</v>
      </c>
      <c r="U558" s="27" t="s">
        <v>34</v>
      </c>
      <c r="V558" s="41"/>
      <c r="W558" s="57"/>
      <c r="X558" s="98"/>
      <c r="Y558" s="98"/>
      <c r="Z558" s="98"/>
      <c r="AA558" s="62"/>
      <c r="AB558" s="62"/>
      <c r="AC558" s="63"/>
      <c r="AD558" s="258"/>
      <c r="AE558" s="258"/>
      <c r="AF558" s="57"/>
      <c r="AG558" s="28"/>
      <c r="AH558" s="57"/>
      <c r="AI558" s="28"/>
      <c r="AJ558" s="133"/>
      <c r="AK558" s="208"/>
      <c r="AL558" s="289" t="s">
        <v>177</v>
      </c>
      <c r="AM558" s="121" t="str">
        <f t="shared" si="49"/>
        <v/>
      </c>
      <c r="AN558" s="97" t="str">
        <f t="shared" si="50"/>
        <v/>
      </c>
      <c r="AO558" s="97" t="str">
        <f t="shared" si="51"/>
        <v/>
      </c>
      <c r="AP558" s="97" t="str">
        <f t="shared" si="52"/>
        <v/>
      </c>
      <c r="AQ558" s="122" t="str">
        <f t="shared" si="53"/>
        <v/>
      </c>
      <c r="AR558" s="39"/>
      <c r="AS558" s="234"/>
      <c r="AT558" s="39"/>
    </row>
    <row r="559" spans="2:46" ht="13.5" customHeight="1" x14ac:dyDescent="0.15">
      <c r="B559" s="290"/>
      <c r="C559" s="29" t="s">
        <v>35</v>
      </c>
      <c r="D559" s="187"/>
      <c r="E559" s="58"/>
      <c r="F559" s="188"/>
      <c r="G559" s="188"/>
      <c r="H559" s="188"/>
      <c r="I559" s="64"/>
      <c r="J559" s="64"/>
      <c r="K559" s="189"/>
      <c r="L559" s="259"/>
      <c r="M559" s="259"/>
      <c r="N559" s="58"/>
      <c r="O559" s="30"/>
      <c r="P559" s="58"/>
      <c r="Q559" s="30"/>
      <c r="R559" s="134"/>
      <c r="S559" s="206"/>
      <c r="T559" s="290"/>
      <c r="U559" s="29" t="s">
        <v>35</v>
      </c>
      <c r="V559" s="187"/>
      <c r="W559" s="58"/>
      <c r="X559" s="188"/>
      <c r="Y559" s="188"/>
      <c r="Z559" s="188"/>
      <c r="AA559" s="64"/>
      <c r="AB559" s="64"/>
      <c r="AC559" s="189"/>
      <c r="AD559" s="259"/>
      <c r="AE559" s="259"/>
      <c r="AF559" s="58"/>
      <c r="AG559" s="30"/>
      <c r="AH559" s="58"/>
      <c r="AI559" s="30"/>
      <c r="AJ559" s="134"/>
      <c r="AK559" s="208"/>
      <c r="AL559" s="290"/>
      <c r="AM559" s="88" t="str">
        <f t="shared" si="49"/>
        <v/>
      </c>
      <c r="AN559" s="123" t="str">
        <f t="shared" si="50"/>
        <v/>
      </c>
      <c r="AO559" s="123" t="str">
        <f t="shared" si="51"/>
        <v/>
      </c>
      <c r="AP559" s="123" t="str">
        <f t="shared" si="52"/>
        <v/>
      </c>
      <c r="AQ559" s="89" t="str">
        <f t="shared" si="53"/>
        <v/>
      </c>
      <c r="AR559" s="39"/>
      <c r="AS559" s="234"/>
      <c r="AT559" s="39"/>
    </row>
    <row r="560" spans="2:46" ht="13.5" customHeight="1" x14ac:dyDescent="0.15">
      <c r="B560" s="290"/>
      <c r="C560" s="29" t="s">
        <v>36</v>
      </c>
      <c r="D560" s="187"/>
      <c r="E560" s="58"/>
      <c r="F560" s="188"/>
      <c r="G560" s="188"/>
      <c r="H560" s="188"/>
      <c r="I560" s="64"/>
      <c r="J560" s="64"/>
      <c r="K560" s="189"/>
      <c r="L560" s="259"/>
      <c r="M560" s="259"/>
      <c r="N560" s="58"/>
      <c r="O560" s="30"/>
      <c r="P560" s="58"/>
      <c r="Q560" s="30"/>
      <c r="R560" s="134"/>
      <c r="S560" s="206"/>
      <c r="T560" s="290"/>
      <c r="U560" s="29" t="s">
        <v>36</v>
      </c>
      <c r="V560" s="187"/>
      <c r="W560" s="58"/>
      <c r="X560" s="188"/>
      <c r="Y560" s="188"/>
      <c r="Z560" s="188"/>
      <c r="AA560" s="64"/>
      <c r="AB560" s="64"/>
      <c r="AC560" s="189"/>
      <c r="AD560" s="259"/>
      <c r="AE560" s="259"/>
      <c r="AF560" s="58"/>
      <c r="AG560" s="30"/>
      <c r="AH560" s="58"/>
      <c r="AI560" s="30"/>
      <c r="AJ560" s="134"/>
      <c r="AK560" s="208"/>
      <c r="AL560" s="290"/>
      <c r="AM560" s="88" t="str">
        <f t="shared" si="49"/>
        <v/>
      </c>
      <c r="AN560" s="123" t="str">
        <f t="shared" si="50"/>
        <v/>
      </c>
      <c r="AO560" s="123" t="str">
        <f t="shared" si="51"/>
        <v/>
      </c>
      <c r="AP560" s="123" t="str">
        <f t="shared" si="52"/>
        <v/>
      </c>
      <c r="AQ560" s="89" t="str">
        <f t="shared" si="53"/>
        <v/>
      </c>
      <c r="AR560" s="39"/>
      <c r="AS560" s="234"/>
      <c r="AT560" s="39"/>
    </row>
    <row r="561" spans="2:46" ht="13.5" customHeight="1" x14ac:dyDescent="0.15">
      <c r="B561" s="290"/>
      <c r="C561" s="29" t="s">
        <v>38</v>
      </c>
      <c r="D561" s="187"/>
      <c r="E561" s="58"/>
      <c r="F561" s="188"/>
      <c r="G561" s="188"/>
      <c r="H561" s="188"/>
      <c r="I561" s="64"/>
      <c r="J561" s="64"/>
      <c r="K561" s="189"/>
      <c r="L561" s="259"/>
      <c r="M561" s="259"/>
      <c r="N561" s="58"/>
      <c r="O561" s="30"/>
      <c r="P561" s="58"/>
      <c r="Q561" s="30"/>
      <c r="R561" s="134"/>
      <c r="S561" s="206"/>
      <c r="T561" s="290"/>
      <c r="U561" s="29" t="s">
        <v>38</v>
      </c>
      <c r="V561" s="187"/>
      <c r="W561" s="58"/>
      <c r="X561" s="188"/>
      <c r="Y561" s="188"/>
      <c r="Z561" s="188"/>
      <c r="AA561" s="64"/>
      <c r="AB561" s="64"/>
      <c r="AC561" s="189"/>
      <c r="AD561" s="259"/>
      <c r="AE561" s="259"/>
      <c r="AF561" s="58"/>
      <c r="AG561" s="30"/>
      <c r="AH561" s="58"/>
      <c r="AI561" s="30"/>
      <c r="AJ561" s="134"/>
      <c r="AK561" s="208"/>
      <c r="AL561" s="290"/>
      <c r="AM561" s="88" t="str">
        <f t="shared" si="49"/>
        <v/>
      </c>
      <c r="AN561" s="123" t="str">
        <f t="shared" si="50"/>
        <v/>
      </c>
      <c r="AO561" s="123" t="str">
        <f t="shared" si="51"/>
        <v/>
      </c>
      <c r="AP561" s="123" t="str">
        <f t="shared" si="52"/>
        <v/>
      </c>
      <c r="AQ561" s="89" t="str">
        <f t="shared" si="53"/>
        <v/>
      </c>
      <c r="AR561" s="39"/>
      <c r="AS561" s="234"/>
      <c r="AT561" s="39"/>
    </row>
    <row r="562" spans="2:46" ht="13.5" customHeight="1" thickBot="1" x14ac:dyDescent="0.2">
      <c r="B562" s="291"/>
      <c r="C562" s="29"/>
      <c r="D562" s="187"/>
      <c r="E562" s="58"/>
      <c r="F562" s="190"/>
      <c r="G562" s="190"/>
      <c r="H562" s="190"/>
      <c r="I562" s="58"/>
      <c r="J562" s="58"/>
      <c r="K562" s="189"/>
      <c r="L562" s="259"/>
      <c r="M562" s="259"/>
      <c r="N562" s="58"/>
      <c r="O562" s="30"/>
      <c r="P562" s="58"/>
      <c r="Q562" s="30"/>
      <c r="R562" s="185"/>
      <c r="S562" s="206"/>
      <c r="T562" s="291"/>
      <c r="U562" s="29"/>
      <c r="V562" s="187"/>
      <c r="W562" s="58"/>
      <c r="X562" s="190"/>
      <c r="Y562" s="190"/>
      <c r="Z562" s="190"/>
      <c r="AA562" s="58"/>
      <c r="AB562" s="58"/>
      <c r="AC562" s="189"/>
      <c r="AD562" s="259"/>
      <c r="AE562" s="259"/>
      <c r="AF562" s="58"/>
      <c r="AG562" s="30"/>
      <c r="AH562" s="58"/>
      <c r="AI562" s="30"/>
      <c r="AJ562" s="185"/>
      <c r="AK562" s="208"/>
      <c r="AL562" s="291"/>
      <c r="AM562" s="124" t="str">
        <f t="shared" si="49"/>
        <v/>
      </c>
      <c r="AN562" s="125" t="str">
        <f t="shared" si="50"/>
        <v/>
      </c>
      <c r="AO562" s="125" t="str">
        <f t="shared" si="51"/>
        <v/>
      </c>
      <c r="AP562" s="125" t="str">
        <f t="shared" si="52"/>
        <v/>
      </c>
      <c r="AQ562" s="126" t="str">
        <f t="shared" si="53"/>
        <v/>
      </c>
      <c r="AR562" s="39"/>
      <c r="AS562" s="234"/>
      <c r="AT562" s="39"/>
    </row>
    <row r="563" spans="2:46" ht="13.5" customHeight="1" x14ac:dyDescent="0.15">
      <c r="B563" s="289" t="s">
        <v>178</v>
      </c>
      <c r="C563" s="27" t="s">
        <v>34</v>
      </c>
      <c r="D563" s="41"/>
      <c r="E563" s="57"/>
      <c r="F563" s="98"/>
      <c r="G563" s="98"/>
      <c r="H563" s="98"/>
      <c r="I563" s="62"/>
      <c r="J563" s="62"/>
      <c r="K563" s="63"/>
      <c r="L563" s="258"/>
      <c r="M563" s="258"/>
      <c r="N563" s="57"/>
      <c r="O563" s="28"/>
      <c r="P563" s="57"/>
      <c r="Q563" s="28"/>
      <c r="R563" s="133"/>
      <c r="S563" s="206"/>
      <c r="T563" s="289" t="s">
        <v>178</v>
      </c>
      <c r="U563" s="27" t="s">
        <v>34</v>
      </c>
      <c r="V563" s="41"/>
      <c r="W563" s="57"/>
      <c r="X563" s="98"/>
      <c r="Y563" s="98"/>
      <c r="Z563" s="98"/>
      <c r="AA563" s="62"/>
      <c r="AB563" s="62"/>
      <c r="AC563" s="63"/>
      <c r="AD563" s="258"/>
      <c r="AE563" s="258"/>
      <c r="AF563" s="57"/>
      <c r="AG563" s="28"/>
      <c r="AH563" s="57"/>
      <c r="AI563" s="28"/>
      <c r="AJ563" s="133"/>
      <c r="AK563" s="208"/>
      <c r="AL563" s="289" t="s">
        <v>178</v>
      </c>
      <c r="AM563" s="121" t="str">
        <f t="shared" si="49"/>
        <v/>
      </c>
      <c r="AN563" s="97" t="str">
        <f t="shared" si="50"/>
        <v/>
      </c>
      <c r="AO563" s="97" t="str">
        <f t="shared" si="51"/>
        <v/>
      </c>
      <c r="AP563" s="97" t="str">
        <f t="shared" si="52"/>
        <v/>
      </c>
      <c r="AQ563" s="122" t="str">
        <f t="shared" si="53"/>
        <v/>
      </c>
      <c r="AR563" s="39"/>
      <c r="AS563" s="234"/>
      <c r="AT563" s="39"/>
    </row>
    <row r="564" spans="2:46" ht="13.5" customHeight="1" x14ac:dyDescent="0.15">
      <c r="B564" s="290"/>
      <c r="C564" s="29" t="s">
        <v>35</v>
      </c>
      <c r="D564" s="187"/>
      <c r="E564" s="58"/>
      <c r="F564" s="188"/>
      <c r="G564" s="188"/>
      <c r="H564" s="188"/>
      <c r="I564" s="64"/>
      <c r="J564" s="64"/>
      <c r="K564" s="189"/>
      <c r="L564" s="259"/>
      <c r="M564" s="259"/>
      <c r="N564" s="58"/>
      <c r="O564" s="30"/>
      <c r="P564" s="58"/>
      <c r="Q564" s="30"/>
      <c r="R564" s="134"/>
      <c r="S564" s="206"/>
      <c r="T564" s="290"/>
      <c r="U564" s="29" t="s">
        <v>35</v>
      </c>
      <c r="V564" s="187"/>
      <c r="W564" s="58"/>
      <c r="X564" s="188"/>
      <c r="Y564" s="188"/>
      <c r="Z564" s="188"/>
      <c r="AA564" s="64"/>
      <c r="AB564" s="64"/>
      <c r="AC564" s="189"/>
      <c r="AD564" s="259"/>
      <c r="AE564" s="259"/>
      <c r="AF564" s="58"/>
      <c r="AG564" s="30"/>
      <c r="AH564" s="58"/>
      <c r="AI564" s="30"/>
      <c r="AJ564" s="134"/>
      <c r="AK564" s="208"/>
      <c r="AL564" s="290"/>
      <c r="AM564" s="88" t="str">
        <f t="shared" si="49"/>
        <v/>
      </c>
      <c r="AN564" s="123" t="str">
        <f t="shared" si="50"/>
        <v/>
      </c>
      <c r="AO564" s="123" t="str">
        <f t="shared" si="51"/>
        <v/>
      </c>
      <c r="AP564" s="123" t="str">
        <f t="shared" si="52"/>
        <v/>
      </c>
      <c r="AQ564" s="89" t="str">
        <f t="shared" si="53"/>
        <v/>
      </c>
      <c r="AR564" s="39"/>
      <c r="AS564" s="234"/>
      <c r="AT564" s="39"/>
    </row>
    <row r="565" spans="2:46" ht="13.5" customHeight="1" x14ac:dyDescent="0.15">
      <c r="B565" s="290"/>
      <c r="C565" s="29" t="s">
        <v>36</v>
      </c>
      <c r="D565" s="187"/>
      <c r="E565" s="58"/>
      <c r="F565" s="188"/>
      <c r="G565" s="188"/>
      <c r="H565" s="188"/>
      <c r="I565" s="64"/>
      <c r="J565" s="64"/>
      <c r="K565" s="189"/>
      <c r="L565" s="259"/>
      <c r="M565" s="259"/>
      <c r="N565" s="58"/>
      <c r="O565" s="30"/>
      <c r="P565" s="58"/>
      <c r="Q565" s="30"/>
      <c r="R565" s="134"/>
      <c r="S565" s="206"/>
      <c r="T565" s="290"/>
      <c r="U565" s="29" t="s">
        <v>36</v>
      </c>
      <c r="V565" s="187"/>
      <c r="W565" s="58"/>
      <c r="X565" s="188"/>
      <c r="Y565" s="188"/>
      <c r="Z565" s="188"/>
      <c r="AA565" s="64"/>
      <c r="AB565" s="64"/>
      <c r="AC565" s="189"/>
      <c r="AD565" s="259"/>
      <c r="AE565" s="259"/>
      <c r="AF565" s="58"/>
      <c r="AG565" s="30"/>
      <c r="AH565" s="58"/>
      <c r="AI565" s="30"/>
      <c r="AJ565" s="134"/>
      <c r="AK565" s="208"/>
      <c r="AL565" s="290"/>
      <c r="AM565" s="88" t="str">
        <f t="shared" si="49"/>
        <v/>
      </c>
      <c r="AN565" s="123" t="str">
        <f t="shared" si="50"/>
        <v/>
      </c>
      <c r="AO565" s="123" t="str">
        <f t="shared" si="51"/>
        <v/>
      </c>
      <c r="AP565" s="123" t="str">
        <f t="shared" si="52"/>
        <v/>
      </c>
      <c r="AQ565" s="89" t="str">
        <f t="shared" si="53"/>
        <v/>
      </c>
      <c r="AR565" s="39"/>
      <c r="AS565" s="234"/>
      <c r="AT565" s="39"/>
    </row>
    <row r="566" spans="2:46" ht="13.5" customHeight="1" x14ac:dyDescent="0.15">
      <c r="B566" s="290"/>
      <c r="C566" s="29" t="s">
        <v>38</v>
      </c>
      <c r="D566" s="187"/>
      <c r="E566" s="58"/>
      <c r="F566" s="188"/>
      <c r="G566" s="188"/>
      <c r="H566" s="188"/>
      <c r="I566" s="64"/>
      <c r="J566" s="64"/>
      <c r="K566" s="189"/>
      <c r="L566" s="259"/>
      <c r="M566" s="259"/>
      <c r="N566" s="58"/>
      <c r="O566" s="30"/>
      <c r="P566" s="58"/>
      <c r="Q566" s="30"/>
      <c r="R566" s="134"/>
      <c r="S566" s="206"/>
      <c r="T566" s="290"/>
      <c r="U566" s="29" t="s">
        <v>38</v>
      </c>
      <c r="V566" s="187"/>
      <c r="W566" s="58"/>
      <c r="X566" s="188"/>
      <c r="Y566" s="188"/>
      <c r="Z566" s="188"/>
      <c r="AA566" s="64"/>
      <c r="AB566" s="64"/>
      <c r="AC566" s="189"/>
      <c r="AD566" s="259"/>
      <c r="AE566" s="259"/>
      <c r="AF566" s="58"/>
      <c r="AG566" s="30"/>
      <c r="AH566" s="58"/>
      <c r="AI566" s="30"/>
      <c r="AJ566" s="134"/>
      <c r="AK566" s="208"/>
      <c r="AL566" s="290"/>
      <c r="AM566" s="88" t="str">
        <f t="shared" si="49"/>
        <v/>
      </c>
      <c r="AN566" s="123" t="str">
        <f t="shared" si="50"/>
        <v/>
      </c>
      <c r="AO566" s="123" t="str">
        <f t="shared" si="51"/>
        <v/>
      </c>
      <c r="AP566" s="123" t="str">
        <f t="shared" si="52"/>
        <v/>
      </c>
      <c r="AQ566" s="89" t="str">
        <f t="shared" si="53"/>
        <v/>
      </c>
      <c r="AR566" s="39"/>
      <c r="AS566" s="234"/>
      <c r="AT566" s="39"/>
    </row>
    <row r="567" spans="2:46" ht="13.5" customHeight="1" thickBot="1" x14ac:dyDescent="0.2">
      <c r="B567" s="291"/>
      <c r="C567" s="29"/>
      <c r="D567" s="187"/>
      <c r="E567" s="58"/>
      <c r="F567" s="190"/>
      <c r="G567" s="190"/>
      <c r="H567" s="190"/>
      <c r="I567" s="58"/>
      <c r="J567" s="58"/>
      <c r="K567" s="189"/>
      <c r="L567" s="259"/>
      <c r="M567" s="259"/>
      <c r="N567" s="58"/>
      <c r="O567" s="30"/>
      <c r="P567" s="58"/>
      <c r="Q567" s="30"/>
      <c r="R567" s="185"/>
      <c r="S567" s="206"/>
      <c r="T567" s="291"/>
      <c r="U567" s="29"/>
      <c r="V567" s="187"/>
      <c r="W567" s="58"/>
      <c r="X567" s="190"/>
      <c r="Y567" s="190"/>
      <c r="Z567" s="190"/>
      <c r="AA567" s="58"/>
      <c r="AB567" s="58"/>
      <c r="AC567" s="189"/>
      <c r="AD567" s="259"/>
      <c r="AE567" s="259"/>
      <c r="AF567" s="58"/>
      <c r="AG567" s="30"/>
      <c r="AH567" s="58"/>
      <c r="AI567" s="30"/>
      <c r="AJ567" s="185"/>
      <c r="AK567" s="208"/>
      <c r="AL567" s="291"/>
      <c r="AM567" s="124" t="str">
        <f t="shared" si="49"/>
        <v/>
      </c>
      <c r="AN567" s="125" t="str">
        <f t="shared" si="50"/>
        <v/>
      </c>
      <c r="AO567" s="125" t="str">
        <f t="shared" si="51"/>
        <v/>
      </c>
      <c r="AP567" s="125" t="str">
        <f t="shared" si="52"/>
        <v/>
      </c>
      <c r="AQ567" s="126" t="str">
        <f t="shared" si="53"/>
        <v/>
      </c>
      <c r="AR567" s="39"/>
      <c r="AS567" s="234"/>
      <c r="AT567" s="39"/>
    </row>
    <row r="568" spans="2:46" ht="13.5" customHeight="1" x14ac:dyDescent="0.15">
      <c r="B568" s="289" t="s">
        <v>179</v>
      </c>
      <c r="C568" s="27" t="s">
        <v>34</v>
      </c>
      <c r="D568" s="41"/>
      <c r="E568" s="57"/>
      <c r="F568" s="98"/>
      <c r="G568" s="98"/>
      <c r="H568" s="98"/>
      <c r="I568" s="62"/>
      <c r="J568" s="62"/>
      <c r="K568" s="63"/>
      <c r="L568" s="258"/>
      <c r="M568" s="258"/>
      <c r="N568" s="57"/>
      <c r="O568" s="28"/>
      <c r="P568" s="57"/>
      <c r="Q568" s="28"/>
      <c r="R568" s="133"/>
      <c r="S568" s="206"/>
      <c r="T568" s="289" t="s">
        <v>179</v>
      </c>
      <c r="U568" s="27" t="s">
        <v>34</v>
      </c>
      <c r="V568" s="41"/>
      <c r="W568" s="57"/>
      <c r="X568" s="98"/>
      <c r="Y568" s="98"/>
      <c r="Z568" s="98"/>
      <c r="AA568" s="62"/>
      <c r="AB568" s="62"/>
      <c r="AC568" s="63"/>
      <c r="AD568" s="258"/>
      <c r="AE568" s="258"/>
      <c r="AF568" s="57"/>
      <c r="AG568" s="28"/>
      <c r="AH568" s="57"/>
      <c r="AI568" s="28"/>
      <c r="AJ568" s="133"/>
      <c r="AK568" s="208"/>
      <c r="AL568" s="289" t="s">
        <v>179</v>
      </c>
      <c r="AM568" s="121" t="str">
        <f t="shared" si="49"/>
        <v/>
      </c>
      <c r="AN568" s="97" t="str">
        <f t="shared" si="50"/>
        <v/>
      </c>
      <c r="AO568" s="97" t="str">
        <f t="shared" si="51"/>
        <v/>
      </c>
      <c r="AP568" s="97" t="str">
        <f t="shared" si="52"/>
        <v/>
      </c>
      <c r="AQ568" s="122" t="str">
        <f t="shared" si="53"/>
        <v/>
      </c>
      <c r="AR568" s="39"/>
      <c r="AS568" s="234"/>
      <c r="AT568" s="39"/>
    </row>
    <row r="569" spans="2:46" ht="13.5" customHeight="1" x14ac:dyDescent="0.15">
      <c r="B569" s="290"/>
      <c r="C569" s="29" t="s">
        <v>35</v>
      </c>
      <c r="D569" s="187"/>
      <c r="E569" s="58"/>
      <c r="F569" s="188"/>
      <c r="G569" s="188"/>
      <c r="H569" s="188"/>
      <c r="I569" s="64"/>
      <c r="J569" s="64"/>
      <c r="K569" s="189"/>
      <c r="L569" s="259"/>
      <c r="M569" s="259"/>
      <c r="N569" s="58"/>
      <c r="O569" s="30"/>
      <c r="P569" s="58"/>
      <c r="Q569" s="30"/>
      <c r="R569" s="134"/>
      <c r="S569" s="206"/>
      <c r="T569" s="290"/>
      <c r="U569" s="29" t="s">
        <v>35</v>
      </c>
      <c r="V569" s="187"/>
      <c r="W569" s="58"/>
      <c r="X569" s="188"/>
      <c r="Y569" s="188"/>
      <c r="Z569" s="188"/>
      <c r="AA569" s="64"/>
      <c r="AB569" s="64"/>
      <c r="AC569" s="189"/>
      <c r="AD569" s="259"/>
      <c r="AE569" s="259"/>
      <c r="AF569" s="58"/>
      <c r="AG569" s="30"/>
      <c r="AH569" s="58"/>
      <c r="AI569" s="30"/>
      <c r="AJ569" s="134"/>
      <c r="AK569" s="208"/>
      <c r="AL569" s="290"/>
      <c r="AM569" s="88" t="str">
        <f t="shared" si="49"/>
        <v/>
      </c>
      <c r="AN569" s="123" t="str">
        <f t="shared" si="50"/>
        <v/>
      </c>
      <c r="AO569" s="123" t="str">
        <f t="shared" si="51"/>
        <v/>
      </c>
      <c r="AP569" s="123" t="str">
        <f t="shared" si="52"/>
        <v/>
      </c>
      <c r="AQ569" s="89" t="str">
        <f t="shared" si="53"/>
        <v/>
      </c>
      <c r="AR569" s="39"/>
      <c r="AS569" s="234"/>
      <c r="AT569" s="39"/>
    </row>
    <row r="570" spans="2:46" ht="13.5" customHeight="1" x14ac:dyDescent="0.15">
      <c r="B570" s="290"/>
      <c r="C570" s="29" t="s">
        <v>36</v>
      </c>
      <c r="D570" s="187"/>
      <c r="E570" s="58"/>
      <c r="F570" s="188"/>
      <c r="G570" s="188"/>
      <c r="H570" s="188"/>
      <c r="I570" s="64"/>
      <c r="J570" s="64"/>
      <c r="K570" s="189"/>
      <c r="L570" s="259"/>
      <c r="M570" s="259"/>
      <c r="N570" s="58"/>
      <c r="O570" s="30"/>
      <c r="P570" s="58"/>
      <c r="Q570" s="30"/>
      <c r="R570" s="134"/>
      <c r="S570" s="206"/>
      <c r="T570" s="290"/>
      <c r="U570" s="29" t="s">
        <v>36</v>
      </c>
      <c r="V570" s="187"/>
      <c r="W570" s="58"/>
      <c r="X570" s="188"/>
      <c r="Y570" s="188"/>
      <c r="Z570" s="188"/>
      <c r="AA570" s="64"/>
      <c r="AB570" s="64"/>
      <c r="AC570" s="189"/>
      <c r="AD570" s="259"/>
      <c r="AE570" s="259"/>
      <c r="AF570" s="58"/>
      <c r="AG570" s="30"/>
      <c r="AH570" s="58"/>
      <c r="AI570" s="30"/>
      <c r="AJ570" s="134"/>
      <c r="AK570" s="208"/>
      <c r="AL570" s="290"/>
      <c r="AM570" s="88" t="str">
        <f t="shared" si="49"/>
        <v/>
      </c>
      <c r="AN570" s="123" t="str">
        <f t="shared" si="50"/>
        <v/>
      </c>
      <c r="AO570" s="123" t="str">
        <f t="shared" si="51"/>
        <v/>
      </c>
      <c r="AP570" s="123" t="str">
        <f t="shared" si="52"/>
        <v/>
      </c>
      <c r="AQ570" s="89" t="str">
        <f t="shared" si="53"/>
        <v/>
      </c>
      <c r="AR570" s="39"/>
      <c r="AS570" s="234"/>
      <c r="AT570" s="39"/>
    </row>
    <row r="571" spans="2:46" ht="13.5" customHeight="1" x14ac:dyDescent="0.15">
      <c r="B571" s="290"/>
      <c r="C571" s="29" t="s">
        <v>38</v>
      </c>
      <c r="D571" s="187"/>
      <c r="E571" s="58"/>
      <c r="F571" s="188"/>
      <c r="G571" s="188"/>
      <c r="H571" s="188"/>
      <c r="I571" s="64"/>
      <c r="J571" s="64"/>
      <c r="K571" s="189"/>
      <c r="L571" s="259"/>
      <c r="M571" s="259"/>
      <c r="N571" s="58"/>
      <c r="O571" s="30"/>
      <c r="P571" s="58"/>
      <c r="Q571" s="30"/>
      <c r="R571" s="134"/>
      <c r="S571" s="206"/>
      <c r="T571" s="290"/>
      <c r="U571" s="29" t="s">
        <v>38</v>
      </c>
      <c r="V571" s="187"/>
      <c r="W571" s="58"/>
      <c r="X571" s="188"/>
      <c r="Y571" s="188"/>
      <c r="Z571" s="188"/>
      <c r="AA571" s="64"/>
      <c r="AB571" s="64"/>
      <c r="AC571" s="189"/>
      <c r="AD571" s="259"/>
      <c r="AE571" s="259"/>
      <c r="AF571" s="58"/>
      <c r="AG571" s="30"/>
      <c r="AH571" s="58"/>
      <c r="AI571" s="30"/>
      <c r="AJ571" s="134"/>
      <c r="AK571" s="208"/>
      <c r="AL571" s="290"/>
      <c r="AM571" s="88" t="str">
        <f t="shared" si="49"/>
        <v/>
      </c>
      <c r="AN571" s="123" t="str">
        <f t="shared" si="50"/>
        <v/>
      </c>
      <c r="AO571" s="123" t="str">
        <f t="shared" si="51"/>
        <v/>
      </c>
      <c r="AP571" s="123" t="str">
        <f t="shared" si="52"/>
        <v/>
      </c>
      <c r="AQ571" s="89" t="str">
        <f t="shared" si="53"/>
        <v/>
      </c>
      <c r="AR571" s="39"/>
      <c r="AS571" s="234"/>
      <c r="AT571" s="39"/>
    </row>
    <row r="572" spans="2:46" ht="13.5" customHeight="1" thickBot="1" x14ac:dyDescent="0.2">
      <c r="B572" s="291"/>
      <c r="C572" s="29"/>
      <c r="D572" s="187"/>
      <c r="E572" s="58"/>
      <c r="F572" s="190"/>
      <c r="G572" s="190"/>
      <c r="H572" s="190"/>
      <c r="I572" s="58"/>
      <c r="J572" s="58"/>
      <c r="K572" s="189"/>
      <c r="L572" s="259"/>
      <c r="M572" s="259"/>
      <c r="N572" s="58"/>
      <c r="O572" s="30"/>
      <c r="P572" s="58"/>
      <c r="Q572" s="30"/>
      <c r="R572" s="185"/>
      <c r="S572" s="206"/>
      <c r="T572" s="291"/>
      <c r="U572" s="29"/>
      <c r="V572" s="187"/>
      <c r="W572" s="58"/>
      <c r="X572" s="190"/>
      <c r="Y572" s="190"/>
      <c r="Z572" s="190"/>
      <c r="AA572" s="58"/>
      <c r="AB572" s="58"/>
      <c r="AC572" s="189"/>
      <c r="AD572" s="259"/>
      <c r="AE572" s="259"/>
      <c r="AF572" s="58"/>
      <c r="AG572" s="30"/>
      <c r="AH572" s="58"/>
      <c r="AI572" s="30"/>
      <c r="AJ572" s="185"/>
      <c r="AK572" s="208"/>
      <c r="AL572" s="291"/>
      <c r="AM572" s="124" t="str">
        <f t="shared" si="49"/>
        <v/>
      </c>
      <c r="AN572" s="125" t="str">
        <f t="shared" si="50"/>
        <v/>
      </c>
      <c r="AO572" s="125" t="str">
        <f t="shared" si="51"/>
        <v/>
      </c>
      <c r="AP572" s="125" t="str">
        <f t="shared" si="52"/>
        <v/>
      </c>
      <c r="AQ572" s="126" t="str">
        <f t="shared" si="53"/>
        <v/>
      </c>
      <c r="AR572" s="39"/>
      <c r="AS572" s="234"/>
      <c r="AT572" s="39"/>
    </row>
    <row r="573" spans="2:46" ht="13.5" customHeight="1" x14ac:dyDescent="0.15">
      <c r="B573" s="289" t="s">
        <v>180</v>
      </c>
      <c r="C573" s="27" t="s">
        <v>34</v>
      </c>
      <c r="D573" s="41"/>
      <c r="E573" s="57"/>
      <c r="F573" s="98"/>
      <c r="G573" s="98"/>
      <c r="H573" s="98"/>
      <c r="I573" s="62"/>
      <c r="J573" s="62"/>
      <c r="K573" s="63"/>
      <c r="L573" s="258"/>
      <c r="M573" s="258"/>
      <c r="N573" s="57"/>
      <c r="O573" s="28"/>
      <c r="P573" s="57"/>
      <c r="Q573" s="28"/>
      <c r="R573" s="133"/>
      <c r="S573" s="206"/>
      <c r="T573" s="289" t="s">
        <v>180</v>
      </c>
      <c r="U573" s="27" t="s">
        <v>34</v>
      </c>
      <c r="V573" s="41"/>
      <c r="W573" s="57"/>
      <c r="X573" s="98"/>
      <c r="Y573" s="98"/>
      <c r="Z573" s="98"/>
      <c r="AA573" s="62"/>
      <c r="AB573" s="62"/>
      <c r="AC573" s="63"/>
      <c r="AD573" s="258"/>
      <c r="AE573" s="258"/>
      <c r="AF573" s="57"/>
      <c r="AG573" s="28"/>
      <c r="AH573" s="57"/>
      <c r="AI573" s="28"/>
      <c r="AJ573" s="133"/>
      <c r="AK573" s="208"/>
      <c r="AL573" s="289" t="s">
        <v>180</v>
      </c>
      <c r="AM573" s="121" t="str">
        <f t="shared" si="49"/>
        <v/>
      </c>
      <c r="AN573" s="97" t="str">
        <f t="shared" si="50"/>
        <v/>
      </c>
      <c r="AO573" s="97" t="str">
        <f t="shared" si="51"/>
        <v/>
      </c>
      <c r="AP573" s="97" t="str">
        <f t="shared" si="52"/>
        <v/>
      </c>
      <c r="AQ573" s="122" t="str">
        <f t="shared" si="53"/>
        <v/>
      </c>
      <c r="AR573" s="39"/>
      <c r="AS573" s="234"/>
      <c r="AT573" s="39"/>
    </row>
    <row r="574" spans="2:46" ht="13.5" customHeight="1" x14ac:dyDescent="0.15">
      <c r="B574" s="290"/>
      <c r="C574" s="29" t="s">
        <v>35</v>
      </c>
      <c r="D574" s="187"/>
      <c r="E574" s="58"/>
      <c r="F574" s="188"/>
      <c r="G574" s="188"/>
      <c r="H574" s="188"/>
      <c r="I574" s="64"/>
      <c r="J574" s="64"/>
      <c r="K574" s="189"/>
      <c r="L574" s="259"/>
      <c r="M574" s="259"/>
      <c r="N574" s="58"/>
      <c r="O574" s="30"/>
      <c r="P574" s="58"/>
      <c r="Q574" s="30"/>
      <c r="R574" s="134"/>
      <c r="S574" s="206"/>
      <c r="T574" s="290"/>
      <c r="U574" s="29" t="s">
        <v>35</v>
      </c>
      <c r="V574" s="187"/>
      <c r="W574" s="58"/>
      <c r="X574" s="188"/>
      <c r="Y574" s="188"/>
      <c r="Z574" s="188"/>
      <c r="AA574" s="64"/>
      <c r="AB574" s="64"/>
      <c r="AC574" s="189"/>
      <c r="AD574" s="259"/>
      <c r="AE574" s="259"/>
      <c r="AF574" s="58"/>
      <c r="AG574" s="30"/>
      <c r="AH574" s="58"/>
      <c r="AI574" s="30"/>
      <c r="AJ574" s="134"/>
      <c r="AK574" s="208"/>
      <c r="AL574" s="290"/>
      <c r="AM574" s="88" t="str">
        <f t="shared" si="49"/>
        <v/>
      </c>
      <c r="AN574" s="123" t="str">
        <f t="shared" si="50"/>
        <v/>
      </c>
      <c r="AO574" s="123" t="str">
        <f t="shared" si="51"/>
        <v/>
      </c>
      <c r="AP574" s="123" t="str">
        <f t="shared" si="52"/>
        <v/>
      </c>
      <c r="AQ574" s="89" t="str">
        <f t="shared" si="53"/>
        <v/>
      </c>
      <c r="AR574" s="39"/>
      <c r="AS574" s="234"/>
      <c r="AT574" s="39"/>
    </row>
    <row r="575" spans="2:46" ht="13.5" customHeight="1" x14ac:dyDescent="0.15">
      <c r="B575" s="290"/>
      <c r="C575" s="29" t="s">
        <v>36</v>
      </c>
      <c r="D575" s="187"/>
      <c r="E575" s="58"/>
      <c r="F575" s="188"/>
      <c r="G575" s="188"/>
      <c r="H575" s="188"/>
      <c r="I575" s="64"/>
      <c r="J575" s="64"/>
      <c r="K575" s="189"/>
      <c r="L575" s="259"/>
      <c r="M575" s="259"/>
      <c r="N575" s="58"/>
      <c r="O575" s="30"/>
      <c r="P575" s="58"/>
      <c r="Q575" s="30"/>
      <c r="R575" s="134"/>
      <c r="S575" s="206"/>
      <c r="T575" s="290"/>
      <c r="U575" s="29" t="s">
        <v>36</v>
      </c>
      <c r="V575" s="187"/>
      <c r="W575" s="58"/>
      <c r="X575" s="188"/>
      <c r="Y575" s="188"/>
      <c r="Z575" s="188"/>
      <c r="AA575" s="64"/>
      <c r="AB575" s="64"/>
      <c r="AC575" s="189"/>
      <c r="AD575" s="259"/>
      <c r="AE575" s="259"/>
      <c r="AF575" s="58"/>
      <c r="AG575" s="30"/>
      <c r="AH575" s="58"/>
      <c r="AI575" s="30"/>
      <c r="AJ575" s="134"/>
      <c r="AK575" s="208"/>
      <c r="AL575" s="290"/>
      <c r="AM575" s="88" t="str">
        <f t="shared" si="49"/>
        <v/>
      </c>
      <c r="AN575" s="123" t="str">
        <f t="shared" si="50"/>
        <v/>
      </c>
      <c r="AO575" s="123" t="str">
        <f t="shared" si="51"/>
        <v/>
      </c>
      <c r="AP575" s="123" t="str">
        <f t="shared" si="52"/>
        <v/>
      </c>
      <c r="AQ575" s="89" t="str">
        <f t="shared" si="53"/>
        <v/>
      </c>
      <c r="AR575" s="39"/>
      <c r="AS575" s="234"/>
      <c r="AT575" s="39"/>
    </row>
    <row r="576" spans="2:46" ht="13.5" customHeight="1" x14ac:dyDescent="0.15">
      <c r="B576" s="290"/>
      <c r="C576" s="29" t="s">
        <v>38</v>
      </c>
      <c r="D576" s="187"/>
      <c r="E576" s="58"/>
      <c r="F576" s="188"/>
      <c r="G576" s="188"/>
      <c r="H576" s="188"/>
      <c r="I576" s="64"/>
      <c r="J576" s="64"/>
      <c r="K576" s="189"/>
      <c r="L576" s="259"/>
      <c r="M576" s="259"/>
      <c r="N576" s="58"/>
      <c r="O576" s="30"/>
      <c r="P576" s="58"/>
      <c r="Q576" s="30"/>
      <c r="R576" s="134"/>
      <c r="S576" s="206"/>
      <c r="T576" s="290"/>
      <c r="U576" s="29" t="s">
        <v>38</v>
      </c>
      <c r="V576" s="187"/>
      <c r="W576" s="58"/>
      <c r="X576" s="188"/>
      <c r="Y576" s="188"/>
      <c r="Z576" s="188"/>
      <c r="AA576" s="64"/>
      <c r="AB576" s="64"/>
      <c r="AC576" s="189"/>
      <c r="AD576" s="259"/>
      <c r="AE576" s="259"/>
      <c r="AF576" s="58"/>
      <c r="AG576" s="30"/>
      <c r="AH576" s="58"/>
      <c r="AI576" s="30"/>
      <c r="AJ576" s="134"/>
      <c r="AK576" s="208"/>
      <c r="AL576" s="290"/>
      <c r="AM576" s="88" t="str">
        <f t="shared" si="49"/>
        <v/>
      </c>
      <c r="AN576" s="123" t="str">
        <f t="shared" si="50"/>
        <v/>
      </c>
      <c r="AO576" s="123" t="str">
        <f t="shared" si="51"/>
        <v/>
      </c>
      <c r="AP576" s="123" t="str">
        <f t="shared" si="52"/>
        <v/>
      </c>
      <c r="AQ576" s="89" t="str">
        <f t="shared" si="53"/>
        <v/>
      </c>
      <c r="AR576" s="39"/>
      <c r="AS576" s="234"/>
      <c r="AT576" s="39"/>
    </row>
    <row r="577" spans="2:46" ht="13.5" customHeight="1" thickBot="1" x14ac:dyDescent="0.2">
      <c r="B577" s="291"/>
      <c r="C577" s="29"/>
      <c r="D577" s="187"/>
      <c r="E577" s="58"/>
      <c r="F577" s="190"/>
      <c r="G577" s="190"/>
      <c r="H577" s="190"/>
      <c r="I577" s="58"/>
      <c r="J577" s="58"/>
      <c r="K577" s="189"/>
      <c r="L577" s="259"/>
      <c r="M577" s="259"/>
      <c r="N577" s="58"/>
      <c r="O577" s="30"/>
      <c r="P577" s="58"/>
      <c r="Q577" s="30"/>
      <c r="R577" s="185"/>
      <c r="S577" s="206"/>
      <c r="T577" s="291"/>
      <c r="U577" s="29"/>
      <c r="V577" s="187"/>
      <c r="W577" s="58"/>
      <c r="X577" s="190"/>
      <c r="Y577" s="190"/>
      <c r="Z577" s="190"/>
      <c r="AA577" s="58"/>
      <c r="AB577" s="58"/>
      <c r="AC577" s="189"/>
      <c r="AD577" s="259"/>
      <c r="AE577" s="259"/>
      <c r="AF577" s="58"/>
      <c r="AG577" s="30"/>
      <c r="AH577" s="58"/>
      <c r="AI577" s="30"/>
      <c r="AJ577" s="185"/>
      <c r="AK577" s="208"/>
      <c r="AL577" s="291"/>
      <c r="AM577" s="124" t="str">
        <f t="shared" si="49"/>
        <v/>
      </c>
      <c r="AN577" s="125" t="str">
        <f t="shared" si="50"/>
        <v/>
      </c>
      <c r="AO577" s="125" t="str">
        <f t="shared" si="51"/>
        <v/>
      </c>
      <c r="AP577" s="125" t="str">
        <f t="shared" si="52"/>
        <v/>
      </c>
      <c r="AQ577" s="126" t="str">
        <f t="shared" si="53"/>
        <v/>
      </c>
      <c r="AR577" s="39"/>
      <c r="AS577" s="234"/>
      <c r="AT577" s="39"/>
    </row>
    <row r="578" spans="2:46" ht="13.5" customHeight="1" x14ac:dyDescent="0.15">
      <c r="B578" s="289" t="s">
        <v>181</v>
      </c>
      <c r="C578" s="27" t="s">
        <v>34</v>
      </c>
      <c r="D578" s="41"/>
      <c r="E578" s="57"/>
      <c r="F578" s="98"/>
      <c r="G578" s="98"/>
      <c r="H578" s="98"/>
      <c r="I578" s="62"/>
      <c r="J578" s="62"/>
      <c r="K578" s="63"/>
      <c r="L578" s="258"/>
      <c r="M578" s="258"/>
      <c r="N578" s="57"/>
      <c r="O578" s="28"/>
      <c r="P578" s="57"/>
      <c r="Q578" s="28"/>
      <c r="R578" s="133"/>
      <c r="S578" s="206"/>
      <c r="T578" s="289" t="s">
        <v>181</v>
      </c>
      <c r="U578" s="27" t="s">
        <v>34</v>
      </c>
      <c r="V578" s="41"/>
      <c r="W578" s="57"/>
      <c r="X578" s="98"/>
      <c r="Y578" s="98"/>
      <c r="Z578" s="98"/>
      <c r="AA578" s="62"/>
      <c r="AB578" s="62"/>
      <c r="AC578" s="63"/>
      <c r="AD578" s="258"/>
      <c r="AE578" s="258"/>
      <c r="AF578" s="57"/>
      <c r="AG578" s="28"/>
      <c r="AH578" s="57"/>
      <c r="AI578" s="28"/>
      <c r="AJ578" s="133"/>
      <c r="AK578" s="208"/>
      <c r="AL578" s="289" t="s">
        <v>181</v>
      </c>
      <c r="AM578" s="121" t="str">
        <f t="shared" si="49"/>
        <v/>
      </c>
      <c r="AN578" s="97" t="str">
        <f t="shared" si="50"/>
        <v/>
      </c>
      <c r="AO578" s="97" t="str">
        <f t="shared" si="51"/>
        <v/>
      </c>
      <c r="AP578" s="97" t="str">
        <f t="shared" si="52"/>
        <v/>
      </c>
      <c r="AQ578" s="122" t="str">
        <f t="shared" si="53"/>
        <v/>
      </c>
      <c r="AR578" s="39"/>
      <c r="AS578" s="234"/>
      <c r="AT578" s="39"/>
    </row>
    <row r="579" spans="2:46" ht="13.5" customHeight="1" x14ac:dyDescent="0.15">
      <c r="B579" s="290"/>
      <c r="C579" s="29" t="s">
        <v>35</v>
      </c>
      <c r="D579" s="187"/>
      <c r="E579" s="58"/>
      <c r="F579" s="188"/>
      <c r="G579" s="188"/>
      <c r="H579" s="188"/>
      <c r="I579" s="64"/>
      <c r="J579" s="64"/>
      <c r="K579" s="189"/>
      <c r="L579" s="259"/>
      <c r="M579" s="259"/>
      <c r="N579" s="58"/>
      <c r="O579" s="30"/>
      <c r="P579" s="58"/>
      <c r="Q579" s="30"/>
      <c r="R579" s="134"/>
      <c r="S579" s="206"/>
      <c r="T579" s="290"/>
      <c r="U579" s="29" t="s">
        <v>35</v>
      </c>
      <c r="V579" s="187"/>
      <c r="W579" s="58"/>
      <c r="X579" s="188"/>
      <c r="Y579" s="188"/>
      <c r="Z579" s="188"/>
      <c r="AA579" s="64"/>
      <c r="AB579" s="64"/>
      <c r="AC579" s="189"/>
      <c r="AD579" s="259"/>
      <c r="AE579" s="259"/>
      <c r="AF579" s="58"/>
      <c r="AG579" s="30"/>
      <c r="AH579" s="58"/>
      <c r="AI579" s="30"/>
      <c r="AJ579" s="134"/>
      <c r="AK579" s="208"/>
      <c r="AL579" s="290"/>
      <c r="AM579" s="88" t="str">
        <f t="shared" si="49"/>
        <v/>
      </c>
      <c r="AN579" s="123" t="str">
        <f t="shared" si="50"/>
        <v/>
      </c>
      <c r="AO579" s="123" t="str">
        <f t="shared" si="51"/>
        <v/>
      </c>
      <c r="AP579" s="123" t="str">
        <f t="shared" si="52"/>
        <v/>
      </c>
      <c r="AQ579" s="89" t="str">
        <f t="shared" si="53"/>
        <v/>
      </c>
      <c r="AR579" s="39"/>
      <c r="AS579" s="234"/>
      <c r="AT579" s="39"/>
    </row>
    <row r="580" spans="2:46" ht="13.5" customHeight="1" x14ac:dyDescent="0.15">
      <c r="B580" s="290"/>
      <c r="C580" s="29" t="s">
        <v>36</v>
      </c>
      <c r="D580" s="187"/>
      <c r="E580" s="58"/>
      <c r="F580" s="188"/>
      <c r="G580" s="188"/>
      <c r="H580" s="188"/>
      <c r="I580" s="64"/>
      <c r="J580" s="64"/>
      <c r="K580" s="189"/>
      <c r="L580" s="259"/>
      <c r="M580" s="259"/>
      <c r="N580" s="58"/>
      <c r="O580" s="30"/>
      <c r="P580" s="58"/>
      <c r="Q580" s="30"/>
      <c r="R580" s="134"/>
      <c r="S580" s="206"/>
      <c r="T580" s="290"/>
      <c r="U580" s="29" t="s">
        <v>36</v>
      </c>
      <c r="V580" s="187"/>
      <c r="W580" s="58"/>
      <c r="X580" s="188"/>
      <c r="Y580" s="188"/>
      <c r="Z580" s="188"/>
      <c r="AA580" s="64"/>
      <c r="AB580" s="64"/>
      <c r="AC580" s="189"/>
      <c r="AD580" s="259"/>
      <c r="AE580" s="259"/>
      <c r="AF580" s="58"/>
      <c r="AG580" s="30"/>
      <c r="AH580" s="58"/>
      <c r="AI580" s="30"/>
      <c r="AJ580" s="134"/>
      <c r="AK580" s="208"/>
      <c r="AL580" s="290"/>
      <c r="AM580" s="88" t="str">
        <f t="shared" si="49"/>
        <v/>
      </c>
      <c r="AN580" s="123" t="str">
        <f t="shared" si="50"/>
        <v/>
      </c>
      <c r="AO580" s="123" t="str">
        <f t="shared" si="51"/>
        <v/>
      </c>
      <c r="AP580" s="123" t="str">
        <f t="shared" si="52"/>
        <v/>
      </c>
      <c r="AQ580" s="89" t="str">
        <f t="shared" si="53"/>
        <v/>
      </c>
      <c r="AR580" s="39"/>
      <c r="AS580" s="234"/>
      <c r="AT580" s="39"/>
    </row>
    <row r="581" spans="2:46" ht="13.5" customHeight="1" x14ac:dyDescent="0.15">
      <c r="B581" s="290"/>
      <c r="C581" s="29" t="s">
        <v>38</v>
      </c>
      <c r="D581" s="187"/>
      <c r="E581" s="58"/>
      <c r="F581" s="188"/>
      <c r="G581" s="188"/>
      <c r="H581" s="188"/>
      <c r="I581" s="64"/>
      <c r="J581" s="64"/>
      <c r="K581" s="189"/>
      <c r="L581" s="259"/>
      <c r="M581" s="259"/>
      <c r="N581" s="58"/>
      <c r="O581" s="30"/>
      <c r="P581" s="58"/>
      <c r="Q581" s="30"/>
      <c r="R581" s="134"/>
      <c r="S581" s="206"/>
      <c r="T581" s="290"/>
      <c r="U581" s="29" t="s">
        <v>38</v>
      </c>
      <c r="V581" s="187"/>
      <c r="W581" s="58"/>
      <c r="X581" s="188"/>
      <c r="Y581" s="188"/>
      <c r="Z581" s="188"/>
      <c r="AA581" s="64"/>
      <c r="AB581" s="64"/>
      <c r="AC581" s="189"/>
      <c r="AD581" s="259"/>
      <c r="AE581" s="259"/>
      <c r="AF581" s="58"/>
      <c r="AG581" s="30"/>
      <c r="AH581" s="58"/>
      <c r="AI581" s="30"/>
      <c r="AJ581" s="134"/>
      <c r="AK581" s="208"/>
      <c r="AL581" s="290"/>
      <c r="AM581" s="88" t="str">
        <f t="shared" si="49"/>
        <v/>
      </c>
      <c r="AN581" s="123" t="str">
        <f t="shared" si="50"/>
        <v/>
      </c>
      <c r="AO581" s="123" t="str">
        <f t="shared" si="51"/>
        <v/>
      </c>
      <c r="AP581" s="123" t="str">
        <f t="shared" si="52"/>
        <v/>
      </c>
      <c r="AQ581" s="89" t="str">
        <f t="shared" si="53"/>
        <v/>
      </c>
      <c r="AR581" s="39"/>
      <c r="AS581" s="234"/>
      <c r="AT581" s="39"/>
    </row>
    <row r="582" spans="2:46" ht="13.5" customHeight="1" thickBot="1" x14ac:dyDescent="0.2">
      <c r="B582" s="291"/>
      <c r="C582" s="29"/>
      <c r="D582" s="187"/>
      <c r="E582" s="58"/>
      <c r="F582" s="190"/>
      <c r="G582" s="190"/>
      <c r="H582" s="190"/>
      <c r="I582" s="58"/>
      <c r="J582" s="58"/>
      <c r="K582" s="189"/>
      <c r="L582" s="259"/>
      <c r="M582" s="259"/>
      <c r="N582" s="58"/>
      <c r="O582" s="30"/>
      <c r="P582" s="58"/>
      <c r="Q582" s="30"/>
      <c r="R582" s="185"/>
      <c r="S582" s="206"/>
      <c r="T582" s="291"/>
      <c r="U582" s="29"/>
      <c r="V582" s="187"/>
      <c r="W582" s="58"/>
      <c r="X582" s="190"/>
      <c r="Y582" s="190"/>
      <c r="Z582" s="190"/>
      <c r="AA582" s="58"/>
      <c r="AB582" s="58"/>
      <c r="AC582" s="189"/>
      <c r="AD582" s="259"/>
      <c r="AE582" s="259"/>
      <c r="AF582" s="58"/>
      <c r="AG582" s="30"/>
      <c r="AH582" s="58"/>
      <c r="AI582" s="30"/>
      <c r="AJ582" s="185"/>
      <c r="AK582" s="208"/>
      <c r="AL582" s="291"/>
      <c r="AM582" s="124" t="str">
        <f t="shared" si="49"/>
        <v/>
      </c>
      <c r="AN582" s="125" t="str">
        <f t="shared" si="50"/>
        <v/>
      </c>
      <c r="AO582" s="125" t="str">
        <f t="shared" si="51"/>
        <v/>
      </c>
      <c r="AP582" s="125" t="str">
        <f t="shared" si="52"/>
        <v/>
      </c>
      <c r="AQ582" s="126" t="str">
        <f t="shared" si="53"/>
        <v/>
      </c>
      <c r="AR582" s="39"/>
      <c r="AS582" s="234"/>
      <c r="AT582" s="39"/>
    </row>
    <row r="583" spans="2:46" ht="13.5" customHeight="1" x14ac:dyDescent="0.15">
      <c r="B583" s="289" t="s">
        <v>182</v>
      </c>
      <c r="C583" s="27" t="s">
        <v>34</v>
      </c>
      <c r="D583" s="41"/>
      <c r="E583" s="57"/>
      <c r="F583" s="98"/>
      <c r="G583" s="98"/>
      <c r="H583" s="98"/>
      <c r="I583" s="62"/>
      <c r="J583" s="62"/>
      <c r="K583" s="63"/>
      <c r="L583" s="258"/>
      <c r="M583" s="258"/>
      <c r="N583" s="57"/>
      <c r="O583" s="28"/>
      <c r="P583" s="57"/>
      <c r="Q583" s="28"/>
      <c r="R583" s="133"/>
      <c r="S583" s="206"/>
      <c r="T583" s="289" t="s">
        <v>182</v>
      </c>
      <c r="U583" s="27" t="s">
        <v>34</v>
      </c>
      <c r="V583" s="41"/>
      <c r="W583" s="57"/>
      <c r="X583" s="98"/>
      <c r="Y583" s="98"/>
      <c r="Z583" s="98"/>
      <c r="AA583" s="62"/>
      <c r="AB583" s="62"/>
      <c r="AC583" s="63"/>
      <c r="AD583" s="258"/>
      <c r="AE583" s="258"/>
      <c r="AF583" s="57"/>
      <c r="AG583" s="28"/>
      <c r="AH583" s="57"/>
      <c r="AI583" s="28"/>
      <c r="AJ583" s="133"/>
      <c r="AK583" s="208"/>
      <c r="AL583" s="289" t="s">
        <v>182</v>
      </c>
      <c r="AM583" s="121" t="str">
        <f t="shared" si="49"/>
        <v/>
      </c>
      <c r="AN583" s="97" t="str">
        <f t="shared" si="50"/>
        <v/>
      </c>
      <c r="AO583" s="97" t="str">
        <f t="shared" si="51"/>
        <v/>
      </c>
      <c r="AP583" s="97" t="str">
        <f t="shared" si="52"/>
        <v/>
      </c>
      <c r="AQ583" s="122" t="str">
        <f t="shared" si="53"/>
        <v/>
      </c>
      <c r="AR583" s="39"/>
      <c r="AS583" s="234"/>
      <c r="AT583" s="39"/>
    </row>
    <row r="584" spans="2:46" ht="13.5" customHeight="1" x14ac:dyDescent="0.15">
      <c r="B584" s="290"/>
      <c r="C584" s="29" t="s">
        <v>35</v>
      </c>
      <c r="D584" s="187"/>
      <c r="E584" s="58"/>
      <c r="F584" s="188"/>
      <c r="G584" s="188"/>
      <c r="H584" s="188"/>
      <c r="I584" s="64"/>
      <c r="J584" s="64"/>
      <c r="K584" s="189"/>
      <c r="L584" s="259"/>
      <c r="M584" s="259"/>
      <c r="N584" s="58"/>
      <c r="O584" s="30"/>
      <c r="P584" s="58"/>
      <c r="Q584" s="30"/>
      <c r="R584" s="134"/>
      <c r="S584" s="206"/>
      <c r="T584" s="290"/>
      <c r="U584" s="29" t="s">
        <v>35</v>
      </c>
      <c r="V584" s="187"/>
      <c r="W584" s="58"/>
      <c r="X584" s="188"/>
      <c r="Y584" s="188"/>
      <c r="Z584" s="188"/>
      <c r="AA584" s="64"/>
      <c r="AB584" s="64"/>
      <c r="AC584" s="189"/>
      <c r="AD584" s="259"/>
      <c r="AE584" s="259"/>
      <c r="AF584" s="58"/>
      <c r="AG584" s="30"/>
      <c r="AH584" s="58"/>
      <c r="AI584" s="30"/>
      <c r="AJ584" s="134"/>
      <c r="AK584" s="208"/>
      <c r="AL584" s="290"/>
      <c r="AM584" s="88" t="str">
        <f t="shared" si="49"/>
        <v/>
      </c>
      <c r="AN584" s="123" t="str">
        <f t="shared" si="50"/>
        <v/>
      </c>
      <c r="AO584" s="123" t="str">
        <f t="shared" si="51"/>
        <v/>
      </c>
      <c r="AP584" s="123" t="str">
        <f t="shared" si="52"/>
        <v/>
      </c>
      <c r="AQ584" s="89" t="str">
        <f t="shared" si="53"/>
        <v/>
      </c>
      <c r="AR584" s="39"/>
      <c r="AS584" s="234"/>
      <c r="AT584" s="39"/>
    </row>
    <row r="585" spans="2:46" ht="13.5" customHeight="1" x14ac:dyDescent="0.15">
      <c r="B585" s="290"/>
      <c r="C585" s="29" t="s">
        <v>36</v>
      </c>
      <c r="D585" s="187"/>
      <c r="E585" s="58"/>
      <c r="F585" s="188"/>
      <c r="G585" s="188"/>
      <c r="H585" s="188"/>
      <c r="I585" s="64"/>
      <c r="J585" s="64"/>
      <c r="K585" s="189"/>
      <c r="L585" s="259"/>
      <c r="M585" s="259"/>
      <c r="N585" s="58"/>
      <c r="O585" s="30"/>
      <c r="P585" s="58"/>
      <c r="Q585" s="30"/>
      <c r="R585" s="134"/>
      <c r="S585" s="206"/>
      <c r="T585" s="290"/>
      <c r="U585" s="29" t="s">
        <v>36</v>
      </c>
      <c r="V585" s="187"/>
      <c r="W585" s="58"/>
      <c r="X585" s="188"/>
      <c r="Y585" s="188"/>
      <c r="Z585" s="188"/>
      <c r="AA585" s="64"/>
      <c r="AB585" s="64"/>
      <c r="AC585" s="189"/>
      <c r="AD585" s="259"/>
      <c r="AE585" s="259"/>
      <c r="AF585" s="58"/>
      <c r="AG585" s="30"/>
      <c r="AH585" s="58"/>
      <c r="AI585" s="30"/>
      <c r="AJ585" s="134"/>
      <c r="AK585" s="208"/>
      <c r="AL585" s="290"/>
      <c r="AM585" s="88" t="str">
        <f t="shared" si="49"/>
        <v/>
      </c>
      <c r="AN585" s="123" t="str">
        <f t="shared" si="50"/>
        <v/>
      </c>
      <c r="AO585" s="123" t="str">
        <f t="shared" si="51"/>
        <v/>
      </c>
      <c r="AP585" s="123" t="str">
        <f t="shared" si="52"/>
        <v/>
      </c>
      <c r="AQ585" s="89" t="str">
        <f t="shared" si="53"/>
        <v/>
      </c>
      <c r="AR585" s="39"/>
      <c r="AS585" s="234"/>
      <c r="AT585" s="39"/>
    </row>
    <row r="586" spans="2:46" ht="13.5" customHeight="1" x14ac:dyDescent="0.15">
      <c r="B586" s="290"/>
      <c r="C586" s="29" t="s">
        <v>38</v>
      </c>
      <c r="D586" s="187"/>
      <c r="E586" s="58"/>
      <c r="F586" s="188"/>
      <c r="G586" s="188"/>
      <c r="H586" s="188"/>
      <c r="I586" s="64"/>
      <c r="J586" s="64"/>
      <c r="K586" s="189"/>
      <c r="L586" s="259"/>
      <c r="M586" s="259"/>
      <c r="N586" s="58"/>
      <c r="O586" s="30"/>
      <c r="P586" s="58"/>
      <c r="Q586" s="30"/>
      <c r="R586" s="134"/>
      <c r="S586" s="206"/>
      <c r="T586" s="290"/>
      <c r="U586" s="29" t="s">
        <v>38</v>
      </c>
      <c r="V586" s="187"/>
      <c r="W586" s="58"/>
      <c r="X586" s="188"/>
      <c r="Y586" s="188"/>
      <c r="Z586" s="188"/>
      <c r="AA586" s="64"/>
      <c r="AB586" s="64"/>
      <c r="AC586" s="189"/>
      <c r="AD586" s="259"/>
      <c r="AE586" s="259"/>
      <c r="AF586" s="58"/>
      <c r="AG586" s="30"/>
      <c r="AH586" s="58"/>
      <c r="AI586" s="30"/>
      <c r="AJ586" s="134"/>
      <c r="AK586" s="208"/>
      <c r="AL586" s="290"/>
      <c r="AM586" s="88" t="str">
        <f t="shared" si="49"/>
        <v/>
      </c>
      <c r="AN586" s="123" t="str">
        <f t="shared" si="50"/>
        <v/>
      </c>
      <c r="AO586" s="123" t="str">
        <f t="shared" si="51"/>
        <v/>
      </c>
      <c r="AP586" s="123" t="str">
        <f t="shared" si="52"/>
        <v/>
      </c>
      <c r="AQ586" s="89" t="str">
        <f t="shared" si="53"/>
        <v/>
      </c>
      <c r="AR586" s="39"/>
      <c r="AS586" s="234"/>
      <c r="AT586" s="39"/>
    </row>
    <row r="587" spans="2:46" ht="13.5" customHeight="1" thickBot="1" x14ac:dyDescent="0.2">
      <c r="B587" s="291"/>
      <c r="C587" s="29"/>
      <c r="D587" s="187"/>
      <c r="E587" s="58"/>
      <c r="F587" s="190"/>
      <c r="G587" s="190"/>
      <c r="H587" s="190"/>
      <c r="I587" s="58"/>
      <c r="J587" s="58"/>
      <c r="K587" s="189"/>
      <c r="L587" s="259"/>
      <c r="M587" s="259"/>
      <c r="N587" s="58"/>
      <c r="O587" s="30"/>
      <c r="P587" s="58"/>
      <c r="Q587" s="30"/>
      <c r="R587" s="185"/>
      <c r="S587" s="206"/>
      <c r="T587" s="291"/>
      <c r="U587" s="29"/>
      <c r="V587" s="187"/>
      <c r="W587" s="58"/>
      <c r="X587" s="190"/>
      <c r="Y587" s="190"/>
      <c r="Z587" s="190"/>
      <c r="AA587" s="58"/>
      <c r="AB587" s="58"/>
      <c r="AC587" s="189"/>
      <c r="AD587" s="259"/>
      <c r="AE587" s="259"/>
      <c r="AF587" s="58"/>
      <c r="AG587" s="30"/>
      <c r="AH587" s="58"/>
      <c r="AI587" s="30"/>
      <c r="AJ587" s="185"/>
      <c r="AK587" s="208"/>
      <c r="AL587" s="291"/>
      <c r="AM587" s="124" t="str">
        <f t="shared" si="49"/>
        <v/>
      </c>
      <c r="AN587" s="125" t="str">
        <f t="shared" si="50"/>
        <v/>
      </c>
      <c r="AO587" s="125" t="str">
        <f t="shared" si="51"/>
        <v/>
      </c>
      <c r="AP587" s="125" t="str">
        <f t="shared" si="52"/>
        <v/>
      </c>
      <c r="AQ587" s="126" t="str">
        <f t="shared" si="53"/>
        <v/>
      </c>
      <c r="AR587" s="39"/>
      <c r="AS587" s="234"/>
      <c r="AT587" s="39"/>
    </row>
    <row r="588" spans="2:46" ht="13.5" customHeight="1" x14ac:dyDescent="0.15">
      <c r="B588" s="289" t="s">
        <v>183</v>
      </c>
      <c r="C588" s="27" t="s">
        <v>34</v>
      </c>
      <c r="D588" s="41"/>
      <c r="E588" s="57"/>
      <c r="F588" s="98"/>
      <c r="G588" s="98"/>
      <c r="H588" s="98"/>
      <c r="I588" s="62"/>
      <c r="J588" s="62"/>
      <c r="K588" s="63"/>
      <c r="L588" s="258"/>
      <c r="M588" s="258"/>
      <c r="N588" s="57"/>
      <c r="O588" s="28"/>
      <c r="P588" s="57"/>
      <c r="Q588" s="28"/>
      <c r="R588" s="133"/>
      <c r="S588" s="206"/>
      <c r="T588" s="289" t="s">
        <v>183</v>
      </c>
      <c r="U588" s="27" t="s">
        <v>34</v>
      </c>
      <c r="V588" s="41"/>
      <c r="W588" s="57"/>
      <c r="X588" s="98"/>
      <c r="Y588" s="98"/>
      <c r="Z588" s="98"/>
      <c r="AA588" s="62"/>
      <c r="AB588" s="62"/>
      <c r="AC588" s="63"/>
      <c r="AD588" s="258"/>
      <c r="AE588" s="258"/>
      <c r="AF588" s="57"/>
      <c r="AG588" s="28"/>
      <c r="AH588" s="57"/>
      <c r="AI588" s="28"/>
      <c r="AJ588" s="133"/>
      <c r="AK588" s="208"/>
      <c r="AL588" s="289" t="s">
        <v>183</v>
      </c>
      <c r="AM588" s="121" t="str">
        <f t="shared" si="49"/>
        <v/>
      </c>
      <c r="AN588" s="97" t="str">
        <f t="shared" si="50"/>
        <v/>
      </c>
      <c r="AO588" s="97" t="str">
        <f t="shared" si="51"/>
        <v/>
      </c>
      <c r="AP588" s="97" t="str">
        <f t="shared" si="52"/>
        <v/>
      </c>
      <c r="AQ588" s="122" t="str">
        <f t="shared" si="53"/>
        <v/>
      </c>
      <c r="AR588" s="39"/>
      <c r="AS588" s="234"/>
      <c r="AT588" s="39"/>
    </row>
    <row r="589" spans="2:46" ht="13.5" customHeight="1" x14ac:dyDescent="0.15">
      <c r="B589" s="290"/>
      <c r="C589" s="29" t="s">
        <v>35</v>
      </c>
      <c r="D589" s="187"/>
      <c r="E589" s="58"/>
      <c r="F589" s="188"/>
      <c r="G589" s="188"/>
      <c r="H589" s="188"/>
      <c r="I589" s="64"/>
      <c r="J589" s="64"/>
      <c r="K589" s="189"/>
      <c r="L589" s="259"/>
      <c r="M589" s="259"/>
      <c r="N589" s="58"/>
      <c r="O589" s="30"/>
      <c r="P589" s="58"/>
      <c r="Q589" s="30"/>
      <c r="R589" s="134"/>
      <c r="S589" s="206"/>
      <c r="T589" s="290"/>
      <c r="U589" s="29" t="s">
        <v>35</v>
      </c>
      <c r="V589" s="187"/>
      <c r="W589" s="58"/>
      <c r="X589" s="188"/>
      <c r="Y589" s="188"/>
      <c r="Z589" s="188"/>
      <c r="AA589" s="64"/>
      <c r="AB589" s="64"/>
      <c r="AC589" s="189"/>
      <c r="AD589" s="259"/>
      <c r="AE589" s="259"/>
      <c r="AF589" s="58"/>
      <c r="AG589" s="30"/>
      <c r="AH589" s="58"/>
      <c r="AI589" s="30"/>
      <c r="AJ589" s="134"/>
      <c r="AK589" s="208"/>
      <c r="AL589" s="290"/>
      <c r="AM589" s="88" t="str">
        <f t="shared" si="49"/>
        <v/>
      </c>
      <c r="AN589" s="123" t="str">
        <f t="shared" si="50"/>
        <v/>
      </c>
      <c r="AO589" s="123" t="str">
        <f t="shared" si="51"/>
        <v/>
      </c>
      <c r="AP589" s="123" t="str">
        <f t="shared" si="52"/>
        <v/>
      </c>
      <c r="AQ589" s="89" t="str">
        <f t="shared" si="53"/>
        <v/>
      </c>
      <c r="AR589" s="39"/>
      <c r="AS589" s="234"/>
      <c r="AT589" s="39"/>
    </row>
    <row r="590" spans="2:46" ht="13.5" customHeight="1" x14ac:dyDescent="0.15">
      <c r="B590" s="290"/>
      <c r="C590" s="29" t="s">
        <v>36</v>
      </c>
      <c r="D590" s="187"/>
      <c r="E590" s="58"/>
      <c r="F590" s="188"/>
      <c r="G590" s="188"/>
      <c r="H590" s="188"/>
      <c r="I590" s="64"/>
      <c r="J590" s="64"/>
      <c r="K590" s="189"/>
      <c r="L590" s="259"/>
      <c r="M590" s="259"/>
      <c r="N590" s="58"/>
      <c r="O590" s="30"/>
      <c r="P590" s="58"/>
      <c r="Q590" s="30"/>
      <c r="R590" s="134"/>
      <c r="S590" s="206"/>
      <c r="T590" s="290"/>
      <c r="U590" s="29" t="s">
        <v>36</v>
      </c>
      <c r="V590" s="187"/>
      <c r="W590" s="58"/>
      <c r="X590" s="188"/>
      <c r="Y590" s="188"/>
      <c r="Z590" s="188"/>
      <c r="AA590" s="64"/>
      <c r="AB590" s="64"/>
      <c r="AC590" s="189"/>
      <c r="AD590" s="259"/>
      <c r="AE590" s="259"/>
      <c r="AF590" s="58"/>
      <c r="AG590" s="30"/>
      <c r="AH590" s="58"/>
      <c r="AI590" s="30"/>
      <c r="AJ590" s="134"/>
      <c r="AK590" s="208"/>
      <c r="AL590" s="290"/>
      <c r="AM590" s="88" t="str">
        <f t="shared" si="49"/>
        <v/>
      </c>
      <c r="AN590" s="123" t="str">
        <f t="shared" si="50"/>
        <v/>
      </c>
      <c r="AO590" s="123" t="str">
        <f t="shared" si="51"/>
        <v/>
      </c>
      <c r="AP590" s="123" t="str">
        <f t="shared" si="52"/>
        <v/>
      </c>
      <c r="AQ590" s="89" t="str">
        <f t="shared" si="53"/>
        <v/>
      </c>
      <c r="AR590" s="39"/>
      <c r="AS590" s="234"/>
      <c r="AT590" s="39"/>
    </row>
    <row r="591" spans="2:46" ht="13.5" customHeight="1" x14ac:dyDescent="0.15">
      <c r="B591" s="290"/>
      <c r="C591" s="29" t="s">
        <v>38</v>
      </c>
      <c r="D591" s="187"/>
      <c r="E591" s="58"/>
      <c r="F591" s="188"/>
      <c r="G591" s="188"/>
      <c r="H591" s="188"/>
      <c r="I591" s="64"/>
      <c r="J591" s="64"/>
      <c r="K591" s="189"/>
      <c r="L591" s="259"/>
      <c r="M591" s="259"/>
      <c r="N591" s="58"/>
      <c r="O591" s="30"/>
      <c r="P591" s="58"/>
      <c r="Q591" s="30"/>
      <c r="R591" s="134"/>
      <c r="S591" s="206"/>
      <c r="T591" s="290"/>
      <c r="U591" s="29" t="s">
        <v>38</v>
      </c>
      <c r="V591" s="187"/>
      <c r="W591" s="58"/>
      <c r="X591" s="188"/>
      <c r="Y591" s="188"/>
      <c r="Z591" s="188"/>
      <c r="AA591" s="64"/>
      <c r="AB591" s="64"/>
      <c r="AC591" s="189"/>
      <c r="AD591" s="259"/>
      <c r="AE591" s="259"/>
      <c r="AF591" s="58"/>
      <c r="AG591" s="30"/>
      <c r="AH591" s="58"/>
      <c r="AI591" s="30"/>
      <c r="AJ591" s="134"/>
      <c r="AK591" s="208"/>
      <c r="AL591" s="290"/>
      <c r="AM591" s="88" t="str">
        <f t="shared" si="49"/>
        <v/>
      </c>
      <c r="AN591" s="123" t="str">
        <f t="shared" si="50"/>
        <v/>
      </c>
      <c r="AO591" s="123" t="str">
        <f t="shared" si="51"/>
        <v/>
      </c>
      <c r="AP591" s="123" t="str">
        <f t="shared" si="52"/>
        <v/>
      </c>
      <c r="AQ591" s="89" t="str">
        <f t="shared" si="53"/>
        <v/>
      </c>
      <c r="AR591" s="39"/>
      <c r="AS591" s="234"/>
      <c r="AT591" s="39"/>
    </row>
    <row r="592" spans="2:46" ht="13.5" customHeight="1" thickBot="1" x14ac:dyDescent="0.2">
      <c r="B592" s="291"/>
      <c r="C592" s="29"/>
      <c r="D592" s="187"/>
      <c r="E592" s="58"/>
      <c r="F592" s="190"/>
      <c r="G592" s="190"/>
      <c r="H592" s="190"/>
      <c r="I592" s="58"/>
      <c r="J592" s="58"/>
      <c r="K592" s="189"/>
      <c r="L592" s="259"/>
      <c r="M592" s="259"/>
      <c r="N592" s="58"/>
      <c r="O592" s="30"/>
      <c r="P592" s="58"/>
      <c r="Q592" s="30"/>
      <c r="R592" s="185"/>
      <c r="S592" s="206"/>
      <c r="T592" s="291"/>
      <c r="U592" s="29"/>
      <c r="V592" s="187"/>
      <c r="W592" s="58"/>
      <c r="X592" s="190"/>
      <c r="Y592" s="190"/>
      <c r="Z592" s="190"/>
      <c r="AA592" s="58"/>
      <c r="AB592" s="58"/>
      <c r="AC592" s="189"/>
      <c r="AD592" s="259"/>
      <c r="AE592" s="259"/>
      <c r="AF592" s="58"/>
      <c r="AG592" s="30"/>
      <c r="AH592" s="58"/>
      <c r="AI592" s="30"/>
      <c r="AJ592" s="185"/>
      <c r="AK592" s="208"/>
      <c r="AL592" s="291"/>
      <c r="AM592" s="124" t="str">
        <f t="shared" si="49"/>
        <v/>
      </c>
      <c r="AN592" s="125" t="str">
        <f t="shared" si="50"/>
        <v/>
      </c>
      <c r="AO592" s="125" t="str">
        <f t="shared" si="51"/>
        <v/>
      </c>
      <c r="AP592" s="125" t="str">
        <f t="shared" si="52"/>
        <v/>
      </c>
      <c r="AQ592" s="126" t="str">
        <f t="shared" si="53"/>
        <v/>
      </c>
      <c r="AR592" s="39"/>
      <c r="AS592" s="234"/>
      <c r="AT592" s="39"/>
    </row>
    <row r="593" spans="2:46" ht="13.5" customHeight="1" x14ac:dyDescent="0.15">
      <c r="B593" s="289" t="s">
        <v>184</v>
      </c>
      <c r="C593" s="27" t="s">
        <v>34</v>
      </c>
      <c r="D593" s="41"/>
      <c r="E593" s="57"/>
      <c r="F593" s="98"/>
      <c r="G593" s="98"/>
      <c r="H593" s="98"/>
      <c r="I593" s="62"/>
      <c r="J593" s="62"/>
      <c r="K593" s="63"/>
      <c r="L593" s="258"/>
      <c r="M593" s="258"/>
      <c r="N593" s="57"/>
      <c r="O593" s="28"/>
      <c r="P593" s="57"/>
      <c r="Q593" s="28"/>
      <c r="R593" s="133"/>
      <c r="S593" s="206"/>
      <c r="T593" s="289" t="s">
        <v>184</v>
      </c>
      <c r="U593" s="27" t="s">
        <v>34</v>
      </c>
      <c r="V593" s="41"/>
      <c r="W593" s="57"/>
      <c r="X593" s="98"/>
      <c r="Y593" s="98"/>
      <c r="Z593" s="98"/>
      <c r="AA593" s="62"/>
      <c r="AB593" s="62"/>
      <c r="AC593" s="63"/>
      <c r="AD593" s="258"/>
      <c r="AE593" s="258"/>
      <c r="AF593" s="57"/>
      <c r="AG593" s="28"/>
      <c r="AH593" s="57"/>
      <c r="AI593" s="28"/>
      <c r="AJ593" s="133"/>
      <c r="AK593" s="208"/>
      <c r="AL593" s="289" t="s">
        <v>184</v>
      </c>
      <c r="AM593" s="121" t="str">
        <f t="shared" si="49"/>
        <v/>
      </c>
      <c r="AN593" s="97" t="str">
        <f t="shared" si="50"/>
        <v/>
      </c>
      <c r="AO593" s="97" t="str">
        <f t="shared" si="51"/>
        <v/>
      </c>
      <c r="AP593" s="97" t="str">
        <f t="shared" si="52"/>
        <v/>
      </c>
      <c r="AQ593" s="122" t="str">
        <f t="shared" si="53"/>
        <v/>
      </c>
      <c r="AR593" s="39"/>
      <c r="AS593" s="234"/>
      <c r="AT593" s="39"/>
    </row>
    <row r="594" spans="2:46" ht="13.5" customHeight="1" x14ac:dyDescent="0.15">
      <c r="B594" s="290"/>
      <c r="C594" s="29" t="s">
        <v>35</v>
      </c>
      <c r="D594" s="187"/>
      <c r="E594" s="58"/>
      <c r="F594" s="188"/>
      <c r="G594" s="188"/>
      <c r="H594" s="188"/>
      <c r="I594" s="64"/>
      <c r="J594" s="64"/>
      <c r="K594" s="189"/>
      <c r="L594" s="259"/>
      <c r="M594" s="259"/>
      <c r="N594" s="58"/>
      <c r="O594" s="30"/>
      <c r="P594" s="58"/>
      <c r="Q594" s="30"/>
      <c r="R594" s="134"/>
      <c r="S594" s="206"/>
      <c r="T594" s="290"/>
      <c r="U594" s="29" t="s">
        <v>35</v>
      </c>
      <c r="V594" s="187"/>
      <c r="W594" s="58"/>
      <c r="X594" s="188"/>
      <c r="Y594" s="188"/>
      <c r="Z594" s="188"/>
      <c r="AA594" s="64"/>
      <c r="AB594" s="64"/>
      <c r="AC594" s="189"/>
      <c r="AD594" s="259"/>
      <c r="AE594" s="259"/>
      <c r="AF594" s="58"/>
      <c r="AG594" s="30"/>
      <c r="AH594" s="58"/>
      <c r="AI594" s="30"/>
      <c r="AJ594" s="134"/>
      <c r="AK594" s="208"/>
      <c r="AL594" s="290"/>
      <c r="AM594" s="88" t="str">
        <f t="shared" si="49"/>
        <v/>
      </c>
      <c r="AN594" s="123" t="str">
        <f t="shared" si="50"/>
        <v/>
      </c>
      <c r="AO594" s="123" t="str">
        <f t="shared" si="51"/>
        <v/>
      </c>
      <c r="AP594" s="123" t="str">
        <f t="shared" si="52"/>
        <v/>
      </c>
      <c r="AQ594" s="89" t="str">
        <f t="shared" si="53"/>
        <v/>
      </c>
      <c r="AR594" s="39"/>
      <c r="AS594" s="234"/>
      <c r="AT594" s="39"/>
    </row>
    <row r="595" spans="2:46" ht="13.5" customHeight="1" x14ac:dyDescent="0.15">
      <c r="B595" s="290"/>
      <c r="C595" s="29" t="s">
        <v>36</v>
      </c>
      <c r="D595" s="187"/>
      <c r="E595" s="58"/>
      <c r="F595" s="188"/>
      <c r="G595" s="188"/>
      <c r="H595" s="188"/>
      <c r="I595" s="64"/>
      <c r="J595" s="64"/>
      <c r="K595" s="189"/>
      <c r="L595" s="259"/>
      <c r="M595" s="259"/>
      <c r="N595" s="58"/>
      <c r="O595" s="30"/>
      <c r="P595" s="58"/>
      <c r="Q595" s="30"/>
      <c r="R595" s="134"/>
      <c r="S595" s="206"/>
      <c r="T595" s="290"/>
      <c r="U595" s="29" t="s">
        <v>36</v>
      </c>
      <c r="V595" s="187"/>
      <c r="W595" s="58"/>
      <c r="X595" s="188"/>
      <c r="Y595" s="188"/>
      <c r="Z595" s="188"/>
      <c r="AA595" s="64"/>
      <c r="AB595" s="64"/>
      <c r="AC595" s="189"/>
      <c r="AD595" s="259"/>
      <c r="AE595" s="259"/>
      <c r="AF595" s="58"/>
      <c r="AG595" s="30"/>
      <c r="AH595" s="58"/>
      <c r="AI595" s="30"/>
      <c r="AJ595" s="134"/>
      <c r="AK595" s="208"/>
      <c r="AL595" s="290"/>
      <c r="AM595" s="88" t="str">
        <f t="shared" si="49"/>
        <v/>
      </c>
      <c r="AN595" s="123" t="str">
        <f t="shared" si="50"/>
        <v/>
      </c>
      <c r="AO595" s="123" t="str">
        <f t="shared" si="51"/>
        <v/>
      </c>
      <c r="AP595" s="123" t="str">
        <f t="shared" si="52"/>
        <v/>
      </c>
      <c r="AQ595" s="89" t="str">
        <f t="shared" si="53"/>
        <v/>
      </c>
      <c r="AR595" s="39"/>
      <c r="AS595" s="234"/>
      <c r="AT595" s="39"/>
    </row>
    <row r="596" spans="2:46" ht="13.5" customHeight="1" x14ac:dyDescent="0.15">
      <c r="B596" s="290"/>
      <c r="C596" s="29" t="s">
        <v>38</v>
      </c>
      <c r="D596" s="187"/>
      <c r="E596" s="58"/>
      <c r="F596" s="188"/>
      <c r="G596" s="188"/>
      <c r="H596" s="188"/>
      <c r="I596" s="64"/>
      <c r="J596" s="64"/>
      <c r="K596" s="189"/>
      <c r="L596" s="259"/>
      <c r="M596" s="259"/>
      <c r="N596" s="58"/>
      <c r="O596" s="30"/>
      <c r="P596" s="58"/>
      <c r="Q596" s="30"/>
      <c r="R596" s="134"/>
      <c r="S596" s="206"/>
      <c r="T596" s="290"/>
      <c r="U596" s="29" t="s">
        <v>38</v>
      </c>
      <c r="V596" s="187"/>
      <c r="W596" s="58"/>
      <c r="X596" s="188"/>
      <c r="Y596" s="188"/>
      <c r="Z596" s="188"/>
      <c r="AA596" s="64"/>
      <c r="AB596" s="64"/>
      <c r="AC596" s="189"/>
      <c r="AD596" s="259"/>
      <c r="AE596" s="259"/>
      <c r="AF596" s="58"/>
      <c r="AG596" s="30"/>
      <c r="AH596" s="58"/>
      <c r="AI596" s="30"/>
      <c r="AJ596" s="134"/>
      <c r="AK596" s="208"/>
      <c r="AL596" s="290"/>
      <c r="AM596" s="88" t="str">
        <f t="shared" si="49"/>
        <v/>
      </c>
      <c r="AN596" s="123" t="str">
        <f t="shared" si="50"/>
        <v/>
      </c>
      <c r="AO596" s="123" t="str">
        <f t="shared" si="51"/>
        <v/>
      </c>
      <c r="AP596" s="123" t="str">
        <f t="shared" si="52"/>
        <v/>
      </c>
      <c r="AQ596" s="89" t="str">
        <f t="shared" si="53"/>
        <v/>
      </c>
      <c r="AR596" s="39"/>
      <c r="AS596" s="234"/>
      <c r="AT596" s="39"/>
    </row>
    <row r="597" spans="2:46" ht="13.5" customHeight="1" thickBot="1" x14ac:dyDescent="0.2">
      <c r="B597" s="291"/>
      <c r="C597" s="29"/>
      <c r="D597" s="187"/>
      <c r="E597" s="58"/>
      <c r="F597" s="190"/>
      <c r="G597" s="190"/>
      <c r="H597" s="190"/>
      <c r="I597" s="58"/>
      <c r="J597" s="58"/>
      <c r="K597" s="189"/>
      <c r="L597" s="259"/>
      <c r="M597" s="259"/>
      <c r="N597" s="58"/>
      <c r="O597" s="30"/>
      <c r="P597" s="58"/>
      <c r="Q597" s="30"/>
      <c r="R597" s="185"/>
      <c r="S597" s="206"/>
      <c r="T597" s="291"/>
      <c r="U597" s="29"/>
      <c r="V597" s="187"/>
      <c r="W597" s="58"/>
      <c r="X597" s="190"/>
      <c r="Y597" s="190"/>
      <c r="Z597" s="190"/>
      <c r="AA597" s="58"/>
      <c r="AB597" s="58"/>
      <c r="AC597" s="189"/>
      <c r="AD597" s="259"/>
      <c r="AE597" s="259"/>
      <c r="AF597" s="58"/>
      <c r="AG597" s="30"/>
      <c r="AH597" s="58"/>
      <c r="AI597" s="30"/>
      <c r="AJ597" s="185"/>
      <c r="AK597" s="208"/>
      <c r="AL597" s="291"/>
      <c r="AM597" s="124" t="str">
        <f t="shared" si="49"/>
        <v/>
      </c>
      <c r="AN597" s="125" t="str">
        <f t="shared" si="50"/>
        <v/>
      </c>
      <c r="AO597" s="125" t="str">
        <f t="shared" si="51"/>
        <v/>
      </c>
      <c r="AP597" s="125" t="str">
        <f t="shared" si="52"/>
        <v/>
      </c>
      <c r="AQ597" s="126" t="str">
        <f t="shared" si="53"/>
        <v/>
      </c>
      <c r="AR597" s="39"/>
      <c r="AS597" s="234"/>
      <c r="AT597" s="39"/>
    </row>
    <row r="598" spans="2:46" ht="13.5" customHeight="1" x14ac:dyDescent="0.15">
      <c r="B598" s="289" t="s">
        <v>185</v>
      </c>
      <c r="C598" s="27" t="s">
        <v>34</v>
      </c>
      <c r="D598" s="41"/>
      <c r="E598" s="57"/>
      <c r="F598" s="98"/>
      <c r="G598" s="98"/>
      <c r="H598" s="98"/>
      <c r="I598" s="62"/>
      <c r="J598" s="62"/>
      <c r="K598" s="63"/>
      <c r="L598" s="258"/>
      <c r="M598" s="258"/>
      <c r="N598" s="57"/>
      <c r="O598" s="28"/>
      <c r="P598" s="57"/>
      <c r="Q598" s="28"/>
      <c r="R598" s="133"/>
      <c r="S598" s="206"/>
      <c r="T598" s="289" t="s">
        <v>185</v>
      </c>
      <c r="U598" s="27" t="s">
        <v>34</v>
      </c>
      <c r="V598" s="41"/>
      <c r="W598" s="57"/>
      <c r="X598" s="98"/>
      <c r="Y598" s="98"/>
      <c r="Z598" s="98"/>
      <c r="AA598" s="62"/>
      <c r="AB598" s="62"/>
      <c r="AC598" s="63"/>
      <c r="AD598" s="258"/>
      <c r="AE598" s="258"/>
      <c r="AF598" s="57"/>
      <c r="AG598" s="28"/>
      <c r="AH598" s="57"/>
      <c r="AI598" s="28"/>
      <c r="AJ598" s="133"/>
      <c r="AK598" s="208"/>
      <c r="AL598" s="289" t="s">
        <v>185</v>
      </c>
      <c r="AM598" s="121" t="str">
        <f t="shared" si="49"/>
        <v/>
      </c>
      <c r="AN598" s="97" t="str">
        <f t="shared" si="50"/>
        <v/>
      </c>
      <c r="AO598" s="97" t="str">
        <f t="shared" si="51"/>
        <v/>
      </c>
      <c r="AP598" s="97" t="str">
        <f t="shared" si="52"/>
        <v/>
      </c>
      <c r="AQ598" s="122" t="str">
        <f t="shared" si="53"/>
        <v/>
      </c>
      <c r="AR598" s="39"/>
      <c r="AS598" s="234"/>
      <c r="AT598" s="39"/>
    </row>
    <row r="599" spans="2:46" ht="13.5" customHeight="1" x14ac:dyDescent="0.15">
      <c r="B599" s="290"/>
      <c r="C599" s="29" t="s">
        <v>35</v>
      </c>
      <c r="D599" s="187"/>
      <c r="E599" s="58"/>
      <c r="F599" s="188"/>
      <c r="G599" s="188"/>
      <c r="H599" s="188"/>
      <c r="I599" s="64"/>
      <c r="J599" s="64"/>
      <c r="K599" s="189"/>
      <c r="L599" s="259"/>
      <c r="M599" s="259"/>
      <c r="N599" s="58"/>
      <c r="O599" s="30"/>
      <c r="P599" s="58"/>
      <c r="Q599" s="30"/>
      <c r="R599" s="134"/>
      <c r="S599" s="206"/>
      <c r="T599" s="290"/>
      <c r="U599" s="29" t="s">
        <v>35</v>
      </c>
      <c r="V599" s="187"/>
      <c r="W599" s="58"/>
      <c r="X599" s="188"/>
      <c r="Y599" s="188"/>
      <c r="Z599" s="188"/>
      <c r="AA599" s="64"/>
      <c r="AB599" s="64"/>
      <c r="AC599" s="189"/>
      <c r="AD599" s="259"/>
      <c r="AE599" s="259"/>
      <c r="AF599" s="58"/>
      <c r="AG599" s="30"/>
      <c r="AH599" s="58"/>
      <c r="AI599" s="30"/>
      <c r="AJ599" s="134"/>
      <c r="AK599" s="208"/>
      <c r="AL599" s="290"/>
      <c r="AM599" s="88" t="str">
        <f t="shared" si="49"/>
        <v/>
      </c>
      <c r="AN599" s="123" t="str">
        <f t="shared" si="50"/>
        <v/>
      </c>
      <c r="AO599" s="123" t="str">
        <f t="shared" si="51"/>
        <v/>
      </c>
      <c r="AP599" s="123" t="str">
        <f t="shared" si="52"/>
        <v/>
      </c>
      <c r="AQ599" s="89" t="str">
        <f t="shared" si="53"/>
        <v/>
      </c>
      <c r="AR599" s="39"/>
      <c r="AS599" s="234"/>
      <c r="AT599" s="39"/>
    </row>
    <row r="600" spans="2:46" ht="13.5" customHeight="1" x14ac:dyDescent="0.15">
      <c r="B600" s="290"/>
      <c r="C600" s="29" t="s">
        <v>36</v>
      </c>
      <c r="D600" s="187"/>
      <c r="E600" s="58"/>
      <c r="F600" s="188"/>
      <c r="G600" s="188"/>
      <c r="H600" s="188"/>
      <c r="I600" s="64"/>
      <c r="J600" s="64"/>
      <c r="K600" s="189"/>
      <c r="L600" s="259"/>
      <c r="M600" s="259"/>
      <c r="N600" s="58"/>
      <c r="O600" s="30"/>
      <c r="P600" s="58"/>
      <c r="Q600" s="30"/>
      <c r="R600" s="134"/>
      <c r="S600" s="206"/>
      <c r="T600" s="290"/>
      <c r="U600" s="29" t="s">
        <v>36</v>
      </c>
      <c r="V600" s="187"/>
      <c r="W600" s="58"/>
      <c r="X600" s="188"/>
      <c r="Y600" s="188"/>
      <c r="Z600" s="188"/>
      <c r="AA600" s="64"/>
      <c r="AB600" s="64"/>
      <c r="AC600" s="189"/>
      <c r="AD600" s="259"/>
      <c r="AE600" s="259"/>
      <c r="AF600" s="58"/>
      <c r="AG600" s="30"/>
      <c r="AH600" s="58"/>
      <c r="AI600" s="30"/>
      <c r="AJ600" s="134"/>
      <c r="AK600" s="208"/>
      <c r="AL600" s="290"/>
      <c r="AM600" s="88" t="str">
        <f t="shared" si="49"/>
        <v/>
      </c>
      <c r="AN600" s="123" t="str">
        <f t="shared" si="50"/>
        <v/>
      </c>
      <c r="AO600" s="123" t="str">
        <f t="shared" si="51"/>
        <v/>
      </c>
      <c r="AP600" s="123" t="str">
        <f t="shared" si="52"/>
        <v/>
      </c>
      <c r="AQ600" s="89" t="str">
        <f t="shared" si="53"/>
        <v/>
      </c>
      <c r="AR600" s="39"/>
      <c r="AS600" s="234"/>
      <c r="AT600" s="39"/>
    </row>
    <row r="601" spans="2:46" ht="13.5" customHeight="1" x14ac:dyDescent="0.15">
      <c r="B601" s="290"/>
      <c r="C601" s="29" t="s">
        <v>38</v>
      </c>
      <c r="D601" s="187"/>
      <c r="E601" s="58"/>
      <c r="F601" s="188"/>
      <c r="G601" s="188"/>
      <c r="H601" s="188"/>
      <c r="I601" s="64"/>
      <c r="J601" s="64"/>
      <c r="K601" s="189"/>
      <c r="L601" s="259"/>
      <c r="M601" s="259"/>
      <c r="N601" s="58"/>
      <c r="O601" s="30"/>
      <c r="P601" s="58"/>
      <c r="Q601" s="30"/>
      <c r="R601" s="134"/>
      <c r="S601" s="206"/>
      <c r="T601" s="290"/>
      <c r="U601" s="29" t="s">
        <v>38</v>
      </c>
      <c r="V601" s="187"/>
      <c r="W601" s="58"/>
      <c r="X601" s="188"/>
      <c r="Y601" s="188"/>
      <c r="Z601" s="188"/>
      <c r="AA601" s="64"/>
      <c r="AB601" s="64"/>
      <c r="AC601" s="189"/>
      <c r="AD601" s="259"/>
      <c r="AE601" s="259"/>
      <c r="AF601" s="58"/>
      <c r="AG601" s="30"/>
      <c r="AH601" s="58"/>
      <c r="AI601" s="30"/>
      <c r="AJ601" s="134"/>
      <c r="AK601" s="208"/>
      <c r="AL601" s="290"/>
      <c r="AM601" s="88" t="str">
        <f t="shared" si="49"/>
        <v/>
      </c>
      <c r="AN601" s="123" t="str">
        <f t="shared" si="50"/>
        <v/>
      </c>
      <c r="AO601" s="123" t="str">
        <f t="shared" si="51"/>
        <v/>
      </c>
      <c r="AP601" s="123" t="str">
        <f t="shared" si="52"/>
        <v/>
      </c>
      <c r="AQ601" s="89" t="str">
        <f t="shared" si="53"/>
        <v/>
      </c>
      <c r="AR601" s="39"/>
      <c r="AS601" s="234"/>
      <c r="AT601" s="39"/>
    </row>
    <row r="602" spans="2:46" ht="13.5" customHeight="1" thickBot="1" x14ac:dyDescent="0.2">
      <c r="B602" s="291"/>
      <c r="C602" s="29"/>
      <c r="D602" s="187"/>
      <c r="E602" s="58"/>
      <c r="F602" s="190"/>
      <c r="G602" s="190"/>
      <c r="H602" s="190"/>
      <c r="I602" s="58"/>
      <c r="J602" s="58"/>
      <c r="K602" s="189"/>
      <c r="L602" s="259"/>
      <c r="M602" s="259"/>
      <c r="N602" s="58"/>
      <c r="O602" s="30"/>
      <c r="P602" s="58"/>
      <c r="Q602" s="30"/>
      <c r="R602" s="185"/>
      <c r="S602" s="206"/>
      <c r="T602" s="291"/>
      <c r="U602" s="29"/>
      <c r="V602" s="187"/>
      <c r="W602" s="58"/>
      <c r="X602" s="190"/>
      <c r="Y602" s="190"/>
      <c r="Z602" s="190"/>
      <c r="AA602" s="58"/>
      <c r="AB602" s="58"/>
      <c r="AC602" s="189"/>
      <c r="AD602" s="259"/>
      <c r="AE602" s="259"/>
      <c r="AF602" s="58"/>
      <c r="AG602" s="30"/>
      <c r="AH602" s="58"/>
      <c r="AI602" s="30"/>
      <c r="AJ602" s="185"/>
      <c r="AK602" s="208"/>
      <c r="AL602" s="291"/>
      <c r="AM602" s="124" t="str">
        <f t="shared" si="49"/>
        <v/>
      </c>
      <c r="AN602" s="125" t="str">
        <f t="shared" si="50"/>
        <v/>
      </c>
      <c r="AO602" s="125" t="str">
        <f t="shared" si="51"/>
        <v/>
      </c>
      <c r="AP602" s="125" t="str">
        <f t="shared" si="52"/>
        <v/>
      </c>
      <c r="AQ602" s="126" t="str">
        <f t="shared" si="53"/>
        <v/>
      </c>
      <c r="AR602" s="39"/>
      <c r="AS602" s="234"/>
      <c r="AT602" s="39"/>
    </row>
    <row r="603" spans="2:46" ht="13.5" customHeight="1" x14ac:dyDescent="0.15">
      <c r="B603" s="289" t="s">
        <v>186</v>
      </c>
      <c r="C603" s="27" t="s">
        <v>34</v>
      </c>
      <c r="D603" s="41"/>
      <c r="E603" s="57"/>
      <c r="F603" s="98"/>
      <c r="G603" s="98"/>
      <c r="H603" s="98"/>
      <c r="I603" s="62"/>
      <c r="J603" s="62"/>
      <c r="K603" s="63"/>
      <c r="L603" s="258"/>
      <c r="M603" s="258"/>
      <c r="N603" s="57"/>
      <c r="O603" s="28"/>
      <c r="P603" s="57"/>
      <c r="Q603" s="28"/>
      <c r="R603" s="133"/>
      <c r="S603" s="206"/>
      <c r="T603" s="289" t="s">
        <v>186</v>
      </c>
      <c r="U603" s="27" t="s">
        <v>34</v>
      </c>
      <c r="V603" s="41"/>
      <c r="W603" s="57"/>
      <c r="X603" s="98"/>
      <c r="Y603" s="98"/>
      <c r="Z603" s="98"/>
      <c r="AA603" s="62"/>
      <c r="AB603" s="62"/>
      <c r="AC603" s="63"/>
      <c r="AD603" s="258"/>
      <c r="AE603" s="258"/>
      <c r="AF603" s="57"/>
      <c r="AG603" s="28"/>
      <c r="AH603" s="57"/>
      <c r="AI603" s="28"/>
      <c r="AJ603" s="133"/>
      <c r="AK603" s="208"/>
      <c r="AL603" s="289" t="s">
        <v>186</v>
      </c>
      <c r="AM603" s="121" t="str">
        <f t="shared" si="49"/>
        <v/>
      </c>
      <c r="AN603" s="97" t="str">
        <f t="shared" si="50"/>
        <v/>
      </c>
      <c r="AO603" s="97" t="str">
        <f t="shared" si="51"/>
        <v/>
      </c>
      <c r="AP603" s="97" t="str">
        <f t="shared" si="52"/>
        <v/>
      </c>
      <c r="AQ603" s="122" t="str">
        <f t="shared" si="53"/>
        <v/>
      </c>
      <c r="AR603" s="39"/>
      <c r="AS603" s="234"/>
      <c r="AT603" s="39"/>
    </row>
    <row r="604" spans="2:46" ht="13.5" customHeight="1" x14ac:dyDescent="0.15">
      <c r="B604" s="290"/>
      <c r="C604" s="29" t="s">
        <v>35</v>
      </c>
      <c r="D604" s="187"/>
      <c r="E604" s="58"/>
      <c r="F604" s="188"/>
      <c r="G604" s="188"/>
      <c r="H604" s="188"/>
      <c r="I604" s="64"/>
      <c r="J604" s="64"/>
      <c r="K604" s="189"/>
      <c r="L604" s="259"/>
      <c r="M604" s="259"/>
      <c r="N604" s="58"/>
      <c r="O604" s="30"/>
      <c r="P604" s="58"/>
      <c r="Q604" s="30"/>
      <c r="R604" s="134"/>
      <c r="S604" s="206"/>
      <c r="T604" s="290"/>
      <c r="U604" s="29" t="s">
        <v>35</v>
      </c>
      <c r="V604" s="187"/>
      <c r="W604" s="58"/>
      <c r="X604" s="188"/>
      <c r="Y604" s="188"/>
      <c r="Z604" s="188"/>
      <c r="AA604" s="64"/>
      <c r="AB604" s="64"/>
      <c r="AC604" s="189"/>
      <c r="AD604" s="259"/>
      <c r="AE604" s="259"/>
      <c r="AF604" s="58"/>
      <c r="AG604" s="30"/>
      <c r="AH604" s="58"/>
      <c r="AI604" s="30"/>
      <c r="AJ604" s="134"/>
      <c r="AK604" s="208"/>
      <c r="AL604" s="290"/>
      <c r="AM604" s="88" t="str">
        <f t="shared" si="49"/>
        <v/>
      </c>
      <c r="AN604" s="123" t="str">
        <f t="shared" si="50"/>
        <v/>
      </c>
      <c r="AO604" s="123" t="str">
        <f t="shared" si="51"/>
        <v/>
      </c>
      <c r="AP604" s="123" t="str">
        <f t="shared" si="52"/>
        <v/>
      </c>
      <c r="AQ604" s="89" t="str">
        <f t="shared" si="53"/>
        <v/>
      </c>
      <c r="AR604" s="39"/>
      <c r="AS604" s="234"/>
      <c r="AT604" s="39"/>
    </row>
    <row r="605" spans="2:46" ht="13.5" customHeight="1" x14ac:dyDescent="0.15">
      <c r="B605" s="290"/>
      <c r="C605" s="29" t="s">
        <v>36</v>
      </c>
      <c r="D605" s="187"/>
      <c r="E605" s="58"/>
      <c r="F605" s="188"/>
      <c r="G605" s="188"/>
      <c r="H605" s="188"/>
      <c r="I605" s="64"/>
      <c r="J605" s="64"/>
      <c r="K605" s="189"/>
      <c r="L605" s="259"/>
      <c r="M605" s="259"/>
      <c r="N605" s="58"/>
      <c r="O605" s="30"/>
      <c r="P605" s="58"/>
      <c r="Q605" s="30"/>
      <c r="R605" s="134"/>
      <c r="S605" s="206"/>
      <c r="T605" s="290"/>
      <c r="U605" s="29" t="s">
        <v>36</v>
      </c>
      <c r="V605" s="187"/>
      <c r="W605" s="58"/>
      <c r="X605" s="188"/>
      <c r="Y605" s="188"/>
      <c r="Z605" s="188"/>
      <c r="AA605" s="64"/>
      <c r="AB605" s="64"/>
      <c r="AC605" s="189"/>
      <c r="AD605" s="259"/>
      <c r="AE605" s="259"/>
      <c r="AF605" s="58"/>
      <c r="AG605" s="30"/>
      <c r="AH605" s="58"/>
      <c r="AI605" s="30"/>
      <c r="AJ605" s="134"/>
      <c r="AK605" s="208"/>
      <c r="AL605" s="290"/>
      <c r="AM605" s="88" t="str">
        <f t="shared" si="49"/>
        <v/>
      </c>
      <c r="AN605" s="123" t="str">
        <f t="shared" si="50"/>
        <v/>
      </c>
      <c r="AO605" s="123" t="str">
        <f t="shared" si="51"/>
        <v/>
      </c>
      <c r="AP605" s="123" t="str">
        <f t="shared" si="52"/>
        <v/>
      </c>
      <c r="AQ605" s="89" t="str">
        <f t="shared" si="53"/>
        <v/>
      </c>
      <c r="AR605" s="39"/>
      <c r="AS605" s="234"/>
      <c r="AT605" s="39"/>
    </row>
    <row r="606" spans="2:46" ht="13.5" customHeight="1" x14ac:dyDescent="0.15">
      <c r="B606" s="290"/>
      <c r="C606" s="29" t="s">
        <v>38</v>
      </c>
      <c r="D606" s="187"/>
      <c r="E606" s="58"/>
      <c r="F606" s="188"/>
      <c r="G606" s="188"/>
      <c r="H606" s="188"/>
      <c r="I606" s="64"/>
      <c r="J606" s="64"/>
      <c r="K606" s="189"/>
      <c r="L606" s="259"/>
      <c r="M606" s="259"/>
      <c r="N606" s="58"/>
      <c r="O606" s="30"/>
      <c r="P606" s="58"/>
      <c r="Q606" s="30"/>
      <c r="R606" s="134"/>
      <c r="S606" s="206"/>
      <c r="T606" s="290"/>
      <c r="U606" s="29" t="s">
        <v>38</v>
      </c>
      <c r="V606" s="187"/>
      <c r="W606" s="58"/>
      <c r="X606" s="188"/>
      <c r="Y606" s="188"/>
      <c r="Z606" s="188"/>
      <c r="AA606" s="64"/>
      <c r="AB606" s="64"/>
      <c r="AC606" s="189"/>
      <c r="AD606" s="259"/>
      <c r="AE606" s="259"/>
      <c r="AF606" s="58"/>
      <c r="AG606" s="30"/>
      <c r="AH606" s="58"/>
      <c r="AI606" s="30"/>
      <c r="AJ606" s="134"/>
      <c r="AK606" s="208"/>
      <c r="AL606" s="290"/>
      <c r="AM606" s="88" t="str">
        <f t="shared" si="49"/>
        <v/>
      </c>
      <c r="AN606" s="123" t="str">
        <f t="shared" si="50"/>
        <v/>
      </c>
      <c r="AO606" s="123" t="str">
        <f t="shared" si="51"/>
        <v/>
      </c>
      <c r="AP606" s="123" t="str">
        <f t="shared" si="52"/>
        <v/>
      </c>
      <c r="AQ606" s="89" t="str">
        <f t="shared" si="53"/>
        <v/>
      </c>
      <c r="AR606" s="39"/>
      <c r="AS606" s="234"/>
      <c r="AT606" s="39"/>
    </row>
    <row r="607" spans="2:46" ht="13.5" customHeight="1" thickBot="1" x14ac:dyDescent="0.2">
      <c r="B607" s="291"/>
      <c r="C607" s="29"/>
      <c r="D607" s="187"/>
      <c r="E607" s="58"/>
      <c r="F607" s="190"/>
      <c r="G607" s="190"/>
      <c r="H607" s="190"/>
      <c r="I607" s="58"/>
      <c r="J607" s="58"/>
      <c r="K607" s="189"/>
      <c r="L607" s="259"/>
      <c r="M607" s="259"/>
      <c r="N607" s="58"/>
      <c r="O607" s="30"/>
      <c r="P607" s="58"/>
      <c r="Q607" s="30"/>
      <c r="R607" s="185"/>
      <c r="S607" s="206"/>
      <c r="T607" s="291"/>
      <c r="U607" s="29"/>
      <c r="V607" s="187"/>
      <c r="W607" s="58"/>
      <c r="X607" s="190"/>
      <c r="Y607" s="190"/>
      <c r="Z607" s="190"/>
      <c r="AA607" s="58"/>
      <c r="AB607" s="58"/>
      <c r="AC607" s="189"/>
      <c r="AD607" s="259"/>
      <c r="AE607" s="259"/>
      <c r="AF607" s="58"/>
      <c r="AG607" s="30"/>
      <c r="AH607" s="58"/>
      <c r="AI607" s="30"/>
      <c r="AJ607" s="185"/>
      <c r="AK607" s="208"/>
      <c r="AL607" s="291"/>
      <c r="AM607" s="124" t="str">
        <f t="shared" si="49"/>
        <v/>
      </c>
      <c r="AN607" s="125" t="str">
        <f t="shared" si="50"/>
        <v/>
      </c>
      <c r="AO607" s="125" t="str">
        <f t="shared" si="51"/>
        <v/>
      </c>
      <c r="AP607" s="125" t="str">
        <f t="shared" si="52"/>
        <v/>
      </c>
      <c r="AQ607" s="126" t="str">
        <f t="shared" si="53"/>
        <v/>
      </c>
      <c r="AR607" s="39"/>
      <c r="AS607" s="234"/>
      <c r="AT607" s="39"/>
    </row>
    <row r="608" spans="2:46" ht="13.5" customHeight="1" x14ac:dyDescent="0.15">
      <c r="B608" s="289" t="s">
        <v>187</v>
      </c>
      <c r="C608" s="27" t="s">
        <v>34</v>
      </c>
      <c r="D608" s="41"/>
      <c r="E608" s="57"/>
      <c r="F608" s="98"/>
      <c r="G608" s="98"/>
      <c r="H608" s="98"/>
      <c r="I608" s="62"/>
      <c r="J608" s="62"/>
      <c r="K608" s="63"/>
      <c r="L608" s="258"/>
      <c r="M608" s="258"/>
      <c r="N608" s="57"/>
      <c r="O608" s="28"/>
      <c r="P608" s="57"/>
      <c r="Q608" s="28"/>
      <c r="R608" s="133"/>
      <c r="S608" s="206"/>
      <c r="T608" s="289" t="s">
        <v>187</v>
      </c>
      <c r="U608" s="27" t="s">
        <v>34</v>
      </c>
      <c r="V608" s="41"/>
      <c r="W608" s="57"/>
      <c r="X608" s="98"/>
      <c r="Y608" s="98"/>
      <c r="Z608" s="98"/>
      <c r="AA608" s="62"/>
      <c r="AB608" s="62"/>
      <c r="AC608" s="63"/>
      <c r="AD608" s="258"/>
      <c r="AE608" s="258"/>
      <c r="AF608" s="57"/>
      <c r="AG608" s="28"/>
      <c r="AH608" s="57"/>
      <c r="AI608" s="28"/>
      <c r="AJ608" s="133"/>
      <c r="AK608" s="208"/>
      <c r="AL608" s="289" t="s">
        <v>187</v>
      </c>
      <c r="AM608" s="121" t="str">
        <f t="shared" si="49"/>
        <v/>
      </c>
      <c r="AN608" s="97" t="str">
        <f t="shared" si="50"/>
        <v/>
      </c>
      <c r="AO608" s="97" t="str">
        <f t="shared" si="51"/>
        <v/>
      </c>
      <c r="AP608" s="97" t="str">
        <f t="shared" si="52"/>
        <v/>
      </c>
      <c r="AQ608" s="122" t="str">
        <f t="shared" si="53"/>
        <v/>
      </c>
      <c r="AR608" s="39"/>
      <c r="AS608" s="234"/>
      <c r="AT608" s="39"/>
    </row>
    <row r="609" spans="2:46" ht="13.5" customHeight="1" x14ac:dyDescent="0.15">
      <c r="B609" s="290"/>
      <c r="C609" s="29" t="s">
        <v>35</v>
      </c>
      <c r="D609" s="187"/>
      <c r="E609" s="58"/>
      <c r="F609" s="188"/>
      <c r="G609" s="188"/>
      <c r="H609" s="188"/>
      <c r="I609" s="64"/>
      <c r="J609" s="64"/>
      <c r="K609" s="189"/>
      <c r="L609" s="259"/>
      <c r="M609" s="259"/>
      <c r="N609" s="58"/>
      <c r="O609" s="30"/>
      <c r="P609" s="58"/>
      <c r="Q609" s="30"/>
      <c r="R609" s="134"/>
      <c r="S609" s="206"/>
      <c r="T609" s="290"/>
      <c r="U609" s="29" t="s">
        <v>35</v>
      </c>
      <c r="V609" s="187"/>
      <c r="W609" s="58"/>
      <c r="X609" s="188"/>
      <c r="Y609" s="188"/>
      <c r="Z609" s="188"/>
      <c r="AA609" s="64"/>
      <c r="AB609" s="64"/>
      <c r="AC609" s="189"/>
      <c r="AD609" s="259"/>
      <c r="AE609" s="259"/>
      <c r="AF609" s="58"/>
      <c r="AG609" s="30"/>
      <c r="AH609" s="58"/>
      <c r="AI609" s="30"/>
      <c r="AJ609" s="134"/>
      <c r="AK609" s="208"/>
      <c r="AL609" s="290"/>
      <c r="AM609" s="88" t="str">
        <f t="shared" ref="AM609:AM637" si="54">IF(OR(X609="",F609=""),"",X609-F609)</f>
        <v/>
      </c>
      <c r="AN609" s="123" t="str">
        <f t="shared" ref="AN609:AN637" si="55">IF(OR(Y609="",G609=""),"",Y609-G609)</f>
        <v/>
      </c>
      <c r="AO609" s="123" t="str">
        <f t="shared" ref="AO609:AO637" si="56">IF(OR(Z609="",H609=""),"",Z609-H609)</f>
        <v/>
      </c>
      <c r="AP609" s="123" t="str">
        <f t="shared" ref="AP609:AP637" si="57">IF(OR(AA609="",I609=""),"",AA609-I609)</f>
        <v/>
      </c>
      <c r="AQ609" s="89" t="str">
        <f t="shared" ref="AQ609:AQ637" si="58">IF(OR(AB609="",J609=""),"",AB609-J609)</f>
        <v/>
      </c>
      <c r="AR609" s="39"/>
      <c r="AS609" s="234"/>
      <c r="AT609" s="39"/>
    </row>
    <row r="610" spans="2:46" ht="13.5" customHeight="1" x14ac:dyDescent="0.15">
      <c r="B610" s="290"/>
      <c r="C610" s="29" t="s">
        <v>36</v>
      </c>
      <c r="D610" s="187"/>
      <c r="E610" s="58"/>
      <c r="F610" s="188"/>
      <c r="G610" s="188"/>
      <c r="H610" s="188"/>
      <c r="I610" s="64"/>
      <c r="J610" s="64"/>
      <c r="K610" s="189"/>
      <c r="L610" s="259"/>
      <c r="M610" s="259"/>
      <c r="N610" s="58"/>
      <c r="O610" s="30"/>
      <c r="P610" s="58"/>
      <c r="Q610" s="30"/>
      <c r="R610" s="134"/>
      <c r="S610" s="206"/>
      <c r="T610" s="290"/>
      <c r="U610" s="29" t="s">
        <v>36</v>
      </c>
      <c r="V610" s="187"/>
      <c r="W610" s="58"/>
      <c r="X610" s="188"/>
      <c r="Y610" s="188"/>
      <c r="Z610" s="188"/>
      <c r="AA610" s="64"/>
      <c r="AB610" s="64"/>
      <c r="AC610" s="189"/>
      <c r="AD610" s="259"/>
      <c r="AE610" s="259"/>
      <c r="AF610" s="58"/>
      <c r="AG610" s="30"/>
      <c r="AH610" s="58"/>
      <c r="AI610" s="30"/>
      <c r="AJ610" s="134"/>
      <c r="AK610" s="208"/>
      <c r="AL610" s="290"/>
      <c r="AM610" s="88" t="str">
        <f t="shared" si="54"/>
        <v/>
      </c>
      <c r="AN610" s="123" t="str">
        <f t="shared" si="55"/>
        <v/>
      </c>
      <c r="AO610" s="123" t="str">
        <f t="shared" si="56"/>
        <v/>
      </c>
      <c r="AP610" s="123" t="str">
        <f t="shared" si="57"/>
        <v/>
      </c>
      <c r="AQ610" s="89" t="str">
        <f t="shared" si="58"/>
        <v/>
      </c>
      <c r="AR610" s="39"/>
      <c r="AS610" s="234"/>
      <c r="AT610" s="39"/>
    </row>
    <row r="611" spans="2:46" ht="13.5" customHeight="1" x14ac:dyDescent="0.15">
      <c r="B611" s="290"/>
      <c r="C611" s="29" t="s">
        <v>38</v>
      </c>
      <c r="D611" s="187"/>
      <c r="E611" s="58"/>
      <c r="F611" s="188"/>
      <c r="G611" s="188"/>
      <c r="H611" s="188"/>
      <c r="I611" s="64"/>
      <c r="J611" s="64"/>
      <c r="K611" s="189"/>
      <c r="L611" s="259"/>
      <c r="M611" s="259"/>
      <c r="N611" s="58"/>
      <c r="O611" s="30"/>
      <c r="P611" s="58"/>
      <c r="Q611" s="30"/>
      <c r="R611" s="134"/>
      <c r="S611" s="206"/>
      <c r="T611" s="290"/>
      <c r="U611" s="29" t="s">
        <v>38</v>
      </c>
      <c r="V611" s="187"/>
      <c r="W611" s="58"/>
      <c r="X611" s="188"/>
      <c r="Y611" s="188"/>
      <c r="Z611" s="188"/>
      <c r="AA611" s="64"/>
      <c r="AB611" s="64"/>
      <c r="AC611" s="189"/>
      <c r="AD611" s="259"/>
      <c r="AE611" s="259"/>
      <c r="AF611" s="58"/>
      <c r="AG611" s="30"/>
      <c r="AH611" s="58"/>
      <c r="AI611" s="30"/>
      <c r="AJ611" s="134"/>
      <c r="AK611" s="208"/>
      <c r="AL611" s="290"/>
      <c r="AM611" s="88" t="str">
        <f t="shared" si="54"/>
        <v/>
      </c>
      <c r="AN611" s="123" t="str">
        <f t="shared" si="55"/>
        <v/>
      </c>
      <c r="AO611" s="123" t="str">
        <f t="shared" si="56"/>
        <v/>
      </c>
      <c r="AP611" s="123" t="str">
        <f t="shared" si="57"/>
        <v/>
      </c>
      <c r="AQ611" s="89" t="str">
        <f t="shared" si="58"/>
        <v/>
      </c>
      <c r="AR611" s="39"/>
      <c r="AS611" s="234"/>
      <c r="AT611" s="39"/>
    </row>
    <row r="612" spans="2:46" ht="13.5" customHeight="1" thickBot="1" x14ac:dyDescent="0.2">
      <c r="B612" s="291"/>
      <c r="C612" s="29"/>
      <c r="D612" s="187"/>
      <c r="E612" s="58"/>
      <c r="F612" s="190"/>
      <c r="G612" s="190"/>
      <c r="H612" s="190"/>
      <c r="I612" s="58"/>
      <c r="J612" s="58"/>
      <c r="K612" s="189"/>
      <c r="L612" s="259"/>
      <c r="M612" s="259"/>
      <c r="N612" s="58"/>
      <c r="O612" s="30"/>
      <c r="P612" s="58"/>
      <c r="Q612" s="30"/>
      <c r="R612" s="185"/>
      <c r="S612" s="206"/>
      <c r="T612" s="291"/>
      <c r="U612" s="29"/>
      <c r="V612" s="187"/>
      <c r="W612" s="58"/>
      <c r="X612" s="190"/>
      <c r="Y612" s="190"/>
      <c r="Z612" s="190"/>
      <c r="AA612" s="58"/>
      <c r="AB612" s="58"/>
      <c r="AC612" s="189"/>
      <c r="AD612" s="259"/>
      <c r="AE612" s="259"/>
      <c r="AF612" s="58"/>
      <c r="AG612" s="30"/>
      <c r="AH612" s="58"/>
      <c r="AI612" s="30"/>
      <c r="AJ612" s="185"/>
      <c r="AK612" s="208"/>
      <c r="AL612" s="291"/>
      <c r="AM612" s="124" t="str">
        <f t="shared" si="54"/>
        <v/>
      </c>
      <c r="AN612" s="125" t="str">
        <f t="shared" si="55"/>
        <v/>
      </c>
      <c r="AO612" s="125" t="str">
        <f t="shared" si="56"/>
        <v/>
      </c>
      <c r="AP612" s="125" t="str">
        <f t="shared" si="57"/>
        <v/>
      </c>
      <c r="AQ612" s="126" t="str">
        <f t="shared" si="58"/>
        <v/>
      </c>
      <c r="AR612" s="39"/>
      <c r="AS612" s="234"/>
      <c r="AT612" s="39"/>
    </row>
    <row r="613" spans="2:46" ht="13.5" customHeight="1" x14ac:dyDescent="0.15">
      <c r="B613" s="289" t="s">
        <v>188</v>
      </c>
      <c r="C613" s="27" t="s">
        <v>34</v>
      </c>
      <c r="D613" s="41"/>
      <c r="E613" s="57"/>
      <c r="F613" s="98"/>
      <c r="G613" s="98"/>
      <c r="H613" s="98"/>
      <c r="I613" s="62"/>
      <c r="J613" s="62"/>
      <c r="K613" s="63"/>
      <c r="L613" s="258"/>
      <c r="M613" s="258"/>
      <c r="N613" s="57"/>
      <c r="O613" s="28"/>
      <c r="P613" s="57"/>
      <c r="Q613" s="28"/>
      <c r="R613" s="133"/>
      <c r="S613" s="206"/>
      <c r="T613" s="289" t="s">
        <v>188</v>
      </c>
      <c r="U613" s="27" t="s">
        <v>34</v>
      </c>
      <c r="V613" s="41"/>
      <c r="W613" s="57"/>
      <c r="X613" s="98"/>
      <c r="Y613" s="98"/>
      <c r="Z613" s="98"/>
      <c r="AA613" s="62"/>
      <c r="AB613" s="62"/>
      <c r="AC613" s="63"/>
      <c r="AD613" s="258"/>
      <c r="AE613" s="258"/>
      <c r="AF613" s="57"/>
      <c r="AG613" s="28"/>
      <c r="AH613" s="57"/>
      <c r="AI613" s="28"/>
      <c r="AJ613" s="133"/>
      <c r="AK613" s="208"/>
      <c r="AL613" s="289" t="s">
        <v>188</v>
      </c>
      <c r="AM613" s="121" t="str">
        <f t="shared" si="54"/>
        <v/>
      </c>
      <c r="AN613" s="97" t="str">
        <f t="shared" si="55"/>
        <v/>
      </c>
      <c r="AO613" s="97" t="str">
        <f t="shared" si="56"/>
        <v/>
      </c>
      <c r="AP613" s="97" t="str">
        <f t="shared" si="57"/>
        <v/>
      </c>
      <c r="AQ613" s="122" t="str">
        <f t="shared" si="58"/>
        <v/>
      </c>
      <c r="AR613" s="39"/>
      <c r="AS613" s="234"/>
      <c r="AT613" s="39"/>
    </row>
    <row r="614" spans="2:46" ht="13.5" customHeight="1" x14ac:dyDescent="0.15">
      <c r="B614" s="290"/>
      <c r="C614" s="29" t="s">
        <v>35</v>
      </c>
      <c r="D614" s="187"/>
      <c r="E614" s="58"/>
      <c r="F614" s="188"/>
      <c r="G614" s="188"/>
      <c r="H614" s="188"/>
      <c r="I614" s="64"/>
      <c r="J614" s="64"/>
      <c r="K614" s="189"/>
      <c r="L614" s="259"/>
      <c r="M614" s="259"/>
      <c r="N614" s="58"/>
      <c r="O614" s="30"/>
      <c r="P614" s="58"/>
      <c r="Q614" s="30"/>
      <c r="R614" s="134"/>
      <c r="S614" s="206"/>
      <c r="T614" s="290"/>
      <c r="U614" s="29" t="s">
        <v>35</v>
      </c>
      <c r="V614" s="187"/>
      <c r="W614" s="58"/>
      <c r="X614" s="188"/>
      <c r="Y614" s="188"/>
      <c r="Z614" s="188"/>
      <c r="AA614" s="64"/>
      <c r="AB614" s="64"/>
      <c r="AC614" s="189"/>
      <c r="AD614" s="259"/>
      <c r="AE614" s="259"/>
      <c r="AF614" s="58"/>
      <c r="AG614" s="30"/>
      <c r="AH614" s="58"/>
      <c r="AI614" s="30"/>
      <c r="AJ614" s="134"/>
      <c r="AK614" s="208"/>
      <c r="AL614" s="290"/>
      <c r="AM614" s="88" t="str">
        <f t="shared" si="54"/>
        <v/>
      </c>
      <c r="AN614" s="123" t="str">
        <f t="shared" si="55"/>
        <v/>
      </c>
      <c r="AO614" s="123" t="str">
        <f t="shared" si="56"/>
        <v/>
      </c>
      <c r="AP614" s="123" t="str">
        <f t="shared" si="57"/>
        <v/>
      </c>
      <c r="AQ614" s="89" t="str">
        <f t="shared" si="58"/>
        <v/>
      </c>
      <c r="AR614" s="39"/>
      <c r="AS614" s="234"/>
      <c r="AT614" s="39"/>
    </row>
    <row r="615" spans="2:46" ht="13.5" customHeight="1" x14ac:dyDescent="0.15">
      <c r="B615" s="290"/>
      <c r="C615" s="29" t="s">
        <v>36</v>
      </c>
      <c r="D615" s="187"/>
      <c r="E615" s="58"/>
      <c r="F615" s="188"/>
      <c r="G615" s="188"/>
      <c r="H615" s="188"/>
      <c r="I615" s="64"/>
      <c r="J615" s="64"/>
      <c r="K615" s="189"/>
      <c r="L615" s="259"/>
      <c r="M615" s="259"/>
      <c r="N615" s="58"/>
      <c r="O615" s="30"/>
      <c r="P615" s="58"/>
      <c r="Q615" s="30"/>
      <c r="R615" s="134"/>
      <c r="S615" s="206"/>
      <c r="T615" s="290"/>
      <c r="U615" s="29" t="s">
        <v>36</v>
      </c>
      <c r="V615" s="187"/>
      <c r="W615" s="58"/>
      <c r="X615" s="188"/>
      <c r="Y615" s="188"/>
      <c r="Z615" s="188"/>
      <c r="AA615" s="64"/>
      <c r="AB615" s="64"/>
      <c r="AC615" s="189"/>
      <c r="AD615" s="259"/>
      <c r="AE615" s="259"/>
      <c r="AF615" s="58"/>
      <c r="AG615" s="30"/>
      <c r="AH615" s="58"/>
      <c r="AI615" s="30"/>
      <c r="AJ615" s="134"/>
      <c r="AK615" s="208"/>
      <c r="AL615" s="290"/>
      <c r="AM615" s="88" t="str">
        <f t="shared" si="54"/>
        <v/>
      </c>
      <c r="AN615" s="123" t="str">
        <f t="shared" si="55"/>
        <v/>
      </c>
      <c r="AO615" s="123" t="str">
        <f t="shared" si="56"/>
        <v/>
      </c>
      <c r="AP615" s="123" t="str">
        <f t="shared" si="57"/>
        <v/>
      </c>
      <c r="AQ615" s="89" t="str">
        <f t="shared" si="58"/>
        <v/>
      </c>
      <c r="AR615" s="39"/>
      <c r="AS615" s="234"/>
      <c r="AT615" s="39"/>
    </row>
    <row r="616" spans="2:46" ht="13.5" customHeight="1" x14ac:dyDescent="0.15">
      <c r="B616" s="290"/>
      <c r="C616" s="29" t="s">
        <v>38</v>
      </c>
      <c r="D616" s="187"/>
      <c r="E616" s="58"/>
      <c r="F616" s="188"/>
      <c r="G616" s="188"/>
      <c r="H616" s="188"/>
      <c r="I616" s="64"/>
      <c r="J616" s="64"/>
      <c r="K616" s="189"/>
      <c r="L616" s="259"/>
      <c r="M616" s="259"/>
      <c r="N616" s="58"/>
      <c r="O616" s="30"/>
      <c r="P616" s="58"/>
      <c r="Q616" s="30"/>
      <c r="R616" s="134"/>
      <c r="S616" s="206"/>
      <c r="T616" s="290"/>
      <c r="U616" s="29" t="s">
        <v>38</v>
      </c>
      <c r="V616" s="187"/>
      <c r="W616" s="58"/>
      <c r="X616" s="188"/>
      <c r="Y616" s="188"/>
      <c r="Z616" s="188"/>
      <c r="AA616" s="64"/>
      <c r="AB616" s="64"/>
      <c r="AC616" s="189"/>
      <c r="AD616" s="259"/>
      <c r="AE616" s="259"/>
      <c r="AF616" s="58"/>
      <c r="AG616" s="30"/>
      <c r="AH616" s="58"/>
      <c r="AI616" s="30"/>
      <c r="AJ616" s="134"/>
      <c r="AK616" s="208"/>
      <c r="AL616" s="290"/>
      <c r="AM616" s="88" t="str">
        <f t="shared" si="54"/>
        <v/>
      </c>
      <c r="AN616" s="123" t="str">
        <f t="shared" si="55"/>
        <v/>
      </c>
      <c r="AO616" s="123" t="str">
        <f t="shared" si="56"/>
        <v/>
      </c>
      <c r="AP616" s="123" t="str">
        <f t="shared" si="57"/>
        <v/>
      </c>
      <c r="AQ616" s="89" t="str">
        <f t="shared" si="58"/>
        <v/>
      </c>
      <c r="AR616" s="39"/>
      <c r="AS616" s="234"/>
      <c r="AT616" s="39"/>
    </row>
    <row r="617" spans="2:46" ht="13.5" customHeight="1" thickBot="1" x14ac:dyDescent="0.2">
      <c r="B617" s="291"/>
      <c r="C617" s="29"/>
      <c r="D617" s="187"/>
      <c r="E617" s="58"/>
      <c r="F617" s="190"/>
      <c r="G617" s="190"/>
      <c r="H617" s="190"/>
      <c r="I617" s="58"/>
      <c r="J617" s="58"/>
      <c r="K617" s="189"/>
      <c r="L617" s="259"/>
      <c r="M617" s="259"/>
      <c r="N617" s="58"/>
      <c r="O617" s="30"/>
      <c r="P617" s="58"/>
      <c r="Q617" s="30"/>
      <c r="R617" s="185"/>
      <c r="S617" s="206"/>
      <c r="T617" s="291"/>
      <c r="U617" s="29"/>
      <c r="V617" s="187"/>
      <c r="W617" s="58"/>
      <c r="X617" s="190"/>
      <c r="Y617" s="190"/>
      <c r="Z617" s="190"/>
      <c r="AA617" s="58"/>
      <c r="AB617" s="58"/>
      <c r="AC617" s="189"/>
      <c r="AD617" s="259"/>
      <c r="AE617" s="259"/>
      <c r="AF617" s="58"/>
      <c r="AG617" s="30"/>
      <c r="AH617" s="58"/>
      <c r="AI617" s="30"/>
      <c r="AJ617" s="185"/>
      <c r="AK617" s="208"/>
      <c r="AL617" s="291"/>
      <c r="AM617" s="124" t="str">
        <f t="shared" si="54"/>
        <v/>
      </c>
      <c r="AN617" s="125" t="str">
        <f t="shared" si="55"/>
        <v/>
      </c>
      <c r="AO617" s="125" t="str">
        <f t="shared" si="56"/>
        <v/>
      </c>
      <c r="AP617" s="125" t="str">
        <f t="shared" si="57"/>
        <v/>
      </c>
      <c r="AQ617" s="126" t="str">
        <f t="shared" si="58"/>
        <v/>
      </c>
      <c r="AR617" s="39"/>
      <c r="AS617" s="234"/>
      <c r="AT617" s="39"/>
    </row>
    <row r="618" spans="2:46" ht="13.5" customHeight="1" x14ac:dyDescent="0.15">
      <c r="B618" s="289" t="s">
        <v>189</v>
      </c>
      <c r="C618" s="27" t="s">
        <v>34</v>
      </c>
      <c r="D618" s="41"/>
      <c r="E618" s="57"/>
      <c r="F618" s="98"/>
      <c r="G618" s="98"/>
      <c r="H618" s="98"/>
      <c r="I618" s="62"/>
      <c r="J618" s="62"/>
      <c r="K618" s="63"/>
      <c r="L618" s="258"/>
      <c r="M618" s="258"/>
      <c r="N618" s="57"/>
      <c r="O618" s="28"/>
      <c r="P618" s="57"/>
      <c r="Q618" s="28"/>
      <c r="R618" s="133"/>
      <c r="S618" s="206"/>
      <c r="T618" s="289" t="s">
        <v>189</v>
      </c>
      <c r="U618" s="27" t="s">
        <v>34</v>
      </c>
      <c r="V618" s="41"/>
      <c r="W618" s="57"/>
      <c r="X618" s="98"/>
      <c r="Y618" s="98"/>
      <c r="Z618" s="98"/>
      <c r="AA618" s="62"/>
      <c r="AB618" s="62"/>
      <c r="AC618" s="63"/>
      <c r="AD618" s="258"/>
      <c r="AE618" s="258"/>
      <c r="AF618" s="57"/>
      <c r="AG618" s="28"/>
      <c r="AH618" s="57"/>
      <c r="AI618" s="28"/>
      <c r="AJ618" s="133"/>
      <c r="AK618" s="208"/>
      <c r="AL618" s="289" t="s">
        <v>189</v>
      </c>
      <c r="AM618" s="121" t="str">
        <f t="shared" si="54"/>
        <v/>
      </c>
      <c r="AN618" s="97" t="str">
        <f t="shared" si="55"/>
        <v/>
      </c>
      <c r="AO618" s="97" t="str">
        <f t="shared" si="56"/>
        <v/>
      </c>
      <c r="AP618" s="97" t="str">
        <f t="shared" si="57"/>
        <v/>
      </c>
      <c r="AQ618" s="122" t="str">
        <f t="shared" si="58"/>
        <v/>
      </c>
      <c r="AR618" s="39"/>
      <c r="AS618" s="234"/>
      <c r="AT618" s="39"/>
    </row>
    <row r="619" spans="2:46" ht="13.5" customHeight="1" x14ac:dyDescent="0.15">
      <c r="B619" s="290"/>
      <c r="C619" s="29" t="s">
        <v>35</v>
      </c>
      <c r="D619" s="187"/>
      <c r="E619" s="58"/>
      <c r="F619" s="188"/>
      <c r="G619" s="188"/>
      <c r="H619" s="188"/>
      <c r="I619" s="64"/>
      <c r="J619" s="64"/>
      <c r="K619" s="189"/>
      <c r="L619" s="259"/>
      <c r="M619" s="259"/>
      <c r="N619" s="58"/>
      <c r="O619" s="30"/>
      <c r="P619" s="58"/>
      <c r="Q619" s="30"/>
      <c r="R619" s="134"/>
      <c r="S619" s="206"/>
      <c r="T619" s="290"/>
      <c r="U619" s="29" t="s">
        <v>35</v>
      </c>
      <c r="V619" s="187"/>
      <c r="W619" s="58"/>
      <c r="X619" s="188"/>
      <c r="Y619" s="188"/>
      <c r="Z619" s="188"/>
      <c r="AA619" s="64"/>
      <c r="AB619" s="64"/>
      <c r="AC619" s="189"/>
      <c r="AD619" s="259"/>
      <c r="AE619" s="259"/>
      <c r="AF619" s="58"/>
      <c r="AG619" s="30"/>
      <c r="AH619" s="58"/>
      <c r="AI619" s="30"/>
      <c r="AJ619" s="134"/>
      <c r="AK619" s="208"/>
      <c r="AL619" s="290"/>
      <c r="AM619" s="88" t="str">
        <f t="shared" si="54"/>
        <v/>
      </c>
      <c r="AN619" s="123" t="str">
        <f t="shared" si="55"/>
        <v/>
      </c>
      <c r="AO619" s="123" t="str">
        <f t="shared" si="56"/>
        <v/>
      </c>
      <c r="AP619" s="123" t="str">
        <f t="shared" si="57"/>
        <v/>
      </c>
      <c r="AQ619" s="89" t="str">
        <f t="shared" si="58"/>
        <v/>
      </c>
      <c r="AR619" s="39"/>
      <c r="AS619" s="234"/>
      <c r="AT619" s="39"/>
    </row>
    <row r="620" spans="2:46" ht="13.5" customHeight="1" x14ac:dyDescent="0.15">
      <c r="B620" s="290"/>
      <c r="C620" s="29" t="s">
        <v>36</v>
      </c>
      <c r="D620" s="187"/>
      <c r="E620" s="58"/>
      <c r="F620" s="188"/>
      <c r="G620" s="188"/>
      <c r="H620" s="188"/>
      <c r="I620" s="64"/>
      <c r="J620" s="64"/>
      <c r="K620" s="189"/>
      <c r="L620" s="259"/>
      <c r="M620" s="259"/>
      <c r="N620" s="58"/>
      <c r="O620" s="30"/>
      <c r="P620" s="58"/>
      <c r="Q620" s="30"/>
      <c r="R620" s="134"/>
      <c r="S620" s="206"/>
      <c r="T620" s="290"/>
      <c r="U620" s="29" t="s">
        <v>36</v>
      </c>
      <c r="V620" s="187"/>
      <c r="W620" s="58"/>
      <c r="X620" s="188"/>
      <c r="Y620" s="188"/>
      <c r="Z620" s="188"/>
      <c r="AA620" s="64"/>
      <c r="AB620" s="64"/>
      <c r="AC620" s="189"/>
      <c r="AD620" s="259"/>
      <c r="AE620" s="259"/>
      <c r="AF620" s="58"/>
      <c r="AG620" s="30"/>
      <c r="AH620" s="58"/>
      <c r="AI620" s="30"/>
      <c r="AJ620" s="134"/>
      <c r="AK620" s="208"/>
      <c r="AL620" s="290"/>
      <c r="AM620" s="88" t="str">
        <f t="shared" si="54"/>
        <v/>
      </c>
      <c r="AN620" s="123" t="str">
        <f t="shared" si="55"/>
        <v/>
      </c>
      <c r="AO620" s="123" t="str">
        <f t="shared" si="56"/>
        <v/>
      </c>
      <c r="AP620" s="123" t="str">
        <f t="shared" si="57"/>
        <v/>
      </c>
      <c r="AQ620" s="89" t="str">
        <f t="shared" si="58"/>
        <v/>
      </c>
      <c r="AR620" s="39"/>
      <c r="AS620" s="234"/>
      <c r="AT620" s="39"/>
    </row>
    <row r="621" spans="2:46" ht="13.5" customHeight="1" x14ac:dyDescent="0.15">
      <c r="B621" s="290"/>
      <c r="C621" s="29" t="s">
        <v>38</v>
      </c>
      <c r="D621" s="187"/>
      <c r="E621" s="58"/>
      <c r="F621" s="188"/>
      <c r="G621" s="188"/>
      <c r="H621" s="188"/>
      <c r="I621" s="64"/>
      <c r="J621" s="64"/>
      <c r="K621" s="189"/>
      <c r="L621" s="259"/>
      <c r="M621" s="259"/>
      <c r="N621" s="58"/>
      <c r="O621" s="30"/>
      <c r="P621" s="58"/>
      <c r="Q621" s="30"/>
      <c r="R621" s="134"/>
      <c r="S621" s="206"/>
      <c r="T621" s="290"/>
      <c r="U621" s="29" t="s">
        <v>38</v>
      </c>
      <c r="V621" s="187"/>
      <c r="W621" s="58"/>
      <c r="X621" s="188"/>
      <c r="Y621" s="188"/>
      <c r="Z621" s="188"/>
      <c r="AA621" s="64"/>
      <c r="AB621" s="64"/>
      <c r="AC621" s="189"/>
      <c r="AD621" s="259"/>
      <c r="AE621" s="259"/>
      <c r="AF621" s="58"/>
      <c r="AG621" s="30"/>
      <c r="AH621" s="58"/>
      <c r="AI621" s="30"/>
      <c r="AJ621" s="134"/>
      <c r="AK621" s="208"/>
      <c r="AL621" s="290"/>
      <c r="AM621" s="88" t="str">
        <f t="shared" si="54"/>
        <v/>
      </c>
      <c r="AN621" s="123" t="str">
        <f t="shared" si="55"/>
        <v/>
      </c>
      <c r="AO621" s="123" t="str">
        <f t="shared" si="56"/>
        <v/>
      </c>
      <c r="AP621" s="123" t="str">
        <f t="shared" si="57"/>
        <v/>
      </c>
      <c r="AQ621" s="89" t="str">
        <f t="shared" si="58"/>
        <v/>
      </c>
      <c r="AR621" s="39"/>
      <c r="AS621" s="234"/>
      <c r="AT621" s="39"/>
    </row>
    <row r="622" spans="2:46" ht="13.5" customHeight="1" thickBot="1" x14ac:dyDescent="0.2">
      <c r="B622" s="291"/>
      <c r="C622" s="29"/>
      <c r="D622" s="187"/>
      <c r="E622" s="58"/>
      <c r="F622" s="190"/>
      <c r="G622" s="190"/>
      <c r="H622" s="190"/>
      <c r="I622" s="58"/>
      <c r="J622" s="58"/>
      <c r="K622" s="189"/>
      <c r="L622" s="259"/>
      <c r="M622" s="259"/>
      <c r="N622" s="58"/>
      <c r="O622" s="30"/>
      <c r="P622" s="58"/>
      <c r="Q622" s="30"/>
      <c r="R622" s="185"/>
      <c r="S622" s="206"/>
      <c r="T622" s="291"/>
      <c r="U622" s="29"/>
      <c r="V622" s="187"/>
      <c r="W622" s="58"/>
      <c r="X622" s="190"/>
      <c r="Y622" s="190"/>
      <c r="Z622" s="190"/>
      <c r="AA622" s="58"/>
      <c r="AB622" s="58"/>
      <c r="AC622" s="189"/>
      <c r="AD622" s="259"/>
      <c r="AE622" s="259"/>
      <c r="AF622" s="58"/>
      <c r="AG622" s="30"/>
      <c r="AH622" s="58"/>
      <c r="AI622" s="30"/>
      <c r="AJ622" s="185"/>
      <c r="AK622" s="208"/>
      <c r="AL622" s="291"/>
      <c r="AM622" s="124" t="str">
        <f t="shared" si="54"/>
        <v/>
      </c>
      <c r="AN622" s="125" t="str">
        <f t="shared" si="55"/>
        <v/>
      </c>
      <c r="AO622" s="125" t="str">
        <f t="shared" si="56"/>
        <v/>
      </c>
      <c r="AP622" s="125" t="str">
        <f t="shared" si="57"/>
        <v/>
      </c>
      <c r="AQ622" s="126" t="str">
        <f t="shared" si="58"/>
        <v/>
      </c>
      <c r="AR622" s="39"/>
      <c r="AS622" s="234"/>
      <c r="AT622" s="39"/>
    </row>
    <row r="623" spans="2:46" ht="13.5" customHeight="1" x14ac:dyDescent="0.15">
      <c r="B623" s="289" t="s">
        <v>190</v>
      </c>
      <c r="C623" s="27" t="s">
        <v>34</v>
      </c>
      <c r="D623" s="41"/>
      <c r="E623" s="57"/>
      <c r="F623" s="98"/>
      <c r="G623" s="98"/>
      <c r="H623" s="98"/>
      <c r="I623" s="62"/>
      <c r="J623" s="62"/>
      <c r="K623" s="63"/>
      <c r="L623" s="258"/>
      <c r="M623" s="258"/>
      <c r="N623" s="57"/>
      <c r="O623" s="28"/>
      <c r="P623" s="57"/>
      <c r="Q623" s="28"/>
      <c r="R623" s="133"/>
      <c r="S623" s="206"/>
      <c r="T623" s="289" t="s">
        <v>190</v>
      </c>
      <c r="U623" s="27" t="s">
        <v>34</v>
      </c>
      <c r="V623" s="41"/>
      <c r="W623" s="57"/>
      <c r="X623" s="98"/>
      <c r="Y623" s="98"/>
      <c r="Z623" s="98"/>
      <c r="AA623" s="62"/>
      <c r="AB623" s="62"/>
      <c r="AC623" s="63"/>
      <c r="AD623" s="258"/>
      <c r="AE623" s="258"/>
      <c r="AF623" s="57"/>
      <c r="AG623" s="28"/>
      <c r="AH623" s="57"/>
      <c r="AI623" s="28"/>
      <c r="AJ623" s="133"/>
      <c r="AK623" s="208"/>
      <c r="AL623" s="289" t="s">
        <v>190</v>
      </c>
      <c r="AM623" s="121" t="str">
        <f t="shared" si="54"/>
        <v/>
      </c>
      <c r="AN623" s="97" t="str">
        <f t="shared" si="55"/>
        <v/>
      </c>
      <c r="AO623" s="97" t="str">
        <f t="shared" si="56"/>
        <v/>
      </c>
      <c r="AP623" s="97" t="str">
        <f t="shared" si="57"/>
        <v/>
      </c>
      <c r="AQ623" s="122" t="str">
        <f t="shared" si="58"/>
        <v/>
      </c>
      <c r="AR623" s="39"/>
      <c r="AS623" s="234"/>
      <c r="AT623" s="39"/>
    </row>
    <row r="624" spans="2:46" ht="13.5" customHeight="1" x14ac:dyDescent="0.15">
      <c r="B624" s="290"/>
      <c r="C624" s="29" t="s">
        <v>35</v>
      </c>
      <c r="D624" s="187"/>
      <c r="E624" s="58"/>
      <c r="F624" s="188"/>
      <c r="G624" s="188"/>
      <c r="H624" s="188"/>
      <c r="I624" s="64"/>
      <c r="J624" s="64"/>
      <c r="K624" s="189"/>
      <c r="L624" s="259"/>
      <c r="M624" s="259"/>
      <c r="N624" s="58"/>
      <c r="O624" s="30"/>
      <c r="P624" s="58"/>
      <c r="Q624" s="30"/>
      <c r="R624" s="134"/>
      <c r="S624" s="206"/>
      <c r="T624" s="290"/>
      <c r="U624" s="29" t="s">
        <v>35</v>
      </c>
      <c r="V624" s="187"/>
      <c r="W624" s="58"/>
      <c r="X624" s="188"/>
      <c r="Y624" s="188"/>
      <c r="Z624" s="188"/>
      <c r="AA624" s="64"/>
      <c r="AB624" s="64"/>
      <c r="AC624" s="189"/>
      <c r="AD624" s="259"/>
      <c r="AE624" s="259"/>
      <c r="AF624" s="58"/>
      <c r="AG624" s="30"/>
      <c r="AH624" s="58"/>
      <c r="AI624" s="30"/>
      <c r="AJ624" s="134"/>
      <c r="AK624" s="208"/>
      <c r="AL624" s="290"/>
      <c r="AM624" s="88" t="str">
        <f t="shared" si="54"/>
        <v/>
      </c>
      <c r="AN624" s="123" t="str">
        <f t="shared" si="55"/>
        <v/>
      </c>
      <c r="AO624" s="123" t="str">
        <f t="shared" si="56"/>
        <v/>
      </c>
      <c r="AP624" s="123" t="str">
        <f t="shared" si="57"/>
        <v/>
      </c>
      <c r="AQ624" s="89" t="str">
        <f t="shared" si="58"/>
        <v/>
      </c>
      <c r="AR624" s="39"/>
      <c r="AS624" s="234"/>
      <c r="AT624" s="39"/>
    </row>
    <row r="625" spans="2:46" ht="13.5" customHeight="1" x14ac:dyDescent="0.15">
      <c r="B625" s="290"/>
      <c r="C625" s="29" t="s">
        <v>36</v>
      </c>
      <c r="D625" s="187"/>
      <c r="E625" s="58"/>
      <c r="F625" s="188"/>
      <c r="G625" s="188"/>
      <c r="H625" s="188"/>
      <c r="I625" s="64"/>
      <c r="J625" s="64"/>
      <c r="K625" s="189"/>
      <c r="L625" s="259"/>
      <c r="M625" s="259"/>
      <c r="N625" s="58"/>
      <c r="O625" s="30"/>
      <c r="P625" s="58"/>
      <c r="Q625" s="30"/>
      <c r="R625" s="134"/>
      <c r="S625" s="206"/>
      <c r="T625" s="290"/>
      <c r="U625" s="29" t="s">
        <v>36</v>
      </c>
      <c r="V625" s="187"/>
      <c r="W625" s="58"/>
      <c r="X625" s="188"/>
      <c r="Y625" s="188"/>
      <c r="Z625" s="188"/>
      <c r="AA625" s="64"/>
      <c r="AB625" s="64"/>
      <c r="AC625" s="189"/>
      <c r="AD625" s="259"/>
      <c r="AE625" s="259"/>
      <c r="AF625" s="58"/>
      <c r="AG625" s="30"/>
      <c r="AH625" s="58"/>
      <c r="AI625" s="30"/>
      <c r="AJ625" s="134"/>
      <c r="AK625" s="208"/>
      <c r="AL625" s="290"/>
      <c r="AM625" s="88" t="str">
        <f t="shared" si="54"/>
        <v/>
      </c>
      <c r="AN625" s="123" t="str">
        <f t="shared" si="55"/>
        <v/>
      </c>
      <c r="AO625" s="123" t="str">
        <f t="shared" si="56"/>
        <v/>
      </c>
      <c r="AP625" s="123" t="str">
        <f t="shared" si="57"/>
        <v/>
      </c>
      <c r="AQ625" s="89" t="str">
        <f t="shared" si="58"/>
        <v/>
      </c>
      <c r="AR625" s="39"/>
      <c r="AS625" s="234"/>
      <c r="AT625" s="39"/>
    </row>
    <row r="626" spans="2:46" ht="13.5" customHeight="1" x14ac:dyDescent="0.15">
      <c r="B626" s="290"/>
      <c r="C626" s="29" t="s">
        <v>38</v>
      </c>
      <c r="D626" s="187"/>
      <c r="E626" s="58"/>
      <c r="F626" s="188"/>
      <c r="G626" s="188"/>
      <c r="H626" s="188"/>
      <c r="I626" s="64"/>
      <c r="J626" s="64"/>
      <c r="K626" s="189"/>
      <c r="L626" s="259"/>
      <c r="M626" s="259"/>
      <c r="N626" s="58"/>
      <c r="O626" s="30"/>
      <c r="P626" s="58"/>
      <c r="Q626" s="30"/>
      <c r="R626" s="134"/>
      <c r="S626" s="206"/>
      <c r="T626" s="290"/>
      <c r="U626" s="29" t="s">
        <v>38</v>
      </c>
      <c r="V626" s="187"/>
      <c r="W626" s="58"/>
      <c r="X626" s="188"/>
      <c r="Y626" s="188"/>
      <c r="Z626" s="188"/>
      <c r="AA626" s="64"/>
      <c r="AB626" s="64"/>
      <c r="AC626" s="189"/>
      <c r="AD626" s="259"/>
      <c r="AE626" s="259"/>
      <c r="AF626" s="58"/>
      <c r="AG626" s="30"/>
      <c r="AH626" s="58"/>
      <c r="AI626" s="30"/>
      <c r="AJ626" s="134"/>
      <c r="AK626" s="208"/>
      <c r="AL626" s="290"/>
      <c r="AM626" s="88" t="str">
        <f t="shared" si="54"/>
        <v/>
      </c>
      <c r="AN626" s="123" t="str">
        <f t="shared" si="55"/>
        <v/>
      </c>
      <c r="AO626" s="123" t="str">
        <f t="shared" si="56"/>
        <v/>
      </c>
      <c r="AP626" s="123" t="str">
        <f t="shared" si="57"/>
        <v/>
      </c>
      <c r="AQ626" s="89" t="str">
        <f t="shared" si="58"/>
        <v/>
      </c>
      <c r="AR626" s="39"/>
      <c r="AS626" s="234"/>
      <c r="AT626" s="39"/>
    </row>
    <row r="627" spans="2:46" ht="13.5" customHeight="1" thickBot="1" x14ac:dyDescent="0.2">
      <c r="B627" s="291"/>
      <c r="C627" s="29"/>
      <c r="D627" s="187"/>
      <c r="E627" s="58"/>
      <c r="F627" s="190"/>
      <c r="G627" s="190"/>
      <c r="H627" s="190"/>
      <c r="I627" s="58"/>
      <c r="J627" s="58"/>
      <c r="K627" s="189"/>
      <c r="L627" s="259"/>
      <c r="M627" s="259"/>
      <c r="N627" s="58"/>
      <c r="O627" s="30"/>
      <c r="P627" s="58"/>
      <c r="Q627" s="30"/>
      <c r="R627" s="185"/>
      <c r="S627" s="206"/>
      <c r="T627" s="291"/>
      <c r="U627" s="29"/>
      <c r="V627" s="187"/>
      <c r="W627" s="58"/>
      <c r="X627" s="190"/>
      <c r="Y627" s="190"/>
      <c r="Z627" s="190"/>
      <c r="AA627" s="58"/>
      <c r="AB627" s="58"/>
      <c r="AC627" s="189"/>
      <c r="AD627" s="259"/>
      <c r="AE627" s="259"/>
      <c r="AF627" s="58"/>
      <c r="AG627" s="30"/>
      <c r="AH627" s="58"/>
      <c r="AI627" s="30"/>
      <c r="AJ627" s="185"/>
      <c r="AK627" s="208"/>
      <c r="AL627" s="291"/>
      <c r="AM627" s="124" t="str">
        <f t="shared" si="54"/>
        <v/>
      </c>
      <c r="AN627" s="125" t="str">
        <f t="shared" si="55"/>
        <v/>
      </c>
      <c r="AO627" s="125" t="str">
        <f t="shared" si="56"/>
        <v/>
      </c>
      <c r="AP627" s="125" t="str">
        <f t="shared" si="57"/>
        <v/>
      </c>
      <c r="AQ627" s="126" t="str">
        <f t="shared" si="58"/>
        <v/>
      </c>
      <c r="AR627" s="39"/>
      <c r="AS627" s="234"/>
      <c r="AT627" s="39"/>
    </row>
    <row r="628" spans="2:46" ht="13.5" customHeight="1" x14ac:dyDescent="0.15">
      <c r="B628" s="289" t="s">
        <v>191</v>
      </c>
      <c r="C628" s="27" t="s">
        <v>34</v>
      </c>
      <c r="D628" s="41"/>
      <c r="E628" s="57"/>
      <c r="F628" s="98"/>
      <c r="G628" s="98"/>
      <c r="H628" s="98"/>
      <c r="I628" s="62"/>
      <c r="J628" s="62"/>
      <c r="K628" s="63"/>
      <c r="L628" s="258"/>
      <c r="M628" s="258"/>
      <c r="N628" s="57"/>
      <c r="O628" s="28"/>
      <c r="P628" s="57"/>
      <c r="Q628" s="28"/>
      <c r="R628" s="133"/>
      <c r="S628" s="206"/>
      <c r="T628" s="289" t="s">
        <v>191</v>
      </c>
      <c r="U628" s="27" t="s">
        <v>34</v>
      </c>
      <c r="V628" s="41"/>
      <c r="W628" s="57"/>
      <c r="X628" s="98"/>
      <c r="Y628" s="98"/>
      <c r="Z628" s="98"/>
      <c r="AA628" s="62"/>
      <c r="AB628" s="62"/>
      <c r="AC628" s="63"/>
      <c r="AD628" s="258"/>
      <c r="AE628" s="258"/>
      <c r="AF628" s="57"/>
      <c r="AG628" s="28"/>
      <c r="AH628" s="57"/>
      <c r="AI628" s="28"/>
      <c r="AJ628" s="133"/>
      <c r="AK628" s="208"/>
      <c r="AL628" s="289" t="s">
        <v>191</v>
      </c>
      <c r="AM628" s="121" t="str">
        <f t="shared" si="54"/>
        <v/>
      </c>
      <c r="AN628" s="97" t="str">
        <f t="shared" si="55"/>
        <v/>
      </c>
      <c r="AO628" s="97" t="str">
        <f t="shared" si="56"/>
        <v/>
      </c>
      <c r="AP628" s="97" t="str">
        <f t="shared" si="57"/>
        <v/>
      </c>
      <c r="AQ628" s="122" t="str">
        <f t="shared" si="58"/>
        <v/>
      </c>
      <c r="AR628" s="39"/>
      <c r="AS628" s="234"/>
      <c r="AT628" s="39"/>
    </row>
    <row r="629" spans="2:46" ht="13.5" customHeight="1" x14ac:dyDescent="0.15">
      <c r="B629" s="290"/>
      <c r="C629" s="29" t="s">
        <v>35</v>
      </c>
      <c r="D629" s="187"/>
      <c r="E629" s="58"/>
      <c r="F629" s="188"/>
      <c r="G629" s="188"/>
      <c r="H629" s="188"/>
      <c r="I629" s="64"/>
      <c r="J629" s="64"/>
      <c r="K629" s="189"/>
      <c r="L629" s="259"/>
      <c r="M629" s="259"/>
      <c r="N629" s="58"/>
      <c r="O629" s="30"/>
      <c r="P629" s="58"/>
      <c r="Q629" s="30"/>
      <c r="R629" s="134"/>
      <c r="S629" s="206"/>
      <c r="T629" s="290"/>
      <c r="U629" s="29" t="s">
        <v>35</v>
      </c>
      <c r="V629" s="187"/>
      <c r="W629" s="58"/>
      <c r="X629" s="188"/>
      <c r="Y629" s="188"/>
      <c r="Z629" s="188"/>
      <c r="AA629" s="64"/>
      <c r="AB629" s="64"/>
      <c r="AC629" s="189"/>
      <c r="AD629" s="259"/>
      <c r="AE629" s="259"/>
      <c r="AF629" s="58"/>
      <c r="AG629" s="30"/>
      <c r="AH629" s="58"/>
      <c r="AI629" s="30"/>
      <c r="AJ629" s="134"/>
      <c r="AK629" s="208"/>
      <c r="AL629" s="290"/>
      <c r="AM629" s="88" t="str">
        <f t="shared" si="54"/>
        <v/>
      </c>
      <c r="AN629" s="123" t="str">
        <f t="shared" si="55"/>
        <v/>
      </c>
      <c r="AO629" s="123" t="str">
        <f t="shared" si="56"/>
        <v/>
      </c>
      <c r="AP629" s="123" t="str">
        <f t="shared" si="57"/>
        <v/>
      </c>
      <c r="AQ629" s="89" t="str">
        <f t="shared" si="58"/>
        <v/>
      </c>
      <c r="AR629" s="39"/>
      <c r="AS629" s="234"/>
      <c r="AT629" s="39"/>
    </row>
    <row r="630" spans="2:46" ht="13.5" customHeight="1" x14ac:dyDescent="0.15">
      <c r="B630" s="290"/>
      <c r="C630" s="29" t="s">
        <v>36</v>
      </c>
      <c r="D630" s="187"/>
      <c r="E630" s="58"/>
      <c r="F630" s="188"/>
      <c r="G630" s="188"/>
      <c r="H630" s="188"/>
      <c r="I630" s="64"/>
      <c r="J630" s="64"/>
      <c r="K630" s="189"/>
      <c r="L630" s="259"/>
      <c r="M630" s="259"/>
      <c r="N630" s="58"/>
      <c r="O630" s="30"/>
      <c r="P630" s="58"/>
      <c r="Q630" s="30"/>
      <c r="R630" s="134"/>
      <c r="S630" s="206"/>
      <c r="T630" s="290"/>
      <c r="U630" s="29" t="s">
        <v>36</v>
      </c>
      <c r="V630" s="187"/>
      <c r="W630" s="58"/>
      <c r="X630" s="188"/>
      <c r="Y630" s="188"/>
      <c r="Z630" s="188"/>
      <c r="AA630" s="64"/>
      <c r="AB630" s="64"/>
      <c r="AC630" s="189"/>
      <c r="AD630" s="259"/>
      <c r="AE630" s="259"/>
      <c r="AF630" s="58"/>
      <c r="AG630" s="30"/>
      <c r="AH630" s="58"/>
      <c r="AI630" s="30"/>
      <c r="AJ630" s="134"/>
      <c r="AK630" s="208"/>
      <c r="AL630" s="290"/>
      <c r="AM630" s="88" t="str">
        <f t="shared" si="54"/>
        <v/>
      </c>
      <c r="AN630" s="123" t="str">
        <f t="shared" si="55"/>
        <v/>
      </c>
      <c r="AO630" s="123" t="str">
        <f t="shared" si="56"/>
        <v/>
      </c>
      <c r="AP630" s="123" t="str">
        <f t="shared" si="57"/>
        <v/>
      </c>
      <c r="AQ630" s="89" t="str">
        <f t="shared" si="58"/>
        <v/>
      </c>
      <c r="AR630" s="39"/>
      <c r="AS630" s="234"/>
      <c r="AT630" s="39"/>
    </row>
    <row r="631" spans="2:46" ht="13.5" customHeight="1" x14ac:dyDescent="0.15">
      <c r="B631" s="290"/>
      <c r="C631" s="29" t="s">
        <v>38</v>
      </c>
      <c r="D631" s="187"/>
      <c r="E631" s="58"/>
      <c r="F631" s="188"/>
      <c r="G631" s="188"/>
      <c r="H631" s="188"/>
      <c r="I631" s="64"/>
      <c r="J631" s="64"/>
      <c r="K631" s="189"/>
      <c r="L631" s="259"/>
      <c r="M631" s="259"/>
      <c r="N631" s="58"/>
      <c r="O631" s="30"/>
      <c r="P631" s="58"/>
      <c r="Q631" s="30"/>
      <c r="R631" s="134"/>
      <c r="S631" s="206"/>
      <c r="T631" s="290"/>
      <c r="U631" s="29" t="s">
        <v>38</v>
      </c>
      <c r="V631" s="187"/>
      <c r="W631" s="58"/>
      <c r="X631" s="188"/>
      <c r="Y631" s="188"/>
      <c r="Z631" s="188"/>
      <c r="AA631" s="64"/>
      <c r="AB631" s="64"/>
      <c r="AC631" s="189"/>
      <c r="AD631" s="259"/>
      <c r="AE631" s="259"/>
      <c r="AF631" s="58"/>
      <c r="AG631" s="30"/>
      <c r="AH631" s="58"/>
      <c r="AI631" s="30"/>
      <c r="AJ631" s="134"/>
      <c r="AK631" s="208"/>
      <c r="AL631" s="290"/>
      <c r="AM631" s="88" t="str">
        <f t="shared" si="54"/>
        <v/>
      </c>
      <c r="AN631" s="123" t="str">
        <f t="shared" si="55"/>
        <v/>
      </c>
      <c r="AO631" s="123" t="str">
        <f t="shared" si="56"/>
        <v/>
      </c>
      <c r="AP631" s="123" t="str">
        <f t="shared" si="57"/>
        <v/>
      </c>
      <c r="AQ631" s="89" t="str">
        <f t="shared" si="58"/>
        <v/>
      </c>
      <c r="AR631" s="39"/>
      <c r="AS631" s="234"/>
      <c r="AT631" s="39"/>
    </row>
    <row r="632" spans="2:46" ht="13.5" customHeight="1" thickBot="1" x14ac:dyDescent="0.2">
      <c r="B632" s="291"/>
      <c r="C632" s="29"/>
      <c r="D632" s="187"/>
      <c r="E632" s="58"/>
      <c r="F632" s="190"/>
      <c r="G632" s="190"/>
      <c r="H632" s="190"/>
      <c r="I632" s="58"/>
      <c r="J632" s="58"/>
      <c r="K632" s="189"/>
      <c r="L632" s="259"/>
      <c r="M632" s="259"/>
      <c r="N632" s="58"/>
      <c r="O632" s="30"/>
      <c r="P632" s="58"/>
      <c r="Q632" s="30"/>
      <c r="R632" s="185"/>
      <c r="S632" s="206"/>
      <c r="T632" s="291"/>
      <c r="U632" s="29"/>
      <c r="V632" s="187"/>
      <c r="W632" s="58"/>
      <c r="X632" s="190"/>
      <c r="Y632" s="190"/>
      <c r="Z632" s="190"/>
      <c r="AA632" s="58"/>
      <c r="AB632" s="58"/>
      <c r="AC632" s="189"/>
      <c r="AD632" s="259"/>
      <c r="AE632" s="259"/>
      <c r="AF632" s="58"/>
      <c r="AG632" s="30"/>
      <c r="AH632" s="58"/>
      <c r="AI632" s="30"/>
      <c r="AJ632" s="185"/>
      <c r="AK632" s="208"/>
      <c r="AL632" s="291"/>
      <c r="AM632" s="124" t="str">
        <f t="shared" si="54"/>
        <v/>
      </c>
      <c r="AN632" s="125" t="str">
        <f t="shared" si="55"/>
        <v/>
      </c>
      <c r="AO632" s="125" t="str">
        <f t="shared" si="56"/>
        <v/>
      </c>
      <c r="AP632" s="125" t="str">
        <f t="shared" si="57"/>
        <v/>
      </c>
      <c r="AQ632" s="126" t="str">
        <f t="shared" si="58"/>
        <v/>
      </c>
      <c r="AR632" s="39"/>
      <c r="AS632" s="234"/>
      <c r="AT632" s="39"/>
    </row>
    <row r="633" spans="2:46" ht="13.5" customHeight="1" x14ac:dyDescent="0.15">
      <c r="B633" s="289" t="s">
        <v>192</v>
      </c>
      <c r="C633" s="27" t="s">
        <v>34</v>
      </c>
      <c r="D633" s="41"/>
      <c r="E633" s="57"/>
      <c r="F633" s="98"/>
      <c r="G633" s="98"/>
      <c r="H633" s="98"/>
      <c r="I633" s="62"/>
      <c r="J633" s="62"/>
      <c r="K633" s="63"/>
      <c r="L633" s="258"/>
      <c r="M633" s="258"/>
      <c r="N633" s="57"/>
      <c r="O633" s="28"/>
      <c r="P633" s="57"/>
      <c r="Q633" s="28"/>
      <c r="R633" s="133"/>
      <c r="S633" s="206"/>
      <c r="T633" s="289" t="s">
        <v>192</v>
      </c>
      <c r="U633" s="27" t="s">
        <v>34</v>
      </c>
      <c r="V633" s="41"/>
      <c r="W633" s="57"/>
      <c r="X633" s="98"/>
      <c r="Y633" s="98"/>
      <c r="Z633" s="98"/>
      <c r="AA633" s="62"/>
      <c r="AB633" s="62"/>
      <c r="AC633" s="63"/>
      <c r="AD633" s="258"/>
      <c r="AE633" s="258"/>
      <c r="AF633" s="57"/>
      <c r="AG633" s="28"/>
      <c r="AH633" s="57"/>
      <c r="AI633" s="28"/>
      <c r="AJ633" s="133"/>
      <c r="AK633" s="208"/>
      <c r="AL633" s="289" t="s">
        <v>192</v>
      </c>
      <c r="AM633" s="121" t="str">
        <f t="shared" si="54"/>
        <v/>
      </c>
      <c r="AN633" s="97" t="str">
        <f t="shared" si="55"/>
        <v/>
      </c>
      <c r="AO633" s="97" t="str">
        <f t="shared" si="56"/>
        <v/>
      </c>
      <c r="AP633" s="97" t="str">
        <f t="shared" si="57"/>
        <v/>
      </c>
      <c r="AQ633" s="122" t="str">
        <f t="shared" si="58"/>
        <v/>
      </c>
      <c r="AR633" s="39"/>
      <c r="AS633" s="234"/>
      <c r="AT633" s="39"/>
    </row>
    <row r="634" spans="2:46" ht="13.5" customHeight="1" x14ac:dyDescent="0.15">
      <c r="B634" s="290"/>
      <c r="C634" s="29" t="s">
        <v>35</v>
      </c>
      <c r="D634" s="187"/>
      <c r="E634" s="58"/>
      <c r="F634" s="188"/>
      <c r="G634" s="188"/>
      <c r="H634" s="188"/>
      <c r="I634" s="64"/>
      <c r="J634" s="64"/>
      <c r="K634" s="189"/>
      <c r="L634" s="259"/>
      <c r="M634" s="259"/>
      <c r="N634" s="58"/>
      <c r="O634" s="30"/>
      <c r="P634" s="58"/>
      <c r="Q634" s="30"/>
      <c r="R634" s="134"/>
      <c r="S634" s="206"/>
      <c r="T634" s="290"/>
      <c r="U634" s="29" t="s">
        <v>35</v>
      </c>
      <c r="V634" s="187"/>
      <c r="W634" s="58"/>
      <c r="X634" s="188"/>
      <c r="Y634" s="188"/>
      <c r="Z634" s="188"/>
      <c r="AA634" s="64"/>
      <c r="AB634" s="64"/>
      <c r="AC634" s="189"/>
      <c r="AD634" s="259"/>
      <c r="AE634" s="259"/>
      <c r="AF634" s="58"/>
      <c r="AG634" s="30"/>
      <c r="AH634" s="58"/>
      <c r="AI634" s="30"/>
      <c r="AJ634" s="134"/>
      <c r="AK634" s="208"/>
      <c r="AL634" s="290"/>
      <c r="AM634" s="88" t="str">
        <f t="shared" si="54"/>
        <v/>
      </c>
      <c r="AN634" s="123" t="str">
        <f t="shared" si="55"/>
        <v/>
      </c>
      <c r="AO634" s="123" t="str">
        <f t="shared" si="56"/>
        <v/>
      </c>
      <c r="AP634" s="123" t="str">
        <f t="shared" si="57"/>
        <v/>
      </c>
      <c r="AQ634" s="89" t="str">
        <f t="shared" si="58"/>
        <v/>
      </c>
      <c r="AR634" s="39"/>
      <c r="AS634" s="234"/>
      <c r="AT634" s="39"/>
    </row>
    <row r="635" spans="2:46" ht="13.5" customHeight="1" x14ac:dyDescent="0.15">
      <c r="B635" s="290"/>
      <c r="C635" s="29" t="s">
        <v>36</v>
      </c>
      <c r="D635" s="187"/>
      <c r="E635" s="58"/>
      <c r="F635" s="188"/>
      <c r="G635" s="188"/>
      <c r="H635" s="188"/>
      <c r="I635" s="64"/>
      <c r="J635" s="64"/>
      <c r="K635" s="189"/>
      <c r="L635" s="259"/>
      <c r="M635" s="259"/>
      <c r="N635" s="58"/>
      <c r="O635" s="30"/>
      <c r="P635" s="58"/>
      <c r="Q635" s="30"/>
      <c r="R635" s="134"/>
      <c r="S635" s="206"/>
      <c r="T635" s="290"/>
      <c r="U635" s="29" t="s">
        <v>36</v>
      </c>
      <c r="V635" s="187"/>
      <c r="W635" s="58"/>
      <c r="X635" s="188"/>
      <c r="Y635" s="188"/>
      <c r="Z635" s="188"/>
      <c r="AA635" s="64"/>
      <c r="AB635" s="64"/>
      <c r="AC635" s="189"/>
      <c r="AD635" s="259"/>
      <c r="AE635" s="259"/>
      <c r="AF635" s="58"/>
      <c r="AG635" s="30"/>
      <c r="AH635" s="58"/>
      <c r="AI635" s="30"/>
      <c r="AJ635" s="134"/>
      <c r="AK635" s="208"/>
      <c r="AL635" s="290"/>
      <c r="AM635" s="88" t="str">
        <f t="shared" si="54"/>
        <v/>
      </c>
      <c r="AN635" s="123" t="str">
        <f t="shared" si="55"/>
        <v/>
      </c>
      <c r="AO635" s="123" t="str">
        <f t="shared" si="56"/>
        <v/>
      </c>
      <c r="AP635" s="123" t="str">
        <f t="shared" si="57"/>
        <v/>
      </c>
      <c r="AQ635" s="89" t="str">
        <f t="shared" si="58"/>
        <v/>
      </c>
      <c r="AR635" s="39"/>
      <c r="AS635" s="234"/>
      <c r="AT635" s="39"/>
    </row>
    <row r="636" spans="2:46" ht="13.5" customHeight="1" x14ac:dyDescent="0.15">
      <c r="B636" s="290"/>
      <c r="C636" s="29" t="s">
        <v>38</v>
      </c>
      <c r="D636" s="187"/>
      <c r="E636" s="58"/>
      <c r="F636" s="188"/>
      <c r="G636" s="188"/>
      <c r="H636" s="188"/>
      <c r="I636" s="64"/>
      <c r="J636" s="64"/>
      <c r="K636" s="189"/>
      <c r="L636" s="259"/>
      <c r="M636" s="259"/>
      <c r="N636" s="58"/>
      <c r="O636" s="30"/>
      <c r="P636" s="58"/>
      <c r="Q636" s="30"/>
      <c r="R636" s="134"/>
      <c r="S636" s="206"/>
      <c r="T636" s="290"/>
      <c r="U636" s="29" t="s">
        <v>38</v>
      </c>
      <c r="V636" s="187"/>
      <c r="W636" s="58"/>
      <c r="X636" s="188"/>
      <c r="Y636" s="188"/>
      <c r="Z636" s="188"/>
      <c r="AA636" s="64"/>
      <c r="AB636" s="64"/>
      <c r="AC636" s="189"/>
      <c r="AD636" s="259"/>
      <c r="AE636" s="259"/>
      <c r="AF636" s="58"/>
      <c r="AG636" s="30"/>
      <c r="AH636" s="58"/>
      <c r="AI636" s="30"/>
      <c r="AJ636" s="134"/>
      <c r="AK636" s="208"/>
      <c r="AL636" s="290"/>
      <c r="AM636" s="88" t="str">
        <f t="shared" si="54"/>
        <v/>
      </c>
      <c r="AN636" s="123" t="str">
        <f t="shared" si="55"/>
        <v/>
      </c>
      <c r="AO636" s="123" t="str">
        <f t="shared" si="56"/>
        <v/>
      </c>
      <c r="AP636" s="123" t="str">
        <f t="shared" si="57"/>
        <v/>
      </c>
      <c r="AQ636" s="89" t="str">
        <f t="shared" si="58"/>
        <v/>
      </c>
      <c r="AR636" s="39"/>
      <c r="AS636" s="234"/>
      <c r="AT636" s="39"/>
    </row>
    <row r="637" spans="2:46" ht="13.5" customHeight="1" thickBot="1" x14ac:dyDescent="0.2">
      <c r="B637" s="291"/>
      <c r="C637" s="31"/>
      <c r="D637" s="43"/>
      <c r="E637" s="60"/>
      <c r="F637" s="191"/>
      <c r="G637" s="191"/>
      <c r="H637" s="191"/>
      <c r="I637" s="60"/>
      <c r="J637" s="60"/>
      <c r="K637" s="65"/>
      <c r="L637" s="260"/>
      <c r="M637" s="260"/>
      <c r="N637" s="60"/>
      <c r="O637" s="37"/>
      <c r="P637" s="60"/>
      <c r="Q637" s="37"/>
      <c r="R637" s="182"/>
      <c r="S637" s="206"/>
      <c r="T637" s="291"/>
      <c r="U637" s="31"/>
      <c r="V637" s="43"/>
      <c r="W637" s="60"/>
      <c r="X637" s="191"/>
      <c r="Y637" s="191"/>
      <c r="Z637" s="191"/>
      <c r="AA637" s="60"/>
      <c r="AB637" s="60"/>
      <c r="AC637" s="65"/>
      <c r="AD637" s="260"/>
      <c r="AE637" s="260"/>
      <c r="AF637" s="60"/>
      <c r="AG637" s="37"/>
      <c r="AH637" s="60"/>
      <c r="AI637" s="37"/>
      <c r="AJ637" s="182"/>
      <c r="AK637" s="208"/>
      <c r="AL637" s="291"/>
      <c r="AM637" s="124" t="str">
        <f t="shared" si="54"/>
        <v/>
      </c>
      <c r="AN637" s="125" t="str">
        <f t="shared" si="55"/>
        <v/>
      </c>
      <c r="AO637" s="125" t="str">
        <f t="shared" si="56"/>
        <v/>
      </c>
      <c r="AP637" s="125" t="str">
        <f t="shared" si="57"/>
        <v/>
      </c>
      <c r="AQ637" s="126" t="str">
        <f t="shared" si="58"/>
        <v/>
      </c>
      <c r="AR637" s="39"/>
      <c r="AS637" s="234"/>
      <c r="AT637" s="39"/>
    </row>
    <row r="638" spans="2:46" ht="13.5" customHeight="1" thickBot="1" x14ac:dyDescent="0.2">
      <c r="B638" s="206"/>
      <c r="C638" s="206"/>
      <c r="D638" s="206"/>
      <c r="E638" s="206"/>
      <c r="F638" s="206"/>
      <c r="G638" s="206"/>
      <c r="H638" s="206"/>
      <c r="I638" s="206"/>
      <c r="J638" s="206"/>
      <c r="K638" s="206"/>
      <c r="L638" s="206"/>
      <c r="M638" s="206"/>
      <c r="N638" s="206"/>
      <c r="O638" s="250"/>
      <c r="P638" s="206"/>
      <c r="Q638" s="206"/>
      <c r="R638" s="93"/>
      <c r="S638" s="206"/>
      <c r="T638" s="206"/>
      <c r="U638" s="206"/>
      <c r="V638" s="206"/>
      <c r="W638" s="206"/>
      <c r="X638" s="206"/>
      <c r="Y638" s="206"/>
      <c r="Z638" s="206"/>
      <c r="AA638" s="206"/>
      <c r="AB638" s="206"/>
      <c r="AC638" s="206"/>
      <c r="AD638" s="206"/>
      <c r="AE638" s="206"/>
      <c r="AF638" s="206"/>
      <c r="AG638" s="250"/>
      <c r="AH638" s="206"/>
      <c r="AI638" s="206"/>
      <c r="AJ638" s="93"/>
      <c r="AK638" s="208"/>
      <c r="AL638" s="208"/>
      <c r="AM638" s="42"/>
      <c r="AN638" s="42"/>
      <c r="AO638" s="42"/>
      <c r="AP638" s="39"/>
      <c r="AQ638" s="39"/>
      <c r="AR638" s="39"/>
      <c r="AS638" s="234"/>
      <c r="AT638" s="39"/>
    </row>
    <row r="639" spans="2:46" ht="13.95" customHeight="1" x14ac:dyDescent="0.15">
      <c r="B639" s="141"/>
      <c r="C639" s="211"/>
      <c r="D639" s="103"/>
      <c r="E639" s="261"/>
      <c r="F639" s="32" t="s">
        <v>51</v>
      </c>
      <c r="G639" s="212" t="s">
        <v>51</v>
      </c>
      <c r="H639" s="212" t="s">
        <v>51</v>
      </c>
      <c r="I639" s="212" t="s">
        <v>51</v>
      </c>
      <c r="J639" s="212" t="s">
        <v>51</v>
      </c>
      <c r="K639" s="104"/>
      <c r="L639" s="104"/>
      <c r="M639" s="104"/>
      <c r="N639" s="104"/>
      <c r="O639" s="252"/>
      <c r="P639" s="104"/>
      <c r="Q639" s="105"/>
      <c r="R639" s="106"/>
      <c r="T639" s="141"/>
      <c r="U639" s="211"/>
      <c r="V639" s="103"/>
      <c r="W639" s="261"/>
      <c r="X639" s="32" t="s">
        <v>51</v>
      </c>
      <c r="Y639" s="212" t="s">
        <v>51</v>
      </c>
      <c r="Z639" s="212" t="s">
        <v>51</v>
      </c>
      <c r="AA639" s="212" t="s">
        <v>51</v>
      </c>
      <c r="AB639" s="212" t="s">
        <v>51</v>
      </c>
      <c r="AC639" s="104"/>
      <c r="AD639" s="104"/>
      <c r="AE639" s="104"/>
      <c r="AF639" s="104"/>
      <c r="AG639" s="252"/>
      <c r="AH639" s="104"/>
      <c r="AI639" s="105"/>
      <c r="AJ639" s="106"/>
    </row>
    <row r="640" spans="2:46" ht="14.4" customHeight="1" thickBot="1" x14ac:dyDescent="0.2">
      <c r="B640" s="142"/>
      <c r="C640" s="208"/>
      <c r="F640" s="92" t="s">
        <v>30</v>
      </c>
      <c r="G640" s="250" t="s">
        <v>41</v>
      </c>
      <c r="H640" s="250" t="s">
        <v>44</v>
      </c>
      <c r="I640" s="250" t="s">
        <v>47</v>
      </c>
      <c r="J640" s="250" t="s">
        <v>57</v>
      </c>
      <c r="R640" s="107"/>
      <c r="T640" s="142"/>
      <c r="U640" s="208"/>
      <c r="V640" s="8"/>
      <c r="W640" s="232"/>
      <c r="X640" s="92" t="s">
        <v>30</v>
      </c>
      <c r="Y640" s="250" t="s">
        <v>41</v>
      </c>
      <c r="Z640" s="250" t="s">
        <v>44</v>
      </c>
      <c r="AA640" s="250" t="s">
        <v>47</v>
      </c>
      <c r="AB640" s="250" t="s">
        <v>57</v>
      </c>
      <c r="AC640" s="12"/>
      <c r="AD640" s="12"/>
      <c r="AE640" s="12"/>
      <c r="AF640" s="12"/>
      <c r="AH640" s="12"/>
      <c r="AI640" s="13"/>
      <c r="AJ640" s="107"/>
    </row>
    <row r="641" spans="2:36" x14ac:dyDescent="0.15">
      <c r="B641" s="289" t="s">
        <v>193</v>
      </c>
      <c r="C641" s="27" t="s">
        <v>34</v>
      </c>
      <c r="D641" s="108"/>
      <c r="E641" s="262"/>
      <c r="F641" s="137">
        <f t="shared" ref="F641:J644" si="59">MIN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28.478270999999999</v>
      </c>
      <c r="G641" s="137">
        <f t="shared" si="59"/>
        <v>33.812241</v>
      </c>
      <c r="H641" s="137">
        <f t="shared" si="59"/>
        <v>0.95806150000000001</v>
      </c>
      <c r="I641" s="137">
        <f t="shared" si="59"/>
        <v>0.95896391999999997</v>
      </c>
      <c r="J641" s="137">
        <f t="shared" si="59"/>
        <v>5.0524039999999999E-2</v>
      </c>
      <c r="K641" s="111"/>
      <c r="L641" s="111"/>
      <c r="M641" s="111"/>
      <c r="N641" s="111"/>
      <c r="O641" s="263"/>
      <c r="P641" s="111"/>
      <c r="Q641" s="112"/>
      <c r="R641" s="113"/>
      <c r="T641" s="289" t="s">
        <v>193</v>
      </c>
      <c r="U641" s="27" t="s">
        <v>34</v>
      </c>
      <c r="V641" s="108"/>
      <c r="W641" s="262"/>
      <c r="X641" s="137">
        <f t="shared" ref="X641:AB644" si="60">MIN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28.516461</v>
      </c>
      <c r="Y641" s="137">
        <f t="shared" si="60"/>
        <v>33.836970999999998</v>
      </c>
      <c r="Z641" s="137">
        <f t="shared" si="60"/>
        <v>0.95813574000000001</v>
      </c>
      <c r="AA641" s="137">
        <f t="shared" si="60"/>
        <v>0.95944942</v>
      </c>
      <c r="AB641" s="137">
        <f t="shared" si="60"/>
        <v>5.0104280000000001E-2</v>
      </c>
      <c r="AC641" s="111"/>
      <c r="AD641" s="111"/>
      <c r="AE641" s="111"/>
      <c r="AF641" s="111"/>
      <c r="AG641" s="263"/>
      <c r="AH641" s="111"/>
      <c r="AI641" s="112"/>
      <c r="AJ641" s="113"/>
    </row>
    <row r="642" spans="2:36" x14ac:dyDescent="0.15">
      <c r="B642" s="290"/>
      <c r="C642" s="29" t="s">
        <v>35</v>
      </c>
      <c r="D642" s="109"/>
      <c r="E642" s="264"/>
      <c r="F642" s="20">
        <f t="shared" si="59"/>
        <v>32.444414000000002</v>
      </c>
      <c r="G642" s="20">
        <f t="shared" si="59"/>
        <v>36.720011</v>
      </c>
      <c r="H642" s="20">
        <f t="shared" si="59"/>
        <v>0.97609263999999996</v>
      </c>
      <c r="I642" s="20">
        <f t="shared" si="59"/>
        <v>0.97505304999999998</v>
      </c>
      <c r="J642" s="20">
        <f t="shared" si="59"/>
        <v>2.7494177000000002E-2</v>
      </c>
      <c r="K642" s="114"/>
      <c r="L642" s="114"/>
      <c r="M642" s="114"/>
      <c r="N642" s="114"/>
      <c r="O642" s="265"/>
      <c r="P642" s="114"/>
      <c r="Q642" s="115"/>
      <c r="R642" s="116"/>
      <c r="T642" s="290"/>
      <c r="U642" s="29" t="s">
        <v>35</v>
      </c>
      <c r="V642" s="109"/>
      <c r="W642" s="264"/>
      <c r="X642" s="20">
        <f t="shared" si="60"/>
        <v>32.472726000000002</v>
      </c>
      <c r="Y642" s="20">
        <f t="shared" si="60"/>
        <v>36.713189999999997</v>
      </c>
      <c r="Z642" s="20">
        <f t="shared" si="60"/>
        <v>0.97617080000000001</v>
      </c>
      <c r="AA642" s="20">
        <f t="shared" si="60"/>
        <v>0.97510205999999999</v>
      </c>
      <c r="AB642" s="20">
        <f t="shared" si="60"/>
        <v>2.7522529E-2</v>
      </c>
      <c r="AC642" s="114"/>
      <c r="AD642" s="114"/>
      <c r="AE642" s="114"/>
      <c r="AF642" s="114"/>
      <c r="AG642" s="265"/>
      <c r="AH642" s="114"/>
      <c r="AI642" s="115"/>
      <c r="AJ642" s="116"/>
    </row>
    <row r="643" spans="2:36" x14ac:dyDescent="0.15">
      <c r="B643" s="290"/>
      <c r="C643" s="29" t="s">
        <v>36</v>
      </c>
      <c r="D643" s="109"/>
      <c r="E643" s="264"/>
      <c r="F643" s="20">
        <f t="shared" si="59"/>
        <v>37.615825999999998</v>
      </c>
      <c r="G643" s="20">
        <f t="shared" si="59"/>
        <v>41.162824000000001</v>
      </c>
      <c r="H643" s="20">
        <f t="shared" si="59"/>
        <v>0.98826552999999995</v>
      </c>
      <c r="I643" s="20">
        <f t="shared" si="59"/>
        <v>0.99076167000000004</v>
      </c>
      <c r="J643" s="20">
        <f t="shared" si="59"/>
        <v>1.370097E-2</v>
      </c>
      <c r="K643" s="114"/>
      <c r="L643" s="114"/>
      <c r="M643" s="114"/>
      <c r="N643" s="114"/>
      <c r="O643" s="265"/>
      <c r="P643" s="114"/>
      <c r="Q643" s="115"/>
      <c r="R643" s="116"/>
      <c r="T643" s="290"/>
      <c r="U643" s="29" t="s">
        <v>36</v>
      </c>
      <c r="V643" s="109"/>
      <c r="W643" s="264"/>
      <c r="X643" s="20">
        <f t="shared" si="60"/>
        <v>37.580531000000001</v>
      </c>
      <c r="Y643" s="20">
        <f t="shared" si="60"/>
        <v>41.129398000000002</v>
      </c>
      <c r="Z643" s="20">
        <f t="shared" si="60"/>
        <v>0.98825609999999997</v>
      </c>
      <c r="AA643" s="20">
        <f t="shared" si="60"/>
        <v>0.99079037999999997</v>
      </c>
      <c r="AB643" s="20">
        <f t="shared" si="60"/>
        <v>1.3593512E-2</v>
      </c>
      <c r="AC643" s="114"/>
      <c r="AD643" s="114"/>
      <c r="AE643" s="114"/>
      <c r="AF643" s="114"/>
      <c r="AG643" s="265"/>
      <c r="AH643" s="114"/>
      <c r="AI643" s="115"/>
      <c r="AJ643" s="116"/>
    </row>
    <row r="644" spans="2:36" x14ac:dyDescent="0.15">
      <c r="B644" s="290"/>
      <c r="C644" s="29" t="s">
        <v>38</v>
      </c>
      <c r="D644" s="109"/>
      <c r="E644" s="264"/>
      <c r="F644" s="20">
        <f t="shared" si="59"/>
        <v>40.722076999999999</v>
      </c>
      <c r="G644" s="20">
        <f t="shared" si="59"/>
        <v>43.994191000000001</v>
      </c>
      <c r="H644" s="20">
        <f t="shared" si="59"/>
        <v>0.99216917999999998</v>
      </c>
      <c r="I644" s="20">
        <f t="shared" si="59"/>
        <v>0.99624296999999995</v>
      </c>
      <c r="J644" s="20">
        <f t="shared" si="59"/>
        <v>7.3133445999999996E-3</v>
      </c>
      <c r="K644" s="114"/>
      <c r="L644" s="114"/>
      <c r="M644" s="114"/>
      <c r="N644" s="114"/>
      <c r="O644" s="265"/>
      <c r="P644" s="114"/>
      <c r="Q644" s="115"/>
      <c r="R644" s="116"/>
      <c r="T644" s="290"/>
      <c r="U644" s="29" t="s">
        <v>38</v>
      </c>
      <c r="V644" s="109"/>
      <c r="W644" s="264"/>
      <c r="X644" s="20">
        <f t="shared" si="60"/>
        <v>40.735762000000001</v>
      </c>
      <c r="Y644" s="20">
        <f t="shared" si="60"/>
        <v>44.002201999999997</v>
      </c>
      <c r="Z644" s="20">
        <f t="shared" si="60"/>
        <v>0.99216132999999995</v>
      </c>
      <c r="AA644" s="20">
        <f t="shared" si="60"/>
        <v>0.99624626000000005</v>
      </c>
      <c r="AB644" s="20">
        <f t="shared" si="60"/>
        <v>7.2970324999999999E-3</v>
      </c>
      <c r="AC644" s="114"/>
      <c r="AD644" s="114"/>
      <c r="AE644" s="114"/>
      <c r="AF644" s="114"/>
      <c r="AG644" s="265"/>
      <c r="AH644" s="114"/>
      <c r="AI644" s="115"/>
      <c r="AJ644" s="116"/>
    </row>
    <row r="645" spans="2:36" ht="12.6" customHeight="1" thickBot="1" x14ac:dyDescent="0.2">
      <c r="B645" s="291"/>
      <c r="C645" s="31"/>
      <c r="D645" s="110"/>
      <c r="E645" s="266"/>
      <c r="F645" s="186"/>
      <c r="G645" s="186"/>
      <c r="H645" s="186"/>
      <c r="I645" s="186"/>
      <c r="J645" s="186"/>
      <c r="K645" s="117"/>
      <c r="L645" s="117"/>
      <c r="M645" s="117"/>
      <c r="N645" s="117"/>
      <c r="O645" s="267"/>
      <c r="P645" s="117"/>
      <c r="Q645" s="118"/>
      <c r="R645" s="119"/>
      <c r="T645" s="291"/>
      <c r="U645" s="31"/>
      <c r="V645" s="110"/>
      <c r="W645" s="266"/>
      <c r="X645" s="186"/>
      <c r="Y645" s="186"/>
      <c r="Z645" s="186"/>
      <c r="AA645" s="186"/>
      <c r="AB645" s="186"/>
      <c r="AC645" s="117"/>
      <c r="AD645" s="117"/>
      <c r="AE645" s="117"/>
      <c r="AF645" s="117"/>
      <c r="AG645" s="267"/>
      <c r="AH645" s="117"/>
      <c r="AI645" s="118"/>
      <c r="AJ645" s="119"/>
    </row>
    <row r="646" spans="2:36" x14ac:dyDescent="0.15">
      <c r="B646" s="301" t="s">
        <v>194</v>
      </c>
      <c r="C646" s="27" t="s">
        <v>34</v>
      </c>
      <c r="D646" s="108"/>
      <c r="E646" s="262"/>
      <c r="F646" s="137">
        <f t="shared" ref="F646:J649" si="61">MAX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28.847556000000001</v>
      </c>
      <c r="G646" s="137">
        <f t="shared" si="61"/>
        <v>34.353212999999997</v>
      </c>
      <c r="H646" s="137">
        <f t="shared" si="61"/>
        <v>0.96117627999999999</v>
      </c>
      <c r="I646" s="137">
        <f t="shared" si="61"/>
        <v>0.96334560999999996</v>
      </c>
      <c r="J646" s="137">
        <f t="shared" si="61"/>
        <v>5.8738763999999999E-2</v>
      </c>
      <c r="K646" s="111"/>
      <c r="L646" s="111"/>
      <c r="M646" s="111"/>
      <c r="N646" s="111"/>
      <c r="O646" s="263"/>
      <c r="P646" s="111"/>
      <c r="Q646" s="112"/>
      <c r="R646" s="113"/>
      <c r="T646" s="301" t="s">
        <v>194</v>
      </c>
      <c r="U646" s="27" t="s">
        <v>34</v>
      </c>
      <c r="V646" s="108"/>
      <c r="W646" s="262"/>
      <c r="X646" s="137">
        <f t="shared" ref="X646:AB649" si="62">MAX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28.965513999999999</v>
      </c>
      <c r="Y646" s="137">
        <f t="shared" si="62"/>
        <v>34.373109999999997</v>
      </c>
      <c r="Z646" s="137">
        <f t="shared" si="62"/>
        <v>0.96136310000000003</v>
      </c>
      <c r="AA646" s="137">
        <f t="shared" si="62"/>
        <v>0.96383417999999998</v>
      </c>
      <c r="AB646" s="137">
        <f t="shared" si="62"/>
        <v>5.8838575999999997E-2</v>
      </c>
      <c r="AC646" s="111"/>
      <c r="AD646" s="111"/>
      <c r="AE646" s="111"/>
      <c r="AF646" s="111"/>
      <c r="AG646" s="263"/>
      <c r="AH646" s="111"/>
      <c r="AI646" s="112"/>
      <c r="AJ646" s="113"/>
    </row>
    <row r="647" spans="2:36" x14ac:dyDescent="0.15">
      <c r="B647" s="290"/>
      <c r="C647" s="29" t="s">
        <v>35</v>
      </c>
      <c r="D647" s="109"/>
      <c r="E647" s="264"/>
      <c r="F647" s="20">
        <f t="shared" si="61"/>
        <v>32.832585000000002</v>
      </c>
      <c r="G647" s="20">
        <f t="shared" si="61"/>
        <v>37.276226000000001</v>
      </c>
      <c r="H647" s="20">
        <f t="shared" si="61"/>
        <v>0.97885429000000002</v>
      </c>
      <c r="I647" s="20">
        <f t="shared" si="61"/>
        <v>0.97912838999999996</v>
      </c>
      <c r="J647" s="20">
        <f t="shared" si="61"/>
        <v>3.5745880000000001E-2</v>
      </c>
      <c r="K647" s="114"/>
      <c r="L647" s="114"/>
      <c r="M647" s="114"/>
      <c r="N647" s="114"/>
      <c r="O647" s="265"/>
      <c r="P647" s="114"/>
      <c r="Q647" s="115"/>
      <c r="R647" s="116"/>
      <c r="T647" s="290"/>
      <c r="U647" s="29" t="s">
        <v>35</v>
      </c>
      <c r="V647" s="109"/>
      <c r="W647" s="264"/>
      <c r="X647" s="20">
        <f t="shared" si="62"/>
        <v>32.832498999999999</v>
      </c>
      <c r="Y647" s="20">
        <f t="shared" si="62"/>
        <v>37.282746000000003</v>
      </c>
      <c r="Z647" s="20">
        <f t="shared" si="62"/>
        <v>0.97877702</v>
      </c>
      <c r="AA647" s="20">
        <f t="shared" si="62"/>
        <v>0.97914458999999998</v>
      </c>
      <c r="AB647" s="20">
        <f t="shared" si="62"/>
        <v>3.5551105E-2</v>
      </c>
      <c r="AC647" s="114"/>
      <c r="AD647" s="114"/>
      <c r="AE647" s="114"/>
      <c r="AF647" s="114"/>
      <c r="AG647" s="265"/>
      <c r="AH647" s="114"/>
      <c r="AI647" s="115"/>
      <c r="AJ647" s="116"/>
    </row>
    <row r="648" spans="2:36" x14ac:dyDescent="0.15">
      <c r="B648" s="290"/>
      <c r="C648" s="29" t="s">
        <v>36</v>
      </c>
      <c r="D648" s="109"/>
      <c r="E648" s="264"/>
      <c r="F648" s="20">
        <f t="shared" si="61"/>
        <v>38.243941</v>
      </c>
      <c r="G648" s="20">
        <f t="shared" si="61"/>
        <v>41.782814999999999</v>
      </c>
      <c r="H648" s="20">
        <f t="shared" si="61"/>
        <v>0.99006707000000005</v>
      </c>
      <c r="I648" s="20">
        <f t="shared" si="61"/>
        <v>0.99269035999999999</v>
      </c>
      <c r="J648" s="20">
        <f t="shared" si="61"/>
        <v>1.9079281E-2</v>
      </c>
      <c r="K648" s="114"/>
      <c r="L648" s="114"/>
      <c r="M648" s="114"/>
      <c r="N648" s="114"/>
      <c r="O648" s="265"/>
      <c r="P648" s="114"/>
      <c r="Q648" s="115"/>
      <c r="R648" s="116"/>
      <c r="T648" s="290"/>
      <c r="U648" s="29" t="s">
        <v>36</v>
      </c>
      <c r="V648" s="109"/>
      <c r="W648" s="264"/>
      <c r="X648" s="20">
        <f t="shared" si="62"/>
        <v>38.274872000000002</v>
      </c>
      <c r="Y648" s="20">
        <f t="shared" si="62"/>
        <v>41.794817000000002</v>
      </c>
      <c r="Z648" s="20">
        <f t="shared" si="62"/>
        <v>0.99005684000000005</v>
      </c>
      <c r="AA648" s="20">
        <f t="shared" si="62"/>
        <v>0.99270510000000001</v>
      </c>
      <c r="AB648" s="20">
        <f t="shared" si="62"/>
        <v>1.9047830000000002E-2</v>
      </c>
      <c r="AC648" s="114"/>
      <c r="AD648" s="114"/>
      <c r="AE648" s="114"/>
      <c r="AF648" s="114"/>
      <c r="AG648" s="265"/>
      <c r="AH648" s="114"/>
      <c r="AI648" s="115"/>
      <c r="AJ648" s="116"/>
    </row>
    <row r="649" spans="2:36" x14ac:dyDescent="0.15">
      <c r="B649" s="290"/>
      <c r="C649" s="29" t="s">
        <v>38</v>
      </c>
      <c r="D649" s="109"/>
      <c r="E649" s="264"/>
      <c r="F649" s="20">
        <f t="shared" si="61"/>
        <v>41.534950000000002</v>
      </c>
      <c r="G649" s="20">
        <f t="shared" si="61"/>
        <v>44.785927000000001</v>
      </c>
      <c r="H649" s="20">
        <f t="shared" si="61"/>
        <v>0.99370254999999996</v>
      </c>
      <c r="I649" s="20">
        <f t="shared" si="61"/>
        <v>0.99659668999999995</v>
      </c>
      <c r="J649" s="20">
        <f t="shared" si="61"/>
        <v>1.1050271E-2</v>
      </c>
      <c r="K649" s="114"/>
      <c r="L649" s="114"/>
      <c r="M649" s="114"/>
      <c r="N649" s="114"/>
      <c r="O649" s="265"/>
      <c r="P649" s="114"/>
      <c r="Q649" s="115"/>
      <c r="R649" s="116"/>
      <c r="T649" s="290"/>
      <c r="U649" s="29" t="s">
        <v>38</v>
      </c>
      <c r="V649" s="109"/>
      <c r="W649" s="264"/>
      <c r="X649" s="20">
        <f t="shared" si="62"/>
        <v>41.510423000000003</v>
      </c>
      <c r="Y649" s="20">
        <f t="shared" si="62"/>
        <v>44.780952999999997</v>
      </c>
      <c r="Z649" s="20">
        <f t="shared" si="62"/>
        <v>0.99370396999999999</v>
      </c>
      <c r="AA649" s="20">
        <f t="shared" si="62"/>
        <v>0.99663471000000003</v>
      </c>
      <c r="AB649" s="20">
        <f t="shared" si="62"/>
        <v>1.1033729000000001E-2</v>
      </c>
      <c r="AC649" s="114"/>
      <c r="AD649" s="114"/>
      <c r="AE649" s="114"/>
      <c r="AF649" s="114"/>
      <c r="AG649" s="265"/>
      <c r="AH649" s="114"/>
      <c r="AI649" s="115"/>
      <c r="AJ649" s="116"/>
    </row>
    <row r="650" spans="2:36" ht="12.6" customHeight="1" thickBot="1" x14ac:dyDescent="0.2">
      <c r="B650" s="291"/>
      <c r="C650" s="31"/>
      <c r="D650" s="110"/>
      <c r="E650" s="266"/>
      <c r="F650" s="186"/>
      <c r="G650" s="186"/>
      <c r="H650" s="186"/>
      <c r="I650" s="186"/>
      <c r="J650" s="186"/>
      <c r="K650" s="117"/>
      <c r="L650" s="117"/>
      <c r="M650" s="117"/>
      <c r="N650" s="117"/>
      <c r="O650" s="267"/>
      <c r="P650" s="117"/>
      <c r="Q650" s="118"/>
      <c r="R650" s="119"/>
      <c r="T650" s="291"/>
      <c r="U650" s="31"/>
      <c r="V650" s="110"/>
      <c r="W650" s="266"/>
      <c r="X650" s="186"/>
      <c r="Y650" s="186"/>
      <c r="Z650" s="186"/>
      <c r="AA650" s="186"/>
      <c r="AB650" s="186"/>
      <c r="AC650" s="117"/>
      <c r="AD650" s="117"/>
      <c r="AE650" s="117"/>
      <c r="AF650" s="117"/>
      <c r="AG650" s="267"/>
      <c r="AH650" s="117"/>
      <c r="AI650" s="118"/>
      <c r="AJ650" s="119"/>
    </row>
    <row r="651" spans="2:36" ht="13.95" customHeight="1" x14ac:dyDescent="0.15">
      <c r="B651" s="299" t="s">
        <v>195</v>
      </c>
      <c r="C651" s="27" t="s">
        <v>34</v>
      </c>
      <c r="D651" s="108"/>
      <c r="E651" s="262"/>
      <c r="F651" s="137">
        <f t="shared" ref="F651:J654" si="63">F646-F641</f>
        <v>0.36928500000000142</v>
      </c>
      <c r="G651" s="137">
        <f t="shared" si="63"/>
        <v>0.54097199999999646</v>
      </c>
      <c r="H651" s="137">
        <f t="shared" si="63"/>
        <v>3.1147799999999837E-3</v>
      </c>
      <c r="I651" s="137">
        <f t="shared" si="63"/>
        <v>4.3816899999999936E-3</v>
      </c>
      <c r="J651" s="137">
        <f t="shared" si="63"/>
        <v>8.2147239999999996E-3</v>
      </c>
      <c r="K651" s="111"/>
      <c r="L651" s="111"/>
      <c r="M651" s="111"/>
      <c r="N651" s="111"/>
      <c r="O651" s="263"/>
      <c r="P651" s="111"/>
      <c r="Q651" s="112"/>
      <c r="R651" s="113"/>
      <c r="T651" s="299" t="s">
        <v>195</v>
      </c>
      <c r="U651" s="27" t="s">
        <v>34</v>
      </c>
      <c r="V651" s="108"/>
      <c r="W651" s="262"/>
      <c r="X651" s="137">
        <f t="shared" ref="X651:AB654" si="64">X646-X641</f>
        <v>0.44905299999999926</v>
      </c>
      <c r="Y651" s="137">
        <f t="shared" si="64"/>
        <v>0.53613899999999859</v>
      </c>
      <c r="Z651" s="137">
        <f t="shared" si="64"/>
        <v>3.2273600000000124E-3</v>
      </c>
      <c r="AA651" s="137">
        <f t="shared" si="64"/>
        <v>4.3847599999999876E-3</v>
      </c>
      <c r="AB651" s="137">
        <f t="shared" si="64"/>
        <v>8.7342959999999956E-3</v>
      </c>
      <c r="AC651" s="111"/>
      <c r="AD651" s="111"/>
      <c r="AE651" s="111"/>
      <c r="AF651" s="111"/>
      <c r="AG651" s="263"/>
      <c r="AH651" s="111"/>
      <c r="AI651" s="112"/>
      <c r="AJ651" s="113"/>
    </row>
    <row r="652" spans="2:36" x14ac:dyDescent="0.15">
      <c r="B652" s="290"/>
      <c r="C652" s="29" t="s">
        <v>35</v>
      </c>
      <c r="D652" s="109"/>
      <c r="E652" s="264"/>
      <c r="F652" s="20">
        <f t="shared" si="63"/>
        <v>0.38817099999999982</v>
      </c>
      <c r="G652" s="20">
        <f t="shared" si="63"/>
        <v>0.55621500000000168</v>
      </c>
      <c r="H652" s="20">
        <f t="shared" si="63"/>
        <v>2.7616500000000599E-3</v>
      </c>
      <c r="I652" s="20">
        <f t="shared" si="63"/>
        <v>4.0753399999999829E-3</v>
      </c>
      <c r="J652" s="20">
        <f t="shared" si="63"/>
        <v>8.2517029999999991E-3</v>
      </c>
      <c r="K652" s="114"/>
      <c r="L652" s="114"/>
      <c r="M652" s="114"/>
      <c r="N652" s="114"/>
      <c r="O652" s="265"/>
      <c r="P652" s="114"/>
      <c r="Q652" s="115"/>
      <c r="R652" s="116"/>
      <c r="T652" s="290"/>
      <c r="U652" s="29" t="s">
        <v>35</v>
      </c>
      <c r="V652" s="109"/>
      <c r="W652" s="264"/>
      <c r="X652" s="20">
        <f t="shared" si="64"/>
        <v>0.35977299999999701</v>
      </c>
      <c r="Y652" s="20">
        <f t="shared" si="64"/>
        <v>0.56955600000000572</v>
      </c>
      <c r="Z652" s="20">
        <f t="shared" si="64"/>
        <v>2.6062199999999924E-3</v>
      </c>
      <c r="AA652" s="20">
        <f t="shared" si="64"/>
        <v>4.0425299999999886E-3</v>
      </c>
      <c r="AB652" s="20">
        <f t="shared" si="64"/>
        <v>8.0285759999999991E-3</v>
      </c>
      <c r="AC652" s="114"/>
      <c r="AD652" s="114"/>
      <c r="AE652" s="114"/>
      <c r="AF652" s="114"/>
      <c r="AG652" s="265"/>
      <c r="AH652" s="114"/>
      <c r="AI652" s="115"/>
      <c r="AJ652" s="116"/>
    </row>
    <row r="653" spans="2:36" x14ac:dyDescent="0.15">
      <c r="B653" s="290"/>
      <c r="C653" s="29" t="s">
        <v>36</v>
      </c>
      <c r="D653" s="109"/>
      <c r="E653" s="264"/>
      <c r="F653" s="20">
        <f t="shared" si="63"/>
        <v>0.62811500000000109</v>
      </c>
      <c r="G653" s="20">
        <f t="shared" si="63"/>
        <v>0.61999099999999885</v>
      </c>
      <c r="H653" s="20">
        <f t="shared" si="63"/>
        <v>1.8015400000001014E-3</v>
      </c>
      <c r="I653" s="20">
        <f t="shared" si="63"/>
        <v>1.9286899999999552E-3</v>
      </c>
      <c r="J653" s="20">
        <f t="shared" si="63"/>
        <v>5.3783110000000002E-3</v>
      </c>
      <c r="K653" s="114"/>
      <c r="L653" s="114"/>
      <c r="M653" s="114"/>
      <c r="N653" s="114"/>
      <c r="O653" s="265"/>
      <c r="P653" s="114"/>
      <c r="Q653" s="115"/>
      <c r="R653" s="116"/>
      <c r="T653" s="290"/>
      <c r="U653" s="29" t="s">
        <v>36</v>
      </c>
      <c r="V653" s="109"/>
      <c r="W653" s="264"/>
      <c r="X653" s="20">
        <f t="shared" si="64"/>
        <v>0.69434100000000143</v>
      </c>
      <c r="Y653" s="20">
        <f t="shared" si="64"/>
        <v>0.66541899999999998</v>
      </c>
      <c r="Z653" s="20">
        <f t="shared" si="64"/>
        <v>1.8007400000000784E-3</v>
      </c>
      <c r="AA653" s="20">
        <f t="shared" si="64"/>
        <v>1.9147200000000364E-3</v>
      </c>
      <c r="AB653" s="20">
        <f t="shared" si="64"/>
        <v>5.4543180000000014E-3</v>
      </c>
      <c r="AC653" s="114"/>
      <c r="AD653" s="114"/>
      <c r="AE653" s="114"/>
      <c r="AF653" s="114"/>
      <c r="AG653" s="265"/>
      <c r="AH653" s="114"/>
      <c r="AI653" s="115"/>
      <c r="AJ653" s="116"/>
    </row>
    <row r="654" spans="2:36" x14ac:dyDescent="0.15">
      <c r="B654" s="290"/>
      <c r="C654" s="29" t="s">
        <v>38</v>
      </c>
      <c r="D654" s="109"/>
      <c r="E654" s="264"/>
      <c r="F654" s="20">
        <f t="shared" si="63"/>
        <v>0.81287300000000329</v>
      </c>
      <c r="G654" s="20">
        <f t="shared" si="63"/>
        <v>0.79173600000000022</v>
      </c>
      <c r="H654" s="20">
        <f t="shared" si="63"/>
        <v>1.5333699999999784E-3</v>
      </c>
      <c r="I654" s="20">
        <f t="shared" si="63"/>
        <v>3.5372000000000181E-4</v>
      </c>
      <c r="J654" s="20">
        <f t="shared" si="63"/>
        <v>3.7369264000000008E-3</v>
      </c>
      <c r="K654" s="114"/>
      <c r="L654" s="114"/>
      <c r="M654" s="114"/>
      <c r="N654" s="114"/>
      <c r="O654" s="265"/>
      <c r="P654" s="114"/>
      <c r="Q654" s="115"/>
      <c r="R654" s="116"/>
      <c r="T654" s="290"/>
      <c r="U654" s="29" t="s">
        <v>38</v>
      </c>
      <c r="V654" s="109"/>
      <c r="W654" s="264"/>
      <c r="X654" s="20">
        <f t="shared" si="64"/>
        <v>0.77466100000000182</v>
      </c>
      <c r="Y654" s="20">
        <f t="shared" si="64"/>
        <v>0.77875099999999975</v>
      </c>
      <c r="Z654" s="20">
        <f t="shared" si="64"/>
        <v>1.5426400000000395E-3</v>
      </c>
      <c r="AA654" s="20">
        <f t="shared" si="64"/>
        <v>3.8844999999998464E-4</v>
      </c>
      <c r="AB654" s="20">
        <f t="shared" si="64"/>
        <v>3.7366965000000009E-3</v>
      </c>
      <c r="AC654" s="114"/>
      <c r="AD654" s="114"/>
      <c r="AE654" s="114"/>
      <c r="AF654" s="114"/>
      <c r="AG654" s="265"/>
      <c r="AH654" s="114"/>
      <c r="AI654" s="115"/>
      <c r="AJ654" s="116"/>
    </row>
    <row r="655" spans="2:36" ht="12.6" customHeight="1" thickBot="1" x14ac:dyDescent="0.2">
      <c r="B655" s="291"/>
      <c r="C655" s="31"/>
      <c r="D655" s="110"/>
      <c r="E655" s="266"/>
      <c r="F655" s="186"/>
      <c r="G655" s="186"/>
      <c r="H655" s="186"/>
      <c r="I655" s="186"/>
      <c r="J655" s="186"/>
      <c r="K655" s="117"/>
      <c r="L655" s="117"/>
      <c r="M655" s="117"/>
      <c r="N655" s="117"/>
      <c r="O655" s="267"/>
      <c r="P655" s="117"/>
      <c r="Q655" s="118"/>
      <c r="R655" s="119"/>
      <c r="T655" s="291"/>
      <c r="U655" s="31"/>
      <c r="V655" s="110"/>
      <c r="W655" s="266"/>
      <c r="X655" s="186"/>
      <c r="Y655" s="186"/>
      <c r="Z655" s="186"/>
      <c r="AA655" s="186"/>
      <c r="AB655" s="186"/>
      <c r="AC655" s="117"/>
      <c r="AD655" s="117"/>
      <c r="AE655" s="117"/>
      <c r="AF655" s="117"/>
      <c r="AG655" s="267"/>
      <c r="AH655" s="117"/>
      <c r="AI655" s="118"/>
      <c r="AJ655" s="119"/>
    </row>
    <row r="675" spans="2:10" x14ac:dyDescent="0.15">
      <c r="B675" s="297"/>
      <c r="C675" s="206"/>
      <c r="D675" s="206"/>
      <c r="E675" s="92"/>
      <c r="F675" s="159"/>
      <c r="G675" s="159"/>
      <c r="H675" s="159"/>
      <c r="I675" s="92"/>
      <c r="J675" s="92"/>
    </row>
    <row r="676" spans="2:10" x14ac:dyDescent="0.15">
      <c r="B676" s="286"/>
      <c r="C676" s="206"/>
      <c r="D676" s="206"/>
      <c r="E676" s="92"/>
      <c r="F676" s="159"/>
      <c r="G676" s="159"/>
      <c r="H676" s="159"/>
      <c r="I676" s="92"/>
      <c r="J676" s="92"/>
    </row>
    <row r="677" spans="2:10" x14ac:dyDescent="0.15">
      <c r="B677" s="286"/>
      <c r="C677" s="206"/>
      <c r="D677" s="206"/>
      <c r="E677" s="92"/>
      <c r="F677" s="159"/>
      <c r="G677" s="159"/>
      <c r="H677" s="159"/>
      <c r="I677" s="92"/>
      <c r="J677" s="92"/>
    </row>
    <row r="678" spans="2:10" x14ac:dyDescent="0.15">
      <c r="B678" s="286"/>
      <c r="C678" s="206"/>
      <c r="D678" s="206"/>
      <c r="E678" s="92"/>
      <c r="F678" s="159"/>
      <c r="G678" s="159"/>
      <c r="H678" s="159"/>
      <c r="I678" s="92"/>
      <c r="J678" s="92"/>
    </row>
    <row r="679" spans="2:10" x14ac:dyDescent="0.15">
      <c r="B679" s="286"/>
      <c r="C679" s="206"/>
      <c r="D679" s="206"/>
      <c r="E679" s="92"/>
      <c r="F679" s="159"/>
      <c r="G679" s="159"/>
      <c r="H679" s="159"/>
      <c r="I679" s="92"/>
      <c r="J679" s="92"/>
    </row>
    <row r="680" spans="2:10" x14ac:dyDescent="0.15">
      <c r="B680" s="297"/>
      <c r="C680" s="206"/>
      <c r="D680" s="206"/>
      <c r="E680" s="92"/>
      <c r="F680" s="159"/>
      <c r="G680" s="159"/>
      <c r="H680" s="159"/>
      <c r="I680" s="159"/>
      <c r="J680" s="159"/>
    </row>
    <row r="681" spans="2:10" x14ac:dyDescent="0.15">
      <c r="B681" s="286"/>
      <c r="C681" s="206"/>
      <c r="D681" s="206"/>
      <c r="E681" s="92"/>
      <c r="F681" s="159"/>
      <c r="G681" s="159"/>
      <c r="H681" s="159"/>
      <c r="I681" s="159"/>
      <c r="J681" s="159"/>
    </row>
    <row r="682" spans="2:10" x14ac:dyDescent="0.15">
      <c r="B682" s="286"/>
      <c r="C682" s="206"/>
      <c r="D682" s="206"/>
      <c r="E682" s="92"/>
      <c r="F682" s="159"/>
      <c r="G682" s="159"/>
      <c r="H682" s="159"/>
      <c r="I682" s="159"/>
      <c r="J682" s="159"/>
    </row>
    <row r="683" spans="2:10" x14ac:dyDescent="0.15">
      <c r="B683" s="286"/>
      <c r="C683" s="206"/>
      <c r="D683" s="206"/>
      <c r="E683" s="92"/>
      <c r="F683" s="159"/>
      <c r="G683" s="159"/>
      <c r="H683" s="159"/>
      <c r="I683" s="159"/>
      <c r="J683" s="159"/>
    </row>
    <row r="684" spans="2:10" x14ac:dyDescent="0.15">
      <c r="B684" s="286"/>
      <c r="C684" s="206"/>
      <c r="D684" s="206"/>
      <c r="E684" s="92"/>
      <c r="F684" s="159"/>
      <c r="G684" s="159"/>
      <c r="H684" s="159"/>
      <c r="I684" s="159"/>
      <c r="J684" s="159"/>
    </row>
    <row r="685" spans="2:10" x14ac:dyDescent="0.15">
      <c r="B685" s="297"/>
      <c r="C685" s="206"/>
      <c r="D685" s="206"/>
      <c r="E685" s="92"/>
      <c r="F685" s="159"/>
      <c r="G685" s="159"/>
      <c r="H685" s="159"/>
      <c r="I685" s="159"/>
      <c r="J685" s="159"/>
    </row>
    <row r="686" spans="2:10" x14ac:dyDescent="0.15">
      <c r="B686" s="286"/>
      <c r="C686" s="206"/>
      <c r="D686" s="206"/>
      <c r="E686" s="92"/>
      <c r="F686" s="159"/>
      <c r="G686" s="159"/>
      <c r="H686" s="159"/>
      <c r="I686" s="159"/>
      <c r="J686" s="159"/>
    </row>
    <row r="687" spans="2:10" x14ac:dyDescent="0.15">
      <c r="B687" s="286"/>
      <c r="C687" s="206"/>
      <c r="D687" s="206"/>
      <c r="E687" s="92"/>
      <c r="F687" s="159"/>
      <c r="G687" s="159"/>
      <c r="H687" s="159"/>
      <c r="I687" s="159"/>
      <c r="J687" s="159"/>
    </row>
    <row r="688" spans="2:10" x14ac:dyDescent="0.15">
      <c r="B688" s="286"/>
      <c r="C688" s="206"/>
      <c r="D688" s="206"/>
      <c r="E688" s="92"/>
      <c r="F688" s="159"/>
      <c r="G688" s="159"/>
      <c r="H688" s="159"/>
      <c r="I688" s="159"/>
      <c r="J688" s="159"/>
    </row>
    <row r="689" spans="2:10" x14ac:dyDescent="0.15">
      <c r="B689" s="286"/>
      <c r="C689" s="206"/>
      <c r="D689" s="206"/>
      <c r="E689" s="92"/>
      <c r="F689" s="159"/>
      <c r="G689" s="159"/>
      <c r="H689" s="159"/>
      <c r="I689" s="159"/>
      <c r="J689" s="159"/>
    </row>
  </sheetData>
  <mergeCells count="399">
    <mergeCell ref="AL38:AL42"/>
    <mergeCell ref="T388:T392"/>
    <mergeCell ref="T288:T292"/>
    <mergeCell ref="AL338:AL342"/>
    <mergeCell ref="AL103:AL107"/>
    <mergeCell ref="T138:T142"/>
    <mergeCell ref="B78:B82"/>
    <mergeCell ref="AL493:AL497"/>
    <mergeCell ref="AL558:AL562"/>
    <mergeCell ref="B358:B362"/>
    <mergeCell ref="AL33:AL37"/>
    <mergeCell ref="B593:B597"/>
    <mergeCell ref="B493:B497"/>
    <mergeCell ref="AL318:AL322"/>
    <mergeCell ref="B68:B72"/>
    <mergeCell ref="T258:T262"/>
    <mergeCell ref="B188:B192"/>
    <mergeCell ref="T543:T547"/>
    <mergeCell ref="AL333:AL337"/>
    <mergeCell ref="AL308:AL312"/>
    <mergeCell ref="T178:T182"/>
    <mergeCell ref="T153:T157"/>
    <mergeCell ref="B363:B367"/>
    <mergeCell ref="T438:T442"/>
    <mergeCell ref="T478:T482"/>
    <mergeCell ref="AL113:AL117"/>
    <mergeCell ref="AL343:AL347"/>
    <mergeCell ref="AL403:AL407"/>
    <mergeCell ref="B23:B27"/>
    <mergeCell ref="T273:T277"/>
    <mergeCell ref="B308:B312"/>
    <mergeCell ref="T53:T57"/>
    <mergeCell ref="C31:R31"/>
    <mergeCell ref="B538:B542"/>
    <mergeCell ref="B598:B602"/>
    <mergeCell ref="B298:B302"/>
    <mergeCell ref="T548:T552"/>
    <mergeCell ref="T593:T597"/>
    <mergeCell ref="T588:T592"/>
    <mergeCell ref="AL628:AL632"/>
    <mergeCell ref="AL313:AL317"/>
    <mergeCell ref="AL373:AL377"/>
    <mergeCell ref="AL478:AL482"/>
    <mergeCell ref="B283:B287"/>
    <mergeCell ref="T73:T77"/>
    <mergeCell ref="AL323:AL327"/>
    <mergeCell ref="T423:T427"/>
    <mergeCell ref="B608:B612"/>
    <mergeCell ref="AL613:AL617"/>
    <mergeCell ref="T268:T272"/>
    <mergeCell ref="AL623:AL627"/>
    <mergeCell ref="B163:B167"/>
    <mergeCell ref="T518:T522"/>
    <mergeCell ref="B138:B142"/>
    <mergeCell ref="T213:T217"/>
    <mergeCell ref="AL568:AL572"/>
    <mergeCell ref="T78:T82"/>
    <mergeCell ref="B263:B267"/>
    <mergeCell ref="AL468:AL472"/>
    <mergeCell ref="B238:B242"/>
    <mergeCell ref="AL163:AL167"/>
    <mergeCell ref="T378:T382"/>
    <mergeCell ref="T353:T357"/>
    <mergeCell ref="AV14:AX14"/>
    <mergeCell ref="AL288:AL292"/>
    <mergeCell ref="B158:B162"/>
    <mergeCell ref="AL263:AL267"/>
    <mergeCell ref="T573:T577"/>
    <mergeCell ref="B443:B447"/>
    <mergeCell ref="T208:T212"/>
    <mergeCell ref="B393:B397"/>
    <mergeCell ref="B453:B457"/>
    <mergeCell ref="AL563:AL567"/>
    <mergeCell ref="T493:T497"/>
    <mergeCell ref="B153:B157"/>
    <mergeCell ref="B553:B557"/>
    <mergeCell ref="U31:AJ31"/>
    <mergeCell ref="AL293:AL297"/>
    <mergeCell ref="B98:B102"/>
    <mergeCell ref="AL268:AL272"/>
    <mergeCell ref="T453:T457"/>
    <mergeCell ref="AV21:AX21"/>
    <mergeCell ref="AL393:AL397"/>
    <mergeCell ref="AL258:AL262"/>
    <mergeCell ref="T443:T447"/>
    <mergeCell ref="T418:T422"/>
    <mergeCell ref="AL208:AL212"/>
    <mergeCell ref="B680:B684"/>
    <mergeCell ref="T38:T42"/>
    <mergeCell ref="T63:T67"/>
    <mergeCell ref="AL278:AL282"/>
    <mergeCell ref="B148:B152"/>
    <mergeCell ref="B563:B567"/>
    <mergeCell ref="T163:T167"/>
    <mergeCell ref="T223:T227"/>
    <mergeCell ref="AL518:AL522"/>
    <mergeCell ref="AL578:AL582"/>
    <mergeCell ref="B448:B452"/>
    <mergeCell ref="B108:B112"/>
    <mergeCell ref="AL213:AL217"/>
    <mergeCell ref="T523:T527"/>
    <mergeCell ref="B143:B147"/>
    <mergeCell ref="B558:B562"/>
    <mergeCell ref="T498:T502"/>
    <mergeCell ref="B368:B372"/>
    <mergeCell ref="T158:T162"/>
    <mergeCell ref="AL408:AL412"/>
    <mergeCell ref="AL513:AL517"/>
    <mergeCell ref="T598:T602"/>
    <mergeCell ref="B253:B257"/>
    <mergeCell ref="T503:T507"/>
    <mergeCell ref="C2:R2"/>
    <mergeCell ref="AL553:AL557"/>
    <mergeCell ref="T88:T92"/>
    <mergeCell ref="T148:T152"/>
    <mergeCell ref="AM31:AP31"/>
    <mergeCell ref="B398:B402"/>
    <mergeCell ref="AL503:AL507"/>
    <mergeCell ref="AL98:AL102"/>
    <mergeCell ref="T21:T22"/>
    <mergeCell ref="AL123:AL127"/>
    <mergeCell ref="B343:B347"/>
    <mergeCell ref="Q3:Q4"/>
    <mergeCell ref="AJ3:AJ4"/>
    <mergeCell ref="P3:P4"/>
    <mergeCell ref="R3:R4"/>
    <mergeCell ref="U2:AJ2"/>
    <mergeCell ref="T93:T97"/>
    <mergeCell ref="T68:T72"/>
    <mergeCell ref="B16:B20"/>
    <mergeCell ref="T48:T52"/>
    <mergeCell ref="AL158:AL162"/>
    <mergeCell ref="AL133:AL137"/>
    <mergeCell ref="T348:T352"/>
    <mergeCell ref="B83:B87"/>
    <mergeCell ref="T623:T627"/>
    <mergeCell ref="B218:B222"/>
    <mergeCell ref="AL423:AL427"/>
    <mergeCell ref="T5:T9"/>
    <mergeCell ref="AL508:AL512"/>
    <mergeCell ref="T303:T307"/>
    <mergeCell ref="T103:T107"/>
    <mergeCell ref="T168:T172"/>
    <mergeCell ref="AL458:AL462"/>
    <mergeCell ref="AL523:AL527"/>
    <mergeCell ref="AL218:AL222"/>
    <mergeCell ref="B373:B377"/>
    <mergeCell ref="T113:T117"/>
    <mergeCell ref="AL363:AL367"/>
    <mergeCell ref="T23:T27"/>
    <mergeCell ref="AL58:AL62"/>
    <mergeCell ref="AL378:AL382"/>
    <mergeCell ref="AL63:AL67"/>
    <mergeCell ref="T308:T312"/>
    <mergeCell ref="B33:B37"/>
    <mergeCell ref="T16:T20"/>
    <mergeCell ref="T283:T287"/>
    <mergeCell ref="AL73:AL77"/>
    <mergeCell ref="AL48:AL52"/>
    <mergeCell ref="B633:B637"/>
    <mergeCell ref="B498:B502"/>
    <mergeCell ref="AL358:AL362"/>
    <mergeCell ref="T608:T612"/>
    <mergeCell ref="B193:B197"/>
    <mergeCell ref="AL398:AL402"/>
    <mergeCell ref="T583:T587"/>
    <mergeCell ref="AL148:AL152"/>
    <mergeCell ref="AL498:AL502"/>
    <mergeCell ref="B353:B357"/>
    <mergeCell ref="AL473:AL477"/>
    <mergeCell ref="B278:B282"/>
    <mergeCell ref="B628:B632"/>
    <mergeCell ref="B603:B607"/>
    <mergeCell ref="B578:B582"/>
    <mergeCell ref="AL238:AL242"/>
    <mergeCell ref="AL303:AL307"/>
    <mergeCell ref="T538:T542"/>
    <mergeCell ref="T513:T517"/>
    <mergeCell ref="B198:B202"/>
    <mergeCell ref="B418:B422"/>
    <mergeCell ref="B483:B487"/>
    <mergeCell ref="T248:T252"/>
    <mergeCell ref="B233:B237"/>
    <mergeCell ref="B651:B655"/>
    <mergeCell ref="AL53:AL57"/>
    <mergeCell ref="T238:T242"/>
    <mergeCell ref="T403:T407"/>
    <mergeCell ref="B588:B592"/>
    <mergeCell ref="AL593:AL597"/>
    <mergeCell ref="AL68:AL72"/>
    <mergeCell ref="B183:B187"/>
    <mergeCell ref="B288:B292"/>
    <mergeCell ref="B348:B352"/>
    <mergeCell ref="AL353:AL357"/>
    <mergeCell ref="T603:T607"/>
    <mergeCell ref="T233:T237"/>
    <mergeCell ref="T298:T302"/>
    <mergeCell ref="AL588:AL592"/>
    <mergeCell ref="B203:B207"/>
    <mergeCell ref="T558:T562"/>
    <mergeCell ref="AL173:AL177"/>
    <mergeCell ref="T358:T362"/>
    <mergeCell ref="B583:B587"/>
    <mergeCell ref="AL443:AL447"/>
    <mergeCell ref="B328:B332"/>
    <mergeCell ref="T118:T122"/>
    <mergeCell ref="B303:B307"/>
    <mergeCell ref="T646:T650"/>
    <mergeCell ref="AL598:AL602"/>
    <mergeCell ref="T633:T637"/>
    <mergeCell ref="B228:B232"/>
    <mergeCell ref="B293:B297"/>
    <mergeCell ref="B88:B92"/>
    <mergeCell ref="T188:T192"/>
    <mergeCell ref="T253:T257"/>
    <mergeCell ref="B438:B442"/>
    <mergeCell ref="AL543:AL547"/>
    <mergeCell ref="AL608:AL612"/>
    <mergeCell ref="B388:B392"/>
    <mergeCell ref="T203:T207"/>
    <mergeCell ref="B133:B137"/>
    <mergeCell ref="T488:T492"/>
    <mergeCell ref="AL88:AL92"/>
    <mergeCell ref="AL253:AL257"/>
    <mergeCell ref="B123:B127"/>
    <mergeCell ref="B433:B437"/>
    <mergeCell ref="AL603:AL607"/>
    <mergeCell ref="B383:B387"/>
    <mergeCell ref="T343:T347"/>
    <mergeCell ref="T318:T322"/>
    <mergeCell ref="B533:B537"/>
    <mergeCell ref="B675:B679"/>
    <mergeCell ref="T33:T37"/>
    <mergeCell ref="AL388:AL392"/>
    <mergeCell ref="AL188:AL192"/>
    <mergeCell ref="B248:B252"/>
    <mergeCell ref="AL108:AL112"/>
    <mergeCell ref="B93:B97"/>
    <mergeCell ref="T448:T452"/>
    <mergeCell ref="T333:T337"/>
    <mergeCell ref="T133:T137"/>
    <mergeCell ref="B518:B522"/>
    <mergeCell ref="T193:T197"/>
    <mergeCell ref="AL488:AL492"/>
    <mergeCell ref="AL548:AL552"/>
    <mergeCell ref="T143:T147"/>
    <mergeCell ref="AL183:AL187"/>
    <mergeCell ref="B243:B247"/>
    <mergeCell ref="T433:T437"/>
    <mergeCell ref="AL198:AL202"/>
    <mergeCell ref="T128:T132"/>
    <mergeCell ref="B38:B42"/>
    <mergeCell ref="AL483:AL487"/>
    <mergeCell ref="T393:T397"/>
    <mergeCell ref="B338:B342"/>
    <mergeCell ref="T58:T62"/>
    <mergeCell ref="AH3:AH4"/>
    <mergeCell ref="B318:B322"/>
    <mergeCell ref="T108:T112"/>
    <mergeCell ref="T83:T87"/>
    <mergeCell ref="B333:B337"/>
    <mergeCell ref="T368:T372"/>
    <mergeCell ref="AL118:AL122"/>
    <mergeCell ref="B618:B622"/>
    <mergeCell ref="AL93:AL97"/>
    <mergeCell ref="T278:T282"/>
    <mergeCell ref="T383:T387"/>
    <mergeCell ref="B313:B317"/>
    <mergeCell ref="B5:B9"/>
    <mergeCell ref="T613:T617"/>
    <mergeCell ref="AL618:AL622"/>
    <mergeCell ref="B488:B492"/>
    <mergeCell ref="B513:B517"/>
    <mergeCell ref="AL168:AL172"/>
    <mergeCell ref="U13:AJ13"/>
    <mergeCell ref="B73:B77"/>
    <mergeCell ref="T363:T367"/>
    <mergeCell ref="T428:T432"/>
    <mergeCell ref="B613:B617"/>
    <mergeCell ref="AL633:AL637"/>
    <mergeCell ref="AL328:AL332"/>
    <mergeCell ref="T578:T582"/>
    <mergeCell ref="AL193:AL197"/>
    <mergeCell ref="T98:T102"/>
    <mergeCell ref="B646:B650"/>
    <mergeCell ref="B43:B47"/>
    <mergeCell ref="T398:T402"/>
    <mergeCell ref="B468:B472"/>
    <mergeCell ref="AL283:AL287"/>
    <mergeCell ref="AL448:AL452"/>
    <mergeCell ref="AL348:AL352"/>
    <mergeCell ref="B641:B645"/>
    <mergeCell ref="B568:B572"/>
    <mergeCell ref="AL43:AL47"/>
    <mergeCell ref="T228:T232"/>
    <mergeCell ref="B543:B547"/>
    <mergeCell ref="T293:T297"/>
    <mergeCell ref="T553:T557"/>
    <mergeCell ref="B463:B467"/>
    <mergeCell ref="AL138:AL142"/>
    <mergeCell ref="AL248:AL252"/>
    <mergeCell ref="T458:T462"/>
    <mergeCell ref="T618:T622"/>
    <mergeCell ref="T651:T655"/>
    <mergeCell ref="AL143:AL147"/>
    <mergeCell ref="AL453:AL457"/>
    <mergeCell ref="B458:B462"/>
    <mergeCell ref="AL438:AL442"/>
    <mergeCell ref="AI3:AI4"/>
    <mergeCell ref="B323:B327"/>
    <mergeCell ref="B273:B277"/>
    <mergeCell ref="T373:T377"/>
    <mergeCell ref="B473:B477"/>
    <mergeCell ref="T641:T645"/>
    <mergeCell ref="T628:T632"/>
    <mergeCell ref="B548:B552"/>
    <mergeCell ref="T183:T187"/>
    <mergeCell ref="AL538:AL542"/>
    <mergeCell ref="B408:B412"/>
    <mergeCell ref="T198:T202"/>
    <mergeCell ref="B128:B132"/>
    <mergeCell ref="AL233:AL237"/>
    <mergeCell ref="T508:T512"/>
    <mergeCell ref="AL298:AL302"/>
    <mergeCell ref="T483:T487"/>
    <mergeCell ref="B103:B107"/>
    <mergeCell ref="B168:B172"/>
    <mergeCell ref="B685:B689"/>
    <mergeCell ref="B623:B627"/>
    <mergeCell ref="T323:T327"/>
    <mergeCell ref="B573:B577"/>
    <mergeCell ref="B258:B262"/>
    <mergeCell ref="AL273:AL277"/>
    <mergeCell ref="AM2:AQ2"/>
    <mergeCell ref="B178:B182"/>
    <mergeCell ref="T533:T537"/>
    <mergeCell ref="B413:B417"/>
    <mergeCell ref="AL418:AL422"/>
    <mergeCell ref="B478:B482"/>
    <mergeCell ref="AL583:AL587"/>
    <mergeCell ref="T243:T247"/>
    <mergeCell ref="T43:T47"/>
    <mergeCell ref="B113:B117"/>
    <mergeCell ref="B173:B177"/>
    <mergeCell ref="T463:T467"/>
    <mergeCell ref="AL153:AL157"/>
    <mergeCell ref="T468:T472"/>
    <mergeCell ref="T528:T532"/>
    <mergeCell ref="T328:T332"/>
    <mergeCell ref="AL128:AL132"/>
    <mergeCell ref="AL413:AL417"/>
    <mergeCell ref="AM14:AT14"/>
    <mergeCell ref="B428:B432"/>
    <mergeCell ref="AL533:AL537"/>
    <mergeCell ref="T218:T222"/>
    <mergeCell ref="B403:B407"/>
    <mergeCell ref="B63:B67"/>
    <mergeCell ref="AL573:AL577"/>
    <mergeCell ref="B268:B272"/>
    <mergeCell ref="T338:T342"/>
    <mergeCell ref="B528:B532"/>
    <mergeCell ref="B58:B62"/>
    <mergeCell ref="B223:B227"/>
    <mergeCell ref="AL428:AL432"/>
    <mergeCell ref="AL228:AL232"/>
    <mergeCell ref="AL203:AL207"/>
    <mergeCell ref="T413:T417"/>
    <mergeCell ref="B508:B512"/>
    <mergeCell ref="T173:T177"/>
    <mergeCell ref="T568:T572"/>
    <mergeCell ref="T563:T567"/>
    <mergeCell ref="AL178:AL182"/>
    <mergeCell ref="AL243:AL247"/>
    <mergeCell ref="B48:B52"/>
    <mergeCell ref="T123:T127"/>
    <mergeCell ref="BD3:BF3"/>
    <mergeCell ref="B21:B22"/>
    <mergeCell ref="AL463:AL467"/>
    <mergeCell ref="B523:B527"/>
    <mergeCell ref="B423:B427"/>
    <mergeCell ref="AL528:AL532"/>
    <mergeCell ref="B53:B57"/>
    <mergeCell ref="B118:B122"/>
    <mergeCell ref="AL223:AL227"/>
    <mergeCell ref="T408:T412"/>
    <mergeCell ref="T473:T477"/>
    <mergeCell ref="AL83:AL87"/>
    <mergeCell ref="C13:R13"/>
    <mergeCell ref="AL368:AL372"/>
    <mergeCell ref="AL433:AL437"/>
    <mergeCell ref="B213:B217"/>
    <mergeCell ref="B378:B382"/>
    <mergeCell ref="AL383:AL387"/>
    <mergeCell ref="T313:T317"/>
    <mergeCell ref="AL78:AL82"/>
    <mergeCell ref="T263:T267"/>
    <mergeCell ref="B503:B507"/>
    <mergeCell ref="AV3:BB3"/>
    <mergeCell ref="B208:B212"/>
  </mergeCells>
  <phoneticPr fontId="27" type="noConversion"/>
  <pageMargins left="0.7" right="0.7" top="0.75" bottom="0.75" header="0.3" footer="0.3"/>
  <pageSetup orientation="portrait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46"/>
  <dimension ref="A1:BF689"/>
  <sheetViews>
    <sheetView workbookViewId="0"/>
  </sheetViews>
  <sheetFormatPr defaultColWidth="9" defaultRowHeight="12" x14ac:dyDescent="0.15"/>
  <cols>
    <col min="1" max="1" width="2.3984375" style="17" bestFit="1" customWidth="1"/>
    <col min="2" max="2" width="9.8984375" style="17" customWidth="1"/>
    <col min="3" max="3" width="9.5" style="8" bestFit="1" customWidth="1"/>
    <col min="4" max="4" width="2.59765625" style="8" bestFit="1" customWidth="1"/>
    <col min="5" max="5" width="9.19921875" style="232" customWidth="1"/>
    <col min="6" max="8" width="9.19921875" style="12" customWidth="1"/>
    <col min="9" max="9" width="10.09765625" style="12" customWidth="1"/>
    <col min="10" max="10" width="9.19921875" style="12" customWidth="1"/>
    <col min="11" max="11" width="7.8984375" style="12" customWidth="1"/>
    <col min="12" max="12" width="8.59765625" style="12" customWidth="1"/>
    <col min="13" max="13" width="8.69921875" style="12" customWidth="1"/>
    <col min="14" max="14" width="3.69921875" style="12" customWidth="1"/>
    <col min="15" max="15" width="3.69921875" style="233" customWidth="1"/>
    <col min="16" max="16" width="9.3984375" style="12" customWidth="1"/>
    <col min="17" max="18" width="9.19921875" style="13" customWidth="1"/>
    <col min="19" max="19" width="4.19921875" style="17" customWidth="1"/>
    <col min="20" max="20" width="11" style="17" customWidth="1"/>
    <col min="21" max="23" width="9.19921875" style="17" customWidth="1"/>
    <col min="24" max="24" width="9.69921875" style="17" customWidth="1"/>
    <col min="25" max="25" width="9.8984375" style="17" customWidth="1"/>
    <col min="26" max="26" width="8.69921875" style="17" customWidth="1"/>
    <col min="27" max="27" width="10.09765625" style="17" bestFit="1" customWidth="1"/>
    <col min="28" max="28" width="10.09765625" style="17" customWidth="1"/>
    <col min="29" max="29" width="11.3984375" style="17" customWidth="1"/>
    <col min="30" max="30" width="9.09765625" style="17" customWidth="1"/>
    <col min="31" max="31" width="8.19921875" style="17" customWidth="1"/>
    <col min="32" max="32" width="3.69921875" style="17" customWidth="1"/>
    <col min="33" max="33" width="3.69921875" style="233" customWidth="1"/>
    <col min="34" max="34" width="7.09765625" style="17" customWidth="1"/>
    <col min="35" max="35" width="7.8984375" style="17" customWidth="1"/>
    <col min="36" max="36" width="9.09765625" style="17" customWidth="1"/>
    <col min="37" max="37" width="3.69921875" style="17" customWidth="1"/>
    <col min="38" max="38" width="8.3984375" style="17" bestFit="1" customWidth="1"/>
    <col min="39" max="39" width="10.69921875" style="17" customWidth="1"/>
    <col min="40" max="40" width="10.3984375" style="17" customWidth="1"/>
    <col min="41" max="41" width="9.8984375" style="17" customWidth="1"/>
    <col min="42" max="42" width="11.3984375" style="17" customWidth="1"/>
    <col min="43" max="43" width="10.5" style="17" customWidth="1"/>
    <col min="44" max="44" width="7" style="17" bestFit="1" customWidth="1"/>
    <col min="45" max="45" width="7.5" style="17" bestFit="1" customWidth="1"/>
    <col min="46" max="46" width="8.19921875" style="17" customWidth="1"/>
    <col min="47" max="47" width="16.19921875" style="17" customWidth="1"/>
    <col min="48" max="49" width="8.5" style="17" bestFit="1" customWidth="1"/>
    <col min="50" max="52" width="7.3984375" style="17" bestFit="1" customWidth="1"/>
    <col min="53" max="53" width="7.3984375" style="17" customWidth="1"/>
    <col min="54" max="54" width="7.3984375" style="17" bestFit="1" customWidth="1"/>
    <col min="55" max="55" width="2.3984375" style="17" customWidth="1"/>
    <col min="56" max="70" width="9" style="17" customWidth="1"/>
    <col min="71" max="16384" width="9" style="17"/>
  </cols>
  <sheetData>
    <row r="1" spans="1:58" ht="12.6" customHeight="1" thickBot="1" x14ac:dyDescent="0.2">
      <c r="A1" s="1" t="s">
        <v>0</v>
      </c>
      <c r="S1" s="1" t="s">
        <v>0</v>
      </c>
      <c r="AK1" s="1" t="s">
        <v>0</v>
      </c>
      <c r="AL1" s="1"/>
      <c r="AP1" s="1" t="s">
        <v>0</v>
      </c>
      <c r="AQ1" s="1"/>
      <c r="AU1" s="1" t="s">
        <v>0</v>
      </c>
    </row>
    <row r="2" spans="1:58" ht="13.5" customHeight="1" thickBot="1" x14ac:dyDescent="0.3">
      <c r="B2" s="143" t="s">
        <v>14</v>
      </c>
      <c r="C2" s="304" t="str">
        <f>CONCATENATE("Summary [ ",'Summary (auto)'!$C$3," ]")</f>
        <v>Summary [ MPEG-151 ]</v>
      </c>
      <c r="D2" s="279"/>
      <c r="E2" s="279"/>
      <c r="F2" s="279"/>
      <c r="G2" s="279"/>
      <c r="H2" s="279"/>
      <c r="I2" s="279"/>
      <c r="J2" s="279"/>
      <c r="K2" s="279"/>
      <c r="L2" s="279"/>
      <c r="M2" s="279"/>
      <c r="N2" s="279"/>
      <c r="O2" s="279"/>
      <c r="P2" s="279"/>
      <c r="Q2" s="279"/>
      <c r="R2" s="280"/>
      <c r="S2" s="206"/>
      <c r="T2" s="143" t="str">
        <f>$B$2</f>
        <v>breakfast_semitrack</v>
      </c>
      <c r="U2" s="293" t="str">
        <f>CONCATENATE("Summary [ ",'Summary (auto)'!$C$4," ]")</f>
        <v>Summary [ my ]</v>
      </c>
      <c r="V2" s="269"/>
      <c r="W2" s="269"/>
      <c r="X2" s="269"/>
      <c r="Y2" s="269"/>
      <c r="Z2" s="269"/>
      <c r="AA2" s="269"/>
      <c r="AB2" s="269"/>
      <c r="AC2" s="269"/>
      <c r="AD2" s="269"/>
      <c r="AE2" s="269"/>
      <c r="AF2" s="269"/>
      <c r="AG2" s="269"/>
      <c r="AH2" s="269"/>
      <c r="AI2" s="269"/>
      <c r="AJ2" s="294"/>
      <c r="AK2" s="208"/>
      <c r="AL2" s="163" t="str">
        <f>$B$2</f>
        <v>breakfast_semitrack</v>
      </c>
      <c r="AM2" s="298" t="s">
        <v>50</v>
      </c>
      <c r="AN2" s="269"/>
      <c r="AO2" s="269"/>
      <c r="AP2" s="269"/>
      <c r="AQ2" s="294"/>
      <c r="AR2" s="39"/>
      <c r="AS2" s="234"/>
      <c r="AT2" s="39"/>
    </row>
    <row r="3" spans="1:58" ht="13.5" customHeight="1" x14ac:dyDescent="0.3">
      <c r="B3" s="157"/>
      <c r="C3" s="211"/>
      <c r="D3" s="95"/>
      <c r="E3" s="235" t="s">
        <v>32</v>
      </c>
      <c r="F3" s="32" t="s">
        <v>51</v>
      </c>
      <c r="G3" s="212" t="s">
        <v>51</v>
      </c>
      <c r="H3" s="212" t="s">
        <v>51</v>
      </c>
      <c r="I3" s="212" t="s">
        <v>51</v>
      </c>
      <c r="J3" s="212" t="s">
        <v>51</v>
      </c>
      <c r="K3" s="212"/>
      <c r="L3" s="212"/>
      <c r="M3" s="212"/>
      <c r="N3" s="212"/>
      <c r="O3" s="236"/>
      <c r="P3" s="300" t="s">
        <v>52</v>
      </c>
      <c r="Q3" s="300" t="s">
        <v>53</v>
      </c>
      <c r="R3" s="306" t="s">
        <v>54</v>
      </c>
      <c r="S3" s="206"/>
      <c r="T3" s="141"/>
      <c r="U3" s="211"/>
      <c r="V3" s="95"/>
      <c r="W3" s="235" t="s">
        <v>32</v>
      </c>
      <c r="X3" s="32" t="s">
        <v>51</v>
      </c>
      <c r="Y3" s="212" t="s">
        <v>51</v>
      </c>
      <c r="Z3" s="212" t="s">
        <v>51</v>
      </c>
      <c r="AA3" s="212" t="s">
        <v>51</v>
      </c>
      <c r="AB3" s="212" t="s">
        <v>51</v>
      </c>
      <c r="AC3" s="212"/>
      <c r="AD3" s="212"/>
      <c r="AE3" s="212"/>
      <c r="AF3" s="212"/>
      <c r="AG3" s="236"/>
      <c r="AH3" s="300" t="s">
        <v>52</v>
      </c>
      <c r="AI3" s="300" t="s">
        <v>53</v>
      </c>
      <c r="AJ3" s="306" t="s">
        <v>54</v>
      </c>
      <c r="AK3" s="208"/>
      <c r="AL3" s="141"/>
      <c r="AM3" s="164"/>
      <c r="AN3" s="164"/>
      <c r="AO3" s="164"/>
      <c r="AP3" s="164"/>
      <c r="AQ3" s="165"/>
      <c r="AR3" s="44"/>
      <c r="AS3" s="52"/>
      <c r="AT3" s="21" t="s">
        <v>55</v>
      </c>
      <c r="AV3" s="295"/>
      <c r="AW3" s="286"/>
      <c r="AX3" s="286"/>
      <c r="AY3" s="286"/>
      <c r="AZ3" s="286"/>
      <c r="BA3" s="286"/>
      <c r="BB3" s="286"/>
      <c r="BD3" s="285"/>
      <c r="BE3" s="286"/>
      <c r="BF3" s="286"/>
    </row>
    <row r="4" spans="1:58" ht="13.5" customHeight="1" thickBot="1" x14ac:dyDescent="0.2">
      <c r="B4" s="142"/>
      <c r="C4" s="208"/>
      <c r="D4" s="34"/>
      <c r="E4" s="237" t="s">
        <v>56</v>
      </c>
      <c r="F4" s="35" t="s">
        <v>30</v>
      </c>
      <c r="G4" s="238" t="s">
        <v>41</v>
      </c>
      <c r="H4" s="238" t="s">
        <v>44</v>
      </c>
      <c r="I4" s="238" t="s">
        <v>47</v>
      </c>
      <c r="J4" s="238" t="s">
        <v>57</v>
      </c>
      <c r="K4" s="238"/>
      <c r="L4" s="120"/>
      <c r="M4" s="120"/>
      <c r="N4" s="93"/>
      <c r="O4" s="238"/>
      <c r="P4" s="273"/>
      <c r="Q4" s="273"/>
      <c r="R4" s="307"/>
      <c r="S4" s="206"/>
      <c r="T4" s="142"/>
      <c r="U4" s="208"/>
      <c r="V4" s="34"/>
      <c r="W4" s="237" t="s">
        <v>56</v>
      </c>
      <c r="X4" s="35" t="s">
        <v>30</v>
      </c>
      <c r="Y4" s="238" t="s">
        <v>41</v>
      </c>
      <c r="Z4" s="238" t="s">
        <v>44</v>
      </c>
      <c r="AA4" s="238" t="s">
        <v>47</v>
      </c>
      <c r="AB4" s="238" t="s">
        <v>57</v>
      </c>
      <c r="AC4" s="238"/>
      <c r="AD4" s="238"/>
      <c r="AE4" s="238"/>
      <c r="AF4" s="93"/>
      <c r="AG4" s="238"/>
      <c r="AH4" s="273"/>
      <c r="AI4" s="273"/>
      <c r="AJ4" s="307"/>
      <c r="AK4" s="206"/>
      <c r="AL4" s="210"/>
      <c r="AM4" s="92" t="s">
        <v>30</v>
      </c>
      <c r="AN4" s="92" t="s">
        <v>41</v>
      </c>
      <c r="AO4" s="92" t="s">
        <v>44</v>
      </c>
      <c r="AP4" s="92" t="s">
        <v>47</v>
      </c>
      <c r="AQ4" s="166" t="s">
        <v>57</v>
      </c>
      <c r="AR4" s="92"/>
      <c r="AS4" s="92"/>
      <c r="AT4" s="92"/>
      <c r="AV4" s="20"/>
      <c r="AW4" s="20"/>
      <c r="AX4" s="20"/>
      <c r="AY4" s="20"/>
      <c r="AZ4" s="20"/>
      <c r="BA4" s="20"/>
      <c r="BB4" s="20"/>
      <c r="BD4" s="8"/>
      <c r="BE4" s="8"/>
      <c r="BF4" s="8"/>
    </row>
    <row r="5" spans="1:58" ht="13.5" customHeight="1" x14ac:dyDescent="0.15">
      <c r="B5" s="301"/>
      <c r="C5" s="27" t="s">
        <v>34</v>
      </c>
      <c r="D5" s="28"/>
      <c r="E5" s="127">
        <f>E23</f>
        <v>43056.959999999999</v>
      </c>
      <c r="F5" s="32">
        <f t="shared" ref="F5:J8" si="0">AVERAGE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28.517949000000002</v>
      </c>
      <c r="G5" s="32">
        <f t="shared" si="0"/>
        <v>33.938127933333334</v>
      </c>
      <c r="H5" s="32">
        <f t="shared" si="0"/>
        <v>0.95848746266666651</v>
      </c>
      <c r="I5" s="92">
        <f t="shared" si="0"/>
        <v>0.96003570399999993</v>
      </c>
      <c r="J5" s="92">
        <f t="shared" si="0"/>
        <v>5.6092088666666678E-2</v>
      </c>
      <c r="K5" s="57"/>
      <c r="L5" s="57"/>
      <c r="M5" s="57"/>
      <c r="N5" s="28"/>
      <c r="O5" s="58"/>
      <c r="P5" s="132">
        <f t="shared" ref="P5:Q8" si="1">P16</f>
        <v>23.015000000000001</v>
      </c>
      <c r="Q5" s="153">
        <f t="shared" si="1"/>
        <v>4.468</v>
      </c>
      <c r="R5" s="135" t="e">
        <f>AVERAGE(R33,R38,R43,R48,R53,R58,R63,R68,R73,R78,R83,R88,R93,R98,R103,R108,R113,R118,R123,R128,R133,R138,R143,R148,R153,R158,R163,R168,R173,R178,R183,R188,R193,R198,R203,R208,R213,R218,R223,R228,R233,R238,R243,R248,R253,R258,R263,R268,R273,R278,R283,R288,R293,R298,R303,R308,R313,R318,R323,R328,R333,R338,R343,R348,R353,R358,R363,R368,R373,R378,R383,R388,R393,R398,R403,R408,R413,R418,R423,R428,R433,R438,R443,R448,R453,R458,R463,R468,R473,R478,R483,R488,R493,R498,R503,R508,R513,R518,R523,R528,R533,R538,R543,R548,R553,R558,R563,R568,R573,R578,R583,R588,R593,R598,R603,R608,R613,R618,R623,R628,R633)</f>
        <v>#DIV/0!</v>
      </c>
      <c r="S5" s="206"/>
      <c r="T5" s="302"/>
      <c r="U5" s="27" t="s">
        <v>34</v>
      </c>
      <c r="V5" s="28"/>
      <c r="W5" s="128">
        <f>W23</f>
        <v>43057.664000000004</v>
      </c>
      <c r="X5" s="32">
        <f t="shared" ref="X5:AB8" si="2">AVERAGE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28.541158933333339</v>
      </c>
      <c r="Y5" s="32">
        <f t="shared" si="2"/>
        <v>33.944687933333327</v>
      </c>
      <c r="Z5" s="32">
        <f t="shared" si="2"/>
        <v>0.95840053533333347</v>
      </c>
      <c r="AA5" s="92">
        <f t="shared" si="2"/>
        <v>0.95990385666666656</v>
      </c>
      <c r="AB5" s="92">
        <f t="shared" si="2"/>
        <v>5.5856339733333336E-2</v>
      </c>
      <c r="AC5" s="57"/>
      <c r="AD5" s="57"/>
      <c r="AE5" s="57"/>
      <c r="AF5" s="28"/>
      <c r="AG5" s="239"/>
      <c r="AH5" s="132">
        <f t="shared" ref="AH5:AI8" si="3">AH16</f>
        <v>53.968000000000004</v>
      </c>
      <c r="AI5" s="153">
        <f t="shared" si="3"/>
        <v>12.061999999999999</v>
      </c>
      <c r="AJ5" s="135" t="e">
        <f>AVERAGE(AJ33,AJ38,AJ43,AJ48,AJ53,AJ58,AJ63,AJ68,AJ73,AJ78,AJ83,AJ88,AJ93,AJ98,AJ103,AJ108,AJ113,AJ118,AJ123,AJ128,AJ133,AJ138,AJ143,AJ148,AJ153,AJ158,AJ163,AJ168,AJ173,AJ178,AJ183,AJ188,AJ193,AJ198,AJ203,AJ208,AJ213,AJ218,AJ223,AJ228,AJ233,AJ238,AJ243,AJ248,AJ253,AJ258,AJ263,AJ268,AJ273,AJ278,AJ283,AJ288,AJ293,AJ298,AJ303,AJ308,AJ313,AJ318,AJ323,AJ328,AJ333,AJ338,AJ343,AJ348,AJ353,AJ358,AJ363,AJ368,AJ373,AJ378,AJ383,AJ388,AJ393,AJ398,AJ403,AJ408,AJ413,AJ418,AJ423,AJ428,AJ433,AJ438,AJ443,AJ448,AJ453,AJ458,AJ463,AJ468,AJ473,AJ478,AJ483,AJ488,AJ493,AJ498,AJ503,AJ508,AJ513,AJ518,AJ523,AJ528,AJ533,AJ538,AJ543,AJ548,AJ553,AJ558,AJ563,AJ568,AJ573,AJ578,AJ583,AJ588,AJ593,AJ598,AJ603,AJ608,AJ613,AJ618,AJ623,AJ628,AJ633)</f>
        <v>#DIV/0!</v>
      </c>
      <c r="AK5" s="208"/>
      <c r="AL5" s="160"/>
      <c r="AM5" s="240">
        <f>bdrate($E5:$E8,F5:F8,$W5:$W8,X5:X8)</f>
        <v>-1.12018866819108E-3</v>
      </c>
      <c r="AN5" s="241">
        <f>bdrate($E5:$E8,G5:G8,$W5:$W8,Y5:Y8)</f>
        <v>-6.9683172868095777E-4</v>
      </c>
      <c r="AO5" s="241">
        <f>bdrate($E5:$E8,H5:H8,$W5:$W8,Z5:Z8)</f>
        <v>-4.2771971382449259E-4</v>
      </c>
      <c r="AP5" s="241">
        <f>bdrate($E5:$E8,I5:I8,$W5:$W8,AA5:AA8)</f>
        <v>-5.2689712922884269E-3</v>
      </c>
      <c r="AQ5" s="242">
        <f>bdrateInverted($E5:$E8,J5:J8,$W5:$W8,AB5:AB8)</f>
        <v>-9.849769494013616E-4</v>
      </c>
      <c r="AR5" s="243"/>
      <c r="AS5" s="53"/>
      <c r="AT5" s="21" t="s">
        <v>58</v>
      </c>
      <c r="AV5" s="244"/>
      <c r="AW5" s="244"/>
      <c r="AX5" s="244"/>
      <c r="AY5" s="244"/>
      <c r="AZ5" s="244"/>
      <c r="BA5" s="244"/>
      <c r="BB5" s="244"/>
      <c r="BF5" s="12"/>
    </row>
    <row r="6" spans="1:58" ht="13.5" customHeight="1" x14ac:dyDescent="0.15">
      <c r="B6" s="290"/>
      <c r="C6" s="29" t="s">
        <v>35</v>
      </c>
      <c r="D6" s="30"/>
      <c r="E6" s="158">
        <f>E24</f>
        <v>62195.32</v>
      </c>
      <c r="F6" s="92">
        <f t="shared" si="0"/>
        <v>32.676511999999995</v>
      </c>
      <c r="G6" s="92">
        <f t="shared" si="0"/>
        <v>37.024512666666659</v>
      </c>
      <c r="H6" s="92">
        <f t="shared" si="0"/>
        <v>0.97706914133333322</v>
      </c>
      <c r="I6" s="92">
        <f t="shared" si="0"/>
        <v>0.97836346133333341</v>
      </c>
      <c r="J6" s="92">
        <f t="shared" si="0"/>
        <v>3.0983377200000002E-2</v>
      </c>
      <c r="K6" s="58"/>
      <c r="L6" s="58"/>
      <c r="M6" s="58"/>
      <c r="N6" s="30"/>
      <c r="O6" s="58"/>
      <c r="P6" s="132">
        <f t="shared" si="1"/>
        <v>23.265000000000001</v>
      </c>
      <c r="Q6" s="132">
        <f t="shared" si="1"/>
        <v>4.75</v>
      </c>
      <c r="R6" s="135" t="e">
        <f>AVERAGE(R34,R39,R44,R49,R54,R59,R64,R69,R74,R79,R84,R89,R94,R99,R104,R109,R114,R119,R124,R129,R134,R139,R144,R149,R154,R159,R164,R169,R174,R179,R184,R189,R194,R199,R204,R209,R214,R219,R224,R229,R234,R239,R244,R249,R254,R259,R264,R269,R274,R279,R284,R289,R294,R299,R304,R309,R314,R319,R324,R329,R334,R339,R344,R349,R354,R359,R364,R369,R374,R379,R384,R389,R394,R399,R404,R409,R414,R419,R424,R429,R434,R439,R444,R449,R454,R459,R464,R469,R474,R479,R484,R489,R494,R499,R504,R509,R514,R519,R524,R529,R534,R539,R544,R549,R554,R559,R564,R569,R574,R579,R584,R589,R594,R599,R604,R609,R614,R619,R624,R629,R634)</f>
        <v>#DIV/0!</v>
      </c>
      <c r="S6" s="206"/>
      <c r="T6" s="290"/>
      <c r="U6" s="29" t="s">
        <v>35</v>
      </c>
      <c r="V6" s="30"/>
      <c r="W6" s="129">
        <f>W24</f>
        <v>62196.928</v>
      </c>
      <c r="X6" s="92">
        <f t="shared" si="2"/>
        <v>32.704957799999995</v>
      </c>
      <c r="Y6" s="92">
        <f t="shared" si="2"/>
        <v>37.044338266666664</v>
      </c>
      <c r="Z6" s="92">
        <f t="shared" si="2"/>
        <v>0.97712826733333336</v>
      </c>
      <c r="AA6" s="92">
        <f t="shared" si="2"/>
        <v>0.97864486933333339</v>
      </c>
      <c r="AB6" s="92">
        <f t="shared" si="2"/>
        <v>3.0933834200000003E-2</v>
      </c>
      <c r="AC6" s="58"/>
      <c r="AD6" s="58"/>
      <c r="AE6" s="58"/>
      <c r="AF6" s="30"/>
      <c r="AG6" s="239"/>
      <c r="AH6" s="132">
        <f t="shared" si="3"/>
        <v>53.39</v>
      </c>
      <c r="AI6" s="132">
        <f t="shared" si="3"/>
        <v>12.311999999999999</v>
      </c>
      <c r="AJ6" s="135" t="e">
        <f>AVERAGE(AJ34,AJ39,AJ44,AJ49,AJ54,AJ59,AJ64,AJ69,AJ74,AJ79,AJ84,AJ89,AJ94,AJ99,AJ104,AJ109,AJ114,AJ119,AJ124,AJ129,AJ134,AJ139,AJ144,AJ149,AJ154,AJ159,AJ164,AJ169,AJ174,AJ179,AJ184,AJ189,AJ194,AJ199,AJ204,AJ209,AJ214,AJ219,AJ224,AJ229,AJ234,AJ239,AJ244,AJ249,AJ254,AJ259,AJ264,AJ269,AJ274,AJ279,AJ284,AJ289,AJ294,AJ299,AJ304,AJ309,AJ314,AJ319,AJ324,AJ329,AJ334,AJ339,AJ344,AJ349,AJ354,AJ359,AJ364,AJ369,AJ374,AJ379,AJ384,AJ389,AJ394,AJ399,AJ404,AJ409,AJ414,AJ419,AJ424,AJ429,AJ434,AJ439,AJ444,AJ449,AJ454,AJ459,AJ464,AJ469,AJ474,AJ479,AJ484,AJ489,AJ494,AJ499,AJ504,AJ509,AJ514,AJ519,AJ524,AJ529,AJ534,AJ539,AJ544,AJ549,AJ554,AJ559,AJ564,AJ569,AJ574,AJ579,AJ584,AJ589,AJ594,AJ599,AJ604,AJ609,AJ614,AJ619,AJ624,AJ629,AJ634)</f>
        <v>#DIV/0!</v>
      </c>
      <c r="AK6" s="208"/>
      <c r="AL6" s="160"/>
      <c r="AM6" s="245"/>
      <c r="AN6" s="246"/>
      <c r="AO6" s="161"/>
      <c r="AP6" s="161"/>
      <c r="AQ6" s="45"/>
      <c r="AR6" s="243"/>
      <c r="AS6" s="243"/>
      <c r="AT6" s="38"/>
      <c r="AV6" s="244"/>
      <c r="AW6" s="244"/>
      <c r="AX6" s="9"/>
      <c r="AY6" s="244"/>
      <c r="AZ6" s="244"/>
      <c r="BA6" s="244"/>
      <c r="BB6" s="9"/>
      <c r="BF6" s="12"/>
    </row>
    <row r="7" spans="1:58" ht="12.75" customHeight="1" x14ac:dyDescent="0.15">
      <c r="B7" s="290"/>
      <c r="C7" s="29" t="s">
        <v>36</v>
      </c>
      <c r="D7" s="30"/>
      <c r="E7" s="158">
        <f>E25</f>
        <v>89416.95199999999</v>
      </c>
      <c r="F7" s="92">
        <f t="shared" si="0"/>
        <v>37.981361266666667</v>
      </c>
      <c r="G7" s="92">
        <f t="shared" si="0"/>
        <v>41.454444533333344</v>
      </c>
      <c r="H7" s="92">
        <f t="shared" si="0"/>
        <v>0.98894177333333344</v>
      </c>
      <c r="I7" s="92">
        <f t="shared" si="0"/>
        <v>0.99217283533333334</v>
      </c>
      <c r="J7" s="92">
        <f t="shared" si="0"/>
        <v>1.5672818766666666E-2</v>
      </c>
      <c r="K7" s="58"/>
      <c r="L7" s="58"/>
      <c r="M7" s="58"/>
      <c r="N7" s="30"/>
      <c r="O7" s="58"/>
      <c r="P7" s="132">
        <f t="shared" si="1"/>
        <v>23.359000000000002</v>
      </c>
      <c r="Q7" s="132">
        <f t="shared" si="1"/>
        <v>4.7809999999999997</v>
      </c>
      <c r="R7" s="135" t="e">
        <f>AVERAGE(R35,R40,R45,R50,R55,R60,R65,R70,R75,R80,R85,R90,R95,R100,R105,R110,R115,R120,R125,R130,R135,R140,R145,R150,R155,R160,R165,R170,R175,R180,R185,R190,R195,R200,R205,R210,R215,R220,R225,R230,R235,R240,R245,R250,R255,R260,R265,R270,R275,R280,R285,R290,R295,R300,R305,R310,R315,R320,R325,R330,R335,R340,R345,R350,R355,R360,R365,R370,R375,R380,R385,R390,R395,R400,R405,R410,R415,R420,R425,R430,R435,R440,R445,R450,R455,R460,R465,R470,R475,R480,R485,R490,R495,R500,R505,R510,R515,R520,R525,R530,R535,R540,R545,R550,R555,R560,R565,R570,R575,R580,R585,R590,R595,R600,R605,R610,R615,R620,R625,R630,R635)</f>
        <v>#DIV/0!</v>
      </c>
      <c r="S7" s="206"/>
      <c r="T7" s="290"/>
      <c r="U7" s="29" t="s">
        <v>36</v>
      </c>
      <c r="V7" s="30"/>
      <c r="W7" s="129">
        <f>W25</f>
        <v>89418.720000000016</v>
      </c>
      <c r="X7" s="92">
        <f t="shared" si="2"/>
        <v>37.9763454</v>
      </c>
      <c r="Y7" s="92">
        <f t="shared" si="2"/>
        <v>41.448373466666666</v>
      </c>
      <c r="Z7" s="92">
        <f t="shared" si="2"/>
        <v>0.98893080866666661</v>
      </c>
      <c r="AA7" s="92">
        <f t="shared" si="2"/>
        <v>0.99238487533333342</v>
      </c>
      <c r="AB7" s="92">
        <f t="shared" si="2"/>
        <v>1.5675262733333334E-2</v>
      </c>
      <c r="AC7" s="58"/>
      <c r="AD7" s="58"/>
      <c r="AE7" s="58"/>
      <c r="AF7" s="30"/>
      <c r="AG7" s="239"/>
      <c r="AH7" s="132">
        <f t="shared" si="3"/>
        <v>53.875</v>
      </c>
      <c r="AI7" s="132">
        <f t="shared" si="3"/>
        <v>12.795999999999999</v>
      </c>
      <c r="AJ7" s="135" t="e">
        <f>AVERAGE(AJ35,AJ40,AJ45,AJ50,AJ55,AJ60,AJ65,AJ70,AJ75,AJ80,AJ85,AJ90,AJ95,AJ100,AJ105,AJ110,AJ115,AJ120,AJ125,AJ130,AJ135,AJ140,AJ145,AJ150,AJ155,AJ160,AJ165,AJ170,AJ175,AJ180,AJ185,AJ190,AJ195,AJ200,AJ205,AJ210,AJ215,AJ220,AJ225,AJ230,AJ235,AJ240,AJ245,AJ250,AJ255,AJ260,AJ265,AJ270,AJ275,AJ280,AJ285,AJ290,AJ295,AJ300,AJ305,AJ310,AJ315,AJ320,AJ325,AJ330,AJ335,AJ340,AJ345,AJ350,AJ355,AJ360,AJ365,AJ370,AJ375,AJ380,AJ385,AJ390,AJ395,AJ400,AJ405,AJ410,AJ415,AJ420,AJ425,AJ430,AJ435,AJ440,AJ445,AJ450,AJ455,AJ460,AJ465,AJ470,AJ475,AJ480,AJ485,AJ490,AJ495,AJ500,AJ505,AJ510,AJ515,AJ520,AJ525,AJ530,AJ535,AJ540,AJ545,AJ550,AJ555,AJ560,AJ565,AJ570,AJ575,AJ580,AJ585,AJ590,AJ595,AJ600,AJ605,AJ610,AJ615,AJ620,AJ625,AJ630,AJ635)</f>
        <v>#DIV/0!</v>
      </c>
      <c r="AK7" s="208"/>
      <c r="AL7" s="160"/>
      <c r="AM7" s="245"/>
      <c r="AN7" s="246"/>
      <c r="AO7" s="161"/>
      <c r="AP7" s="161"/>
      <c r="AQ7" s="45"/>
      <c r="AR7" s="243"/>
      <c r="AS7" s="54"/>
      <c r="AT7" s="21" t="s">
        <v>59</v>
      </c>
      <c r="AV7" s="244"/>
      <c r="AW7" s="244"/>
      <c r="AX7" s="9"/>
      <c r="AY7" s="244"/>
      <c r="AZ7" s="244"/>
      <c r="BA7" s="244"/>
      <c r="BB7" s="9"/>
      <c r="BF7" s="12"/>
    </row>
    <row r="8" spans="1:58" ht="12.75" customHeight="1" x14ac:dyDescent="0.15">
      <c r="B8" s="290"/>
      <c r="C8" s="29" t="s">
        <v>38</v>
      </c>
      <c r="D8" s="30"/>
      <c r="E8" s="158">
        <f>E26</f>
        <v>123831.2</v>
      </c>
      <c r="F8" s="92">
        <f t="shared" si="0"/>
        <v>40.960923133333331</v>
      </c>
      <c r="G8" s="92">
        <f t="shared" si="0"/>
        <v>44.248702933333334</v>
      </c>
      <c r="H8" s="92">
        <f t="shared" si="0"/>
        <v>0.99267397200000007</v>
      </c>
      <c r="I8" s="92">
        <f t="shared" si="0"/>
        <v>0.9963051799999999</v>
      </c>
      <c r="J8" s="92">
        <f t="shared" si="0"/>
        <v>9.3046671333333331E-3</v>
      </c>
      <c r="K8" s="58"/>
      <c r="L8" s="58"/>
      <c r="M8" s="58"/>
      <c r="N8" s="30"/>
      <c r="O8" s="58"/>
      <c r="P8" s="132">
        <f t="shared" si="1"/>
        <v>23.859000000000002</v>
      </c>
      <c r="Q8" s="132">
        <f t="shared" si="1"/>
        <v>4.859</v>
      </c>
      <c r="R8" s="135" t="e">
        <f>AVERAGE(R36,R41,R46,R51,R56,R61,R66,R71,R76,R81,R86,R91,R96,R101,R106,R111,R116,R121,R126,R131,R136,R141,R146,R151,R156,R161,R166,R171,R176,R181,R186,R191,R196,R201,R206,R211,R216,R221,R226,R231,R236,R241,R246,R251,R256,R261,R266,R271,R276,R281,R286,R291,R296,R301,R306,R311,R316,R321,R326,R331,R336,R341,R346,R351,R356,R361,R366,R371,R376,R381,R386,R391,R396,R401,R406,R411,R416,R421,R426,R431,R436,R441,R446,R451,R456,R461,R466,R471,R476,R481,R486,R491,R496,R501,R506,R511,R516,R521,R526,R531,R536,R541,R546,R551,R556,R561,R566,R571,R576,R581,R586,R591,R596,R601,R606,R611,R616,R621,R626,R631,R636)</f>
        <v>#DIV/0!</v>
      </c>
      <c r="S8" s="206"/>
      <c r="T8" s="290"/>
      <c r="U8" s="29" t="s">
        <v>38</v>
      </c>
      <c r="V8" s="30"/>
      <c r="W8" s="129">
        <f>W26</f>
        <v>123832.28799999999</v>
      </c>
      <c r="X8" s="92">
        <f t="shared" si="2"/>
        <v>40.969923266666676</v>
      </c>
      <c r="Y8" s="92">
        <f t="shared" si="2"/>
        <v>44.254522266666655</v>
      </c>
      <c r="Z8" s="92">
        <f t="shared" si="2"/>
        <v>0.99267077733333342</v>
      </c>
      <c r="AA8" s="92">
        <f t="shared" si="2"/>
        <v>0.99631130466666662</v>
      </c>
      <c r="AB8" s="92">
        <f t="shared" si="2"/>
        <v>9.3156772666666658E-3</v>
      </c>
      <c r="AC8" s="58"/>
      <c r="AD8" s="58"/>
      <c r="AE8" s="58"/>
      <c r="AF8" s="30"/>
      <c r="AG8" s="239"/>
      <c r="AH8" s="132">
        <f t="shared" si="3"/>
        <v>54.265000000000001</v>
      </c>
      <c r="AI8" s="132">
        <f t="shared" si="3"/>
        <v>13.031000000000001</v>
      </c>
      <c r="AJ8" s="135" t="e">
        <f>AVERAGE(AJ36,AJ41,AJ46,AJ51,AJ56,AJ61,AJ66,AJ71,AJ76,AJ81,AJ86,AJ91,AJ96,AJ101,AJ106,AJ111,AJ116,AJ121,AJ126,AJ131,AJ136,AJ141,AJ146,AJ151,AJ156,AJ161,AJ166,AJ171,AJ176,AJ181,AJ186,AJ191,AJ196,AJ201,AJ206,AJ211,AJ216,AJ221,AJ226,AJ231,AJ236,AJ241,AJ246,AJ251,AJ256,AJ261,AJ266,AJ271,AJ276,AJ281,AJ286,AJ291,AJ296,AJ301,AJ306,AJ311,AJ316,AJ321,AJ326,AJ331,AJ336,AJ341,AJ346,AJ351,AJ356,AJ361,AJ366,AJ371,AJ376,AJ381,AJ386,AJ391,AJ396,AJ401,AJ406,AJ411,AJ416,AJ421,AJ426,AJ431,AJ436,AJ441,AJ446,AJ451,AJ456,AJ461,AJ466,AJ471,AJ476,AJ481,AJ486,AJ491,AJ496,AJ501,AJ506,AJ511,AJ516,AJ521,AJ526,AJ531,AJ536,AJ541,AJ546,AJ551,AJ556,AJ561,AJ566,AJ571,AJ576,AJ581,AJ586,AJ591,AJ596,AJ601,AJ606,AJ611,AJ616,AJ621,AJ626,AJ631,AJ636)</f>
        <v>#DIV/0!</v>
      </c>
      <c r="AK8" s="208"/>
      <c r="AL8" s="160"/>
      <c r="AM8" s="46"/>
      <c r="AN8" s="161"/>
      <c r="AO8" s="161"/>
      <c r="AP8" s="161"/>
      <c r="AQ8" s="45"/>
      <c r="AR8" s="38"/>
      <c r="AV8" s="9"/>
      <c r="AW8" s="9"/>
      <c r="AX8" s="9"/>
      <c r="AY8" s="9"/>
      <c r="AZ8" s="9"/>
      <c r="BA8" s="9"/>
      <c r="BB8" s="9"/>
      <c r="BF8" s="12"/>
    </row>
    <row r="9" spans="1:58" ht="12.75" customHeight="1" thickBot="1" x14ac:dyDescent="0.2">
      <c r="B9" s="291"/>
      <c r="C9" s="31"/>
      <c r="D9" s="37"/>
      <c r="E9" s="181"/>
      <c r="F9" s="60"/>
      <c r="G9" s="60"/>
      <c r="H9" s="60"/>
      <c r="I9" s="60"/>
      <c r="J9" s="60"/>
      <c r="K9" s="60"/>
      <c r="L9" s="60"/>
      <c r="M9" s="60"/>
      <c r="N9" s="37"/>
      <c r="O9" s="60"/>
      <c r="P9" s="171"/>
      <c r="Q9" s="171"/>
      <c r="R9" s="182"/>
      <c r="S9" s="206"/>
      <c r="T9" s="290"/>
      <c r="U9" s="29"/>
      <c r="V9" s="30"/>
      <c r="W9" s="183"/>
      <c r="X9" s="60"/>
      <c r="Y9" s="60"/>
      <c r="Z9" s="60"/>
      <c r="AA9" s="60"/>
      <c r="AB9" s="60"/>
      <c r="AC9" s="58"/>
      <c r="AD9" s="58"/>
      <c r="AE9" s="58"/>
      <c r="AF9" s="30"/>
      <c r="AG9" s="239"/>
      <c r="AH9" s="171"/>
      <c r="AI9" s="171"/>
      <c r="AJ9" s="182"/>
      <c r="AK9" s="208"/>
      <c r="AL9" s="160"/>
      <c r="AM9" s="47"/>
      <c r="AN9" s="152"/>
      <c r="AO9" s="152"/>
      <c r="AP9" s="152"/>
      <c r="AQ9" s="48"/>
      <c r="AR9" s="208"/>
      <c r="AS9" s="208"/>
      <c r="AT9" s="208"/>
      <c r="BF9" s="12"/>
    </row>
    <row r="10" spans="1:58" ht="13.5" customHeight="1" thickBot="1" x14ac:dyDescent="0.2">
      <c r="B10" s="155" t="s">
        <v>60</v>
      </c>
      <c r="C10" s="138"/>
      <c r="D10" s="138"/>
      <c r="E10" s="247"/>
      <c r="F10" s="139"/>
      <c r="G10" s="139"/>
      <c r="H10" s="139"/>
      <c r="I10" s="139"/>
      <c r="J10" s="139"/>
      <c r="K10" s="139"/>
      <c r="L10" s="138"/>
      <c r="M10" s="140"/>
      <c r="N10" s="140"/>
      <c r="O10" s="248"/>
      <c r="P10" s="156">
        <f>GEOMEAN(P5:P8)</f>
        <v>23.372497929781723</v>
      </c>
      <c r="Q10" s="156">
        <f>GEOMEAN(Q5:Q8)</f>
        <v>4.7121391225863505</v>
      </c>
      <c r="R10" s="136" t="e">
        <f>AVERAGE(R5:R8)</f>
        <v>#DIV/0!</v>
      </c>
      <c r="S10" s="206"/>
      <c r="T10" s="155" t="s">
        <v>60</v>
      </c>
      <c r="U10" s="138"/>
      <c r="V10" s="138"/>
      <c r="W10" s="247"/>
      <c r="X10" s="139"/>
      <c r="Y10" s="139"/>
      <c r="Z10" s="139"/>
      <c r="AA10" s="139"/>
      <c r="AB10" s="139"/>
      <c r="AC10" s="139"/>
      <c r="AD10" s="138"/>
      <c r="AE10" s="140"/>
      <c r="AF10" s="140"/>
      <c r="AG10" s="248"/>
      <c r="AH10" s="156">
        <f>GEOMEAN(AH5:AH8)</f>
        <v>53.87357970479178</v>
      </c>
      <c r="AI10" s="156">
        <f>GEOMEAN(AI5:AI8)</f>
        <v>12.544402397223816</v>
      </c>
      <c r="AJ10" s="136" t="e">
        <f>AVERAGE(AJ5:AJ8)</f>
        <v>#DIV/0!</v>
      </c>
      <c r="AK10" s="208"/>
      <c r="AL10" s="162"/>
      <c r="AM10" s="49"/>
      <c r="AN10" s="50"/>
      <c r="AO10" s="50"/>
      <c r="AP10" s="50"/>
      <c r="AQ10" s="51"/>
      <c r="AR10" s="208"/>
      <c r="AS10" s="208"/>
      <c r="AT10" s="208"/>
      <c r="BF10" s="12"/>
    </row>
    <row r="11" spans="1:58" ht="13.5" customHeight="1" x14ac:dyDescent="0.15">
      <c r="B11" s="206"/>
      <c r="C11" s="206"/>
      <c r="D11" s="206"/>
      <c r="E11" s="249"/>
      <c r="F11" s="92"/>
      <c r="G11" s="92"/>
      <c r="H11" s="92"/>
      <c r="I11" s="92"/>
      <c r="J11" s="92"/>
      <c r="K11" s="92"/>
      <c r="L11" s="206"/>
      <c r="M11" s="93"/>
      <c r="N11" s="93"/>
      <c r="O11" s="250"/>
      <c r="P11" s="92"/>
      <c r="Q11" s="92"/>
      <c r="R11" s="132"/>
      <c r="S11" s="206"/>
      <c r="T11" s="206"/>
      <c r="U11" s="206"/>
      <c r="V11" s="206"/>
      <c r="W11" s="249"/>
      <c r="X11" s="92"/>
      <c r="Y11" s="92"/>
      <c r="Z11" s="92"/>
      <c r="AA11" s="92"/>
      <c r="AB11" s="92"/>
      <c r="AC11" s="92"/>
      <c r="AD11" s="206"/>
      <c r="AE11" s="93"/>
      <c r="AF11" s="93"/>
      <c r="AG11" s="250"/>
      <c r="AH11" s="92"/>
      <c r="AI11" s="92"/>
      <c r="AJ11" s="132"/>
      <c r="AK11" s="208"/>
      <c r="AL11" s="208"/>
      <c r="AM11" s="208"/>
      <c r="AN11" s="208"/>
      <c r="AO11" s="208"/>
      <c r="AP11" s="208"/>
      <c r="AQ11" s="208"/>
      <c r="AR11" s="208"/>
      <c r="AS11" s="208"/>
      <c r="AT11" s="208"/>
      <c r="BF11" s="12"/>
    </row>
    <row r="12" spans="1:58" ht="13.5" customHeight="1" thickBot="1" x14ac:dyDescent="0.2">
      <c r="B12" s="206"/>
      <c r="C12" s="206"/>
      <c r="D12" s="206"/>
      <c r="E12" s="249"/>
      <c r="F12" s="92"/>
      <c r="G12" s="92"/>
      <c r="H12" s="92"/>
      <c r="I12" s="92"/>
      <c r="J12" s="92"/>
      <c r="K12" s="92"/>
      <c r="L12" s="206"/>
      <c r="M12" s="93"/>
      <c r="N12" s="93"/>
      <c r="O12" s="250"/>
      <c r="P12" s="92"/>
      <c r="Q12" s="92"/>
      <c r="R12" s="132"/>
      <c r="S12" s="206"/>
      <c r="T12" s="206"/>
      <c r="U12" s="206"/>
      <c r="V12" s="206"/>
      <c r="W12" s="249"/>
      <c r="X12" s="92"/>
      <c r="Y12" s="92"/>
      <c r="Z12" s="92"/>
      <c r="AA12" s="92"/>
      <c r="AB12" s="92"/>
      <c r="AC12" s="92"/>
      <c r="AD12" s="206"/>
      <c r="AE12" s="93"/>
      <c r="AF12" s="93"/>
      <c r="AG12" s="250"/>
      <c r="AH12" s="92"/>
      <c r="AI12" s="92"/>
      <c r="AJ12" s="132"/>
      <c r="AK12" s="208"/>
      <c r="AL12" s="208"/>
      <c r="AM12" s="208"/>
      <c r="AN12" s="208"/>
      <c r="AO12" s="208"/>
      <c r="AP12" s="208"/>
      <c r="AQ12" s="208"/>
      <c r="AR12" s="208"/>
      <c r="AS12" s="208"/>
      <c r="AT12" s="208"/>
      <c r="BF12" s="12"/>
    </row>
    <row r="13" spans="1:58" ht="16.2" customHeight="1" thickBot="1" x14ac:dyDescent="0.3">
      <c r="B13" s="151"/>
      <c r="C13" s="293" t="str">
        <f>CONCATENATE("Encoding/Decoding [ ",'Summary (auto)'!$C$3," ]")</f>
        <v>Encoding/Decoding [ MPEG-151 ]</v>
      </c>
      <c r="D13" s="269"/>
      <c r="E13" s="269"/>
      <c r="F13" s="269"/>
      <c r="G13" s="269"/>
      <c r="H13" s="269"/>
      <c r="I13" s="269"/>
      <c r="J13" s="269"/>
      <c r="K13" s="269"/>
      <c r="L13" s="269"/>
      <c r="M13" s="269"/>
      <c r="N13" s="269"/>
      <c r="O13" s="269"/>
      <c r="P13" s="269"/>
      <c r="Q13" s="269"/>
      <c r="R13" s="294"/>
      <c r="T13" s="23"/>
      <c r="U13" s="293" t="str">
        <f>CONCATENATE("Encoding [ ",'Summary (auto)'!$C$4," ]")</f>
        <v>Encoding [ my ]</v>
      </c>
      <c r="V13" s="269"/>
      <c r="W13" s="269"/>
      <c r="X13" s="269"/>
      <c r="Y13" s="269"/>
      <c r="Z13" s="269"/>
      <c r="AA13" s="269"/>
      <c r="AB13" s="269"/>
      <c r="AC13" s="269"/>
      <c r="AD13" s="269"/>
      <c r="AE13" s="269"/>
      <c r="AF13" s="269"/>
      <c r="AG13" s="269"/>
      <c r="AH13" s="269"/>
      <c r="AI13" s="269"/>
      <c r="AJ13" s="294"/>
    </row>
    <row r="14" spans="1:58" ht="15.6" customHeight="1" x14ac:dyDescent="0.25">
      <c r="B14" s="157"/>
      <c r="C14" s="103"/>
      <c r="D14" s="103"/>
      <c r="E14" s="251" t="s">
        <v>61</v>
      </c>
      <c r="F14" s="137" t="s">
        <v>62</v>
      </c>
      <c r="G14" s="137" t="s">
        <v>63</v>
      </c>
      <c r="H14" s="137" t="s">
        <v>64</v>
      </c>
      <c r="I14" s="137" t="s">
        <v>65</v>
      </c>
      <c r="J14" s="137" t="s">
        <v>66</v>
      </c>
      <c r="K14" s="137" t="s">
        <v>67</v>
      </c>
      <c r="L14" s="137" t="s">
        <v>68</v>
      </c>
      <c r="M14" s="104" t="s">
        <v>69</v>
      </c>
      <c r="N14" s="104"/>
      <c r="O14" s="252"/>
      <c r="P14" s="104"/>
      <c r="Q14" s="105"/>
      <c r="R14" s="106"/>
      <c r="S14" s="208"/>
      <c r="T14" s="157"/>
      <c r="U14" s="103"/>
      <c r="V14" s="103"/>
      <c r="W14" s="251" t="s">
        <v>61</v>
      </c>
      <c r="X14" s="137" t="s">
        <v>62</v>
      </c>
      <c r="Y14" s="137" t="s">
        <v>63</v>
      </c>
      <c r="Z14" s="137" t="s">
        <v>64</v>
      </c>
      <c r="AA14" s="137" t="s">
        <v>65</v>
      </c>
      <c r="AB14" s="137" t="s">
        <v>66</v>
      </c>
      <c r="AC14" s="137" t="s">
        <v>67</v>
      </c>
      <c r="AD14" s="137" t="s">
        <v>68</v>
      </c>
      <c r="AE14" s="104" t="s">
        <v>69</v>
      </c>
      <c r="AF14" s="104"/>
      <c r="AG14" s="252"/>
      <c r="AH14" s="104"/>
      <c r="AI14" s="105"/>
      <c r="AJ14" s="106"/>
      <c r="AK14" s="208"/>
      <c r="AL14" s="208"/>
      <c r="AM14" s="296"/>
      <c r="AN14" s="286"/>
      <c r="AO14" s="286"/>
      <c r="AP14" s="286"/>
      <c r="AQ14" s="286"/>
      <c r="AR14" s="286"/>
      <c r="AS14" s="286"/>
      <c r="AT14" s="286"/>
      <c r="AV14" s="285"/>
      <c r="AW14" s="286"/>
      <c r="AX14" s="286"/>
      <c r="BB14" s="209"/>
      <c r="BC14" s="209"/>
    </row>
    <row r="15" spans="1:58" s="8" customFormat="1" ht="16.2" customHeight="1" thickBot="1" x14ac:dyDescent="0.3">
      <c r="B15" s="150"/>
      <c r="C15" s="34"/>
      <c r="D15" s="34"/>
      <c r="E15" s="237" t="s">
        <v>56</v>
      </c>
      <c r="F15" s="237" t="s">
        <v>56</v>
      </c>
      <c r="G15" s="237" t="s">
        <v>56</v>
      </c>
      <c r="H15" s="237" t="s">
        <v>56</v>
      </c>
      <c r="I15" s="237" t="s">
        <v>56</v>
      </c>
      <c r="J15" s="237" t="s">
        <v>56</v>
      </c>
      <c r="K15" s="237" t="s">
        <v>56</v>
      </c>
      <c r="L15" s="237" t="s">
        <v>56</v>
      </c>
      <c r="M15" s="237" t="s">
        <v>56</v>
      </c>
      <c r="N15" s="35"/>
      <c r="O15" s="238"/>
      <c r="P15" s="213" t="s">
        <v>52</v>
      </c>
      <c r="Q15" s="213" t="s">
        <v>53</v>
      </c>
      <c r="R15" s="36"/>
      <c r="S15" s="206"/>
      <c r="T15" s="150"/>
      <c r="U15" s="34"/>
      <c r="V15" s="34"/>
      <c r="W15" s="237" t="s">
        <v>56</v>
      </c>
      <c r="X15" s="237" t="s">
        <v>56</v>
      </c>
      <c r="Y15" s="237" t="s">
        <v>56</v>
      </c>
      <c r="Z15" s="237" t="s">
        <v>56</v>
      </c>
      <c r="AA15" s="237" t="s">
        <v>56</v>
      </c>
      <c r="AB15" s="237" t="s">
        <v>56</v>
      </c>
      <c r="AC15" s="237" t="s">
        <v>56</v>
      </c>
      <c r="AD15" s="237" t="s">
        <v>56</v>
      </c>
      <c r="AE15" s="237" t="s">
        <v>56</v>
      </c>
      <c r="AF15" s="35"/>
      <c r="AG15" s="238"/>
      <c r="AH15" s="213" t="s">
        <v>52</v>
      </c>
      <c r="AI15" s="213" t="s">
        <v>53</v>
      </c>
      <c r="AJ15" s="36"/>
      <c r="AK15" s="206"/>
      <c r="AL15" s="206"/>
      <c r="AM15" s="92"/>
      <c r="AN15" s="92"/>
      <c r="AO15" s="92"/>
      <c r="AP15" s="206"/>
      <c r="AQ15" s="206"/>
      <c r="AR15" s="206"/>
      <c r="AS15" s="206"/>
      <c r="AT15" s="206"/>
      <c r="AZ15" s="17"/>
      <c r="BA15" s="17"/>
      <c r="BB15" s="209"/>
      <c r="BC15" s="209"/>
    </row>
    <row r="16" spans="1:58" ht="12.75" customHeight="1" x14ac:dyDescent="0.25">
      <c r="B16" s="303"/>
      <c r="C16" s="27" t="s">
        <v>34</v>
      </c>
      <c r="D16" s="28"/>
      <c r="E16" s="130">
        <v>6005.9040000000005</v>
      </c>
      <c r="F16" s="168">
        <v>7809.3760000000002</v>
      </c>
      <c r="G16" s="168">
        <v>3817.5120000000002</v>
      </c>
      <c r="H16" s="168">
        <v>1732.944</v>
      </c>
      <c r="I16" s="168">
        <v>488.56799999999998</v>
      </c>
      <c r="J16" s="168">
        <v>12382.343999999999</v>
      </c>
      <c r="K16" s="62">
        <v>8134.64</v>
      </c>
      <c r="L16" s="62">
        <v>2685.672</v>
      </c>
      <c r="M16" s="62">
        <v>13.24</v>
      </c>
      <c r="N16" s="57"/>
      <c r="O16" s="253"/>
      <c r="P16" s="131">
        <v>23.015000000000001</v>
      </c>
      <c r="Q16" s="131">
        <v>4.468</v>
      </c>
      <c r="R16" s="144"/>
      <c r="S16" s="206"/>
      <c r="T16" s="303"/>
      <c r="U16" s="27" t="s">
        <v>34</v>
      </c>
      <c r="V16" s="28"/>
      <c r="W16" s="130">
        <v>6005.9040000000005</v>
      </c>
      <c r="X16" s="168">
        <v>7809.4960000000001</v>
      </c>
      <c r="Y16" s="168">
        <v>3817.1439999999998</v>
      </c>
      <c r="Z16" s="168">
        <v>1732.848</v>
      </c>
      <c r="AA16" s="168">
        <v>488.98399999999998</v>
      </c>
      <c r="AB16" s="168">
        <v>12382.664000000001</v>
      </c>
      <c r="AC16" s="62">
        <v>8134.72</v>
      </c>
      <c r="AD16" s="62">
        <v>2685.904</v>
      </c>
      <c r="AE16" s="62">
        <v>13.24</v>
      </c>
      <c r="AF16" s="57"/>
      <c r="AG16" s="253"/>
      <c r="AH16" s="131">
        <v>53.968000000000004</v>
      </c>
      <c r="AI16" s="131">
        <v>12.061999999999999</v>
      </c>
      <c r="AJ16" s="144"/>
      <c r="AK16" s="208"/>
      <c r="AL16" s="208"/>
      <c r="AP16" s="22"/>
      <c r="AQ16" s="22"/>
      <c r="AR16" s="208"/>
      <c r="AS16" s="208"/>
      <c r="AT16" s="208"/>
      <c r="AX16" s="12"/>
      <c r="AZ16" s="209"/>
      <c r="BA16" s="56"/>
      <c r="BB16" s="209"/>
      <c r="BC16" s="209"/>
      <c r="BD16" s="9"/>
    </row>
    <row r="17" spans="2:56" ht="12.75" customHeight="1" x14ac:dyDescent="0.25">
      <c r="B17" s="290"/>
      <c r="C17" s="29" t="s">
        <v>35</v>
      </c>
      <c r="D17" s="30"/>
      <c r="E17" s="145">
        <v>6005.9040000000005</v>
      </c>
      <c r="F17" s="169">
        <v>10106.096</v>
      </c>
      <c r="G17" s="169">
        <v>8662.8080000000009</v>
      </c>
      <c r="H17" s="169">
        <v>5207.28</v>
      </c>
      <c r="I17" s="169">
        <v>2523.9760000000001</v>
      </c>
      <c r="J17" s="169">
        <v>15667.76</v>
      </c>
      <c r="K17" s="64">
        <v>10554.808000000001</v>
      </c>
      <c r="L17" s="64">
        <v>3466.6880000000001</v>
      </c>
      <c r="M17" s="64">
        <v>13.24</v>
      </c>
      <c r="N17" s="58"/>
      <c r="O17" s="239"/>
      <c r="P17" s="146">
        <v>23.265000000000001</v>
      </c>
      <c r="Q17" s="146">
        <v>4.75</v>
      </c>
      <c r="R17" s="147"/>
      <c r="S17" s="206"/>
      <c r="T17" s="290"/>
      <c r="U17" s="29" t="s">
        <v>35</v>
      </c>
      <c r="V17" s="30"/>
      <c r="W17" s="145">
        <v>6005.9040000000005</v>
      </c>
      <c r="X17" s="169">
        <v>10106.216</v>
      </c>
      <c r="Y17" s="169">
        <v>8662.0640000000003</v>
      </c>
      <c r="Z17" s="169">
        <v>5207.4560000000001</v>
      </c>
      <c r="AA17" s="169">
        <v>2524.5039999999999</v>
      </c>
      <c r="AB17" s="169">
        <v>15668.312</v>
      </c>
      <c r="AC17" s="64">
        <v>10555.072</v>
      </c>
      <c r="AD17" s="64">
        <v>3467.4</v>
      </c>
      <c r="AE17" s="64">
        <v>13.24</v>
      </c>
      <c r="AF17" s="58"/>
      <c r="AG17" s="239"/>
      <c r="AH17" s="146">
        <v>53.39</v>
      </c>
      <c r="AI17" s="146">
        <v>12.311999999999999</v>
      </c>
      <c r="AJ17" s="147"/>
      <c r="AK17" s="208"/>
      <c r="AL17" s="208"/>
      <c r="AN17" s="22"/>
      <c r="AO17" s="22"/>
      <c r="AP17" s="22"/>
      <c r="AQ17" s="22"/>
      <c r="AR17" s="208"/>
      <c r="AS17" s="208"/>
      <c r="AT17" s="208"/>
      <c r="AX17" s="12"/>
      <c r="AZ17" s="209"/>
      <c r="BA17" s="209"/>
      <c r="BB17" s="209"/>
      <c r="BC17" s="209"/>
      <c r="BD17" s="9"/>
    </row>
    <row r="18" spans="2:56" ht="12.75" customHeight="1" x14ac:dyDescent="0.25">
      <c r="B18" s="290"/>
      <c r="C18" s="29" t="s">
        <v>36</v>
      </c>
      <c r="D18" s="30"/>
      <c r="E18" s="145">
        <v>6005.9040000000005</v>
      </c>
      <c r="F18" s="169">
        <v>12469.688</v>
      </c>
      <c r="G18" s="169">
        <v>14731.656000000001</v>
      </c>
      <c r="H18" s="169">
        <v>11477.144</v>
      </c>
      <c r="I18" s="169">
        <v>8326.4240000000009</v>
      </c>
      <c r="J18" s="169">
        <v>19060.968000000001</v>
      </c>
      <c r="K18" s="64">
        <v>13068.48</v>
      </c>
      <c r="L18" s="64">
        <v>4276.6880000000001</v>
      </c>
      <c r="M18" s="64">
        <v>13.231999999999999</v>
      </c>
      <c r="N18" s="58"/>
      <c r="O18" s="239"/>
      <c r="P18" s="146">
        <v>23.359000000000002</v>
      </c>
      <c r="Q18" s="146">
        <v>4.7809999999999997</v>
      </c>
      <c r="R18" s="147"/>
      <c r="S18" s="206"/>
      <c r="T18" s="290"/>
      <c r="U18" s="29" t="s">
        <v>36</v>
      </c>
      <c r="V18" s="30"/>
      <c r="W18" s="145">
        <v>6005.9040000000005</v>
      </c>
      <c r="X18" s="169">
        <v>12470.424000000001</v>
      </c>
      <c r="Y18" s="169">
        <v>14731.4</v>
      </c>
      <c r="Z18" s="169">
        <v>11477.023999999999</v>
      </c>
      <c r="AA18" s="169">
        <v>8325.6959999999999</v>
      </c>
      <c r="AB18" s="169">
        <v>19061.712</v>
      </c>
      <c r="AC18" s="64">
        <v>13068.896000000001</v>
      </c>
      <c r="AD18" s="64">
        <v>4277.6639999999998</v>
      </c>
      <c r="AE18" s="64">
        <v>13.231999999999999</v>
      </c>
      <c r="AF18" s="58"/>
      <c r="AG18" s="239"/>
      <c r="AH18" s="146">
        <v>53.875</v>
      </c>
      <c r="AI18" s="146">
        <v>12.795999999999999</v>
      </c>
      <c r="AJ18" s="147"/>
      <c r="AK18" s="208"/>
      <c r="AL18" s="208"/>
      <c r="AP18" s="22"/>
      <c r="AQ18" s="22"/>
      <c r="AR18" s="208"/>
      <c r="AS18" s="208"/>
      <c r="AT18" s="208"/>
      <c r="AX18" s="12"/>
      <c r="AZ18" s="209"/>
      <c r="BA18" s="55"/>
      <c r="BB18" s="209"/>
      <c r="BC18" s="209"/>
      <c r="BD18" s="9"/>
    </row>
    <row r="19" spans="2:56" ht="12.75" customHeight="1" x14ac:dyDescent="0.25">
      <c r="B19" s="290"/>
      <c r="C19" s="29" t="s">
        <v>38</v>
      </c>
      <c r="D19" s="30"/>
      <c r="E19" s="145">
        <v>6005.9040000000005</v>
      </c>
      <c r="F19" s="169">
        <v>14079.335999999999</v>
      </c>
      <c r="G19" s="169">
        <v>21242.312000000002</v>
      </c>
      <c r="H19" s="169">
        <v>20300.04</v>
      </c>
      <c r="I19" s="169">
        <v>18899.312000000002</v>
      </c>
      <c r="J19" s="169">
        <v>22526.576000000001</v>
      </c>
      <c r="K19" s="64">
        <v>15660.696</v>
      </c>
      <c r="L19" s="64">
        <v>5117.0240000000003</v>
      </c>
      <c r="M19" s="64">
        <v>13.215999999999999</v>
      </c>
      <c r="N19" s="58"/>
      <c r="O19" s="239"/>
      <c r="P19" s="146">
        <v>23.859000000000002</v>
      </c>
      <c r="Q19" s="146">
        <v>4.859</v>
      </c>
      <c r="R19" s="147"/>
      <c r="S19" s="206"/>
      <c r="T19" s="290"/>
      <c r="U19" s="29" t="s">
        <v>38</v>
      </c>
      <c r="V19" s="30"/>
      <c r="W19" s="145">
        <v>6005.9040000000005</v>
      </c>
      <c r="X19" s="169">
        <v>14080.191999999999</v>
      </c>
      <c r="Y19" s="169">
        <v>21242.944</v>
      </c>
      <c r="Z19" s="169">
        <v>20298.72</v>
      </c>
      <c r="AA19" s="169">
        <v>18897.896000000001</v>
      </c>
      <c r="AB19" s="169">
        <v>22527.576000000001</v>
      </c>
      <c r="AC19" s="64">
        <v>15661.008</v>
      </c>
      <c r="AD19" s="64">
        <v>5118.0479999999998</v>
      </c>
      <c r="AE19" s="64">
        <v>13.215999999999999</v>
      </c>
      <c r="AF19" s="58"/>
      <c r="AG19" s="239"/>
      <c r="AH19" s="146">
        <v>54.265000000000001</v>
      </c>
      <c r="AI19" s="146">
        <v>13.031000000000001</v>
      </c>
      <c r="AJ19" s="147"/>
      <c r="AK19" s="208"/>
      <c r="AL19" s="208"/>
      <c r="AN19" s="22"/>
      <c r="AO19" s="21"/>
      <c r="AP19" s="22"/>
      <c r="AQ19" s="22"/>
      <c r="AR19" s="208"/>
      <c r="AS19" s="208"/>
      <c r="AT19" s="208"/>
      <c r="AX19" s="12"/>
      <c r="AZ19" s="209"/>
      <c r="BA19" s="55"/>
      <c r="BB19" s="209"/>
      <c r="BC19" s="209"/>
      <c r="BD19" s="9"/>
    </row>
    <row r="20" spans="2:56" ht="12.75" customHeight="1" thickBot="1" x14ac:dyDescent="0.3">
      <c r="B20" s="290"/>
      <c r="C20" s="31"/>
      <c r="D20" s="37"/>
      <c r="E20" s="214">
        <f>SUM(E16:E19)/SUM(E23:E26)</f>
        <v>7.5427263470713296E-2</v>
      </c>
      <c r="F20" s="214">
        <f>SUM(F16:F19)/SUM(E23:E26)</f>
        <v>0.13960576354885448</v>
      </c>
      <c r="G20" s="214">
        <f>SUM(G16:G19)/SUM(E23:E26)</f>
        <v>0.15213256602427466</v>
      </c>
      <c r="H20" s="214">
        <f>SUM(H16:H19)/SUM(E23:E26)</f>
        <v>0.12156155568416939</v>
      </c>
      <c r="I20" s="214">
        <f>SUM(I16:I19)/SUM(E23:E26)</f>
        <v>9.4939525859104659E-2</v>
      </c>
      <c r="J20" s="214">
        <f>SUM(J16:J19)/SUM(E23:E26)</f>
        <v>0.21864224033454374</v>
      </c>
      <c r="K20" s="214">
        <f>SUM(K16:K19)/SUM(E23:E26)</f>
        <v>0.14888087812703502</v>
      </c>
      <c r="L20" s="214">
        <f>SUM(L16:L19)/SUM(E23:E26)</f>
        <v>4.8810206951304863E-2</v>
      </c>
      <c r="M20" s="60"/>
      <c r="N20" s="60"/>
      <c r="O20" s="254"/>
      <c r="P20" s="171"/>
      <c r="Q20" s="171"/>
      <c r="R20" s="148"/>
      <c r="S20" s="206"/>
      <c r="T20" s="290"/>
      <c r="U20" s="31"/>
      <c r="V20" s="37"/>
      <c r="W20" s="214">
        <f>SUM(W16:W19)/SUM(W23:W26)</f>
        <v>7.5426039604955142E-2</v>
      </c>
      <c r="X20" s="214">
        <f>SUM(X16:X19)/SUM(W23:W26)</f>
        <v>0.13960925019842663</v>
      </c>
      <c r="Y20" s="214">
        <f>SUM(Y16:Y19)/SUM(W23:W26)</f>
        <v>0.15212778676418873</v>
      </c>
      <c r="Z20" s="214">
        <f>SUM(Z16:Z19)/SUM(W23:W26)</f>
        <v>0.12155531331317251</v>
      </c>
      <c r="AA20" s="214">
        <f>SUM(AA16:AA19)/SUM(W23:W26)</f>
        <v>9.4934217797112516E-2</v>
      </c>
      <c r="AB20" s="214">
        <f>SUM(AB16:AB19)/SUM(W23:W26)</f>
        <v>0.21864690605125933</v>
      </c>
      <c r="AC20" s="214">
        <f>SUM(AC16:AC19)/SUM(W23:W26)</f>
        <v>0.14888182813740167</v>
      </c>
      <c r="AD20" s="214">
        <f>SUM(AD16:AD19)/SUM(W23:W26)</f>
        <v>4.8818658133483364E-2</v>
      </c>
      <c r="AE20" s="215"/>
      <c r="AF20" s="60"/>
      <c r="AG20" s="254"/>
      <c r="AH20" s="171"/>
      <c r="AI20" s="171"/>
      <c r="AJ20" s="148"/>
      <c r="AK20" s="208"/>
      <c r="AL20" s="208"/>
      <c r="AN20" s="22"/>
      <c r="AO20" s="22"/>
      <c r="AP20" s="22"/>
      <c r="AQ20" s="22"/>
      <c r="AR20" s="208"/>
      <c r="AS20" s="208"/>
      <c r="AT20" s="208"/>
      <c r="AX20" s="12"/>
      <c r="AZ20" s="209"/>
      <c r="BA20" s="209"/>
      <c r="BD20" s="9"/>
    </row>
    <row r="21" spans="2:56" ht="13.5" customHeight="1" x14ac:dyDescent="0.15">
      <c r="B21" s="287"/>
      <c r="C21" s="95"/>
      <c r="D21" s="95"/>
      <c r="E21" s="235" t="s">
        <v>32</v>
      </c>
      <c r="F21" s="32"/>
      <c r="G21" s="32"/>
      <c r="H21" s="32"/>
      <c r="I21" s="32"/>
      <c r="J21" s="32"/>
      <c r="K21" s="32"/>
      <c r="L21" s="32"/>
      <c r="M21" s="32"/>
      <c r="N21" s="32"/>
      <c r="O21" s="236"/>
      <c r="P21" s="32"/>
      <c r="Q21" s="212"/>
      <c r="R21" s="33"/>
      <c r="S21" s="206"/>
      <c r="T21" s="287"/>
      <c r="U21" s="95"/>
      <c r="V21" s="95"/>
      <c r="W21" s="255" t="s">
        <v>32</v>
      </c>
      <c r="X21" s="32"/>
      <c r="Y21" s="32"/>
      <c r="Z21" s="32"/>
      <c r="AA21" s="32"/>
      <c r="AB21" s="32"/>
      <c r="AC21" s="32"/>
      <c r="AD21" s="32"/>
      <c r="AE21" s="32"/>
      <c r="AF21" s="32"/>
      <c r="AG21" s="236"/>
      <c r="AH21" s="32"/>
      <c r="AI21" s="212"/>
      <c r="AJ21" s="33"/>
      <c r="AK21" s="208"/>
      <c r="AL21" s="208"/>
      <c r="AP21" s="22"/>
      <c r="AQ21" s="22"/>
      <c r="AR21" s="207"/>
      <c r="AS21" s="207"/>
      <c r="AT21" s="207"/>
      <c r="AV21" s="285"/>
      <c r="AW21" s="286"/>
      <c r="AX21" s="286"/>
    </row>
    <row r="22" spans="2:56" s="8" customFormat="1" ht="13.5" customHeight="1" thickBot="1" x14ac:dyDescent="0.3">
      <c r="B22" s="288"/>
      <c r="C22" s="34"/>
      <c r="D22" s="34"/>
      <c r="E22" s="237" t="s">
        <v>56</v>
      </c>
      <c r="F22" s="35"/>
      <c r="G22" s="35"/>
      <c r="H22" s="35"/>
      <c r="I22" s="35"/>
      <c r="J22" s="35"/>
      <c r="K22" s="35"/>
      <c r="L22" s="35"/>
      <c r="M22" s="35"/>
      <c r="N22" s="35"/>
      <c r="O22" s="238"/>
      <c r="P22" s="35"/>
      <c r="Q22" s="213"/>
      <c r="R22" s="36"/>
      <c r="S22" s="206"/>
      <c r="T22" s="288"/>
      <c r="U22" s="34"/>
      <c r="V22" s="34"/>
      <c r="W22" s="256" t="s">
        <v>56</v>
      </c>
      <c r="X22" s="35"/>
      <c r="Y22" s="35"/>
      <c r="Z22" s="35"/>
      <c r="AA22" s="35"/>
      <c r="AB22" s="35"/>
      <c r="AC22" s="35"/>
      <c r="AD22" s="35"/>
      <c r="AE22" s="35"/>
      <c r="AF22" s="35"/>
      <c r="AG22" s="238"/>
      <c r="AH22" s="35"/>
      <c r="AI22" s="213"/>
      <c r="AJ22" s="36"/>
      <c r="AK22" s="206"/>
      <c r="AL22" s="206"/>
      <c r="AM22" s="92"/>
      <c r="AN22" s="92"/>
      <c r="AO22" s="92"/>
      <c r="AP22" s="206"/>
      <c r="AQ22" s="206"/>
      <c r="AR22" s="206"/>
      <c r="AS22" s="206"/>
      <c r="AT22" s="206"/>
      <c r="AZ22" s="209"/>
      <c r="BA22" s="56"/>
    </row>
    <row r="23" spans="2:56" ht="13.5" customHeight="1" x14ac:dyDescent="0.15">
      <c r="B23" s="301"/>
      <c r="C23" s="27" t="s">
        <v>34</v>
      </c>
      <c r="D23" s="28"/>
      <c r="E23" s="129">
        <f>SUM(E16:L16)</f>
        <v>43056.959999999999</v>
      </c>
      <c r="F23" s="58"/>
      <c r="G23" s="58"/>
      <c r="H23" s="58"/>
      <c r="I23" s="58"/>
      <c r="J23" s="58"/>
      <c r="K23" s="58"/>
      <c r="L23" s="58"/>
      <c r="M23" s="58"/>
      <c r="N23" s="58"/>
      <c r="O23" s="239"/>
      <c r="P23" s="58"/>
      <c r="Q23" s="170"/>
      <c r="R23" s="59"/>
      <c r="S23" s="206"/>
      <c r="T23" s="301"/>
      <c r="U23" s="27" t="s">
        <v>34</v>
      </c>
      <c r="V23" s="28"/>
      <c r="W23" s="129">
        <f>SUM(W16:AD16)</f>
        <v>43057.664000000004</v>
      </c>
      <c r="X23" s="58"/>
      <c r="Y23" s="58"/>
      <c r="Z23" s="58"/>
      <c r="AA23" s="58"/>
      <c r="AB23" s="58"/>
      <c r="AC23" s="58"/>
      <c r="AD23" s="58"/>
      <c r="AE23" s="58"/>
      <c r="AF23" s="58"/>
      <c r="AG23" s="239"/>
      <c r="AH23" s="58"/>
      <c r="AI23" s="170"/>
      <c r="AJ23" s="59"/>
      <c r="AK23" s="208"/>
      <c r="AL23" s="208"/>
      <c r="AM23" s="38"/>
      <c r="AN23" s="38"/>
      <c r="AO23" s="38"/>
      <c r="AP23" s="208"/>
      <c r="AQ23" s="208"/>
      <c r="AR23" s="208"/>
      <c r="AS23" s="208"/>
      <c r="AT23" s="208"/>
      <c r="AX23" s="12"/>
    </row>
    <row r="24" spans="2:56" x14ac:dyDescent="0.15">
      <c r="B24" s="290"/>
      <c r="C24" s="29" t="s">
        <v>35</v>
      </c>
      <c r="D24" s="30"/>
      <c r="E24" s="129">
        <f>SUM(E17:L17)</f>
        <v>62195.32</v>
      </c>
      <c r="F24" s="58"/>
      <c r="G24" s="58"/>
      <c r="H24" s="58"/>
      <c r="I24" s="58"/>
      <c r="J24" s="58"/>
      <c r="K24" s="58"/>
      <c r="L24" s="58"/>
      <c r="M24" s="58"/>
      <c r="N24" s="58"/>
      <c r="O24" s="239"/>
      <c r="P24" s="58"/>
      <c r="Q24" s="170"/>
      <c r="R24" s="59"/>
      <c r="S24" s="206"/>
      <c r="T24" s="290"/>
      <c r="U24" s="29" t="s">
        <v>35</v>
      </c>
      <c r="V24" s="30"/>
      <c r="W24" s="129">
        <f>SUM(W17:AD17)</f>
        <v>62196.928</v>
      </c>
      <c r="X24" s="58"/>
      <c r="Y24" s="58"/>
      <c r="Z24" s="58"/>
      <c r="AA24" s="58"/>
      <c r="AB24" s="58"/>
      <c r="AC24" s="58"/>
      <c r="AD24" s="58"/>
      <c r="AE24" s="58"/>
      <c r="AF24" s="58"/>
      <c r="AG24" s="239"/>
      <c r="AH24" s="58"/>
      <c r="AI24" s="170"/>
      <c r="AJ24" s="59"/>
      <c r="AK24" s="208"/>
      <c r="AL24" s="208"/>
      <c r="AM24" s="38"/>
      <c r="AN24" s="38"/>
      <c r="AO24" s="38"/>
      <c r="AP24" s="208"/>
      <c r="AQ24" s="208"/>
      <c r="AR24" s="208"/>
      <c r="AS24" s="208"/>
      <c r="AT24" s="208"/>
      <c r="AX24" s="12"/>
      <c r="AZ24" s="8"/>
      <c r="BA24" s="8"/>
    </row>
    <row r="25" spans="2:56" x14ac:dyDescent="0.15">
      <c r="B25" s="290"/>
      <c r="C25" s="29" t="s">
        <v>36</v>
      </c>
      <c r="D25" s="30"/>
      <c r="E25" s="129">
        <f>SUM(E18:L18)</f>
        <v>89416.95199999999</v>
      </c>
      <c r="F25" s="58"/>
      <c r="G25" s="58"/>
      <c r="H25" s="58"/>
      <c r="I25" s="58"/>
      <c r="J25" s="58"/>
      <c r="K25" s="58"/>
      <c r="L25" s="58"/>
      <c r="M25" s="58"/>
      <c r="N25" s="58"/>
      <c r="O25" s="239"/>
      <c r="P25" s="58"/>
      <c r="Q25" s="170"/>
      <c r="R25" s="59"/>
      <c r="S25" s="206"/>
      <c r="T25" s="290"/>
      <c r="U25" s="29" t="s">
        <v>36</v>
      </c>
      <c r="V25" s="30"/>
      <c r="W25" s="129">
        <f>SUM(W18:AD18)</f>
        <v>89418.720000000016</v>
      </c>
      <c r="X25" s="58"/>
      <c r="Y25" s="58"/>
      <c r="Z25" s="58"/>
      <c r="AA25" s="58"/>
      <c r="AB25" s="58"/>
      <c r="AC25" s="58"/>
      <c r="AD25" s="58"/>
      <c r="AE25" s="58"/>
      <c r="AF25" s="58"/>
      <c r="AG25" s="239"/>
      <c r="AH25" s="58"/>
      <c r="AI25" s="170"/>
      <c r="AJ25" s="59"/>
      <c r="AK25" s="208"/>
      <c r="AL25" s="208"/>
      <c r="AM25" s="208"/>
      <c r="AN25" s="208"/>
      <c r="AO25" s="208"/>
      <c r="AP25" s="208"/>
      <c r="AQ25" s="208"/>
      <c r="AR25" s="208"/>
      <c r="AS25" s="208"/>
      <c r="AT25" s="208"/>
      <c r="AX25" s="12"/>
    </row>
    <row r="26" spans="2:56" x14ac:dyDescent="0.15">
      <c r="B26" s="290"/>
      <c r="C26" s="29" t="s">
        <v>38</v>
      </c>
      <c r="D26" s="30"/>
      <c r="E26" s="129">
        <f>SUM(E19:L19)</f>
        <v>123831.2</v>
      </c>
      <c r="F26" s="58"/>
      <c r="G26" s="58"/>
      <c r="H26" s="58"/>
      <c r="I26" s="58"/>
      <c r="J26" s="58"/>
      <c r="K26" s="58"/>
      <c r="L26" s="58"/>
      <c r="M26" s="58"/>
      <c r="N26" s="58"/>
      <c r="O26" s="239"/>
      <c r="P26" s="58"/>
      <c r="Q26" s="170"/>
      <c r="R26" s="59"/>
      <c r="S26" s="206"/>
      <c r="T26" s="290"/>
      <c r="U26" s="29" t="s">
        <v>38</v>
      </c>
      <c r="V26" s="30"/>
      <c r="W26" s="129">
        <f>SUM(W19:AD19)</f>
        <v>123832.28799999999</v>
      </c>
      <c r="X26" s="58"/>
      <c r="Y26" s="58"/>
      <c r="Z26" s="58"/>
      <c r="AA26" s="58"/>
      <c r="AB26" s="58"/>
      <c r="AC26" s="58"/>
      <c r="AD26" s="58"/>
      <c r="AE26" s="58"/>
      <c r="AF26" s="58"/>
      <c r="AG26" s="239"/>
      <c r="AH26" s="58"/>
      <c r="AI26" s="170"/>
      <c r="AJ26" s="59"/>
      <c r="AK26" s="208"/>
      <c r="AL26" s="208"/>
      <c r="AM26" s="208"/>
      <c r="AN26" s="208"/>
      <c r="AO26" s="208"/>
      <c r="AP26" s="208"/>
      <c r="AQ26" s="208"/>
      <c r="AR26" s="208"/>
      <c r="AS26" s="208"/>
      <c r="AT26" s="208"/>
      <c r="AX26" s="12"/>
    </row>
    <row r="27" spans="2:56" ht="13.5" customHeight="1" thickBot="1" x14ac:dyDescent="0.2">
      <c r="B27" s="291"/>
      <c r="C27" s="31"/>
      <c r="D27" s="37"/>
      <c r="E27" s="184"/>
      <c r="F27" s="60"/>
      <c r="G27" s="60"/>
      <c r="H27" s="60"/>
      <c r="I27" s="60"/>
      <c r="J27" s="60"/>
      <c r="K27" s="60"/>
      <c r="L27" s="60"/>
      <c r="M27" s="60"/>
      <c r="N27" s="60"/>
      <c r="O27" s="254"/>
      <c r="P27" s="60"/>
      <c r="Q27" s="171"/>
      <c r="R27" s="61"/>
      <c r="S27" s="206"/>
      <c r="T27" s="291"/>
      <c r="U27" s="31"/>
      <c r="V27" s="37"/>
      <c r="W27" s="184"/>
      <c r="X27" s="60"/>
      <c r="Y27" s="60"/>
      <c r="Z27" s="60"/>
      <c r="AA27" s="60"/>
      <c r="AB27" s="60"/>
      <c r="AC27" s="60"/>
      <c r="AD27" s="60"/>
      <c r="AE27" s="60"/>
      <c r="AF27" s="60"/>
      <c r="AG27" s="254"/>
      <c r="AH27" s="60"/>
      <c r="AI27" s="171"/>
      <c r="AJ27" s="61"/>
      <c r="AK27" s="208"/>
      <c r="AL27" s="208"/>
      <c r="AM27" s="208"/>
      <c r="AN27" s="208"/>
      <c r="AO27" s="208"/>
      <c r="AP27" s="208"/>
      <c r="AQ27" s="208"/>
      <c r="AR27" s="208"/>
      <c r="AS27" s="208"/>
      <c r="AT27" s="208"/>
      <c r="AX27" s="12"/>
    </row>
    <row r="28" spans="2:56" x14ac:dyDescent="0.15">
      <c r="B28" s="206"/>
      <c r="C28" s="206"/>
      <c r="D28" s="93"/>
      <c r="E28" s="249"/>
      <c r="F28" s="92"/>
      <c r="G28" s="92"/>
      <c r="H28" s="92"/>
      <c r="I28" s="92"/>
      <c r="J28" s="92"/>
      <c r="K28" s="92"/>
      <c r="L28" s="92"/>
      <c r="M28" s="92"/>
      <c r="N28" s="92"/>
      <c r="O28" s="250"/>
      <c r="P28" s="92"/>
      <c r="Q28" s="93"/>
      <c r="R28" s="93"/>
      <c r="S28" s="206"/>
      <c r="T28" s="206"/>
      <c r="U28" s="206"/>
      <c r="V28" s="93"/>
      <c r="W28" s="249"/>
      <c r="X28" s="92"/>
      <c r="Y28" s="92"/>
      <c r="Z28" s="92"/>
      <c r="AA28" s="92"/>
      <c r="AB28" s="92"/>
      <c r="AC28" s="92"/>
      <c r="AD28" s="92"/>
      <c r="AE28" s="92"/>
      <c r="AF28" s="92"/>
      <c r="AG28" s="250"/>
      <c r="AH28" s="92"/>
      <c r="AI28" s="93"/>
      <c r="AJ28" s="93"/>
      <c r="AK28" s="208"/>
      <c r="AL28" s="208"/>
      <c r="AM28" s="208"/>
      <c r="AN28" s="208"/>
      <c r="AO28" s="208"/>
      <c r="AP28" s="208"/>
      <c r="AQ28" s="208"/>
      <c r="AR28" s="208"/>
      <c r="AS28" s="208"/>
      <c r="AT28" s="208"/>
      <c r="AX28" s="12"/>
    </row>
    <row r="29" spans="2:56" ht="13.5" customHeight="1" x14ac:dyDescent="0.15">
      <c r="B29" s="206"/>
      <c r="C29" s="206"/>
      <c r="D29" s="206"/>
      <c r="E29" s="206"/>
      <c r="F29" s="206"/>
      <c r="G29" s="206"/>
      <c r="H29" s="206"/>
      <c r="I29" s="206"/>
      <c r="J29" s="206"/>
      <c r="K29" s="206"/>
      <c r="L29" s="206"/>
      <c r="M29" s="206"/>
      <c r="N29" s="206"/>
      <c r="O29" s="250"/>
      <c r="P29" s="206"/>
      <c r="Q29" s="206"/>
      <c r="R29" s="206"/>
      <c r="S29" s="206"/>
      <c r="T29" s="206"/>
      <c r="U29" s="206"/>
      <c r="V29" s="206"/>
      <c r="W29" s="206"/>
      <c r="X29" s="206"/>
      <c r="Y29" s="206"/>
      <c r="Z29" s="206"/>
      <c r="AA29" s="206"/>
      <c r="AB29" s="206"/>
      <c r="AC29" s="206"/>
      <c r="AD29" s="206"/>
      <c r="AE29" s="206"/>
      <c r="AF29" s="206"/>
      <c r="AG29" s="250"/>
      <c r="AH29" s="206"/>
      <c r="AI29" s="206"/>
      <c r="AJ29" s="206"/>
      <c r="AK29" s="208"/>
      <c r="AL29" s="208"/>
      <c r="AM29" s="208"/>
      <c r="AN29" s="208"/>
      <c r="AO29" s="208"/>
      <c r="AP29" s="208"/>
      <c r="AQ29" s="208"/>
      <c r="AR29" s="208"/>
      <c r="AS29" s="208"/>
      <c r="AT29" s="208"/>
    </row>
    <row r="30" spans="2:56" ht="13.5" customHeight="1" thickBot="1" x14ac:dyDescent="0.2">
      <c r="B30" s="206"/>
      <c r="C30" s="206"/>
      <c r="D30" s="206"/>
      <c r="E30" s="249"/>
      <c r="F30" s="206"/>
      <c r="G30" s="206"/>
      <c r="H30" s="206"/>
      <c r="I30" s="206"/>
      <c r="J30" s="206"/>
      <c r="K30" s="206"/>
      <c r="L30" s="206"/>
      <c r="M30" s="206"/>
      <c r="N30" s="206"/>
      <c r="O30" s="250"/>
      <c r="P30" s="206"/>
      <c r="Q30" s="206"/>
      <c r="R30" s="206"/>
      <c r="S30" s="206"/>
      <c r="T30" s="206"/>
      <c r="U30" s="206"/>
      <c r="V30" s="206"/>
      <c r="W30" s="249"/>
      <c r="X30" s="206"/>
      <c r="Y30" s="206"/>
      <c r="Z30" s="206"/>
      <c r="AA30" s="206"/>
      <c r="AB30" s="206"/>
      <c r="AC30" s="206"/>
      <c r="AD30" s="206"/>
      <c r="AE30" s="206"/>
      <c r="AF30" s="206"/>
      <c r="AG30" s="250"/>
      <c r="AH30" s="206"/>
      <c r="AI30" s="206"/>
      <c r="AJ30" s="206"/>
      <c r="AK30" s="208"/>
      <c r="AL30" s="208"/>
      <c r="AM30" s="208"/>
      <c r="AN30" s="208"/>
      <c r="AO30" s="208"/>
      <c r="AP30" s="208"/>
      <c r="AQ30" s="208"/>
      <c r="AR30" s="208"/>
      <c r="AS30" s="208"/>
      <c r="AT30" s="208"/>
    </row>
    <row r="31" spans="2:56" ht="13.5" customHeight="1" thickBot="1" x14ac:dyDescent="0.3">
      <c r="B31" s="23"/>
      <c r="C31" s="293" t="str">
        <f>CONCATENATE("View Synthesis [ ",'Summary (auto)'!$C$3," ]")</f>
        <v>View Synthesis [ MPEG-151 ]</v>
      </c>
      <c r="D31" s="269"/>
      <c r="E31" s="269"/>
      <c r="F31" s="269"/>
      <c r="G31" s="269"/>
      <c r="H31" s="269"/>
      <c r="I31" s="269"/>
      <c r="J31" s="269"/>
      <c r="K31" s="269"/>
      <c r="L31" s="269"/>
      <c r="M31" s="269"/>
      <c r="N31" s="269"/>
      <c r="O31" s="269"/>
      <c r="P31" s="269"/>
      <c r="Q31" s="269"/>
      <c r="R31" s="294"/>
      <c r="S31" s="206"/>
      <c r="T31" s="23"/>
      <c r="U31" s="293" t="str">
        <f>CONCATENATE("View Synthesis [ ",'Summary (auto)'!$C$4," ]")</f>
        <v>View Synthesis [ my ]</v>
      </c>
      <c r="V31" s="269"/>
      <c r="W31" s="269"/>
      <c r="X31" s="269"/>
      <c r="Y31" s="269"/>
      <c r="Z31" s="269"/>
      <c r="AA31" s="269"/>
      <c r="AB31" s="269"/>
      <c r="AC31" s="269"/>
      <c r="AD31" s="269"/>
      <c r="AE31" s="269"/>
      <c r="AF31" s="269"/>
      <c r="AG31" s="269"/>
      <c r="AH31" s="269"/>
      <c r="AI31" s="269"/>
      <c r="AJ31" s="294"/>
      <c r="AK31" s="208"/>
      <c r="AL31" s="208"/>
      <c r="AM31" s="305" t="s">
        <v>70</v>
      </c>
      <c r="AN31" s="279"/>
      <c r="AO31" s="279"/>
      <c r="AP31" s="279"/>
      <c r="AQ31" s="154"/>
      <c r="AR31" s="208"/>
      <c r="AS31" s="208"/>
      <c r="AT31" s="208"/>
    </row>
    <row r="32" spans="2:56" ht="13.5" customHeight="1" thickBot="1" x14ac:dyDescent="0.2">
      <c r="B32" s="26" t="s">
        <v>71</v>
      </c>
      <c r="C32" s="96"/>
      <c r="D32" s="96"/>
      <c r="E32" s="206"/>
      <c r="F32" s="24" t="s">
        <v>30</v>
      </c>
      <c r="G32" s="24" t="s">
        <v>41</v>
      </c>
      <c r="H32" s="24" t="s">
        <v>44</v>
      </c>
      <c r="I32" s="24" t="s">
        <v>47</v>
      </c>
      <c r="J32" s="24" t="s">
        <v>57</v>
      </c>
      <c r="K32" s="24"/>
      <c r="L32" s="120"/>
      <c r="M32" s="120"/>
      <c r="N32" s="24"/>
      <c r="O32" s="257"/>
      <c r="P32" s="24"/>
      <c r="Q32" s="24"/>
      <c r="R32" s="25" t="s">
        <v>54</v>
      </c>
      <c r="S32" s="206"/>
      <c r="T32" s="26" t="s">
        <v>71</v>
      </c>
      <c r="U32" s="96"/>
      <c r="V32" s="96"/>
      <c r="W32" s="206"/>
      <c r="X32" s="24" t="s">
        <v>30</v>
      </c>
      <c r="Y32" s="24" t="s">
        <v>41</v>
      </c>
      <c r="Z32" s="24" t="s">
        <v>44</v>
      </c>
      <c r="AA32" s="24" t="s">
        <v>47</v>
      </c>
      <c r="AB32" s="24" t="s">
        <v>57</v>
      </c>
      <c r="AC32" s="24"/>
      <c r="AD32" s="206"/>
      <c r="AE32" s="206"/>
      <c r="AF32" s="24"/>
      <c r="AG32" s="257"/>
      <c r="AH32" s="24"/>
      <c r="AI32" s="24"/>
      <c r="AJ32" s="25" t="s">
        <v>54</v>
      </c>
      <c r="AK32" s="208"/>
      <c r="AL32" s="26" t="s">
        <v>71</v>
      </c>
      <c r="AM32" s="100" t="s">
        <v>30</v>
      </c>
      <c r="AN32" s="32" t="s">
        <v>41</v>
      </c>
      <c r="AO32" s="32" t="s">
        <v>44</v>
      </c>
      <c r="AP32" s="32" t="s">
        <v>47</v>
      </c>
      <c r="AQ32" s="99" t="s">
        <v>57</v>
      </c>
      <c r="AR32" s="92"/>
      <c r="AS32" s="250"/>
      <c r="AT32" s="92"/>
    </row>
    <row r="33" spans="2:52" x14ac:dyDescent="0.15">
      <c r="B33" s="292" t="s">
        <v>72</v>
      </c>
      <c r="C33" s="27" t="s">
        <v>34</v>
      </c>
      <c r="D33" s="41"/>
      <c r="E33" s="57"/>
      <c r="F33" s="98">
        <v>28.625433000000001</v>
      </c>
      <c r="G33" s="98">
        <v>33.800162</v>
      </c>
      <c r="H33" s="98">
        <v>0.95816604000000005</v>
      </c>
      <c r="I33" s="62">
        <v>0.95944404000000005</v>
      </c>
      <c r="J33" s="62">
        <v>6.0420624999999999E-2</v>
      </c>
      <c r="K33" s="63"/>
      <c r="L33" s="258"/>
      <c r="M33" s="258"/>
      <c r="N33" s="57"/>
      <c r="O33" s="28"/>
      <c r="P33" s="57"/>
      <c r="Q33" s="28"/>
      <c r="R33" s="133"/>
      <c r="S33" s="206"/>
      <c r="T33" s="292" t="s">
        <v>72</v>
      </c>
      <c r="U33" s="27" t="s">
        <v>34</v>
      </c>
      <c r="V33" s="41"/>
      <c r="W33" s="57"/>
      <c r="X33" s="98">
        <v>28.606241000000001</v>
      </c>
      <c r="Y33" s="98">
        <v>33.757300000000001</v>
      </c>
      <c r="Z33" s="98">
        <v>0.95795439999999998</v>
      </c>
      <c r="AA33" s="62">
        <v>0.95908225000000003</v>
      </c>
      <c r="AB33" s="62">
        <v>6.0652286E-2</v>
      </c>
      <c r="AC33" s="63"/>
      <c r="AD33" s="258"/>
      <c r="AE33" s="258"/>
      <c r="AF33" s="57"/>
      <c r="AG33" s="28"/>
      <c r="AH33" s="57"/>
      <c r="AI33" s="28"/>
      <c r="AJ33" s="133"/>
      <c r="AK33" s="208"/>
      <c r="AL33" s="292" t="s">
        <v>72</v>
      </c>
      <c r="AM33" s="121">
        <f t="shared" ref="AM33:AM96" si="4">IF(OR(X33="",F33=""),"",X33-F33)</f>
        <v>-1.919200000000032E-2</v>
      </c>
      <c r="AN33" s="97">
        <f t="shared" ref="AN33:AN96" si="5">IF(OR(Y33="",G33=""),"",Y33-G33)</f>
        <v>-4.2861999999999512E-2</v>
      </c>
      <c r="AO33" s="97">
        <f t="shared" ref="AO33:AO96" si="6">IF(OR(Z33="",H33=""),"",Z33-H33)</f>
        <v>-2.1164000000006844E-4</v>
      </c>
      <c r="AP33" s="97">
        <f t="shared" ref="AP33:AP96" si="7">IF(OR(AA33="",I33=""),"",AA33-I33)</f>
        <v>-3.6179000000002848E-4</v>
      </c>
      <c r="AQ33" s="122">
        <f t="shared" ref="AQ33:AQ96" si="8">IF(OR(AB33="",J33=""),"",AB33-J33)</f>
        <v>2.3166100000000106E-4</v>
      </c>
      <c r="AR33" s="42"/>
      <c r="AS33" s="42" t="str">
        <f t="shared" ref="AS33:AS64" si="9">IF(OR(AD33="",L33=""),"",AD33-L33)</f>
        <v/>
      </c>
      <c r="AT33" s="42" t="str">
        <f t="shared" ref="AT33:AT64" si="10">IF(OR(AE33="",M33=""),"",AE33-M33)</f>
        <v/>
      </c>
      <c r="AX33" s="12"/>
      <c r="AZ33" s="12"/>
    </row>
    <row r="34" spans="2:52" ht="13.5" customHeight="1" x14ac:dyDescent="0.15">
      <c r="B34" s="290"/>
      <c r="C34" s="29" t="s">
        <v>35</v>
      </c>
      <c r="D34" s="187"/>
      <c r="E34" s="58"/>
      <c r="F34" s="188">
        <v>32.526097</v>
      </c>
      <c r="G34" s="188">
        <v>36.715558000000001</v>
      </c>
      <c r="H34" s="188">
        <v>0.97664899000000005</v>
      </c>
      <c r="I34" s="64">
        <v>0.97845325999999999</v>
      </c>
      <c r="J34" s="64">
        <v>3.3872270000000003E-2</v>
      </c>
      <c r="K34" s="189"/>
      <c r="L34" s="259"/>
      <c r="M34" s="259"/>
      <c r="N34" s="58"/>
      <c r="O34" s="30"/>
      <c r="P34" s="58"/>
      <c r="Q34" s="30"/>
      <c r="R34" s="134"/>
      <c r="S34" s="206"/>
      <c r="T34" s="290"/>
      <c r="U34" s="29" t="s">
        <v>35</v>
      </c>
      <c r="V34" s="187"/>
      <c r="W34" s="58"/>
      <c r="X34" s="188">
        <v>32.509692999999999</v>
      </c>
      <c r="Y34" s="188">
        <v>36.708007000000002</v>
      </c>
      <c r="Z34" s="188">
        <v>0.97664127000000001</v>
      </c>
      <c r="AA34" s="64">
        <v>0.97842819999999997</v>
      </c>
      <c r="AB34" s="64">
        <v>3.4008507E-2</v>
      </c>
      <c r="AC34" s="189"/>
      <c r="AD34" s="259"/>
      <c r="AE34" s="259"/>
      <c r="AF34" s="58"/>
      <c r="AG34" s="30"/>
      <c r="AH34" s="58"/>
      <c r="AI34" s="30"/>
      <c r="AJ34" s="134"/>
      <c r="AK34" s="208"/>
      <c r="AL34" s="290"/>
      <c r="AM34" s="88">
        <f t="shared" si="4"/>
        <v>-1.6404000000001417E-2</v>
      </c>
      <c r="AN34" s="123">
        <f t="shared" si="5"/>
        <v>-7.5509999999994193E-3</v>
      </c>
      <c r="AO34" s="123">
        <f t="shared" si="6"/>
        <v>-7.720000000044358E-6</v>
      </c>
      <c r="AP34" s="123">
        <f t="shared" si="7"/>
        <v>-2.5060000000021176E-5</v>
      </c>
      <c r="AQ34" s="89">
        <f t="shared" si="8"/>
        <v>1.3623699999999739E-4</v>
      </c>
      <c r="AR34" s="42"/>
      <c r="AS34" s="42" t="str">
        <f t="shared" si="9"/>
        <v/>
      </c>
      <c r="AT34" s="42" t="str">
        <f t="shared" si="10"/>
        <v/>
      </c>
      <c r="AX34" s="12"/>
      <c r="AZ34" s="12"/>
    </row>
    <row r="35" spans="2:52" ht="13.5" customHeight="1" x14ac:dyDescent="0.15">
      <c r="B35" s="290"/>
      <c r="C35" s="29" t="s">
        <v>36</v>
      </c>
      <c r="D35" s="187"/>
      <c r="E35" s="58"/>
      <c r="F35" s="188">
        <v>37.837978</v>
      </c>
      <c r="G35" s="188">
        <v>41.291156000000001</v>
      </c>
      <c r="H35" s="188">
        <v>0.98886932000000005</v>
      </c>
      <c r="I35" s="64">
        <v>0.99229089999999998</v>
      </c>
      <c r="J35" s="64">
        <v>1.7588023000000001E-2</v>
      </c>
      <c r="K35" s="189"/>
      <c r="L35" s="259"/>
      <c r="M35" s="259"/>
      <c r="N35" s="58"/>
      <c r="O35" s="30"/>
      <c r="P35" s="58"/>
      <c r="Q35" s="30"/>
      <c r="R35" s="134"/>
      <c r="S35" s="206"/>
      <c r="T35" s="290"/>
      <c r="U35" s="29" t="s">
        <v>36</v>
      </c>
      <c r="V35" s="187"/>
      <c r="W35" s="58"/>
      <c r="X35" s="188">
        <v>37.848537999999998</v>
      </c>
      <c r="Y35" s="188">
        <v>41.295135000000002</v>
      </c>
      <c r="Z35" s="188">
        <v>0.98885904999999996</v>
      </c>
      <c r="AA35" s="64">
        <v>0.99215078000000001</v>
      </c>
      <c r="AB35" s="64">
        <v>1.7708695999999999E-2</v>
      </c>
      <c r="AC35" s="189"/>
      <c r="AD35" s="259"/>
      <c r="AE35" s="259"/>
      <c r="AF35" s="58"/>
      <c r="AG35" s="30"/>
      <c r="AH35" s="58"/>
      <c r="AI35" s="30"/>
      <c r="AJ35" s="134"/>
      <c r="AK35" s="208"/>
      <c r="AL35" s="290"/>
      <c r="AM35" s="88">
        <f t="shared" si="4"/>
        <v>1.0559999999998126E-2</v>
      </c>
      <c r="AN35" s="123">
        <f t="shared" si="5"/>
        <v>3.979000000001065E-3</v>
      </c>
      <c r="AO35" s="123">
        <f t="shared" si="6"/>
        <v>-1.0270000000089929E-5</v>
      </c>
      <c r="AP35" s="123">
        <f t="shared" si="7"/>
        <v>-1.4011999999996583E-4</v>
      </c>
      <c r="AQ35" s="89">
        <f t="shared" si="8"/>
        <v>1.2067299999999823E-4</v>
      </c>
      <c r="AR35" s="42"/>
      <c r="AS35" s="42" t="str">
        <f t="shared" si="9"/>
        <v/>
      </c>
      <c r="AT35" s="42" t="str">
        <f t="shared" si="10"/>
        <v/>
      </c>
      <c r="AX35" s="12"/>
      <c r="AZ35" s="12"/>
    </row>
    <row r="36" spans="2:52" ht="13.5" customHeight="1" x14ac:dyDescent="0.15">
      <c r="B36" s="290"/>
      <c r="C36" s="29" t="s">
        <v>38</v>
      </c>
      <c r="D36" s="187"/>
      <c r="E36" s="58"/>
      <c r="F36" s="188">
        <v>41.161842</v>
      </c>
      <c r="G36" s="188">
        <v>44.417527999999997</v>
      </c>
      <c r="H36" s="188">
        <v>0.99259171999999996</v>
      </c>
      <c r="I36" s="64">
        <v>0.99643442999999998</v>
      </c>
      <c r="J36" s="64">
        <v>9.9254440000000003E-3</v>
      </c>
      <c r="K36" s="189"/>
      <c r="L36" s="259"/>
      <c r="M36" s="259"/>
      <c r="N36" s="58"/>
      <c r="O36" s="30"/>
      <c r="P36" s="58"/>
      <c r="Q36" s="30"/>
      <c r="R36" s="134"/>
      <c r="S36" s="206"/>
      <c r="T36" s="290"/>
      <c r="U36" s="29" t="s">
        <v>38</v>
      </c>
      <c r="V36" s="187"/>
      <c r="W36" s="58"/>
      <c r="X36" s="188">
        <v>41.151935000000002</v>
      </c>
      <c r="Y36" s="188">
        <v>44.403545999999999</v>
      </c>
      <c r="Z36" s="188">
        <v>0.99258968000000003</v>
      </c>
      <c r="AA36" s="64">
        <v>0.99639887999999999</v>
      </c>
      <c r="AB36" s="64">
        <v>9.8505820000000001E-3</v>
      </c>
      <c r="AC36" s="189"/>
      <c r="AD36" s="259"/>
      <c r="AE36" s="259"/>
      <c r="AF36" s="58"/>
      <c r="AG36" s="30"/>
      <c r="AH36" s="58"/>
      <c r="AI36" s="30"/>
      <c r="AJ36" s="134"/>
      <c r="AK36" s="208"/>
      <c r="AL36" s="290"/>
      <c r="AM36" s="88">
        <f t="shared" si="4"/>
        <v>-9.9069999999983338E-3</v>
      </c>
      <c r="AN36" s="123">
        <f t="shared" si="5"/>
        <v>-1.3981999999998607E-2</v>
      </c>
      <c r="AO36" s="123">
        <f t="shared" si="6"/>
        <v>-2.0399999999254348E-6</v>
      </c>
      <c r="AP36" s="123">
        <f t="shared" si="7"/>
        <v>-3.5549999999995308E-5</v>
      </c>
      <c r="AQ36" s="89">
        <f t="shared" si="8"/>
        <v>-7.4862000000000192E-5</v>
      </c>
      <c r="AR36" s="42"/>
      <c r="AS36" s="42" t="str">
        <f t="shared" si="9"/>
        <v/>
      </c>
      <c r="AT36" s="42" t="str">
        <f t="shared" si="10"/>
        <v/>
      </c>
      <c r="AX36" s="12"/>
      <c r="AZ36" s="12"/>
    </row>
    <row r="37" spans="2:52" ht="13.5" customHeight="1" thickBot="1" x14ac:dyDescent="0.2">
      <c r="B37" s="290"/>
      <c r="C37" s="29"/>
      <c r="D37" s="187"/>
      <c r="E37" s="58"/>
      <c r="F37" s="190"/>
      <c r="G37" s="190"/>
      <c r="H37" s="190"/>
      <c r="I37" s="58"/>
      <c r="J37" s="58"/>
      <c r="K37" s="189"/>
      <c r="L37" s="259"/>
      <c r="M37" s="259"/>
      <c r="N37" s="58"/>
      <c r="O37" s="30"/>
      <c r="P37" s="58"/>
      <c r="Q37" s="30"/>
      <c r="R37" s="185"/>
      <c r="S37" s="206"/>
      <c r="T37" s="290"/>
      <c r="U37" s="29"/>
      <c r="V37" s="187"/>
      <c r="W37" s="58"/>
      <c r="X37" s="190"/>
      <c r="Y37" s="190"/>
      <c r="Z37" s="190"/>
      <c r="AA37" s="58"/>
      <c r="AB37" s="58"/>
      <c r="AC37" s="189"/>
      <c r="AD37" s="259"/>
      <c r="AE37" s="259"/>
      <c r="AF37" s="58"/>
      <c r="AG37" s="30"/>
      <c r="AH37" s="58"/>
      <c r="AI37" s="30"/>
      <c r="AJ37" s="185"/>
      <c r="AK37" s="208"/>
      <c r="AL37" s="290"/>
      <c r="AM37" s="124" t="str">
        <f t="shared" si="4"/>
        <v/>
      </c>
      <c r="AN37" s="125" t="str">
        <f t="shared" si="5"/>
        <v/>
      </c>
      <c r="AO37" s="125" t="str">
        <f t="shared" si="6"/>
        <v/>
      </c>
      <c r="AP37" s="125" t="str">
        <f t="shared" si="7"/>
        <v/>
      </c>
      <c r="AQ37" s="126" t="str">
        <f t="shared" si="8"/>
        <v/>
      </c>
      <c r="AR37" s="42"/>
      <c r="AS37" s="42" t="str">
        <f t="shared" si="9"/>
        <v/>
      </c>
      <c r="AT37" s="42" t="str">
        <f t="shared" si="10"/>
        <v/>
      </c>
      <c r="AX37" s="12"/>
      <c r="AZ37" s="12"/>
    </row>
    <row r="38" spans="2:52" x14ac:dyDescent="0.15">
      <c r="B38" s="292" t="s">
        <v>73</v>
      </c>
      <c r="C38" s="27" t="s">
        <v>34</v>
      </c>
      <c r="D38" s="41"/>
      <c r="E38" s="57"/>
      <c r="F38" s="98">
        <v>28.578773000000002</v>
      </c>
      <c r="G38" s="98">
        <v>33.864640999999999</v>
      </c>
      <c r="H38" s="98">
        <v>0.95851671000000005</v>
      </c>
      <c r="I38" s="62">
        <v>0.95953765000000002</v>
      </c>
      <c r="J38" s="62">
        <v>5.8007006E-2</v>
      </c>
      <c r="K38" s="63"/>
      <c r="L38" s="258"/>
      <c r="M38" s="258"/>
      <c r="N38" s="57"/>
      <c r="O38" s="28"/>
      <c r="P38" s="57"/>
      <c r="Q38" s="28"/>
      <c r="R38" s="133"/>
      <c r="S38" s="206"/>
      <c r="T38" s="292" t="s">
        <v>73</v>
      </c>
      <c r="U38" s="27" t="s">
        <v>34</v>
      </c>
      <c r="V38" s="41"/>
      <c r="W38" s="57"/>
      <c r="X38" s="98">
        <v>28.576087000000001</v>
      </c>
      <c r="Y38" s="98">
        <v>33.842238999999999</v>
      </c>
      <c r="Z38" s="98">
        <v>0.95830128999999997</v>
      </c>
      <c r="AA38" s="62">
        <v>0.95944598000000003</v>
      </c>
      <c r="AB38" s="62">
        <v>5.8020950000000002E-2</v>
      </c>
      <c r="AC38" s="63"/>
      <c r="AD38" s="258"/>
      <c r="AE38" s="258"/>
      <c r="AF38" s="57"/>
      <c r="AG38" s="28"/>
      <c r="AH38" s="57"/>
      <c r="AI38" s="28"/>
      <c r="AJ38" s="133"/>
      <c r="AK38" s="208"/>
      <c r="AL38" s="292" t="s">
        <v>73</v>
      </c>
      <c r="AM38" s="121">
        <f t="shared" si="4"/>
        <v>-2.6860000000006323E-3</v>
      </c>
      <c r="AN38" s="97">
        <f t="shared" si="5"/>
        <v>-2.2401999999999589E-2</v>
      </c>
      <c r="AO38" s="97">
        <f t="shared" si="6"/>
        <v>-2.1542000000007722E-4</v>
      </c>
      <c r="AP38" s="97">
        <f t="shared" si="7"/>
        <v>-9.166999999998815E-5</v>
      </c>
      <c r="AQ38" s="122">
        <f t="shared" si="8"/>
        <v>1.3944000000001844E-5</v>
      </c>
      <c r="AR38" s="42"/>
      <c r="AS38" s="42" t="str">
        <f t="shared" si="9"/>
        <v/>
      </c>
      <c r="AT38" s="42" t="str">
        <f t="shared" si="10"/>
        <v/>
      </c>
      <c r="AX38" s="12"/>
      <c r="AZ38" s="12"/>
    </row>
    <row r="39" spans="2:52" ht="13.5" customHeight="1" x14ac:dyDescent="0.15">
      <c r="B39" s="290"/>
      <c r="C39" s="29" t="s">
        <v>35</v>
      </c>
      <c r="D39" s="187"/>
      <c r="E39" s="58"/>
      <c r="F39" s="188">
        <v>32.735107999999997</v>
      </c>
      <c r="G39" s="188">
        <v>37.017530999999998</v>
      </c>
      <c r="H39" s="188">
        <v>0.97668653000000005</v>
      </c>
      <c r="I39" s="64">
        <v>0.97854874999999997</v>
      </c>
      <c r="J39" s="64">
        <v>3.2493220000000003E-2</v>
      </c>
      <c r="K39" s="189"/>
      <c r="L39" s="259"/>
      <c r="M39" s="259"/>
      <c r="N39" s="58"/>
      <c r="O39" s="30"/>
      <c r="P39" s="58"/>
      <c r="Q39" s="30"/>
      <c r="R39" s="134"/>
      <c r="S39" s="206"/>
      <c r="T39" s="290"/>
      <c r="U39" s="29" t="s">
        <v>35</v>
      </c>
      <c r="V39" s="187"/>
      <c r="W39" s="58"/>
      <c r="X39" s="188">
        <v>32.751621</v>
      </c>
      <c r="Y39" s="188">
        <v>37.040595000000003</v>
      </c>
      <c r="Z39" s="188">
        <v>0.97674399000000001</v>
      </c>
      <c r="AA39" s="64">
        <v>0.97856357999999999</v>
      </c>
      <c r="AB39" s="64">
        <v>3.2526060000000002E-2</v>
      </c>
      <c r="AC39" s="189"/>
      <c r="AD39" s="259"/>
      <c r="AE39" s="259"/>
      <c r="AF39" s="58"/>
      <c r="AG39" s="30"/>
      <c r="AH39" s="58"/>
      <c r="AI39" s="30"/>
      <c r="AJ39" s="134"/>
      <c r="AK39" s="208"/>
      <c r="AL39" s="290"/>
      <c r="AM39" s="88">
        <f t="shared" si="4"/>
        <v>1.6513000000003331E-2</v>
      </c>
      <c r="AN39" s="123">
        <f t="shared" si="5"/>
        <v>2.306400000000508E-2</v>
      </c>
      <c r="AO39" s="123">
        <f t="shared" si="6"/>
        <v>5.7459999999953659E-5</v>
      </c>
      <c r="AP39" s="123">
        <f t="shared" si="7"/>
        <v>1.4830000000021215E-5</v>
      </c>
      <c r="AQ39" s="89">
        <f t="shared" si="8"/>
        <v>3.2839999999999259E-5</v>
      </c>
      <c r="AR39" s="42"/>
      <c r="AS39" s="42" t="str">
        <f t="shared" si="9"/>
        <v/>
      </c>
      <c r="AT39" s="42" t="str">
        <f t="shared" si="10"/>
        <v/>
      </c>
      <c r="AX39" s="12"/>
      <c r="AZ39" s="12"/>
    </row>
    <row r="40" spans="2:52" ht="13.5" customHeight="1" x14ac:dyDescent="0.15">
      <c r="B40" s="290"/>
      <c r="C40" s="29" t="s">
        <v>36</v>
      </c>
      <c r="D40" s="187"/>
      <c r="E40" s="58"/>
      <c r="F40" s="188">
        <v>38.035969000000001</v>
      </c>
      <c r="G40" s="188">
        <v>41.512183</v>
      </c>
      <c r="H40" s="188">
        <v>0.98868822000000001</v>
      </c>
      <c r="I40" s="64">
        <v>0.99224303999999997</v>
      </c>
      <c r="J40" s="64">
        <v>1.6460042000000001E-2</v>
      </c>
      <c r="K40" s="189"/>
      <c r="L40" s="259"/>
      <c r="M40" s="259"/>
      <c r="N40" s="58"/>
      <c r="O40" s="30"/>
      <c r="P40" s="58"/>
      <c r="Q40" s="30"/>
      <c r="R40" s="134"/>
      <c r="S40" s="206"/>
      <c r="T40" s="290"/>
      <c r="U40" s="29" t="s">
        <v>36</v>
      </c>
      <c r="V40" s="187"/>
      <c r="W40" s="58"/>
      <c r="X40" s="188">
        <v>38.073614999999997</v>
      </c>
      <c r="Y40" s="188">
        <v>41.535558999999999</v>
      </c>
      <c r="Z40" s="188">
        <v>0.98866178999999998</v>
      </c>
      <c r="AA40" s="64">
        <v>0.99206970000000005</v>
      </c>
      <c r="AB40" s="64">
        <v>1.6464552E-2</v>
      </c>
      <c r="AC40" s="189"/>
      <c r="AD40" s="259"/>
      <c r="AE40" s="259"/>
      <c r="AF40" s="58"/>
      <c r="AG40" s="30"/>
      <c r="AH40" s="58"/>
      <c r="AI40" s="30"/>
      <c r="AJ40" s="134"/>
      <c r="AK40" s="208"/>
      <c r="AL40" s="290"/>
      <c r="AM40" s="88">
        <f t="shared" si="4"/>
        <v>3.7645999999995183E-2</v>
      </c>
      <c r="AN40" s="123">
        <f t="shared" si="5"/>
        <v>2.3375999999998953E-2</v>
      </c>
      <c r="AO40" s="123">
        <f t="shared" si="6"/>
        <v>-2.6430000000021714E-5</v>
      </c>
      <c r="AP40" s="123">
        <f t="shared" si="7"/>
        <v>-1.7333999999991079E-4</v>
      </c>
      <c r="AQ40" s="89">
        <f t="shared" si="8"/>
        <v>4.5099999999992368E-6</v>
      </c>
      <c r="AR40" s="42"/>
      <c r="AS40" s="42" t="str">
        <f t="shared" si="9"/>
        <v/>
      </c>
      <c r="AT40" s="42" t="str">
        <f t="shared" si="10"/>
        <v/>
      </c>
      <c r="AX40" s="12"/>
      <c r="AZ40" s="12"/>
    </row>
    <row r="41" spans="2:52" ht="13.5" customHeight="1" x14ac:dyDescent="0.15">
      <c r="B41" s="290"/>
      <c r="C41" s="29" t="s">
        <v>38</v>
      </c>
      <c r="D41" s="187"/>
      <c r="E41" s="58"/>
      <c r="F41" s="188">
        <v>41.061107999999997</v>
      </c>
      <c r="G41" s="188">
        <v>44.348564000000003</v>
      </c>
      <c r="H41" s="188">
        <v>0.99230496000000001</v>
      </c>
      <c r="I41" s="64">
        <v>0.99632756</v>
      </c>
      <c r="J41" s="64">
        <v>9.9564409999999999E-3</v>
      </c>
      <c r="K41" s="189"/>
      <c r="L41" s="259"/>
      <c r="M41" s="259"/>
      <c r="N41" s="58"/>
      <c r="O41" s="30"/>
      <c r="P41" s="58"/>
      <c r="Q41" s="30"/>
      <c r="R41" s="134"/>
      <c r="S41" s="206"/>
      <c r="T41" s="290"/>
      <c r="U41" s="29" t="s">
        <v>38</v>
      </c>
      <c r="V41" s="187"/>
      <c r="W41" s="58"/>
      <c r="X41" s="188">
        <v>41.055456999999997</v>
      </c>
      <c r="Y41" s="188">
        <v>44.343828999999999</v>
      </c>
      <c r="Z41" s="188">
        <v>0.99230686000000001</v>
      </c>
      <c r="AA41" s="64">
        <v>0.99629113999999996</v>
      </c>
      <c r="AB41" s="64">
        <v>9.9254219999999997E-3</v>
      </c>
      <c r="AC41" s="189"/>
      <c r="AD41" s="259"/>
      <c r="AE41" s="259"/>
      <c r="AF41" s="58"/>
      <c r="AG41" s="30"/>
      <c r="AH41" s="58"/>
      <c r="AI41" s="30"/>
      <c r="AJ41" s="134"/>
      <c r="AK41" s="208"/>
      <c r="AL41" s="290"/>
      <c r="AM41" s="88">
        <f t="shared" si="4"/>
        <v>-5.6510000000002947E-3</v>
      </c>
      <c r="AN41" s="123">
        <f t="shared" si="5"/>
        <v>-4.7350000000037085E-3</v>
      </c>
      <c r="AO41" s="123">
        <f t="shared" si="6"/>
        <v>1.8999999999991246E-6</v>
      </c>
      <c r="AP41" s="123">
        <f t="shared" si="7"/>
        <v>-3.6420000000036978E-5</v>
      </c>
      <c r="AQ41" s="89">
        <f t="shared" si="8"/>
        <v>-3.1019000000000185E-5</v>
      </c>
      <c r="AR41" s="42"/>
      <c r="AS41" s="42" t="str">
        <f t="shared" si="9"/>
        <v/>
      </c>
      <c r="AT41" s="42" t="str">
        <f t="shared" si="10"/>
        <v/>
      </c>
      <c r="AX41" s="12"/>
      <c r="AZ41" s="12"/>
    </row>
    <row r="42" spans="2:52" ht="13.5" customHeight="1" thickBot="1" x14ac:dyDescent="0.2">
      <c r="B42" s="290"/>
      <c r="C42" s="29"/>
      <c r="D42" s="187"/>
      <c r="E42" s="58"/>
      <c r="F42" s="190"/>
      <c r="G42" s="190"/>
      <c r="H42" s="190"/>
      <c r="I42" s="58"/>
      <c r="J42" s="58"/>
      <c r="K42" s="189"/>
      <c r="L42" s="259"/>
      <c r="M42" s="259"/>
      <c r="N42" s="58"/>
      <c r="O42" s="30"/>
      <c r="P42" s="58"/>
      <c r="Q42" s="30"/>
      <c r="R42" s="185"/>
      <c r="S42" s="206"/>
      <c r="T42" s="290"/>
      <c r="U42" s="29"/>
      <c r="V42" s="187"/>
      <c r="W42" s="58"/>
      <c r="X42" s="190"/>
      <c r="Y42" s="190"/>
      <c r="Z42" s="190"/>
      <c r="AA42" s="58"/>
      <c r="AB42" s="58"/>
      <c r="AC42" s="189"/>
      <c r="AD42" s="259"/>
      <c r="AE42" s="259"/>
      <c r="AF42" s="58"/>
      <c r="AG42" s="30"/>
      <c r="AH42" s="58"/>
      <c r="AI42" s="30"/>
      <c r="AJ42" s="185"/>
      <c r="AK42" s="208"/>
      <c r="AL42" s="290"/>
      <c r="AM42" s="124" t="str">
        <f t="shared" si="4"/>
        <v/>
      </c>
      <c r="AN42" s="125" t="str">
        <f t="shared" si="5"/>
        <v/>
      </c>
      <c r="AO42" s="125" t="str">
        <f t="shared" si="6"/>
        <v/>
      </c>
      <c r="AP42" s="125" t="str">
        <f t="shared" si="7"/>
        <v/>
      </c>
      <c r="AQ42" s="126" t="str">
        <f t="shared" si="8"/>
        <v/>
      </c>
      <c r="AR42" s="42"/>
      <c r="AS42" s="42" t="str">
        <f t="shared" si="9"/>
        <v/>
      </c>
      <c r="AT42" s="42" t="str">
        <f t="shared" si="10"/>
        <v/>
      </c>
      <c r="AX42" s="12"/>
      <c r="AZ42" s="12"/>
    </row>
    <row r="43" spans="2:52" x14ac:dyDescent="0.15">
      <c r="B43" s="292" t="s">
        <v>74</v>
      </c>
      <c r="C43" s="27" t="s">
        <v>34</v>
      </c>
      <c r="D43" s="41"/>
      <c r="E43" s="57"/>
      <c r="F43" s="98">
        <v>28.556170999999999</v>
      </c>
      <c r="G43" s="98">
        <v>33.880192999999998</v>
      </c>
      <c r="H43" s="98">
        <v>0.95812195</v>
      </c>
      <c r="I43" s="62">
        <v>0.95963454000000004</v>
      </c>
      <c r="J43" s="62">
        <v>5.4503450000000002E-2</v>
      </c>
      <c r="K43" s="63"/>
      <c r="L43" s="258"/>
      <c r="M43" s="258"/>
      <c r="N43" s="57"/>
      <c r="O43" s="28"/>
      <c r="P43" s="57"/>
      <c r="Q43" s="28"/>
      <c r="R43" s="133"/>
      <c r="S43" s="206"/>
      <c r="T43" s="292" t="s">
        <v>74</v>
      </c>
      <c r="U43" s="27" t="s">
        <v>34</v>
      </c>
      <c r="V43" s="41"/>
      <c r="W43" s="57"/>
      <c r="X43" s="98">
        <v>28.584002999999999</v>
      </c>
      <c r="Y43" s="98">
        <v>33.881385999999999</v>
      </c>
      <c r="Z43" s="98">
        <v>0.95789630000000003</v>
      </c>
      <c r="AA43" s="62">
        <v>0.95963451</v>
      </c>
      <c r="AB43" s="62">
        <v>5.4466899999999999E-2</v>
      </c>
      <c r="AC43" s="63"/>
      <c r="AD43" s="258"/>
      <c r="AE43" s="258"/>
      <c r="AF43" s="57"/>
      <c r="AG43" s="28"/>
      <c r="AH43" s="57"/>
      <c r="AI43" s="28"/>
      <c r="AJ43" s="133"/>
      <c r="AK43" s="208"/>
      <c r="AL43" s="292" t="s">
        <v>74</v>
      </c>
      <c r="AM43" s="121">
        <f t="shared" si="4"/>
        <v>2.7832000000000079E-2</v>
      </c>
      <c r="AN43" s="97">
        <f t="shared" si="5"/>
        <v>1.1930000000006658E-3</v>
      </c>
      <c r="AO43" s="97">
        <f t="shared" si="6"/>
        <v>-2.2564999999996616E-4</v>
      </c>
      <c r="AP43" s="97">
        <f t="shared" si="7"/>
        <v>-3.0000000039720476E-8</v>
      </c>
      <c r="AQ43" s="122">
        <f t="shared" si="8"/>
        <v>-3.6550000000003247E-5</v>
      </c>
      <c r="AR43" s="42"/>
      <c r="AS43" s="42" t="str">
        <f t="shared" si="9"/>
        <v/>
      </c>
      <c r="AT43" s="42" t="str">
        <f t="shared" si="10"/>
        <v/>
      </c>
      <c r="AX43" s="12"/>
      <c r="AZ43" s="12"/>
    </row>
    <row r="44" spans="2:52" ht="13.5" customHeight="1" x14ac:dyDescent="0.15">
      <c r="B44" s="290"/>
      <c r="C44" s="29" t="s">
        <v>35</v>
      </c>
      <c r="D44" s="187"/>
      <c r="E44" s="58"/>
      <c r="F44" s="188">
        <v>32.733150000000002</v>
      </c>
      <c r="G44" s="188">
        <v>37.033020999999998</v>
      </c>
      <c r="H44" s="188">
        <v>0.97679225999999997</v>
      </c>
      <c r="I44" s="64">
        <v>0.97794353999999994</v>
      </c>
      <c r="J44" s="64">
        <v>3.0109317999999999E-2</v>
      </c>
      <c r="K44" s="189"/>
      <c r="L44" s="259"/>
      <c r="M44" s="259"/>
      <c r="N44" s="58"/>
      <c r="O44" s="30"/>
      <c r="P44" s="58"/>
      <c r="Q44" s="30"/>
      <c r="R44" s="134"/>
      <c r="S44" s="206"/>
      <c r="T44" s="290"/>
      <c r="U44" s="29" t="s">
        <v>35</v>
      </c>
      <c r="V44" s="187"/>
      <c r="W44" s="58"/>
      <c r="X44" s="188">
        <v>32.747945000000001</v>
      </c>
      <c r="Y44" s="188">
        <v>37.050581999999999</v>
      </c>
      <c r="Z44" s="188">
        <v>0.97684084000000004</v>
      </c>
      <c r="AA44" s="64">
        <v>0.97787420999999997</v>
      </c>
      <c r="AB44" s="64">
        <v>3.0007347E-2</v>
      </c>
      <c r="AC44" s="189"/>
      <c r="AD44" s="259"/>
      <c r="AE44" s="259"/>
      <c r="AF44" s="58"/>
      <c r="AG44" s="30"/>
      <c r="AH44" s="58"/>
      <c r="AI44" s="30"/>
      <c r="AJ44" s="134"/>
      <c r="AK44" s="208"/>
      <c r="AL44" s="290"/>
      <c r="AM44" s="88">
        <f t="shared" si="4"/>
        <v>1.4794999999999447E-2</v>
      </c>
      <c r="AN44" s="123">
        <f t="shared" si="5"/>
        <v>1.7561000000000604E-2</v>
      </c>
      <c r="AO44" s="123">
        <f t="shared" si="6"/>
        <v>4.8580000000075785E-5</v>
      </c>
      <c r="AP44" s="123">
        <f t="shared" si="7"/>
        <v>-6.9329999999978575E-5</v>
      </c>
      <c r="AQ44" s="89">
        <f t="shared" si="8"/>
        <v>-1.0197099999999931E-4</v>
      </c>
      <c r="AR44" s="42"/>
      <c r="AS44" s="42" t="str">
        <f t="shared" si="9"/>
        <v/>
      </c>
      <c r="AT44" s="42" t="str">
        <f t="shared" si="10"/>
        <v/>
      </c>
      <c r="AX44" s="12"/>
      <c r="AZ44" s="12"/>
    </row>
    <row r="45" spans="2:52" ht="13.5" customHeight="1" x14ac:dyDescent="0.15">
      <c r="B45" s="290"/>
      <c r="C45" s="29" t="s">
        <v>36</v>
      </c>
      <c r="D45" s="187"/>
      <c r="E45" s="58"/>
      <c r="F45" s="188">
        <v>38.102302999999999</v>
      </c>
      <c r="G45" s="188">
        <v>41.527203</v>
      </c>
      <c r="H45" s="188">
        <v>0.98868299999999998</v>
      </c>
      <c r="I45" s="64">
        <v>0.99227814999999997</v>
      </c>
      <c r="J45" s="64">
        <v>1.5371243999999999E-2</v>
      </c>
      <c r="K45" s="189"/>
      <c r="L45" s="259"/>
      <c r="M45" s="259"/>
      <c r="N45" s="58"/>
      <c r="O45" s="30"/>
      <c r="P45" s="58"/>
      <c r="Q45" s="30"/>
      <c r="R45" s="134"/>
      <c r="S45" s="206"/>
      <c r="T45" s="290"/>
      <c r="U45" s="29" t="s">
        <v>36</v>
      </c>
      <c r="V45" s="187"/>
      <c r="W45" s="58"/>
      <c r="X45" s="188">
        <v>38.142125</v>
      </c>
      <c r="Y45" s="188">
        <v>41.555961000000003</v>
      </c>
      <c r="Z45" s="188">
        <v>0.98864353000000005</v>
      </c>
      <c r="AA45" s="64">
        <v>0.99302491999999998</v>
      </c>
      <c r="AB45" s="64">
        <v>1.536884E-2</v>
      </c>
      <c r="AC45" s="189"/>
      <c r="AD45" s="259"/>
      <c r="AE45" s="259"/>
      <c r="AF45" s="58"/>
      <c r="AG45" s="30"/>
      <c r="AH45" s="58"/>
      <c r="AI45" s="30"/>
      <c r="AJ45" s="134"/>
      <c r="AK45" s="208"/>
      <c r="AL45" s="290"/>
      <c r="AM45" s="88">
        <f t="shared" si="4"/>
        <v>3.9822000000000912E-2</v>
      </c>
      <c r="AN45" s="123">
        <f t="shared" si="5"/>
        <v>2.8758000000003392E-2</v>
      </c>
      <c r="AO45" s="123">
        <f t="shared" si="6"/>
        <v>-3.9469999999930394E-5</v>
      </c>
      <c r="AP45" s="123">
        <f t="shared" si="7"/>
        <v>7.4677000000000771E-4</v>
      </c>
      <c r="AQ45" s="89">
        <f t="shared" si="8"/>
        <v>-2.403999999999254E-6</v>
      </c>
      <c r="AR45" s="42"/>
      <c r="AS45" s="42" t="str">
        <f t="shared" si="9"/>
        <v/>
      </c>
      <c r="AT45" s="42" t="str">
        <f t="shared" si="10"/>
        <v/>
      </c>
      <c r="AX45" s="12"/>
      <c r="AZ45" s="12"/>
    </row>
    <row r="46" spans="2:52" ht="13.5" customHeight="1" x14ac:dyDescent="0.15">
      <c r="B46" s="290"/>
      <c r="C46" s="29" t="s">
        <v>38</v>
      </c>
      <c r="D46" s="187"/>
      <c r="E46" s="58"/>
      <c r="F46" s="188">
        <v>41.033734000000003</v>
      </c>
      <c r="G46" s="188">
        <v>44.310282000000001</v>
      </c>
      <c r="H46" s="188">
        <v>0.99237445000000002</v>
      </c>
      <c r="I46" s="64">
        <v>0.9963476</v>
      </c>
      <c r="J46" s="64">
        <v>9.1937560000000008E-3</v>
      </c>
      <c r="K46" s="189"/>
      <c r="L46" s="259"/>
      <c r="M46" s="259"/>
      <c r="N46" s="58"/>
      <c r="O46" s="30"/>
      <c r="P46" s="58"/>
      <c r="Q46" s="30"/>
      <c r="R46" s="134"/>
      <c r="S46" s="206"/>
      <c r="T46" s="290"/>
      <c r="U46" s="29" t="s">
        <v>38</v>
      </c>
      <c r="V46" s="187"/>
      <c r="W46" s="58"/>
      <c r="X46" s="188">
        <v>41.036245999999998</v>
      </c>
      <c r="Y46" s="188">
        <v>44.316871999999996</v>
      </c>
      <c r="Z46" s="188">
        <v>0.99238176</v>
      </c>
      <c r="AA46" s="64">
        <v>0.99634546999999996</v>
      </c>
      <c r="AB46" s="64">
        <v>9.2098809999999996E-3</v>
      </c>
      <c r="AC46" s="189"/>
      <c r="AD46" s="259"/>
      <c r="AE46" s="259"/>
      <c r="AF46" s="58"/>
      <c r="AG46" s="30"/>
      <c r="AH46" s="58"/>
      <c r="AI46" s="30"/>
      <c r="AJ46" s="134"/>
      <c r="AK46" s="208"/>
      <c r="AL46" s="290"/>
      <c r="AM46" s="88">
        <f t="shared" si="4"/>
        <v>2.5119999999958509E-3</v>
      </c>
      <c r="AN46" s="123">
        <f t="shared" si="5"/>
        <v>6.5899999999956549E-3</v>
      </c>
      <c r="AO46" s="123">
        <f t="shared" si="6"/>
        <v>7.3099999999826082E-6</v>
      </c>
      <c r="AP46" s="123">
        <f t="shared" si="7"/>
        <v>-2.1300000000445962E-6</v>
      </c>
      <c r="AQ46" s="89">
        <f t="shared" si="8"/>
        <v>1.6124999999998779E-5</v>
      </c>
      <c r="AR46" s="42"/>
      <c r="AS46" s="42" t="str">
        <f t="shared" si="9"/>
        <v/>
      </c>
      <c r="AT46" s="42" t="str">
        <f t="shared" si="10"/>
        <v/>
      </c>
      <c r="AX46" s="12"/>
      <c r="AZ46" s="12"/>
    </row>
    <row r="47" spans="2:52" ht="13.5" customHeight="1" thickBot="1" x14ac:dyDescent="0.2">
      <c r="B47" s="290"/>
      <c r="C47" s="29"/>
      <c r="D47" s="187"/>
      <c r="E47" s="58"/>
      <c r="F47" s="190"/>
      <c r="G47" s="190"/>
      <c r="H47" s="190"/>
      <c r="I47" s="58"/>
      <c r="J47" s="58"/>
      <c r="K47" s="189"/>
      <c r="L47" s="259"/>
      <c r="M47" s="259"/>
      <c r="N47" s="58"/>
      <c r="O47" s="30"/>
      <c r="P47" s="58"/>
      <c r="Q47" s="30"/>
      <c r="R47" s="185"/>
      <c r="S47" s="206"/>
      <c r="T47" s="290"/>
      <c r="U47" s="29"/>
      <c r="V47" s="187"/>
      <c r="W47" s="58"/>
      <c r="X47" s="190"/>
      <c r="Y47" s="190"/>
      <c r="Z47" s="190"/>
      <c r="AA47" s="58"/>
      <c r="AB47" s="58"/>
      <c r="AC47" s="189"/>
      <c r="AD47" s="259"/>
      <c r="AE47" s="259"/>
      <c r="AF47" s="58"/>
      <c r="AG47" s="30"/>
      <c r="AH47" s="58"/>
      <c r="AI47" s="30"/>
      <c r="AJ47" s="185"/>
      <c r="AK47" s="208"/>
      <c r="AL47" s="290"/>
      <c r="AM47" s="124" t="str">
        <f t="shared" si="4"/>
        <v/>
      </c>
      <c r="AN47" s="125" t="str">
        <f t="shared" si="5"/>
        <v/>
      </c>
      <c r="AO47" s="125" t="str">
        <f t="shared" si="6"/>
        <v/>
      </c>
      <c r="AP47" s="125" t="str">
        <f t="shared" si="7"/>
        <v/>
      </c>
      <c r="AQ47" s="126" t="str">
        <f t="shared" si="8"/>
        <v/>
      </c>
      <c r="AR47" s="42"/>
      <c r="AS47" s="42" t="str">
        <f t="shared" si="9"/>
        <v/>
      </c>
      <c r="AT47" s="42" t="str">
        <f t="shared" si="10"/>
        <v/>
      </c>
      <c r="AX47" s="12"/>
      <c r="AZ47" s="12"/>
    </row>
    <row r="48" spans="2:52" x14ac:dyDescent="0.15">
      <c r="B48" s="292" t="s">
        <v>75</v>
      </c>
      <c r="C48" s="27" t="s">
        <v>34</v>
      </c>
      <c r="D48" s="41"/>
      <c r="E48" s="57"/>
      <c r="F48" s="98">
        <v>28.302211</v>
      </c>
      <c r="G48" s="98">
        <v>33.69623</v>
      </c>
      <c r="H48" s="98">
        <v>0.95795722000000005</v>
      </c>
      <c r="I48" s="62">
        <v>0.95852300999999995</v>
      </c>
      <c r="J48" s="62">
        <v>5.7920770000000003E-2</v>
      </c>
      <c r="K48" s="63"/>
      <c r="L48" s="258"/>
      <c r="M48" s="258"/>
      <c r="N48" s="57"/>
      <c r="O48" s="28"/>
      <c r="P48" s="57"/>
      <c r="Q48" s="28"/>
      <c r="R48" s="133"/>
      <c r="S48" s="206"/>
      <c r="T48" s="292" t="s">
        <v>75</v>
      </c>
      <c r="U48" s="27" t="s">
        <v>34</v>
      </c>
      <c r="V48" s="41"/>
      <c r="W48" s="57"/>
      <c r="X48" s="98">
        <v>28.294712000000001</v>
      </c>
      <c r="Y48" s="98">
        <v>33.681202999999996</v>
      </c>
      <c r="Z48" s="98">
        <v>0.95784751000000001</v>
      </c>
      <c r="AA48" s="62">
        <v>0.95845782000000002</v>
      </c>
      <c r="AB48" s="62">
        <v>5.7672590000000003E-2</v>
      </c>
      <c r="AC48" s="63"/>
      <c r="AD48" s="258"/>
      <c r="AE48" s="258"/>
      <c r="AF48" s="57"/>
      <c r="AG48" s="28"/>
      <c r="AH48" s="57"/>
      <c r="AI48" s="28"/>
      <c r="AJ48" s="133"/>
      <c r="AK48" s="208"/>
      <c r="AL48" s="292" t="s">
        <v>75</v>
      </c>
      <c r="AM48" s="121">
        <f t="shared" si="4"/>
        <v>-7.4989999999992563E-3</v>
      </c>
      <c r="AN48" s="97">
        <f t="shared" si="5"/>
        <v>-1.5027000000003454E-2</v>
      </c>
      <c r="AO48" s="97">
        <f t="shared" si="6"/>
        <v>-1.0971000000004061E-4</v>
      </c>
      <c r="AP48" s="97">
        <f t="shared" si="7"/>
        <v>-6.5189999999937243E-5</v>
      </c>
      <c r="AQ48" s="122">
        <f t="shared" si="8"/>
        <v>-2.4818000000000062E-4</v>
      </c>
      <c r="AR48" s="42" t="str">
        <f t="shared" ref="AR48:AR87" si="11">IF(OR(AC48="",K48=""),"",AC48-K48)</f>
        <v/>
      </c>
      <c r="AS48" s="42" t="str">
        <f t="shared" si="9"/>
        <v/>
      </c>
      <c r="AT48" s="42" t="str">
        <f t="shared" si="10"/>
        <v/>
      </c>
      <c r="AX48" s="12"/>
      <c r="AZ48" s="12"/>
    </row>
    <row r="49" spans="2:52" ht="13.5" customHeight="1" x14ac:dyDescent="0.15">
      <c r="B49" s="290"/>
      <c r="C49" s="29" t="s">
        <v>35</v>
      </c>
      <c r="D49" s="187"/>
      <c r="E49" s="58"/>
      <c r="F49" s="188">
        <v>32.428711</v>
      </c>
      <c r="G49" s="188">
        <v>36.800193999999998</v>
      </c>
      <c r="H49" s="188">
        <v>0.97650667000000002</v>
      </c>
      <c r="I49" s="64">
        <v>0.97885610000000001</v>
      </c>
      <c r="J49" s="64">
        <v>3.3154346000000001E-2</v>
      </c>
      <c r="K49" s="189"/>
      <c r="L49" s="259"/>
      <c r="M49" s="259"/>
      <c r="N49" s="58"/>
      <c r="O49" s="30"/>
      <c r="P49" s="58"/>
      <c r="Q49" s="30"/>
      <c r="R49" s="134"/>
      <c r="S49" s="206"/>
      <c r="T49" s="290"/>
      <c r="U49" s="29" t="s">
        <v>35</v>
      </c>
      <c r="V49" s="187"/>
      <c r="W49" s="58"/>
      <c r="X49" s="188">
        <v>32.460814999999997</v>
      </c>
      <c r="Y49" s="188">
        <v>36.826093</v>
      </c>
      <c r="Z49" s="188">
        <v>0.97657470999999996</v>
      </c>
      <c r="AA49" s="64">
        <v>0.97887900000000005</v>
      </c>
      <c r="AB49" s="64">
        <v>3.3036478000000001E-2</v>
      </c>
      <c r="AC49" s="189"/>
      <c r="AD49" s="259"/>
      <c r="AE49" s="259"/>
      <c r="AF49" s="58"/>
      <c r="AG49" s="30"/>
      <c r="AH49" s="58"/>
      <c r="AI49" s="30"/>
      <c r="AJ49" s="134"/>
      <c r="AK49" s="208"/>
      <c r="AL49" s="290"/>
      <c r="AM49" s="88">
        <f t="shared" si="4"/>
        <v>3.2103999999996802E-2</v>
      </c>
      <c r="AN49" s="123">
        <f t="shared" si="5"/>
        <v>2.5899000000002559E-2</v>
      </c>
      <c r="AO49" s="123">
        <f t="shared" si="6"/>
        <v>6.803999999993593E-5</v>
      </c>
      <c r="AP49" s="123">
        <f t="shared" si="7"/>
        <v>2.2900000000047882E-5</v>
      </c>
      <c r="AQ49" s="89">
        <f t="shared" si="8"/>
        <v>-1.1786800000000014E-4</v>
      </c>
      <c r="AR49" s="42" t="str">
        <f t="shared" si="11"/>
        <v/>
      </c>
      <c r="AS49" s="42" t="str">
        <f t="shared" si="9"/>
        <v/>
      </c>
      <c r="AT49" s="42" t="str">
        <f t="shared" si="10"/>
        <v/>
      </c>
      <c r="AX49" s="12"/>
      <c r="AZ49" s="12"/>
    </row>
    <row r="50" spans="2:52" ht="13.5" customHeight="1" x14ac:dyDescent="0.15">
      <c r="B50" s="290"/>
      <c r="C50" s="29" t="s">
        <v>36</v>
      </c>
      <c r="D50" s="187"/>
      <c r="E50" s="58"/>
      <c r="F50" s="188">
        <v>37.928443999999999</v>
      </c>
      <c r="G50" s="188">
        <v>41.345621999999999</v>
      </c>
      <c r="H50" s="188">
        <v>0.98844043000000004</v>
      </c>
      <c r="I50" s="64">
        <v>0.99216740000000003</v>
      </c>
      <c r="J50" s="64">
        <v>1.7310044E-2</v>
      </c>
      <c r="K50" s="189"/>
      <c r="L50" s="259"/>
      <c r="M50" s="259"/>
      <c r="N50" s="58"/>
      <c r="O50" s="30"/>
      <c r="P50" s="58"/>
      <c r="Q50" s="30"/>
      <c r="R50" s="134"/>
      <c r="S50" s="206"/>
      <c r="T50" s="290"/>
      <c r="U50" s="29" t="s">
        <v>36</v>
      </c>
      <c r="V50" s="187"/>
      <c r="W50" s="58"/>
      <c r="X50" s="188">
        <v>37.973523999999998</v>
      </c>
      <c r="Y50" s="188">
        <v>41.387731000000002</v>
      </c>
      <c r="Z50" s="188">
        <v>0.98839549000000004</v>
      </c>
      <c r="AA50" s="64">
        <v>0.99297025000000005</v>
      </c>
      <c r="AB50" s="64">
        <v>1.7247370000000001E-2</v>
      </c>
      <c r="AC50" s="189"/>
      <c r="AD50" s="259"/>
      <c r="AE50" s="259"/>
      <c r="AF50" s="58"/>
      <c r="AG50" s="30"/>
      <c r="AH50" s="58"/>
      <c r="AI50" s="30"/>
      <c r="AJ50" s="134"/>
      <c r="AK50" s="208"/>
      <c r="AL50" s="290"/>
      <c r="AM50" s="88">
        <f t="shared" si="4"/>
        <v>4.5079999999998677E-2</v>
      </c>
      <c r="AN50" s="123">
        <f t="shared" si="5"/>
        <v>4.2109000000003505E-2</v>
      </c>
      <c r="AO50" s="123">
        <f t="shared" si="6"/>
        <v>-4.4939999999993319E-5</v>
      </c>
      <c r="AP50" s="123">
        <f t="shared" si="7"/>
        <v>8.028500000000216E-4</v>
      </c>
      <c r="AQ50" s="89">
        <f t="shared" si="8"/>
        <v>-6.2673999999998675E-5</v>
      </c>
      <c r="AR50" s="42" t="str">
        <f t="shared" si="11"/>
        <v/>
      </c>
      <c r="AS50" s="42" t="str">
        <f t="shared" si="9"/>
        <v/>
      </c>
      <c r="AT50" s="42" t="str">
        <f t="shared" si="10"/>
        <v/>
      </c>
      <c r="AX50" s="12"/>
      <c r="AZ50" s="12"/>
    </row>
    <row r="51" spans="2:52" ht="13.5" customHeight="1" x14ac:dyDescent="0.15">
      <c r="B51" s="290"/>
      <c r="C51" s="29" t="s">
        <v>38</v>
      </c>
      <c r="D51" s="187"/>
      <c r="E51" s="58"/>
      <c r="F51" s="188">
        <v>40.844005000000003</v>
      </c>
      <c r="G51" s="188">
        <v>44.110863000000002</v>
      </c>
      <c r="H51" s="188">
        <v>0.99216221999999998</v>
      </c>
      <c r="I51" s="64">
        <v>0.99630174000000005</v>
      </c>
      <c r="J51" s="64">
        <v>1.0625130999999999E-2</v>
      </c>
      <c r="K51" s="189"/>
      <c r="L51" s="259"/>
      <c r="M51" s="259"/>
      <c r="N51" s="58"/>
      <c r="O51" s="30"/>
      <c r="P51" s="58"/>
      <c r="Q51" s="30"/>
      <c r="R51" s="134"/>
      <c r="S51" s="206"/>
      <c r="T51" s="290"/>
      <c r="U51" s="29" t="s">
        <v>38</v>
      </c>
      <c r="V51" s="187"/>
      <c r="W51" s="58"/>
      <c r="X51" s="188">
        <v>40.844113</v>
      </c>
      <c r="Y51" s="188">
        <v>44.113267999999998</v>
      </c>
      <c r="Z51" s="188">
        <v>0.99216395000000002</v>
      </c>
      <c r="AA51" s="64">
        <v>0.99630222000000002</v>
      </c>
      <c r="AB51" s="64">
        <v>1.0625302E-2</v>
      </c>
      <c r="AC51" s="189"/>
      <c r="AD51" s="259"/>
      <c r="AE51" s="259"/>
      <c r="AF51" s="58"/>
      <c r="AG51" s="30"/>
      <c r="AH51" s="58"/>
      <c r="AI51" s="30"/>
      <c r="AJ51" s="134"/>
      <c r="AK51" s="208"/>
      <c r="AL51" s="290"/>
      <c r="AM51" s="88">
        <f t="shared" si="4"/>
        <v>1.0799999999733245E-4</v>
      </c>
      <c r="AN51" s="123">
        <f t="shared" si="5"/>
        <v>2.4049999999959937E-3</v>
      </c>
      <c r="AO51" s="123">
        <f t="shared" si="6"/>
        <v>1.730000000033094E-6</v>
      </c>
      <c r="AP51" s="123">
        <f t="shared" si="7"/>
        <v>4.799999999693938E-7</v>
      </c>
      <c r="AQ51" s="89">
        <f t="shared" si="8"/>
        <v>1.7100000000019877E-7</v>
      </c>
      <c r="AR51" s="42" t="str">
        <f t="shared" si="11"/>
        <v/>
      </c>
      <c r="AS51" s="42" t="str">
        <f t="shared" si="9"/>
        <v/>
      </c>
      <c r="AT51" s="42" t="str">
        <f t="shared" si="10"/>
        <v/>
      </c>
      <c r="AX51" s="12"/>
      <c r="AZ51" s="12"/>
    </row>
    <row r="52" spans="2:52" ht="13.5" customHeight="1" thickBot="1" x14ac:dyDescent="0.2">
      <c r="B52" s="290"/>
      <c r="C52" s="29"/>
      <c r="D52" s="187"/>
      <c r="E52" s="58"/>
      <c r="F52" s="190"/>
      <c r="G52" s="190"/>
      <c r="H52" s="190"/>
      <c r="I52" s="58"/>
      <c r="J52" s="58"/>
      <c r="K52" s="189"/>
      <c r="L52" s="259"/>
      <c r="M52" s="259"/>
      <c r="N52" s="58"/>
      <c r="O52" s="30"/>
      <c r="P52" s="58"/>
      <c r="Q52" s="30"/>
      <c r="R52" s="185"/>
      <c r="S52" s="206"/>
      <c r="T52" s="290"/>
      <c r="U52" s="29"/>
      <c r="V52" s="187"/>
      <c r="W52" s="58"/>
      <c r="X52" s="190"/>
      <c r="Y52" s="190"/>
      <c r="Z52" s="190"/>
      <c r="AA52" s="58"/>
      <c r="AB52" s="58"/>
      <c r="AC52" s="189"/>
      <c r="AD52" s="259"/>
      <c r="AE52" s="259"/>
      <c r="AF52" s="58"/>
      <c r="AG52" s="30"/>
      <c r="AH52" s="58"/>
      <c r="AI52" s="30"/>
      <c r="AJ52" s="185"/>
      <c r="AK52" s="208"/>
      <c r="AL52" s="290"/>
      <c r="AM52" s="124" t="str">
        <f t="shared" si="4"/>
        <v/>
      </c>
      <c r="AN52" s="125" t="str">
        <f t="shared" si="5"/>
        <v/>
      </c>
      <c r="AO52" s="125" t="str">
        <f t="shared" si="6"/>
        <v/>
      </c>
      <c r="AP52" s="125" t="str">
        <f t="shared" si="7"/>
        <v/>
      </c>
      <c r="AQ52" s="126" t="str">
        <f t="shared" si="8"/>
        <v/>
      </c>
      <c r="AR52" s="42" t="str">
        <f t="shared" si="11"/>
        <v/>
      </c>
      <c r="AS52" s="42" t="str">
        <f t="shared" si="9"/>
        <v/>
      </c>
      <c r="AT52" s="42" t="str">
        <f t="shared" si="10"/>
        <v/>
      </c>
      <c r="AX52" s="12"/>
      <c r="AZ52" s="12"/>
    </row>
    <row r="53" spans="2:52" x14ac:dyDescent="0.15">
      <c r="B53" s="292" t="s">
        <v>76</v>
      </c>
      <c r="C53" s="27" t="s">
        <v>34</v>
      </c>
      <c r="D53" s="41"/>
      <c r="E53" s="57"/>
      <c r="F53" s="98">
        <v>28.261278999999998</v>
      </c>
      <c r="G53" s="98">
        <v>33.601987999999999</v>
      </c>
      <c r="H53" s="98">
        <v>0.95620205999999996</v>
      </c>
      <c r="I53" s="62">
        <v>0.95878724999999998</v>
      </c>
      <c r="J53" s="62">
        <v>6.2362715999999999E-2</v>
      </c>
      <c r="K53" s="63"/>
      <c r="L53" s="258"/>
      <c r="M53" s="258"/>
      <c r="N53" s="57"/>
      <c r="O53" s="28"/>
      <c r="P53" s="57"/>
      <c r="Q53" s="28"/>
      <c r="R53" s="133"/>
      <c r="S53" s="206"/>
      <c r="T53" s="292" t="s">
        <v>76</v>
      </c>
      <c r="U53" s="27" t="s">
        <v>34</v>
      </c>
      <c r="V53" s="41"/>
      <c r="W53" s="57"/>
      <c r="X53" s="98">
        <v>28.255122</v>
      </c>
      <c r="Y53" s="98">
        <v>33.587857999999997</v>
      </c>
      <c r="Z53" s="98">
        <v>0.95616933999999998</v>
      </c>
      <c r="AA53" s="62">
        <v>0.95887665</v>
      </c>
      <c r="AB53" s="62">
        <v>6.2151621999999997E-2</v>
      </c>
      <c r="AC53" s="63"/>
      <c r="AD53" s="258"/>
      <c r="AE53" s="258"/>
      <c r="AF53" s="57"/>
      <c r="AG53" s="28"/>
      <c r="AH53" s="57"/>
      <c r="AI53" s="28"/>
      <c r="AJ53" s="133"/>
      <c r="AK53" s="208"/>
      <c r="AL53" s="292" t="s">
        <v>76</v>
      </c>
      <c r="AM53" s="121">
        <f t="shared" si="4"/>
        <v>-6.1569999999981917E-3</v>
      </c>
      <c r="AN53" s="97">
        <f t="shared" si="5"/>
        <v>-1.413000000000153E-2</v>
      </c>
      <c r="AO53" s="97">
        <f t="shared" si="6"/>
        <v>-3.2719999999986094E-5</v>
      </c>
      <c r="AP53" s="97">
        <f t="shared" si="7"/>
        <v>8.9400000000017243E-5</v>
      </c>
      <c r="AQ53" s="122">
        <f t="shared" si="8"/>
        <v>-2.1109400000000195E-4</v>
      </c>
      <c r="AR53" s="42" t="str">
        <f t="shared" si="11"/>
        <v/>
      </c>
      <c r="AS53" s="42" t="str">
        <f t="shared" si="9"/>
        <v/>
      </c>
      <c r="AT53" s="42" t="str">
        <f t="shared" si="10"/>
        <v/>
      </c>
      <c r="AX53" s="12"/>
      <c r="AZ53" s="12"/>
    </row>
    <row r="54" spans="2:52" ht="13.5" customHeight="1" x14ac:dyDescent="0.15">
      <c r="B54" s="290"/>
      <c r="C54" s="29" t="s">
        <v>35</v>
      </c>
      <c r="D54" s="187"/>
      <c r="E54" s="58"/>
      <c r="F54" s="188">
        <v>32.323827999999999</v>
      </c>
      <c r="G54" s="188">
        <v>36.687842000000003</v>
      </c>
      <c r="H54" s="188">
        <v>0.97558082999999995</v>
      </c>
      <c r="I54" s="64">
        <v>0.9784427</v>
      </c>
      <c r="J54" s="64">
        <v>3.5330634999999999E-2</v>
      </c>
      <c r="K54" s="189"/>
      <c r="L54" s="259"/>
      <c r="M54" s="259"/>
      <c r="N54" s="58"/>
      <c r="O54" s="30"/>
      <c r="P54" s="58"/>
      <c r="Q54" s="30"/>
      <c r="R54" s="134"/>
      <c r="S54" s="206"/>
      <c r="T54" s="290"/>
      <c r="U54" s="29" t="s">
        <v>35</v>
      </c>
      <c r="V54" s="187"/>
      <c r="W54" s="58"/>
      <c r="X54" s="188">
        <v>32.373052999999999</v>
      </c>
      <c r="Y54" s="188">
        <v>36.72269</v>
      </c>
      <c r="Z54" s="188">
        <v>0.97560155000000004</v>
      </c>
      <c r="AA54" s="64">
        <v>0.97855950999999997</v>
      </c>
      <c r="AB54" s="64">
        <v>3.5342912999999997E-2</v>
      </c>
      <c r="AC54" s="189"/>
      <c r="AD54" s="259"/>
      <c r="AE54" s="259"/>
      <c r="AF54" s="58"/>
      <c r="AG54" s="30"/>
      <c r="AH54" s="58"/>
      <c r="AI54" s="30"/>
      <c r="AJ54" s="134"/>
      <c r="AK54" s="208"/>
      <c r="AL54" s="290"/>
      <c r="AM54" s="88">
        <f t="shared" si="4"/>
        <v>4.9224999999999852E-2</v>
      </c>
      <c r="AN54" s="123">
        <f t="shared" si="5"/>
        <v>3.4847999999996659E-2</v>
      </c>
      <c r="AO54" s="123">
        <f t="shared" si="6"/>
        <v>2.0720000000085115E-5</v>
      </c>
      <c r="AP54" s="123">
        <f t="shared" si="7"/>
        <v>1.1680999999996722E-4</v>
      </c>
      <c r="AQ54" s="89">
        <f t="shared" si="8"/>
        <v>1.2277999999997513E-5</v>
      </c>
      <c r="AR54" s="42" t="str">
        <f t="shared" si="11"/>
        <v/>
      </c>
      <c r="AS54" s="42" t="str">
        <f t="shared" si="9"/>
        <v/>
      </c>
      <c r="AT54" s="42" t="str">
        <f t="shared" si="10"/>
        <v/>
      </c>
      <c r="AX54" s="12"/>
      <c r="AZ54" s="12"/>
    </row>
    <row r="55" spans="2:52" ht="13.5" customHeight="1" x14ac:dyDescent="0.15">
      <c r="B55" s="290"/>
      <c r="C55" s="29" t="s">
        <v>36</v>
      </c>
      <c r="D55" s="187"/>
      <c r="E55" s="58"/>
      <c r="F55" s="188">
        <v>37.596791000000003</v>
      </c>
      <c r="G55" s="188">
        <v>41.030346000000002</v>
      </c>
      <c r="H55" s="188">
        <v>0.98775630999999997</v>
      </c>
      <c r="I55" s="64">
        <v>0.99191739999999995</v>
      </c>
      <c r="J55" s="64">
        <v>1.9343263999999999E-2</v>
      </c>
      <c r="K55" s="189"/>
      <c r="L55" s="259"/>
      <c r="M55" s="259"/>
      <c r="N55" s="58"/>
      <c r="O55" s="30"/>
      <c r="P55" s="58"/>
      <c r="Q55" s="30"/>
      <c r="R55" s="134"/>
      <c r="S55" s="206"/>
      <c r="T55" s="290"/>
      <c r="U55" s="29" t="s">
        <v>36</v>
      </c>
      <c r="V55" s="187"/>
      <c r="W55" s="58"/>
      <c r="X55" s="188">
        <v>37.559666999999997</v>
      </c>
      <c r="Y55" s="188">
        <v>41.000303000000002</v>
      </c>
      <c r="Z55" s="188">
        <v>0.98770771000000002</v>
      </c>
      <c r="AA55" s="64">
        <v>0.99255990999999999</v>
      </c>
      <c r="AB55" s="64">
        <v>1.9321186000000001E-2</v>
      </c>
      <c r="AC55" s="189"/>
      <c r="AD55" s="259"/>
      <c r="AE55" s="259"/>
      <c r="AF55" s="58"/>
      <c r="AG55" s="30"/>
      <c r="AH55" s="58"/>
      <c r="AI55" s="30"/>
      <c r="AJ55" s="134"/>
      <c r="AK55" s="208"/>
      <c r="AL55" s="290"/>
      <c r="AM55" s="88">
        <f t="shared" si="4"/>
        <v>-3.7124000000005708E-2</v>
      </c>
      <c r="AN55" s="123">
        <f t="shared" si="5"/>
        <v>-3.0042999999999154E-2</v>
      </c>
      <c r="AO55" s="123">
        <f t="shared" si="6"/>
        <v>-4.8599999999954235E-5</v>
      </c>
      <c r="AP55" s="123">
        <f t="shared" si="7"/>
        <v>6.4251000000004055E-4</v>
      </c>
      <c r="AQ55" s="89">
        <f t="shared" si="8"/>
        <v>-2.2077999999998293E-5</v>
      </c>
      <c r="AR55" s="42" t="str">
        <f t="shared" si="11"/>
        <v/>
      </c>
      <c r="AS55" s="42" t="str">
        <f t="shared" si="9"/>
        <v/>
      </c>
      <c r="AT55" s="42" t="str">
        <f t="shared" si="10"/>
        <v/>
      </c>
      <c r="AX55" s="12"/>
      <c r="AZ55" s="12"/>
    </row>
    <row r="56" spans="2:52" ht="13.5" customHeight="1" x14ac:dyDescent="0.15">
      <c r="B56" s="290"/>
      <c r="C56" s="29" t="s">
        <v>38</v>
      </c>
      <c r="D56" s="187"/>
      <c r="E56" s="58"/>
      <c r="F56" s="188">
        <v>40.333325000000002</v>
      </c>
      <c r="G56" s="188">
        <v>43.635134000000001</v>
      </c>
      <c r="H56" s="188">
        <v>0.99168813</v>
      </c>
      <c r="I56" s="64">
        <v>0.99600091999999996</v>
      </c>
      <c r="J56" s="64">
        <v>1.2083389999999999E-2</v>
      </c>
      <c r="K56" s="189"/>
      <c r="L56" s="259"/>
      <c r="M56" s="259"/>
      <c r="N56" s="58"/>
      <c r="O56" s="30"/>
      <c r="P56" s="58"/>
      <c r="Q56" s="30"/>
      <c r="R56" s="134"/>
      <c r="S56" s="206"/>
      <c r="T56" s="290"/>
      <c r="U56" s="29" t="s">
        <v>38</v>
      </c>
      <c r="V56" s="187"/>
      <c r="W56" s="58"/>
      <c r="X56" s="188">
        <v>40.363405</v>
      </c>
      <c r="Y56" s="188">
        <v>43.661327</v>
      </c>
      <c r="Z56" s="188">
        <v>0.99168712000000003</v>
      </c>
      <c r="AA56" s="64">
        <v>0.99602663000000002</v>
      </c>
      <c r="AB56" s="64">
        <v>1.2084094E-2</v>
      </c>
      <c r="AC56" s="189"/>
      <c r="AD56" s="259"/>
      <c r="AE56" s="259"/>
      <c r="AF56" s="58"/>
      <c r="AG56" s="30"/>
      <c r="AH56" s="58"/>
      <c r="AI56" s="30"/>
      <c r="AJ56" s="134"/>
      <c r="AK56" s="208"/>
      <c r="AL56" s="290"/>
      <c r="AM56" s="88">
        <f t="shared" si="4"/>
        <v>3.0079999999998108E-2</v>
      </c>
      <c r="AN56" s="123">
        <f t="shared" si="5"/>
        <v>2.6192999999999245E-2</v>
      </c>
      <c r="AO56" s="123">
        <f t="shared" si="6"/>
        <v>-1.009999999967981E-6</v>
      </c>
      <c r="AP56" s="123">
        <f t="shared" si="7"/>
        <v>2.5710000000067623E-5</v>
      </c>
      <c r="AQ56" s="89">
        <f t="shared" si="8"/>
        <v>7.0400000000067631E-7</v>
      </c>
      <c r="AR56" s="42" t="str">
        <f t="shared" si="11"/>
        <v/>
      </c>
      <c r="AS56" s="42" t="str">
        <f t="shared" si="9"/>
        <v/>
      </c>
      <c r="AT56" s="42" t="str">
        <f t="shared" si="10"/>
        <v/>
      </c>
      <c r="AX56" s="12"/>
      <c r="AZ56" s="12"/>
    </row>
    <row r="57" spans="2:52" ht="13.5" customHeight="1" thickBot="1" x14ac:dyDescent="0.2">
      <c r="B57" s="290"/>
      <c r="C57" s="29"/>
      <c r="D57" s="187"/>
      <c r="E57" s="58"/>
      <c r="F57" s="190"/>
      <c r="G57" s="190"/>
      <c r="H57" s="190"/>
      <c r="I57" s="58"/>
      <c r="J57" s="58"/>
      <c r="K57" s="189"/>
      <c r="L57" s="259"/>
      <c r="M57" s="259"/>
      <c r="N57" s="58"/>
      <c r="O57" s="30"/>
      <c r="P57" s="58"/>
      <c r="Q57" s="30"/>
      <c r="R57" s="185"/>
      <c r="S57" s="206"/>
      <c r="T57" s="290"/>
      <c r="U57" s="29"/>
      <c r="V57" s="187"/>
      <c r="W57" s="58"/>
      <c r="X57" s="190"/>
      <c r="Y57" s="190"/>
      <c r="Z57" s="190"/>
      <c r="AA57" s="58"/>
      <c r="AB57" s="58"/>
      <c r="AC57" s="189"/>
      <c r="AD57" s="259"/>
      <c r="AE57" s="259"/>
      <c r="AF57" s="58"/>
      <c r="AG57" s="30"/>
      <c r="AH57" s="58"/>
      <c r="AI57" s="30"/>
      <c r="AJ57" s="185"/>
      <c r="AK57" s="208"/>
      <c r="AL57" s="290"/>
      <c r="AM57" s="124" t="str">
        <f t="shared" si="4"/>
        <v/>
      </c>
      <c r="AN57" s="125" t="str">
        <f t="shared" si="5"/>
        <v/>
      </c>
      <c r="AO57" s="125" t="str">
        <f t="shared" si="6"/>
        <v/>
      </c>
      <c r="AP57" s="125" t="str">
        <f t="shared" si="7"/>
        <v/>
      </c>
      <c r="AQ57" s="126" t="str">
        <f t="shared" si="8"/>
        <v/>
      </c>
      <c r="AR57" s="42" t="str">
        <f t="shared" si="11"/>
        <v/>
      </c>
      <c r="AS57" s="42" t="str">
        <f t="shared" si="9"/>
        <v/>
      </c>
      <c r="AT57" s="42" t="str">
        <f t="shared" si="10"/>
        <v/>
      </c>
      <c r="AX57" s="12"/>
      <c r="AZ57" s="12"/>
    </row>
    <row r="58" spans="2:52" x14ac:dyDescent="0.15">
      <c r="B58" s="292" t="s">
        <v>77</v>
      </c>
      <c r="C58" s="27" t="s">
        <v>34</v>
      </c>
      <c r="D58" s="41"/>
      <c r="E58" s="57"/>
      <c r="F58" s="98">
        <v>28.721309000000002</v>
      </c>
      <c r="G58" s="98">
        <v>34.101157000000001</v>
      </c>
      <c r="H58" s="98">
        <v>0.95942861000000002</v>
      </c>
      <c r="I58" s="62">
        <v>0.96266105000000002</v>
      </c>
      <c r="J58" s="62">
        <v>5.5577743999999998E-2</v>
      </c>
      <c r="K58" s="63"/>
      <c r="L58" s="258"/>
      <c r="M58" s="258"/>
      <c r="N58" s="57"/>
      <c r="O58" s="28"/>
      <c r="P58" s="57"/>
      <c r="Q58" s="28"/>
      <c r="R58" s="133"/>
      <c r="S58" s="206"/>
      <c r="T58" s="292" t="s">
        <v>77</v>
      </c>
      <c r="U58" s="27" t="s">
        <v>34</v>
      </c>
      <c r="V58" s="41"/>
      <c r="W58" s="57"/>
      <c r="X58" s="98">
        <v>28.73395</v>
      </c>
      <c r="Y58" s="98">
        <v>34.095247000000001</v>
      </c>
      <c r="Z58" s="98">
        <v>0.95928369000000002</v>
      </c>
      <c r="AA58" s="62">
        <v>0.96249819000000003</v>
      </c>
      <c r="AB58" s="62">
        <v>5.5546409999999997E-2</v>
      </c>
      <c r="AC58" s="63"/>
      <c r="AD58" s="258"/>
      <c r="AE58" s="258"/>
      <c r="AF58" s="57"/>
      <c r="AG58" s="28"/>
      <c r="AH58" s="57"/>
      <c r="AI58" s="28"/>
      <c r="AJ58" s="133"/>
      <c r="AK58" s="208"/>
      <c r="AL58" s="292" t="s">
        <v>77</v>
      </c>
      <c r="AM58" s="121">
        <f t="shared" si="4"/>
        <v>1.264099999999857E-2</v>
      </c>
      <c r="AN58" s="97">
        <f t="shared" si="5"/>
        <v>-5.9100000000000819E-3</v>
      </c>
      <c r="AO58" s="97">
        <f t="shared" si="6"/>
        <v>-1.4491999999999283E-4</v>
      </c>
      <c r="AP58" s="97">
        <f t="shared" si="7"/>
        <v>-1.628599999999869E-4</v>
      </c>
      <c r="AQ58" s="122">
        <f t="shared" si="8"/>
        <v>-3.1334000000000917E-5</v>
      </c>
      <c r="AR58" s="42" t="str">
        <f t="shared" si="11"/>
        <v/>
      </c>
      <c r="AS58" s="42" t="str">
        <f t="shared" si="9"/>
        <v/>
      </c>
      <c r="AT58" s="42" t="str">
        <f t="shared" si="10"/>
        <v/>
      </c>
      <c r="AX58" s="12"/>
      <c r="AZ58" s="12"/>
    </row>
    <row r="59" spans="2:52" ht="12.75" customHeight="1" x14ac:dyDescent="0.15">
      <c r="B59" s="290"/>
      <c r="C59" s="29" t="s">
        <v>35</v>
      </c>
      <c r="D59" s="187"/>
      <c r="E59" s="58"/>
      <c r="F59" s="188">
        <v>32.931821999999997</v>
      </c>
      <c r="G59" s="188">
        <v>37.184145999999998</v>
      </c>
      <c r="H59" s="188">
        <v>0.97762433999999998</v>
      </c>
      <c r="I59" s="64">
        <v>0.98040735000000001</v>
      </c>
      <c r="J59" s="64">
        <v>3.0599861999999999E-2</v>
      </c>
      <c r="K59" s="189"/>
      <c r="L59" s="259"/>
      <c r="M59" s="259"/>
      <c r="N59" s="58"/>
      <c r="O59" s="30"/>
      <c r="P59" s="58"/>
      <c r="Q59" s="30"/>
      <c r="R59" s="134"/>
      <c r="S59" s="206"/>
      <c r="T59" s="290"/>
      <c r="U59" s="29" t="s">
        <v>35</v>
      </c>
      <c r="V59" s="187"/>
      <c r="W59" s="58"/>
      <c r="X59" s="188">
        <v>32.976292999999998</v>
      </c>
      <c r="Y59" s="188">
        <v>37.216309000000003</v>
      </c>
      <c r="Z59" s="188">
        <v>0.97768363000000003</v>
      </c>
      <c r="AA59" s="64">
        <v>0.98056951999999997</v>
      </c>
      <c r="AB59" s="64">
        <v>3.0548913E-2</v>
      </c>
      <c r="AC59" s="189"/>
      <c r="AD59" s="259"/>
      <c r="AE59" s="259"/>
      <c r="AF59" s="58"/>
      <c r="AG59" s="30"/>
      <c r="AH59" s="58"/>
      <c r="AI59" s="30"/>
      <c r="AJ59" s="134"/>
      <c r="AK59" s="208"/>
      <c r="AL59" s="290"/>
      <c r="AM59" s="88">
        <f t="shared" si="4"/>
        <v>4.4471000000001482E-2</v>
      </c>
      <c r="AN59" s="123">
        <f t="shared" si="5"/>
        <v>3.216300000000416E-2</v>
      </c>
      <c r="AO59" s="123">
        <f t="shared" si="6"/>
        <v>5.929000000004514E-5</v>
      </c>
      <c r="AP59" s="123">
        <f t="shared" si="7"/>
        <v>1.6216999999996151E-4</v>
      </c>
      <c r="AQ59" s="89">
        <f t="shared" si="8"/>
        <v>-5.0948999999998051E-5</v>
      </c>
      <c r="AR59" s="42" t="str">
        <f t="shared" si="11"/>
        <v/>
      </c>
      <c r="AS59" s="42" t="str">
        <f t="shared" si="9"/>
        <v/>
      </c>
      <c r="AT59" s="42" t="str">
        <f t="shared" si="10"/>
        <v/>
      </c>
      <c r="AX59" s="12"/>
      <c r="AZ59" s="12"/>
    </row>
    <row r="60" spans="2:52" ht="12.75" customHeight="1" x14ac:dyDescent="0.15">
      <c r="B60" s="290"/>
      <c r="C60" s="29" t="s">
        <v>36</v>
      </c>
      <c r="D60" s="187"/>
      <c r="E60" s="58"/>
      <c r="F60" s="188">
        <v>38.150075000000001</v>
      </c>
      <c r="G60" s="188">
        <v>41.650064999999998</v>
      </c>
      <c r="H60" s="188">
        <v>0.98947456</v>
      </c>
      <c r="I60" s="64">
        <v>0.99265307999999997</v>
      </c>
      <c r="J60" s="64">
        <v>1.4833699000000001E-2</v>
      </c>
      <c r="K60" s="189"/>
      <c r="L60" s="259"/>
      <c r="M60" s="259"/>
      <c r="N60" s="58"/>
      <c r="O60" s="30"/>
      <c r="P60" s="58"/>
      <c r="Q60" s="30"/>
      <c r="R60" s="134"/>
      <c r="S60" s="206"/>
      <c r="T60" s="290"/>
      <c r="U60" s="29" t="s">
        <v>36</v>
      </c>
      <c r="V60" s="187"/>
      <c r="W60" s="58"/>
      <c r="X60" s="188">
        <v>38.110126999999999</v>
      </c>
      <c r="Y60" s="188">
        <v>41.615535999999999</v>
      </c>
      <c r="Z60" s="188">
        <v>0.98948965</v>
      </c>
      <c r="AA60" s="64">
        <v>0.99206793000000004</v>
      </c>
      <c r="AB60" s="64">
        <v>1.4870114E-2</v>
      </c>
      <c r="AC60" s="189"/>
      <c r="AD60" s="259"/>
      <c r="AE60" s="259"/>
      <c r="AF60" s="58"/>
      <c r="AG60" s="30"/>
      <c r="AH60" s="58"/>
      <c r="AI60" s="30"/>
      <c r="AJ60" s="134"/>
      <c r="AK60" s="208"/>
      <c r="AL60" s="290"/>
      <c r="AM60" s="88">
        <f t="shared" si="4"/>
        <v>-3.9948000000002537E-2</v>
      </c>
      <c r="AN60" s="123">
        <f t="shared" si="5"/>
        <v>-3.4528999999999144E-2</v>
      </c>
      <c r="AO60" s="123">
        <f t="shared" si="6"/>
        <v>1.5089999999995385E-5</v>
      </c>
      <c r="AP60" s="123">
        <f t="shared" si="7"/>
        <v>-5.8514999999992323E-4</v>
      </c>
      <c r="AQ60" s="89">
        <f t="shared" si="8"/>
        <v>3.6414999999999711E-5</v>
      </c>
      <c r="AR60" s="42" t="str">
        <f t="shared" si="11"/>
        <v/>
      </c>
      <c r="AS60" s="42" t="str">
        <f t="shared" si="9"/>
        <v/>
      </c>
      <c r="AT60" s="42" t="str">
        <f t="shared" si="10"/>
        <v/>
      </c>
      <c r="AX60" s="12"/>
      <c r="AZ60" s="12"/>
    </row>
    <row r="61" spans="2:52" ht="12.75" customHeight="1" x14ac:dyDescent="0.15">
      <c r="B61" s="290"/>
      <c r="C61" s="29" t="s">
        <v>38</v>
      </c>
      <c r="D61" s="187"/>
      <c r="E61" s="58"/>
      <c r="F61" s="188">
        <v>41.227510000000002</v>
      </c>
      <c r="G61" s="188">
        <v>44.521687</v>
      </c>
      <c r="H61" s="188">
        <v>0.99317818000000002</v>
      </c>
      <c r="I61" s="64">
        <v>0.99633822999999999</v>
      </c>
      <c r="J61" s="64">
        <v>8.5365809999999997E-3</v>
      </c>
      <c r="K61" s="189"/>
      <c r="L61" s="259"/>
      <c r="M61" s="259"/>
      <c r="N61" s="58"/>
      <c r="O61" s="30"/>
      <c r="P61" s="58"/>
      <c r="Q61" s="30"/>
      <c r="R61" s="134"/>
      <c r="S61" s="206"/>
      <c r="T61" s="290"/>
      <c r="U61" s="29" t="s">
        <v>38</v>
      </c>
      <c r="V61" s="187"/>
      <c r="W61" s="58"/>
      <c r="X61" s="188">
        <v>41.264569000000002</v>
      </c>
      <c r="Y61" s="188">
        <v>44.539506000000003</v>
      </c>
      <c r="Z61" s="188">
        <v>0.99317169999999999</v>
      </c>
      <c r="AA61" s="64">
        <v>0.99647752000000001</v>
      </c>
      <c r="AB61" s="64">
        <v>8.5046979999999998E-3</v>
      </c>
      <c r="AC61" s="189"/>
      <c r="AD61" s="259"/>
      <c r="AE61" s="259"/>
      <c r="AF61" s="58"/>
      <c r="AG61" s="30"/>
      <c r="AH61" s="58"/>
      <c r="AI61" s="30"/>
      <c r="AJ61" s="134"/>
      <c r="AK61" s="208"/>
      <c r="AL61" s="290"/>
      <c r="AM61" s="88">
        <f t="shared" si="4"/>
        <v>3.7058999999999287E-2</v>
      </c>
      <c r="AN61" s="123">
        <f t="shared" si="5"/>
        <v>1.7819000000002916E-2</v>
      </c>
      <c r="AO61" s="123">
        <f t="shared" si="6"/>
        <v>-6.4800000000309055E-6</v>
      </c>
      <c r="AP61" s="123">
        <f t="shared" si="7"/>
        <v>1.3929000000001412E-4</v>
      </c>
      <c r="AQ61" s="89">
        <f t="shared" si="8"/>
        <v>-3.1882999999999911E-5</v>
      </c>
      <c r="AR61" s="42" t="str">
        <f t="shared" si="11"/>
        <v/>
      </c>
      <c r="AS61" s="42" t="str">
        <f t="shared" si="9"/>
        <v/>
      </c>
      <c r="AT61" s="42" t="str">
        <f t="shared" si="10"/>
        <v/>
      </c>
      <c r="AX61" s="12"/>
      <c r="AZ61" s="12"/>
    </row>
    <row r="62" spans="2:52" ht="13.5" customHeight="1" thickBot="1" x14ac:dyDescent="0.2">
      <c r="B62" s="290"/>
      <c r="C62" s="29"/>
      <c r="D62" s="187"/>
      <c r="E62" s="58"/>
      <c r="F62" s="190"/>
      <c r="G62" s="190"/>
      <c r="H62" s="190"/>
      <c r="I62" s="58"/>
      <c r="J62" s="58"/>
      <c r="K62" s="189"/>
      <c r="L62" s="259"/>
      <c r="M62" s="259"/>
      <c r="N62" s="58"/>
      <c r="O62" s="30"/>
      <c r="P62" s="58"/>
      <c r="Q62" s="30"/>
      <c r="R62" s="185"/>
      <c r="S62" s="206"/>
      <c r="T62" s="290"/>
      <c r="U62" s="29"/>
      <c r="V62" s="187"/>
      <c r="W62" s="58"/>
      <c r="X62" s="190"/>
      <c r="Y62" s="190"/>
      <c r="Z62" s="190"/>
      <c r="AA62" s="58"/>
      <c r="AB62" s="58"/>
      <c r="AC62" s="189"/>
      <c r="AD62" s="259"/>
      <c r="AE62" s="259"/>
      <c r="AF62" s="58"/>
      <c r="AG62" s="30"/>
      <c r="AH62" s="58"/>
      <c r="AI62" s="30"/>
      <c r="AJ62" s="185"/>
      <c r="AK62" s="208"/>
      <c r="AL62" s="290"/>
      <c r="AM62" s="124" t="str">
        <f t="shared" si="4"/>
        <v/>
      </c>
      <c r="AN62" s="125" t="str">
        <f t="shared" si="5"/>
        <v/>
      </c>
      <c r="AO62" s="125" t="str">
        <f t="shared" si="6"/>
        <v/>
      </c>
      <c r="AP62" s="125" t="str">
        <f t="shared" si="7"/>
        <v/>
      </c>
      <c r="AQ62" s="126" t="str">
        <f t="shared" si="8"/>
        <v/>
      </c>
      <c r="AR62" s="42" t="str">
        <f t="shared" si="11"/>
        <v/>
      </c>
      <c r="AS62" s="42" t="str">
        <f t="shared" si="9"/>
        <v/>
      </c>
      <c r="AT62" s="42" t="str">
        <f t="shared" si="10"/>
        <v/>
      </c>
      <c r="AX62" s="12"/>
      <c r="AZ62" s="12"/>
    </row>
    <row r="63" spans="2:52" x14ac:dyDescent="0.15">
      <c r="B63" s="292" t="s">
        <v>78</v>
      </c>
      <c r="C63" s="27" t="s">
        <v>34</v>
      </c>
      <c r="D63" s="41"/>
      <c r="E63" s="57"/>
      <c r="F63" s="98">
        <v>28.669867</v>
      </c>
      <c r="G63" s="98">
        <v>34.114736000000001</v>
      </c>
      <c r="H63" s="98">
        <v>0.95982288999999998</v>
      </c>
      <c r="I63" s="62">
        <v>0.96117512000000005</v>
      </c>
      <c r="J63" s="62">
        <v>5.3204503E-2</v>
      </c>
      <c r="K63" s="63"/>
      <c r="L63" s="258"/>
      <c r="M63" s="258"/>
      <c r="N63" s="57"/>
      <c r="O63" s="28"/>
      <c r="P63" s="57"/>
      <c r="Q63" s="28"/>
      <c r="R63" s="133"/>
      <c r="S63" s="206"/>
      <c r="T63" s="292" t="s">
        <v>78</v>
      </c>
      <c r="U63" s="27" t="s">
        <v>34</v>
      </c>
      <c r="V63" s="41"/>
      <c r="W63" s="57"/>
      <c r="X63" s="98">
        <v>28.705749999999998</v>
      </c>
      <c r="Y63" s="98">
        <v>34.129292999999997</v>
      </c>
      <c r="Z63" s="98">
        <v>0.95971388999999996</v>
      </c>
      <c r="AA63" s="62">
        <v>0.95970462999999995</v>
      </c>
      <c r="AB63" s="62">
        <v>5.3088206999999998E-2</v>
      </c>
      <c r="AC63" s="63"/>
      <c r="AD63" s="258"/>
      <c r="AE63" s="258"/>
      <c r="AF63" s="57"/>
      <c r="AG63" s="28"/>
      <c r="AH63" s="57"/>
      <c r="AI63" s="28"/>
      <c r="AJ63" s="133"/>
      <c r="AK63" s="208"/>
      <c r="AL63" s="292" t="s">
        <v>78</v>
      </c>
      <c r="AM63" s="121">
        <f t="shared" si="4"/>
        <v>3.5882999999998333E-2</v>
      </c>
      <c r="AN63" s="97">
        <f t="shared" si="5"/>
        <v>1.4556999999996378E-2</v>
      </c>
      <c r="AO63" s="97">
        <f t="shared" si="6"/>
        <v>-1.0900000000002574E-4</v>
      </c>
      <c r="AP63" s="97">
        <f t="shared" si="7"/>
        <v>-1.470490000000102E-3</v>
      </c>
      <c r="AQ63" s="122">
        <f t="shared" si="8"/>
        <v>-1.1629600000000184E-4</v>
      </c>
      <c r="AR63" s="42" t="str">
        <f t="shared" si="11"/>
        <v/>
      </c>
      <c r="AS63" s="42" t="str">
        <f t="shared" si="9"/>
        <v/>
      </c>
      <c r="AT63" s="42" t="str">
        <f t="shared" si="10"/>
        <v/>
      </c>
      <c r="AX63" s="12"/>
      <c r="AZ63" s="12"/>
    </row>
    <row r="64" spans="2:52" ht="12.75" customHeight="1" x14ac:dyDescent="0.15">
      <c r="B64" s="290"/>
      <c r="C64" s="29" t="s">
        <v>35</v>
      </c>
      <c r="D64" s="187"/>
      <c r="E64" s="58"/>
      <c r="F64" s="188">
        <v>32.969090000000001</v>
      </c>
      <c r="G64" s="188">
        <v>37.242936999999998</v>
      </c>
      <c r="H64" s="188">
        <v>0.97768184000000002</v>
      </c>
      <c r="I64" s="64">
        <v>0.97774589000000001</v>
      </c>
      <c r="J64" s="64">
        <v>2.9336412999999999E-2</v>
      </c>
      <c r="K64" s="189"/>
      <c r="L64" s="259"/>
      <c r="M64" s="259"/>
      <c r="N64" s="58"/>
      <c r="O64" s="30"/>
      <c r="P64" s="58"/>
      <c r="Q64" s="30"/>
      <c r="R64" s="134"/>
      <c r="S64" s="206"/>
      <c r="T64" s="290"/>
      <c r="U64" s="29" t="s">
        <v>35</v>
      </c>
      <c r="V64" s="187"/>
      <c r="W64" s="58"/>
      <c r="X64" s="188">
        <v>33.006132000000001</v>
      </c>
      <c r="Y64" s="188">
        <v>37.266993999999997</v>
      </c>
      <c r="Z64" s="188">
        <v>0.97774771999999999</v>
      </c>
      <c r="AA64" s="64">
        <v>0.97997089999999998</v>
      </c>
      <c r="AB64" s="64">
        <v>2.9293553999999999E-2</v>
      </c>
      <c r="AC64" s="189"/>
      <c r="AD64" s="259"/>
      <c r="AE64" s="259"/>
      <c r="AF64" s="58"/>
      <c r="AG64" s="30"/>
      <c r="AH64" s="58"/>
      <c r="AI64" s="30"/>
      <c r="AJ64" s="134"/>
      <c r="AK64" s="208"/>
      <c r="AL64" s="290"/>
      <c r="AM64" s="88">
        <f t="shared" si="4"/>
        <v>3.7041999999999575E-2</v>
      </c>
      <c r="AN64" s="123">
        <f t="shared" si="5"/>
        <v>2.4056999999999107E-2</v>
      </c>
      <c r="AO64" s="123">
        <f t="shared" si="6"/>
        <v>6.5879999999962635E-5</v>
      </c>
      <c r="AP64" s="123">
        <f t="shared" si="7"/>
        <v>2.2250099999999717E-3</v>
      </c>
      <c r="AQ64" s="89">
        <f t="shared" si="8"/>
        <v>-4.2858999999999259E-5</v>
      </c>
      <c r="AR64" s="42" t="str">
        <f t="shared" si="11"/>
        <v/>
      </c>
      <c r="AS64" s="42" t="str">
        <f t="shared" si="9"/>
        <v/>
      </c>
      <c r="AT64" s="42" t="str">
        <f t="shared" si="10"/>
        <v/>
      </c>
      <c r="AX64" s="12"/>
      <c r="AZ64" s="12"/>
    </row>
    <row r="65" spans="2:52" ht="12.75" customHeight="1" x14ac:dyDescent="0.15">
      <c r="B65" s="290"/>
      <c r="C65" s="29" t="s">
        <v>36</v>
      </c>
      <c r="D65" s="187"/>
      <c r="E65" s="58"/>
      <c r="F65" s="188">
        <v>38.235321999999996</v>
      </c>
      <c r="G65" s="188">
        <v>41.683706999999998</v>
      </c>
      <c r="H65" s="188">
        <v>0.98936681999999998</v>
      </c>
      <c r="I65" s="64">
        <v>0.99228068000000003</v>
      </c>
      <c r="J65" s="64">
        <v>1.4398592E-2</v>
      </c>
      <c r="K65" s="189"/>
      <c r="L65" s="259"/>
      <c r="M65" s="259"/>
      <c r="N65" s="58"/>
      <c r="O65" s="30"/>
      <c r="P65" s="58"/>
      <c r="Q65" s="30"/>
      <c r="R65" s="134"/>
      <c r="S65" s="206"/>
      <c r="T65" s="290"/>
      <c r="U65" s="29" t="s">
        <v>36</v>
      </c>
      <c r="V65" s="187"/>
      <c r="W65" s="58"/>
      <c r="X65" s="188">
        <v>38.197712000000003</v>
      </c>
      <c r="Y65" s="188">
        <v>41.650708000000002</v>
      </c>
      <c r="Z65" s="188">
        <v>0.98938024999999996</v>
      </c>
      <c r="AA65" s="64">
        <v>0.99178451000000001</v>
      </c>
      <c r="AB65" s="64">
        <v>1.4436727999999999E-2</v>
      </c>
      <c r="AC65" s="189"/>
      <c r="AD65" s="259"/>
      <c r="AE65" s="259"/>
      <c r="AF65" s="58"/>
      <c r="AG65" s="30"/>
      <c r="AH65" s="58"/>
      <c r="AI65" s="30"/>
      <c r="AJ65" s="134"/>
      <c r="AK65" s="208"/>
      <c r="AL65" s="290"/>
      <c r="AM65" s="88">
        <f t="shared" si="4"/>
        <v>-3.7609999999993704E-2</v>
      </c>
      <c r="AN65" s="123">
        <f t="shared" si="5"/>
        <v>-3.299899999999667E-2</v>
      </c>
      <c r="AO65" s="123">
        <f t="shared" si="6"/>
        <v>1.3429999999980957E-5</v>
      </c>
      <c r="AP65" s="123">
        <f t="shared" si="7"/>
        <v>-4.9617000000001799E-4</v>
      </c>
      <c r="AQ65" s="89">
        <f t="shared" si="8"/>
        <v>3.8135999999999379E-5</v>
      </c>
      <c r="AR65" s="42" t="str">
        <f t="shared" si="11"/>
        <v/>
      </c>
      <c r="AS65" s="42" t="str">
        <f t="shared" ref="AS65:AS87" si="12">IF(OR(AD65="",L65=""),"",AD65-L65)</f>
        <v/>
      </c>
      <c r="AT65" s="42" t="str">
        <f t="shared" ref="AT65:AT87" si="13">IF(OR(AE65="",M65=""),"",AE65-M65)</f>
        <v/>
      </c>
      <c r="AX65" s="12"/>
      <c r="AZ65" s="12"/>
    </row>
    <row r="66" spans="2:52" ht="12.75" customHeight="1" x14ac:dyDescent="0.15">
      <c r="B66" s="290"/>
      <c r="C66" s="29" t="s">
        <v>38</v>
      </c>
      <c r="D66" s="187"/>
      <c r="E66" s="58"/>
      <c r="F66" s="188">
        <v>41.247826000000003</v>
      </c>
      <c r="G66" s="188">
        <v>44.514015000000001</v>
      </c>
      <c r="H66" s="188">
        <v>0.99299289999999996</v>
      </c>
      <c r="I66" s="64">
        <v>0.99645728</v>
      </c>
      <c r="J66" s="64">
        <v>8.2219340000000002E-3</v>
      </c>
      <c r="K66" s="189"/>
      <c r="L66" s="259"/>
      <c r="M66" s="259"/>
      <c r="N66" s="58"/>
      <c r="O66" s="30"/>
      <c r="P66" s="58"/>
      <c r="Q66" s="30"/>
      <c r="R66" s="134"/>
      <c r="S66" s="206"/>
      <c r="T66" s="290"/>
      <c r="U66" s="29" t="s">
        <v>38</v>
      </c>
      <c r="V66" s="187"/>
      <c r="W66" s="58"/>
      <c r="X66" s="188">
        <v>41.264367</v>
      </c>
      <c r="Y66" s="188">
        <v>44.526327000000002</v>
      </c>
      <c r="Z66" s="188">
        <v>0.99299152999999996</v>
      </c>
      <c r="AA66" s="64">
        <v>0.99644217000000002</v>
      </c>
      <c r="AB66" s="64">
        <v>8.2315170000000007E-3</v>
      </c>
      <c r="AC66" s="189"/>
      <c r="AD66" s="259"/>
      <c r="AE66" s="259"/>
      <c r="AF66" s="58"/>
      <c r="AG66" s="30"/>
      <c r="AH66" s="58"/>
      <c r="AI66" s="30"/>
      <c r="AJ66" s="134"/>
      <c r="AK66" s="208"/>
      <c r="AL66" s="290"/>
      <c r="AM66" s="88">
        <f t="shared" si="4"/>
        <v>1.6540999999996586E-2</v>
      </c>
      <c r="AN66" s="123">
        <f t="shared" si="5"/>
        <v>1.2312000000001433E-2</v>
      </c>
      <c r="AO66" s="123">
        <f t="shared" si="6"/>
        <v>-1.3700000000005375E-6</v>
      </c>
      <c r="AP66" s="123">
        <f t="shared" si="7"/>
        <v>-1.5109999999984858E-5</v>
      </c>
      <c r="AQ66" s="89">
        <f t="shared" si="8"/>
        <v>9.5830000000005078E-6</v>
      </c>
      <c r="AR66" s="42" t="str">
        <f t="shared" si="11"/>
        <v/>
      </c>
      <c r="AS66" s="42" t="str">
        <f t="shared" si="12"/>
        <v/>
      </c>
      <c r="AT66" s="42" t="str">
        <f t="shared" si="13"/>
        <v/>
      </c>
      <c r="AX66" s="12"/>
      <c r="AZ66" s="12"/>
    </row>
    <row r="67" spans="2:52" ht="13.5" customHeight="1" thickBot="1" x14ac:dyDescent="0.2">
      <c r="B67" s="290"/>
      <c r="C67" s="29"/>
      <c r="D67" s="187"/>
      <c r="E67" s="58"/>
      <c r="F67" s="190"/>
      <c r="G67" s="190"/>
      <c r="H67" s="190"/>
      <c r="I67" s="58"/>
      <c r="J67" s="58"/>
      <c r="K67" s="189"/>
      <c r="L67" s="259"/>
      <c r="M67" s="259"/>
      <c r="N67" s="58"/>
      <c r="O67" s="30"/>
      <c r="P67" s="58"/>
      <c r="Q67" s="30"/>
      <c r="R67" s="185"/>
      <c r="S67" s="206"/>
      <c r="T67" s="290"/>
      <c r="U67" s="29"/>
      <c r="V67" s="187"/>
      <c r="W67" s="58"/>
      <c r="X67" s="190"/>
      <c r="Y67" s="190"/>
      <c r="Z67" s="190"/>
      <c r="AA67" s="58"/>
      <c r="AB67" s="58"/>
      <c r="AC67" s="189"/>
      <c r="AD67" s="259"/>
      <c r="AE67" s="259"/>
      <c r="AF67" s="58"/>
      <c r="AG67" s="30"/>
      <c r="AH67" s="58"/>
      <c r="AI67" s="30"/>
      <c r="AJ67" s="185"/>
      <c r="AK67" s="208"/>
      <c r="AL67" s="290"/>
      <c r="AM67" s="124" t="str">
        <f t="shared" si="4"/>
        <v/>
      </c>
      <c r="AN67" s="125" t="str">
        <f t="shared" si="5"/>
        <v/>
      </c>
      <c r="AO67" s="125" t="str">
        <f t="shared" si="6"/>
        <v/>
      </c>
      <c r="AP67" s="125" t="str">
        <f t="shared" si="7"/>
        <v/>
      </c>
      <c r="AQ67" s="126" t="str">
        <f t="shared" si="8"/>
        <v/>
      </c>
      <c r="AR67" s="42" t="str">
        <f t="shared" si="11"/>
        <v/>
      </c>
      <c r="AS67" s="42" t="str">
        <f t="shared" si="12"/>
        <v/>
      </c>
      <c r="AT67" s="42" t="str">
        <f t="shared" si="13"/>
        <v/>
      </c>
      <c r="AX67" s="12"/>
      <c r="AZ67" s="12"/>
    </row>
    <row r="68" spans="2:52" x14ac:dyDescent="0.15">
      <c r="B68" s="292" t="s">
        <v>79</v>
      </c>
      <c r="C68" s="27" t="s">
        <v>34</v>
      </c>
      <c r="D68" s="41"/>
      <c r="E68" s="57"/>
      <c r="F68" s="98">
        <v>28.690975000000002</v>
      </c>
      <c r="G68" s="98">
        <v>34.165512999999997</v>
      </c>
      <c r="H68" s="98">
        <v>0.95984040999999998</v>
      </c>
      <c r="I68" s="62">
        <v>0.96040305000000004</v>
      </c>
      <c r="J68" s="62">
        <v>5.1959984000000001E-2</v>
      </c>
      <c r="K68" s="63"/>
      <c r="L68" s="258"/>
      <c r="M68" s="258"/>
      <c r="N68" s="57"/>
      <c r="O68" s="28"/>
      <c r="P68" s="57"/>
      <c r="Q68" s="28"/>
      <c r="R68" s="133"/>
      <c r="S68" s="206"/>
      <c r="T68" s="292" t="s">
        <v>79</v>
      </c>
      <c r="U68" s="27" t="s">
        <v>34</v>
      </c>
      <c r="V68" s="41"/>
      <c r="W68" s="57"/>
      <c r="X68" s="98">
        <v>28.725905000000001</v>
      </c>
      <c r="Y68" s="98">
        <v>34.182195</v>
      </c>
      <c r="Z68" s="98">
        <v>0.95971746999999996</v>
      </c>
      <c r="AA68" s="62">
        <v>0.96056543000000005</v>
      </c>
      <c r="AB68" s="62">
        <v>5.1835350000000002E-2</v>
      </c>
      <c r="AC68" s="63"/>
      <c r="AD68" s="258"/>
      <c r="AE68" s="258"/>
      <c r="AF68" s="57"/>
      <c r="AG68" s="28"/>
      <c r="AH68" s="57"/>
      <c r="AI68" s="28"/>
      <c r="AJ68" s="133"/>
      <c r="AK68" s="208"/>
      <c r="AL68" s="292" t="s">
        <v>79</v>
      </c>
      <c r="AM68" s="121">
        <f t="shared" si="4"/>
        <v>3.4929999999999239E-2</v>
      </c>
      <c r="AN68" s="97">
        <f t="shared" si="5"/>
        <v>1.6682000000002972E-2</v>
      </c>
      <c r="AO68" s="97">
        <f t="shared" si="6"/>
        <v>-1.2294000000001581E-4</v>
      </c>
      <c r="AP68" s="97">
        <f t="shared" si="7"/>
        <v>1.6238000000001751E-4</v>
      </c>
      <c r="AQ68" s="122">
        <f t="shared" si="8"/>
        <v>-1.2463399999999847E-4</v>
      </c>
      <c r="AR68" s="42" t="str">
        <f t="shared" si="11"/>
        <v/>
      </c>
      <c r="AS68" s="42" t="str">
        <f t="shared" si="12"/>
        <v/>
      </c>
      <c r="AT68" s="42" t="str">
        <f t="shared" si="13"/>
        <v/>
      </c>
      <c r="AX68" s="12"/>
      <c r="AZ68" s="12"/>
    </row>
    <row r="69" spans="2:52" ht="12.75" customHeight="1" x14ac:dyDescent="0.15">
      <c r="B69" s="290"/>
      <c r="C69" s="29" t="s">
        <v>35</v>
      </c>
      <c r="D69" s="187"/>
      <c r="E69" s="58"/>
      <c r="F69" s="188">
        <v>32.967480999999999</v>
      </c>
      <c r="G69" s="188">
        <v>37.274982999999999</v>
      </c>
      <c r="H69" s="188">
        <v>0.97769762000000004</v>
      </c>
      <c r="I69" s="64">
        <v>0.97897712000000003</v>
      </c>
      <c r="J69" s="64">
        <v>2.9088297999999999E-2</v>
      </c>
      <c r="K69" s="189"/>
      <c r="L69" s="259"/>
      <c r="M69" s="259"/>
      <c r="N69" s="58"/>
      <c r="O69" s="30"/>
      <c r="P69" s="58"/>
      <c r="Q69" s="30"/>
      <c r="R69" s="134"/>
      <c r="S69" s="206"/>
      <c r="T69" s="290"/>
      <c r="U69" s="29" t="s">
        <v>35</v>
      </c>
      <c r="V69" s="187"/>
      <c r="W69" s="58"/>
      <c r="X69" s="188">
        <v>32.993164</v>
      </c>
      <c r="Y69" s="188">
        <v>37.288246999999998</v>
      </c>
      <c r="Z69" s="188">
        <v>0.97776642000000002</v>
      </c>
      <c r="AA69" s="64">
        <v>0.97914217999999997</v>
      </c>
      <c r="AB69" s="64">
        <v>2.8986393999999999E-2</v>
      </c>
      <c r="AC69" s="189"/>
      <c r="AD69" s="259"/>
      <c r="AE69" s="259"/>
      <c r="AF69" s="58"/>
      <c r="AG69" s="30"/>
      <c r="AH69" s="58"/>
      <c r="AI69" s="30"/>
      <c r="AJ69" s="134"/>
      <c r="AK69" s="208"/>
      <c r="AL69" s="290"/>
      <c r="AM69" s="88">
        <f t="shared" si="4"/>
        <v>2.5683000000000789E-2</v>
      </c>
      <c r="AN69" s="123">
        <f t="shared" si="5"/>
        <v>1.3263999999999498E-2</v>
      </c>
      <c r="AO69" s="123">
        <f t="shared" si="6"/>
        <v>6.8799999999979988E-5</v>
      </c>
      <c r="AP69" s="123">
        <f t="shared" si="7"/>
        <v>1.6505999999993914E-4</v>
      </c>
      <c r="AQ69" s="89">
        <f t="shared" si="8"/>
        <v>-1.0190399999999988E-4</v>
      </c>
      <c r="AR69" s="42" t="str">
        <f t="shared" si="11"/>
        <v/>
      </c>
      <c r="AS69" s="42" t="str">
        <f t="shared" si="12"/>
        <v/>
      </c>
      <c r="AT69" s="42" t="str">
        <f t="shared" si="13"/>
        <v/>
      </c>
      <c r="AX69" s="12"/>
      <c r="AZ69" s="12"/>
    </row>
    <row r="70" spans="2:52" ht="12.75" customHeight="1" x14ac:dyDescent="0.15">
      <c r="B70" s="290"/>
      <c r="C70" s="29" t="s">
        <v>36</v>
      </c>
      <c r="D70" s="187"/>
      <c r="E70" s="58"/>
      <c r="F70" s="188">
        <v>38.230634000000002</v>
      </c>
      <c r="G70" s="188">
        <v>41.670766</v>
      </c>
      <c r="H70" s="188">
        <v>0.98922562999999997</v>
      </c>
      <c r="I70" s="64">
        <v>0.99211382999999997</v>
      </c>
      <c r="J70" s="64">
        <v>1.4495060000000001E-2</v>
      </c>
      <c r="K70" s="189"/>
      <c r="L70" s="259"/>
      <c r="M70" s="259"/>
      <c r="N70" s="58"/>
      <c r="O70" s="30"/>
      <c r="P70" s="58"/>
      <c r="Q70" s="30"/>
      <c r="R70" s="134"/>
      <c r="S70" s="206"/>
      <c r="T70" s="290"/>
      <c r="U70" s="29" t="s">
        <v>36</v>
      </c>
      <c r="V70" s="187"/>
      <c r="W70" s="58"/>
      <c r="X70" s="188">
        <v>38.209425000000003</v>
      </c>
      <c r="Y70" s="188">
        <v>41.646205999999999</v>
      </c>
      <c r="Z70" s="188">
        <v>0.98922312000000001</v>
      </c>
      <c r="AA70" s="64">
        <v>0.99308940000000001</v>
      </c>
      <c r="AB70" s="64">
        <v>1.4576284E-2</v>
      </c>
      <c r="AC70" s="189"/>
      <c r="AD70" s="259"/>
      <c r="AE70" s="259"/>
      <c r="AF70" s="58"/>
      <c r="AG70" s="30"/>
      <c r="AH70" s="58"/>
      <c r="AI70" s="30"/>
      <c r="AJ70" s="134"/>
      <c r="AK70" s="208"/>
      <c r="AL70" s="290"/>
      <c r="AM70" s="88">
        <f t="shared" si="4"/>
        <v>-2.1208999999998923E-2</v>
      </c>
      <c r="AN70" s="123">
        <f t="shared" si="5"/>
        <v>-2.4560000000001025E-2</v>
      </c>
      <c r="AO70" s="123">
        <f t="shared" si="6"/>
        <v>-2.5099999999556033E-6</v>
      </c>
      <c r="AP70" s="123">
        <f t="shared" si="7"/>
        <v>9.7557000000003669E-4</v>
      </c>
      <c r="AQ70" s="89">
        <f t="shared" si="8"/>
        <v>8.1223999999999533E-5</v>
      </c>
      <c r="AR70" s="42" t="str">
        <f t="shared" si="11"/>
        <v/>
      </c>
      <c r="AS70" s="42" t="str">
        <f t="shared" si="12"/>
        <v/>
      </c>
      <c r="AT70" s="42" t="str">
        <f t="shared" si="13"/>
        <v/>
      </c>
      <c r="AX70" s="12"/>
      <c r="AZ70" s="12"/>
    </row>
    <row r="71" spans="2:52" ht="12.75" customHeight="1" x14ac:dyDescent="0.15">
      <c r="B71" s="290"/>
      <c r="C71" s="29" t="s">
        <v>38</v>
      </c>
      <c r="D71" s="187"/>
      <c r="E71" s="58"/>
      <c r="F71" s="188">
        <v>41.092869999999998</v>
      </c>
      <c r="G71" s="188">
        <v>44.382021999999999</v>
      </c>
      <c r="H71" s="188">
        <v>0.99286255999999995</v>
      </c>
      <c r="I71" s="64">
        <v>0.9963824</v>
      </c>
      <c r="J71" s="64">
        <v>8.4759469999999993E-3</v>
      </c>
      <c r="K71" s="189"/>
      <c r="L71" s="259"/>
      <c r="M71" s="259"/>
      <c r="N71" s="58"/>
      <c r="O71" s="30"/>
      <c r="P71" s="58"/>
      <c r="Q71" s="30"/>
      <c r="R71" s="134"/>
      <c r="S71" s="206"/>
      <c r="T71" s="290"/>
      <c r="U71" s="29" t="s">
        <v>38</v>
      </c>
      <c r="V71" s="187"/>
      <c r="W71" s="58"/>
      <c r="X71" s="188">
        <v>41.095840000000003</v>
      </c>
      <c r="Y71" s="188">
        <v>44.390501999999998</v>
      </c>
      <c r="Z71" s="188">
        <v>0.99286174999999999</v>
      </c>
      <c r="AA71" s="64">
        <v>0.99637916000000004</v>
      </c>
      <c r="AB71" s="64">
        <v>8.4640510000000002E-3</v>
      </c>
      <c r="AC71" s="189"/>
      <c r="AD71" s="259"/>
      <c r="AE71" s="259"/>
      <c r="AF71" s="58"/>
      <c r="AG71" s="30"/>
      <c r="AH71" s="58"/>
      <c r="AI71" s="30"/>
      <c r="AJ71" s="134"/>
      <c r="AK71" s="208"/>
      <c r="AL71" s="290"/>
      <c r="AM71" s="88">
        <f t="shared" si="4"/>
        <v>2.9700000000048021E-3</v>
      </c>
      <c r="AN71" s="123">
        <f t="shared" si="5"/>
        <v>8.4799999999987108E-3</v>
      </c>
      <c r="AO71" s="123">
        <f t="shared" si="6"/>
        <v>-8.0999999996222982E-7</v>
      </c>
      <c r="AP71" s="123">
        <f t="shared" si="7"/>
        <v>-3.2399999999599416E-6</v>
      </c>
      <c r="AQ71" s="89">
        <f t="shared" si="8"/>
        <v>-1.1895999999999088E-5</v>
      </c>
      <c r="AR71" s="42" t="str">
        <f t="shared" si="11"/>
        <v/>
      </c>
      <c r="AS71" s="42" t="str">
        <f t="shared" si="12"/>
        <v/>
      </c>
      <c r="AT71" s="42" t="str">
        <f t="shared" si="13"/>
        <v/>
      </c>
      <c r="AX71" s="12"/>
      <c r="AZ71" s="12"/>
    </row>
    <row r="72" spans="2:52" ht="13.5" customHeight="1" thickBot="1" x14ac:dyDescent="0.2">
      <c r="B72" s="290"/>
      <c r="C72" s="29"/>
      <c r="D72" s="187"/>
      <c r="E72" s="58"/>
      <c r="F72" s="190"/>
      <c r="G72" s="190"/>
      <c r="H72" s="190"/>
      <c r="I72" s="58"/>
      <c r="J72" s="58"/>
      <c r="K72" s="189"/>
      <c r="L72" s="259"/>
      <c r="M72" s="259"/>
      <c r="N72" s="58"/>
      <c r="O72" s="30"/>
      <c r="P72" s="58"/>
      <c r="Q72" s="30"/>
      <c r="R72" s="185"/>
      <c r="S72" s="206"/>
      <c r="T72" s="290"/>
      <c r="U72" s="29"/>
      <c r="V72" s="187"/>
      <c r="W72" s="58"/>
      <c r="X72" s="190"/>
      <c r="Y72" s="190"/>
      <c r="Z72" s="190"/>
      <c r="AA72" s="58"/>
      <c r="AB72" s="58"/>
      <c r="AC72" s="189"/>
      <c r="AD72" s="259"/>
      <c r="AE72" s="259"/>
      <c r="AF72" s="58"/>
      <c r="AG72" s="30"/>
      <c r="AH72" s="58"/>
      <c r="AI72" s="30"/>
      <c r="AJ72" s="185"/>
      <c r="AK72" s="208"/>
      <c r="AL72" s="290"/>
      <c r="AM72" s="124" t="str">
        <f t="shared" si="4"/>
        <v/>
      </c>
      <c r="AN72" s="125" t="str">
        <f t="shared" si="5"/>
        <v/>
      </c>
      <c r="AO72" s="125" t="str">
        <f t="shared" si="6"/>
        <v/>
      </c>
      <c r="AP72" s="125" t="str">
        <f t="shared" si="7"/>
        <v/>
      </c>
      <c r="AQ72" s="126" t="str">
        <f t="shared" si="8"/>
        <v/>
      </c>
      <c r="AR72" s="42" t="str">
        <f t="shared" si="11"/>
        <v/>
      </c>
      <c r="AS72" s="42" t="str">
        <f t="shared" si="12"/>
        <v/>
      </c>
      <c r="AT72" s="42" t="str">
        <f t="shared" si="13"/>
        <v/>
      </c>
      <c r="AX72" s="12"/>
      <c r="AZ72" s="12"/>
    </row>
    <row r="73" spans="2:52" x14ac:dyDescent="0.15">
      <c r="B73" s="292" t="s">
        <v>80</v>
      </c>
      <c r="C73" s="27" t="s">
        <v>34</v>
      </c>
      <c r="D73" s="41"/>
      <c r="E73" s="57"/>
      <c r="F73" s="98">
        <v>28.465976000000001</v>
      </c>
      <c r="G73" s="98">
        <v>34.018104000000001</v>
      </c>
      <c r="H73" s="98">
        <v>0.95948805999999998</v>
      </c>
      <c r="I73" s="62">
        <v>0.95937779999999995</v>
      </c>
      <c r="J73" s="62">
        <v>5.3956654E-2</v>
      </c>
      <c r="K73" s="63"/>
      <c r="L73" s="258"/>
      <c r="M73" s="258"/>
      <c r="N73" s="57"/>
      <c r="O73" s="28"/>
      <c r="P73" s="57"/>
      <c r="Q73" s="28"/>
      <c r="R73" s="133"/>
      <c r="S73" s="206"/>
      <c r="T73" s="292" t="s">
        <v>80</v>
      </c>
      <c r="U73" s="27" t="s">
        <v>34</v>
      </c>
      <c r="V73" s="41"/>
      <c r="W73" s="57"/>
      <c r="X73" s="98">
        <v>28.490210000000001</v>
      </c>
      <c r="Y73" s="98">
        <v>34.023780000000002</v>
      </c>
      <c r="Z73" s="98">
        <v>0.95945305999999997</v>
      </c>
      <c r="AA73" s="62">
        <v>0.95800505000000002</v>
      </c>
      <c r="AB73" s="62">
        <v>5.3928262999999997E-2</v>
      </c>
      <c r="AC73" s="63"/>
      <c r="AD73" s="258"/>
      <c r="AE73" s="258"/>
      <c r="AF73" s="57"/>
      <c r="AG73" s="28"/>
      <c r="AH73" s="57"/>
      <c r="AI73" s="28"/>
      <c r="AJ73" s="133"/>
      <c r="AK73" s="208"/>
      <c r="AL73" s="292" t="s">
        <v>80</v>
      </c>
      <c r="AM73" s="121">
        <f t="shared" si="4"/>
        <v>2.4233999999999867E-2</v>
      </c>
      <c r="AN73" s="97">
        <f t="shared" si="5"/>
        <v>5.6760000000011246E-3</v>
      </c>
      <c r="AO73" s="97">
        <f t="shared" si="6"/>
        <v>-3.5000000000007248E-5</v>
      </c>
      <c r="AP73" s="97">
        <f t="shared" si="7"/>
        <v>-1.3727499999999226E-3</v>
      </c>
      <c r="AQ73" s="122">
        <f t="shared" si="8"/>
        <v>-2.8391000000002609E-5</v>
      </c>
      <c r="AR73" s="42" t="str">
        <f t="shared" si="11"/>
        <v/>
      </c>
      <c r="AS73" s="42" t="str">
        <f t="shared" si="12"/>
        <v/>
      </c>
      <c r="AT73" s="42" t="str">
        <f t="shared" si="13"/>
        <v/>
      </c>
      <c r="AX73" s="12"/>
      <c r="AZ73" s="12"/>
    </row>
    <row r="74" spans="2:52" ht="12.75" customHeight="1" x14ac:dyDescent="0.15">
      <c r="B74" s="290"/>
      <c r="C74" s="29" t="s">
        <v>35</v>
      </c>
      <c r="D74" s="187"/>
      <c r="E74" s="58"/>
      <c r="F74" s="188">
        <v>32.756973000000002</v>
      </c>
      <c r="G74" s="188">
        <v>37.128599000000001</v>
      </c>
      <c r="H74" s="188">
        <v>0.97750309999999996</v>
      </c>
      <c r="I74" s="64">
        <v>0.97835116</v>
      </c>
      <c r="J74" s="64">
        <v>3.0160949999999999E-2</v>
      </c>
      <c r="K74" s="189"/>
      <c r="L74" s="259"/>
      <c r="M74" s="259"/>
      <c r="N74" s="58"/>
      <c r="O74" s="30"/>
      <c r="P74" s="58"/>
      <c r="Q74" s="30"/>
      <c r="R74" s="134"/>
      <c r="S74" s="206"/>
      <c r="T74" s="290"/>
      <c r="U74" s="29" t="s">
        <v>35</v>
      </c>
      <c r="V74" s="187"/>
      <c r="W74" s="58"/>
      <c r="X74" s="188">
        <v>32.769509999999997</v>
      </c>
      <c r="Y74" s="188">
        <v>37.134219000000002</v>
      </c>
      <c r="Z74" s="188">
        <v>0.97755804999999996</v>
      </c>
      <c r="AA74" s="64">
        <v>0.97848195000000004</v>
      </c>
      <c r="AB74" s="64">
        <v>2.9960589999999999E-2</v>
      </c>
      <c r="AC74" s="189"/>
      <c r="AD74" s="259"/>
      <c r="AE74" s="259"/>
      <c r="AF74" s="58"/>
      <c r="AG74" s="30"/>
      <c r="AH74" s="58"/>
      <c r="AI74" s="30"/>
      <c r="AJ74" s="134"/>
      <c r="AK74" s="208"/>
      <c r="AL74" s="290"/>
      <c r="AM74" s="88">
        <f t="shared" si="4"/>
        <v>1.2536999999994691E-2</v>
      </c>
      <c r="AN74" s="123">
        <f t="shared" si="5"/>
        <v>5.6200000000004025E-3</v>
      </c>
      <c r="AO74" s="123">
        <f t="shared" si="6"/>
        <v>5.4949999999998056E-5</v>
      </c>
      <c r="AP74" s="123">
        <f t="shared" si="7"/>
        <v>1.3079000000004726E-4</v>
      </c>
      <c r="AQ74" s="89">
        <f t="shared" si="8"/>
        <v>-2.0036000000000012E-4</v>
      </c>
      <c r="AR74" s="42" t="str">
        <f t="shared" si="11"/>
        <v/>
      </c>
      <c r="AS74" s="42" t="str">
        <f t="shared" si="12"/>
        <v/>
      </c>
      <c r="AT74" s="42" t="str">
        <f t="shared" si="13"/>
        <v/>
      </c>
      <c r="AX74" s="12"/>
      <c r="AZ74" s="12"/>
    </row>
    <row r="75" spans="2:52" ht="12.75" customHeight="1" x14ac:dyDescent="0.15">
      <c r="B75" s="290"/>
      <c r="C75" s="29" t="s">
        <v>36</v>
      </c>
      <c r="D75" s="187"/>
      <c r="E75" s="58"/>
      <c r="F75" s="188">
        <v>38.167380999999999</v>
      </c>
      <c r="G75" s="188">
        <v>41.608173999999998</v>
      </c>
      <c r="H75" s="188">
        <v>0.98908509</v>
      </c>
      <c r="I75" s="64">
        <v>0.99203143000000005</v>
      </c>
      <c r="J75" s="64">
        <v>1.5085729000000001E-2</v>
      </c>
      <c r="K75" s="189"/>
      <c r="L75" s="259"/>
      <c r="M75" s="259"/>
      <c r="N75" s="58"/>
      <c r="O75" s="30"/>
      <c r="P75" s="58"/>
      <c r="Q75" s="30"/>
      <c r="R75" s="134"/>
      <c r="S75" s="206"/>
      <c r="T75" s="290"/>
      <c r="U75" s="29" t="s">
        <v>36</v>
      </c>
      <c r="V75" s="187"/>
      <c r="W75" s="58"/>
      <c r="X75" s="188">
        <v>38.138942999999998</v>
      </c>
      <c r="Y75" s="188">
        <v>41.585113</v>
      </c>
      <c r="Z75" s="188">
        <v>0.98905529000000003</v>
      </c>
      <c r="AA75" s="64">
        <v>0.99297108999999995</v>
      </c>
      <c r="AB75" s="64">
        <v>1.5111995E-2</v>
      </c>
      <c r="AC75" s="189"/>
      <c r="AD75" s="259"/>
      <c r="AE75" s="259"/>
      <c r="AF75" s="58"/>
      <c r="AG75" s="30"/>
      <c r="AH75" s="58"/>
      <c r="AI75" s="30"/>
      <c r="AJ75" s="134"/>
      <c r="AK75" s="208"/>
      <c r="AL75" s="290"/>
      <c r="AM75" s="88">
        <f t="shared" si="4"/>
        <v>-2.8438000000001296E-2</v>
      </c>
      <c r="AN75" s="123">
        <f t="shared" si="5"/>
        <v>-2.3060999999998444E-2</v>
      </c>
      <c r="AO75" s="123">
        <f t="shared" si="6"/>
        <v>-2.979999999996874E-5</v>
      </c>
      <c r="AP75" s="123">
        <f t="shared" si="7"/>
        <v>9.396599999998978E-4</v>
      </c>
      <c r="AQ75" s="89">
        <f t="shared" si="8"/>
        <v>2.6265999999998749E-5</v>
      </c>
      <c r="AR75" s="42" t="str">
        <f t="shared" si="11"/>
        <v/>
      </c>
      <c r="AS75" s="42" t="str">
        <f t="shared" si="12"/>
        <v/>
      </c>
      <c r="AT75" s="42" t="str">
        <f t="shared" si="13"/>
        <v/>
      </c>
      <c r="AX75" s="12"/>
      <c r="AZ75" s="12"/>
    </row>
    <row r="76" spans="2:52" ht="12.75" customHeight="1" x14ac:dyDescent="0.15">
      <c r="B76" s="290"/>
      <c r="C76" s="29" t="s">
        <v>38</v>
      </c>
      <c r="D76" s="187"/>
      <c r="E76" s="58"/>
      <c r="F76" s="188">
        <v>41.035893999999999</v>
      </c>
      <c r="G76" s="188">
        <v>44.316158999999999</v>
      </c>
      <c r="H76" s="188">
        <v>0.99275133000000004</v>
      </c>
      <c r="I76" s="64">
        <v>0.99636371999999995</v>
      </c>
      <c r="J76" s="64">
        <v>8.9652269999999992E-3</v>
      </c>
      <c r="K76" s="189"/>
      <c r="L76" s="259"/>
      <c r="M76" s="259"/>
      <c r="N76" s="58"/>
      <c r="O76" s="30"/>
      <c r="P76" s="58"/>
      <c r="Q76" s="30"/>
      <c r="R76" s="134"/>
      <c r="S76" s="206"/>
      <c r="T76" s="290"/>
      <c r="U76" s="29" t="s">
        <v>38</v>
      </c>
      <c r="V76" s="187"/>
      <c r="W76" s="58"/>
      <c r="X76" s="188">
        <v>41.054678000000003</v>
      </c>
      <c r="Y76" s="188">
        <v>44.333804000000001</v>
      </c>
      <c r="Z76" s="188">
        <v>0.99275809000000004</v>
      </c>
      <c r="AA76" s="64">
        <v>0.99637980999999998</v>
      </c>
      <c r="AB76" s="64">
        <v>8.9890089999999992E-3</v>
      </c>
      <c r="AC76" s="189"/>
      <c r="AD76" s="259"/>
      <c r="AE76" s="259"/>
      <c r="AF76" s="58"/>
      <c r="AG76" s="30"/>
      <c r="AH76" s="58"/>
      <c r="AI76" s="30"/>
      <c r="AJ76" s="134"/>
      <c r="AK76" s="208"/>
      <c r="AL76" s="290"/>
      <c r="AM76" s="88">
        <f t="shared" si="4"/>
        <v>1.8784000000003687E-2</v>
      </c>
      <c r="AN76" s="123">
        <f t="shared" si="5"/>
        <v>1.7645000000001687E-2</v>
      </c>
      <c r="AO76" s="123">
        <f t="shared" si="6"/>
        <v>6.7599999999945481E-6</v>
      </c>
      <c r="AP76" s="123">
        <f t="shared" si="7"/>
        <v>1.6090000000024141E-5</v>
      </c>
      <c r="AQ76" s="89">
        <f t="shared" si="8"/>
        <v>2.378199999999997E-5</v>
      </c>
      <c r="AR76" s="42" t="str">
        <f t="shared" si="11"/>
        <v/>
      </c>
      <c r="AS76" s="42" t="str">
        <f t="shared" si="12"/>
        <v/>
      </c>
      <c r="AT76" s="42" t="str">
        <f t="shared" si="13"/>
        <v/>
      </c>
      <c r="AX76" s="12"/>
      <c r="AZ76" s="12"/>
    </row>
    <row r="77" spans="2:52" ht="13.5" customHeight="1" thickBot="1" x14ac:dyDescent="0.2">
      <c r="B77" s="290"/>
      <c r="C77" s="29"/>
      <c r="D77" s="187"/>
      <c r="E77" s="58"/>
      <c r="F77" s="190"/>
      <c r="G77" s="190"/>
      <c r="H77" s="190"/>
      <c r="I77" s="58"/>
      <c r="J77" s="58"/>
      <c r="K77" s="189"/>
      <c r="L77" s="259"/>
      <c r="M77" s="259"/>
      <c r="N77" s="58"/>
      <c r="O77" s="30"/>
      <c r="P77" s="58"/>
      <c r="Q77" s="30"/>
      <c r="R77" s="185"/>
      <c r="S77" s="206"/>
      <c r="T77" s="290"/>
      <c r="U77" s="29"/>
      <c r="V77" s="187"/>
      <c r="W77" s="58"/>
      <c r="X77" s="190"/>
      <c r="Y77" s="190"/>
      <c r="Z77" s="190"/>
      <c r="AA77" s="58"/>
      <c r="AB77" s="58"/>
      <c r="AC77" s="189"/>
      <c r="AD77" s="259"/>
      <c r="AE77" s="259"/>
      <c r="AF77" s="58"/>
      <c r="AG77" s="30"/>
      <c r="AH77" s="58"/>
      <c r="AI77" s="30"/>
      <c r="AJ77" s="185"/>
      <c r="AK77" s="208"/>
      <c r="AL77" s="290"/>
      <c r="AM77" s="124" t="str">
        <f t="shared" si="4"/>
        <v/>
      </c>
      <c r="AN77" s="125" t="str">
        <f t="shared" si="5"/>
        <v/>
      </c>
      <c r="AO77" s="125" t="str">
        <f t="shared" si="6"/>
        <v/>
      </c>
      <c r="AP77" s="125" t="str">
        <f t="shared" si="7"/>
        <v/>
      </c>
      <c r="AQ77" s="126" t="str">
        <f t="shared" si="8"/>
        <v/>
      </c>
      <c r="AR77" s="42" t="str">
        <f t="shared" si="11"/>
        <v/>
      </c>
      <c r="AS77" s="42" t="str">
        <f t="shared" si="12"/>
        <v/>
      </c>
      <c r="AT77" s="42" t="str">
        <f t="shared" si="13"/>
        <v/>
      </c>
      <c r="AX77" s="12"/>
      <c r="AZ77" s="12"/>
    </row>
    <row r="78" spans="2:52" x14ac:dyDescent="0.15">
      <c r="B78" s="292" t="s">
        <v>81</v>
      </c>
      <c r="C78" s="27" t="s">
        <v>34</v>
      </c>
      <c r="D78" s="41"/>
      <c r="E78" s="57"/>
      <c r="F78" s="98">
        <v>28.296423000000001</v>
      </c>
      <c r="G78" s="98">
        <v>33.760666000000001</v>
      </c>
      <c r="H78" s="98">
        <v>0.95698032</v>
      </c>
      <c r="I78" s="62">
        <v>0.95804133000000002</v>
      </c>
      <c r="J78" s="62">
        <v>5.9277552999999997E-2</v>
      </c>
      <c r="K78" s="63"/>
      <c r="L78" s="258"/>
      <c r="M78" s="258"/>
      <c r="N78" s="57"/>
      <c r="O78" s="28"/>
      <c r="P78" s="57"/>
      <c r="Q78" s="28"/>
      <c r="R78" s="133"/>
      <c r="S78" s="206"/>
      <c r="T78" s="292" t="s">
        <v>81</v>
      </c>
      <c r="U78" s="27" t="s">
        <v>34</v>
      </c>
      <c r="V78" s="41"/>
      <c r="W78" s="57"/>
      <c r="X78" s="98">
        <v>28.314458999999999</v>
      </c>
      <c r="Y78" s="98">
        <v>33.760286999999998</v>
      </c>
      <c r="Z78" s="98">
        <v>0.95698941999999998</v>
      </c>
      <c r="AA78" s="62">
        <v>0.95831253999999999</v>
      </c>
      <c r="AB78" s="62">
        <v>5.8932085000000002E-2</v>
      </c>
      <c r="AC78" s="63"/>
      <c r="AD78" s="258"/>
      <c r="AE78" s="258"/>
      <c r="AF78" s="57"/>
      <c r="AG78" s="28"/>
      <c r="AH78" s="57"/>
      <c r="AI78" s="28"/>
      <c r="AJ78" s="133"/>
      <c r="AK78" s="208"/>
      <c r="AL78" s="292" t="s">
        <v>81</v>
      </c>
      <c r="AM78" s="121">
        <f t="shared" si="4"/>
        <v>1.8035999999998609E-2</v>
      </c>
      <c r="AN78" s="97">
        <f t="shared" si="5"/>
        <v>-3.7900000000234968E-4</v>
      </c>
      <c r="AO78" s="97">
        <f t="shared" si="6"/>
        <v>9.0999999999841208E-6</v>
      </c>
      <c r="AP78" s="97">
        <f t="shared" si="7"/>
        <v>2.712099999999662E-4</v>
      </c>
      <c r="AQ78" s="122">
        <f t="shared" si="8"/>
        <v>-3.4546799999999461E-4</v>
      </c>
      <c r="AR78" s="42" t="str">
        <f t="shared" si="11"/>
        <v/>
      </c>
      <c r="AS78" s="42" t="str">
        <f t="shared" si="12"/>
        <v/>
      </c>
      <c r="AT78" s="42" t="str">
        <f t="shared" si="13"/>
        <v/>
      </c>
      <c r="AX78" s="12"/>
      <c r="AZ78" s="12"/>
    </row>
    <row r="79" spans="2:52" ht="12.75" customHeight="1" x14ac:dyDescent="0.15">
      <c r="B79" s="290"/>
      <c r="C79" s="29" t="s">
        <v>35</v>
      </c>
      <c r="D79" s="187"/>
      <c r="E79" s="58"/>
      <c r="F79" s="188">
        <v>32.465003000000003</v>
      </c>
      <c r="G79" s="188">
        <v>36.825155000000002</v>
      </c>
      <c r="H79" s="188">
        <v>0.97602065999999998</v>
      </c>
      <c r="I79" s="64">
        <v>0.97834463000000005</v>
      </c>
      <c r="J79" s="64">
        <v>3.3527045999999998E-2</v>
      </c>
      <c r="K79" s="189"/>
      <c r="L79" s="259"/>
      <c r="M79" s="259"/>
      <c r="N79" s="58"/>
      <c r="O79" s="30"/>
      <c r="P79" s="58"/>
      <c r="Q79" s="30"/>
      <c r="R79" s="134"/>
      <c r="S79" s="206"/>
      <c r="T79" s="290"/>
      <c r="U79" s="29" t="s">
        <v>35</v>
      </c>
      <c r="V79" s="187"/>
      <c r="W79" s="58"/>
      <c r="X79" s="188">
        <v>32.489829999999998</v>
      </c>
      <c r="Y79" s="188">
        <v>36.834890999999999</v>
      </c>
      <c r="Z79" s="188">
        <v>0.97604378000000003</v>
      </c>
      <c r="AA79" s="64">
        <v>0.97854280999999999</v>
      </c>
      <c r="AB79" s="64">
        <v>3.3500615999999997E-2</v>
      </c>
      <c r="AC79" s="189"/>
      <c r="AD79" s="259"/>
      <c r="AE79" s="259"/>
      <c r="AF79" s="58"/>
      <c r="AG79" s="30"/>
      <c r="AH79" s="58"/>
      <c r="AI79" s="30"/>
      <c r="AJ79" s="134"/>
      <c r="AK79" s="208"/>
      <c r="AL79" s="290"/>
      <c r="AM79" s="88">
        <f t="shared" si="4"/>
        <v>2.4826999999994825E-2</v>
      </c>
      <c r="AN79" s="123">
        <f t="shared" si="5"/>
        <v>9.7359999999966362E-3</v>
      </c>
      <c r="AO79" s="123">
        <f t="shared" si="6"/>
        <v>2.3120000000043106E-5</v>
      </c>
      <c r="AP79" s="123">
        <f t="shared" si="7"/>
        <v>1.9817999999993674E-4</v>
      </c>
      <c r="AQ79" s="89">
        <f t="shared" si="8"/>
        <v>-2.6430000000000897E-5</v>
      </c>
      <c r="AR79" s="42" t="str">
        <f t="shared" si="11"/>
        <v/>
      </c>
      <c r="AS79" s="42" t="str">
        <f t="shared" si="12"/>
        <v/>
      </c>
      <c r="AT79" s="42" t="str">
        <f t="shared" si="13"/>
        <v/>
      </c>
      <c r="AX79" s="12"/>
      <c r="AZ79" s="12"/>
    </row>
    <row r="80" spans="2:52" ht="12.75" customHeight="1" x14ac:dyDescent="0.15">
      <c r="B80" s="290"/>
      <c r="C80" s="29" t="s">
        <v>36</v>
      </c>
      <c r="D80" s="187"/>
      <c r="E80" s="58"/>
      <c r="F80" s="188">
        <v>37.760356999999999</v>
      </c>
      <c r="G80" s="188">
        <v>41.224116000000002</v>
      </c>
      <c r="H80" s="188">
        <v>0.98802484999999995</v>
      </c>
      <c r="I80" s="64">
        <v>0.99200580000000005</v>
      </c>
      <c r="J80" s="64">
        <v>1.7931418000000001E-2</v>
      </c>
      <c r="K80" s="189"/>
      <c r="L80" s="259"/>
      <c r="M80" s="259"/>
      <c r="N80" s="58"/>
      <c r="O80" s="30"/>
      <c r="P80" s="58"/>
      <c r="Q80" s="30"/>
      <c r="R80" s="134"/>
      <c r="S80" s="206"/>
      <c r="T80" s="290"/>
      <c r="U80" s="29" t="s">
        <v>36</v>
      </c>
      <c r="V80" s="187"/>
      <c r="W80" s="58"/>
      <c r="X80" s="188">
        <v>37.733193999999997</v>
      </c>
      <c r="Y80" s="188">
        <v>41.202587999999999</v>
      </c>
      <c r="Z80" s="188">
        <v>0.98800615999999997</v>
      </c>
      <c r="AA80" s="64">
        <v>0.99276165999999999</v>
      </c>
      <c r="AB80" s="64">
        <v>1.7923370000000001E-2</v>
      </c>
      <c r="AC80" s="189"/>
      <c r="AD80" s="259"/>
      <c r="AE80" s="259"/>
      <c r="AF80" s="58"/>
      <c r="AG80" s="30"/>
      <c r="AH80" s="58"/>
      <c r="AI80" s="30"/>
      <c r="AJ80" s="134"/>
      <c r="AK80" s="208"/>
      <c r="AL80" s="290"/>
      <c r="AM80" s="88">
        <f t="shared" si="4"/>
        <v>-2.7163000000001603E-2</v>
      </c>
      <c r="AN80" s="123">
        <f t="shared" si="5"/>
        <v>-2.1528000000003544E-2</v>
      </c>
      <c r="AO80" s="123">
        <f t="shared" si="6"/>
        <v>-1.8689999999987883E-5</v>
      </c>
      <c r="AP80" s="123">
        <f t="shared" si="7"/>
        <v>7.5585999999994158E-4</v>
      </c>
      <c r="AQ80" s="89">
        <f t="shared" si="8"/>
        <v>-8.0480000000000829E-6</v>
      </c>
      <c r="AR80" s="42" t="str">
        <f t="shared" si="11"/>
        <v/>
      </c>
      <c r="AS80" s="42" t="str">
        <f t="shared" si="12"/>
        <v/>
      </c>
      <c r="AT80" s="42" t="str">
        <f t="shared" si="13"/>
        <v/>
      </c>
      <c r="AX80" s="12"/>
      <c r="AZ80" s="12"/>
    </row>
    <row r="81" spans="2:52" ht="12.75" customHeight="1" x14ac:dyDescent="0.15">
      <c r="B81" s="290"/>
      <c r="C81" s="29" t="s">
        <v>38</v>
      </c>
      <c r="D81" s="187"/>
      <c r="E81" s="58"/>
      <c r="F81" s="188">
        <v>40.418072000000002</v>
      </c>
      <c r="G81" s="188">
        <v>43.741900999999999</v>
      </c>
      <c r="H81" s="188">
        <v>0.99183973000000003</v>
      </c>
      <c r="I81" s="64">
        <v>0.99605069999999996</v>
      </c>
      <c r="J81" s="64">
        <v>1.1421124E-2</v>
      </c>
      <c r="K81" s="189"/>
      <c r="L81" s="259"/>
      <c r="M81" s="259"/>
      <c r="N81" s="58"/>
      <c r="O81" s="30"/>
      <c r="P81" s="58"/>
      <c r="Q81" s="30"/>
      <c r="R81" s="134"/>
      <c r="S81" s="206"/>
      <c r="T81" s="290"/>
      <c r="U81" s="29" t="s">
        <v>38</v>
      </c>
      <c r="V81" s="187"/>
      <c r="W81" s="58"/>
      <c r="X81" s="188">
        <v>40.431364000000002</v>
      </c>
      <c r="Y81" s="188">
        <v>43.757728</v>
      </c>
      <c r="Z81" s="188">
        <v>0.99184733000000003</v>
      </c>
      <c r="AA81" s="64">
        <v>0.99607188999999996</v>
      </c>
      <c r="AB81" s="64">
        <v>1.1469353E-2</v>
      </c>
      <c r="AC81" s="189"/>
      <c r="AD81" s="259"/>
      <c r="AE81" s="259"/>
      <c r="AF81" s="58"/>
      <c r="AG81" s="30"/>
      <c r="AH81" s="58"/>
      <c r="AI81" s="30"/>
      <c r="AJ81" s="134"/>
      <c r="AK81" s="208"/>
      <c r="AL81" s="290"/>
      <c r="AM81" s="88">
        <f t="shared" si="4"/>
        <v>1.3291999999999859E-2</v>
      </c>
      <c r="AN81" s="123">
        <f t="shared" si="5"/>
        <v>1.582700000000159E-2</v>
      </c>
      <c r="AO81" s="123">
        <f t="shared" si="6"/>
        <v>7.5999999999964984E-6</v>
      </c>
      <c r="AP81" s="123">
        <f t="shared" si="7"/>
        <v>2.1190000000004261E-5</v>
      </c>
      <c r="AQ81" s="89">
        <f t="shared" si="8"/>
        <v>4.8229000000000327E-5</v>
      </c>
      <c r="AR81" s="42" t="str">
        <f t="shared" si="11"/>
        <v/>
      </c>
      <c r="AS81" s="42" t="str">
        <f t="shared" si="12"/>
        <v/>
      </c>
      <c r="AT81" s="42" t="str">
        <f t="shared" si="13"/>
        <v/>
      </c>
      <c r="AX81" s="12"/>
      <c r="AZ81" s="12"/>
    </row>
    <row r="82" spans="2:52" ht="13.5" customHeight="1" thickBot="1" x14ac:dyDescent="0.2">
      <c r="B82" s="290"/>
      <c r="C82" s="29"/>
      <c r="D82" s="187"/>
      <c r="E82" s="58"/>
      <c r="F82" s="190"/>
      <c r="G82" s="190"/>
      <c r="H82" s="190"/>
      <c r="I82" s="58"/>
      <c r="J82" s="58"/>
      <c r="K82" s="189"/>
      <c r="L82" s="259"/>
      <c r="M82" s="259"/>
      <c r="N82" s="58"/>
      <c r="O82" s="30"/>
      <c r="P82" s="58"/>
      <c r="Q82" s="30"/>
      <c r="R82" s="185"/>
      <c r="S82" s="206"/>
      <c r="T82" s="290"/>
      <c r="U82" s="29"/>
      <c r="V82" s="187"/>
      <c r="W82" s="58"/>
      <c r="X82" s="190"/>
      <c r="Y82" s="190"/>
      <c r="Z82" s="190"/>
      <c r="AA82" s="58"/>
      <c r="AB82" s="58"/>
      <c r="AC82" s="189"/>
      <c r="AD82" s="259"/>
      <c r="AE82" s="259"/>
      <c r="AF82" s="58"/>
      <c r="AG82" s="30"/>
      <c r="AH82" s="58"/>
      <c r="AI82" s="30"/>
      <c r="AJ82" s="185"/>
      <c r="AK82" s="208"/>
      <c r="AL82" s="290"/>
      <c r="AM82" s="124" t="str">
        <f t="shared" si="4"/>
        <v/>
      </c>
      <c r="AN82" s="125" t="str">
        <f t="shared" si="5"/>
        <v/>
      </c>
      <c r="AO82" s="125" t="str">
        <f t="shared" si="6"/>
        <v/>
      </c>
      <c r="AP82" s="125" t="str">
        <f t="shared" si="7"/>
        <v/>
      </c>
      <c r="AQ82" s="126" t="str">
        <f t="shared" si="8"/>
        <v/>
      </c>
      <c r="AR82" s="42" t="str">
        <f t="shared" si="11"/>
        <v/>
      </c>
      <c r="AS82" s="42" t="str">
        <f t="shared" si="12"/>
        <v/>
      </c>
      <c r="AT82" s="42" t="str">
        <f t="shared" si="13"/>
        <v/>
      </c>
      <c r="AX82" s="12"/>
      <c r="AZ82" s="12"/>
    </row>
    <row r="83" spans="2:52" x14ac:dyDescent="0.15">
      <c r="B83" s="289" t="s">
        <v>82</v>
      </c>
      <c r="C83" s="27" t="s">
        <v>34</v>
      </c>
      <c r="D83" s="41"/>
      <c r="E83" s="57"/>
      <c r="F83" s="98">
        <v>28.490804000000001</v>
      </c>
      <c r="G83" s="98">
        <v>34.001609000000002</v>
      </c>
      <c r="H83" s="98">
        <v>0.95757506000000003</v>
      </c>
      <c r="I83" s="62">
        <v>0.96300574000000005</v>
      </c>
      <c r="J83" s="62">
        <v>5.7689394999999997E-2</v>
      </c>
      <c r="K83" s="63"/>
      <c r="L83" s="258"/>
      <c r="M83" s="258"/>
      <c r="N83" s="57"/>
      <c r="O83" s="28"/>
      <c r="P83" s="57"/>
      <c r="Q83" s="28"/>
      <c r="R83" s="133"/>
      <c r="S83" s="206"/>
      <c r="T83" s="289" t="s">
        <v>82</v>
      </c>
      <c r="U83" s="27" t="s">
        <v>34</v>
      </c>
      <c r="V83" s="41"/>
      <c r="W83" s="57"/>
      <c r="X83" s="98">
        <v>28.507923999999999</v>
      </c>
      <c r="Y83" s="98">
        <v>34.015014000000001</v>
      </c>
      <c r="Z83" s="98">
        <v>0.95751547000000004</v>
      </c>
      <c r="AA83" s="62">
        <v>0.96287122999999997</v>
      </c>
      <c r="AB83" s="62">
        <v>5.7125136E-2</v>
      </c>
      <c r="AC83" s="63"/>
      <c r="AD83" s="258"/>
      <c r="AE83" s="258"/>
      <c r="AF83" s="57"/>
      <c r="AG83" s="28"/>
      <c r="AH83" s="57"/>
      <c r="AI83" s="28"/>
      <c r="AJ83" s="133"/>
      <c r="AK83" s="208"/>
      <c r="AL83" s="289" t="s">
        <v>82</v>
      </c>
      <c r="AM83" s="121">
        <f t="shared" si="4"/>
        <v>1.711999999999847E-2</v>
      </c>
      <c r="AN83" s="97">
        <f t="shared" si="5"/>
        <v>1.3404999999998779E-2</v>
      </c>
      <c r="AO83" s="97">
        <f t="shared" si="6"/>
        <v>-5.9589999999998255E-5</v>
      </c>
      <c r="AP83" s="97">
        <f t="shared" si="7"/>
        <v>-1.3451000000008762E-4</v>
      </c>
      <c r="AQ83" s="122">
        <f t="shared" si="8"/>
        <v>-5.6425899999999751E-4</v>
      </c>
      <c r="AR83" s="42" t="str">
        <f t="shared" si="11"/>
        <v/>
      </c>
      <c r="AS83" s="42" t="str">
        <f t="shared" si="12"/>
        <v/>
      </c>
      <c r="AT83" s="42" t="str">
        <f t="shared" si="13"/>
        <v/>
      </c>
      <c r="AX83" s="12"/>
      <c r="AZ83" s="12"/>
    </row>
    <row r="84" spans="2:52" ht="12.75" customHeight="1" x14ac:dyDescent="0.15">
      <c r="B84" s="290"/>
      <c r="C84" s="29" t="s">
        <v>35</v>
      </c>
      <c r="D84" s="187"/>
      <c r="E84" s="58"/>
      <c r="F84" s="188">
        <v>32.652585000000002</v>
      </c>
      <c r="G84" s="188">
        <v>37.131337000000002</v>
      </c>
      <c r="H84" s="188">
        <v>0.97731878000000005</v>
      </c>
      <c r="I84" s="64">
        <v>0.98013932000000004</v>
      </c>
      <c r="J84" s="64">
        <v>2.9887759999999999E-2</v>
      </c>
      <c r="K84" s="189"/>
      <c r="L84" s="259"/>
      <c r="M84" s="259"/>
      <c r="N84" s="58"/>
      <c r="O84" s="30"/>
      <c r="P84" s="58"/>
      <c r="Q84" s="30"/>
      <c r="R84" s="134"/>
      <c r="S84" s="206"/>
      <c r="T84" s="290"/>
      <c r="U84" s="29" t="s">
        <v>35</v>
      </c>
      <c r="V84" s="187"/>
      <c r="W84" s="58"/>
      <c r="X84" s="188">
        <v>32.722968000000002</v>
      </c>
      <c r="Y84" s="188">
        <v>37.180213000000002</v>
      </c>
      <c r="Z84" s="188">
        <v>0.97740976000000002</v>
      </c>
      <c r="AA84" s="64">
        <v>0.98054070999999998</v>
      </c>
      <c r="AB84" s="64">
        <v>2.9815529E-2</v>
      </c>
      <c r="AC84" s="189"/>
      <c r="AD84" s="259"/>
      <c r="AE84" s="259"/>
      <c r="AF84" s="58"/>
      <c r="AG84" s="30"/>
      <c r="AH84" s="58"/>
      <c r="AI84" s="30"/>
      <c r="AJ84" s="134"/>
      <c r="AK84" s="208"/>
      <c r="AL84" s="290"/>
      <c r="AM84" s="88">
        <f t="shared" si="4"/>
        <v>7.038299999999964E-2</v>
      </c>
      <c r="AN84" s="123">
        <f t="shared" si="5"/>
        <v>4.887599999999992E-2</v>
      </c>
      <c r="AO84" s="123">
        <f t="shared" si="6"/>
        <v>9.0979999999962757E-5</v>
      </c>
      <c r="AP84" s="123">
        <f t="shared" si="7"/>
        <v>4.0138999999994596E-4</v>
      </c>
      <c r="AQ84" s="89">
        <f t="shared" si="8"/>
        <v>-7.223099999999899E-5</v>
      </c>
      <c r="AR84" s="42" t="str">
        <f t="shared" si="11"/>
        <v/>
      </c>
      <c r="AS84" s="42" t="str">
        <f t="shared" si="12"/>
        <v/>
      </c>
      <c r="AT84" s="42" t="str">
        <f t="shared" si="13"/>
        <v/>
      </c>
      <c r="AX84" s="12"/>
      <c r="AZ84" s="12"/>
    </row>
    <row r="85" spans="2:52" ht="12.75" customHeight="1" x14ac:dyDescent="0.15">
      <c r="B85" s="290"/>
      <c r="C85" s="29" t="s">
        <v>36</v>
      </c>
      <c r="D85" s="187"/>
      <c r="E85" s="58"/>
      <c r="F85" s="188">
        <v>37.871679</v>
      </c>
      <c r="G85" s="188">
        <v>41.454790000000003</v>
      </c>
      <c r="H85" s="188">
        <v>0.98944304999999999</v>
      </c>
      <c r="I85" s="64">
        <v>0.99256372000000004</v>
      </c>
      <c r="J85" s="64">
        <v>1.4383486500000001E-2</v>
      </c>
      <c r="K85" s="189"/>
      <c r="L85" s="259"/>
      <c r="M85" s="259"/>
      <c r="N85" s="58"/>
      <c r="O85" s="30"/>
      <c r="P85" s="58"/>
      <c r="Q85" s="30"/>
      <c r="R85" s="134"/>
      <c r="S85" s="206"/>
      <c r="T85" s="290"/>
      <c r="U85" s="29" t="s">
        <v>36</v>
      </c>
      <c r="V85" s="187"/>
      <c r="W85" s="58"/>
      <c r="X85" s="188">
        <v>37.867629999999998</v>
      </c>
      <c r="Y85" s="188">
        <v>41.444718000000002</v>
      </c>
      <c r="Z85" s="188">
        <v>0.98945678000000004</v>
      </c>
      <c r="AA85" s="64">
        <v>0.99239326999999999</v>
      </c>
      <c r="AB85" s="64">
        <v>1.4302169E-2</v>
      </c>
      <c r="AC85" s="189"/>
      <c r="AD85" s="259"/>
      <c r="AE85" s="259"/>
      <c r="AF85" s="58"/>
      <c r="AG85" s="30"/>
      <c r="AH85" s="58"/>
      <c r="AI85" s="30"/>
      <c r="AJ85" s="134"/>
      <c r="AK85" s="208"/>
      <c r="AL85" s="290"/>
      <c r="AM85" s="88">
        <f t="shared" si="4"/>
        <v>-4.0490000000019677E-3</v>
      </c>
      <c r="AN85" s="123">
        <f t="shared" si="5"/>
        <v>-1.0072000000000969E-2</v>
      </c>
      <c r="AO85" s="123">
        <f t="shared" si="6"/>
        <v>1.3730000000045095E-5</v>
      </c>
      <c r="AP85" s="123">
        <f t="shared" si="7"/>
        <v>-1.7045000000004418E-4</v>
      </c>
      <c r="AQ85" s="89">
        <f t="shared" si="8"/>
        <v>-8.1317500000000625E-5</v>
      </c>
      <c r="AR85" s="42" t="str">
        <f t="shared" si="11"/>
        <v/>
      </c>
      <c r="AS85" s="42" t="str">
        <f t="shared" si="12"/>
        <v/>
      </c>
      <c r="AT85" s="42" t="str">
        <f t="shared" si="13"/>
        <v/>
      </c>
      <c r="AX85" s="12"/>
      <c r="AZ85" s="12"/>
    </row>
    <row r="86" spans="2:52" ht="12.75" customHeight="1" x14ac:dyDescent="0.15">
      <c r="B86" s="290"/>
      <c r="C86" s="29" t="s">
        <v>38</v>
      </c>
      <c r="D86" s="187"/>
      <c r="E86" s="58"/>
      <c r="F86" s="188">
        <v>40.959696999999998</v>
      </c>
      <c r="G86" s="188">
        <v>44.279378999999999</v>
      </c>
      <c r="H86" s="188">
        <v>0.99324232000000001</v>
      </c>
      <c r="I86" s="64">
        <v>0.99636550999999995</v>
      </c>
      <c r="J86" s="64">
        <v>8.3305640000000004E-3</v>
      </c>
      <c r="K86" s="189"/>
      <c r="L86" s="259"/>
      <c r="M86" s="259"/>
      <c r="N86" s="58"/>
      <c r="O86" s="30"/>
      <c r="P86" s="58"/>
      <c r="Q86" s="30"/>
      <c r="R86" s="134"/>
      <c r="S86" s="206"/>
      <c r="T86" s="290"/>
      <c r="U86" s="29" t="s">
        <v>38</v>
      </c>
      <c r="V86" s="187"/>
      <c r="W86" s="58"/>
      <c r="X86" s="188">
        <v>40.950575999999998</v>
      </c>
      <c r="Y86" s="188">
        <v>44.264096000000002</v>
      </c>
      <c r="Z86" s="188">
        <v>0.99321992999999997</v>
      </c>
      <c r="AA86" s="64">
        <v>0.99632726000000005</v>
      </c>
      <c r="AB86" s="64">
        <v>8.4130009999999998E-3</v>
      </c>
      <c r="AC86" s="189"/>
      <c r="AD86" s="259"/>
      <c r="AE86" s="259"/>
      <c r="AF86" s="58"/>
      <c r="AG86" s="30"/>
      <c r="AH86" s="58"/>
      <c r="AI86" s="30"/>
      <c r="AJ86" s="134"/>
      <c r="AK86" s="208"/>
      <c r="AL86" s="290"/>
      <c r="AM86" s="88">
        <f t="shared" si="4"/>
        <v>-9.1210000000003788E-3</v>
      </c>
      <c r="AN86" s="123">
        <f t="shared" si="5"/>
        <v>-1.5282999999996605E-2</v>
      </c>
      <c r="AO86" s="123">
        <f t="shared" si="6"/>
        <v>-2.2390000000038768E-5</v>
      </c>
      <c r="AP86" s="123">
        <f t="shared" si="7"/>
        <v>-3.8249999999906414E-5</v>
      </c>
      <c r="AQ86" s="89">
        <f t="shared" si="8"/>
        <v>8.2436999999999441E-5</v>
      </c>
      <c r="AR86" s="42" t="str">
        <f t="shared" si="11"/>
        <v/>
      </c>
      <c r="AS86" s="42" t="str">
        <f t="shared" si="12"/>
        <v/>
      </c>
      <c r="AT86" s="42" t="str">
        <f t="shared" si="13"/>
        <v/>
      </c>
      <c r="AX86" s="12"/>
      <c r="AZ86" s="12"/>
    </row>
    <row r="87" spans="2:52" ht="13.5" customHeight="1" thickBot="1" x14ac:dyDescent="0.2">
      <c r="B87" s="291"/>
      <c r="C87" s="29"/>
      <c r="D87" s="187"/>
      <c r="E87" s="58"/>
      <c r="F87" s="190"/>
      <c r="G87" s="190"/>
      <c r="H87" s="190"/>
      <c r="I87" s="58"/>
      <c r="J87" s="58"/>
      <c r="K87" s="189"/>
      <c r="L87" s="259"/>
      <c r="M87" s="259"/>
      <c r="N87" s="58"/>
      <c r="O87" s="30"/>
      <c r="P87" s="58"/>
      <c r="Q87" s="30"/>
      <c r="R87" s="185"/>
      <c r="S87" s="206"/>
      <c r="T87" s="291"/>
      <c r="U87" s="29"/>
      <c r="V87" s="187"/>
      <c r="W87" s="58"/>
      <c r="X87" s="190"/>
      <c r="Y87" s="190"/>
      <c r="Z87" s="190"/>
      <c r="AA87" s="58"/>
      <c r="AB87" s="58"/>
      <c r="AC87" s="189"/>
      <c r="AD87" s="259"/>
      <c r="AE87" s="259"/>
      <c r="AF87" s="58"/>
      <c r="AG87" s="30"/>
      <c r="AH87" s="58"/>
      <c r="AI87" s="30"/>
      <c r="AJ87" s="185"/>
      <c r="AK87" s="208"/>
      <c r="AL87" s="291"/>
      <c r="AM87" s="124" t="str">
        <f t="shared" si="4"/>
        <v/>
      </c>
      <c r="AN87" s="125" t="str">
        <f t="shared" si="5"/>
        <v/>
      </c>
      <c r="AO87" s="125" t="str">
        <f t="shared" si="6"/>
        <v/>
      </c>
      <c r="AP87" s="125" t="str">
        <f t="shared" si="7"/>
        <v/>
      </c>
      <c r="AQ87" s="126" t="str">
        <f t="shared" si="8"/>
        <v/>
      </c>
      <c r="AR87" s="42" t="str">
        <f t="shared" si="11"/>
        <v/>
      </c>
      <c r="AS87" s="42" t="str">
        <f t="shared" si="12"/>
        <v/>
      </c>
      <c r="AT87" s="42" t="str">
        <f t="shared" si="13"/>
        <v/>
      </c>
      <c r="AX87" s="12"/>
      <c r="AZ87" s="12"/>
    </row>
    <row r="88" spans="2:52" ht="13.5" customHeight="1" x14ac:dyDescent="0.15">
      <c r="B88" s="289" t="s">
        <v>83</v>
      </c>
      <c r="C88" s="27" t="s">
        <v>34</v>
      </c>
      <c r="D88" s="41"/>
      <c r="E88" s="57"/>
      <c r="F88" s="98">
        <v>28.71724</v>
      </c>
      <c r="G88" s="98">
        <v>34.221986000000001</v>
      </c>
      <c r="H88" s="98">
        <v>0.95860544000000003</v>
      </c>
      <c r="I88" s="62">
        <v>0.96180496999999998</v>
      </c>
      <c r="J88" s="62">
        <v>5.3846523E-2</v>
      </c>
      <c r="K88" s="63"/>
      <c r="L88" s="258"/>
      <c r="M88" s="258"/>
      <c r="N88" s="57"/>
      <c r="O88" s="28"/>
      <c r="P88" s="57"/>
      <c r="Q88" s="28"/>
      <c r="R88" s="133"/>
      <c r="S88" s="206"/>
      <c r="T88" s="289" t="s">
        <v>83</v>
      </c>
      <c r="U88" s="27" t="s">
        <v>34</v>
      </c>
      <c r="V88" s="41"/>
      <c r="W88" s="57"/>
      <c r="X88" s="98">
        <v>28.740561</v>
      </c>
      <c r="Y88" s="98">
        <v>34.242229999999999</v>
      </c>
      <c r="Z88" s="98">
        <v>0.95854284000000001</v>
      </c>
      <c r="AA88" s="62">
        <v>0.96190516000000004</v>
      </c>
      <c r="AB88" s="62">
        <v>5.3485512999999998E-2</v>
      </c>
      <c r="AC88" s="63"/>
      <c r="AD88" s="258"/>
      <c r="AE88" s="258"/>
      <c r="AF88" s="57"/>
      <c r="AG88" s="28"/>
      <c r="AH88" s="57"/>
      <c r="AI88" s="28"/>
      <c r="AJ88" s="133"/>
      <c r="AK88" s="208"/>
      <c r="AL88" s="289" t="s">
        <v>83</v>
      </c>
      <c r="AM88" s="121">
        <f t="shared" si="4"/>
        <v>2.3320999999999259E-2</v>
      </c>
      <c r="AN88" s="97">
        <f t="shared" si="5"/>
        <v>2.0243999999998152E-2</v>
      </c>
      <c r="AO88" s="97">
        <f t="shared" si="6"/>
        <v>-6.2600000000023748E-5</v>
      </c>
      <c r="AP88" s="97">
        <f t="shared" si="7"/>
        <v>1.0019000000005551E-4</v>
      </c>
      <c r="AQ88" s="122">
        <f t="shared" si="8"/>
        <v>-3.6101000000000188E-4</v>
      </c>
      <c r="AR88" s="39"/>
      <c r="AS88" s="234"/>
      <c r="AT88" s="39"/>
    </row>
    <row r="89" spans="2:52" ht="13.5" customHeight="1" x14ac:dyDescent="0.15">
      <c r="B89" s="290"/>
      <c r="C89" s="29" t="s">
        <v>35</v>
      </c>
      <c r="D89" s="187"/>
      <c r="E89" s="58"/>
      <c r="F89" s="188">
        <v>32.841737999999999</v>
      </c>
      <c r="G89" s="188">
        <v>37.274292000000003</v>
      </c>
      <c r="H89" s="188">
        <v>0.97741034000000004</v>
      </c>
      <c r="I89" s="64">
        <v>0.97863743999999997</v>
      </c>
      <c r="J89" s="64">
        <v>2.8640466E-2</v>
      </c>
      <c r="K89" s="189"/>
      <c r="L89" s="259"/>
      <c r="M89" s="259"/>
      <c r="N89" s="58"/>
      <c r="O89" s="30"/>
      <c r="P89" s="58"/>
      <c r="Q89" s="30"/>
      <c r="R89" s="134"/>
      <c r="S89" s="206"/>
      <c r="T89" s="290"/>
      <c r="U89" s="29" t="s">
        <v>35</v>
      </c>
      <c r="V89" s="187"/>
      <c r="W89" s="58"/>
      <c r="X89" s="188">
        <v>32.892937000000003</v>
      </c>
      <c r="Y89" s="188">
        <v>37.313921999999998</v>
      </c>
      <c r="Z89" s="188">
        <v>0.97750066999999996</v>
      </c>
      <c r="AA89" s="64">
        <v>0.97902902000000003</v>
      </c>
      <c r="AB89" s="64">
        <v>2.8590988000000001E-2</v>
      </c>
      <c r="AC89" s="189"/>
      <c r="AD89" s="259"/>
      <c r="AE89" s="259"/>
      <c r="AF89" s="58"/>
      <c r="AG89" s="30"/>
      <c r="AH89" s="58"/>
      <c r="AI89" s="30"/>
      <c r="AJ89" s="134"/>
      <c r="AK89" s="208"/>
      <c r="AL89" s="290"/>
      <c r="AM89" s="88">
        <f t="shared" si="4"/>
        <v>5.1199000000003991E-2</v>
      </c>
      <c r="AN89" s="123">
        <f t="shared" si="5"/>
        <v>3.9629999999995391E-2</v>
      </c>
      <c r="AO89" s="123">
        <f t="shared" si="6"/>
        <v>9.0329999999916311E-5</v>
      </c>
      <c r="AP89" s="123">
        <f t="shared" si="7"/>
        <v>3.9158000000005799E-4</v>
      </c>
      <c r="AQ89" s="89">
        <f t="shared" si="8"/>
        <v>-4.9477999999998634E-5</v>
      </c>
      <c r="AR89" s="39"/>
      <c r="AS89" s="234"/>
      <c r="AT89" s="39"/>
    </row>
    <row r="90" spans="2:52" ht="13.5" customHeight="1" x14ac:dyDescent="0.15">
      <c r="B90" s="290"/>
      <c r="C90" s="29" t="s">
        <v>36</v>
      </c>
      <c r="D90" s="187"/>
      <c r="E90" s="58"/>
      <c r="F90" s="188">
        <v>38.044130000000003</v>
      </c>
      <c r="G90" s="188">
        <v>41.600745000000003</v>
      </c>
      <c r="H90" s="188">
        <v>0.98943851999999999</v>
      </c>
      <c r="I90" s="64">
        <v>0.99222924999999995</v>
      </c>
      <c r="J90" s="64">
        <v>1.3889264E-2</v>
      </c>
      <c r="K90" s="189"/>
      <c r="L90" s="259"/>
      <c r="M90" s="259"/>
      <c r="N90" s="58"/>
      <c r="O90" s="30"/>
      <c r="P90" s="58"/>
      <c r="Q90" s="30"/>
      <c r="R90" s="134"/>
      <c r="S90" s="206"/>
      <c r="T90" s="290"/>
      <c r="U90" s="29" t="s">
        <v>36</v>
      </c>
      <c r="V90" s="187"/>
      <c r="W90" s="58"/>
      <c r="X90" s="188">
        <v>38.071111999999999</v>
      </c>
      <c r="Y90" s="188">
        <v>41.614769000000003</v>
      </c>
      <c r="Z90" s="188">
        <v>0.98946948000000001</v>
      </c>
      <c r="AA90" s="64">
        <v>0.99216433999999998</v>
      </c>
      <c r="AB90" s="64">
        <v>1.3866342E-2</v>
      </c>
      <c r="AC90" s="189"/>
      <c r="AD90" s="259"/>
      <c r="AE90" s="259"/>
      <c r="AF90" s="58"/>
      <c r="AG90" s="30"/>
      <c r="AH90" s="58"/>
      <c r="AI90" s="30"/>
      <c r="AJ90" s="134"/>
      <c r="AK90" s="208"/>
      <c r="AL90" s="290"/>
      <c r="AM90" s="88">
        <f t="shared" si="4"/>
        <v>2.6981999999996731E-2</v>
      </c>
      <c r="AN90" s="123">
        <f t="shared" si="5"/>
        <v>1.4023999999999148E-2</v>
      </c>
      <c r="AO90" s="123">
        <f t="shared" si="6"/>
        <v>3.0960000000024301E-5</v>
      </c>
      <c r="AP90" s="123">
        <f t="shared" si="7"/>
        <v>-6.49099999999736E-5</v>
      </c>
      <c r="AQ90" s="89">
        <f t="shared" si="8"/>
        <v>-2.2921999999999873E-5</v>
      </c>
      <c r="AR90" s="39"/>
      <c r="AS90" s="234"/>
      <c r="AT90" s="39"/>
    </row>
    <row r="91" spans="2:52" ht="13.5" customHeight="1" x14ac:dyDescent="0.15">
      <c r="B91" s="290"/>
      <c r="C91" s="29" t="s">
        <v>38</v>
      </c>
      <c r="D91" s="187"/>
      <c r="E91" s="58"/>
      <c r="F91" s="188">
        <v>41.114485000000002</v>
      </c>
      <c r="G91" s="188">
        <v>44.421764000000003</v>
      </c>
      <c r="H91" s="188">
        <v>0.99315699999999996</v>
      </c>
      <c r="I91" s="64">
        <v>0.99638559999999998</v>
      </c>
      <c r="J91" s="64">
        <v>8.1022019999999993E-3</v>
      </c>
      <c r="K91" s="189"/>
      <c r="L91" s="259"/>
      <c r="M91" s="259"/>
      <c r="N91" s="58"/>
      <c r="O91" s="30"/>
      <c r="P91" s="58"/>
      <c r="Q91" s="30"/>
      <c r="R91" s="134"/>
      <c r="S91" s="206"/>
      <c r="T91" s="290"/>
      <c r="U91" s="29" t="s">
        <v>38</v>
      </c>
      <c r="V91" s="187"/>
      <c r="W91" s="58"/>
      <c r="X91" s="188">
        <v>41.112118000000002</v>
      </c>
      <c r="Y91" s="188">
        <v>44.414203999999998</v>
      </c>
      <c r="Z91" s="188">
        <v>0.99314197000000004</v>
      </c>
      <c r="AA91" s="64">
        <v>0.99635596999999998</v>
      </c>
      <c r="AB91" s="64">
        <v>8.1508789999999998E-3</v>
      </c>
      <c r="AC91" s="189"/>
      <c r="AD91" s="259"/>
      <c r="AE91" s="259"/>
      <c r="AF91" s="58"/>
      <c r="AG91" s="30"/>
      <c r="AH91" s="58"/>
      <c r="AI91" s="30"/>
      <c r="AJ91" s="134"/>
      <c r="AK91" s="208"/>
      <c r="AL91" s="290"/>
      <c r="AM91" s="88">
        <f t="shared" si="4"/>
        <v>-2.3669999999995639E-3</v>
      </c>
      <c r="AN91" s="123">
        <f t="shared" si="5"/>
        <v>-7.5600000000051182E-3</v>
      </c>
      <c r="AO91" s="123">
        <f t="shared" si="6"/>
        <v>-1.5029999999915944E-5</v>
      </c>
      <c r="AP91" s="123">
        <f t="shared" si="7"/>
        <v>-2.963000000000271E-5</v>
      </c>
      <c r="AQ91" s="89">
        <f t="shared" si="8"/>
        <v>4.8677000000000442E-5</v>
      </c>
      <c r="AR91" s="39"/>
      <c r="AS91" s="234"/>
      <c r="AT91" s="39"/>
    </row>
    <row r="92" spans="2:52" ht="13.5" customHeight="1" thickBot="1" x14ac:dyDescent="0.2">
      <c r="B92" s="291"/>
      <c r="C92" s="29"/>
      <c r="D92" s="187"/>
      <c r="E92" s="58"/>
      <c r="F92" s="190"/>
      <c r="G92" s="190"/>
      <c r="H92" s="190"/>
      <c r="I92" s="58"/>
      <c r="J92" s="58"/>
      <c r="K92" s="189"/>
      <c r="L92" s="259"/>
      <c r="M92" s="259"/>
      <c r="N92" s="58"/>
      <c r="O92" s="30"/>
      <c r="P92" s="58"/>
      <c r="Q92" s="30"/>
      <c r="R92" s="185"/>
      <c r="S92" s="206"/>
      <c r="T92" s="291"/>
      <c r="U92" s="29"/>
      <c r="V92" s="187"/>
      <c r="W92" s="58"/>
      <c r="X92" s="190"/>
      <c r="Y92" s="190"/>
      <c r="Z92" s="190"/>
      <c r="AA92" s="58"/>
      <c r="AB92" s="58"/>
      <c r="AC92" s="189"/>
      <c r="AD92" s="259"/>
      <c r="AE92" s="259"/>
      <c r="AF92" s="58"/>
      <c r="AG92" s="30"/>
      <c r="AH92" s="58"/>
      <c r="AI92" s="30"/>
      <c r="AJ92" s="185"/>
      <c r="AK92" s="208"/>
      <c r="AL92" s="291"/>
      <c r="AM92" s="124" t="str">
        <f t="shared" si="4"/>
        <v/>
      </c>
      <c r="AN92" s="125" t="str">
        <f t="shared" si="5"/>
        <v/>
      </c>
      <c r="AO92" s="125" t="str">
        <f t="shared" si="6"/>
        <v/>
      </c>
      <c r="AP92" s="125" t="str">
        <f t="shared" si="7"/>
        <v/>
      </c>
      <c r="AQ92" s="126" t="str">
        <f t="shared" si="8"/>
        <v/>
      </c>
      <c r="AR92" s="39"/>
      <c r="AS92" s="234"/>
      <c r="AT92" s="39"/>
    </row>
    <row r="93" spans="2:52" ht="13.5" customHeight="1" x14ac:dyDescent="0.15">
      <c r="B93" s="289" t="s">
        <v>84</v>
      </c>
      <c r="C93" s="27" t="s">
        <v>34</v>
      </c>
      <c r="D93" s="41"/>
      <c r="E93" s="57"/>
      <c r="F93" s="98">
        <v>28.679386000000001</v>
      </c>
      <c r="G93" s="98">
        <v>34.185853999999999</v>
      </c>
      <c r="H93" s="98">
        <v>0.95959108999999998</v>
      </c>
      <c r="I93" s="62">
        <v>0.95917664999999996</v>
      </c>
      <c r="J93" s="62">
        <v>5.1735907999999997E-2</v>
      </c>
      <c r="K93" s="63"/>
      <c r="L93" s="258"/>
      <c r="M93" s="258"/>
      <c r="N93" s="57"/>
      <c r="O93" s="28"/>
      <c r="P93" s="57"/>
      <c r="Q93" s="28"/>
      <c r="R93" s="133"/>
      <c r="S93" s="206"/>
      <c r="T93" s="289" t="s">
        <v>84</v>
      </c>
      <c r="U93" s="27" t="s">
        <v>34</v>
      </c>
      <c r="V93" s="41"/>
      <c r="W93" s="57"/>
      <c r="X93" s="98">
        <v>28.758095999999998</v>
      </c>
      <c r="Y93" s="98">
        <v>34.240557000000003</v>
      </c>
      <c r="Z93" s="98">
        <v>0.95956121000000005</v>
      </c>
      <c r="AA93" s="62">
        <v>0.95940517999999997</v>
      </c>
      <c r="AB93" s="62">
        <v>5.125503E-2</v>
      </c>
      <c r="AC93" s="63"/>
      <c r="AD93" s="258"/>
      <c r="AE93" s="258"/>
      <c r="AF93" s="57"/>
      <c r="AG93" s="28"/>
      <c r="AH93" s="57"/>
      <c r="AI93" s="28"/>
      <c r="AJ93" s="133"/>
      <c r="AK93" s="208"/>
      <c r="AL93" s="289" t="s">
        <v>84</v>
      </c>
      <c r="AM93" s="121">
        <f t="shared" si="4"/>
        <v>7.8709999999997393E-2</v>
      </c>
      <c r="AN93" s="97">
        <f t="shared" si="5"/>
        <v>5.4703000000003499E-2</v>
      </c>
      <c r="AO93" s="97">
        <f t="shared" si="6"/>
        <v>-2.9879999999926632E-5</v>
      </c>
      <c r="AP93" s="97">
        <f t="shared" si="7"/>
        <v>2.2853000000000456E-4</v>
      </c>
      <c r="AQ93" s="122">
        <f t="shared" si="8"/>
        <v>-4.8087799999999709E-4</v>
      </c>
      <c r="AR93" s="39"/>
      <c r="AS93" s="234"/>
      <c r="AT93" s="39"/>
    </row>
    <row r="94" spans="2:52" ht="13.5" customHeight="1" x14ac:dyDescent="0.15">
      <c r="B94" s="290"/>
      <c r="C94" s="29" t="s">
        <v>35</v>
      </c>
      <c r="D94" s="187"/>
      <c r="E94" s="58"/>
      <c r="F94" s="188">
        <v>32.914994999999998</v>
      </c>
      <c r="G94" s="188">
        <v>37.268312999999999</v>
      </c>
      <c r="H94" s="188">
        <v>0.97794892</v>
      </c>
      <c r="I94" s="64">
        <v>0.97695310000000002</v>
      </c>
      <c r="J94" s="64">
        <v>2.7914743999999998E-2</v>
      </c>
      <c r="K94" s="189"/>
      <c r="L94" s="259"/>
      <c r="M94" s="259"/>
      <c r="N94" s="58"/>
      <c r="O94" s="30"/>
      <c r="P94" s="58"/>
      <c r="Q94" s="30"/>
      <c r="R94" s="134"/>
      <c r="S94" s="206"/>
      <c r="T94" s="290"/>
      <c r="U94" s="29" t="s">
        <v>35</v>
      </c>
      <c r="V94" s="187"/>
      <c r="W94" s="58"/>
      <c r="X94" s="188">
        <v>32.942971</v>
      </c>
      <c r="Y94" s="188">
        <v>37.283360000000002</v>
      </c>
      <c r="Z94" s="188">
        <v>0.97806665999999998</v>
      </c>
      <c r="AA94" s="64">
        <v>0.97714864999999995</v>
      </c>
      <c r="AB94" s="64">
        <v>2.7650312E-2</v>
      </c>
      <c r="AC94" s="189"/>
      <c r="AD94" s="259"/>
      <c r="AE94" s="259"/>
      <c r="AF94" s="58"/>
      <c r="AG94" s="30"/>
      <c r="AH94" s="58"/>
      <c r="AI94" s="30"/>
      <c r="AJ94" s="134"/>
      <c r="AK94" s="208"/>
      <c r="AL94" s="290"/>
      <c r="AM94" s="88">
        <f t="shared" si="4"/>
        <v>2.7976000000002443E-2</v>
      </c>
      <c r="AN94" s="123">
        <f t="shared" si="5"/>
        <v>1.5047000000002697E-2</v>
      </c>
      <c r="AO94" s="123">
        <f t="shared" si="6"/>
        <v>1.1773999999997731E-4</v>
      </c>
      <c r="AP94" s="123">
        <f t="shared" si="7"/>
        <v>1.9554999999993328E-4</v>
      </c>
      <c r="AQ94" s="89">
        <f t="shared" si="8"/>
        <v>-2.6443199999999847E-4</v>
      </c>
      <c r="AR94" s="39"/>
      <c r="AS94" s="234"/>
      <c r="AT94" s="39"/>
    </row>
    <row r="95" spans="2:52" ht="13.5" customHeight="1" x14ac:dyDescent="0.15">
      <c r="B95" s="290"/>
      <c r="C95" s="29" t="s">
        <v>36</v>
      </c>
      <c r="D95" s="187"/>
      <c r="E95" s="58"/>
      <c r="F95" s="188">
        <v>38.169564000000001</v>
      </c>
      <c r="G95" s="188">
        <v>41.637793000000002</v>
      </c>
      <c r="H95" s="188">
        <v>0.98948495999999997</v>
      </c>
      <c r="I95" s="64">
        <v>0.99204764999999995</v>
      </c>
      <c r="J95" s="64">
        <v>1.3640298E-2</v>
      </c>
      <c r="K95" s="189"/>
      <c r="L95" s="259"/>
      <c r="M95" s="259"/>
      <c r="N95" s="58"/>
      <c r="O95" s="30"/>
      <c r="P95" s="58"/>
      <c r="Q95" s="30"/>
      <c r="R95" s="134"/>
      <c r="S95" s="206"/>
      <c r="T95" s="290"/>
      <c r="U95" s="29" t="s">
        <v>36</v>
      </c>
      <c r="V95" s="187"/>
      <c r="W95" s="58"/>
      <c r="X95" s="188">
        <v>38.171343</v>
      </c>
      <c r="Y95" s="188">
        <v>41.631062999999997</v>
      </c>
      <c r="Z95" s="188">
        <v>0.9894792</v>
      </c>
      <c r="AA95" s="64">
        <v>0.99200801999999999</v>
      </c>
      <c r="AB95" s="64">
        <v>1.3627577E-2</v>
      </c>
      <c r="AC95" s="189"/>
      <c r="AD95" s="259"/>
      <c r="AE95" s="259"/>
      <c r="AF95" s="58"/>
      <c r="AG95" s="30"/>
      <c r="AH95" s="58"/>
      <c r="AI95" s="30"/>
      <c r="AJ95" s="134"/>
      <c r="AK95" s="208"/>
      <c r="AL95" s="290"/>
      <c r="AM95" s="88">
        <f t="shared" si="4"/>
        <v>1.7789999999990869E-3</v>
      </c>
      <c r="AN95" s="123">
        <f t="shared" si="5"/>
        <v>-6.7300000000045657E-3</v>
      </c>
      <c r="AO95" s="123">
        <f t="shared" si="6"/>
        <v>-5.7599999999657925E-6</v>
      </c>
      <c r="AP95" s="123">
        <f t="shared" si="7"/>
        <v>-3.9629999999957199E-5</v>
      </c>
      <c r="AQ95" s="89">
        <f t="shared" si="8"/>
        <v>-1.272100000000026E-5</v>
      </c>
      <c r="AR95" s="39"/>
      <c r="AS95" s="234"/>
      <c r="AT95" s="39"/>
    </row>
    <row r="96" spans="2:52" ht="13.5" customHeight="1" x14ac:dyDescent="0.15">
      <c r="B96" s="290"/>
      <c r="C96" s="29" t="s">
        <v>38</v>
      </c>
      <c r="D96" s="187"/>
      <c r="E96" s="58"/>
      <c r="F96" s="188">
        <v>41.162326</v>
      </c>
      <c r="G96" s="188">
        <v>44.436582999999999</v>
      </c>
      <c r="H96" s="188">
        <v>0.99315953000000001</v>
      </c>
      <c r="I96" s="64">
        <v>0.99637867999999996</v>
      </c>
      <c r="J96" s="64">
        <v>7.8101669999999998E-3</v>
      </c>
      <c r="K96" s="189"/>
      <c r="L96" s="259"/>
      <c r="M96" s="259"/>
      <c r="N96" s="58"/>
      <c r="O96" s="30"/>
      <c r="P96" s="58"/>
      <c r="Q96" s="30"/>
      <c r="R96" s="134"/>
      <c r="S96" s="206"/>
      <c r="T96" s="290"/>
      <c r="U96" s="29" t="s">
        <v>38</v>
      </c>
      <c r="V96" s="187"/>
      <c r="W96" s="58"/>
      <c r="X96" s="188">
        <v>41.170634999999997</v>
      </c>
      <c r="Y96" s="188">
        <v>44.440446000000001</v>
      </c>
      <c r="Z96" s="188">
        <v>0.99315370999999997</v>
      </c>
      <c r="AA96" s="64">
        <v>0.99637798</v>
      </c>
      <c r="AB96" s="64">
        <v>7.8312280000000008E-3</v>
      </c>
      <c r="AC96" s="189"/>
      <c r="AD96" s="259"/>
      <c r="AE96" s="259"/>
      <c r="AF96" s="58"/>
      <c r="AG96" s="30"/>
      <c r="AH96" s="58"/>
      <c r="AI96" s="30"/>
      <c r="AJ96" s="134"/>
      <c r="AK96" s="208"/>
      <c r="AL96" s="290"/>
      <c r="AM96" s="88">
        <f t="shared" si="4"/>
        <v>8.3089999999970132E-3</v>
      </c>
      <c r="AN96" s="123">
        <f t="shared" si="5"/>
        <v>3.8630000000026143E-3</v>
      </c>
      <c r="AO96" s="123">
        <f t="shared" si="6"/>
        <v>-5.8200000000452334E-6</v>
      </c>
      <c r="AP96" s="123">
        <f t="shared" si="7"/>
        <v>-6.9999999996461781E-7</v>
      </c>
      <c r="AQ96" s="89">
        <f t="shared" si="8"/>
        <v>2.1061000000001037E-5</v>
      </c>
      <c r="AR96" s="39"/>
      <c r="AS96" s="234"/>
      <c r="AT96" s="39"/>
    </row>
    <row r="97" spans="2:46" ht="13.5" customHeight="1" thickBot="1" x14ac:dyDescent="0.2">
      <c r="B97" s="291"/>
      <c r="C97" s="29"/>
      <c r="D97" s="187"/>
      <c r="E97" s="58"/>
      <c r="F97" s="190"/>
      <c r="G97" s="190"/>
      <c r="H97" s="190"/>
      <c r="I97" s="58"/>
      <c r="J97" s="58"/>
      <c r="K97" s="189"/>
      <c r="L97" s="259"/>
      <c r="M97" s="259"/>
      <c r="N97" s="58"/>
      <c r="O97" s="30"/>
      <c r="P97" s="58"/>
      <c r="Q97" s="30"/>
      <c r="R97" s="185"/>
      <c r="S97" s="206"/>
      <c r="T97" s="291"/>
      <c r="U97" s="29"/>
      <c r="V97" s="187"/>
      <c r="W97" s="58"/>
      <c r="X97" s="190"/>
      <c r="Y97" s="190"/>
      <c r="Z97" s="190"/>
      <c r="AA97" s="58"/>
      <c r="AB97" s="58"/>
      <c r="AC97" s="189"/>
      <c r="AD97" s="259"/>
      <c r="AE97" s="259"/>
      <c r="AF97" s="58"/>
      <c r="AG97" s="30"/>
      <c r="AH97" s="58"/>
      <c r="AI97" s="30"/>
      <c r="AJ97" s="185"/>
      <c r="AK97" s="208"/>
      <c r="AL97" s="291"/>
      <c r="AM97" s="124" t="str">
        <f t="shared" ref="AM97:AM160" si="14">IF(OR(X97="",F97=""),"",X97-F97)</f>
        <v/>
      </c>
      <c r="AN97" s="125" t="str">
        <f t="shared" ref="AN97:AN160" si="15">IF(OR(Y97="",G97=""),"",Y97-G97)</f>
        <v/>
      </c>
      <c r="AO97" s="125" t="str">
        <f t="shared" ref="AO97:AO160" si="16">IF(OR(Z97="",H97=""),"",Z97-H97)</f>
        <v/>
      </c>
      <c r="AP97" s="125" t="str">
        <f t="shared" ref="AP97:AP160" si="17">IF(OR(AA97="",I97=""),"",AA97-I97)</f>
        <v/>
      </c>
      <c r="AQ97" s="126" t="str">
        <f t="shared" ref="AQ97:AQ160" si="18">IF(OR(AB97="",J97=""),"",AB97-J97)</f>
        <v/>
      </c>
      <c r="AR97" s="39"/>
      <c r="AS97" s="234"/>
      <c r="AT97" s="39"/>
    </row>
    <row r="98" spans="2:46" ht="13.5" customHeight="1" x14ac:dyDescent="0.15">
      <c r="B98" s="289" t="s">
        <v>85</v>
      </c>
      <c r="C98" s="27" t="s">
        <v>34</v>
      </c>
      <c r="D98" s="41"/>
      <c r="E98" s="57"/>
      <c r="F98" s="98">
        <v>28.483032999999999</v>
      </c>
      <c r="G98" s="98">
        <v>34.060828000000001</v>
      </c>
      <c r="H98" s="98">
        <v>0.95942598000000001</v>
      </c>
      <c r="I98" s="62">
        <v>0.95937711999999997</v>
      </c>
      <c r="J98" s="62">
        <v>5.4520525E-2</v>
      </c>
      <c r="K98" s="63"/>
      <c r="L98" s="258"/>
      <c r="M98" s="258"/>
      <c r="N98" s="57"/>
      <c r="O98" s="28"/>
      <c r="P98" s="57"/>
      <c r="Q98" s="28"/>
      <c r="R98" s="133"/>
      <c r="S98" s="206"/>
      <c r="T98" s="289" t="s">
        <v>85</v>
      </c>
      <c r="U98" s="27" t="s">
        <v>34</v>
      </c>
      <c r="V98" s="41"/>
      <c r="W98" s="57"/>
      <c r="X98" s="98">
        <v>28.532976000000001</v>
      </c>
      <c r="Y98" s="98">
        <v>34.097693</v>
      </c>
      <c r="Z98" s="98">
        <v>0.95944319</v>
      </c>
      <c r="AA98" s="62">
        <v>0.95975211999999999</v>
      </c>
      <c r="AB98" s="62">
        <v>5.3906905999999997E-2</v>
      </c>
      <c r="AC98" s="63"/>
      <c r="AD98" s="258"/>
      <c r="AE98" s="258"/>
      <c r="AF98" s="57"/>
      <c r="AG98" s="28"/>
      <c r="AH98" s="57"/>
      <c r="AI98" s="28"/>
      <c r="AJ98" s="133"/>
      <c r="AK98" s="208"/>
      <c r="AL98" s="289" t="s">
        <v>85</v>
      </c>
      <c r="AM98" s="121">
        <f t="shared" si="14"/>
        <v>4.9943000000002513E-2</v>
      </c>
      <c r="AN98" s="97">
        <f t="shared" si="15"/>
        <v>3.6864999999998815E-2</v>
      </c>
      <c r="AO98" s="97">
        <f t="shared" si="16"/>
        <v>1.7209999999989734E-5</v>
      </c>
      <c r="AP98" s="97">
        <f t="shared" si="17"/>
        <v>3.7500000000001421E-4</v>
      </c>
      <c r="AQ98" s="122">
        <f t="shared" si="18"/>
        <v>-6.1361900000000275E-4</v>
      </c>
      <c r="AR98" s="39"/>
      <c r="AS98" s="234"/>
      <c r="AT98" s="39"/>
    </row>
    <row r="99" spans="2:46" ht="13.5" customHeight="1" x14ac:dyDescent="0.15">
      <c r="B99" s="290"/>
      <c r="C99" s="29" t="s">
        <v>35</v>
      </c>
      <c r="D99" s="187"/>
      <c r="E99" s="58"/>
      <c r="F99" s="188">
        <v>32.667352000000001</v>
      </c>
      <c r="G99" s="188">
        <v>37.139093000000003</v>
      </c>
      <c r="H99" s="188">
        <v>0.97783416999999995</v>
      </c>
      <c r="I99" s="64">
        <v>0.97671732</v>
      </c>
      <c r="J99" s="64">
        <v>2.9568462E-2</v>
      </c>
      <c r="K99" s="189"/>
      <c r="L99" s="259"/>
      <c r="M99" s="259"/>
      <c r="N99" s="58"/>
      <c r="O99" s="30"/>
      <c r="P99" s="58"/>
      <c r="Q99" s="30"/>
      <c r="R99" s="134"/>
      <c r="S99" s="206"/>
      <c r="T99" s="290"/>
      <c r="U99" s="29" t="s">
        <v>35</v>
      </c>
      <c r="V99" s="187"/>
      <c r="W99" s="58"/>
      <c r="X99" s="188">
        <v>32.675269999999998</v>
      </c>
      <c r="Y99" s="188">
        <v>37.139693000000001</v>
      </c>
      <c r="Z99" s="188">
        <v>0.97789607999999995</v>
      </c>
      <c r="AA99" s="64">
        <v>0.97683416999999995</v>
      </c>
      <c r="AB99" s="64">
        <v>2.9568563999999999E-2</v>
      </c>
      <c r="AC99" s="189"/>
      <c r="AD99" s="259"/>
      <c r="AE99" s="259"/>
      <c r="AF99" s="58"/>
      <c r="AG99" s="30"/>
      <c r="AH99" s="58"/>
      <c r="AI99" s="30"/>
      <c r="AJ99" s="134"/>
      <c r="AK99" s="208"/>
      <c r="AL99" s="290"/>
      <c r="AM99" s="88">
        <f t="shared" si="14"/>
        <v>7.9179999999965389E-3</v>
      </c>
      <c r="AN99" s="123">
        <f t="shared" si="15"/>
        <v>5.9999999999860165E-4</v>
      </c>
      <c r="AO99" s="123">
        <f t="shared" si="16"/>
        <v>6.1909999999998355E-5</v>
      </c>
      <c r="AP99" s="123">
        <f t="shared" si="17"/>
        <v>1.1684999999994616E-4</v>
      </c>
      <c r="AQ99" s="89">
        <f t="shared" si="18"/>
        <v>1.0199999999835341E-7</v>
      </c>
      <c r="AR99" s="39"/>
      <c r="AS99" s="234"/>
      <c r="AT99" s="39"/>
    </row>
    <row r="100" spans="2:46" ht="13.5" customHeight="1" x14ac:dyDescent="0.15">
      <c r="B100" s="290"/>
      <c r="C100" s="29" t="s">
        <v>36</v>
      </c>
      <c r="D100" s="187"/>
      <c r="E100" s="58"/>
      <c r="F100" s="188">
        <v>38.052298999999998</v>
      </c>
      <c r="G100" s="188">
        <v>41.550066000000001</v>
      </c>
      <c r="H100" s="188">
        <v>0.98947154999999998</v>
      </c>
      <c r="I100" s="64">
        <v>0.99200330000000003</v>
      </c>
      <c r="J100" s="64">
        <v>1.4599061E-2</v>
      </c>
      <c r="K100" s="189"/>
      <c r="L100" s="259"/>
      <c r="M100" s="259"/>
      <c r="N100" s="58"/>
      <c r="O100" s="30"/>
      <c r="P100" s="58"/>
      <c r="Q100" s="30"/>
      <c r="R100" s="134"/>
      <c r="S100" s="206"/>
      <c r="T100" s="290"/>
      <c r="U100" s="29" t="s">
        <v>36</v>
      </c>
      <c r="V100" s="187"/>
      <c r="W100" s="58"/>
      <c r="X100" s="188">
        <v>38.037064000000001</v>
      </c>
      <c r="Y100" s="188">
        <v>41.543961000000003</v>
      </c>
      <c r="Z100" s="188">
        <v>0.98947076</v>
      </c>
      <c r="AA100" s="64">
        <v>0.99200838000000002</v>
      </c>
      <c r="AB100" s="64">
        <v>1.4572257999999999E-2</v>
      </c>
      <c r="AC100" s="189"/>
      <c r="AD100" s="259"/>
      <c r="AE100" s="259"/>
      <c r="AF100" s="58"/>
      <c r="AG100" s="30"/>
      <c r="AH100" s="58"/>
      <c r="AI100" s="30"/>
      <c r="AJ100" s="134"/>
      <c r="AK100" s="208"/>
      <c r="AL100" s="290"/>
      <c r="AM100" s="88">
        <f t="shared" si="14"/>
        <v>-1.5234999999997001E-2</v>
      </c>
      <c r="AN100" s="123">
        <f t="shared" si="15"/>
        <v>-6.1049999999980287E-3</v>
      </c>
      <c r="AO100" s="123">
        <f t="shared" si="16"/>
        <v>-7.8999999997275694E-7</v>
      </c>
      <c r="AP100" s="123">
        <f t="shared" si="17"/>
        <v>5.0799999999906476E-6</v>
      </c>
      <c r="AQ100" s="89">
        <f t="shared" si="18"/>
        <v>-2.680300000000059E-5</v>
      </c>
      <c r="AR100" s="39"/>
      <c r="AS100" s="234"/>
      <c r="AT100" s="39"/>
    </row>
    <row r="101" spans="2:46" ht="13.5" customHeight="1" x14ac:dyDescent="0.15">
      <c r="B101" s="290"/>
      <c r="C101" s="29" t="s">
        <v>38</v>
      </c>
      <c r="D101" s="187"/>
      <c r="E101" s="58"/>
      <c r="F101" s="188">
        <v>41.140543999999998</v>
      </c>
      <c r="G101" s="188">
        <v>44.425547999999999</v>
      </c>
      <c r="H101" s="188">
        <v>0.99315772000000002</v>
      </c>
      <c r="I101" s="64">
        <v>0.99634741999999998</v>
      </c>
      <c r="J101" s="64">
        <v>8.506642E-3</v>
      </c>
      <c r="K101" s="189"/>
      <c r="L101" s="259"/>
      <c r="M101" s="259"/>
      <c r="N101" s="58"/>
      <c r="O101" s="30"/>
      <c r="P101" s="58"/>
      <c r="Q101" s="30"/>
      <c r="R101" s="134"/>
      <c r="S101" s="206"/>
      <c r="T101" s="290"/>
      <c r="U101" s="29" t="s">
        <v>38</v>
      </c>
      <c r="V101" s="187"/>
      <c r="W101" s="58"/>
      <c r="X101" s="188">
        <v>41.154769999999999</v>
      </c>
      <c r="Y101" s="188">
        <v>44.432053000000003</v>
      </c>
      <c r="Z101" s="188">
        <v>0.99314296999999996</v>
      </c>
      <c r="AA101" s="64">
        <v>0.99638468999999996</v>
      </c>
      <c r="AB101" s="64">
        <v>8.5514670000000001E-3</v>
      </c>
      <c r="AC101" s="189"/>
      <c r="AD101" s="259"/>
      <c r="AE101" s="259"/>
      <c r="AF101" s="58"/>
      <c r="AG101" s="30"/>
      <c r="AH101" s="58"/>
      <c r="AI101" s="30"/>
      <c r="AJ101" s="134"/>
      <c r="AK101" s="208"/>
      <c r="AL101" s="290"/>
      <c r="AM101" s="88">
        <f t="shared" si="14"/>
        <v>1.4226000000000738E-2</v>
      </c>
      <c r="AN101" s="123">
        <f t="shared" si="15"/>
        <v>6.5050000000042019E-3</v>
      </c>
      <c r="AO101" s="123">
        <f t="shared" si="16"/>
        <v>-1.4750000000063324E-5</v>
      </c>
      <c r="AP101" s="123">
        <f t="shared" si="17"/>
        <v>3.7269999999978154E-5</v>
      </c>
      <c r="AQ101" s="89">
        <f t="shared" si="18"/>
        <v>4.4825000000000073E-5</v>
      </c>
      <c r="AR101" s="39"/>
      <c r="AS101" s="234"/>
      <c r="AT101" s="39"/>
    </row>
    <row r="102" spans="2:46" ht="13.5" customHeight="1" thickBot="1" x14ac:dyDescent="0.2">
      <c r="B102" s="291"/>
      <c r="C102" s="29"/>
      <c r="D102" s="187"/>
      <c r="E102" s="58"/>
      <c r="F102" s="190"/>
      <c r="G102" s="190"/>
      <c r="H102" s="190"/>
      <c r="I102" s="58"/>
      <c r="J102" s="58"/>
      <c r="K102" s="189"/>
      <c r="L102" s="259"/>
      <c r="M102" s="259"/>
      <c r="N102" s="58"/>
      <c r="O102" s="30"/>
      <c r="P102" s="58"/>
      <c r="Q102" s="30"/>
      <c r="R102" s="185"/>
      <c r="S102" s="206"/>
      <c r="T102" s="291"/>
      <c r="U102" s="29"/>
      <c r="V102" s="187"/>
      <c r="W102" s="58"/>
      <c r="X102" s="190"/>
      <c r="Y102" s="190"/>
      <c r="Z102" s="190"/>
      <c r="AA102" s="58"/>
      <c r="AB102" s="58"/>
      <c r="AC102" s="189"/>
      <c r="AD102" s="259"/>
      <c r="AE102" s="259"/>
      <c r="AF102" s="58"/>
      <c r="AG102" s="30"/>
      <c r="AH102" s="58"/>
      <c r="AI102" s="30"/>
      <c r="AJ102" s="185"/>
      <c r="AK102" s="208"/>
      <c r="AL102" s="291"/>
      <c r="AM102" s="124" t="str">
        <f t="shared" si="14"/>
        <v/>
      </c>
      <c r="AN102" s="125" t="str">
        <f t="shared" si="15"/>
        <v/>
      </c>
      <c r="AO102" s="125" t="str">
        <f t="shared" si="16"/>
        <v/>
      </c>
      <c r="AP102" s="125" t="str">
        <f t="shared" si="17"/>
        <v/>
      </c>
      <c r="AQ102" s="126" t="str">
        <f t="shared" si="18"/>
        <v/>
      </c>
      <c r="AR102" s="39"/>
      <c r="AS102" s="234"/>
      <c r="AT102" s="39"/>
    </row>
    <row r="103" spans="2:46" ht="13.5" customHeight="1" x14ac:dyDescent="0.15">
      <c r="B103" s="289" t="s">
        <v>86</v>
      </c>
      <c r="C103" s="27" t="s">
        <v>34</v>
      </c>
      <c r="D103" s="41"/>
      <c r="E103" s="57"/>
      <c r="F103" s="98">
        <v>28.230354999999999</v>
      </c>
      <c r="G103" s="98">
        <v>33.598252000000002</v>
      </c>
      <c r="H103" s="98">
        <v>0.9575901</v>
      </c>
      <c r="I103" s="62">
        <v>0.95958624000000003</v>
      </c>
      <c r="J103" s="62">
        <v>5.6397973999999997E-2</v>
      </c>
      <c r="K103" s="63"/>
      <c r="L103" s="258"/>
      <c r="M103" s="258"/>
      <c r="N103" s="57"/>
      <c r="O103" s="28"/>
      <c r="P103" s="57"/>
      <c r="Q103" s="28"/>
      <c r="R103" s="133"/>
      <c r="S103" s="206"/>
      <c r="T103" s="289" t="s">
        <v>86</v>
      </c>
      <c r="U103" s="27" t="s">
        <v>34</v>
      </c>
      <c r="V103" s="41"/>
      <c r="W103" s="57"/>
      <c r="X103" s="98">
        <v>28.291388000000001</v>
      </c>
      <c r="Y103" s="98">
        <v>33.634036999999999</v>
      </c>
      <c r="Z103" s="98">
        <v>0.95761894999999997</v>
      </c>
      <c r="AA103" s="62">
        <v>0.96004111000000003</v>
      </c>
      <c r="AB103" s="62">
        <v>5.5777847999999998E-2</v>
      </c>
      <c r="AC103" s="63"/>
      <c r="AD103" s="258"/>
      <c r="AE103" s="258"/>
      <c r="AF103" s="57"/>
      <c r="AG103" s="28"/>
      <c r="AH103" s="57"/>
      <c r="AI103" s="28"/>
      <c r="AJ103" s="133"/>
      <c r="AK103" s="208"/>
      <c r="AL103" s="289" t="s">
        <v>86</v>
      </c>
      <c r="AM103" s="121">
        <f t="shared" si="14"/>
        <v>6.1033000000001891E-2</v>
      </c>
      <c r="AN103" s="97">
        <f t="shared" si="15"/>
        <v>3.5784999999997069E-2</v>
      </c>
      <c r="AO103" s="97">
        <f t="shared" si="16"/>
        <v>2.8849999999969178E-5</v>
      </c>
      <c r="AP103" s="97">
        <f t="shared" si="17"/>
        <v>4.5486999999999611E-4</v>
      </c>
      <c r="AQ103" s="122">
        <f t="shared" si="18"/>
        <v>-6.2012599999999862E-4</v>
      </c>
      <c r="AR103" s="39"/>
      <c r="AS103" s="234"/>
      <c r="AT103" s="39"/>
    </row>
    <row r="104" spans="2:46" ht="13.5" customHeight="1" x14ac:dyDescent="0.15">
      <c r="B104" s="290"/>
      <c r="C104" s="29" t="s">
        <v>35</v>
      </c>
      <c r="D104" s="187"/>
      <c r="E104" s="58"/>
      <c r="F104" s="188">
        <v>32.233747000000001</v>
      </c>
      <c r="G104" s="188">
        <v>36.644689</v>
      </c>
      <c r="H104" s="188">
        <v>0.97678206999999995</v>
      </c>
      <c r="I104" s="64">
        <v>0.97693423999999995</v>
      </c>
      <c r="J104" s="64">
        <v>3.1066868000000001E-2</v>
      </c>
      <c r="K104" s="189"/>
      <c r="L104" s="259"/>
      <c r="M104" s="259"/>
      <c r="N104" s="58"/>
      <c r="O104" s="30"/>
      <c r="P104" s="58"/>
      <c r="Q104" s="30"/>
      <c r="R104" s="134"/>
      <c r="S104" s="206"/>
      <c r="T104" s="290"/>
      <c r="U104" s="29" t="s">
        <v>35</v>
      </c>
      <c r="V104" s="187"/>
      <c r="W104" s="58"/>
      <c r="X104" s="188">
        <v>32.262165000000003</v>
      </c>
      <c r="Y104" s="188">
        <v>36.659258999999999</v>
      </c>
      <c r="Z104" s="188">
        <v>0.97684888000000003</v>
      </c>
      <c r="AA104" s="64">
        <v>0.97710863000000003</v>
      </c>
      <c r="AB104" s="64">
        <v>3.1170748000000002E-2</v>
      </c>
      <c r="AC104" s="189"/>
      <c r="AD104" s="259"/>
      <c r="AE104" s="259"/>
      <c r="AF104" s="58"/>
      <c r="AG104" s="30"/>
      <c r="AH104" s="58"/>
      <c r="AI104" s="30"/>
      <c r="AJ104" s="134"/>
      <c r="AK104" s="208"/>
      <c r="AL104" s="290"/>
      <c r="AM104" s="88">
        <f t="shared" si="14"/>
        <v>2.8418000000002053E-2</v>
      </c>
      <c r="AN104" s="123">
        <f t="shared" si="15"/>
        <v>1.4569999999999084E-2</v>
      </c>
      <c r="AO104" s="123">
        <f t="shared" si="16"/>
        <v>6.6810000000083747E-5</v>
      </c>
      <c r="AP104" s="123">
        <f t="shared" si="17"/>
        <v>1.7439000000007976E-4</v>
      </c>
      <c r="AQ104" s="89">
        <f t="shared" si="18"/>
        <v>1.0388000000000064E-4</v>
      </c>
      <c r="AR104" s="39"/>
      <c r="AS104" s="234"/>
      <c r="AT104" s="39"/>
    </row>
    <row r="105" spans="2:46" ht="13.5" customHeight="1" x14ac:dyDescent="0.15">
      <c r="B105" s="290"/>
      <c r="C105" s="29" t="s">
        <v>36</v>
      </c>
      <c r="D105" s="187"/>
      <c r="E105" s="58"/>
      <c r="F105" s="188">
        <v>37.537492999999998</v>
      </c>
      <c r="G105" s="188">
        <v>41.029935999999999</v>
      </c>
      <c r="H105" s="188">
        <v>0.98867428999999996</v>
      </c>
      <c r="I105" s="64">
        <v>0.99176690000000001</v>
      </c>
      <c r="J105" s="64">
        <v>1.5763057E-2</v>
      </c>
      <c r="K105" s="189"/>
      <c r="L105" s="259"/>
      <c r="M105" s="259"/>
      <c r="N105" s="58"/>
      <c r="O105" s="30"/>
      <c r="P105" s="58"/>
      <c r="Q105" s="30"/>
      <c r="R105" s="134"/>
      <c r="S105" s="206"/>
      <c r="T105" s="290"/>
      <c r="U105" s="29" t="s">
        <v>36</v>
      </c>
      <c r="V105" s="187"/>
      <c r="W105" s="58"/>
      <c r="X105" s="188">
        <v>37.511161999999999</v>
      </c>
      <c r="Y105" s="188">
        <v>41.016250999999997</v>
      </c>
      <c r="Z105" s="188">
        <v>0.98866387</v>
      </c>
      <c r="AA105" s="64">
        <v>0.99174896999999995</v>
      </c>
      <c r="AB105" s="64">
        <v>1.5731459999999999E-2</v>
      </c>
      <c r="AC105" s="189"/>
      <c r="AD105" s="259"/>
      <c r="AE105" s="259"/>
      <c r="AF105" s="58"/>
      <c r="AG105" s="30"/>
      <c r="AH105" s="58"/>
      <c r="AI105" s="30"/>
      <c r="AJ105" s="134"/>
      <c r="AK105" s="208"/>
      <c r="AL105" s="290"/>
      <c r="AM105" s="88">
        <f t="shared" si="14"/>
        <v>-2.6330999999998994E-2</v>
      </c>
      <c r="AN105" s="123">
        <f t="shared" si="15"/>
        <v>-1.368500000000239E-2</v>
      </c>
      <c r="AO105" s="123">
        <f t="shared" si="16"/>
        <v>-1.0419999999955465E-5</v>
      </c>
      <c r="AP105" s="123">
        <f t="shared" si="17"/>
        <v>-1.7930000000054847E-5</v>
      </c>
      <c r="AQ105" s="89">
        <f t="shared" si="18"/>
        <v>-3.1597000000001263E-5</v>
      </c>
      <c r="AR105" s="39"/>
      <c r="AS105" s="234"/>
      <c r="AT105" s="39"/>
    </row>
    <row r="106" spans="2:46" ht="13.5" customHeight="1" x14ac:dyDescent="0.15">
      <c r="B106" s="290"/>
      <c r="C106" s="29" t="s">
        <v>38</v>
      </c>
      <c r="D106" s="187"/>
      <c r="E106" s="58"/>
      <c r="F106" s="188">
        <v>40.580609000000003</v>
      </c>
      <c r="G106" s="188">
        <v>43.869115000000001</v>
      </c>
      <c r="H106" s="188">
        <v>0.99264682999999998</v>
      </c>
      <c r="I106" s="64">
        <v>0.99609590999999997</v>
      </c>
      <c r="J106" s="64">
        <v>9.4154570000000003E-3</v>
      </c>
      <c r="K106" s="189"/>
      <c r="L106" s="259"/>
      <c r="M106" s="259"/>
      <c r="N106" s="58"/>
      <c r="O106" s="30"/>
      <c r="P106" s="58"/>
      <c r="Q106" s="30"/>
      <c r="R106" s="134"/>
      <c r="S106" s="206"/>
      <c r="T106" s="290"/>
      <c r="U106" s="29" t="s">
        <v>38</v>
      </c>
      <c r="V106" s="187"/>
      <c r="W106" s="58"/>
      <c r="X106" s="188">
        <v>40.598776000000001</v>
      </c>
      <c r="Y106" s="188">
        <v>43.880325999999997</v>
      </c>
      <c r="Z106" s="188">
        <v>0.99264330999999995</v>
      </c>
      <c r="AA106" s="64">
        <v>0.99610878000000003</v>
      </c>
      <c r="AB106" s="64">
        <v>9.434675E-3</v>
      </c>
      <c r="AC106" s="189"/>
      <c r="AD106" s="259"/>
      <c r="AE106" s="259"/>
      <c r="AF106" s="58"/>
      <c r="AG106" s="30"/>
      <c r="AH106" s="58"/>
      <c r="AI106" s="30"/>
      <c r="AJ106" s="134"/>
      <c r="AK106" s="208"/>
      <c r="AL106" s="290"/>
      <c r="AM106" s="88">
        <f t="shared" si="14"/>
        <v>1.8166999999998268E-2</v>
      </c>
      <c r="AN106" s="123">
        <f t="shared" si="15"/>
        <v>1.1210999999995863E-2</v>
      </c>
      <c r="AO106" s="123">
        <f t="shared" si="16"/>
        <v>-3.5200000000346066E-6</v>
      </c>
      <c r="AP106" s="123">
        <f t="shared" si="17"/>
        <v>1.2870000000053672E-5</v>
      </c>
      <c r="AQ106" s="89">
        <f t="shared" si="18"/>
        <v>1.9217999999999666E-5</v>
      </c>
      <c r="AR106" s="39"/>
      <c r="AS106" s="234"/>
      <c r="AT106" s="39"/>
    </row>
    <row r="107" spans="2:46" ht="13.5" customHeight="1" thickBot="1" x14ac:dyDescent="0.2">
      <c r="B107" s="291"/>
      <c r="C107" s="29"/>
      <c r="D107" s="187"/>
      <c r="E107" s="58"/>
      <c r="F107" s="190"/>
      <c r="G107" s="190"/>
      <c r="H107" s="190"/>
      <c r="I107" s="58"/>
      <c r="J107" s="58"/>
      <c r="K107" s="189"/>
      <c r="L107" s="259"/>
      <c r="M107" s="259"/>
      <c r="N107" s="58"/>
      <c r="O107" s="30"/>
      <c r="P107" s="58"/>
      <c r="Q107" s="30"/>
      <c r="R107" s="185"/>
      <c r="S107" s="206"/>
      <c r="T107" s="291"/>
      <c r="U107" s="29"/>
      <c r="V107" s="187"/>
      <c r="W107" s="58"/>
      <c r="X107" s="190"/>
      <c r="Y107" s="190"/>
      <c r="Z107" s="190"/>
      <c r="AA107" s="58"/>
      <c r="AB107" s="58"/>
      <c r="AC107" s="189"/>
      <c r="AD107" s="259"/>
      <c r="AE107" s="259"/>
      <c r="AF107" s="58"/>
      <c r="AG107" s="30"/>
      <c r="AH107" s="58"/>
      <c r="AI107" s="30"/>
      <c r="AJ107" s="185"/>
      <c r="AK107" s="208"/>
      <c r="AL107" s="291"/>
      <c r="AM107" s="124" t="str">
        <f t="shared" si="14"/>
        <v/>
      </c>
      <c r="AN107" s="125" t="str">
        <f t="shared" si="15"/>
        <v/>
      </c>
      <c r="AO107" s="125" t="str">
        <f t="shared" si="16"/>
        <v/>
      </c>
      <c r="AP107" s="125" t="str">
        <f t="shared" si="17"/>
        <v/>
      </c>
      <c r="AQ107" s="126" t="str">
        <f t="shared" si="18"/>
        <v/>
      </c>
      <c r="AR107" s="39"/>
      <c r="AS107" s="234"/>
      <c r="AT107" s="39"/>
    </row>
    <row r="108" spans="2:46" ht="13.5" customHeight="1" x14ac:dyDescent="0.15">
      <c r="B108" s="289" t="s">
        <v>87</v>
      </c>
      <c r="C108" s="27" t="s">
        <v>34</v>
      </c>
      <c r="D108" s="41"/>
      <c r="E108" s="57"/>
      <c r="F108" s="98"/>
      <c r="G108" s="98"/>
      <c r="H108" s="98"/>
      <c r="I108" s="62"/>
      <c r="J108" s="62"/>
      <c r="K108" s="63"/>
      <c r="L108" s="258"/>
      <c r="M108" s="258"/>
      <c r="N108" s="57"/>
      <c r="O108" s="28"/>
      <c r="P108" s="57"/>
      <c r="Q108" s="28"/>
      <c r="R108" s="133"/>
      <c r="S108" s="206"/>
      <c r="T108" s="289" t="s">
        <v>87</v>
      </c>
      <c r="U108" s="27" t="s">
        <v>34</v>
      </c>
      <c r="V108" s="41"/>
      <c r="W108" s="57"/>
      <c r="X108" s="98"/>
      <c r="Y108" s="98"/>
      <c r="Z108" s="98"/>
      <c r="AA108" s="62"/>
      <c r="AB108" s="62"/>
      <c r="AC108" s="63"/>
      <c r="AD108" s="258"/>
      <c r="AE108" s="258"/>
      <c r="AF108" s="57"/>
      <c r="AG108" s="28"/>
      <c r="AH108" s="57"/>
      <c r="AI108" s="28"/>
      <c r="AJ108" s="133"/>
      <c r="AK108" s="208"/>
      <c r="AL108" s="289" t="s">
        <v>87</v>
      </c>
      <c r="AM108" s="121" t="str">
        <f t="shared" si="14"/>
        <v/>
      </c>
      <c r="AN108" s="97" t="str">
        <f t="shared" si="15"/>
        <v/>
      </c>
      <c r="AO108" s="97" t="str">
        <f t="shared" si="16"/>
        <v/>
      </c>
      <c r="AP108" s="97" t="str">
        <f t="shared" si="17"/>
        <v/>
      </c>
      <c r="AQ108" s="122" t="str">
        <f t="shared" si="18"/>
        <v/>
      </c>
      <c r="AR108" s="39"/>
      <c r="AS108" s="234"/>
      <c r="AT108" s="39"/>
    </row>
    <row r="109" spans="2:46" ht="13.5" customHeight="1" x14ac:dyDescent="0.15">
      <c r="B109" s="290"/>
      <c r="C109" s="29" t="s">
        <v>35</v>
      </c>
      <c r="D109" s="187"/>
      <c r="E109" s="58"/>
      <c r="F109" s="188"/>
      <c r="G109" s="188"/>
      <c r="H109" s="188"/>
      <c r="I109" s="64"/>
      <c r="J109" s="64"/>
      <c r="K109" s="189"/>
      <c r="L109" s="259"/>
      <c r="M109" s="259"/>
      <c r="N109" s="58"/>
      <c r="O109" s="30"/>
      <c r="P109" s="58"/>
      <c r="Q109" s="30"/>
      <c r="R109" s="134"/>
      <c r="S109" s="206"/>
      <c r="T109" s="290"/>
      <c r="U109" s="29" t="s">
        <v>35</v>
      </c>
      <c r="V109" s="187"/>
      <c r="W109" s="58"/>
      <c r="X109" s="188"/>
      <c r="Y109" s="188"/>
      <c r="Z109" s="188"/>
      <c r="AA109" s="64"/>
      <c r="AB109" s="64"/>
      <c r="AC109" s="189"/>
      <c r="AD109" s="259"/>
      <c r="AE109" s="259"/>
      <c r="AF109" s="58"/>
      <c r="AG109" s="30"/>
      <c r="AH109" s="58"/>
      <c r="AI109" s="30"/>
      <c r="AJ109" s="134"/>
      <c r="AK109" s="208"/>
      <c r="AL109" s="290"/>
      <c r="AM109" s="88" t="str">
        <f t="shared" si="14"/>
        <v/>
      </c>
      <c r="AN109" s="123" t="str">
        <f t="shared" si="15"/>
        <v/>
      </c>
      <c r="AO109" s="123" t="str">
        <f t="shared" si="16"/>
        <v/>
      </c>
      <c r="AP109" s="123" t="str">
        <f t="shared" si="17"/>
        <v/>
      </c>
      <c r="AQ109" s="89" t="str">
        <f t="shared" si="18"/>
        <v/>
      </c>
      <c r="AR109" s="39"/>
      <c r="AS109" s="234"/>
      <c r="AT109" s="39"/>
    </row>
    <row r="110" spans="2:46" ht="13.5" customHeight="1" x14ac:dyDescent="0.15">
      <c r="B110" s="290"/>
      <c r="C110" s="29" t="s">
        <v>36</v>
      </c>
      <c r="D110" s="187"/>
      <c r="E110" s="58"/>
      <c r="F110" s="188"/>
      <c r="G110" s="188"/>
      <c r="H110" s="188"/>
      <c r="I110" s="64"/>
      <c r="J110" s="64"/>
      <c r="K110" s="189"/>
      <c r="L110" s="259"/>
      <c r="M110" s="259"/>
      <c r="N110" s="58"/>
      <c r="O110" s="30"/>
      <c r="P110" s="58"/>
      <c r="Q110" s="30"/>
      <c r="R110" s="134"/>
      <c r="S110" s="206"/>
      <c r="T110" s="290"/>
      <c r="U110" s="29" t="s">
        <v>36</v>
      </c>
      <c r="V110" s="187"/>
      <c r="W110" s="58"/>
      <c r="X110" s="188"/>
      <c r="Y110" s="188"/>
      <c r="Z110" s="188"/>
      <c r="AA110" s="64"/>
      <c r="AB110" s="64"/>
      <c r="AC110" s="189"/>
      <c r="AD110" s="259"/>
      <c r="AE110" s="259"/>
      <c r="AF110" s="58"/>
      <c r="AG110" s="30"/>
      <c r="AH110" s="58"/>
      <c r="AI110" s="30"/>
      <c r="AJ110" s="134"/>
      <c r="AK110" s="208"/>
      <c r="AL110" s="290"/>
      <c r="AM110" s="88" t="str">
        <f t="shared" si="14"/>
        <v/>
      </c>
      <c r="AN110" s="123" t="str">
        <f t="shared" si="15"/>
        <v/>
      </c>
      <c r="AO110" s="123" t="str">
        <f t="shared" si="16"/>
        <v/>
      </c>
      <c r="AP110" s="123" t="str">
        <f t="shared" si="17"/>
        <v/>
      </c>
      <c r="AQ110" s="89" t="str">
        <f t="shared" si="18"/>
        <v/>
      </c>
      <c r="AR110" s="39"/>
      <c r="AS110" s="234"/>
      <c r="AT110" s="39"/>
    </row>
    <row r="111" spans="2:46" ht="13.5" customHeight="1" x14ac:dyDescent="0.15">
      <c r="B111" s="290"/>
      <c r="C111" s="29" t="s">
        <v>38</v>
      </c>
      <c r="D111" s="187"/>
      <c r="E111" s="58"/>
      <c r="F111" s="188"/>
      <c r="G111" s="188"/>
      <c r="H111" s="188"/>
      <c r="I111" s="64"/>
      <c r="J111" s="64"/>
      <c r="K111" s="189"/>
      <c r="L111" s="259"/>
      <c r="M111" s="259"/>
      <c r="N111" s="58"/>
      <c r="O111" s="30"/>
      <c r="P111" s="58"/>
      <c r="Q111" s="30"/>
      <c r="R111" s="134"/>
      <c r="S111" s="206"/>
      <c r="T111" s="290"/>
      <c r="U111" s="29" t="s">
        <v>38</v>
      </c>
      <c r="V111" s="187"/>
      <c r="W111" s="58"/>
      <c r="X111" s="188"/>
      <c r="Y111" s="188"/>
      <c r="Z111" s="188"/>
      <c r="AA111" s="64"/>
      <c r="AB111" s="64"/>
      <c r="AC111" s="189"/>
      <c r="AD111" s="259"/>
      <c r="AE111" s="259"/>
      <c r="AF111" s="58"/>
      <c r="AG111" s="30"/>
      <c r="AH111" s="58"/>
      <c r="AI111" s="30"/>
      <c r="AJ111" s="134"/>
      <c r="AK111" s="208"/>
      <c r="AL111" s="290"/>
      <c r="AM111" s="88" t="str">
        <f t="shared" si="14"/>
        <v/>
      </c>
      <c r="AN111" s="123" t="str">
        <f t="shared" si="15"/>
        <v/>
      </c>
      <c r="AO111" s="123" t="str">
        <f t="shared" si="16"/>
        <v/>
      </c>
      <c r="AP111" s="123" t="str">
        <f t="shared" si="17"/>
        <v/>
      </c>
      <c r="AQ111" s="89" t="str">
        <f t="shared" si="18"/>
        <v/>
      </c>
      <c r="AR111" s="39"/>
      <c r="AS111" s="234"/>
      <c r="AT111" s="39"/>
    </row>
    <row r="112" spans="2:46" ht="13.5" customHeight="1" thickBot="1" x14ac:dyDescent="0.2">
      <c r="B112" s="291"/>
      <c r="C112" s="29"/>
      <c r="D112" s="187"/>
      <c r="E112" s="58"/>
      <c r="F112" s="190"/>
      <c r="G112" s="190"/>
      <c r="H112" s="190"/>
      <c r="I112" s="58"/>
      <c r="J112" s="58"/>
      <c r="K112" s="189"/>
      <c r="L112" s="259"/>
      <c r="M112" s="259"/>
      <c r="N112" s="58"/>
      <c r="O112" s="30"/>
      <c r="P112" s="58"/>
      <c r="Q112" s="30"/>
      <c r="R112" s="185"/>
      <c r="S112" s="206"/>
      <c r="T112" s="291"/>
      <c r="U112" s="29"/>
      <c r="V112" s="187"/>
      <c r="W112" s="58"/>
      <c r="X112" s="190"/>
      <c r="Y112" s="190"/>
      <c r="Z112" s="190"/>
      <c r="AA112" s="58"/>
      <c r="AB112" s="58"/>
      <c r="AC112" s="189"/>
      <c r="AD112" s="259"/>
      <c r="AE112" s="259"/>
      <c r="AF112" s="58"/>
      <c r="AG112" s="30"/>
      <c r="AH112" s="58"/>
      <c r="AI112" s="30"/>
      <c r="AJ112" s="185"/>
      <c r="AK112" s="208"/>
      <c r="AL112" s="291"/>
      <c r="AM112" s="124" t="str">
        <f t="shared" si="14"/>
        <v/>
      </c>
      <c r="AN112" s="125" t="str">
        <f t="shared" si="15"/>
        <v/>
      </c>
      <c r="AO112" s="125" t="str">
        <f t="shared" si="16"/>
        <v/>
      </c>
      <c r="AP112" s="125" t="str">
        <f t="shared" si="17"/>
        <v/>
      </c>
      <c r="AQ112" s="126" t="str">
        <f t="shared" si="18"/>
        <v/>
      </c>
      <c r="AR112" s="39"/>
      <c r="AS112" s="234"/>
      <c r="AT112" s="39"/>
    </row>
    <row r="113" spans="2:46" ht="13.5" customHeight="1" x14ac:dyDescent="0.15">
      <c r="B113" s="289" t="s">
        <v>88</v>
      </c>
      <c r="C113" s="27" t="s">
        <v>34</v>
      </c>
      <c r="D113" s="41"/>
      <c r="E113" s="57"/>
      <c r="F113" s="98"/>
      <c r="G113" s="98"/>
      <c r="H113" s="98"/>
      <c r="I113" s="62"/>
      <c r="J113" s="62"/>
      <c r="K113" s="63"/>
      <c r="L113" s="258"/>
      <c r="M113" s="258"/>
      <c r="N113" s="57"/>
      <c r="O113" s="28"/>
      <c r="P113" s="57"/>
      <c r="Q113" s="28"/>
      <c r="R113" s="133"/>
      <c r="S113" s="206"/>
      <c r="T113" s="289" t="s">
        <v>88</v>
      </c>
      <c r="U113" s="27" t="s">
        <v>34</v>
      </c>
      <c r="V113" s="41"/>
      <c r="W113" s="57"/>
      <c r="X113" s="98"/>
      <c r="Y113" s="98"/>
      <c r="Z113" s="98"/>
      <c r="AA113" s="62"/>
      <c r="AB113" s="62"/>
      <c r="AC113" s="63"/>
      <c r="AD113" s="258"/>
      <c r="AE113" s="258"/>
      <c r="AF113" s="57"/>
      <c r="AG113" s="28"/>
      <c r="AH113" s="57"/>
      <c r="AI113" s="28"/>
      <c r="AJ113" s="133"/>
      <c r="AK113" s="208"/>
      <c r="AL113" s="289" t="s">
        <v>88</v>
      </c>
      <c r="AM113" s="121" t="str">
        <f t="shared" si="14"/>
        <v/>
      </c>
      <c r="AN113" s="97" t="str">
        <f t="shared" si="15"/>
        <v/>
      </c>
      <c r="AO113" s="97" t="str">
        <f t="shared" si="16"/>
        <v/>
      </c>
      <c r="AP113" s="97" t="str">
        <f t="shared" si="17"/>
        <v/>
      </c>
      <c r="AQ113" s="122" t="str">
        <f t="shared" si="18"/>
        <v/>
      </c>
      <c r="AR113" s="39"/>
      <c r="AS113" s="234"/>
      <c r="AT113" s="39"/>
    </row>
    <row r="114" spans="2:46" ht="13.5" customHeight="1" x14ac:dyDescent="0.15">
      <c r="B114" s="290"/>
      <c r="C114" s="29" t="s">
        <v>35</v>
      </c>
      <c r="D114" s="187"/>
      <c r="E114" s="58"/>
      <c r="F114" s="188"/>
      <c r="G114" s="188"/>
      <c r="H114" s="188"/>
      <c r="I114" s="64"/>
      <c r="J114" s="64"/>
      <c r="K114" s="189"/>
      <c r="L114" s="259"/>
      <c r="M114" s="259"/>
      <c r="N114" s="58"/>
      <c r="O114" s="30"/>
      <c r="P114" s="58"/>
      <c r="Q114" s="30"/>
      <c r="R114" s="134"/>
      <c r="S114" s="206"/>
      <c r="T114" s="290"/>
      <c r="U114" s="29" t="s">
        <v>35</v>
      </c>
      <c r="V114" s="187"/>
      <c r="W114" s="58"/>
      <c r="X114" s="188"/>
      <c r="Y114" s="188"/>
      <c r="Z114" s="188"/>
      <c r="AA114" s="64"/>
      <c r="AB114" s="64"/>
      <c r="AC114" s="189"/>
      <c r="AD114" s="259"/>
      <c r="AE114" s="259"/>
      <c r="AF114" s="58"/>
      <c r="AG114" s="30"/>
      <c r="AH114" s="58"/>
      <c r="AI114" s="30"/>
      <c r="AJ114" s="134"/>
      <c r="AK114" s="208"/>
      <c r="AL114" s="290"/>
      <c r="AM114" s="88" t="str">
        <f t="shared" si="14"/>
        <v/>
      </c>
      <c r="AN114" s="123" t="str">
        <f t="shared" si="15"/>
        <v/>
      </c>
      <c r="AO114" s="123" t="str">
        <f t="shared" si="16"/>
        <v/>
      </c>
      <c r="AP114" s="123" t="str">
        <f t="shared" si="17"/>
        <v/>
      </c>
      <c r="AQ114" s="89" t="str">
        <f t="shared" si="18"/>
        <v/>
      </c>
      <c r="AR114" s="39"/>
      <c r="AS114" s="234"/>
      <c r="AT114" s="39"/>
    </row>
    <row r="115" spans="2:46" ht="13.5" customHeight="1" x14ac:dyDescent="0.15">
      <c r="B115" s="290"/>
      <c r="C115" s="29" t="s">
        <v>36</v>
      </c>
      <c r="D115" s="187"/>
      <c r="E115" s="58"/>
      <c r="F115" s="188"/>
      <c r="G115" s="188"/>
      <c r="H115" s="188"/>
      <c r="I115" s="64"/>
      <c r="J115" s="64"/>
      <c r="K115" s="189"/>
      <c r="L115" s="259"/>
      <c r="M115" s="259"/>
      <c r="N115" s="58"/>
      <c r="O115" s="30"/>
      <c r="P115" s="58"/>
      <c r="Q115" s="30"/>
      <c r="R115" s="134"/>
      <c r="S115" s="206"/>
      <c r="T115" s="290"/>
      <c r="U115" s="29" t="s">
        <v>36</v>
      </c>
      <c r="V115" s="187"/>
      <c r="W115" s="58"/>
      <c r="X115" s="188"/>
      <c r="Y115" s="188"/>
      <c r="Z115" s="188"/>
      <c r="AA115" s="64"/>
      <c r="AB115" s="64"/>
      <c r="AC115" s="189"/>
      <c r="AD115" s="259"/>
      <c r="AE115" s="259"/>
      <c r="AF115" s="58"/>
      <c r="AG115" s="30"/>
      <c r="AH115" s="58"/>
      <c r="AI115" s="30"/>
      <c r="AJ115" s="134"/>
      <c r="AK115" s="208"/>
      <c r="AL115" s="290"/>
      <c r="AM115" s="88" t="str">
        <f t="shared" si="14"/>
        <v/>
      </c>
      <c r="AN115" s="123" t="str">
        <f t="shared" si="15"/>
        <v/>
      </c>
      <c r="AO115" s="123" t="str">
        <f t="shared" si="16"/>
        <v/>
      </c>
      <c r="AP115" s="123" t="str">
        <f t="shared" si="17"/>
        <v/>
      </c>
      <c r="AQ115" s="89" t="str">
        <f t="shared" si="18"/>
        <v/>
      </c>
      <c r="AR115" s="39"/>
      <c r="AS115" s="234"/>
      <c r="AT115" s="39"/>
    </row>
    <row r="116" spans="2:46" ht="13.5" customHeight="1" x14ac:dyDescent="0.15">
      <c r="B116" s="290"/>
      <c r="C116" s="29" t="s">
        <v>38</v>
      </c>
      <c r="D116" s="187"/>
      <c r="E116" s="58"/>
      <c r="F116" s="188"/>
      <c r="G116" s="188"/>
      <c r="H116" s="188"/>
      <c r="I116" s="64"/>
      <c r="J116" s="64"/>
      <c r="K116" s="189"/>
      <c r="L116" s="259"/>
      <c r="M116" s="259"/>
      <c r="N116" s="58"/>
      <c r="O116" s="30"/>
      <c r="P116" s="58"/>
      <c r="Q116" s="30"/>
      <c r="R116" s="134"/>
      <c r="S116" s="206"/>
      <c r="T116" s="290"/>
      <c r="U116" s="29" t="s">
        <v>38</v>
      </c>
      <c r="V116" s="187"/>
      <c r="W116" s="58"/>
      <c r="X116" s="188"/>
      <c r="Y116" s="188"/>
      <c r="Z116" s="188"/>
      <c r="AA116" s="64"/>
      <c r="AB116" s="64"/>
      <c r="AC116" s="189"/>
      <c r="AD116" s="259"/>
      <c r="AE116" s="259"/>
      <c r="AF116" s="58"/>
      <c r="AG116" s="30"/>
      <c r="AH116" s="58"/>
      <c r="AI116" s="30"/>
      <c r="AJ116" s="134"/>
      <c r="AK116" s="208"/>
      <c r="AL116" s="290"/>
      <c r="AM116" s="88" t="str">
        <f t="shared" si="14"/>
        <v/>
      </c>
      <c r="AN116" s="123" t="str">
        <f t="shared" si="15"/>
        <v/>
      </c>
      <c r="AO116" s="123" t="str">
        <f t="shared" si="16"/>
        <v/>
      </c>
      <c r="AP116" s="123" t="str">
        <f t="shared" si="17"/>
        <v/>
      </c>
      <c r="AQ116" s="89" t="str">
        <f t="shared" si="18"/>
        <v/>
      </c>
      <c r="AR116" s="39"/>
      <c r="AS116" s="234"/>
      <c r="AT116" s="39"/>
    </row>
    <row r="117" spans="2:46" ht="13.5" customHeight="1" thickBot="1" x14ac:dyDescent="0.2">
      <c r="B117" s="291"/>
      <c r="C117" s="29"/>
      <c r="D117" s="187"/>
      <c r="E117" s="58"/>
      <c r="F117" s="190"/>
      <c r="G117" s="190"/>
      <c r="H117" s="190"/>
      <c r="I117" s="58"/>
      <c r="J117" s="58"/>
      <c r="K117" s="189"/>
      <c r="L117" s="259"/>
      <c r="M117" s="259"/>
      <c r="N117" s="58"/>
      <c r="O117" s="30"/>
      <c r="P117" s="58"/>
      <c r="Q117" s="30"/>
      <c r="R117" s="185"/>
      <c r="S117" s="206"/>
      <c r="T117" s="291"/>
      <c r="U117" s="29"/>
      <c r="V117" s="187"/>
      <c r="W117" s="58"/>
      <c r="X117" s="190"/>
      <c r="Y117" s="190"/>
      <c r="Z117" s="190"/>
      <c r="AA117" s="58"/>
      <c r="AB117" s="58"/>
      <c r="AC117" s="189"/>
      <c r="AD117" s="259"/>
      <c r="AE117" s="259"/>
      <c r="AF117" s="58"/>
      <c r="AG117" s="30"/>
      <c r="AH117" s="58"/>
      <c r="AI117" s="30"/>
      <c r="AJ117" s="185"/>
      <c r="AK117" s="208"/>
      <c r="AL117" s="291"/>
      <c r="AM117" s="124" t="str">
        <f t="shared" si="14"/>
        <v/>
      </c>
      <c r="AN117" s="125" t="str">
        <f t="shared" si="15"/>
        <v/>
      </c>
      <c r="AO117" s="125" t="str">
        <f t="shared" si="16"/>
        <v/>
      </c>
      <c r="AP117" s="125" t="str">
        <f t="shared" si="17"/>
        <v/>
      </c>
      <c r="AQ117" s="126" t="str">
        <f t="shared" si="18"/>
        <v/>
      </c>
      <c r="AR117" s="39"/>
      <c r="AS117" s="234"/>
      <c r="AT117" s="39"/>
    </row>
    <row r="118" spans="2:46" ht="13.5" customHeight="1" x14ac:dyDescent="0.15">
      <c r="B118" s="289" t="s">
        <v>89</v>
      </c>
      <c r="C118" s="27" t="s">
        <v>34</v>
      </c>
      <c r="D118" s="41"/>
      <c r="E118" s="57"/>
      <c r="F118" s="98"/>
      <c r="G118" s="98"/>
      <c r="H118" s="98"/>
      <c r="I118" s="62"/>
      <c r="J118" s="62"/>
      <c r="K118" s="63"/>
      <c r="L118" s="258"/>
      <c r="M118" s="258"/>
      <c r="N118" s="57"/>
      <c r="O118" s="28"/>
      <c r="P118" s="57"/>
      <c r="Q118" s="28"/>
      <c r="R118" s="133"/>
      <c r="S118" s="206"/>
      <c r="T118" s="289" t="s">
        <v>89</v>
      </c>
      <c r="U118" s="27" t="s">
        <v>34</v>
      </c>
      <c r="V118" s="41"/>
      <c r="W118" s="57"/>
      <c r="X118" s="98"/>
      <c r="Y118" s="98"/>
      <c r="Z118" s="98"/>
      <c r="AA118" s="62"/>
      <c r="AB118" s="62"/>
      <c r="AC118" s="63"/>
      <c r="AD118" s="258"/>
      <c r="AE118" s="258"/>
      <c r="AF118" s="57"/>
      <c r="AG118" s="28"/>
      <c r="AH118" s="57"/>
      <c r="AI118" s="28"/>
      <c r="AJ118" s="133"/>
      <c r="AK118" s="208"/>
      <c r="AL118" s="289" t="s">
        <v>89</v>
      </c>
      <c r="AM118" s="121" t="str">
        <f t="shared" si="14"/>
        <v/>
      </c>
      <c r="AN118" s="97" t="str">
        <f t="shared" si="15"/>
        <v/>
      </c>
      <c r="AO118" s="97" t="str">
        <f t="shared" si="16"/>
        <v/>
      </c>
      <c r="AP118" s="97" t="str">
        <f t="shared" si="17"/>
        <v/>
      </c>
      <c r="AQ118" s="122" t="str">
        <f t="shared" si="18"/>
        <v/>
      </c>
      <c r="AR118" s="39"/>
      <c r="AS118" s="234"/>
      <c r="AT118" s="39"/>
    </row>
    <row r="119" spans="2:46" ht="13.5" customHeight="1" x14ac:dyDescent="0.15">
      <c r="B119" s="290"/>
      <c r="C119" s="29" t="s">
        <v>35</v>
      </c>
      <c r="D119" s="187"/>
      <c r="E119" s="58"/>
      <c r="F119" s="188"/>
      <c r="G119" s="188"/>
      <c r="H119" s="188"/>
      <c r="I119" s="64"/>
      <c r="J119" s="64"/>
      <c r="K119" s="189"/>
      <c r="L119" s="259"/>
      <c r="M119" s="259"/>
      <c r="N119" s="58"/>
      <c r="O119" s="30"/>
      <c r="P119" s="58"/>
      <c r="Q119" s="30"/>
      <c r="R119" s="134"/>
      <c r="S119" s="206"/>
      <c r="T119" s="290"/>
      <c r="U119" s="29" t="s">
        <v>35</v>
      </c>
      <c r="V119" s="187"/>
      <c r="W119" s="58"/>
      <c r="X119" s="188"/>
      <c r="Y119" s="188"/>
      <c r="Z119" s="188"/>
      <c r="AA119" s="64"/>
      <c r="AB119" s="64"/>
      <c r="AC119" s="189"/>
      <c r="AD119" s="259"/>
      <c r="AE119" s="259"/>
      <c r="AF119" s="58"/>
      <c r="AG119" s="30"/>
      <c r="AH119" s="58"/>
      <c r="AI119" s="30"/>
      <c r="AJ119" s="134"/>
      <c r="AK119" s="208"/>
      <c r="AL119" s="290"/>
      <c r="AM119" s="88" t="str">
        <f t="shared" si="14"/>
        <v/>
      </c>
      <c r="AN119" s="123" t="str">
        <f t="shared" si="15"/>
        <v/>
      </c>
      <c r="AO119" s="123" t="str">
        <f t="shared" si="16"/>
        <v/>
      </c>
      <c r="AP119" s="123" t="str">
        <f t="shared" si="17"/>
        <v/>
      </c>
      <c r="AQ119" s="89" t="str">
        <f t="shared" si="18"/>
        <v/>
      </c>
      <c r="AR119" s="39"/>
      <c r="AS119" s="234"/>
      <c r="AT119" s="39"/>
    </row>
    <row r="120" spans="2:46" ht="13.5" customHeight="1" x14ac:dyDescent="0.15">
      <c r="B120" s="290"/>
      <c r="C120" s="29" t="s">
        <v>36</v>
      </c>
      <c r="D120" s="187"/>
      <c r="E120" s="58"/>
      <c r="F120" s="188"/>
      <c r="G120" s="188"/>
      <c r="H120" s="188"/>
      <c r="I120" s="64"/>
      <c r="J120" s="64"/>
      <c r="K120" s="189"/>
      <c r="L120" s="259"/>
      <c r="M120" s="259"/>
      <c r="N120" s="58"/>
      <c r="O120" s="30"/>
      <c r="P120" s="58"/>
      <c r="Q120" s="30"/>
      <c r="R120" s="134"/>
      <c r="S120" s="206"/>
      <c r="T120" s="290"/>
      <c r="U120" s="29" t="s">
        <v>36</v>
      </c>
      <c r="V120" s="187"/>
      <c r="W120" s="58"/>
      <c r="X120" s="188"/>
      <c r="Y120" s="188"/>
      <c r="Z120" s="188"/>
      <c r="AA120" s="64"/>
      <c r="AB120" s="64"/>
      <c r="AC120" s="189"/>
      <c r="AD120" s="259"/>
      <c r="AE120" s="259"/>
      <c r="AF120" s="58"/>
      <c r="AG120" s="30"/>
      <c r="AH120" s="58"/>
      <c r="AI120" s="30"/>
      <c r="AJ120" s="134"/>
      <c r="AK120" s="208"/>
      <c r="AL120" s="290"/>
      <c r="AM120" s="88" t="str">
        <f t="shared" si="14"/>
        <v/>
      </c>
      <c r="AN120" s="123" t="str">
        <f t="shared" si="15"/>
        <v/>
      </c>
      <c r="AO120" s="123" t="str">
        <f t="shared" si="16"/>
        <v/>
      </c>
      <c r="AP120" s="123" t="str">
        <f t="shared" si="17"/>
        <v/>
      </c>
      <c r="AQ120" s="89" t="str">
        <f t="shared" si="18"/>
        <v/>
      </c>
      <c r="AR120" s="39"/>
      <c r="AS120" s="234"/>
      <c r="AT120" s="39"/>
    </row>
    <row r="121" spans="2:46" ht="13.5" customHeight="1" x14ac:dyDescent="0.15">
      <c r="B121" s="290"/>
      <c r="C121" s="29" t="s">
        <v>38</v>
      </c>
      <c r="D121" s="187"/>
      <c r="E121" s="58"/>
      <c r="F121" s="188"/>
      <c r="G121" s="188"/>
      <c r="H121" s="188"/>
      <c r="I121" s="64"/>
      <c r="J121" s="64"/>
      <c r="K121" s="189"/>
      <c r="L121" s="259"/>
      <c r="M121" s="259"/>
      <c r="N121" s="58"/>
      <c r="O121" s="30"/>
      <c r="P121" s="58"/>
      <c r="Q121" s="30"/>
      <c r="R121" s="134"/>
      <c r="S121" s="206"/>
      <c r="T121" s="290"/>
      <c r="U121" s="29" t="s">
        <v>38</v>
      </c>
      <c r="V121" s="187"/>
      <c r="W121" s="58"/>
      <c r="X121" s="188"/>
      <c r="Y121" s="188"/>
      <c r="Z121" s="188"/>
      <c r="AA121" s="64"/>
      <c r="AB121" s="64"/>
      <c r="AC121" s="189"/>
      <c r="AD121" s="259"/>
      <c r="AE121" s="259"/>
      <c r="AF121" s="58"/>
      <c r="AG121" s="30"/>
      <c r="AH121" s="58"/>
      <c r="AI121" s="30"/>
      <c r="AJ121" s="134"/>
      <c r="AK121" s="208"/>
      <c r="AL121" s="290"/>
      <c r="AM121" s="88" t="str">
        <f t="shared" si="14"/>
        <v/>
      </c>
      <c r="AN121" s="123" t="str">
        <f t="shared" si="15"/>
        <v/>
      </c>
      <c r="AO121" s="123" t="str">
        <f t="shared" si="16"/>
        <v/>
      </c>
      <c r="AP121" s="123" t="str">
        <f t="shared" si="17"/>
        <v/>
      </c>
      <c r="AQ121" s="89" t="str">
        <f t="shared" si="18"/>
        <v/>
      </c>
      <c r="AR121" s="39"/>
      <c r="AS121" s="234"/>
      <c r="AT121" s="39"/>
    </row>
    <row r="122" spans="2:46" ht="13.5" customHeight="1" thickBot="1" x14ac:dyDescent="0.2">
      <c r="B122" s="291"/>
      <c r="C122" s="29"/>
      <c r="D122" s="187"/>
      <c r="E122" s="58"/>
      <c r="F122" s="190"/>
      <c r="G122" s="190"/>
      <c r="H122" s="190"/>
      <c r="I122" s="58"/>
      <c r="J122" s="58"/>
      <c r="K122" s="189"/>
      <c r="L122" s="259"/>
      <c r="M122" s="259"/>
      <c r="N122" s="58"/>
      <c r="O122" s="30"/>
      <c r="P122" s="58"/>
      <c r="Q122" s="30"/>
      <c r="R122" s="185"/>
      <c r="S122" s="206"/>
      <c r="T122" s="291"/>
      <c r="U122" s="29"/>
      <c r="V122" s="187"/>
      <c r="W122" s="58"/>
      <c r="X122" s="190"/>
      <c r="Y122" s="190"/>
      <c r="Z122" s="190"/>
      <c r="AA122" s="58"/>
      <c r="AB122" s="58"/>
      <c r="AC122" s="189"/>
      <c r="AD122" s="259"/>
      <c r="AE122" s="259"/>
      <c r="AF122" s="58"/>
      <c r="AG122" s="30"/>
      <c r="AH122" s="58"/>
      <c r="AI122" s="30"/>
      <c r="AJ122" s="185"/>
      <c r="AK122" s="208"/>
      <c r="AL122" s="291"/>
      <c r="AM122" s="124" t="str">
        <f t="shared" si="14"/>
        <v/>
      </c>
      <c r="AN122" s="125" t="str">
        <f t="shared" si="15"/>
        <v/>
      </c>
      <c r="AO122" s="125" t="str">
        <f t="shared" si="16"/>
        <v/>
      </c>
      <c r="AP122" s="125" t="str">
        <f t="shared" si="17"/>
        <v/>
      </c>
      <c r="AQ122" s="126" t="str">
        <f t="shared" si="18"/>
        <v/>
      </c>
      <c r="AR122" s="39"/>
      <c r="AS122" s="234"/>
      <c r="AT122" s="39"/>
    </row>
    <row r="123" spans="2:46" ht="13.5" customHeight="1" x14ac:dyDescent="0.15">
      <c r="B123" s="289" t="s">
        <v>90</v>
      </c>
      <c r="C123" s="27" t="s">
        <v>34</v>
      </c>
      <c r="D123" s="41"/>
      <c r="E123" s="57"/>
      <c r="F123" s="98"/>
      <c r="G123" s="98"/>
      <c r="H123" s="98"/>
      <c r="I123" s="62"/>
      <c r="J123" s="62"/>
      <c r="K123" s="63"/>
      <c r="L123" s="258"/>
      <c r="M123" s="258"/>
      <c r="N123" s="57"/>
      <c r="O123" s="28"/>
      <c r="P123" s="57"/>
      <c r="Q123" s="28"/>
      <c r="R123" s="133"/>
      <c r="S123" s="206"/>
      <c r="T123" s="289" t="s">
        <v>90</v>
      </c>
      <c r="U123" s="27" t="s">
        <v>34</v>
      </c>
      <c r="V123" s="41"/>
      <c r="W123" s="57"/>
      <c r="X123" s="98"/>
      <c r="Y123" s="98"/>
      <c r="Z123" s="98"/>
      <c r="AA123" s="62"/>
      <c r="AB123" s="62"/>
      <c r="AC123" s="63"/>
      <c r="AD123" s="258"/>
      <c r="AE123" s="258"/>
      <c r="AF123" s="57"/>
      <c r="AG123" s="28"/>
      <c r="AH123" s="57"/>
      <c r="AI123" s="28"/>
      <c r="AJ123" s="133"/>
      <c r="AK123" s="208"/>
      <c r="AL123" s="289" t="s">
        <v>90</v>
      </c>
      <c r="AM123" s="121" t="str">
        <f t="shared" si="14"/>
        <v/>
      </c>
      <c r="AN123" s="97" t="str">
        <f t="shared" si="15"/>
        <v/>
      </c>
      <c r="AO123" s="97" t="str">
        <f t="shared" si="16"/>
        <v/>
      </c>
      <c r="AP123" s="97" t="str">
        <f t="shared" si="17"/>
        <v/>
      </c>
      <c r="AQ123" s="122" t="str">
        <f t="shared" si="18"/>
        <v/>
      </c>
      <c r="AR123" s="39"/>
      <c r="AS123" s="234"/>
      <c r="AT123" s="39"/>
    </row>
    <row r="124" spans="2:46" ht="13.5" customHeight="1" x14ac:dyDescent="0.15">
      <c r="B124" s="290"/>
      <c r="C124" s="29" t="s">
        <v>35</v>
      </c>
      <c r="D124" s="187"/>
      <c r="E124" s="58"/>
      <c r="F124" s="188"/>
      <c r="G124" s="188"/>
      <c r="H124" s="188"/>
      <c r="I124" s="64"/>
      <c r="J124" s="64"/>
      <c r="K124" s="189"/>
      <c r="L124" s="259"/>
      <c r="M124" s="259"/>
      <c r="N124" s="58"/>
      <c r="O124" s="30"/>
      <c r="P124" s="58"/>
      <c r="Q124" s="30"/>
      <c r="R124" s="134"/>
      <c r="S124" s="206"/>
      <c r="T124" s="290"/>
      <c r="U124" s="29" t="s">
        <v>35</v>
      </c>
      <c r="V124" s="187"/>
      <c r="W124" s="58"/>
      <c r="X124" s="188"/>
      <c r="Y124" s="188"/>
      <c r="Z124" s="188"/>
      <c r="AA124" s="64"/>
      <c r="AB124" s="64"/>
      <c r="AC124" s="189"/>
      <c r="AD124" s="259"/>
      <c r="AE124" s="259"/>
      <c r="AF124" s="58"/>
      <c r="AG124" s="30"/>
      <c r="AH124" s="58"/>
      <c r="AI124" s="30"/>
      <c r="AJ124" s="134"/>
      <c r="AK124" s="208"/>
      <c r="AL124" s="290"/>
      <c r="AM124" s="88" t="str">
        <f t="shared" si="14"/>
        <v/>
      </c>
      <c r="AN124" s="123" t="str">
        <f t="shared" si="15"/>
        <v/>
      </c>
      <c r="AO124" s="123" t="str">
        <f t="shared" si="16"/>
        <v/>
      </c>
      <c r="AP124" s="123" t="str">
        <f t="shared" si="17"/>
        <v/>
      </c>
      <c r="AQ124" s="89" t="str">
        <f t="shared" si="18"/>
        <v/>
      </c>
      <c r="AR124" s="39"/>
      <c r="AS124" s="234"/>
      <c r="AT124" s="39"/>
    </row>
    <row r="125" spans="2:46" ht="13.5" customHeight="1" x14ac:dyDescent="0.15">
      <c r="B125" s="290"/>
      <c r="C125" s="29" t="s">
        <v>36</v>
      </c>
      <c r="D125" s="187"/>
      <c r="E125" s="58"/>
      <c r="F125" s="188"/>
      <c r="G125" s="188"/>
      <c r="H125" s="188"/>
      <c r="I125" s="64"/>
      <c r="J125" s="64"/>
      <c r="K125" s="189"/>
      <c r="L125" s="259"/>
      <c r="M125" s="259"/>
      <c r="N125" s="58"/>
      <c r="O125" s="30"/>
      <c r="P125" s="58"/>
      <c r="Q125" s="30"/>
      <c r="R125" s="134"/>
      <c r="S125" s="206"/>
      <c r="T125" s="290"/>
      <c r="U125" s="29" t="s">
        <v>36</v>
      </c>
      <c r="V125" s="187"/>
      <c r="W125" s="58"/>
      <c r="X125" s="188"/>
      <c r="Y125" s="188"/>
      <c r="Z125" s="188"/>
      <c r="AA125" s="64"/>
      <c r="AB125" s="64"/>
      <c r="AC125" s="189"/>
      <c r="AD125" s="259"/>
      <c r="AE125" s="259"/>
      <c r="AF125" s="58"/>
      <c r="AG125" s="30"/>
      <c r="AH125" s="58"/>
      <c r="AI125" s="30"/>
      <c r="AJ125" s="134"/>
      <c r="AK125" s="208"/>
      <c r="AL125" s="290"/>
      <c r="AM125" s="88" t="str">
        <f t="shared" si="14"/>
        <v/>
      </c>
      <c r="AN125" s="123" t="str">
        <f t="shared" si="15"/>
        <v/>
      </c>
      <c r="AO125" s="123" t="str">
        <f t="shared" si="16"/>
        <v/>
      </c>
      <c r="AP125" s="123" t="str">
        <f t="shared" si="17"/>
        <v/>
      </c>
      <c r="AQ125" s="89" t="str">
        <f t="shared" si="18"/>
        <v/>
      </c>
      <c r="AR125" s="39"/>
      <c r="AS125" s="234"/>
      <c r="AT125" s="39"/>
    </row>
    <row r="126" spans="2:46" ht="13.5" customHeight="1" x14ac:dyDescent="0.15">
      <c r="B126" s="290"/>
      <c r="C126" s="29" t="s">
        <v>38</v>
      </c>
      <c r="D126" s="187"/>
      <c r="E126" s="58"/>
      <c r="F126" s="188"/>
      <c r="G126" s="188"/>
      <c r="H126" s="188"/>
      <c r="I126" s="64"/>
      <c r="J126" s="64"/>
      <c r="K126" s="189"/>
      <c r="L126" s="259"/>
      <c r="M126" s="259"/>
      <c r="N126" s="58"/>
      <c r="O126" s="30"/>
      <c r="P126" s="58"/>
      <c r="Q126" s="30"/>
      <c r="R126" s="134"/>
      <c r="S126" s="206"/>
      <c r="T126" s="290"/>
      <c r="U126" s="29" t="s">
        <v>38</v>
      </c>
      <c r="V126" s="187"/>
      <c r="W126" s="58"/>
      <c r="X126" s="188"/>
      <c r="Y126" s="188"/>
      <c r="Z126" s="188"/>
      <c r="AA126" s="64"/>
      <c r="AB126" s="64"/>
      <c r="AC126" s="189"/>
      <c r="AD126" s="259"/>
      <c r="AE126" s="259"/>
      <c r="AF126" s="58"/>
      <c r="AG126" s="30"/>
      <c r="AH126" s="58"/>
      <c r="AI126" s="30"/>
      <c r="AJ126" s="134"/>
      <c r="AK126" s="208"/>
      <c r="AL126" s="290"/>
      <c r="AM126" s="88" t="str">
        <f t="shared" si="14"/>
        <v/>
      </c>
      <c r="AN126" s="123" t="str">
        <f t="shared" si="15"/>
        <v/>
      </c>
      <c r="AO126" s="123" t="str">
        <f t="shared" si="16"/>
        <v/>
      </c>
      <c r="AP126" s="123" t="str">
        <f t="shared" si="17"/>
        <v/>
      </c>
      <c r="AQ126" s="89" t="str">
        <f t="shared" si="18"/>
        <v/>
      </c>
      <c r="AR126" s="39"/>
      <c r="AS126" s="234"/>
      <c r="AT126" s="39"/>
    </row>
    <row r="127" spans="2:46" ht="13.5" customHeight="1" thickBot="1" x14ac:dyDescent="0.2">
      <c r="B127" s="291"/>
      <c r="C127" s="29"/>
      <c r="D127" s="187"/>
      <c r="E127" s="58"/>
      <c r="F127" s="190"/>
      <c r="G127" s="190"/>
      <c r="H127" s="190"/>
      <c r="I127" s="58"/>
      <c r="J127" s="58"/>
      <c r="K127" s="189"/>
      <c r="L127" s="259"/>
      <c r="M127" s="259"/>
      <c r="N127" s="58"/>
      <c r="O127" s="30"/>
      <c r="P127" s="58"/>
      <c r="Q127" s="30"/>
      <c r="R127" s="185"/>
      <c r="S127" s="206"/>
      <c r="T127" s="291"/>
      <c r="U127" s="29"/>
      <c r="V127" s="187"/>
      <c r="W127" s="58"/>
      <c r="X127" s="190"/>
      <c r="Y127" s="190"/>
      <c r="Z127" s="190"/>
      <c r="AA127" s="58"/>
      <c r="AB127" s="58"/>
      <c r="AC127" s="189"/>
      <c r="AD127" s="259"/>
      <c r="AE127" s="259"/>
      <c r="AF127" s="58"/>
      <c r="AG127" s="30"/>
      <c r="AH127" s="58"/>
      <c r="AI127" s="30"/>
      <c r="AJ127" s="185"/>
      <c r="AK127" s="208"/>
      <c r="AL127" s="291"/>
      <c r="AM127" s="124" t="str">
        <f t="shared" si="14"/>
        <v/>
      </c>
      <c r="AN127" s="125" t="str">
        <f t="shared" si="15"/>
        <v/>
      </c>
      <c r="AO127" s="125" t="str">
        <f t="shared" si="16"/>
        <v/>
      </c>
      <c r="AP127" s="125" t="str">
        <f t="shared" si="17"/>
        <v/>
      </c>
      <c r="AQ127" s="126" t="str">
        <f t="shared" si="18"/>
        <v/>
      </c>
      <c r="AR127" s="39"/>
      <c r="AS127" s="234"/>
      <c r="AT127" s="39"/>
    </row>
    <row r="128" spans="2:46" ht="13.5" customHeight="1" x14ac:dyDescent="0.15">
      <c r="B128" s="289" t="s">
        <v>91</v>
      </c>
      <c r="C128" s="27" t="s">
        <v>34</v>
      </c>
      <c r="D128" s="41"/>
      <c r="E128" s="57"/>
      <c r="F128" s="98"/>
      <c r="G128" s="98"/>
      <c r="H128" s="98"/>
      <c r="I128" s="62"/>
      <c r="J128" s="62"/>
      <c r="K128" s="63"/>
      <c r="L128" s="258"/>
      <c r="M128" s="258"/>
      <c r="N128" s="57"/>
      <c r="O128" s="28"/>
      <c r="P128" s="57"/>
      <c r="Q128" s="28"/>
      <c r="R128" s="133"/>
      <c r="S128" s="206"/>
      <c r="T128" s="289" t="s">
        <v>91</v>
      </c>
      <c r="U128" s="27" t="s">
        <v>34</v>
      </c>
      <c r="V128" s="41"/>
      <c r="W128" s="57"/>
      <c r="X128" s="98"/>
      <c r="Y128" s="98"/>
      <c r="Z128" s="98"/>
      <c r="AA128" s="62"/>
      <c r="AB128" s="62"/>
      <c r="AC128" s="63"/>
      <c r="AD128" s="258"/>
      <c r="AE128" s="258"/>
      <c r="AF128" s="57"/>
      <c r="AG128" s="28"/>
      <c r="AH128" s="57"/>
      <c r="AI128" s="28"/>
      <c r="AJ128" s="133"/>
      <c r="AK128" s="208"/>
      <c r="AL128" s="289" t="s">
        <v>91</v>
      </c>
      <c r="AM128" s="121" t="str">
        <f t="shared" si="14"/>
        <v/>
      </c>
      <c r="AN128" s="97" t="str">
        <f t="shared" si="15"/>
        <v/>
      </c>
      <c r="AO128" s="97" t="str">
        <f t="shared" si="16"/>
        <v/>
      </c>
      <c r="AP128" s="97" t="str">
        <f t="shared" si="17"/>
        <v/>
      </c>
      <c r="AQ128" s="122" t="str">
        <f t="shared" si="18"/>
        <v/>
      </c>
      <c r="AR128" s="39"/>
      <c r="AS128" s="234"/>
      <c r="AT128" s="39"/>
    </row>
    <row r="129" spans="2:46" ht="13.5" customHeight="1" x14ac:dyDescent="0.15">
      <c r="B129" s="290"/>
      <c r="C129" s="29" t="s">
        <v>35</v>
      </c>
      <c r="D129" s="187"/>
      <c r="E129" s="58"/>
      <c r="F129" s="188"/>
      <c r="G129" s="188"/>
      <c r="H129" s="188"/>
      <c r="I129" s="64"/>
      <c r="J129" s="64"/>
      <c r="K129" s="189"/>
      <c r="L129" s="259"/>
      <c r="M129" s="259"/>
      <c r="N129" s="58"/>
      <c r="O129" s="30"/>
      <c r="P129" s="58"/>
      <c r="Q129" s="30"/>
      <c r="R129" s="134"/>
      <c r="S129" s="206"/>
      <c r="T129" s="290"/>
      <c r="U129" s="29" t="s">
        <v>35</v>
      </c>
      <c r="V129" s="187"/>
      <c r="W129" s="58"/>
      <c r="X129" s="188"/>
      <c r="Y129" s="188"/>
      <c r="Z129" s="188"/>
      <c r="AA129" s="64"/>
      <c r="AB129" s="64"/>
      <c r="AC129" s="189"/>
      <c r="AD129" s="259"/>
      <c r="AE129" s="259"/>
      <c r="AF129" s="58"/>
      <c r="AG129" s="30"/>
      <c r="AH129" s="58"/>
      <c r="AI129" s="30"/>
      <c r="AJ129" s="134"/>
      <c r="AK129" s="208"/>
      <c r="AL129" s="290"/>
      <c r="AM129" s="88" t="str">
        <f t="shared" si="14"/>
        <v/>
      </c>
      <c r="AN129" s="123" t="str">
        <f t="shared" si="15"/>
        <v/>
      </c>
      <c r="AO129" s="123" t="str">
        <f t="shared" si="16"/>
        <v/>
      </c>
      <c r="AP129" s="123" t="str">
        <f t="shared" si="17"/>
        <v/>
      </c>
      <c r="AQ129" s="89" t="str">
        <f t="shared" si="18"/>
        <v/>
      </c>
      <c r="AR129" s="39"/>
      <c r="AS129" s="234"/>
      <c r="AT129" s="39"/>
    </row>
    <row r="130" spans="2:46" ht="13.5" customHeight="1" x14ac:dyDescent="0.15">
      <c r="B130" s="290"/>
      <c r="C130" s="29" t="s">
        <v>36</v>
      </c>
      <c r="D130" s="187"/>
      <c r="E130" s="58"/>
      <c r="F130" s="188"/>
      <c r="G130" s="188"/>
      <c r="H130" s="188"/>
      <c r="I130" s="64"/>
      <c r="J130" s="64"/>
      <c r="K130" s="189"/>
      <c r="L130" s="259"/>
      <c r="M130" s="259"/>
      <c r="N130" s="58"/>
      <c r="O130" s="30"/>
      <c r="P130" s="58"/>
      <c r="Q130" s="30"/>
      <c r="R130" s="134"/>
      <c r="S130" s="206"/>
      <c r="T130" s="290"/>
      <c r="U130" s="29" t="s">
        <v>36</v>
      </c>
      <c r="V130" s="187"/>
      <c r="W130" s="58"/>
      <c r="X130" s="188"/>
      <c r="Y130" s="188"/>
      <c r="Z130" s="188"/>
      <c r="AA130" s="64"/>
      <c r="AB130" s="64"/>
      <c r="AC130" s="189"/>
      <c r="AD130" s="259"/>
      <c r="AE130" s="259"/>
      <c r="AF130" s="58"/>
      <c r="AG130" s="30"/>
      <c r="AH130" s="58"/>
      <c r="AI130" s="30"/>
      <c r="AJ130" s="134"/>
      <c r="AK130" s="208"/>
      <c r="AL130" s="290"/>
      <c r="AM130" s="88" t="str">
        <f t="shared" si="14"/>
        <v/>
      </c>
      <c r="AN130" s="123" t="str">
        <f t="shared" si="15"/>
        <v/>
      </c>
      <c r="AO130" s="123" t="str">
        <f t="shared" si="16"/>
        <v/>
      </c>
      <c r="AP130" s="123" t="str">
        <f t="shared" si="17"/>
        <v/>
      </c>
      <c r="AQ130" s="89" t="str">
        <f t="shared" si="18"/>
        <v/>
      </c>
      <c r="AR130" s="39"/>
      <c r="AS130" s="234"/>
      <c r="AT130" s="39"/>
    </row>
    <row r="131" spans="2:46" ht="13.5" customHeight="1" x14ac:dyDescent="0.15">
      <c r="B131" s="290"/>
      <c r="C131" s="29" t="s">
        <v>38</v>
      </c>
      <c r="D131" s="187"/>
      <c r="E131" s="58"/>
      <c r="F131" s="188"/>
      <c r="G131" s="188"/>
      <c r="H131" s="188"/>
      <c r="I131" s="64"/>
      <c r="J131" s="64"/>
      <c r="K131" s="189"/>
      <c r="L131" s="259"/>
      <c r="M131" s="259"/>
      <c r="N131" s="58"/>
      <c r="O131" s="30"/>
      <c r="P131" s="58"/>
      <c r="Q131" s="30"/>
      <c r="R131" s="134"/>
      <c r="S131" s="206"/>
      <c r="T131" s="290"/>
      <c r="U131" s="29" t="s">
        <v>38</v>
      </c>
      <c r="V131" s="187"/>
      <c r="W131" s="58"/>
      <c r="X131" s="188"/>
      <c r="Y131" s="188"/>
      <c r="Z131" s="188"/>
      <c r="AA131" s="64"/>
      <c r="AB131" s="64"/>
      <c r="AC131" s="189"/>
      <c r="AD131" s="259"/>
      <c r="AE131" s="259"/>
      <c r="AF131" s="58"/>
      <c r="AG131" s="30"/>
      <c r="AH131" s="58"/>
      <c r="AI131" s="30"/>
      <c r="AJ131" s="134"/>
      <c r="AK131" s="208"/>
      <c r="AL131" s="290"/>
      <c r="AM131" s="88" t="str">
        <f t="shared" si="14"/>
        <v/>
      </c>
      <c r="AN131" s="123" t="str">
        <f t="shared" si="15"/>
        <v/>
      </c>
      <c r="AO131" s="123" t="str">
        <f t="shared" si="16"/>
        <v/>
      </c>
      <c r="AP131" s="123" t="str">
        <f t="shared" si="17"/>
        <v/>
      </c>
      <c r="AQ131" s="89" t="str">
        <f t="shared" si="18"/>
        <v/>
      </c>
      <c r="AR131" s="39"/>
      <c r="AS131" s="234"/>
      <c r="AT131" s="39"/>
    </row>
    <row r="132" spans="2:46" ht="13.5" customHeight="1" thickBot="1" x14ac:dyDescent="0.2">
      <c r="B132" s="291"/>
      <c r="C132" s="29"/>
      <c r="D132" s="187"/>
      <c r="E132" s="58"/>
      <c r="F132" s="190"/>
      <c r="G132" s="190"/>
      <c r="H132" s="190"/>
      <c r="I132" s="58"/>
      <c r="J132" s="58"/>
      <c r="K132" s="189"/>
      <c r="L132" s="259"/>
      <c r="M132" s="259"/>
      <c r="N132" s="58"/>
      <c r="O132" s="30"/>
      <c r="P132" s="58"/>
      <c r="Q132" s="30"/>
      <c r="R132" s="185"/>
      <c r="S132" s="206"/>
      <c r="T132" s="291"/>
      <c r="U132" s="29"/>
      <c r="V132" s="187"/>
      <c r="W132" s="58"/>
      <c r="X132" s="190"/>
      <c r="Y132" s="190"/>
      <c r="Z132" s="190"/>
      <c r="AA132" s="58"/>
      <c r="AB132" s="58"/>
      <c r="AC132" s="189"/>
      <c r="AD132" s="259"/>
      <c r="AE132" s="259"/>
      <c r="AF132" s="58"/>
      <c r="AG132" s="30"/>
      <c r="AH132" s="58"/>
      <c r="AI132" s="30"/>
      <c r="AJ132" s="185"/>
      <c r="AK132" s="208"/>
      <c r="AL132" s="291"/>
      <c r="AM132" s="124" t="str">
        <f t="shared" si="14"/>
        <v/>
      </c>
      <c r="AN132" s="125" t="str">
        <f t="shared" si="15"/>
        <v/>
      </c>
      <c r="AO132" s="125" t="str">
        <f t="shared" si="16"/>
        <v/>
      </c>
      <c r="AP132" s="125" t="str">
        <f t="shared" si="17"/>
        <v/>
      </c>
      <c r="AQ132" s="126" t="str">
        <f t="shared" si="18"/>
        <v/>
      </c>
      <c r="AR132" s="39"/>
      <c r="AS132" s="234"/>
      <c r="AT132" s="39"/>
    </row>
    <row r="133" spans="2:46" ht="13.5" customHeight="1" x14ac:dyDescent="0.15">
      <c r="B133" s="289" t="s">
        <v>92</v>
      </c>
      <c r="C133" s="27" t="s">
        <v>34</v>
      </c>
      <c r="D133" s="41"/>
      <c r="E133" s="57"/>
      <c r="F133" s="98"/>
      <c r="G133" s="98"/>
      <c r="H133" s="98"/>
      <c r="I133" s="62"/>
      <c r="J133" s="62"/>
      <c r="K133" s="63"/>
      <c r="L133" s="258"/>
      <c r="M133" s="258"/>
      <c r="N133" s="57"/>
      <c r="O133" s="28"/>
      <c r="P133" s="57"/>
      <c r="Q133" s="28"/>
      <c r="R133" s="133"/>
      <c r="S133" s="206"/>
      <c r="T133" s="289" t="s">
        <v>92</v>
      </c>
      <c r="U133" s="27" t="s">
        <v>34</v>
      </c>
      <c r="V133" s="41"/>
      <c r="W133" s="57"/>
      <c r="X133" s="98"/>
      <c r="Y133" s="98"/>
      <c r="Z133" s="98"/>
      <c r="AA133" s="62"/>
      <c r="AB133" s="62"/>
      <c r="AC133" s="63"/>
      <c r="AD133" s="258"/>
      <c r="AE133" s="258"/>
      <c r="AF133" s="57"/>
      <c r="AG133" s="28"/>
      <c r="AH133" s="57"/>
      <c r="AI133" s="28"/>
      <c r="AJ133" s="133"/>
      <c r="AK133" s="208"/>
      <c r="AL133" s="289" t="s">
        <v>92</v>
      </c>
      <c r="AM133" s="121" t="str">
        <f t="shared" si="14"/>
        <v/>
      </c>
      <c r="AN133" s="97" t="str">
        <f t="shared" si="15"/>
        <v/>
      </c>
      <c r="AO133" s="97" t="str">
        <f t="shared" si="16"/>
        <v/>
      </c>
      <c r="AP133" s="97" t="str">
        <f t="shared" si="17"/>
        <v/>
      </c>
      <c r="AQ133" s="122" t="str">
        <f t="shared" si="18"/>
        <v/>
      </c>
      <c r="AR133" s="39"/>
      <c r="AS133" s="234"/>
      <c r="AT133" s="39"/>
    </row>
    <row r="134" spans="2:46" ht="13.5" customHeight="1" x14ac:dyDescent="0.15">
      <c r="B134" s="290"/>
      <c r="C134" s="29" t="s">
        <v>35</v>
      </c>
      <c r="D134" s="187"/>
      <c r="E134" s="58"/>
      <c r="F134" s="188"/>
      <c r="G134" s="188"/>
      <c r="H134" s="188"/>
      <c r="I134" s="64"/>
      <c r="J134" s="64"/>
      <c r="K134" s="189"/>
      <c r="L134" s="259"/>
      <c r="M134" s="259"/>
      <c r="N134" s="58"/>
      <c r="O134" s="30"/>
      <c r="P134" s="58"/>
      <c r="Q134" s="30"/>
      <c r="R134" s="134"/>
      <c r="S134" s="206"/>
      <c r="T134" s="290"/>
      <c r="U134" s="29" t="s">
        <v>35</v>
      </c>
      <c r="V134" s="187"/>
      <c r="W134" s="58"/>
      <c r="X134" s="188"/>
      <c r="Y134" s="188"/>
      <c r="Z134" s="188"/>
      <c r="AA134" s="64"/>
      <c r="AB134" s="64"/>
      <c r="AC134" s="189"/>
      <c r="AD134" s="259"/>
      <c r="AE134" s="259"/>
      <c r="AF134" s="58"/>
      <c r="AG134" s="30"/>
      <c r="AH134" s="58"/>
      <c r="AI134" s="30"/>
      <c r="AJ134" s="134"/>
      <c r="AK134" s="208"/>
      <c r="AL134" s="290"/>
      <c r="AM134" s="88" t="str">
        <f t="shared" si="14"/>
        <v/>
      </c>
      <c r="AN134" s="123" t="str">
        <f t="shared" si="15"/>
        <v/>
      </c>
      <c r="AO134" s="123" t="str">
        <f t="shared" si="16"/>
        <v/>
      </c>
      <c r="AP134" s="123" t="str">
        <f t="shared" si="17"/>
        <v/>
      </c>
      <c r="AQ134" s="89" t="str">
        <f t="shared" si="18"/>
        <v/>
      </c>
      <c r="AR134" s="39"/>
      <c r="AS134" s="234"/>
      <c r="AT134" s="39"/>
    </row>
    <row r="135" spans="2:46" ht="13.5" customHeight="1" x14ac:dyDescent="0.15">
      <c r="B135" s="290"/>
      <c r="C135" s="29" t="s">
        <v>36</v>
      </c>
      <c r="D135" s="187"/>
      <c r="E135" s="58"/>
      <c r="F135" s="188"/>
      <c r="G135" s="188"/>
      <c r="H135" s="188"/>
      <c r="I135" s="64"/>
      <c r="J135" s="64"/>
      <c r="K135" s="189"/>
      <c r="L135" s="259"/>
      <c r="M135" s="259"/>
      <c r="N135" s="58"/>
      <c r="O135" s="30"/>
      <c r="P135" s="58"/>
      <c r="Q135" s="30"/>
      <c r="R135" s="134"/>
      <c r="S135" s="206"/>
      <c r="T135" s="290"/>
      <c r="U135" s="29" t="s">
        <v>36</v>
      </c>
      <c r="V135" s="187"/>
      <c r="W135" s="58"/>
      <c r="X135" s="188"/>
      <c r="Y135" s="188"/>
      <c r="Z135" s="188"/>
      <c r="AA135" s="64"/>
      <c r="AB135" s="64"/>
      <c r="AC135" s="189"/>
      <c r="AD135" s="259"/>
      <c r="AE135" s="259"/>
      <c r="AF135" s="58"/>
      <c r="AG135" s="30"/>
      <c r="AH135" s="58"/>
      <c r="AI135" s="30"/>
      <c r="AJ135" s="134"/>
      <c r="AK135" s="208"/>
      <c r="AL135" s="290"/>
      <c r="AM135" s="88" t="str">
        <f t="shared" si="14"/>
        <v/>
      </c>
      <c r="AN135" s="123" t="str">
        <f t="shared" si="15"/>
        <v/>
      </c>
      <c r="AO135" s="123" t="str">
        <f t="shared" si="16"/>
        <v/>
      </c>
      <c r="AP135" s="123" t="str">
        <f t="shared" si="17"/>
        <v/>
      </c>
      <c r="AQ135" s="89" t="str">
        <f t="shared" si="18"/>
        <v/>
      </c>
      <c r="AR135" s="39"/>
      <c r="AS135" s="234"/>
      <c r="AT135" s="39"/>
    </row>
    <row r="136" spans="2:46" ht="13.5" customHeight="1" x14ac:dyDescent="0.15">
      <c r="B136" s="290"/>
      <c r="C136" s="29" t="s">
        <v>38</v>
      </c>
      <c r="D136" s="187"/>
      <c r="E136" s="58"/>
      <c r="F136" s="188"/>
      <c r="G136" s="188"/>
      <c r="H136" s="188"/>
      <c r="I136" s="64"/>
      <c r="J136" s="64"/>
      <c r="K136" s="189"/>
      <c r="L136" s="259"/>
      <c r="M136" s="259"/>
      <c r="N136" s="58"/>
      <c r="O136" s="30"/>
      <c r="P136" s="58"/>
      <c r="Q136" s="30"/>
      <c r="R136" s="134"/>
      <c r="S136" s="206"/>
      <c r="T136" s="290"/>
      <c r="U136" s="29" t="s">
        <v>38</v>
      </c>
      <c r="V136" s="187"/>
      <c r="W136" s="58"/>
      <c r="X136" s="188"/>
      <c r="Y136" s="188"/>
      <c r="Z136" s="188"/>
      <c r="AA136" s="64"/>
      <c r="AB136" s="64"/>
      <c r="AC136" s="189"/>
      <c r="AD136" s="259"/>
      <c r="AE136" s="259"/>
      <c r="AF136" s="58"/>
      <c r="AG136" s="30"/>
      <c r="AH136" s="58"/>
      <c r="AI136" s="30"/>
      <c r="AJ136" s="134"/>
      <c r="AK136" s="208"/>
      <c r="AL136" s="290"/>
      <c r="AM136" s="88" t="str">
        <f t="shared" si="14"/>
        <v/>
      </c>
      <c r="AN136" s="123" t="str">
        <f t="shared" si="15"/>
        <v/>
      </c>
      <c r="AO136" s="123" t="str">
        <f t="shared" si="16"/>
        <v/>
      </c>
      <c r="AP136" s="123" t="str">
        <f t="shared" si="17"/>
        <v/>
      </c>
      <c r="AQ136" s="89" t="str">
        <f t="shared" si="18"/>
        <v/>
      </c>
      <c r="AR136" s="39"/>
      <c r="AS136" s="234"/>
      <c r="AT136" s="39"/>
    </row>
    <row r="137" spans="2:46" ht="13.5" customHeight="1" thickBot="1" x14ac:dyDescent="0.2">
      <c r="B137" s="291"/>
      <c r="C137" s="29"/>
      <c r="D137" s="187"/>
      <c r="E137" s="58"/>
      <c r="F137" s="190"/>
      <c r="G137" s="190"/>
      <c r="H137" s="190"/>
      <c r="I137" s="58"/>
      <c r="J137" s="58"/>
      <c r="K137" s="189"/>
      <c r="L137" s="259"/>
      <c r="M137" s="259"/>
      <c r="N137" s="58"/>
      <c r="O137" s="30"/>
      <c r="P137" s="58"/>
      <c r="Q137" s="30"/>
      <c r="R137" s="185"/>
      <c r="S137" s="206"/>
      <c r="T137" s="291"/>
      <c r="U137" s="29"/>
      <c r="V137" s="187"/>
      <c r="W137" s="58"/>
      <c r="X137" s="190"/>
      <c r="Y137" s="190"/>
      <c r="Z137" s="190"/>
      <c r="AA137" s="58"/>
      <c r="AB137" s="58"/>
      <c r="AC137" s="189"/>
      <c r="AD137" s="259"/>
      <c r="AE137" s="259"/>
      <c r="AF137" s="58"/>
      <c r="AG137" s="30"/>
      <c r="AH137" s="58"/>
      <c r="AI137" s="30"/>
      <c r="AJ137" s="185"/>
      <c r="AK137" s="208"/>
      <c r="AL137" s="291"/>
      <c r="AM137" s="124" t="str">
        <f t="shared" si="14"/>
        <v/>
      </c>
      <c r="AN137" s="125" t="str">
        <f t="shared" si="15"/>
        <v/>
      </c>
      <c r="AO137" s="125" t="str">
        <f t="shared" si="16"/>
        <v/>
      </c>
      <c r="AP137" s="125" t="str">
        <f t="shared" si="17"/>
        <v/>
      </c>
      <c r="AQ137" s="126" t="str">
        <f t="shared" si="18"/>
        <v/>
      </c>
      <c r="AR137" s="39"/>
      <c r="AS137" s="234"/>
      <c r="AT137" s="39"/>
    </row>
    <row r="138" spans="2:46" ht="13.5" customHeight="1" x14ac:dyDescent="0.15">
      <c r="B138" s="289" t="s">
        <v>93</v>
      </c>
      <c r="C138" s="27" t="s">
        <v>34</v>
      </c>
      <c r="D138" s="41"/>
      <c r="E138" s="57"/>
      <c r="F138" s="98"/>
      <c r="G138" s="98"/>
      <c r="H138" s="98"/>
      <c r="I138" s="62"/>
      <c r="J138" s="62"/>
      <c r="K138" s="63"/>
      <c r="L138" s="258"/>
      <c r="M138" s="258"/>
      <c r="N138" s="57"/>
      <c r="O138" s="28"/>
      <c r="P138" s="57"/>
      <c r="Q138" s="28"/>
      <c r="R138" s="133"/>
      <c r="S138" s="206"/>
      <c r="T138" s="289" t="s">
        <v>93</v>
      </c>
      <c r="U138" s="27" t="s">
        <v>34</v>
      </c>
      <c r="V138" s="41"/>
      <c r="W138" s="57"/>
      <c r="X138" s="98"/>
      <c r="Y138" s="98"/>
      <c r="Z138" s="98"/>
      <c r="AA138" s="62"/>
      <c r="AB138" s="62"/>
      <c r="AC138" s="63"/>
      <c r="AD138" s="258"/>
      <c r="AE138" s="258"/>
      <c r="AF138" s="57"/>
      <c r="AG138" s="28"/>
      <c r="AH138" s="57"/>
      <c r="AI138" s="28"/>
      <c r="AJ138" s="133"/>
      <c r="AK138" s="208"/>
      <c r="AL138" s="289" t="s">
        <v>93</v>
      </c>
      <c r="AM138" s="121" t="str">
        <f t="shared" si="14"/>
        <v/>
      </c>
      <c r="AN138" s="97" t="str">
        <f t="shared" si="15"/>
        <v/>
      </c>
      <c r="AO138" s="97" t="str">
        <f t="shared" si="16"/>
        <v/>
      </c>
      <c r="AP138" s="97" t="str">
        <f t="shared" si="17"/>
        <v/>
      </c>
      <c r="AQ138" s="122" t="str">
        <f t="shared" si="18"/>
        <v/>
      </c>
      <c r="AR138" s="39"/>
      <c r="AS138" s="234"/>
      <c r="AT138" s="39"/>
    </row>
    <row r="139" spans="2:46" ht="13.5" customHeight="1" x14ac:dyDescent="0.15">
      <c r="B139" s="290"/>
      <c r="C139" s="29" t="s">
        <v>35</v>
      </c>
      <c r="D139" s="187"/>
      <c r="E139" s="58"/>
      <c r="F139" s="188"/>
      <c r="G139" s="188"/>
      <c r="H139" s="188"/>
      <c r="I139" s="64"/>
      <c r="J139" s="64"/>
      <c r="K139" s="189"/>
      <c r="L139" s="259"/>
      <c r="M139" s="259"/>
      <c r="N139" s="58"/>
      <c r="O139" s="30"/>
      <c r="P139" s="58"/>
      <c r="Q139" s="30"/>
      <c r="R139" s="134"/>
      <c r="S139" s="206"/>
      <c r="T139" s="290"/>
      <c r="U139" s="29" t="s">
        <v>35</v>
      </c>
      <c r="V139" s="187"/>
      <c r="W139" s="58"/>
      <c r="X139" s="188"/>
      <c r="Y139" s="188"/>
      <c r="Z139" s="188"/>
      <c r="AA139" s="64"/>
      <c r="AB139" s="64"/>
      <c r="AC139" s="189"/>
      <c r="AD139" s="259"/>
      <c r="AE139" s="259"/>
      <c r="AF139" s="58"/>
      <c r="AG139" s="30"/>
      <c r="AH139" s="58"/>
      <c r="AI139" s="30"/>
      <c r="AJ139" s="134"/>
      <c r="AK139" s="208"/>
      <c r="AL139" s="290"/>
      <c r="AM139" s="88" t="str">
        <f t="shared" si="14"/>
        <v/>
      </c>
      <c r="AN139" s="123" t="str">
        <f t="shared" si="15"/>
        <v/>
      </c>
      <c r="AO139" s="123" t="str">
        <f t="shared" si="16"/>
        <v/>
      </c>
      <c r="AP139" s="123" t="str">
        <f t="shared" si="17"/>
        <v/>
      </c>
      <c r="AQ139" s="89" t="str">
        <f t="shared" si="18"/>
        <v/>
      </c>
      <c r="AR139" s="39"/>
      <c r="AS139" s="234"/>
      <c r="AT139" s="39"/>
    </row>
    <row r="140" spans="2:46" ht="13.5" customHeight="1" x14ac:dyDescent="0.15">
      <c r="B140" s="290"/>
      <c r="C140" s="29" t="s">
        <v>36</v>
      </c>
      <c r="D140" s="187"/>
      <c r="E140" s="58"/>
      <c r="F140" s="188"/>
      <c r="G140" s="188"/>
      <c r="H140" s="188"/>
      <c r="I140" s="64"/>
      <c r="J140" s="64"/>
      <c r="K140" s="189"/>
      <c r="L140" s="259"/>
      <c r="M140" s="259"/>
      <c r="N140" s="58"/>
      <c r="O140" s="30"/>
      <c r="P140" s="58"/>
      <c r="Q140" s="30"/>
      <c r="R140" s="134"/>
      <c r="S140" s="206"/>
      <c r="T140" s="290"/>
      <c r="U140" s="29" t="s">
        <v>36</v>
      </c>
      <c r="V140" s="187"/>
      <c r="W140" s="58"/>
      <c r="X140" s="188"/>
      <c r="Y140" s="188"/>
      <c r="Z140" s="188"/>
      <c r="AA140" s="64"/>
      <c r="AB140" s="64"/>
      <c r="AC140" s="189"/>
      <c r="AD140" s="259"/>
      <c r="AE140" s="259"/>
      <c r="AF140" s="58"/>
      <c r="AG140" s="30"/>
      <c r="AH140" s="58"/>
      <c r="AI140" s="30"/>
      <c r="AJ140" s="134"/>
      <c r="AK140" s="208"/>
      <c r="AL140" s="290"/>
      <c r="AM140" s="88" t="str">
        <f t="shared" si="14"/>
        <v/>
      </c>
      <c r="AN140" s="123" t="str">
        <f t="shared" si="15"/>
        <v/>
      </c>
      <c r="AO140" s="123" t="str">
        <f t="shared" si="16"/>
        <v/>
      </c>
      <c r="AP140" s="123" t="str">
        <f t="shared" si="17"/>
        <v/>
      </c>
      <c r="AQ140" s="89" t="str">
        <f t="shared" si="18"/>
        <v/>
      </c>
      <c r="AR140" s="39"/>
      <c r="AS140" s="234"/>
      <c r="AT140" s="39"/>
    </row>
    <row r="141" spans="2:46" ht="13.5" customHeight="1" x14ac:dyDescent="0.15">
      <c r="B141" s="290"/>
      <c r="C141" s="29" t="s">
        <v>38</v>
      </c>
      <c r="D141" s="187"/>
      <c r="E141" s="58"/>
      <c r="F141" s="188"/>
      <c r="G141" s="188"/>
      <c r="H141" s="188"/>
      <c r="I141" s="64"/>
      <c r="J141" s="64"/>
      <c r="K141" s="189"/>
      <c r="L141" s="259"/>
      <c r="M141" s="259"/>
      <c r="N141" s="58"/>
      <c r="O141" s="30"/>
      <c r="P141" s="58"/>
      <c r="Q141" s="30"/>
      <c r="R141" s="134"/>
      <c r="S141" s="206"/>
      <c r="T141" s="290"/>
      <c r="U141" s="29" t="s">
        <v>38</v>
      </c>
      <c r="V141" s="187"/>
      <c r="W141" s="58"/>
      <c r="X141" s="188"/>
      <c r="Y141" s="188"/>
      <c r="Z141" s="188"/>
      <c r="AA141" s="64"/>
      <c r="AB141" s="64"/>
      <c r="AC141" s="189"/>
      <c r="AD141" s="259"/>
      <c r="AE141" s="259"/>
      <c r="AF141" s="58"/>
      <c r="AG141" s="30"/>
      <c r="AH141" s="58"/>
      <c r="AI141" s="30"/>
      <c r="AJ141" s="134"/>
      <c r="AK141" s="208"/>
      <c r="AL141" s="290"/>
      <c r="AM141" s="88" t="str">
        <f t="shared" si="14"/>
        <v/>
      </c>
      <c r="AN141" s="123" t="str">
        <f t="shared" si="15"/>
        <v/>
      </c>
      <c r="AO141" s="123" t="str">
        <f t="shared" si="16"/>
        <v/>
      </c>
      <c r="AP141" s="123" t="str">
        <f t="shared" si="17"/>
        <v/>
      </c>
      <c r="AQ141" s="89" t="str">
        <f t="shared" si="18"/>
        <v/>
      </c>
      <c r="AR141" s="39"/>
      <c r="AS141" s="234"/>
      <c r="AT141" s="39"/>
    </row>
    <row r="142" spans="2:46" ht="13.5" customHeight="1" thickBot="1" x14ac:dyDescent="0.2">
      <c r="B142" s="291"/>
      <c r="C142" s="29"/>
      <c r="D142" s="187"/>
      <c r="E142" s="58"/>
      <c r="F142" s="190"/>
      <c r="G142" s="190"/>
      <c r="H142" s="190"/>
      <c r="I142" s="58"/>
      <c r="J142" s="58"/>
      <c r="K142" s="189"/>
      <c r="L142" s="259"/>
      <c r="M142" s="259"/>
      <c r="N142" s="58"/>
      <c r="O142" s="30"/>
      <c r="P142" s="58"/>
      <c r="Q142" s="30"/>
      <c r="R142" s="185"/>
      <c r="S142" s="206"/>
      <c r="T142" s="291"/>
      <c r="U142" s="29"/>
      <c r="V142" s="187"/>
      <c r="W142" s="58"/>
      <c r="X142" s="190"/>
      <c r="Y142" s="190"/>
      <c r="Z142" s="190"/>
      <c r="AA142" s="58"/>
      <c r="AB142" s="58"/>
      <c r="AC142" s="189"/>
      <c r="AD142" s="259"/>
      <c r="AE142" s="259"/>
      <c r="AF142" s="58"/>
      <c r="AG142" s="30"/>
      <c r="AH142" s="58"/>
      <c r="AI142" s="30"/>
      <c r="AJ142" s="185"/>
      <c r="AK142" s="208"/>
      <c r="AL142" s="291"/>
      <c r="AM142" s="124" t="str">
        <f t="shared" si="14"/>
        <v/>
      </c>
      <c r="AN142" s="125" t="str">
        <f t="shared" si="15"/>
        <v/>
      </c>
      <c r="AO142" s="125" t="str">
        <f t="shared" si="16"/>
        <v/>
      </c>
      <c r="AP142" s="125" t="str">
        <f t="shared" si="17"/>
        <v/>
      </c>
      <c r="AQ142" s="126" t="str">
        <f t="shared" si="18"/>
        <v/>
      </c>
      <c r="AR142" s="39"/>
      <c r="AS142" s="234"/>
      <c r="AT142" s="39"/>
    </row>
    <row r="143" spans="2:46" ht="13.5" customHeight="1" x14ac:dyDescent="0.15">
      <c r="B143" s="289" t="s">
        <v>94</v>
      </c>
      <c r="C143" s="27" t="s">
        <v>34</v>
      </c>
      <c r="D143" s="41"/>
      <c r="E143" s="57"/>
      <c r="F143" s="98"/>
      <c r="G143" s="98"/>
      <c r="H143" s="98"/>
      <c r="I143" s="62"/>
      <c r="J143" s="62"/>
      <c r="K143" s="63"/>
      <c r="L143" s="258"/>
      <c r="M143" s="258"/>
      <c r="N143" s="57"/>
      <c r="O143" s="28"/>
      <c r="P143" s="57"/>
      <c r="Q143" s="28"/>
      <c r="R143" s="133"/>
      <c r="S143" s="206"/>
      <c r="T143" s="289" t="s">
        <v>94</v>
      </c>
      <c r="U143" s="27" t="s">
        <v>34</v>
      </c>
      <c r="V143" s="41"/>
      <c r="W143" s="57"/>
      <c r="X143" s="98"/>
      <c r="Y143" s="98"/>
      <c r="Z143" s="98"/>
      <c r="AA143" s="62"/>
      <c r="AB143" s="62"/>
      <c r="AC143" s="63"/>
      <c r="AD143" s="258"/>
      <c r="AE143" s="258"/>
      <c r="AF143" s="57"/>
      <c r="AG143" s="28"/>
      <c r="AH143" s="57"/>
      <c r="AI143" s="28"/>
      <c r="AJ143" s="133"/>
      <c r="AK143" s="208"/>
      <c r="AL143" s="289" t="s">
        <v>94</v>
      </c>
      <c r="AM143" s="121" t="str">
        <f t="shared" si="14"/>
        <v/>
      </c>
      <c r="AN143" s="97" t="str">
        <f t="shared" si="15"/>
        <v/>
      </c>
      <c r="AO143" s="97" t="str">
        <f t="shared" si="16"/>
        <v/>
      </c>
      <c r="AP143" s="97" t="str">
        <f t="shared" si="17"/>
        <v/>
      </c>
      <c r="AQ143" s="122" t="str">
        <f t="shared" si="18"/>
        <v/>
      </c>
      <c r="AR143" s="39"/>
      <c r="AS143" s="234"/>
      <c r="AT143" s="39"/>
    </row>
    <row r="144" spans="2:46" ht="13.5" customHeight="1" x14ac:dyDescent="0.15">
      <c r="B144" s="290"/>
      <c r="C144" s="29" t="s">
        <v>35</v>
      </c>
      <c r="D144" s="187"/>
      <c r="E144" s="58"/>
      <c r="F144" s="188"/>
      <c r="G144" s="188"/>
      <c r="H144" s="188"/>
      <c r="I144" s="64"/>
      <c r="J144" s="64"/>
      <c r="K144" s="189"/>
      <c r="L144" s="259"/>
      <c r="M144" s="259"/>
      <c r="N144" s="58"/>
      <c r="O144" s="30"/>
      <c r="P144" s="58"/>
      <c r="Q144" s="30"/>
      <c r="R144" s="134"/>
      <c r="S144" s="206"/>
      <c r="T144" s="290"/>
      <c r="U144" s="29" t="s">
        <v>35</v>
      </c>
      <c r="V144" s="187"/>
      <c r="W144" s="58"/>
      <c r="X144" s="188"/>
      <c r="Y144" s="188"/>
      <c r="Z144" s="188"/>
      <c r="AA144" s="64"/>
      <c r="AB144" s="64"/>
      <c r="AC144" s="189"/>
      <c r="AD144" s="259"/>
      <c r="AE144" s="259"/>
      <c r="AF144" s="58"/>
      <c r="AG144" s="30"/>
      <c r="AH144" s="58"/>
      <c r="AI144" s="30"/>
      <c r="AJ144" s="134"/>
      <c r="AK144" s="208"/>
      <c r="AL144" s="290"/>
      <c r="AM144" s="88" t="str">
        <f t="shared" si="14"/>
        <v/>
      </c>
      <c r="AN144" s="123" t="str">
        <f t="shared" si="15"/>
        <v/>
      </c>
      <c r="AO144" s="123" t="str">
        <f t="shared" si="16"/>
        <v/>
      </c>
      <c r="AP144" s="123" t="str">
        <f t="shared" si="17"/>
        <v/>
      </c>
      <c r="AQ144" s="89" t="str">
        <f t="shared" si="18"/>
        <v/>
      </c>
      <c r="AR144" s="39"/>
      <c r="AS144" s="234"/>
      <c r="AT144" s="39"/>
    </row>
    <row r="145" spans="2:46" ht="13.5" customHeight="1" x14ac:dyDescent="0.15">
      <c r="B145" s="290"/>
      <c r="C145" s="29" t="s">
        <v>36</v>
      </c>
      <c r="D145" s="187"/>
      <c r="E145" s="58"/>
      <c r="F145" s="188"/>
      <c r="G145" s="188"/>
      <c r="H145" s="188"/>
      <c r="I145" s="64"/>
      <c r="J145" s="64"/>
      <c r="K145" s="189"/>
      <c r="L145" s="259"/>
      <c r="M145" s="259"/>
      <c r="N145" s="58"/>
      <c r="O145" s="30"/>
      <c r="P145" s="58"/>
      <c r="Q145" s="30"/>
      <c r="R145" s="134"/>
      <c r="S145" s="206"/>
      <c r="T145" s="290"/>
      <c r="U145" s="29" t="s">
        <v>36</v>
      </c>
      <c r="V145" s="187"/>
      <c r="W145" s="58"/>
      <c r="X145" s="188"/>
      <c r="Y145" s="188"/>
      <c r="Z145" s="188"/>
      <c r="AA145" s="64"/>
      <c r="AB145" s="64"/>
      <c r="AC145" s="189"/>
      <c r="AD145" s="259"/>
      <c r="AE145" s="259"/>
      <c r="AF145" s="58"/>
      <c r="AG145" s="30"/>
      <c r="AH145" s="58"/>
      <c r="AI145" s="30"/>
      <c r="AJ145" s="134"/>
      <c r="AK145" s="208"/>
      <c r="AL145" s="290"/>
      <c r="AM145" s="88" t="str">
        <f t="shared" si="14"/>
        <v/>
      </c>
      <c r="AN145" s="123" t="str">
        <f t="shared" si="15"/>
        <v/>
      </c>
      <c r="AO145" s="123" t="str">
        <f t="shared" si="16"/>
        <v/>
      </c>
      <c r="AP145" s="123" t="str">
        <f t="shared" si="17"/>
        <v/>
      </c>
      <c r="AQ145" s="89" t="str">
        <f t="shared" si="18"/>
        <v/>
      </c>
      <c r="AR145" s="39"/>
      <c r="AS145" s="234"/>
      <c r="AT145" s="39"/>
    </row>
    <row r="146" spans="2:46" ht="13.5" customHeight="1" x14ac:dyDescent="0.15">
      <c r="B146" s="290"/>
      <c r="C146" s="29" t="s">
        <v>38</v>
      </c>
      <c r="D146" s="187"/>
      <c r="E146" s="58"/>
      <c r="F146" s="188"/>
      <c r="G146" s="188"/>
      <c r="H146" s="188"/>
      <c r="I146" s="64"/>
      <c r="J146" s="64"/>
      <c r="K146" s="189"/>
      <c r="L146" s="259"/>
      <c r="M146" s="259"/>
      <c r="N146" s="58"/>
      <c r="O146" s="30"/>
      <c r="P146" s="58"/>
      <c r="Q146" s="30"/>
      <c r="R146" s="134"/>
      <c r="S146" s="206"/>
      <c r="T146" s="290"/>
      <c r="U146" s="29" t="s">
        <v>38</v>
      </c>
      <c r="V146" s="187"/>
      <c r="W146" s="58"/>
      <c r="X146" s="188"/>
      <c r="Y146" s="188"/>
      <c r="Z146" s="188"/>
      <c r="AA146" s="64"/>
      <c r="AB146" s="64"/>
      <c r="AC146" s="189"/>
      <c r="AD146" s="259"/>
      <c r="AE146" s="259"/>
      <c r="AF146" s="58"/>
      <c r="AG146" s="30"/>
      <c r="AH146" s="58"/>
      <c r="AI146" s="30"/>
      <c r="AJ146" s="134"/>
      <c r="AK146" s="208"/>
      <c r="AL146" s="290"/>
      <c r="AM146" s="88" t="str">
        <f t="shared" si="14"/>
        <v/>
      </c>
      <c r="AN146" s="123" t="str">
        <f t="shared" si="15"/>
        <v/>
      </c>
      <c r="AO146" s="123" t="str">
        <f t="shared" si="16"/>
        <v/>
      </c>
      <c r="AP146" s="123" t="str">
        <f t="shared" si="17"/>
        <v/>
      </c>
      <c r="AQ146" s="89" t="str">
        <f t="shared" si="18"/>
        <v/>
      </c>
      <c r="AR146" s="39"/>
      <c r="AS146" s="234"/>
      <c r="AT146" s="39"/>
    </row>
    <row r="147" spans="2:46" ht="13.5" customHeight="1" thickBot="1" x14ac:dyDescent="0.2">
      <c r="B147" s="291"/>
      <c r="C147" s="29"/>
      <c r="D147" s="187"/>
      <c r="E147" s="58"/>
      <c r="F147" s="190"/>
      <c r="G147" s="190"/>
      <c r="H147" s="190"/>
      <c r="I147" s="58"/>
      <c r="J147" s="58"/>
      <c r="K147" s="189"/>
      <c r="L147" s="259"/>
      <c r="M147" s="259"/>
      <c r="N147" s="58"/>
      <c r="O147" s="30"/>
      <c r="P147" s="58"/>
      <c r="Q147" s="30"/>
      <c r="R147" s="185"/>
      <c r="S147" s="206"/>
      <c r="T147" s="291"/>
      <c r="U147" s="29"/>
      <c r="V147" s="187"/>
      <c r="W147" s="58"/>
      <c r="X147" s="190"/>
      <c r="Y147" s="190"/>
      <c r="Z147" s="190"/>
      <c r="AA147" s="58"/>
      <c r="AB147" s="58"/>
      <c r="AC147" s="189"/>
      <c r="AD147" s="259"/>
      <c r="AE147" s="259"/>
      <c r="AF147" s="58"/>
      <c r="AG147" s="30"/>
      <c r="AH147" s="58"/>
      <c r="AI147" s="30"/>
      <c r="AJ147" s="185"/>
      <c r="AK147" s="208"/>
      <c r="AL147" s="291"/>
      <c r="AM147" s="124" t="str">
        <f t="shared" si="14"/>
        <v/>
      </c>
      <c r="AN147" s="125" t="str">
        <f t="shared" si="15"/>
        <v/>
      </c>
      <c r="AO147" s="125" t="str">
        <f t="shared" si="16"/>
        <v/>
      </c>
      <c r="AP147" s="125" t="str">
        <f t="shared" si="17"/>
        <v/>
      </c>
      <c r="AQ147" s="126" t="str">
        <f t="shared" si="18"/>
        <v/>
      </c>
      <c r="AR147" s="39"/>
      <c r="AS147" s="234"/>
      <c r="AT147" s="39"/>
    </row>
    <row r="148" spans="2:46" ht="13.5" customHeight="1" x14ac:dyDescent="0.15">
      <c r="B148" s="289" t="s">
        <v>95</v>
      </c>
      <c r="C148" s="27" t="s">
        <v>34</v>
      </c>
      <c r="D148" s="41"/>
      <c r="E148" s="57"/>
      <c r="F148" s="98"/>
      <c r="G148" s="98"/>
      <c r="H148" s="98"/>
      <c r="I148" s="62"/>
      <c r="J148" s="62"/>
      <c r="K148" s="63"/>
      <c r="L148" s="258"/>
      <c r="M148" s="258"/>
      <c r="N148" s="57"/>
      <c r="O148" s="28"/>
      <c r="P148" s="57"/>
      <c r="Q148" s="28"/>
      <c r="R148" s="133"/>
      <c r="S148" s="206"/>
      <c r="T148" s="289" t="s">
        <v>95</v>
      </c>
      <c r="U148" s="27" t="s">
        <v>34</v>
      </c>
      <c r="V148" s="41"/>
      <c r="W148" s="57"/>
      <c r="X148" s="98"/>
      <c r="Y148" s="98"/>
      <c r="Z148" s="98"/>
      <c r="AA148" s="62"/>
      <c r="AB148" s="62"/>
      <c r="AC148" s="63"/>
      <c r="AD148" s="258"/>
      <c r="AE148" s="258"/>
      <c r="AF148" s="57"/>
      <c r="AG148" s="28"/>
      <c r="AH148" s="57"/>
      <c r="AI148" s="28"/>
      <c r="AJ148" s="133"/>
      <c r="AK148" s="208"/>
      <c r="AL148" s="289" t="s">
        <v>95</v>
      </c>
      <c r="AM148" s="121" t="str">
        <f t="shared" si="14"/>
        <v/>
      </c>
      <c r="AN148" s="97" t="str">
        <f t="shared" si="15"/>
        <v/>
      </c>
      <c r="AO148" s="97" t="str">
        <f t="shared" si="16"/>
        <v/>
      </c>
      <c r="AP148" s="97" t="str">
        <f t="shared" si="17"/>
        <v/>
      </c>
      <c r="AQ148" s="122" t="str">
        <f t="shared" si="18"/>
        <v/>
      </c>
      <c r="AR148" s="39"/>
      <c r="AS148" s="234"/>
      <c r="AT148" s="39"/>
    </row>
    <row r="149" spans="2:46" ht="13.5" customHeight="1" x14ac:dyDescent="0.15">
      <c r="B149" s="290"/>
      <c r="C149" s="29" t="s">
        <v>35</v>
      </c>
      <c r="D149" s="187"/>
      <c r="E149" s="58"/>
      <c r="F149" s="188"/>
      <c r="G149" s="188"/>
      <c r="H149" s="188"/>
      <c r="I149" s="64"/>
      <c r="J149" s="64"/>
      <c r="K149" s="189"/>
      <c r="L149" s="259"/>
      <c r="M149" s="259"/>
      <c r="N149" s="58"/>
      <c r="O149" s="30"/>
      <c r="P149" s="58"/>
      <c r="Q149" s="30"/>
      <c r="R149" s="134"/>
      <c r="S149" s="206"/>
      <c r="T149" s="290"/>
      <c r="U149" s="29" t="s">
        <v>35</v>
      </c>
      <c r="V149" s="187"/>
      <c r="W149" s="58"/>
      <c r="X149" s="188"/>
      <c r="Y149" s="188"/>
      <c r="Z149" s="188"/>
      <c r="AA149" s="64"/>
      <c r="AB149" s="64"/>
      <c r="AC149" s="189"/>
      <c r="AD149" s="259"/>
      <c r="AE149" s="259"/>
      <c r="AF149" s="58"/>
      <c r="AG149" s="30"/>
      <c r="AH149" s="58"/>
      <c r="AI149" s="30"/>
      <c r="AJ149" s="134"/>
      <c r="AK149" s="208"/>
      <c r="AL149" s="290"/>
      <c r="AM149" s="88" t="str">
        <f t="shared" si="14"/>
        <v/>
      </c>
      <c r="AN149" s="123" t="str">
        <f t="shared" si="15"/>
        <v/>
      </c>
      <c r="AO149" s="123" t="str">
        <f t="shared" si="16"/>
        <v/>
      </c>
      <c r="AP149" s="123" t="str">
        <f t="shared" si="17"/>
        <v/>
      </c>
      <c r="AQ149" s="89" t="str">
        <f t="shared" si="18"/>
        <v/>
      </c>
      <c r="AR149" s="39"/>
      <c r="AS149" s="234"/>
      <c r="AT149" s="39"/>
    </row>
    <row r="150" spans="2:46" ht="13.5" customHeight="1" x14ac:dyDescent="0.15">
      <c r="B150" s="290"/>
      <c r="C150" s="29" t="s">
        <v>36</v>
      </c>
      <c r="D150" s="187"/>
      <c r="E150" s="58"/>
      <c r="F150" s="188"/>
      <c r="G150" s="188"/>
      <c r="H150" s="188"/>
      <c r="I150" s="64"/>
      <c r="J150" s="64"/>
      <c r="K150" s="189"/>
      <c r="L150" s="259"/>
      <c r="M150" s="259"/>
      <c r="N150" s="58"/>
      <c r="O150" s="30"/>
      <c r="P150" s="58"/>
      <c r="Q150" s="30"/>
      <c r="R150" s="134"/>
      <c r="S150" s="206"/>
      <c r="T150" s="290"/>
      <c r="U150" s="29" t="s">
        <v>36</v>
      </c>
      <c r="V150" s="187"/>
      <c r="W150" s="58"/>
      <c r="X150" s="188"/>
      <c r="Y150" s="188"/>
      <c r="Z150" s="188"/>
      <c r="AA150" s="64"/>
      <c r="AB150" s="64"/>
      <c r="AC150" s="189"/>
      <c r="AD150" s="259"/>
      <c r="AE150" s="259"/>
      <c r="AF150" s="58"/>
      <c r="AG150" s="30"/>
      <c r="AH150" s="58"/>
      <c r="AI150" s="30"/>
      <c r="AJ150" s="134"/>
      <c r="AK150" s="208"/>
      <c r="AL150" s="290"/>
      <c r="AM150" s="88" t="str">
        <f t="shared" si="14"/>
        <v/>
      </c>
      <c r="AN150" s="123" t="str">
        <f t="shared" si="15"/>
        <v/>
      </c>
      <c r="AO150" s="123" t="str">
        <f t="shared" si="16"/>
        <v/>
      </c>
      <c r="AP150" s="123" t="str">
        <f t="shared" si="17"/>
        <v/>
      </c>
      <c r="AQ150" s="89" t="str">
        <f t="shared" si="18"/>
        <v/>
      </c>
      <c r="AR150" s="39"/>
      <c r="AS150" s="234"/>
      <c r="AT150" s="39"/>
    </row>
    <row r="151" spans="2:46" ht="13.5" customHeight="1" x14ac:dyDescent="0.15">
      <c r="B151" s="290"/>
      <c r="C151" s="29" t="s">
        <v>38</v>
      </c>
      <c r="D151" s="187"/>
      <c r="E151" s="58"/>
      <c r="F151" s="188"/>
      <c r="G151" s="188"/>
      <c r="H151" s="188"/>
      <c r="I151" s="64"/>
      <c r="J151" s="64"/>
      <c r="K151" s="189"/>
      <c r="L151" s="259"/>
      <c r="M151" s="259"/>
      <c r="N151" s="58"/>
      <c r="O151" s="30"/>
      <c r="P151" s="58"/>
      <c r="Q151" s="30"/>
      <c r="R151" s="134"/>
      <c r="S151" s="206"/>
      <c r="T151" s="290"/>
      <c r="U151" s="29" t="s">
        <v>38</v>
      </c>
      <c r="V151" s="187"/>
      <c r="W151" s="58"/>
      <c r="X151" s="188"/>
      <c r="Y151" s="188"/>
      <c r="Z151" s="188"/>
      <c r="AA151" s="64"/>
      <c r="AB151" s="64"/>
      <c r="AC151" s="189"/>
      <c r="AD151" s="259"/>
      <c r="AE151" s="259"/>
      <c r="AF151" s="58"/>
      <c r="AG151" s="30"/>
      <c r="AH151" s="58"/>
      <c r="AI151" s="30"/>
      <c r="AJ151" s="134"/>
      <c r="AK151" s="208"/>
      <c r="AL151" s="290"/>
      <c r="AM151" s="88" t="str">
        <f t="shared" si="14"/>
        <v/>
      </c>
      <c r="AN151" s="123" t="str">
        <f t="shared" si="15"/>
        <v/>
      </c>
      <c r="AO151" s="123" t="str">
        <f t="shared" si="16"/>
        <v/>
      </c>
      <c r="AP151" s="123" t="str">
        <f t="shared" si="17"/>
        <v/>
      </c>
      <c r="AQ151" s="89" t="str">
        <f t="shared" si="18"/>
        <v/>
      </c>
      <c r="AR151" s="39"/>
      <c r="AS151" s="234"/>
      <c r="AT151" s="39"/>
    </row>
    <row r="152" spans="2:46" ht="13.5" customHeight="1" thickBot="1" x14ac:dyDescent="0.2">
      <c r="B152" s="291"/>
      <c r="C152" s="29"/>
      <c r="D152" s="187"/>
      <c r="E152" s="58"/>
      <c r="F152" s="190"/>
      <c r="G152" s="190"/>
      <c r="H152" s="190"/>
      <c r="I152" s="58"/>
      <c r="J152" s="58"/>
      <c r="K152" s="189"/>
      <c r="L152" s="259"/>
      <c r="M152" s="259"/>
      <c r="N152" s="58"/>
      <c r="O152" s="30"/>
      <c r="P152" s="58"/>
      <c r="Q152" s="30"/>
      <c r="R152" s="185"/>
      <c r="S152" s="206"/>
      <c r="T152" s="291"/>
      <c r="U152" s="29"/>
      <c r="V152" s="187"/>
      <c r="W152" s="58"/>
      <c r="X152" s="190"/>
      <c r="Y152" s="190"/>
      <c r="Z152" s="190"/>
      <c r="AA152" s="58"/>
      <c r="AB152" s="58"/>
      <c r="AC152" s="189"/>
      <c r="AD152" s="259"/>
      <c r="AE152" s="259"/>
      <c r="AF152" s="58"/>
      <c r="AG152" s="30"/>
      <c r="AH152" s="58"/>
      <c r="AI152" s="30"/>
      <c r="AJ152" s="185"/>
      <c r="AK152" s="208"/>
      <c r="AL152" s="291"/>
      <c r="AM152" s="124" t="str">
        <f t="shared" si="14"/>
        <v/>
      </c>
      <c r="AN152" s="125" t="str">
        <f t="shared" si="15"/>
        <v/>
      </c>
      <c r="AO152" s="125" t="str">
        <f t="shared" si="16"/>
        <v/>
      </c>
      <c r="AP152" s="125" t="str">
        <f t="shared" si="17"/>
        <v/>
      </c>
      <c r="AQ152" s="126" t="str">
        <f t="shared" si="18"/>
        <v/>
      </c>
      <c r="AR152" s="39"/>
      <c r="AS152" s="234"/>
      <c r="AT152" s="39"/>
    </row>
    <row r="153" spans="2:46" ht="13.5" customHeight="1" x14ac:dyDescent="0.15">
      <c r="B153" s="289" t="s">
        <v>96</v>
      </c>
      <c r="C153" s="27" t="s">
        <v>34</v>
      </c>
      <c r="D153" s="41"/>
      <c r="E153" s="57"/>
      <c r="F153" s="98"/>
      <c r="G153" s="98"/>
      <c r="H153" s="98"/>
      <c r="I153" s="62"/>
      <c r="J153" s="62"/>
      <c r="K153" s="63"/>
      <c r="L153" s="258"/>
      <c r="M153" s="258"/>
      <c r="N153" s="57"/>
      <c r="O153" s="28"/>
      <c r="P153" s="57"/>
      <c r="Q153" s="28"/>
      <c r="R153" s="133"/>
      <c r="S153" s="206"/>
      <c r="T153" s="289" t="s">
        <v>96</v>
      </c>
      <c r="U153" s="27" t="s">
        <v>34</v>
      </c>
      <c r="V153" s="41"/>
      <c r="W153" s="57"/>
      <c r="X153" s="98"/>
      <c r="Y153" s="98"/>
      <c r="Z153" s="98"/>
      <c r="AA153" s="62"/>
      <c r="AB153" s="62"/>
      <c r="AC153" s="63"/>
      <c r="AD153" s="258"/>
      <c r="AE153" s="258"/>
      <c r="AF153" s="57"/>
      <c r="AG153" s="28"/>
      <c r="AH153" s="57"/>
      <c r="AI153" s="28"/>
      <c r="AJ153" s="133"/>
      <c r="AK153" s="208"/>
      <c r="AL153" s="289" t="s">
        <v>96</v>
      </c>
      <c r="AM153" s="121" t="str">
        <f t="shared" si="14"/>
        <v/>
      </c>
      <c r="AN153" s="97" t="str">
        <f t="shared" si="15"/>
        <v/>
      </c>
      <c r="AO153" s="97" t="str">
        <f t="shared" si="16"/>
        <v/>
      </c>
      <c r="AP153" s="97" t="str">
        <f t="shared" si="17"/>
        <v/>
      </c>
      <c r="AQ153" s="122" t="str">
        <f t="shared" si="18"/>
        <v/>
      </c>
      <c r="AR153" s="39"/>
      <c r="AS153" s="234"/>
      <c r="AT153" s="39"/>
    </row>
    <row r="154" spans="2:46" ht="13.5" customHeight="1" x14ac:dyDescent="0.15">
      <c r="B154" s="290"/>
      <c r="C154" s="29" t="s">
        <v>35</v>
      </c>
      <c r="D154" s="187"/>
      <c r="E154" s="58"/>
      <c r="F154" s="188"/>
      <c r="G154" s="188"/>
      <c r="H154" s="188"/>
      <c r="I154" s="64"/>
      <c r="J154" s="64"/>
      <c r="K154" s="189"/>
      <c r="L154" s="259"/>
      <c r="M154" s="259"/>
      <c r="N154" s="58"/>
      <c r="O154" s="30"/>
      <c r="P154" s="58"/>
      <c r="Q154" s="30"/>
      <c r="R154" s="134"/>
      <c r="S154" s="206"/>
      <c r="T154" s="290"/>
      <c r="U154" s="29" t="s">
        <v>35</v>
      </c>
      <c r="V154" s="187"/>
      <c r="W154" s="58"/>
      <c r="X154" s="188"/>
      <c r="Y154" s="188"/>
      <c r="Z154" s="188"/>
      <c r="AA154" s="64"/>
      <c r="AB154" s="64"/>
      <c r="AC154" s="189"/>
      <c r="AD154" s="259"/>
      <c r="AE154" s="259"/>
      <c r="AF154" s="58"/>
      <c r="AG154" s="30"/>
      <c r="AH154" s="58"/>
      <c r="AI154" s="30"/>
      <c r="AJ154" s="134"/>
      <c r="AK154" s="208"/>
      <c r="AL154" s="290"/>
      <c r="AM154" s="88" t="str">
        <f t="shared" si="14"/>
        <v/>
      </c>
      <c r="AN154" s="123" t="str">
        <f t="shared" si="15"/>
        <v/>
      </c>
      <c r="AO154" s="123" t="str">
        <f t="shared" si="16"/>
        <v/>
      </c>
      <c r="AP154" s="123" t="str">
        <f t="shared" si="17"/>
        <v/>
      </c>
      <c r="AQ154" s="89" t="str">
        <f t="shared" si="18"/>
        <v/>
      </c>
      <c r="AR154" s="39"/>
      <c r="AS154" s="234"/>
      <c r="AT154" s="39"/>
    </row>
    <row r="155" spans="2:46" ht="13.5" customHeight="1" x14ac:dyDescent="0.15">
      <c r="B155" s="290"/>
      <c r="C155" s="29" t="s">
        <v>36</v>
      </c>
      <c r="D155" s="187"/>
      <c r="E155" s="58"/>
      <c r="F155" s="188"/>
      <c r="G155" s="188"/>
      <c r="H155" s="188"/>
      <c r="I155" s="64"/>
      <c r="J155" s="64"/>
      <c r="K155" s="189"/>
      <c r="L155" s="259"/>
      <c r="M155" s="259"/>
      <c r="N155" s="58"/>
      <c r="O155" s="30"/>
      <c r="P155" s="58"/>
      <c r="Q155" s="30"/>
      <c r="R155" s="134"/>
      <c r="S155" s="206"/>
      <c r="T155" s="290"/>
      <c r="U155" s="29" t="s">
        <v>36</v>
      </c>
      <c r="V155" s="187"/>
      <c r="W155" s="58"/>
      <c r="X155" s="188"/>
      <c r="Y155" s="188"/>
      <c r="Z155" s="188"/>
      <c r="AA155" s="64"/>
      <c r="AB155" s="64"/>
      <c r="AC155" s="189"/>
      <c r="AD155" s="259"/>
      <c r="AE155" s="259"/>
      <c r="AF155" s="58"/>
      <c r="AG155" s="30"/>
      <c r="AH155" s="58"/>
      <c r="AI155" s="30"/>
      <c r="AJ155" s="134"/>
      <c r="AK155" s="208"/>
      <c r="AL155" s="290"/>
      <c r="AM155" s="88" t="str">
        <f t="shared" si="14"/>
        <v/>
      </c>
      <c r="AN155" s="123" t="str">
        <f t="shared" si="15"/>
        <v/>
      </c>
      <c r="AO155" s="123" t="str">
        <f t="shared" si="16"/>
        <v/>
      </c>
      <c r="AP155" s="123" t="str">
        <f t="shared" si="17"/>
        <v/>
      </c>
      <c r="AQ155" s="89" t="str">
        <f t="shared" si="18"/>
        <v/>
      </c>
      <c r="AR155" s="39"/>
      <c r="AS155" s="234"/>
      <c r="AT155" s="39"/>
    </row>
    <row r="156" spans="2:46" ht="13.5" customHeight="1" x14ac:dyDescent="0.15">
      <c r="B156" s="290"/>
      <c r="C156" s="29" t="s">
        <v>38</v>
      </c>
      <c r="D156" s="187"/>
      <c r="E156" s="58"/>
      <c r="F156" s="188"/>
      <c r="G156" s="188"/>
      <c r="H156" s="188"/>
      <c r="I156" s="64"/>
      <c r="J156" s="64"/>
      <c r="K156" s="189"/>
      <c r="L156" s="259"/>
      <c r="M156" s="259"/>
      <c r="N156" s="58"/>
      <c r="O156" s="30"/>
      <c r="P156" s="58"/>
      <c r="Q156" s="30"/>
      <c r="R156" s="134"/>
      <c r="S156" s="206"/>
      <c r="T156" s="290"/>
      <c r="U156" s="29" t="s">
        <v>38</v>
      </c>
      <c r="V156" s="187"/>
      <c r="W156" s="58"/>
      <c r="X156" s="188"/>
      <c r="Y156" s="188"/>
      <c r="Z156" s="188"/>
      <c r="AA156" s="64"/>
      <c r="AB156" s="64"/>
      <c r="AC156" s="189"/>
      <c r="AD156" s="259"/>
      <c r="AE156" s="259"/>
      <c r="AF156" s="58"/>
      <c r="AG156" s="30"/>
      <c r="AH156" s="58"/>
      <c r="AI156" s="30"/>
      <c r="AJ156" s="134"/>
      <c r="AK156" s="208"/>
      <c r="AL156" s="290"/>
      <c r="AM156" s="88" t="str">
        <f t="shared" si="14"/>
        <v/>
      </c>
      <c r="AN156" s="123" t="str">
        <f t="shared" si="15"/>
        <v/>
      </c>
      <c r="AO156" s="123" t="str">
        <f t="shared" si="16"/>
        <v/>
      </c>
      <c r="AP156" s="123" t="str">
        <f t="shared" si="17"/>
        <v/>
      </c>
      <c r="AQ156" s="89" t="str">
        <f t="shared" si="18"/>
        <v/>
      </c>
      <c r="AR156" s="39"/>
      <c r="AS156" s="234"/>
      <c r="AT156" s="39"/>
    </row>
    <row r="157" spans="2:46" ht="13.5" customHeight="1" thickBot="1" x14ac:dyDescent="0.2">
      <c r="B157" s="291"/>
      <c r="C157" s="29"/>
      <c r="D157" s="187"/>
      <c r="E157" s="58"/>
      <c r="F157" s="190"/>
      <c r="G157" s="190"/>
      <c r="H157" s="190"/>
      <c r="I157" s="58"/>
      <c r="J157" s="58"/>
      <c r="K157" s="189"/>
      <c r="L157" s="259"/>
      <c r="M157" s="259"/>
      <c r="N157" s="58"/>
      <c r="O157" s="30"/>
      <c r="P157" s="58"/>
      <c r="Q157" s="30"/>
      <c r="R157" s="185"/>
      <c r="S157" s="206"/>
      <c r="T157" s="291"/>
      <c r="U157" s="29"/>
      <c r="V157" s="187"/>
      <c r="W157" s="58"/>
      <c r="X157" s="190"/>
      <c r="Y157" s="190"/>
      <c r="Z157" s="190"/>
      <c r="AA157" s="58"/>
      <c r="AB157" s="58"/>
      <c r="AC157" s="189"/>
      <c r="AD157" s="259"/>
      <c r="AE157" s="259"/>
      <c r="AF157" s="58"/>
      <c r="AG157" s="30"/>
      <c r="AH157" s="58"/>
      <c r="AI157" s="30"/>
      <c r="AJ157" s="185"/>
      <c r="AK157" s="208"/>
      <c r="AL157" s="291"/>
      <c r="AM157" s="124" t="str">
        <f t="shared" si="14"/>
        <v/>
      </c>
      <c r="AN157" s="125" t="str">
        <f t="shared" si="15"/>
        <v/>
      </c>
      <c r="AO157" s="125" t="str">
        <f t="shared" si="16"/>
        <v/>
      </c>
      <c r="AP157" s="125" t="str">
        <f t="shared" si="17"/>
        <v/>
      </c>
      <c r="AQ157" s="126" t="str">
        <f t="shared" si="18"/>
        <v/>
      </c>
      <c r="AR157" s="39"/>
      <c r="AS157" s="234"/>
      <c r="AT157" s="39"/>
    </row>
    <row r="158" spans="2:46" ht="13.5" customHeight="1" x14ac:dyDescent="0.15">
      <c r="B158" s="289" t="s">
        <v>97</v>
      </c>
      <c r="C158" s="27" t="s">
        <v>34</v>
      </c>
      <c r="D158" s="41"/>
      <c r="E158" s="57"/>
      <c r="F158" s="98"/>
      <c r="G158" s="98"/>
      <c r="H158" s="98"/>
      <c r="I158" s="62"/>
      <c r="J158" s="62"/>
      <c r="K158" s="63"/>
      <c r="L158" s="258"/>
      <c r="M158" s="258"/>
      <c r="N158" s="57"/>
      <c r="O158" s="28"/>
      <c r="P158" s="57"/>
      <c r="Q158" s="28"/>
      <c r="R158" s="133"/>
      <c r="S158" s="206"/>
      <c r="T158" s="289" t="s">
        <v>97</v>
      </c>
      <c r="U158" s="27" t="s">
        <v>34</v>
      </c>
      <c r="V158" s="41"/>
      <c r="W158" s="57"/>
      <c r="X158" s="98"/>
      <c r="Y158" s="98"/>
      <c r="Z158" s="98"/>
      <c r="AA158" s="62"/>
      <c r="AB158" s="62"/>
      <c r="AC158" s="63"/>
      <c r="AD158" s="258"/>
      <c r="AE158" s="258"/>
      <c r="AF158" s="57"/>
      <c r="AG158" s="28"/>
      <c r="AH158" s="57"/>
      <c r="AI158" s="28"/>
      <c r="AJ158" s="133"/>
      <c r="AK158" s="208"/>
      <c r="AL158" s="289" t="s">
        <v>97</v>
      </c>
      <c r="AM158" s="121" t="str">
        <f t="shared" si="14"/>
        <v/>
      </c>
      <c r="AN158" s="97" t="str">
        <f t="shared" si="15"/>
        <v/>
      </c>
      <c r="AO158" s="97" t="str">
        <f t="shared" si="16"/>
        <v/>
      </c>
      <c r="AP158" s="97" t="str">
        <f t="shared" si="17"/>
        <v/>
      </c>
      <c r="AQ158" s="122" t="str">
        <f t="shared" si="18"/>
        <v/>
      </c>
      <c r="AR158" s="39"/>
      <c r="AS158" s="234"/>
      <c r="AT158" s="39"/>
    </row>
    <row r="159" spans="2:46" ht="13.5" customHeight="1" x14ac:dyDescent="0.15">
      <c r="B159" s="290"/>
      <c r="C159" s="29" t="s">
        <v>35</v>
      </c>
      <c r="D159" s="187"/>
      <c r="E159" s="58"/>
      <c r="F159" s="188"/>
      <c r="G159" s="188"/>
      <c r="H159" s="188"/>
      <c r="I159" s="64"/>
      <c r="J159" s="64"/>
      <c r="K159" s="189"/>
      <c r="L159" s="259"/>
      <c r="M159" s="259"/>
      <c r="N159" s="58"/>
      <c r="O159" s="30"/>
      <c r="P159" s="58"/>
      <c r="Q159" s="30"/>
      <c r="R159" s="134"/>
      <c r="S159" s="206"/>
      <c r="T159" s="290"/>
      <c r="U159" s="29" t="s">
        <v>35</v>
      </c>
      <c r="V159" s="187"/>
      <c r="W159" s="58"/>
      <c r="X159" s="188"/>
      <c r="Y159" s="188"/>
      <c r="Z159" s="188"/>
      <c r="AA159" s="64"/>
      <c r="AB159" s="64"/>
      <c r="AC159" s="189"/>
      <c r="AD159" s="259"/>
      <c r="AE159" s="259"/>
      <c r="AF159" s="58"/>
      <c r="AG159" s="30"/>
      <c r="AH159" s="58"/>
      <c r="AI159" s="30"/>
      <c r="AJ159" s="134"/>
      <c r="AK159" s="208"/>
      <c r="AL159" s="290"/>
      <c r="AM159" s="88" t="str">
        <f t="shared" si="14"/>
        <v/>
      </c>
      <c r="AN159" s="123" t="str">
        <f t="shared" si="15"/>
        <v/>
      </c>
      <c r="AO159" s="123" t="str">
        <f t="shared" si="16"/>
        <v/>
      </c>
      <c r="AP159" s="123" t="str">
        <f t="shared" si="17"/>
        <v/>
      </c>
      <c r="AQ159" s="89" t="str">
        <f t="shared" si="18"/>
        <v/>
      </c>
      <c r="AR159" s="39"/>
      <c r="AS159" s="234"/>
      <c r="AT159" s="39"/>
    </row>
    <row r="160" spans="2:46" ht="13.5" customHeight="1" x14ac:dyDescent="0.15">
      <c r="B160" s="290"/>
      <c r="C160" s="29" t="s">
        <v>36</v>
      </c>
      <c r="D160" s="187"/>
      <c r="E160" s="58"/>
      <c r="F160" s="188"/>
      <c r="G160" s="188"/>
      <c r="H160" s="188"/>
      <c r="I160" s="64"/>
      <c r="J160" s="64"/>
      <c r="K160" s="189"/>
      <c r="L160" s="259"/>
      <c r="M160" s="259"/>
      <c r="N160" s="58"/>
      <c r="O160" s="30"/>
      <c r="P160" s="58"/>
      <c r="Q160" s="30"/>
      <c r="R160" s="134"/>
      <c r="S160" s="206"/>
      <c r="T160" s="290"/>
      <c r="U160" s="29" t="s">
        <v>36</v>
      </c>
      <c r="V160" s="187"/>
      <c r="W160" s="58"/>
      <c r="X160" s="188"/>
      <c r="Y160" s="188"/>
      <c r="Z160" s="188"/>
      <c r="AA160" s="64"/>
      <c r="AB160" s="64"/>
      <c r="AC160" s="189"/>
      <c r="AD160" s="259"/>
      <c r="AE160" s="259"/>
      <c r="AF160" s="58"/>
      <c r="AG160" s="30"/>
      <c r="AH160" s="58"/>
      <c r="AI160" s="30"/>
      <c r="AJ160" s="134"/>
      <c r="AK160" s="208"/>
      <c r="AL160" s="290"/>
      <c r="AM160" s="88" t="str">
        <f t="shared" si="14"/>
        <v/>
      </c>
      <c r="AN160" s="123" t="str">
        <f t="shared" si="15"/>
        <v/>
      </c>
      <c r="AO160" s="123" t="str">
        <f t="shared" si="16"/>
        <v/>
      </c>
      <c r="AP160" s="123" t="str">
        <f t="shared" si="17"/>
        <v/>
      </c>
      <c r="AQ160" s="89" t="str">
        <f t="shared" si="18"/>
        <v/>
      </c>
      <c r="AR160" s="39"/>
      <c r="AS160" s="234"/>
      <c r="AT160" s="39"/>
    </row>
    <row r="161" spans="2:46" ht="13.5" customHeight="1" x14ac:dyDescent="0.15">
      <c r="B161" s="290"/>
      <c r="C161" s="29" t="s">
        <v>38</v>
      </c>
      <c r="D161" s="187"/>
      <c r="E161" s="58"/>
      <c r="F161" s="188"/>
      <c r="G161" s="188"/>
      <c r="H161" s="188"/>
      <c r="I161" s="64"/>
      <c r="J161" s="64"/>
      <c r="K161" s="189"/>
      <c r="L161" s="259"/>
      <c r="M161" s="259"/>
      <c r="N161" s="58"/>
      <c r="O161" s="30"/>
      <c r="P161" s="58"/>
      <c r="Q161" s="30"/>
      <c r="R161" s="134"/>
      <c r="S161" s="206"/>
      <c r="T161" s="290"/>
      <c r="U161" s="29" t="s">
        <v>38</v>
      </c>
      <c r="V161" s="187"/>
      <c r="W161" s="58"/>
      <c r="X161" s="188"/>
      <c r="Y161" s="188"/>
      <c r="Z161" s="188"/>
      <c r="AA161" s="64"/>
      <c r="AB161" s="64"/>
      <c r="AC161" s="189"/>
      <c r="AD161" s="259"/>
      <c r="AE161" s="259"/>
      <c r="AF161" s="58"/>
      <c r="AG161" s="30"/>
      <c r="AH161" s="58"/>
      <c r="AI161" s="30"/>
      <c r="AJ161" s="134"/>
      <c r="AK161" s="208"/>
      <c r="AL161" s="290"/>
      <c r="AM161" s="88" t="str">
        <f t="shared" ref="AM161:AM224" si="19">IF(OR(X161="",F161=""),"",X161-F161)</f>
        <v/>
      </c>
      <c r="AN161" s="123" t="str">
        <f t="shared" ref="AN161:AN224" si="20">IF(OR(Y161="",G161=""),"",Y161-G161)</f>
        <v/>
      </c>
      <c r="AO161" s="123" t="str">
        <f t="shared" ref="AO161:AO224" si="21">IF(OR(Z161="",H161=""),"",Z161-H161)</f>
        <v/>
      </c>
      <c r="AP161" s="123" t="str">
        <f t="shared" ref="AP161:AP224" si="22">IF(OR(AA161="",I161=""),"",AA161-I161)</f>
        <v/>
      </c>
      <c r="AQ161" s="89" t="str">
        <f t="shared" ref="AQ161:AQ224" si="23">IF(OR(AB161="",J161=""),"",AB161-J161)</f>
        <v/>
      </c>
      <c r="AR161" s="39"/>
      <c r="AS161" s="234"/>
      <c r="AT161" s="39"/>
    </row>
    <row r="162" spans="2:46" ht="13.5" customHeight="1" thickBot="1" x14ac:dyDescent="0.2">
      <c r="B162" s="291"/>
      <c r="C162" s="29"/>
      <c r="D162" s="187"/>
      <c r="E162" s="58"/>
      <c r="F162" s="190"/>
      <c r="G162" s="190"/>
      <c r="H162" s="190"/>
      <c r="I162" s="58"/>
      <c r="J162" s="58"/>
      <c r="K162" s="189"/>
      <c r="L162" s="259"/>
      <c r="M162" s="259"/>
      <c r="N162" s="58"/>
      <c r="O162" s="30"/>
      <c r="P162" s="58"/>
      <c r="Q162" s="30"/>
      <c r="R162" s="185"/>
      <c r="S162" s="206"/>
      <c r="T162" s="291"/>
      <c r="U162" s="29"/>
      <c r="V162" s="187"/>
      <c r="W162" s="58"/>
      <c r="X162" s="190"/>
      <c r="Y162" s="190"/>
      <c r="Z162" s="190"/>
      <c r="AA162" s="58"/>
      <c r="AB162" s="58"/>
      <c r="AC162" s="189"/>
      <c r="AD162" s="259"/>
      <c r="AE162" s="259"/>
      <c r="AF162" s="58"/>
      <c r="AG162" s="30"/>
      <c r="AH162" s="58"/>
      <c r="AI162" s="30"/>
      <c r="AJ162" s="185"/>
      <c r="AK162" s="208"/>
      <c r="AL162" s="291"/>
      <c r="AM162" s="124" t="str">
        <f t="shared" si="19"/>
        <v/>
      </c>
      <c r="AN162" s="125" t="str">
        <f t="shared" si="20"/>
        <v/>
      </c>
      <c r="AO162" s="125" t="str">
        <f t="shared" si="21"/>
        <v/>
      </c>
      <c r="AP162" s="125" t="str">
        <f t="shared" si="22"/>
        <v/>
      </c>
      <c r="AQ162" s="126" t="str">
        <f t="shared" si="23"/>
        <v/>
      </c>
      <c r="AR162" s="39"/>
      <c r="AS162" s="234"/>
      <c r="AT162" s="39"/>
    </row>
    <row r="163" spans="2:46" ht="13.5" customHeight="1" x14ac:dyDescent="0.15">
      <c r="B163" s="289" t="s">
        <v>98</v>
      </c>
      <c r="C163" s="27" t="s">
        <v>34</v>
      </c>
      <c r="D163" s="41"/>
      <c r="E163" s="57"/>
      <c r="F163" s="98"/>
      <c r="G163" s="98"/>
      <c r="H163" s="98"/>
      <c r="I163" s="62"/>
      <c r="J163" s="62"/>
      <c r="K163" s="63"/>
      <c r="L163" s="258"/>
      <c r="M163" s="258"/>
      <c r="N163" s="57"/>
      <c r="O163" s="28"/>
      <c r="P163" s="57"/>
      <c r="Q163" s="28"/>
      <c r="R163" s="133"/>
      <c r="S163" s="206"/>
      <c r="T163" s="289" t="s">
        <v>98</v>
      </c>
      <c r="U163" s="27" t="s">
        <v>34</v>
      </c>
      <c r="V163" s="41"/>
      <c r="W163" s="57"/>
      <c r="X163" s="98"/>
      <c r="Y163" s="98"/>
      <c r="Z163" s="98"/>
      <c r="AA163" s="62"/>
      <c r="AB163" s="62"/>
      <c r="AC163" s="63"/>
      <c r="AD163" s="258"/>
      <c r="AE163" s="258"/>
      <c r="AF163" s="57"/>
      <c r="AG163" s="28"/>
      <c r="AH163" s="57"/>
      <c r="AI163" s="28"/>
      <c r="AJ163" s="133"/>
      <c r="AK163" s="208"/>
      <c r="AL163" s="289" t="s">
        <v>98</v>
      </c>
      <c r="AM163" s="121" t="str">
        <f t="shared" si="19"/>
        <v/>
      </c>
      <c r="AN163" s="97" t="str">
        <f t="shared" si="20"/>
        <v/>
      </c>
      <c r="AO163" s="97" t="str">
        <f t="shared" si="21"/>
        <v/>
      </c>
      <c r="AP163" s="97" t="str">
        <f t="shared" si="22"/>
        <v/>
      </c>
      <c r="AQ163" s="122" t="str">
        <f t="shared" si="23"/>
        <v/>
      </c>
      <c r="AR163" s="39"/>
      <c r="AS163" s="234"/>
      <c r="AT163" s="39"/>
    </row>
    <row r="164" spans="2:46" ht="13.5" customHeight="1" x14ac:dyDescent="0.15">
      <c r="B164" s="290"/>
      <c r="C164" s="29" t="s">
        <v>35</v>
      </c>
      <c r="D164" s="187"/>
      <c r="E164" s="58"/>
      <c r="F164" s="188"/>
      <c r="G164" s="188"/>
      <c r="H164" s="188"/>
      <c r="I164" s="64"/>
      <c r="J164" s="64"/>
      <c r="K164" s="189"/>
      <c r="L164" s="259"/>
      <c r="M164" s="259"/>
      <c r="N164" s="58"/>
      <c r="O164" s="30"/>
      <c r="P164" s="58"/>
      <c r="Q164" s="30"/>
      <c r="R164" s="134"/>
      <c r="S164" s="206"/>
      <c r="T164" s="290"/>
      <c r="U164" s="29" t="s">
        <v>35</v>
      </c>
      <c r="V164" s="187"/>
      <c r="W164" s="58"/>
      <c r="X164" s="188"/>
      <c r="Y164" s="188"/>
      <c r="Z164" s="188"/>
      <c r="AA164" s="64"/>
      <c r="AB164" s="64"/>
      <c r="AC164" s="189"/>
      <c r="AD164" s="259"/>
      <c r="AE164" s="259"/>
      <c r="AF164" s="58"/>
      <c r="AG164" s="30"/>
      <c r="AH164" s="58"/>
      <c r="AI164" s="30"/>
      <c r="AJ164" s="134"/>
      <c r="AK164" s="208"/>
      <c r="AL164" s="290"/>
      <c r="AM164" s="88" t="str">
        <f t="shared" si="19"/>
        <v/>
      </c>
      <c r="AN164" s="123" t="str">
        <f t="shared" si="20"/>
        <v/>
      </c>
      <c r="AO164" s="123" t="str">
        <f t="shared" si="21"/>
        <v/>
      </c>
      <c r="AP164" s="123" t="str">
        <f t="shared" si="22"/>
        <v/>
      </c>
      <c r="AQ164" s="89" t="str">
        <f t="shared" si="23"/>
        <v/>
      </c>
      <c r="AR164" s="39"/>
      <c r="AS164" s="234"/>
      <c r="AT164" s="39"/>
    </row>
    <row r="165" spans="2:46" ht="13.5" customHeight="1" x14ac:dyDescent="0.15">
      <c r="B165" s="290"/>
      <c r="C165" s="29" t="s">
        <v>36</v>
      </c>
      <c r="D165" s="187"/>
      <c r="E165" s="58"/>
      <c r="F165" s="188"/>
      <c r="G165" s="188"/>
      <c r="H165" s="188"/>
      <c r="I165" s="64"/>
      <c r="J165" s="64"/>
      <c r="K165" s="189"/>
      <c r="L165" s="259"/>
      <c r="M165" s="259"/>
      <c r="N165" s="58"/>
      <c r="O165" s="30"/>
      <c r="P165" s="58"/>
      <c r="Q165" s="30"/>
      <c r="R165" s="134"/>
      <c r="S165" s="206"/>
      <c r="T165" s="290"/>
      <c r="U165" s="29" t="s">
        <v>36</v>
      </c>
      <c r="V165" s="187"/>
      <c r="W165" s="58"/>
      <c r="X165" s="188"/>
      <c r="Y165" s="188"/>
      <c r="Z165" s="188"/>
      <c r="AA165" s="64"/>
      <c r="AB165" s="64"/>
      <c r="AC165" s="189"/>
      <c r="AD165" s="259"/>
      <c r="AE165" s="259"/>
      <c r="AF165" s="58"/>
      <c r="AG165" s="30"/>
      <c r="AH165" s="58"/>
      <c r="AI165" s="30"/>
      <c r="AJ165" s="134"/>
      <c r="AK165" s="208"/>
      <c r="AL165" s="290"/>
      <c r="AM165" s="88" t="str">
        <f t="shared" si="19"/>
        <v/>
      </c>
      <c r="AN165" s="123" t="str">
        <f t="shared" si="20"/>
        <v/>
      </c>
      <c r="AO165" s="123" t="str">
        <f t="shared" si="21"/>
        <v/>
      </c>
      <c r="AP165" s="123" t="str">
        <f t="shared" si="22"/>
        <v/>
      </c>
      <c r="AQ165" s="89" t="str">
        <f t="shared" si="23"/>
        <v/>
      </c>
      <c r="AR165" s="39"/>
      <c r="AS165" s="234"/>
      <c r="AT165" s="39"/>
    </row>
    <row r="166" spans="2:46" ht="13.5" customHeight="1" x14ac:dyDescent="0.15">
      <c r="B166" s="290"/>
      <c r="C166" s="29" t="s">
        <v>38</v>
      </c>
      <c r="D166" s="187"/>
      <c r="E166" s="58"/>
      <c r="F166" s="188"/>
      <c r="G166" s="188"/>
      <c r="H166" s="188"/>
      <c r="I166" s="64"/>
      <c r="J166" s="64"/>
      <c r="K166" s="189"/>
      <c r="L166" s="259"/>
      <c r="M166" s="259"/>
      <c r="N166" s="58"/>
      <c r="O166" s="30"/>
      <c r="P166" s="58"/>
      <c r="Q166" s="30"/>
      <c r="R166" s="134"/>
      <c r="S166" s="206"/>
      <c r="T166" s="290"/>
      <c r="U166" s="29" t="s">
        <v>38</v>
      </c>
      <c r="V166" s="187"/>
      <c r="W166" s="58"/>
      <c r="X166" s="188"/>
      <c r="Y166" s="188"/>
      <c r="Z166" s="188"/>
      <c r="AA166" s="64"/>
      <c r="AB166" s="64"/>
      <c r="AC166" s="189"/>
      <c r="AD166" s="259"/>
      <c r="AE166" s="259"/>
      <c r="AF166" s="58"/>
      <c r="AG166" s="30"/>
      <c r="AH166" s="58"/>
      <c r="AI166" s="30"/>
      <c r="AJ166" s="134"/>
      <c r="AK166" s="208"/>
      <c r="AL166" s="290"/>
      <c r="AM166" s="88" t="str">
        <f t="shared" si="19"/>
        <v/>
      </c>
      <c r="AN166" s="123" t="str">
        <f t="shared" si="20"/>
        <v/>
      </c>
      <c r="AO166" s="123" t="str">
        <f t="shared" si="21"/>
        <v/>
      </c>
      <c r="AP166" s="123" t="str">
        <f t="shared" si="22"/>
        <v/>
      </c>
      <c r="AQ166" s="89" t="str">
        <f t="shared" si="23"/>
        <v/>
      </c>
      <c r="AR166" s="39"/>
      <c r="AS166" s="234"/>
      <c r="AT166" s="39"/>
    </row>
    <row r="167" spans="2:46" ht="13.5" customHeight="1" thickBot="1" x14ac:dyDescent="0.2">
      <c r="B167" s="291"/>
      <c r="C167" s="29"/>
      <c r="D167" s="187"/>
      <c r="E167" s="58"/>
      <c r="F167" s="190"/>
      <c r="G167" s="190"/>
      <c r="H167" s="190"/>
      <c r="I167" s="58"/>
      <c r="J167" s="58"/>
      <c r="K167" s="189"/>
      <c r="L167" s="259"/>
      <c r="M167" s="259"/>
      <c r="N167" s="58"/>
      <c r="O167" s="30"/>
      <c r="P167" s="58"/>
      <c r="Q167" s="30"/>
      <c r="R167" s="185"/>
      <c r="S167" s="206"/>
      <c r="T167" s="291"/>
      <c r="U167" s="29"/>
      <c r="V167" s="187"/>
      <c r="W167" s="58"/>
      <c r="X167" s="190"/>
      <c r="Y167" s="190"/>
      <c r="Z167" s="190"/>
      <c r="AA167" s="58"/>
      <c r="AB167" s="58"/>
      <c r="AC167" s="189"/>
      <c r="AD167" s="259"/>
      <c r="AE167" s="259"/>
      <c r="AF167" s="58"/>
      <c r="AG167" s="30"/>
      <c r="AH167" s="58"/>
      <c r="AI167" s="30"/>
      <c r="AJ167" s="185"/>
      <c r="AK167" s="208"/>
      <c r="AL167" s="291"/>
      <c r="AM167" s="124" t="str">
        <f t="shared" si="19"/>
        <v/>
      </c>
      <c r="AN167" s="125" t="str">
        <f t="shared" si="20"/>
        <v/>
      </c>
      <c r="AO167" s="125" t="str">
        <f t="shared" si="21"/>
        <v/>
      </c>
      <c r="AP167" s="125" t="str">
        <f t="shared" si="22"/>
        <v/>
      </c>
      <c r="AQ167" s="126" t="str">
        <f t="shared" si="23"/>
        <v/>
      </c>
      <c r="AR167" s="39"/>
      <c r="AS167" s="234"/>
      <c r="AT167" s="39"/>
    </row>
    <row r="168" spans="2:46" ht="13.5" customHeight="1" x14ac:dyDescent="0.15">
      <c r="B168" s="289" t="s">
        <v>99</v>
      </c>
      <c r="C168" s="27" t="s">
        <v>34</v>
      </c>
      <c r="D168" s="41"/>
      <c r="E168" s="57"/>
      <c r="F168" s="98"/>
      <c r="G168" s="98"/>
      <c r="H168" s="98"/>
      <c r="I168" s="62"/>
      <c r="J168" s="62"/>
      <c r="K168" s="63"/>
      <c r="L168" s="258"/>
      <c r="M168" s="258"/>
      <c r="N168" s="57"/>
      <c r="O168" s="28"/>
      <c r="P168" s="57"/>
      <c r="Q168" s="28"/>
      <c r="R168" s="133"/>
      <c r="S168" s="206"/>
      <c r="T168" s="289" t="s">
        <v>99</v>
      </c>
      <c r="U168" s="27" t="s">
        <v>34</v>
      </c>
      <c r="V168" s="41"/>
      <c r="W168" s="57"/>
      <c r="X168" s="98"/>
      <c r="Y168" s="98"/>
      <c r="Z168" s="98"/>
      <c r="AA168" s="62"/>
      <c r="AB168" s="62"/>
      <c r="AC168" s="63"/>
      <c r="AD168" s="258"/>
      <c r="AE168" s="258"/>
      <c r="AF168" s="57"/>
      <c r="AG168" s="28"/>
      <c r="AH168" s="57"/>
      <c r="AI168" s="28"/>
      <c r="AJ168" s="133"/>
      <c r="AK168" s="208"/>
      <c r="AL168" s="289" t="s">
        <v>99</v>
      </c>
      <c r="AM168" s="121" t="str">
        <f t="shared" si="19"/>
        <v/>
      </c>
      <c r="AN168" s="97" t="str">
        <f t="shared" si="20"/>
        <v/>
      </c>
      <c r="AO168" s="97" t="str">
        <f t="shared" si="21"/>
        <v/>
      </c>
      <c r="AP168" s="97" t="str">
        <f t="shared" si="22"/>
        <v/>
      </c>
      <c r="AQ168" s="122" t="str">
        <f t="shared" si="23"/>
        <v/>
      </c>
      <c r="AR168" s="39"/>
      <c r="AS168" s="234"/>
      <c r="AT168" s="39"/>
    </row>
    <row r="169" spans="2:46" ht="13.5" customHeight="1" x14ac:dyDescent="0.15">
      <c r="B169" s="290"/>
      <c r="C169" s="29" t="s">
        <v>35</v>
      </c>
      <c r="D169" s="187"/>
      <c r="E169" s="58"/>
      <c r="F169" s="188"/>
      <c r="G169" s="188"/>
      <c r="H169" s="188"/>
      <c r="I169" s="64"/>
      <c r="J169" s="64"/>
      <c r="K169" s="189"/>
      <c r="L169" s="259"/>
      <c r="M169" s="259"/>
      <c r="N169" s="58"/>
      <c r="O169" s="30"/>
      <c r="P169" s="58"/>
      <c r="Q169" s="30"/>
      <c r="R169" s="134"/>
      <c r="S169" s="206"/>
      <c r="T169" s="290"/>
      <c r="U169" s="29" t="s">
        <v>35</v>
      </c>
      <c r="V169" s="187"/>
      <c r="W169" s="58"/>
      <c r="X169" s="188"/>
      <c r="Y169" s="188"/>
      <c r="Z169" s="188"/>
      <c r="AA169" s="64"/>
      <c r="AB169" s="64"/>
      <c r="AC169" s="189"/>
      <c r="AD169" s="259"/>
      <c r="AE169" s="259"/>
      <c r="AF169" s="58"/>
      <c r="AG169" s="30"/>
      <c r="AH169" s="58"/>
      <c r="AI169" s="30"/>
      <c r="AJ169" s="134"/>
      <c r="AK169" s="208"/>
      <c r="AL169" s="290"/>
      <c r="AM169" s="88" t="str">
        <f t="shared" si="19"/>
        <v/>
      </c>
      <c r="AN169" s="123" t="str">
        <f t="shared" si="20"/>
        <v/>
      </c>
      <c r="AO169" s="123" t="str">
        <f t="shared" si="21"/>
        <v/>
      </c>
      <c r="AP169" s="123" t="str">
        <f t="shared" si="22"/>
        <v/>
      </c>
      <c r="AQ169" s="89" t="str">
        <f t="shared" si="23"/>
        <v/>
      </c>
      <c r="AR169" s="39"/>
      <c r="AS169" s="234"/>
      <c r="AT169" s="39"/>
    </row>
    <row r="170" spans="2:46" ht="13.5" customHeight="1" x14ac:dyDescent="0.15">
      <c r="B170" s="290"/>
      <c r="C170" s="29" t="s">
        <v>36</v>
      </c>
      <c r="D170" s="187"/>
      <c r="E170" s="58"/>
      <c r="F170" s="188"/>
      <c r="G170" s="188"/>
      <c r="H170" s="188"/>
      <c r="I170" s="64"/>
      <c r="J170" s="64"/>
      <c r="K170" s="189"/>
      <c r="L170" s="259"/>
      <c r="M170" s="259"/>
      <c r="N170" s="58"/>
      <c r="O170" s="30"/>
      <c r="P170" s="58"/>
      <c r="Q170" s="30"/>
      <c r="R170" s="134"/>
      <c r="S170" s="206"/>
      <c r="T170" s="290"/>
      <c r="U170" s="29" t="s">
        <v>36</v>
      </c>
      <c r="V170" s="187"/>
      <c r="W170" s="58"/>
      <c r="X170" s="188"/>
      <c r="Y170" s="188"/>
      <c r="Z170" s="188"/>
      <c r="AA170" s="64"/>
      <c r="AB170" s="64"/>
      <c r="AC170" s="189"/>
      <c r="AD170" s="259"/>
      <c r="AE170" s="259"/>
      <c r="AF170" s="58"/>
      <c r="AG170" s="30"/>
      <c r="AH170" s="58"/>
      <c r="AI170" s="30"/>
      <c r="AJ170" s="134"/>
      <c r="AK170" s="208"/>
      <c r="AL170" s="290"/>
      <c r="AM170" s="88" t="str">
        <f t="shared" si="19"/>
        <v/>
      </c>
      <c r="AN170" s="123" t="str">
        <f t="shared" si="20"/>
        <v/>
      </c>
      <c r="AO170" s="123" t="str">
        <f t="shared" si="21"/>
        <v/>
      </c>
      <c r="AP170" s="123" t="str">
        <f t="shared" si="22"/>
        <v/>
      </c>
      <c r="AQ170" s="89" t="str">
        <f t="shared" si="23"/>
        <v/>
      </c>
      <c r="AR170" s="39"/>
      <c r="AS170" s="234"/>
      <c r="AT170" s="39"/>
    </row>
    <row r="171" spans="2:46" ht="13.5" customHeight="1" x14ac:dyDescent="0.15">
      <c r="B171" s="290"/>
      <c r="C171" s="29" t="s">
        <v>38</v>
      </c>
      <c r="D171" s="187"/>
      <c r="E171" s="58"/>
      <c r="F171" s="188"/>
      <c r="G171" s="188"/>
      <c r="H171" s="188"/>
      <c r="I171" s="64"/>
      <c r="J171" s="64"/>
      <c r="K171" s="189"/>
      <c r="L171" s="259"/>
      <c r="M171" s="259"/>
      <c r="N171" s="58"/>
      <c r="O171" s="30"/>
      <c r="P171" s="58"/>
      <c r="Q171" s="30"/>
      <c r="R171" s="134"/>
      <c r="S171" s="206"/>
      <c r="T171" s="290"/>
      <c r="U171" s="29" t="s">
        <v>38</v>
      </c>
      <c r="V171" s="187"/>
      <c r="W171" s="58"/>
      <c r="X171" s="188"/>
      <c r="Y171" s="188"/>
      <c r="Z171" s="188"/>
      <c r="AA171" s="64"/>
      <c r="AB171" s="64"/>
      <c r="AC171" s="189"/>
      <c r="AD171" s="259"/>
      <c r="AE171" s="259"/>
      <c r="AF171" s="58"/>
      <c r="AG171" s="30"/>
      <c r="AH171" s="58"/>
      <c r="AI171" s="30"/>
      <c r="AJ171" s="134"/>
      <c r="AK171" s="208"/>
      <c r="AL171" s="290"/>
      <c r="AM171" s="88" t="str">
        <f t="shared" si="19"/>
        <v/>
      </c>
      <c r="AN171" s="123" t="str">
        <f t="shared" si="20"/>
        <v/>
      </c>
      <c r="AO171" s="123" t="str">
        <f t="shared" si="21"/>
        <v/>
      </c>
      <c r="AP171" s="123" t="str">
        <f t="shared" si="22"/>
        <v/>
      </c>
      <c r="AQ171" s="89" t="str">
        <f t="shared" si="23"/>
        <v/>
      </c>
      <c r="AR171" s="39"/>
      <c r="AS171" s="234"/>
      <c r="AT171" s="39"/>
    </row>
    <row r="172" spans="2:46" ht="13.5" customHeight="1" thickBot="1" x14ac:dyDescent="0.2">
      <c r="B172" s="291"/>
      <c r="C172" s="29"/>
      <c r="D172" s="187"/>
      <c r="E172" s="58"/>
      <c r="F172" s="190"/>
      <c r="G172" s="190"/>
      <c r="H172" s="190"/>
      <c r="I172" s="58"/>
      <c r="J172" s="58"/>
      <c r="K172" s="189"/>
      <c r="L172" s="259"/>
      <c r="M172" s="259"/>
      <c r="N172" s="58"/>
      <c r="O172" s="30"/>
      <c r="P172" s="58"/>
      <c r="Q172" s="30"/>
      <c r="R172" s="185"/>
      <c r="S172" s="206"/>
      <c r="T172" s="291"/>
      <c r="U172" s="29"/>
      <c r="V172" s="187"/>
      <c r="W172" s="58"/>
      <c r="X172" s="190"/>
      <c r="Y172" s="190"/>
      <c r="Z172" s="190"/>
      <c r="AA172" s="58"/>
      <c r="AB172" s="58"/>
      <c r="AC172" s="189"/>
      <c r="AD172" s="259"/>
      <c r="AE172" s="259"/>
      <c r="AF172" s="58"/>
      <c r="AG172" s="30"/>
      <c r="AH172" s="58"/>
      <c r="AI172" s="30"/>
      <c r="AJ172" s="185"/>
      <c r="AK172" s="208"/>
      <c r="AL172" s="291"/>
      <c r="AM172" s="124" t="str">
        <f t="shared" si="19"/>
        <v/>
      </c>
      <c r="AN172" s="125" t="str">
        <f t="shared" si="20"/>
        <v/>
      </c>
      <c r="AO172" s="125" t="str">
        <f t="shared" si="21"/>
        <v/>
      </c>
      <c r="AP172" s="125" t="str">
        <f t="shared" si="22"/>
        <v/>
      </c>
      <c r="AQ172" s="126" t="str">
        <f t="shared" si="23"/>
        <v/>
      </c>
      <c r="AR172" s="39"/>
      <c r="AS172" s="234"/>
      <c r="AT172" s="39"/>
    </row>
    <row r="173" spans="2:46" ht="13.5" customHeight="1" x14ac:dyDescent="0.15">
      <c r="B173" s="289" t="s">
        <v>100</v>
      </c>
      <c r="C173" s="27" t="s">
        <v>34</v>
      </c>
      <c r="D173" s="41"/>
      <c r="E173" s="57"/>
      <c r="F173" s="98"/>
      <c r="G173" s="98"/>
      <c r="H173" s="98"/>
      <c r="I173" s="62"/>
      <c r="J173" s="62"/>
      <c r="K173" s="63"/>
      <c r="L173" s="258"/>
      <c r="M173" s="258"/>
      <c r="N173" s="57"/>
      <c r="O173" s="28"/>
      <c r="P173" s="57"/>
      <c r="Q173" s="28"/>
      <c r="R173" s="133"/>
      <c r="S173" s="206"/>
      <c r="T173" s="289" t="s">
        <v>100</v>
      </c>
      <c r="U173" s="27" t="s">
        <v>34</v>
      </c>
      <c r="V173" s="41"/>
      <c r="W173" s="57"/>
      <c r="X173" s="98"/>
      <c r="Y173" s="98"/>
      <c r="Z173" s="98"/>
      <c r="AA173" s="62"/>
      <c r="AB173" s="62"/>
      <c r="AC173" s="63"/>
      <c r="AD173" s="258"/>
      <c r="AE173" s="258"/>
      <c r="AF173" s="57"/>
      <c r="AG173" s="28"/>
      <c r="AH173" s="57"/>
      <c r="AI173" s="28"/>
      <c r="AJ173" s="133"/>
      <c r="AK173" s="208"/>
      <c r="AL173" s="289" t="s">
        <v>100</v>
      </c>
      <c r="AM173" s="121" t="str">
        <f t="shared" si="19"/>
        <v/>
      </c>
      <c r="AN173" s="97" t="str">
        <f t="shared" si="20"/>
        <v/>
      </c>
      <c r="AO173" s="97" t="str">
        <f t="shared" si="21"/>
        <v/>
      </c>
      <c r="AP173" s="97" t="str">
        <f t="shared" si="22"/>
        <v/>
      </c>
      <c r="AQ173" s="122" t="str">
        <f t="shared" si="23"/>
        <v/>
      </c>
      <c r="AR173" s="39"/>
      <c r="AS173" s="234"/>
      <c r="AT173" s="39"/>
    </row>
    <row r="174" spans="2:46" ht="13.5" customHeight="1" x14ac:dyDescent="0.15">
      <c r="B174" s="290"/>
      <c r="C174" s="29" t="s">
        <v>35</v>
      </c>
      <c r="D174" s="187"/>
      <c r="E174" s="58"/>
      <c r="F174" s="188"/>
      <c r="G174" s="188"/>
      <c r="H174" s="188"/>
      <c r="I174" s="64"/>
      <c r="J174" s="64"/>
      <c r="K174" s="189"/>
      <c r="L174" s="259"/>
      <c r="M174" s="259"/>
      <c r="N174" s="58"/>
      <c r="O174" s="30"/>
      <c r="P174" s="58"/>
      <c r="Q174" s="30"/>
      <c r="R174" s="134"/>
      <c r="S174" s="206"/>
      <c r="T174" s="290"/>
      <c r="U174" s="29" t="s">
        <v>35</v>
      </c>
      <c r="V174" s="187"/>
      <c r="W174" s="58"/>
      <c r="X174" s="188"/>
      <c r="Y174" s="188"/>
      <c r="Z174" s="188"/>
      <c r="AA174" s="64"/>
      <c r="AB174" s="64"/>
      <c r="AC174" s="189"/>
      <c r="AD174" s="259"/>
      <c r="AE174" s="259"/>
      <c r="AF174" s="58"/>
      <c r="AG174" s="30"/>
      <c r="AH174" s="58"/>
      <c r="AI174" s="30"/>
      <c r="AJ174" s="134"/>
      <c r="AK174" s="208"/>
      <c r="AL174" s="290"/>
      <c r="AM174" s="88" t="str">
        <f t="shared" si="19"/>
        <v/>
      </c>
      <c r="AN174" s="123" t="str">
        <f t="shared" si="20"/>
        <v/>
      </c>
      <c r="AO174" s="123" t="str">
        <f t="shared" si="21"/>
        <v/>
      </c>
      <c r="AP174" s="123" t="str">
        <f t="shared" si="22"/>
        <v/>
      </c>
      <c r="AQ174" s="89" t="str">
        <f t="shared" si="23"/>
        <v/>
      </c>
      <c r="AR174" s="39"/>
      <c r="AS174" s="234"/>
      <c r="AT174" s="39"/>
    </row>
    <row r="175" spans="2:46" ht="13.5" customHeight="1" x14ac:dyDescent="0.15">
      <c r="B175" s="290"/>
      <c r="C175" s="29" t="s">
        <v>36</v>
      </c>
      <c r="D175" s="187"/>
      <c r="E175" s="58"/>
      <c r="F175" s="188"/>
      <c r="G175" s="188"/>
      <c r="H175" s="188"/>
      <c r="I175" s="64"/>
      <c r="J175" s="64"/>
      <c r="K175" s="189"/>
      <c r="L175" s="259"/>
      <c r="M175" s="259"/>
      <c r="N175" s="58"/>
      <c r="O175" s="30"/>
      <c r="P175" s="58"/>
      <c r="Q175" s="30"/>
      <c r="R175" s="134"/>
      <c r="S175" s="206"/>
      <c r="T175" s="290"/>
      <c r="U175" s="29" t="s">
        <v>36</v>
      </c>
      <c r="V175" s="187"/>
      <c r="W175" s="58"/>
      <c r="X175" s="188"/>
      <c r="Y175" s="188"/>
      <c r="Z175" s="188"/>
      <c r="AA175" s="64"/>
      <c r="AB175" s="64"/>
      <c r="AC175" s="189"/>
      <c r="AD175" s="259"/>
      <c r="AE175" s="259"/>
      <c r="AF175" s="58"/>
      <c r="AG175" s="30"/>
      <c r="AH175" s="58"/>
      <c r="AI175" s="30"/>
      <c r="AJ175" s="134"/>
      <c r="AK175" s="208"/>
      <c r="AL175" s="290"/>
      <c r="AM175" s="88" t="str">
        <f t="shared" si="19"/>
        <v/>
      </c>
      <c r="AN175" s="123" t="str">
        <f t="shared" si="20"/>
        <v/>
      </c>
      <c r="AO175" s="123" t="str">
        <f t="shared" si="21"/>
        <v/>
      </c>
      <c r="AP175" s="123" t="str">
        <f t="shared" si="22"/>
        <v/>
      </c>
      <c r="AQ175" s="89" t="str">
        <f t="shared" si="23"/>
        <v/>
      </c>
      <c r="AR175" s="39"/>
      <c r="AS175" s="234"/>
      <c r="AT175" s="39"/>
    </row>
    <row r="176" spans="2:46" ht="13.5" customHeight="1" x14ac:dyDescent="0.15">
      <c r="B176" s="290"/>
      <c r="C176" s="29" t="s">
        <v>38</v>
      </c>
      <c r="D176" s="187"/>
      <c r="E176" s="58"/>
      <c r="F176" s="188"/>
      <c r="G176" s="188"/>
      <c r="H176" s="188"/>
      <c r="I176" s="64"/>
      <c r="J176" s="64"/>
      <c r="K176" s="189"/>
      <c r="L176" s="259"/>
      <c r="M176" s="259"/>
      <c r="N176" s="58"/>
      <c r="O176" s="30"/>
      <c r="P176" s="58"/>
      <c r="Q176" s="30"/>
      <c r="R176" s="134"/>
      <c r="S176" s="206"/>
      <c r="T176" s="290"/>
      <c r="U176" s="29" t="s">
        <v>38</v>
      </c>
      <c r="V176" s="187"/>
      <c r="W176" s="58"/>
      <c r="X176" s="188"/>
      <c r="Y176" s="188"/>
      <c r="Z176" s="188"/>
      <c r="AA176" s="64"/>
      <c r="AB176" s="64"/>
      <c r="AC176" s="189"/>
      <c r="AD176" s="259"/>
      <c r="AE176" s="259"/>
      <c r="AF176" s="58"/>
      <c r="AG176" s="30"/>
      <c r="AH176" s="58"/>
      <c r="AI176" s="30"/>
      <c r="AJ176" s="134"/>
      <c r="AK176" s="208"/>
      <c r="AL176" s="290"/>
      <c r="AM176" s="88" t="str">
        <f t="shared" si="19"/>
        <v/>
      </c>
      <c r="AN176" s="123" t="str">
        <f t="shared" si="20"/>
        <v/>
      </c>
      <c r="AO176" s="123" t="str">
        <f t="shared" si="21"/>
        <v/>
      </c>
      <c r="AP176" s="123" t="str">
        <f t="shared" si="22"/>
        <v/>
      </c>
      <c r="AQ176" s="89" t="str">
        <f t="shared" si="23"/>
        <v/>
      </c>
      <c r="AR176" s="39"/>
      <c r="AS176" s="234"/>
      <c r="AT176" s="39"/>
    </row>
    <row r="177" spans="2:46" ht="13.5" customHeight="1" thickBot="1" x14ac:dyDescent="0.2">
      <c r="B177" s="291"/>
      <c r="C177" s="29"/>
      <c r="D177" s="187"/>
      <c r="E177" s="58"/>
      <c r="F177" s="190"/>
      <c r="G177" s="190"/>
      <c r="H177" s="190"/>
      <c r="I177" s="58"/>
      <c r="J177" s="58"/>
      <c r="K177" s="189"/>
      <c r="L177" s="259"/>
      <c r="M177" s="259"/>
      <c r="N177" s="58"/>
      <c r="O177" s="30"/>
      <c r="P177" s="58"/>
      <c r="Q177" s="30"/>
      <c r="R177" s="185"/>
      <c r="S177" s="206"/>
      <c r="T177" s="291"/>
      <c r="U177" s="29"/>
      <c r="V177" s="187"/>
      <c r="W177" s="58"/>
      <c r="X177" s="190"/>
      <c r="Y177" s="190"/>
      <c r="Z177" s="190"/>
      <c r="AA177" s="58"/>
      <c r="AB177" s="58"/>
      <c r="AC177" s="189"/>
      <c r="AD177" s="259"/>
      <c r="AE177" s="259"/>
      <c r="AF177" s="58"/>
      <c r="AG177" s="30"/>
      <c r="AH177" s="58"/>
      <c r="AI177" s="30"/>
      <c r="AJ177" s="185"/>
      <c r="AK177" s="208"/>
      <c r="AL177" s="291"/>
      <c r="AM177" s="124" t="str">
        <f t="shared" si="19"/>
        <v/>
      </c>
      <c r="AN177" s="125" t="str">
        <f t="shared" si="20"/>
        <v/>
      </c>
      <c r="AO177" s="125" t="str">
        <f t="shared" si="21"/>
        <v/>
      </c>
      <c r="AP177" s="125" t="str">
        <f t="shared" si="22"/>
        <v/>
      </c>
      <c r="AQ177" s="126" t="str">
        <f t="shared" si="23"/>
        <v/>
      </c>
      <c r="AR177" s="39"/>
      <c r="AS177" s="234"/>
      <c r="AT177" s="39"/>
    </row>
    <row r="178" spans="2:46" ht="13.5" customHeight="1" x14ac:dyDescent="0.15">
      <c r="B178" s="289" t="s">
        <v>101</v>
      </c>
      <c r="C178" s="27" t="s">
        <v>34</v>
      </c>
      <c r="D178" s="41"/>
      <c r="E178" s="57"/>
      <c r="F178" s="98"/>
      <c r="G178" s="98"/>
      <c r="H178" s="98"/>
      <c r="I178" s="62"/>
      <c r="J178" s="62"/>
      <c r="K178" s="63"/>
      <c r="L178" s="258"/>
      <c r="M178" s="258"/>
      <c r="N178" s="57"/>
      <c r="O178" s="28"/>
      <c r="P178" s="57"/>
      <c r="Q178" s="28"/>
      <c r="R178" s="133"/>
      <c r="S178" s="206"/>
      <c r="T178" s="289" t="s">
        <v>101</v>
      </c>
      <c r="U178" s="27" t="s">
        <v>34</v>
      </c>
      <c r="V178" s="41"/>
      <c r="W178" s="57"/>
      <c r="X178" s="98"/>
      <c r="Y178" s="98"/>
      <c r="Z178" s="98"/>
      <c r="AA178" s="62"/>
      <c r="AB178" s="62"/>
      <c r="AC178" s="63"/>
      <c r="AD178" s="258"/>
      <c r="AE178" s="258"/>
      <c r="AF178" s="57"/>
      <c r="AG178" s="28"/>
      <c r="AH178" s="57"/>
      <c r="AI178" s="28"/>
      <c r="AJ178" s="133"/>
      <c r="AK178" s="208"/>
      <c r="AL178" s="289" t="s">
        <v>101</v>
      </c>
      <c r="AM178" s="121" t="str">
        <f t="shared" si="19"/>
        <v/>
      </c>
      <c r="AN178" s="97" t="str">
        <f t="shared" si="20"/>
        <v/>
      </c>
      <c r="AO178" s="97" t="str">
        <f t="shared" si="21"/>
        <v/>
      </c>
      <c r="AP178" s="97" t="str">
        <f t="shared" si="22"/>
        <v/>
      </c>
      <c r="AQ178" s="122" t="str">
        <f t="shared" si="23"/>
        <v/>
      </c>
      <c r="AR178" s="39"/>
      <c r="AS178" s="234"/>
      <c r="AT178" s="39"/>
    </row>
    <row r="179" spans="2:46" ht="13.5" customHeight="1" x14ac:dyDescent="0.15">
      <c r="B179" s="290"/>
      <c r="C179" s="29" t="s">
        <v>35</v>
      </c>
      <c r="D179" s="187"/>
      <c r="E179" s="58"/>
      <c r="F179" s="188"/>
      <c r="G179" s="188"/>
      <c r="H179" s="188"/>
      <c r="I179" s="64"/>
      <c r="J179" s="64"/>
      <c r="K179" s="189"/>
      <c r="L179" s="259"/>
      <c r="M179" s="259"/>
      <c r="N179" s="58"/>
      <c r="O179" s="30"/>
      <c r="P179" s="58"/>
      <c r="Q179" s="30"/>
      <c r="R179" s="134"/>
      <c r="S179" s="206"/>
      <c r="T179" s="290"/>
      <c r="U179" s="29" t="s">
        <v>35</v>
      </c>
      <c r="V179" s="187"/>
      <c r="W179" s="58"/>
      <c r="X179" s="188"/>
      <c r="Y179" s="188"/>
      <c r="Z179" s="188"/>
      <c r="AA179" s="64"/>
      <c r="AB179" s="64"/>
      <c r="AC179" s="189"/>
      <c r="AD179" s="259"/>
      <c r="AE179" s="259"/>
      <c r="AF179" s="58"/>
      <c r="AG179" s="30"/>
      <c r="AH179" s="58"/>
      <c r="AI179" s="30"/>
      <c r="AJ179" s="134"/>
      <c r="AK179" s="208"/>
      <c r="AL179" s="290"/>
      <c r="AM179" s="88" t="str">
        <f t="shared" si="19"/>
        <v/>
      </c>
      <c r="AN179" s="123" t="str">
        <f t="shared" si="20"/>
        <v/>
      </c>
      <c r="AO179" s="123" t="str">
        <f t="shared" si="21"/>
        <v/>
      </c>
      <c r="AP179" s="123" t="str">
        <f t="shared" si="22"/>
        <v/>
      </c>
      <c r="AQ179" s="89" t="str">
        <f t="shared" si="23"/>
        <v/>
      </c>
      <c r="AR179" s="39"/>
      <c r="AS179" s="234"/>
      <c r="AT179" s="39"/>
    </row>
    <row r="180" spans="2:46" ht="13.5" customHeight="1" x14ac:dyDescent="0.15">
      <c r="B180" s="290"/>
      <c r="C180" s="29" t="s">
        <v>36</v>
      </c>
      <c r="D180" s="187"/>
      <c r="E180" s="58"/>
      <c r="F180" s="188"/>
      <c r="G180" s="188"/>
      <c r="H180" s="188"/>
      <c r="I180" s="64"/>
      <c r="J180" s="64"/>
      <c r="K180" s="189"/>
      <c r="L180" s="259"/>
      <c r="M180" s="259"/>
      <c r="N180" s="58"/>
      <c r="O180" s="30"/>
      <c r="P180" s="58"/>
      <c r="Q180" s="30"/>
      <c r="R180" s="134"/>
      <c r="S180" s="206"/>
      <c r="T180" s="290"/>
      <c r="U180" s="29" t="s">
        <v>36</v>
      </c>
      <c r="V180" s="187"/>
      <c r="W180" s="58"/>
      <c r="X180" s="188"/>
      <c r="Y180" s="188"/>
      <c r="Z180" s="188"/>
      <c r="AA180" s="64"/>
      <c r="AB180" s="64"/>
      <c r="AC180" s="189"/>
      <c r="AD180" s="259"/>
      <c r="AE180" s="259"/>
      <c r="AF180" s="58"/>
      <c r="AG180" s="30"/>
      <c r="AH180" s="58"/>
      <c r="AI180" s="30"/>
      <c r="AJ180" s="134"/>
      <c r="AK180" s="208"/>
      <c r="AL180" s="290"/>
      <c r="AM180" s="88" t="str">
        <f t="shared" si="19"/>
        <v/>
      </c>
      <c r="AN180" s="123" t="str">
        <f t="shared" si="20"/>
        <v/>
      </c>
      <c r="AO180" s="123" t="str">
        <f t="shared" si="21"/>
        <v/>
      </c>
      <c r="AP180" s="123" t="str">
        <f t="shared" si="22"/>
        <v/>
      </c>
      <c r="AQ180" s="89" t="str">
        <f t="shared" si="23"/>
        <v/>
      </c>
      <c r="AR180" s="39"/>
      <c r="AS180" s="234"/>
      <c r="AT180" s="39"/>
    </row>
    <row r="181" spans="2:46" ht="13.5" customHeight="1" x14ac:dyDescent="0.15">
      <c r="B181" s="290"/>
      <c r="C181" s="29" t="s">
        <v>38</v>
      </c>
      <c r="D181" s="187"/>
      <c r="E181" s="58"/>
      <c r="F181" s="188"/>
      <c r="G181" s="188"/>
      <c r="H181" s="188"/>
      <c r="I181" s="64"/>
      <c r="J181" s="64"/>
      <c r="K181" s="189"/>
      <c r="L181" s="259"/>
      <c r="M181" s="259"/>
      <c r="N181" s="58"/>
      <c r="O181" s="30"/>
      <c r="P181" s="58"/>
      <c r="Q181" s="30"/>
      <c r="R181" s="134"/>
      <c r="S181" s="206"/>
      <c r="T181" s="290"/>
      <c r="U181" s="29" t="s">
        <v>38</v>
      </c>
      <c r="V181" s="187"/>
      <c r="W181" s="58"/>
      <c r="X181" s="188"/>
      <c r="Y181" s="188"/>
      <c r="Z181" s="188"/>
      <c r="AA181" s="64"/>
      <c r="AB181" s="64"/>
      <c r="AC181" s="189"/>
      <c r="AD181" s="259"/>
      <c r="AE181" s="259"/>
      <c r="AF181" s="58"/>
      <c r="AG181" s="30"/>
      <c r="AH181" s="58"/>
      <c r="AI181" s="30"/>
      <c r="AJ181" s="134"/>
      <c r="AK181" s="208"/>
      <c r="AL181" s="290"/>
      <c r="AM181" s="88" t="str">
        <f t="shared" si="19"/>
        <v/>
      </c>
      <c r="AN181" s="123" t="str">
        <f t="shared" si="20"/>
        <v/>
      </c>
      <c r="AO181" s="123" t="str">
        <f t="shared" si="21"/>
        <v/>
      </c>
      <c r="AP181" s="123" t="str">
        <f t="shared" si="22"/>
        <v/>
      </c>
      <c r="AQ181" s="89" t="str">
        <f t="shared" si="23"/>
        <v/>
      </c>
      <c r="AR181" s="39"/>
      <c r="AS181" s="234"/>
      <c r="AT181" s="39"/>
    </row>
    <row r="182" spans="2:46" ht="13.5" customHeight="1" thickBot="1" x14ac:dyDescent="0.2">
      <c r="B182" s="291"/>
      <c r="C182" s="29"/>
      <c r="D182" s="187"/>
      <c r="E182" s="58"/>
      <c r="F182" s="190"/>
      <c r="G182" s="190"/>
      <c r="H182" s="190"/>
      <c r="I182" s="58"/>
      <c r="J182" s="58"/>
      <c r="K182" s="189"/>
      <c r="L182" s="259"/>
      <c r="M182" s="259"/>
      <c r="N182" s="58"/>
      <c r="O182" s="30"/>
      <c r="P182" s="58"/>
      <c r="Q182" s="30"/>
      <c r="R182" s="185"/>
      <c r="S182" s="206"/>
      <c r="T182" s="291"/>
      <c r="U182" s="29"/>
      <c r="V182" s="187"/>
      <c r="W182" s="58"/>
      <c r="X182" s="190"/>
      <c r="Y182" s="190"/>
      <c r="Z182" s="190"/>
      <c r="AA182" s="58"/>
      <c r="AB182" s="58"/>
      <c r="AC182" s="189"/>
      <c r="AD182" s="259"/>
      <c r="AE182" s="259"/>
      <c r="AF182" s="58"/>
      <c r="AG182" s="30"/>
      <c r="AH182" s="58"/>
      <c r="AI182" s="30"/>
      <c r="AJ182" s="185"/>
      <c r="AK182" s="208"/>
      <c r="AL182" s="291"/>
      <c r="AM182" s="124" t="str">
        <f t="shared" si="19"/>
        <v/>
      </c>
      <c r="AN182" s="125" t="str">
        <f t="shared" si="20"/>
        <v/>
      </c>
      <c r="AO182" s="125" t="str">
        <f t="shared" si="21"/>
        <v/>
      </c>
      <c r="AP182" s="125" t="str">
        <f t="shared" si="22"/>
        <v/>
      </c>
      <c r="AQ182" s="126" t="str">
        <f t="shared" si="23"/>
        <v/>
      </c>
      <c r="AR182" s="39"/>
      <c r="AS182" s="234"/>
      <c r="AT182" s="39"/>
    </row>
    <row r="183" spans="2:46" ht="13.5" customHeight="1" x14ac:dyDescent="0.15">
      <c r="B183" s="289" t="s">
        <v>102</v>
      </c>
      <c r="C183" s="27" t="s">
        <v>34</v>
      </c>
      <c r="D183" s="41"/>
      <c r="E183" s="57"/>
      <c r="F183" s="98"/>
      <c r="G183" s="98"/>
      <c r="H183" s="98"/>
      <c r="I183" s="62"/>
      <c r="J183" s="62"/>
      <c r="K183" s="63"/>
      <c r="L183" s="258"/>
      <c r="M183" s="258"/>
      <c r="N183" s="57"/>
      <c r="O183" s="28"/>
      <c r="P183" s="57"/>
      <c r="Q183" s="28"/>
      <c r="R183" s="133"/>
      <c r="S183" s="206"/>
      <c r="T183" s="289" t="s">
        <v>102</v>
      </c>
      <c r="U183" s="27" t="s">
        <v>34</v>
      </c>
      <c r="V183" s="41"/>
      <c r="W183" s="57"/>
      <c r="X183" s="98"/>
      <c r="Y183" s="98"/>
      <c r="Z183" s="98"/>
      <c r="AA183" s="62"/>
      <c r="AB183" s="62"/>
      <c r="AC183" s="63"/>
      <c r="AD183" s="258"/>
      <c r="AE183" s="258"/>
      <c r="AF183" s="57"/>
      <c r="AG183" s="28"/>
      <c r="AH183" s="57"/>
      <c r="AI183" s="28"/>
      <c r="AJ183" s="133"/>
      <c r="AK183" s="208"/>
      <c r="AL183" s="289" t="s">
        <v>102</v>
      </c>
      <c r="AM183" s="121" t="str">
        <f t="shared" si="19"/>
        <v/>
      </c>
      <c r="AN183" s="97" t="str">
        <f t="shared" si="20"/>
        <v/>
      </c>
      <c r="AO183" s="97" t="str">
        <f t="shared" si="21"/>
        <v/>
      </c>
      <c r="AP183" s="97" t="str">
        <f t="shared" si="22"/>
        <v/>
      </c>
      <c r="AQ183" s="122" t="str">
        <f t="shared" si="23"/>
        <v/>
      </c>
      <c r="AR183" s="39"/>
      <c r="AS183" s="234"/>
      <c r="AT183" s="39"/>
    </row>
    <row r="184" spans="2:46" ht="13.5" customHeight="1" x14ac:dyDescent="0.15">
      <c r="B184" s="290"/>
      <c r="C184" s="29" t="s">
        <v>35</v>
      </c>
      <c r="D184" s="187"/>
      <c r="E184" s="58"/>
      <c r="F184" s="188"/>
      <c r="G184" s="188"/>
      <c r="H184" s="188"/>
      <c r="I184" s="64"/>
      <c r="J184" s="64"/>
      <c r="K184" s="189"/>
      <c r="L184" s="259"/>
      <c r="M184" s="259"/>
      <c r="N184" s="58"/>
      <c r="O184" s="30"/>
      <c r="P184" s="58"/>
      <c r="Q184" s="30"/>
      <c r="R184" s="134"/>
      <c r="S184" s="206"/>
      <c r="T184" s="290"/>
      <c r="U184" s="29" t="s">
        <v>35</v>
      </c>
      <c r="V184" s="187"/>
      <c r="W184" s="58"/>
      <c r="X184" s="188"/>
      <c r="Y184" s="188"/>
      <c r="Z184" s="188"/>
      <c r="AA184" s="64"/>
      <c r="AB184" s="64"/>
      <c r="AC184" s="189"/>
      <c r="AD184" s="259"/>
      <c r="AE184" s="259"/>
      <c r="AF184" s="58"/>
      <c r="AG184" s="30"/>
      <c r="AH184" s="58"/>
      <c r="AI184" s="30"/>
      <c r="AJ184" s="134"/>
      <c r="AK184" s="208"/>
      <c r="AL184" s="290"/>
      <c r="AM184" s="88" t="str">
        <f t="shared" si="19"/>
        <v/>
      </c>
      <c r="AN184" s="123" t="str">
        <f t="shared" si="20"/>
        <v/>
      </c>
      <c r="AO184" s="123" t="str">
        <f t="shared" si="21"/>
        <v/>
      </c>
      <c r="AP184" s="123" t="str">
        <f t="shared" si="22"/>
        <v/>
      </c>
      <c r="AQ184" s="89" t="str">
        <f t="shared" si="23"/>
        <v/>
      </c>
      <c r="AR184" s="39"/>
      <c r="AS184" s="234"/>
      <c r="AT184" s="39"/>
    </row>
    <row r="185" spans="2:46" ht="13.5" customHeight="1" x14ac:dyDescent="0.15">
      <c r="B185" s="290"/>
      <c r="C185" s="29" t="s">
        <v>36</v>
      </c>
      <c r="D185" s="187"/>
      <c r="E185" s="58"/>
      <c r="F185" s="188"/>
      <c r="G185" s="188"/>
      <c r="H185" s="188"/>
      <c r="I185" s="64"/>
      <c r="J185" s="64"/>
      <c r="K185" s="189"/>
      <c r="L185" s="259"/>
      <c r="M185" s="259"/>
      <c r="N185" s="58"/>
      <c r="O185" s="30"/>
      <c r="P185" s="58"/>
      <c r="Q185" s="30"/>
      <c r="R185" s="134"/>
      <c r="S185" s="206"/>
      <c r="T185" s="290"/>
      <c r="U185" s="29" t="s">
        <v>36</v>
      </c>
      <c r="V185" s="187"/>
      <c r="W185" s="58"/>
      <c r="X185" s="188"/>
      <c r="Y185" s="188"/>
      <c r="Z185" s="188"/>
      <c r="AA185" s="64"/>
      <c r="AB185" s="64"/>
      <c r="AC185" s="189"/>
      <c r="AD185" s="259"/>
      <c r="AE185" s="259"/>
      <c r="AF185" s="58"/>
      <c r="AG185" s="30"/>
      <c r="AH185" s="58"/>
      <c r="AI185" s="30"/>
      <c r="AJ185" s="134"/>
      <c r="AK185" s="208"/>
      <c r="AL185" s="290"/>
      <c r="AM185" s="88" t="str">
        <f t="shared" si="19"/>
        <v/>
      </c>
      <c r="AN185" s="123" t="str">
        <f t="shared" si="20"/>
        <v/>
      </c>
      <c r="AO185" s="123" t="str">
        <f t="shared" si="21"/>
        <v/>
      </c>
      <c r="AP185" s="123" t="str">
        <f t="shared" si="22"/>
        <v/>
      </c>
      <c r="AQ185" s="89" t="str">
        <f t="shared" si="23"/>
        <v/>
      </c>
      <c r="AR185" s="39"/>
      <c r="AS185" s="234"/>
      <c r="AT185" s="39"/>
    </row>
    <row r="186" spans="2:46" ht="13.5" customHeight="1" x14ac:dyDescent="0.15">
      <c r="B186" s="290"/>
      <c r="C186" s="29" t="s">
        <v>38</v>
      </c>
      <c r="D186" s="187"/>
      <c r="E186" s="58"/>
      <c r="F186" s="188"/>
      <c r="G186" s="188"/>
      <c r="H186" s="188"/>
      <c r="I186" s="64"/>
      <c r="J186" s="64"/>
      <c r="K186" s="189"/>
      <c r="L186" s="259"/>
      <c r="M186" s="259"/>
      <c r="N186" s="58"/>
      <c r="O186" s="30"/>
      <c r="P186" s="58"/>
      <c r="Q186" s="30"/>
      <c r="R186" s="134"/>
      <c r="S186" s="206"/>
      <c r="T186" s="290"/>
      <c r="U186" s="29" t="s">
        <v>38</v>
      </c>
      <c r="V186" s="187"/>
      <c r="W186" s="58"/>
      <c r="X186" s="188"/>
      <c r="Y186" s="188"/>
      <c r="Z186" s="188"/>
      <c r="AA186" s="64"/>
      <c r="AB186" s="64"/>
      <c r="AC186" s="189"/>
      <c r="AD186" s="259"/>
      <c r="AE186" s="259"/>
      <c r="AF186" s="58"/>
      <c r="AG186" s="30"/>
      <c r="AH186" s="58"/>
      <c r="AI186" s="30"/>
      <c r="AJ186" s="134"/>
      <c r="AK186" s="208"/>
      <c r="AL186" s="290"/>
      <c r="AM186" s="88" t="str">
        <f t="shared" si="19"/>
        <v/>
      </c>
      <c r="AN186" s="123" t="str">
        <f t="shared" si="20"/>
        <v/>
      </c>
      <c r="AO186" s="123" t="str">
        <f t="shared" si="21"/>
        <v/>
      </c>
      <c r="AP186" s="123" t="str">
        <f t="shared" si="22"/>
        <v/>
      </c>
      <c r="AQ186" s="89" t="str">
        <f t="shared" si="23"/>
        <v/>
      </c>
      <c r="AR186" s="39"/>
      <c r="AS186" s="234"/>
      <c r="AT186" s="39"/>
    </row>
    <row r="187" spans="2:46" ht="13.5" customHeight="1" thickBot="1" x14ac:dyDescent="0.2">
      <c r="B187" s="291"/>
      <c r="C187" s="29"/>
      <c r="D187" s="187"/>
      <c r="E187" s="58"/>
      <c r="F187" s="190"/>
      <c r="G187" s="190"/>
      <c r="H187" s="190"/>
      <c r="I187" s="58"/>
      <c r="J187" s="58"/>
      <c r="K187" s="189"/>
      <c r="L187" s="259"/>
      <c r="M187" s="259"/>
      <c r="N187" s="58"/>
      <c r="O187" s="30"/>
      <c r="P187" s="58"/>
      <c r="Q187" s="30"/>
      <c r="R187" s="185"/>
      <c r="S187" s="206"/>
      <c r="T187" s="291"/>
      <c r="U187" s="29"/>
      <c r="V187" s="187"/>
      <c r="W187" s="58"/>
      <c r="X187" s="190"/>
      <c r="Y187" s="190"/>
      <c r="Z187" s="190"/>
      <c r="AA187" s="58"/>
      <c r="AB187" s="58"/>
      <c r="AC187" s="189"/>
      <c r="AD187" s="259"/>
      <c r="AE187" s="259"/>
      <c r="AF187" s="58"/>
      <c r="AG187" s="30"/>
      <c r="AH187" s="58"/>
      <c r="AI187" s="30"/>
      <c r="AJ187" s="185"/>
      <c r="AK187" s="208"/>
      <c r="AL187" s="291"/>
      <c r="AM187" s="124" t="str">
        <f t="shared" si="19"/>
        <v/>
      </c>
      <c r="AN187" s="125" t="str">
        <f t="shared" si="20"/>
        <v/>
      </c>
      <c r="AO187" s="125" t="str">
        <f t="shared" si="21"/>
        <v/>
      </c>
      <c r="AP187" s="125" t="str">
        <f t="shared" si="22"/>
        <v/>
      </c>
      <c r="AQ187" s="126" t="str">
        <f t="shared" si="23"/>
        <v/>
      </c>
      <c r="AR187" s="39"/>
      <c r="AS187" s="234"/>
      <c r="AT187" s="39"/>
    </row>
    <row r="188" spans="2:46" ht="13.5" customHeight="1" x14ac:dyDescent="0.15">
      <c r="B188" s="289" t="s">
        <v>103</v>
      </c>
      <c r="C188" s="27" t="s">
        <v>34</v>
      </c>
      <c r="D188" s="41"/>
      <c r="E188" s="57"/>
      <c r="F188" s="98"/>
      <c r="G188" s="98"/>
      <c r="H188" s="98"/>
      <c r="I188" s="62"/>
      <c r="J188" s="62"/>
      <c r="K188" s="63"/>
      <c r="L188" s="258"/>
      <c r="M188" s="258"/>
      <c r="N188" s="57"/>
      <c r="O188" s="28"/>
      <c r="P188" s="57"/>
      <c r="Q188" s="28"/>
      <c r="R188" s="133"/>
      <c r="S188" s="206"/>
      <c r="T188" s="289" t="s">
        <v>103</v>
      </c>
      <c r="U188" s="27" t="s">
        <v>34</v>
      </c>
      <c r="V188" s="41"/>
      <c r="W188" s="57"/>
      <c r="X188" s="98"/>
      <c r="Y188" s="98"/>
      <c r="Z188" s="98"/>
      <c r="AA188" s="62"/>
      <c r="AB188" s="62"/>
      <c r="AC188" s="63"/>
      <c r="AD188" s="258"/>
      <c r="AE188" s="258"/>
      <c r="AF188" s="57"/>
      <c r="AG188" s="28"/>
      <c r="AH188" s="57"/>
      <c r="AI188" s="28"/>
      <c r="AJ188" s="133"/>
      <c r="AK188" s="208"/>
      <c r="AL188" s="289" t="s">
        <v>103</v>
      </c>
      <c r="AM188" s="121" t="str">
        <f t="shared" si="19"/>
        <v/>
      </c>
      <c r="AN188" s="97" t="str">
        <f t="shared" si="20"/>
        <v/>
      </c>
      <c r="AO188" s="97" t="str">
        <f t="shared" si="21"/>
        <v/>
      </c>
      <c r="AP188" s="97" t="str">
        <f t="shared" si="22"/>
        <v/>
      </c>
      <c r="AQ188" s="122" t="str">
        <f t="shared" si="23"/>
        <v/>
      </c>
      <c r="AR188" s="39"/>
      <c r="AS188" s="234"/>
      <c r="AT188" s="39"/>
    </row>
    <row r="189" spans="2:46" ht="13.5" customHeight="1" x14ac:dyDescent="0.15">
      <c r="B189" s="290"/>
      <c r="C189" s="29" t="s">
        <v>35</v>
      </c>
      <c r="D189" s="187"/>
      <c r="E189" s="58"/>
      <c r="F189" s="188"/>
      <c r="G189" s="188"/>
      <c r="H189" s="188"/>
      <c r="I189" s="64"/>
      <c r="J189" s="64"/>
      <c r="K189" s="189"/>
      <c r="L189" s="259"/>
      <c r="M189" s="259"/>
      <c r="N189" s="58"/>
      <c r="O189" s="30"/>
      <c r="P189" s="58"/>
      <c r="Q189" s="30"/>
      <c r="R189" s="134"/>
      <c r="S189" s="206"/>
      <c r="T189" s="290"/>
      <c r="U189" s="29" t="s">
        <v>35</v>
      </c>
      <c r="V189" s="187"/>
      <c r="W189" s="58"/>
      <c r="X189" s="188"/>
      <c r="Y189" s="188"/>
      <c r="Z189" s="188"/>
      <c r="AA189" s="64"/>
      <c r="AB189" s="64"/>
      <c r="AC189" s="189"/>
      <c r="AD189" s="259"/>
      <c r="AE189" s="259"/>
      <c r="AF189" s="58"/>
      <c r="AG189" s="30"/>
      <c r="AH189" s="58"/>
      <c r="AI189" s="30"/>
      <c r="AJ189" s="134"/>
      <c r="AK189" s="208"/>
      <c r="AL189" s="290"/>
      <c r="AM189" s="88" t="str">
        <f t="shared" si="19"/>
        <v/>
      </c>
      <c r="AN189" s="123" t="str">
        <f t="shared" si="20"/>
        <v/>
      </c>
      <c r="AO189" s="123" t="str">
        <f t="shared" si="21"/>
        <v/>
      </c>
      <c r="AP189" s="123" t="str">
        <f t="shared" si="22"/>
        <v/>
      </c>
      <c r="AQ189" s="89" t="str">
        <f t="shared" si="23"/>
        <v/>
      </c>
      <c r="AR189" s="39"/>
      <c r="AS189" s="234"/>
      <c r="AT189" s="39"/>
    </row>
    <row r="190" spans="2:46" ht="13.5" customHeight="1" x14ac:dyDescent="0.15">
      <c r="B190" s="290"/>
      <c r="C190" s="29" t="s">
        <v>36</v>
      </c>
      <c r="D190" s="187"/>
      <c r="E190" s="58"/>
      <c r="F190" s="188"/>
      <c r="G190" s="188"/>
      <c r="H190" s="188"/>
      <c r="I190" s="64"/>
      <c r="J190" s="64"/>
      <c r="K190" s="189"/>
      <c r="L190" s="259"/>
      <c r="M190" s="259"/>
      <c r="N190" s="58"/>
      <c r="O190" s="30"/>
      <c r="P190" s="58"/>
      <c r="Q190" s="30"/>
      <c r="R190" s="134"/>
      <c r="S190" s="206"/>
      <c r="T190" s="290"/>
      <c r="U190" s="29" t="s">
        <v>36</v>
      </c>
      <c r="V190" s="187"/>
      <c r="W190" s="58"/>
      <c r="X190" s="188"/>
      <c r="Y190" s="188"/>
      <c r="Z190" s="188"/>
      <c r="AA190" s="64"/>
      <c r="AB190" s="64"/>
      <c r="AC190" s="189"/>
      <c r="AD190" s="259"/>
      <c r="AE190" s="259"/>
      <c r="AF190" s="58"/>
      <c r="AG190" s="30"/>
      <c r="AH190" s="58"/>
      <c r="AI190" s="30"/>
      <c r="AJ190" s="134"/>
      <c r="AK190" s="208"/>
      <c r="AL190" s="290"/>
      <c r="AM190" s="88" t="str">
        <f t="shared" si="19"/>
        <v/>
      </c>
      <c r="AN190" s="123" t="str">
        <f t="shared" si="20"/>
        <v/>
      </c>
      <c r="AO190" s="123" t="str">
        <f t="shared" si="21"/>
        <v/>
      </c>
      <c r="AP190" s="123" t="str">
        <f t="shared" si="22"/>
        <v/>
      </c>
      <c r="AQ190" s="89" t="str">
        <f t="shared" si="23"/>
        <v/>
      </c>
      <c r="AR190" s="39"/>
      <c r="AS190" s="234"/>
      <c r="AT190" s="39"/>
    </row>
    <row r="191" spans="2:46" ht="13.5" customHeight="1" x14ac:dyDescent="0.15">
      <c r="B191" s="290"/>
      <c r="C191" s="29" t="s">
        <v>38</v>
      </c>
      <c r="D191" s="187"/>
      <c r="E191" s="58"/>
      <c r="F191" s="188"/>
      <c r="G191" s="188"/>
      <c r="H191" s="188"/>
      <c r="I191" s="64"/>
      <c r="J191" s="64"/>
      <c r="K191" s="189"/>
      <c r="L191" s="259"/>
      <c r="M191" s="259"/>
      <c r="N191" s="58"/>
      <c r="O191" s="30"/>
      <c r="P191" s="58"/>
      <c r="Q191" s="30"/>
      <c r="R191" s="134"/>
      <c r="S191" s="206"/>
      <c r="T191" s="290"/>
      <c r="U191" s="29" t="s">
        <v>38</v>
      </c>
      <c r="V191" s="187"/>
      <c r="W191" s="58"/>
      <c r="X191" s="188"/>
      <c r="Y191" s="188"/>
      <c r="Z191" s="188"/>
      <c r="AA191" s="64"/>
      <c r="AB191" s="64"/>
      <c r="AC191" s="189"/>
      <c r="AD191" s="259"/>
      <c r="AE191" s="259"/>
      <c r="AF191" s="58"/>
      <c r="AG191" s="30"/>
      <c r="AH191" s="58"/>
      <c r="AI191" s="30"/>
      <c r="AJ191" s="134"/>
      <c r="AK191" s="208"/>
      <c r="AL191" s="290"/>
      <c r="AM191" s="88" t="str">
        <f t="shared" si="19"/>
        <v/>
      </c>
      <c r="AN191" s="123" t="str">
        <f t="shared" si="20"/>
        <v/>
      </c>
      <c r="AO191" s="123" t="str">
        <f t="shared" si="21"/>
        <v/>
      </c>
      <c r="AP191" s="123" t="str">
        <f t="shared" si="22"/>
        <v/>
      </c>
      <c r="AQ191" s="89" t="str">
        <f t="shared" si="23"/>
        <v/>
      </c>
      <c r="AR191" s="39"/>
      <c r="AS191" s="234"/>
      <c r="AT191" s="39"/>
    </row>
    <row r="192" spans="2:46" ht="13.5" customHeight="1" thickBot="1" x14ac:dyDescent="0.2">
      <c r="B192" s="291"/>
      <c r="C192" s="29"/>
      <c r="D192" s="187"/>
      <c r="E192" s="58"/>
      <c r="F192" s="190"/>
      <c r="G192" s="190"/>
      <c r="H192" s="190"/>
      <c r="I192" s="58"/>
      <c r="J192" s="58"/>
      <c r="K192" s="189"/>
      <c r="L192" s="259"/>
      <c r="M192" s="259"/>
      <c r="N192" s="58"/>
      <c r="O192" s="30"/>
      <c r="P192" s="58"/>
      <c r="Q192" s="30"/>
      <c r="R192" s="185"/>
      <c r="S192" s="206"/>
      <c r="T192" s="291"/>
      <c r="U192" s="29"/>
      <c r="V192" s="187"/>
      <c r="W192" s="58"/>
      <c r="X192" s="190"/>
      <c r="Y192" s="190"/>
      <c r="Z192" s="190"/>
      <c r="AA192" s="58"/>
      <c r="AB192" s="58"/>
      <c r="AC192" s="189"/>
      <c r="AD192" s="259"/>
      <c r="AE192" s="259"/>
      <c r="AF192" s="58"/>
      <c r="AG192" s="30"/>
      <c r="AH192" s="58"/>
      <c r="AI192" s="30"/>
      <c r="AJ192" s="185"/>
      <c r="AK192" s="208"/>
      <c r="AL192" s="291"/>
      <c r="AM192" s="124" t="str">
        <f t="shared" si="19"/>
        <v/>
      </c>
      <c r="AN192" s="125" t="str">
        <f t="shared" si="20"/>
        <v/>
      </c>
      <c r="AO192" s="125" t="str">
        <f t="shared" si="21"/>
        <v/>
      </c>
      <c r="AP192" s="125" t="str">
        <f t="shared" si="22"/>
        <v/>
      </c>
      <c r="AQ192" s="126" t="str">
        <f t="shared" si="23"/>
        <v/>
      </c>
      <c r="AR192" s="39"/>
      <c r="AS192" s="234"/>
      <c r="AT192" s="39"/>
    </row>
    <row r="193" spans="2:46" ht="13.5" customHeight="1" x14ac:dyDescent="0.15">
      <c r="B193" s="289" t="s">
        <v>104</v>
      </c>
      <c r="C193" s="27" t="s">
        <v>34</v>
      </c>
      <c r="D193" s="41"/>
      <c r="E193" s="57"/>
      <c r="F193" s="98"/>
      <c r="G193" s="98"/>
      <c r="H193" s="98"/>
      <c r="I193" s="62"/>
      <c r="J193" s="62"/>
      <c r="K193" s="63"/>
      <c r="L193" s="258"/>
      <c r="M193" s="258"/>
      <c r="N193" s="57"/>
      <c r="O193" s="28"/>
      <c r="P193" s="57"/>
      <c r="Q193" s="28"/>
      <c r="R193" s="133"/>
      <c r="S193" s="206"/>
      <c r="T193" s="289" t="s">
        <v>104</v>
      </c>
      <c r="U193" s="27" t="s">
        <v>34</v>
      </c>
      <c r="V193" s="41"/>
      <c r="W193" s="57"/>
      <c r="X193" s="98"/>
      <c r="Y193" s="98"/>
      <c r="Z193" s="98"/>
      <c r="AA193" s="62"/>
      <c r="AB193" s="62"/>
      <c r="AC193" s="63"/>
      <c r="AD193" s="258"/>
      <c r="AE193" s="258"/>
      <c r="AF193" s="57"/>
      <c r="AG193" s="28"/>
      <c r="AH193" s="57"/>
      <c r="AI193" s="28"/>
      <c r="AJ193" s="133"/>
      <c r="AK193" s="208"/>
      <c r="AL193" s="289" t="s">
        <v>104</v>
      </c>
      <c r="AM193" s="121" t="str">
        <f t="shared" si="19"/>
        <v/>
      </c>
      <c r="AN193" s="97" t="str">
        <f t="shared" si="20"/>
        <v/>
      </c>
      <c r="AO193" s="97" t="str">
        <f t="shared" si="21"/>
        <v/>
      </c>
      <c r="AP193" s="97" t="str">
        <f t="shared" si="22"/>
        <v/>
      </c>
      <c r="AQ193" s="122" t="str">
        <f t="shared" si="23"/>
        <v/>
      </c>
      <c r="AR193" s="39"/>
      <c r="AS193" s="234"/>
      <c r="AT193" s="39"/>
    </row>
    <row r="194" spans="2:46" ht="13.5" customHeight="1" x14ac:dyDescent="0.15">
      <c r="B194" s="290"/>
      <c r="C194" s="29" t="s">
        <v>35</v>
      </c>
      <c r="D194" s="187"/>
      <c r="E194" s="58"/>
      <c r="F194" s="188"/>
      <c r="G194" s="188"/>
      <c r="H194" s="188"/>
      <c r="I194" s="64"/>
      <c r="J194" s="64"/>
      <c r="K194" s="189"/>
      <c r="L194" s="259"/>
      <c r="M194" s="259"/>
      <c r="N194" s="58"/>
      <c r="O194" s="30"/>
      <c r="P194" s="58"/>
      <c r="Q194" s="30"/>
      <c r="R194" s="134"/>
      <c r="S194" s="206"/>
      <c r="T194" s="290"/>
      <c r="U194" s="29" t="s">
        <v>35</v>
      </c>
      <c r="V194" s="187"/>
      <c r="W194" s="58"/>
      <c r="X194" s="188"/>
      <c r="Y194" s="188"/>
      <c r="Z194" s="188"/>
      <c r="AA194" s="64"/>
      <c r="AB194" s="64"/>
      <c r="AC194" s="189"/>
      <c r="AD194" s="259"/>
      <c r="AE194" s="259"/>
      <c r="AF194" s="58"/>
      <c r="AG194" s="30"/>
      <c r="AH194" s="58"/>
      <c r="AI194" s="30"/>
      <c r="AJ194" s="134"/>
      <c r="AK194" s="208"/>
      <c r="AL194" s="290"/>
      <c r="AM194" s="88" t="str">
        <f t="shared" si="19"/>
        <v/>
      </c>
      <c r="AN194" s="123" t="str">
        <f t="shared" si="20"/>
        <v/>
      </c>
      <c r="AO194" s="123" t="str">
        <f t="shared" si="21"/>
        <v/>
      </c>
      <c r="AP194" s="123" t="str">
        <f t="shared" si="22"/>
        <v/>
      </c>
      <c r="AQ194" s="89" t="str">
        <f t="shared" si="23"/>
        <v/>
      </c>
      <c r="AR194" s="39"/>
      <c r="AS194" s="234"/>
      <c r="AT194" s="39"/>
    </row>
    <row r="195" spans="2:46" ht="13.5" customHeight="1" x14ac:dyDescent="0.15">
      <c r="B195" s="290"/>
      <c r="C195" s="29" t="s">
        <v>36</v>
      </c>
      <c r="D195" s="187"/>
      <c r="E195" s="58"/>
      <c r="F195" s="188"/>
      <c r="G195" s="188"/>
      <c r="H195" s="188"/>
      <c r="I195" s="64"/>
      <c r="J195" s="64"/>
      <c r="K195" s="189"/>
      <c r="L195" s="259"/>
      <c r="M195" s="259"/>
      <c r="N195" s="58"/>
      <c r="O195" s="30"/>
      <c r="P195" s="58"/>
      <c r="Q195" s="30"/>
      <c r="R195" s="134"/>
      <c r="S195" s="206"/>
      <c r="T195" s="290"/>
      <c r="U195" s="29" t="s">
        <v>36</v>
      </c>
      <c r="V195" s="187"/>
      <c r="W195" s="58"/>
      <c r="X195" s="188"/>
      <c r="Y195" s="188"/>
      <c r="Z195" s="188"/>
      <c r="AA195" s="64"/>
      <c r="AB195" s="64"/>
      <c r="AC195" s="189"/>
      <c r="AD195" s="259"/>
      <c r="AE195" s="259"/>
      <c r="AF195" s="58"/>
      <c r="AG195" s="30"/>
      <c r="AH195" s="58"/>
      <c r="AI195" s="30"/>
      <c r="AJ195" s="134"/>
      <c r="AK195" s="208"/>
      <c r="AL195" s="290"/>
      <c r="AM195" s="88" t="str">
        <f t="shared" si="19"/>
        <v/>
      </c>
      <c r="AN195" s="123" t="str">
        <f t="shared" si="20"/>
        <v/>
      </c>
      <c r="AO195" s="123" t="str">
        <f t="shared" si="21"/>
        <v/>
      </c>
      <c r="AP195" s="123" t="str">
        <f t="shared" si="22"/>
        <v/>
      </c>
      <c r="AQ195" s="89" t="str">
        <f t="shared" si="23"/>
        <v/>
      </c>
      <c r="AR195" s="39"/>
      <c r="AS195" s="234"/>
      <c r="AT195" s="39"/>
    </row>
    <row r="196" spans="2:46" ht="13.5" customHeight="1" x14ac:dyDescent="0.15">
      <c r="B196" s="290"/>
      <c r="C196" s="29" t="s">
        <v>38</v>
      </c>
      <c r="D196" s="187"/>
      <c r="E196" s="58"/>
      <c r="F196" s="188"/>
      <c r="G196" s="188"/>
      <c r="H196" s="188"/>
      <c r="I196" s="64"/>
      <c r="J196" s="64"/>
      <c r="K196" s="189"/>
      <c r="L196" s="259"/>
      <c r="M196" s="259"/>
      <c r="N196" s="58"/>
      <c r="O196" s="30"/>
      <c r="P196" s="58"/>
      <c r="Q196" s="30"/>
      <c r="R196" s="134"/>
      <c r="S196" s="206"/>
      <c r="T196" s="290"/>
      <c r="U196" s="29" t="s">
        <v>38</v>
      </c>
      <c r="V196" s="187"/>
      <c r="W196" s="58"/>
      <c r="X196" s="188"/>
      <c r="Y196" s="188"/>
      <c r="Z196" s="188"/>
      <c r="AA196" s="64"/>
      <c r="AB196" s="64"/>
      <c r="AC196" s="189"/>
      <c r="AD196" s="259"/>
      <c r="AE196" s="259"/>
      <c r="AF196" s="58"/>
      <c r="AG196" s="30"/>
      <c r="AH196" s="58"/>
      <c r="AI196" s="30"/>
      <c r="AJ196" s="134"/>
      <c r="AK196" s="208"/>
      <c r="AL196" s="290"/>
      <c r="AM196" s="88" t="str">
        <f t="shared" si="19"/>
        <v/>
      </c>
      <c r="AN196" s="123" t="str">
        <f t="shared" si="20"/>
        <v/>
      </c>
      <c r="AO196" s="123" t="str">
        <f t="shared" si="21"/>
        <v/>
      </c>
      <c r="AP196" s="123" t="str">
        <f t="shared" si="22"/>
        <v/>
      </c>
      <c r="AQ196" s="89" t="str">
        <f t="shared" si="23"/>
        <v/>
      </c>
      <c r="AR196" s="39"/>
      <c r="AS196" s="234"/>
      <c r="AT196" s="39"/>
    </row>
    <row r="197" spans="2:46" ht="13.5" customHeight="1" thickBot="1" x14ac:dyDescent="0.2">
      <c r="B197" s="291"/>
      <c r="C197" s="29"/>
      <c r="D197" s="187"/>
      <c r="E197" s="58"/>
      <c r="F197" s="190"/>
      <c r="G197" s="190"/>
      <c r="H197" s="190"/>
      <c r="I197" s="58"/>
      <c r="J197" s="58"/>
      <c r="K197" s="189"/>
      <c r="L197" s="259"/>
      <c r="M197" s="259"/>
      <c r="N197" s="58"/>
      <c r="O197" s="30"/>
      <c r="P197" s="58"/>
      <c r="Q197" s="30"/>
      <c r="R197" s="185"/>
      <c r="S197" s="206"/>
      <c r="T197" s="291"/>
      <c r="U197" s="29"/>
      <c r="V197" s="187"/>
      <c r="W197" s="58"/>
      <c r="X197" s="190"/>
      <c r="Y197" s="190"/>
      <c r="Z197" s="190"/>
      <c r="AA197" s="58"/>
      <c r="AB197" s="58"/>
      <c r="AC197" s="189"/>
      <c r="AD197" s="259"/>
      <c r="AE197" s="259"/>
      <c r="AF197" s="58"/>
      <c r="AG197" s="30"/>
      <c r="AH197" s="58"/>
      <c r="AI197" s="30"/>
      <c r="AJ197" s="185"/>
      <c r="AK197" s="208"/>
      <c r="AL197" s="291"/>
      <c r="AM197" s="124" t="str">
        <f t="shared" si="19"/>
        <v/>
      </c>
      <c r="AN197" s="125" t="str">
        <f t="shared" si="20"/>
        <v/>
      </c>
      <c r="AO197" s="125" t="str">
        <f t="shared" si="21"/>
        <v/>
      </c>
      <c r="AP197" s="125" t="str">
        <f t="shared" si="22"/>
        <v/>
      </c>
      <c r="AQ197" s="126" t="str">
        <f t="shared" si="23"/>
        <v/>
      </c>
      <c r="AR197" s="39"/>
      <c r="AS197" s="234"/>
      <c r="AT197" s="39"/>
    </row>
    <row r="198" spans="2:46" ht="13.5" customHeight="1" x14ac:dyDescent="0.15">
      <c r="B198" s="289" t="s">
        <v>105</v>
      </c>
      <c r="C198" s="27" t="s">
        <v>34</v>
      </c>
      <c r="D198" s="41"/>
      <c r="E198" s="57"/>
      <c r="F198" s="98"/>
      <c r="G198" s="98"/>
      <c r="H198" s="98"/>
      <c r="I198" s="62"/>
      <c r="J198" s="62"/>
      <c r="K198" s="63"/>
      <c r="L198" s="258"/>
      <c r="M198" s="258"/>
      <c r="N198" s="57"/>
      <c r="O198" s="28"/>
      <c r="P198" s="57"/>
      <c r="Q198" s="28"/>
      <c r="R198" s="133"/>
      <c r="S198" s="206"/>
      <c r="T198" s="289" t="s">
        <v>105</v>
      </c>
      <c r="U198" s="27" t="s">
        <v>34</v>
      </c>
      <c r="V198" s="41"/>
      <c r="W198" s="57"/>
      <c r="X198" s="98"/>
      <c r="Y198" s="98"/>
      <c r="Z198" s="98"/>
      <c r="AA198" s="62"/>
      <c r="AB198" s="62"/>
      <c r="AC198" s="63"/>
      <c r="AD198" s="258"/>
      <c r="AE198" s="258"/>
      <c r="AF198" s="57"/>
      <c r="AG198" s="28"/>
      <c r="AH198" s="57"/>
      <c r="AI198" s="28"/>
      <c r="AJ198" s="133"/>
      <c r="AK198" s="208"/>
      <c r="AL198" s="289" t="s">
        <v>105</v>
      </c>
      <c r="AM198" s="121" t="str">
        <f t="shared" si="19"/>
        <v/>
      </c>
      <c r="AN198" s="97" t="str">
        <f t="shared" si="20"/>
        <v/>
      </c>
      <c r="AO198" s="97" t="str">
        <f t="shared" si="21"/>
        <v/>
      </c>
      <c r="AP198" s="97" t="str">
        <f t="shared" si="22"/>
        <v/>
      </c>
      <c r="AQ198" s="122" t="str">
        <f t="shared" si="23"/>
        <v/>
      </c>
      <c r="AR198" s="39"/>
      <c r="AS198" s="234"/>
      <c r="AT198" s="39"/>
    </row>
    <row r="199" spans="2:46" ht="13.5" customHeight="1" x14ac:dyDescent="0.15">
      <c r="B199" s="290"/>
      <c r="C199" s="29" t="s">
        <v>35</v>
      </c>
      <c r="D199" s="187"/>
      <c r="E199" s="58"/>
      <c r="F199" s="188"/>
      <c r="G199" s="188"/>
      <c r="H199" s="188"/>
      <c r="I199" s="64"/>
      <c r="J199" s="64"/>
      <c r="K199" s="189"/>
      <c r="L199" s="259"/>
      <c r="M199" s="259"/>
      <c r="N199" s="58"/>
      <c r="O199" s="30"/>
      <c r="P199" s="58"/>
      <c r="Q199" s="30"/>
      <c r="R199" s="134"/>
      <c r="S199" s="206"/>
      <c r="T199" s="290"/>
      <c r="U199" s="29" t="s">
        <v>35</v>
      </c>
      <c r="V199" s="187"/>
      <c r="W199" s="58"/>
      <c r="X199" s="188"/>
      <c r="Y199" s="188"/>
      <c r="Z199" s="188"/>
      <c r="AA199" s="64"/>
      <c r="AB199" s="64"/>
      <c r="AC199" s="189"/>
      <c r="AD199" s="259"/>
      <c r="AE199" s="259"/>
      <c r="AF199" s="58"/>
      <c r="AG199" s="30"/>
      <c r="AH199" s="58"/>
      <c r="AI199" s="30"/>
      <c r="AJ199" s="134"/>
      <c r="AK199" s="208"/>
      <c r="AL199" s="290"/>
      <c r="AM199" s="88" t="str">
        <f t="shared" si="19"/>
        <v/>
      </c>
      <c r="AN199" s="123" t="str">
        <f t="shared" si="20"/>
        <v/>
      </c>
      <c r="AO199" s="123" t="str">
        <f t="shared" si="21"/>
        <v/>
      </c>
      <c r="AP199" s="123" t="str">
        <f t="shared" si="22"/>
        <v/>
      </c>
      <c r="AQ199" s="89" t="str">
        <f t="shared" si="23"/>
        <v/>
      </c>
      <c r="AR199" s="39"/>
      <c r="AS199" s="234"/>
      <c r="AT199" s="39"/>
    </row>
    <row r="200" spans="2:46" ht="13.5" customHeight="1" x14ac:dyDescent="0.15">
      <c r="B200" s="290"/>
      <c r="C200" s="29" t="s">
        <v>36</v>
      </c>
      <c r="D200" s="187"/>
      <c r="E200" s="58"/>
      <c r="F200" s="188"/>
      <c r="G200" s="188"/>
      <c r="H200" s="188"/>
      <c r="I200" s="64"/>
      <c r="J200" s="64"/>
      <c r="K200" s="189"/>
      <c r="L200" s="259"/>
      <c r="M200" s="259"/>
      <c r="N200" s="58"/>
      <c r="O200" s="30"/>
      <c r="P200" s="58"/>
      <c r="Q200" s="30"/>
      <c r="R200" s="134"/>
      <c r="S200" s="206"/>
      <c r="T200" s="290"/>
      <c r="U200" s="29" t="s">
        <v>36</v>
      </c>
      <c r="V200" s="187"/>
      <c r="W200" s="58"/>
      <c r="X200" s="188"/>
      <c r="Y200" s="188"/>
      <c r="Z200" s="188"/>
      <c r="AA200" s="64"/>
      <c r="AB200" s="64"/>
      <c r="AC200" s="189"/>
      <c r="AD200" s="259"/>
      <c r="AE200" s="259"/>
      <c r="AF200" s="58"/>
      <c r="AG200" s="30"/>
      <c r="AH200" s="58"/>
      <c r="AI200" s="30"/>
      <c r="AJ200" s="134"/>
      <c r="AK200" s="208"/>
      <c r="AL200" s="290"/>
      <c r="AM200" s="88" t="str">
        <f t="shared" si="19"/>
        <v/>
      </c>
      <c r="AN200" s="123" t="str">
        <f t="shared" si="20"/>
        <v/>
      </c>
      <c r="AO200" s="123" t="str">
        <f t="shared" si="21"/>
        <v/>
      </c>
      <c r="AP200" s="123" t="str">
        <f t="shared" si="22"/>
        <v/>
      </c>
      <c r="AQ200" s="89" t="str">
        <f t="shared" si="23"/>
        <v/>
      </c>
      <c r="AR200" s="39"/>
      <c r="AS200" s="234"/>
      <c r="AT200" s="39"/>
    </row>
    <row r="201" spans="2:46" ht="13.5" customHeight="1" x14ac:dyDescent="0.15">
      <c r="B201" s="290"/>
      <c r="C201" s="29" t="s">
        <v>38</v>
      </c>
      <c r="D201" s="187"/>
      <c r="E201" s="58"/>
      <c r="F201" s="188"/>
      <c r="G201" s="188"/>
      <c r="H201" s="188"/>
      <c r="I201" s="64"/>
      <c r="J201" s="64"/>
      <c r="K201" s="189"/>
      <c r="L201" s="259"/>
      <c r="M201" s="259"/>
      <c r="N201" s="58"/>
      <c r="O201" s="30"/>
      <c r="P201" s="58"/>
      <c r="Q201" s="30"/>
      <c r="R201" s="134"/>
      <c r="S201" s="206"/>
      <c r="T201" s="290"/>
      <c r="U201" s="29" t="s">
        <v>38</v>
      </c>
      <c r="V201" s="187"/>
      <c r="W201" s="58"/>
      <c r="X201" s="188"/>
      <c r="Y201" s="188"/>
      <c r="Z201" s="188"/>
      <c r="AA201" s="64"/>
      <c r="AB201" s="64"/>
      <c r="AC201" s="189"/>
      <c r="AD201" s="259"/>
      <c r="AE201" s="259"/>
      <c r="AF201" s="58"/>
      <c r="AG201" s="30"/>
      <c r="AH201" s="58"/>
      <c r="AI201" s="30"/>
      <c r="AJ201" s="134"/>
      <c r="AK201" s="208"/>
      <c r="AL201" s="290"/>
      <c r="AM201" s="88" t="str">
        <f t="shared" si="19"/>
        <v/>
      </c>
      <c r="AN201" s="123" t="str">
        <f t="shared" si="20"/>
        <v/>
      </c>
      <c r="AO201" s="123" t="str">
        <f t="shared" si="21"/>
        <v/>
      </c>
      <c r="AP201" s="123" t="str">
        <f t="shared" si="22"/>
        <v/>
      </c>
      <c r="AQ201" s="89" t="str">
        <f t="shared" si="23"/>
        <v/>
      </c>
      <c r="AR201" s="39"/>
      <c r="AS201" s="234"/>
      <c r="AT201" s="39"/>
    </row>
    <row r="202" spans="2:46" ht="13.5" customHeight="1" thickBot="1" x14ac:dyDescent="0.2">
      <c r="B202" s="291"/>
      <c r="C202" s="29"/>
      <c r="D202" s="187"/>
      <c r="E202" s="58"/>
      <c r="F202" s="190"/>
      <c r="G202" s="190"/>
      <c r="H202" s="190"/>
      <c r="I202" s="58"/>
      <c r="J202" s="58"/>
      <c r="K202" s="189"/>
      <c r="L202" s="259"/>
      <c r="M202" s="259"/>
      <c r="N202" s="58"/>
      <c r="O202" s="30"/>
      <c r="P202" s="58"/>
      <c r="Q202" s="30"/>
      <c r="R202" s="185"/>
      <c r="S202" s="206"/>
      <c r="T202" s="291"/>
      <c r="U202" s="29"/>
      <c r="V202" s="187"/>
      <c r="W202" s="58"/>
      <c r="X202" s="190"/>
      <c r="Y202" s="190"/>
      <c r="Z202" s="190"/>
      <c r="AA202" s="58"/>
      <c r="AB202" s="58"/>
      <c r="AC202" s="189"/>
      <c r="AD202" s="259"/>
      <c r="AE202" s="259"/>
      <c r="AF202" s="58"/>
      <c r="AG202" s="30"/>
      <c r="AH202" s="58"/>
      <c r="AI202" s="30"/>
      <c r="AJ202" s="185"/>
      <c r="AK202" s="208"/>
      <c r="AL202" s="291"/>
      <c r="AM202" s="124" t="str">
        <f t="shared" si="19"/>
        <v/>
      </c>
      <c r="AN202" s="125" t="str">
        <f t="shared" si="20"/>
        <v/>
      </c>
      <c r="AO202" s="125" t="str">
        <f t="shared" si="21"/>
        <v/>
      </c>
      <c r="AP202" s="125" t="str">
        <f t="shared" si="22"/>
        <v/>
      </c>
      <c r="AQ202" s="126" t="str">
        <f t="shared" si="23"/>
        <v/>
      </c>
      <c r="AR202" s="39"/>
      <c r="AS202" s="234"/>
      <c r="AT202" s="39"/>
    </row>
    <row r="203" spans="2:46" ht="13.5" customHeight="1" x14ac:dyDescent="0.15">
      <c r="B203" s="289" t="s">
        <v>106</v>
      </c>
      <c r="C203" s="27" t="s">
        <v>34</v>
      </c>
      <c r="D203" s="41"/>
      <c r="E203" s="57"/>
      <c r="F203" s="98"/>
      <c r="G203" s="98"/>
      <c r="H203" s="98"/>
      <c r="I203" s="62"/>
      <c r="J203" s="62"/>
      <c r="K203" s="63"/>
      <c r="L203" s="258"/>
      <c r="M203" s="258"/>
      <c r="N203" s="57"/>
      <c r="O203" s="28"/>
      <c r="P203" s="57"/>
      <c r="Q203" s="28"/>
      <c r="R203" s="133"/>
      <c r="S203" s="206"/>
      <c r="T203" s="289" t="s">
        <v>106</v>
      </c>
      <c r="U203" s="27" t="s">
        <v>34</v>
      </c>
      <c r="V203" s="41"/>
      <c r="W203" s="57"/>
      <c r="X203" s="98"/>
      <c r="Y203" s="98"/>
      <c r="Z203" s="98"/>
      <c r="AA203" s="62"/>
      <c r="AB203" s="62"/>
      <c r="AC203" s="63"/>
      <c r="AD203" s="258"/>
      <c r="AE203" s="258"/>
      <c r="AF203" s="57"/>
      <c r="AG203" s="28"/>
      <c r="AH203" s="57"/>
      <c r="AI203" s="28"/>
      <c r="AJ203" s="133"/>
      <c r="AK203" s="208"/>
      <c r="AL203" s="289" t="s">
        <v>106</v>
      </c>
      <c r="AM203" s="121" t="str">
        <f t="shared" si="19"/>
        <v/>
      </c>
      <c r="AN203" s="97" t="str">
        <f t="shared" si="20"/>
        <v/>
      </c>
      <c r="AO203" s="97" t="str">
        <f t="shared" si="21"/>
        <v/>
      </c>
      <c r="AP203" s="97" t="str">
        <f t="shared" si="22"/>
        <v/>
      </c>
      <c r="AQ203" s="122" t="str">
        <f t="shared" si="23"/>
        <v/>
      </c>
      <c r="AR203" s="39"/>
      <c r="AS203" s="234"/>
      <c r="AT203" s="39"/>
    </row>
    <row r="204" spans="2:46" ht="13.5" customHeight="1" x14ac:dyDescent="0.15">
      <c r="B204" s="290"/>
      <c r="C204" s="29" t="s">
        <v>35</v>
      </c>
      <c r="D204" s="187"/>
      <c r="E204" s="58"/>
      <c r="F204" s="188"/>
      <c r="G204" s="188"/>
      <c r="H204" s="188"/>
      <c r="I204" s="64"/>
      <c r="J204" s="64"/>
      <c r="K204" s="189"/>
      <c r="L204" s="259"/>
      <c r="M204" s="259"/>
      <c r="N204" s="58"/>
      <c r="O204" s="30"/>
      <c r="P204" s="58"/>
      <c r="Q204" s="30"/>
      <c r="R204" s="134"/>
      <c r="S204" s="206"/>
      <c r="T204" s="290"/>
      <c r="U204" s="29" t="s">
        <v>35</v>
      </c>
      <c r="V204" s="187"/>
      <c r="W204" s="58"/>
      <c r="X204" s="188"/>
      <c r="Y204" s="188"/>
      <c r="Z204" s="188"/>
      <c r="AA204" s="64"/>
      <c r="AB204" s="64"/>
      <c r="AC204" s="189"/>
      <c r="AD204" s="259"/>
      <c r="AE204" s="259"/>
      <c r="AF204" s="58"/>
      <c r="AG204" s="30"/>
      <c r="AH204" s="58"/>
      <c r="AI204" s="30"/>
      <c r="AJ204" s="134"/>
      <c r="AK204" s="208"/>
      <c r="AL204" s="290"/>
      <c r="AM204" s="88" t="str">
        <f t="shared" si="19"/>
        <v/>
      </c>
      <c r="AN204" s="123" t="str">
        <f t="shared" si="20"/>
        <v/>
      </c>
      <c r="AO204" s="123" t="str">
        <f t="shared" si="21"/>
        <v/>
      </c>
      <c r="AP204" s="123" t="str">
        <f t="shared" si="22"/>
        <v/>
      </c>
      <c r="AQ204" s="89" t="str">
        <f t="shared" si="23"/>
        <v/>
      </c>
      <c r="AR204" s="39"/>
      <c r="AS204" s="234"/>
      <c r="AT204" s="39"/>
    </row>
    <row r="205" spans="2:46" ht="13.5" customHeight="1" x14ac:dyDescent="0.15">
      <c r="B205" s="290"/>
      <c r="C205" s="29" t="s">
        <v>36</v>
      </c>
      <c r="D205" s="187"/>
      <c r="E205" s="58"/>
      <c r="F205" s="188"/>
      <c r="G205" s="188"/>
      <c r="H205" s="188"/>
      <c r="I205" s="64"/>
      <c r="J205" s="64"/>
      <c r="K205" s="189"/>
      <c r="L205" s="259"/>
      <c r="M205" s="259"/>
      <c r="N205" s="58"/>
      <c r="O205" s="30"/>
      <c r="P205" s="58"/>
      <c r="Q205" s="30"/>
      <c r="R205" s="134"/>
      <c r="S205" s="206"/>
      <c r="T205" s="290"/>
      <c r="U205" s="29" t="s">
        <v>36</v>
      </c>
      <c r="V205" s="187"/>
      <c r="W205" s="58"/>
      <c r="X205" s="188"/>
      <c r="Y205" s="188"/>
      <c r="Z205" s="188"/>
      <c r="AA205" s="64"/>
      <c r="AB205" s="64"/>
      <c r="AC205" s="189"/>
      <c r="AD205" s="259"/>
      <c r="AE205" s="259"/>
      <c r="AF205" s="58"/>
      <c r="AG205" s="30"/>
      <c r="AH205" s="58"/>
      <c r="AI205" s="30"/>
      <c r="AJ205" s="134"/>
      <c r="AK205" s="208"/>
      <c r="AL205" s="290"/>
      <c r="AM205" s="88" t="str">
        <f t="shared" si="19"/>
        <v/>
      </c>
      <c r="AN205" s="123" t="str">
        <f t="shared" si="20"/>
        <v/>
      </c>
      <c r="AO205" s="123" t="str">
        <f t="shared" si="21"/>
        <v/>
      </c>
      <c r="AP205" s="123" t="str">
        <f t="shared" si="22"/>
        <v/>
      </c>
      <c r="AQ205" s="89" t="str">
        <f t="shared" si="23"/>
        <v/>
      </c>
      <c r="AR205" s="39"/>
      <c r="AS205" s="234"/>
      <c r="AT205" s="39"/>
    </row>
    <row r="206" spans="2:46" ht="13.5" customHeight="1" x14ac:dyDescent="0.15">
      <c r="B206" s="290"/>
      <c r="C206" s="29" t="s">
        <v>38</v>
      </c>
      <c r="D206" s="187"/>
      <c r="E206" s="58"/>
      <c r="F206" s="188"/>
      <c r="G206" s="188"/>
      <c r="H206" s="188"/>
      <c r="I206" s="64"/>
      <c r="J206" s="64"/>
      <c r="K206" s="189"/>
      <c r="L206" s="259"/>
      <c r="M206" s="259"/>
      <c r="N206" s="58"/>
      <c r="O206" s="30"/>
      <c r="P206" s="58"/>
      <c r="Q206" s="30"/>
      <c r="R206" s="134"/>
      <c r="S206" s="206"/>
      <c r="T206" s="290"/>
      <c r="U206" s="29" t="s">
        <v>38</v>
      </c>
      <c r="V206" s="187"/>
      <c r="W206" s="58"/>
      <c r="X206" s="188"/>
      <c r="Y206" s="188"/>
      <c r="Z206" s="188"/>
      <c r="AA206" s="64"/>
      <c r="AB206" s="64"/>
      <c r="AC206" s="189"/>
      <c r="AD206" s="259"/>
      <c r="AE206" s="259"/>
      <c r="AF206" s="58"/>
      <c r="AG206" s="30"/>
      <c r="AH206" s="58"/>
      <c r="AI206" s="30"/>
      <c r="AJ206" s="134"/>
      <c r="AK206" s="208"/>
      <c r="AL206" s="290"/>
      <c r="AM206" s="88" t="str">
        <f t="shared" si="19"/>
        <v/>
      </c>
      <c r="AN206" s="123" t="str">
        <f t="shared" si="20"/>
        <v/>
      </c>
      <c r="AO206" s="123" t="str">
        <f t="shared" si="21"/>
        <v/>
      </c>
      <c r="AP206" s="123" t="str">
        <f t="shared" si="22"/>
        <v/>
      </c>
      <c r="AQ206" s="89" t="str">
        <f t="shared" si="23"/>
        <v/>
      </c>
      <c r="AR206" s="39"/>
      <c r="AS206" s="234"/>
      <c r="AT206" s="39"/>
    </row>
    <row r="207" spans="2:46" ht="13.5" customHeight="1" thickBot="1" x14ac:dyDescent="0.2">
      <c r="B207" s="291"/>
      <c r="C207" s="29"/>
      <c r="D207" s="187"/>
      <c r="E207" s="58"/>
      <c r="F207" s="190"/>
      <c r="G207" s="190"/>
      <c r="H207" s="190"/>
      <c r="I207" s="58"/>
      <c r="J207" s="58"/>
      <c r="K207" s="189"/>
      <c r="L207" s="259"/>
      <c r="M207" s="259"/>
      <c r="N207" s="58"/>
      <c r="O207" s="30"/>
      <c r="P207" s="58"/>
      <c r="Q207" s="30"/>
      <c r="R207" s="185"/>
      <c r="S207" s="206"/>
      <c r="T207" s="291"/>
      <c r="U207" s="29"/>
      <c r="V207" s="187"/>
      <c r="W207" s="58"/>
      <c r="X207" s="190"/>
      <c r="Y207" s="190"/>
      <c r="Z207" s="190"/>
      <c r="AA207" s="58"/>
      <c r="AB207" s="58"/>
      <c r="AC207" s="189"/>
      <c r="AD207" s="259"/>
      <c r="AE207" s="259"/>
      <c r="AF207" s="58"/>
      <c r="AG207" s="30"/>
      <c r="AH207" s="58"/>
      <c r="AI207" s="30"/>
      <c r="AJ207" s="185"/>
      <c r="AK207" s="208"/>
      <c r="AL207" s="291"/>
      <c r="AM207" s="124" t="str">
        <f t="shared" si="19"/>
        <v/>
      </c>
      <c r="AN207" s="125" t="str">
        <f t="shared" si="20"/>
        <v/>
      </c>
      <c r="AO207" s="125" t="str">
        <f t="shared" si="21"/>
        <v/>
      </c>
      <c r="AP207" s="125" t="str">
        <f t="shared" si="22"/>
        <v/>
      </c>
      <c r="AQ207" s="126" t="str">
        <f t="shared" si="23"/>
        <v/>
      </c>
      <c r="AR207" s="39"/>
      <c r="AS207" s="234"/>
      <c r="AT207" s="39"/>
    </row>
    <row r="208" spans="2:46" ht="13.5" customHeight="1" x14ac:dyDescent="0.15">
      <c r="B208" s="289" t="s">
        <v>107</v>
      </c>
      <c r="C208" s="27" t="s">
        <v>34</v>
      </c>
      <c r="D208" s="41"/>
      <c r="E208" s="57"/>
      <c r="F208" s="98"/>
      <c r="G208" s="98"/>
      <c r="H208" s="98"/>
      <c r="I208" s="62"/>
      <c r="J208" s="62"/>
      <c r="K208" s="63"/>
      <c r="L208" s="258"/>
      <c r="M208" s="258"/>
      <c r="N208" s="57"/>
      <c r="O208" s="28"/>
      <c r="P208" s="57"/>
      <c r="Q208" s="28"/>
      <c r="R208" s="133"/>
      <c r="S208" s="206"/>
      <c r="T208" s="289" t="s">
        <v>107</v>
      </c>
      <c r="U208" s="27" t="s">
        <v>34</v>
      </c>
      <c r="V208" s="41"/>
      <c r="W208" s="57"/>
      <c r="X208" s="98"/>
      <c r="Y208" s="98"/>
      <c r="Z208" s="98"/>
      <c r="AA208" s="62"/>
      <c r="AB208" s="62"/>
      <c r="AC208" s="63"/>
      <c r="AD208" s="258"/>
      <c r="AE208" s="258"/>
      <c r="AF208" s="57"/>
      <c r="AG208" s="28"/>
      <c r="AH208" s="57"/>
      <c r="AI208" s="28"/>
      <c r="AJ208" s="133"/>
      <c r="AK208" s="208"/>
      <c r="AL208" s="289" t="s">
        <v>107</v>
      </c>
      <c r="AM208" s="121" t="str">
        <f t="shared" si="19"/>
        <v/>
      </c>
      <c r="AN208" s="97" t="str">
        <f t="shared" si="20"/>
        <v/>
      </c>
      <c r="AO208" s="97" t="str">
        <f t="shared" si="21"/>
        <v/>
      </c>
      <c r="AP208" s="97" t="str">
        <f t="shared" si="22"/>
        <v/>
      </c>
      <c r="AQ208" s="122" t="str">
        <f t="shared" si="23"/>
        <v/>
      </c>
      <c r="AR208" s="39"/>
      <c r="AS208" s="234"/>
      <c r="AT208" s="39"/>
    </row>
    <row r="209" spans="2:46" ht="13.5" customHeight="1" x14ac:dyDescent="0.15">
      <c r="B209" s="290"/>
      <c r="C209" s="29" t="s">
        <v>35</v>
      </c>
      <c r="D209" s="187"/>
      <c r="E209" s="58"/>
      <c r="F209" s="188"/>
      <c r="G209" s="188"/>
      <c r="H209" s="188"/>
      <c r="I209" s="64"/>
      <c r="J209" s="64"/>
      <c r="K209" s="189"/>
      <c r="L209" s="259"/>
      <c r="M209" s="259"/>
      <c r="N209" s="58"/>
      <c r="O209" s="30"/>
      <c r="P209" s="58"/>
      <c r="Q209" s="30"/>
      <c r="R209" s="134"/>
      <c r="S209" s="206"/>
      <c r="T209" s="290"/>
      <c r="U209" s="29" t="s">
        <v>35</v>
      </c>
      <c r="V209" s="187"/>
      <c r="W209" s="58"/>
      <c r="X209" s="188"/>
      <c r="Y209" s="188"/>
      <c r="Z209" s="188"/>
      <c r="AA209" s="64"/>
      <c r="AB209" s="64"/>
      <c r="AC209" s="189"/>
      <c r="AD209" s="259"/>
      <c r="AE209" s="259"/>
      <c r="AF209" s="58"/>
      <c r="AG209" s="30"/>
      <c r="AH209" s="58"/>
      <c r="AI209" s="30"/>
      <c r="AJ209" s="134"/>
      <c r="AK209" s="208"/>
      <c r="AL209" s="290"/>
      <c r="AM209" s="88" t="str">
        <f t="shared" si="19"/>
        <v/>
      </c>
      <c r="AN209" s="123" t="str">
        <f t="shared" si="20"/>
        <v/>
      </c>
      <c r="AO209" s="123" t="str">
        <f t="shared" si="21"/>
        <v/>
      </c>
      <c r="AP209" s="123" t="str">
        <f t="shared" si="22"/>
        <v/>
      </c>
      <c r="AQ209" s="89" t="str">
        <f t="shared" si="23"/>
        <v/>
      </c>
      <c r="AR209" s="39"/>
      <c r="AS209" s="234"/>
      <c r="AT209" s="39"/>
    </row>
    <row r="210" spans="2:46" ht="13.5" customHeight="1" x14ac:dyDescent="0.15">
      <c r="B210" s="290"/>
      <c r="C210" s="29" t="s">
        <v>36</v>
      </c>
      <c r="D210" s="187"/>
      <c r="E210" s="58"/>
      <c r="F210" s="188"/>
      <c r="G210" s="188"/>
      <c r="H210" s="188"/>
      <c r="I210" s="64"/>
      <c r="J210" s="64"/>
      <c r="K210" s="189"/>
      <c r="L210" s="259"/>
      <c r="M210" s="259"/>
      <c r="N210" s="58"/>
      <c r="O210" s="30"/>
      <c r="P210" s="58"/>
      <c r="Q210" s="30"/>
      <c r="R210" s="134"/>
      <c r="S210" s="206"/>
      <c r="T210" s="290"/>
      <c r="U210" s="29" t="s">
        <v>36</v>
      </c>
      <c r="V210" s="187"/>
      <c r="W210" s="58"/>
      <c r="X210" s="188"/>
      <c r="Y210" s="188"/>
      <c r="Z210" s="188"/>
      <c r="AA210" s="64"/>
      <c r="AB210" s="64"/>
      <c r="AC210" s="189"/>
      <c r="AD210" s="259"/>
      <c r="AE210" s="259"/>
      <c r="AF210" s="58"/>
      <c r="AG210" s="30"/>
      <c r="AH210" s="58"/>
      <c r="AI210" s="30"/>
      <c r="AJ210" s="134"/>
      <c r="AK210" s="208"/>
      <c r="AL210" s="290"/>
      <c r="AM210" s="88" t="str">
        <f t="shared" si="19"/>
        <v/>
      </c>
      <c r="AN210" s="123" t="str">
        <f t="shared" si="20"/>
        <v/>
      </c>
      <c r="AO210" s="123" t="str">
        <f t="shared" si="21"/>
        <v/>
      </c>
      <c r="AP210" s="123" t="str">
        <f t="shared" si="22"/>
        <v/>
      </c>
      <c r="AQ210" s="89" t="str">
        <f t="shared" si="23"/>
        <v/>
      </c>
      <c r="AR210" s="39"/>
      <c r="AS210" s="234"/>
      <c r="AT210" s="39"/>
    </row>
    <row r="211" spans="2:46" ht="13.5" customHeight="1" x14ac:dyDescent="0.15">
      <c r="B211" s="290"/>
      <c r="C211" s="29" t="s">
        <v>38</v>
      </c>
      <c r="D211" s="187"/>
      <c r="E211" s="58"/>
      <c r="F211" s="188"/>
      <c r="G211" s="188"/>
      <c r="H211" s="188"/>
      <c r="I211" s="64"/>
      <c r="J211" s="64"/>
      <c r="K211" s="189"/>
      <c r="L211" s="259"/>
      <c r="M211" s="259"/>
      <c r="N211" s="58"/>
      <c r="O211" s="30"/>
      <c r="P211" s="58"/>
      <c r="Q211" s="30"/>
      <c r="R211" s="134"/>
      <c r="S211" s="206"/>
      <c r="T211" s="290"/>
      <c r="U211" s="29" t="s">
        <v>38</v>
      </c>
      <c r="V211" s="187"/>
      <c r="W211" s="58"/>
      <c r="X211" s="188"/>
      <c r="Y211" s="188"/>
      <c r="Z211" s="188"/>
      <c r="AA211" s="64"/>
      <c r="AB211" s="64"/>
      <c r="AC211" s="189"/>
      <c r="AD211" s="259"/>
      <c r="AE211" s="259"/>
      <c r="AF211" s="58"/>
      <c r="AG211" s="30"/>
      <c r="AH211" s="58"/>
      <c r="AI211" s="30"/>
      <c r="AJ211" s="134"/>
      <c r="AK211" s="208"/>
      <c r="AL211" s="290"/>
      <c r="AM211" s="88" t="str">
        <f t="shared" si="19"/>
        <v/>
      </c>
      <c r="AN211" s="123" t="str">
        <f t="shared" si="20"/>
        <v/>
      </c>
      <c r="AO211" s="123" t="str">
        <f t="shared" si="21"/>
        <v/>
      </c>
      <c r="AP211" s="123" t="str">
        <f t="shared" si="22"/>
        <v/>
      </c>
      <c r="AQ211" s="89" t="str">
        <f t="shared" si="23"/>
        <v/>
      </c>
      <c r="AR211" s="39"/>
      <c r="AS211" s="234"/>
      <c r="AT211" s="39"/>
    </row>
    <row r="212" spans="2:46" ht="13.5" customHeight="1" thickBot="1" x14ac:dyDescent="0.2">
      <c r="B212" s="291"/>
      <c r="C212" s="29"/>
      <c r="D212" s="187"/>
      <c r="E212" s="58"/>
      <c r="F212" s="190"/>
      <c r="G212" s="190"/>
      <c r="H212" s="190"/>
      <c r="I212" s="58"/>
      <c r="J212" s="58"/>
      <c r="K212" s="189"/>
      <c r="L212" s="259"/>
      <c r="M212" s="259"/>
      <c r="N212" s="58"/>
      <c r="O212" s="30"/>
      <c r="P212" s="58"/>
      <c r="Q212" s="30"/>
      <c r="R212" s="185"/>
      <c r="S212" s="206"/>
      <c r="T212" s="291"/>
      <c r="U212" s="29"/>
      <c r="V212" s="187"/>
      <c r="W212" s="58"/>
      <c r="X212" s="190"/>
      <c r="Y212" s="190"/>
      <c r="Z212" s="190"/>
      <c r="AA212" s="58"/>
      <c r="AB212" s="58"/>
      <c r="AC212" s="189"/>
      <c r="AD212" s="259"/>
      <c r="AE212" s="259"/>
      <c r="AF212" s="58"/>
      <c r="AG212" s="30"/>
      <c r="AH212" s="58"/>
      <c r="AI212" s="30"/>
      <c r="AJ212" s="185"/>
      <c r="AK212" s="208"/>
      <c r="AL212" s="291"/>
      <c r="AM212" s="124" t="str">
        <f t="shared" si="19"/>
        <v/>
      </c>
      <c r="AN212" s="125" t="str">
        <f t="shared" si="20"/>
        <v/>
      </c>
      <c r="AO212" s="125" t="str">
        <f t="shared" si="21"/>
        <v/>
      </c>
      <c r="AP212" s="125" t="str">
        <f t="shared" si="22"/>
        <v/>
      </c>
      <c r="AQ212" s="126" t="str">
        <f t="shared" si="23"/>
        <v/>
      </c>
      <c r="AR212" s="39"/>
      <c r="AS212" s="234"/>
      <c r="AT212" s="39"/>
    </row>
    <row r="213" spans="2:46" ht="13.5" customHeight="1" x14ac:dyDescent="0.15">
      <c r="B213" s="289" t="s">
        <v>108</v>
      </c>
      <c r="C213" s="27" t="s">
        <v>34</v>
      </c>
      <c r="D213" s="41"/>
      <c r="E213" s="57"/>
      <c r="F213" s="98"/>
      <c r="G213" s="98"/>
      <c r="H213" s="98"/>
      <c r="I213" s="62"/>
      <c r="J213" s="62"/>
      <c r="K213" s="63"/>
      <c r="L213" s="258"/>
      <c r="M213" s="258"/>
      <c r="N213" s="57"/>
      <c r="O213" s="28"/>
      <c r="P213" s="57"/>
      <c r="Q213" s="28"/>
      <c r="R213" s="133"/>
      <c r="S213" s="206"/>
      <c r="T213" s="289" t="s">
        <v>108</v>
      </c>
      <c r="U213" s="27" t="s">
        <v>34</v>
      </c>
      <c r="V213" s="41"/>
      <c r="W213" s="57"/>
      <c r="X213" s="98"/>
      <c r="Y213" s="98"/>
      <c r="Z213" s="98"/>
      <c r="AA213" s="62"/>
      <c r="AB213" s="62"/>
      <c r="AC213" s="63"/>
      <c r="AD213" s="258"/>
      <c r="AE213" s="258"/>
      <c r="AF213" s="57"/>
      <c r="AG213" s="28"/>
      <c r="AH213" s="57"/>
      <c r="AI213" s="28"/>
      <c r="AJ213" s="133"/>
      <c r="AK213" s="208"/>
      <c r="AL213" s="289" t="s">
        <v>108</v>
      </c>
      <c r="AM213" s="121" t="str">
        <f t="shared" si="19"/>
        <v/>
      </c>
      <c r="AN213" s="97" t="str">
        <f t="shared" si="20"/>
        <v/>
      </c>
      <c r="AO213" s="97" t="str">
        <f t="shared" si="21"/>
        <v/>
      </c>
      <c r="AP213" s="97" t="str">
        <f t="shared" si="22"/>
        <v/>
      </c>
      <c r="AQ213" s="122" t="str">
        <f t="shared" si="23"/>
        <v/>
      </c>
      <c r="AR213" s="39"/>
      <c r="AS213" s="234"/>
      <c r="AT213" s="39"/>
    </row>
    <row r="214" spans="2:46" ht="13.5" customHeight="1" x14ac:dyDescent="0.15">
      <c r="B214" s="290"/>
      <c r="C214" s="29" t="s">
        <v>35</v>
      </c>
      <c r="D214" s="187"/>
      <c r="E214" s="58"/>
      <c r="F214" s="188"/>
      <c r="G214" s="188"/>
      <c r="H214" s="188"/>
      <c r="I214" s="64"/>
      <c r="J214" s="64"/>
      <c r="K214" s="189"/>
      <c r="L214" s="259"/>
      <c r="M214" s="259"/>
      <c r="N214" s="58"/>
      <c r="O214" s="30"/>
      <c r="P214" s="58"/>
      <c r="Q214" s="30"/>
      <c r="R214" s="134"/>
      <c r="S214" s="206"/>
      <c r="T214" s="290"/>
      <c r="U214" s="29" t="s">
        <v>35</v>
      </c>
      <c r="V214" s="187"/>
      <c r="W214" s="58"/>
      <c r="X214" s="188"/>
      <c r="Y214" s="188"/>
      <c r="Z214" s="188"/>
      <c r="AA214" s="64"/>
      <c r="AB214" s="64"/>
      <c r="AC214" s="189"/>
      <c r="AD214" s="259"/>
      <c r="AE214" s="259"/>
      <c r="AF214" s="58"/>
      <c r="AG214" s="30"/>
      <c r="AH214" s="58"/>
      <c r="AI214" s="30"/>
      <c r="AJ214" s="134"/>
      <c r="AK214" s="208"/>
      <c r="AL214" s="290"/>
      <c r="AM214" s="88" t="str">
        <f t="shared" si="19"/>
        <v/>
      </c>
      <c r="AN214" s="123" t="str">
        <f t="shared" si="20"/>
        <v/>
      </c>
      <c r="AO214" s="123" t="str">
        <f t="shared" si="21"/>
        <v/>
      </c>
      <c r="AP214" s="123" t="str">
        <f t="shared" si="22"/>
        <v/>
      </c>
      <c r="AQ214" s="89" t="str">
        <f t="shared" si="23"/>
        <v/>
      </c>
      <c r="AR214" s="39"/>
      <c r="AS214" s="234"/>
      <c r="AT214" s="39"/>
    </row>
    <row r="215" spans="2:46" ht="13.5" customHeight="1" x14ac:dyDescent="0.15">
      <c r="B215" s="290"/>
      <c r="C215" s="29" t="s">
        <v>36</v>
      </c>
      <c r="D215" s="187"/>
      <c r="E215" s="58"/>
      <c r="F215" s="188"/>
      <c r="G215" s="188"/>
      <c r="H215" s="188"/>
      <c r="I215" s="64"/>
      <c r="J215" s="64"/>
      <c r="K215" s="189"/>
      <c r="L215" s="259"/>
      <c r="M215" s="259"/>
      <c r="N215" s="58"/>
      <c r="O215" s="30"/>
      <c r="P215" s="58"/>
      <c r="Q215" s="30"/>
      <c r="R215" s="134"/>
      <c r="S215" s="206"/>
      <c r="T215" s="290"/>
      <c r="U215" s="29" t="s">
        <v>36</v>
      </c>
      <c r="V215" s="187"/>
      <c r="W215" s="58"/>
      <c r="X215" s="188"/>
      <c r="Y215" s="188"/>
      <c r="Z215" s="188"/>
      <c r="AA215" s="64"/>
      <c r="AB215" s="64"/>
      <c r="AC215" s="189"/>
      <c r="AD215" s="259"/>
      <c r="AE215" s="259"/>
      <c r="AF215" s="58"/>
      <c r="AG215" s="30"/>
      <c r="AH215" s="58"/>
      <c r="AI215" s="30"/>
      <c r="AJ215" s="134"/>
      <c r="AK215" s="208"/>
      <c r="AL215" s="290"/>
      <c r="AM215" s="88" t="str">
        <f t="shared" si="19"/>
        <v/>
      </c>
      <c r="AN215" s="123" t="str">
        <f t="shared" si="20"/>
        <v/>
      </c>
      <c r="AO215" s="123" t="str">
        <f t="shared" si="21"/>
        <v/>
      </c>
      <c r="AP215" s="123" t="str">
        <f t="shared" si="22"/>
        <v/>
      </c>
      <c r="AQ215" s="89" t="str">
        <f t="shared" si="23"/>
        <v/>
      </c>
      <c r="AR215" s="39"/>
      <c r="AS215" s="234"/>
      <c r="AT215" s="39"/>
    </row>
    <row r="216" spans="2:46" ht="13.5" customHeight="1" x14ac:dyDescent="0.15">
      <c r="B216" s="290"/>
      <c r="C216" s="29" t="s">
        <v>38</v>
      </c>
      <c r="D216" s="187"/>
      <c r="E216" s="58"/>
      <c r="F216" s="188"/>
      <c r="G216" s="188"/>
      <c r="H216" s="188"/>
      <c r="I216" s="64"/>
      <c r="J216" s="64"/>
      <c r="K216" s="189"/>
      <c r="L216" s="259"/>
      <c r="M216" s="259"/>
      <c r="N216" s="58"/>
      <c r="O216" s="30"/>
      <c r="P216" s="58"/>
      <c r="Q216" s="30"/>
      <c r="R216" s="134"/>
      <c r="S216" s="206"/>
      <c r="T216" s="290"/>
      <c r="U216" s="29" t="s">
        <v>38</v>
      </c>
      <c r="V216" s="187"/>
      <c r="W216" s="58"/>
      <c r="X216" s="188"/>
      <c r="Y216" s="188"/>
      <c r="Z216" s="188"/>
      <c r="AA216" s="64"/>
      <c r="AB216" s="64"/>
      <c r="AC216" s="189"/>
      <c r="AD216" s="259"/>
      <c r="AE216" s="259"/>
      <c r="AF216" s="58"/>
      <c r="AG216" s="30"/>
      <c r="AH216" s="58"/>
      <c r="AI216" s="30"/>
      <c r="AJ216" s="134"/>
      <c r="AK216" s="208"/>
      <c r="AL216" s="290"/>
      <c r="AM216" s="88" t="str">
        <f t="shared" si="19"/>
        <v/>
      </c>
      <c r="AN216" s="123" t="str">
        <f t="shared" si="20"/>
        <v/>
      </c>
      <c r="AO216" s="123" t="str">
        <f t="shared" si="21"/>
        <v/>
      </c>
      <c r="AP216" s="123" t="str">
        <f t="shared" si="22"/>
        <v/>
      </c>
      <c r="AQ216" s="89" t="str">
        <f t="shared" si="23"/>
        <v/>
      </c>
      <c r="AR216" s="39"/>
      <c r="AS216" s="234"/>
      <c r="AT216" s="39"/>
    </row>
    <row r="217" spans="2:46" ht="13.5" customHeight="1" thickBot="1" x14ac:dyDescent="0.2">
      <c r="B217" s="291"/>
      <c r="C217" s="29"/>
      <c r="D217" s="187"/>
      <c r="E217" s="58"/>
      <c r="F217" s="190"/>
      <c r="G217" s="190"/>
      <c r="H217" s="190"/>
      <c r="I217" s="58"/>
      <c r="J217" s="58"/>
      <c r="K217" s="189"/>
      <c r="L217" s="259"/>
      <c r="M217" s="259"/>
      <c r="N217" s="58"/>
      <c r="O217" s="30"/>
      <c r="P217" s="58"/>
      <c r="Q217" s="30"/>
      <c r="R217" s="185"/>
      <c r="S217" s="206"/>
      <c r="T217" s="291"/>
      <c r="U217" s="29"/>
      <c r="V217" s="187"/>
      <c r="W217" s="58"/>
      <c r="X217" s="190"/>
      <c r="Y217" s="190"/>
      <c r="Z217" s="190"/>
      <c r="AA217" s="58"/>
      <c r="AB217" s="58"/>
      <c r="AC217" s="189"/>
      <c r="AD217" s="259"/>
      <c r="AE217" s="259"/>
      <c r="AF217" s="58"/>
      <c r="AG217" s="30"/>
      <c r="AH217" s="58"/>
      <c r="AI217" s="30"/>
      <c r="AJ217" s="185"/>
      <c r="AK217" s="208"/>
      <c r="AL217" s="291"/>
      <c r="AM217" s="124" t="str">
        <f t="shared" si="19"/>
        <v/>
      </c>
      <c r="AN217" s="125" t="str">
        <f t="shared" si="20"/>
        <v/>
      </c>
      <c r="AO217" s="125" t="str">
        <f t="shared" si="21"/>
        <v/>
      </c>
      <c r="AP217" s="125" t="str">
        <f t="shared" si="22"/>
        <v/>
      </c>
      <c r="AQ217" s="126" t="str">
        <f t="shared" si="23"/>
        <v/>
      </c>
      <c r="AR217" s="39"/>
      <c r="AS217" s="234"/>
      <c r="AT217" s="39"/>
    </row>
    <row r="218" spans="2:46" ht="13.5" customHeight="1" x14ac:dyDescent="0.15">
      <c r="B218" s="289" t="s">
        <v>109</v>
      </c>
      <c r="C218" s="27" t="s">
        <v>34</v>
      </c>
      <c r="D218" s="41"/>
      <c r="E218" s="57"/>
      <c r="F218" s="98"/>
      <c r="G218" s="98"/>
      <c r="H218" s="98"/>
      <c r="I218" s="62"/>
      <c r="J218" s="62"/>
      <c r="K218" s="63"/>
      <c r="L218" s="258"/>
      <c r="M218" s="258"/>
      <c r="N218" s="57"/>
      <c r="O218" s="28"/>
      <c r="P218" s="57"/>
      <c r="Q218" s="28"/>
      <c r="R218" s="133"/>
      <c r="S218" s="206"/>
      <c r="T218" s="289" t="s">
        <v>109</v>
      </c>
      <c r="U218" s="27" t="s">
        <v>34</v>
      </c>
      <c r="V218" s="41"/>
      <c r="W218" s="57"/>
      <c r="X218" s="98"/>
      <c r="Y218" s="98"/>
      <c r="Z218" s="98"/>
      <c r="AA218" s="62"/>
      <c r="AB218" s="62"/>
      <c r="AC218" s="63"/>
      <c r="AD218" s="258"/>
      <c r="AE218" s="258"/>
      <c r="AF218" s="57"/>
      <c r="AG218" s="28"/>
      <c r="AH218" s="57"/>
      <c r="AI218" s="28"/>
      <c r="AJ218" s="133"/>
      <c r="AK218" s="208"/>
      <c r="AL218" s="289" t="s">
        <v>109</v>
      </c>
      <c r="AM218" s="121" t="str">
        <f t="shared" si="19"/>
        <v/>
      </c>
      <c r="AN218" s="97" t="str">
        <f t="shared" si="20"/>
        <v/>
      </c>
      <c r="AO218" s="97" t="str">
        <f t="shared" si="21"/>
        <v/>
      </c>
      <c r="AP218" s="97" t="str">
        <f t="shared" si="22"/>
        <v/>
      </c>
      <c r="AQ218" s="122" t="str">
        <f t="shared" si="23"/>
        <v/>
      </c>
      <c r="AR218" s="39"/>
      <c r="AS218" s="234"/>
      <c r="AT218" s="39"/>
    </row>
    <row r="219" spans="2:46" ht="13.5" customHeight="1" x14ac:dyDescent="0.15">
      <c r="B219" s="290"/>
      <c r="C219" s="29" t="s">
        <v>35</v>
      </c>
      <c r="D219" s="187"/>
      <c r="E219" s="58"/>
      <c r="F219" s="188"/>
      <c r="G219" s="188"/>
      <c r="H219" s="188"/>
      <c r="I219" s="64"/>
      <c r="J219" s="64"/>
      <c r="K219" s="189"/>
      <c r="L219" s="259"/>
      <c r="M219" s="259"/>
      <c r="N219" s="58"/>
      <c r="O219" s="30"/>
      <c r="P219" s="58"/>
      <c r="Q219" s="30"/>
      <c r="R219" s="134"/>
      <c r="S219" s="206"/>
      <c r="T219" s="290"/>
      <c r="U219" s="29" t="s">
        <v>35</v>
      </c>
      <c r="V219" s="187"/>
      <c r="W219" s="58"/>
      <c r="X219" s="188"/>
      <c r="Y219" s="188"/>
      <c r="Z219" s="188"/>
      <c r="AA219" s="64"/>
      <c r="AB219" s="64"/>
      <c r="AC219" s="189"/>
      <c r="AD219" s="259"/>
      <c r="AE219" s="259"/>
      <c r="AF219" s="58"/>
      <c r="AG219" s="30"/>
      <c r="AH219" s="58"/>
      <c r="AI219" s="30"/>
      <c r="AJ219" s="134"/>
      <c r="AK219" s="208"/>
      <c r="AL219" s="290"/>
      <c r="AM219" s="88" t="str">
        <f t="shared" si="19"/>
        <v/>
      </c>
      <c r="AN219" s="123" t="str">
        <f t="shared" si="20"/>
        <v/>
      </c>
      <c r="AO219" s="123" t="str">
        <f t="shared" si="21"/>
        <v/>
      </c>
      <c r="AP219" s="123" t="str">
        <f t="shared" si="22"/>
        <v/>
      </c>
      <c r="AQ219" s="89" t="str">
        <f t="shared" si="23"/>
        <v/>
      </c>
      <c r="AR219" s="39"/>
      <c r="AS219" s="234"/>
      <c r="AT219" s="39"/>
    </row>
    <row r="220" spans="2:46" ht="13.5" customHeight="1" x14ac:dyDescent="0.15">
      <c r="B220" s="290"/>
      <c r="C220" s="29" t="s">
        <v>36</v>
      </c>
      <c r="D220" s="187"/>
      <c r="E220" s="58"/>
      <c r="F220" s="188"/>
      <c r="G220" s="188"/>
      <c r="H220" s="188"/>
      <c r="I220" s="64"/>
      <c r="J220" s="64"/>
      <c r="K220" s="189"/>
      <c r="L220" s="259"/>
      <c r="M220" s="259"/>
      <c r="N220" s="58"/>
      <c r="O220" s="30"/>
      <c r="P220" s="58"/>
      <c r="Q220" s="30"/>
      <c r="R220" s="134"/>
      <c r="S220" s="206"/>
      <c r="T220" s="290"/>
      <c r="U220" s="29" t="s">
        <v>36</v>
      </c>
      <c r="V220" s="187"/>
      <c r="W220" s="58"/>
      <c r="X220" s="188"/>
      <c r="Y220" s="188"/>
      <c r="Z220" s="188"/>
      <c r="AA220" s="64"/>
      <c r="AB220" s="64"/>
      <c r="AC220" s="189"/>
      <c r="AD220" s="259"/>
      <c r="AE220" s="259"/>
      <c r="AF220" s="58"/>
      <c r="AG220" s="30"/>
      <c r="AH220" s="58"/>
      <c r="AI220" s="30"/>
      <c r="AJ220" s="134"/>
      <c r="AK220" s="208"/>
      <c r="AL220" s="290"/>
      <c r="AM220" s="88" t="str">
        <f t="shared" si="19"/>
        <v/>
      </c>
      <c r="AN220" s="123" t="str">
        <f t="shared" si="20"/>
        <v/>
      </c>
      <c r="AO220" s="123" t="str">
        <f t="shared" si="21"/>
        <v/>
      </c>
      <c r="AP220" s="123" t="str">
        <f t="shared" si="22"/>
        <v/>
      </c>
      <c r="AQ220" s="89" t="str">
        <f t="shared" si="23"/>
        <v/>
      </c>
      <c r="AR220" s="39"/>
      <c r="AS220" s="234"/>
      <c r="AT220" s="39"/>
    </row>
    <row r="221" spans="2:46" ht="13.5" customHeight="1" x14ac:dyDescent="0.15">
      <c r="B221" s="290"/>
      <c r="C221" s="29" t="s">
        <v>38</v>
      </c>
      <c r="D221" s="187"/>
      <c r="E221" s="58"/>
      <c r="F221" s="188"/>
      <c r="G221" s="188"/>
      <c r="H221" s="188"/>
      <c r="I221" s="64"/>
      <c r="J221" s="64"/>
      <c r="K221" s="189"/>
      <c r="L221" s="259"/>
      <c r="M221" s="259"/>
      <c r="N221" s="58"/>
      <c r="O221" s="30"/>
      <c r="P221" s="58"/>
      <c r="Q221" s="30"/>
      <c r="R221" s="134"/>
      <c r="S221" s="206"/>
      <c r="T221" s="290"/>
      <c r="U221" s="29" t="s">
        <v>38</v>
      </c>
      <c r="V221" s="187"/>
      <c r="W221" s="58"/>
      <c r="X221" s="188"/>
      <c r="Y221" s="188"/>
      <c r="Z221" s="188"/>
      <c r="AA221" s="64"/>
      <c r="AB221" s="64"/>
      <c r="AC221" s="189"/>
      <c r="AD221" s="259"/>
      <c r="AE221" s="259"/>
      <c r="AF221" s="58"/>
      <c r="AG221" s="30"/>
      <c r="AH221" s="58"/>
      <c r="AI221" s="30"/>
      <c r="AJ221" s="134"/>
      <c r="AK221" s="208"/>
      <c r="AL221" s="290"/>
      <c r="AM221" s="88" t="str">
        <f t="shared" si="19"/>
        <v/>
      </c>
      <c r="AN221" s="123" t="str">
        <f t="shared" si="20"/>
        <v/>
      </c>
      <c r="AO221" s="123" t="str">
        <f t="shared" si="21"/>
        <v/>
      </c>
      <c r="AP221" s="123" t="str">
        <f t="shared" si="22"/>
        <v/>
      </c>
      <c r="AQ221" s="89" t="str">
        <f t="shared" si="23"/>
        <v/>
      </c>
      <c r="AR221" s="39"/>
      <c r="AS221" s="234"/>
      <c r="AT221" s="39"/>
    </row>
    <row r="222" spans="2:46" ht="13.5" customHeight="1" thickBot="1" x14ac:dyDescent="0.2">
      <c r="B222" s="291"/>
      <c r="C222" s="29"/>
      <c r="D222" s="187"/>
      <c r="E222" s="58"/>
      <c r="F222" s="190"/>
      <c r="G222" s="190"/>
      <c r="H222" s="190"/>
      <c r="I222" s="58"/>
      <c r="J222" s="58"/>
      <c r="K222" s="189"/>
      <c r="L222" s="259"/>
      <c r="M222" s="259"/>
      <c r="N222" s="58"/>
      <c r="O222" s="30"/>
      <c r="P222" s="58"/>
      <c r="Q222" s="30"/>
      <c r="R222" s="185"/>
      <c r="S222" s="206"/>
      <c r="T222" s="291"/>
      <c r="U222" s="29"/>
      <c r="V222" s="187"/>
      <c r="W222" s="58"/>
      <c r="X222" s="190"/>
      <c r="Y222" s="190"/>
      <c r="Z222" s="190"/>
      <c r="AA222" s="58"/>
      <c r="AB222" s="58"/>
      <c r="AC222" s="189"/>
      <c r="AD222" s="259"/>
      <c r="AE222" s="259"/>
      <c r="AF222" s="58"/>
      <c r="AG222" s="30"/>
      <c r="AH222" s="58"/>
      <c r="AI222" s="30"/>
      <c r="AJ222" s="185"/>
      <c r="AK222" s="208"/>
      <c r="AL222" s="291"/>
      <c r="AM222" s="124" t="str">
        <f t="shared" si="19"/>
        <v/>
      </c>
      <c r="AN222" s="125" t="str">
        <f t="shared" si="20"/>
        <v/>
      </c>
      <c r="AO222" s="125" t="str">
        <f t="shared" si="21"/>
        <v/>
      </c>
      <c r="AP222" s="125" t="str">
        <f t="shared" si="22"/>
        <v/>
      </c>
      <c r="AQ222" s="126" t="str">
        <f t="shared" si="23"/>
        <v/>
      </c>
      <c r="AR222" s="39"/>
      <c r="AS222" s="234"/>
      <c r="AT222" s="39"/>
    </row>
    <row r="223" spans="2:46" ht="13.5" customHeight="1" x14ac:dyDescent="0.15">
      <c r="B223" s="289" t="s">
        <v>110</v>
      </c>
      <c r="C223" s="27" t="s">
        <v>34</v>
      </c>
      <c r="D223" s="41"/>
      <c r="E223" s="57"/>
      <c r="F223" s="98"/>
      <c r="G223" s="98"/>
      <c r="H223" s="98"/>
      <c r="I223" s="62"/>
      <c r="J223" s="62"/>
      <c r="K223" s="63"/>
      <c r="L223" s="258"/>
      <c r="M223" s="258"/>
      <c r="N223" s="57"/>
      <c r="O223" s="28"/>
      <c r="P223" s="57"/>
      <c r="Q223" s="28"/>
      <c r="R223" s="133"/>
      <c r="S223" s="206"/>
      <c r="T223" s="289" t="s">
        <v>110</v>
      </c>
      <c r="U223" s="27" t="s">
        <v>34</v>
      </c>
      <c r="V223" s="41"/>
      <c r="W223" s="57"/>
      <c r="X223" s="98"/>
      <c r="Y223" s="98"/>
      <c r="Z223" s="98"/>
      <c r="AA223" s="62"/>
      <c r="AB223" s="62"/>
      <c r="AC223" s="63"/>
      <c r="AD223" s="258"/>
      <c r="AE223" s="258"/>
      <c r="AF223" s="57"/>
      <c r="AG223" s="28"/>
      <c r="AH223" s="57"/>
      <c r="AI223" s="28"/>
      <c r="AJ223" s="133"/>
      <c r="AK223" s="208"/>
      <c r="AL223" s="289" t="s">
        <v>110</v>
      </c>
      <c r="AM223" s="121" t="str">
        <f t="shared" si="19"/>
        <v/>
      </c>
      <c r="AN223" s="97" t="str">
        <f t="shared" si="20"/>
        <v/>
      </c>
      <c r="AO223" s="97" t="str">
        <f t="shared" si="21"/>
        <v/>
      </c>
      <c r="AP223" s="97" t="str">
        <f t="shared" si="22"/>
        <v/>
      </c>
      <c r="AQ223" s="122" t="str">
        <f t="shared" si="23"/>
        <v/>
      </c>
      <c r="AR223" s="39"/>
      <c r="AS223" s="234"/>
      <c r="AT223" s="39"/>
    </row>
    <row r="224" spans="2:46" ht="13.5" customHeight="1" x14ac:dyDescent="0.15">
      <c r="B224" s="290"/>
      <c r="C224" s="29" t="s">
        <v>35</v>
      </c>
      <c r="D224" s="187"/>
      <c r="E224" s="58"/>
      <c r="F224" s="188"/>
      <c r="G224" s="188"/>
      <c r="H224" s="188"/>
      <c r="I224" s="64"/>
      <c r="J224" s="64"/>
      <c r="K224" s="189"/>
      <c r="L224" s="259"/>
      <c r="M224" s="259"/>
      <c r="N224" s="58"/>
      <c r="O224" s="30"/>
      <c r="P224" s="58"/>
      <c r="Q224" s="30"/>
      <c r="R224" s="134"/>
      <c r="S224" s="206"/>
      <c r="T224" s="290"/>
      <c r="U224" s="29" t="s">
        <v>35</v>
      </c>
      <c r="V224" s="187"/>
      <c r="W224" s="58"/>
      <c r="X224" s="188"/>
      <c r="Y224" s="188"/>
      <c r="Z224" s="188"/>
      <c r="AA224" s="64"/>
      <c r="AB224" s="64"/>
      <c r="AC224" s="189"/>
      <c r="AD224" s="259"/>
      <c r="AE224" s="259"/>
      <c r="AF224" s="58"/>
      <c r="AG224" s="30"/>
      <c r="AH224" s="58"/>
      <c r="AI224" s="30"/>
      <c r="AJ224" s="134"/>
      <c r="AK224" s="208"/>
      <c r="AL224" s="290"/>
      <c r="AM224" s="88" t="str">
        <f t="shared" si="19"/>
        <v/>
      </c>
      <c r="AN224" s="123" t="str">
        <f t="shared" si="20"/>
        <v/>
      </c>
      <c r="AO224" s="123" t="str">
        <f t="shared" si="21"/>
        <v/>
      </c>
      <c r="AP224" s="123" t="str">
        <f t="shared" si="22"/>
        <v/>
      </c>
      <c r="AQ224" s="89" t="str">
        <f t="shared" si="23"/>
        <v/>
      </c>
      <c r="AR224" s="39"/>
      <c r="AS224" s="234"/>
      <c r="AT224" s="39"/>
    </row>
    <row r="225" spans="2:46" ht="13.5" customHeight="1" x14ac:dyDescent="0.15">
      <c r="B225" s="290"/>
      <c r="C225" s="29" t="s">
        <v>36</v>
      </c>
      <c r="D225" s="187"/>
      <c r="E225" s="58"/>
      <c r="F225" s="188"/>
      <c r="G225" s="188"/>
      <c r="H225" s="188"/>
      <c r="I225" s="64"/>
      <c r="J225" s="64"/>
      <c r="K225" s="189"/>
      <c r="L225" s="259"/>
      <c r="M225" s="259"/>
      <c r="N225" s="58"/>
      <c r="O225" s="30"/>
      <c r="P225" s="58"/>
      <c r="Q225" s="30"/>
      <c r="R225" s="134"/>
      <c r="S225" s="206"/>
      <c r="T225" s="290"/>
      <c r="U225" s="29" t="s">
        <v>36</v>
      </c>
      <c r="V225" s="187"/>
      <c r="W225" s="58"/>
      <c r="X225" s="188"/>
      <c r="Y225" s="188"/>
      <c r="Z225" s="188"/>
      <c r="AA225" s="64"/>
      <c r="AB225" s="64"/>
      <c r="AC225" s="189"/>
      <c r="AD225" s="259"/>
      <c r="AE225" s="259"/>
      <c r="AF225" s="58"/>
      <c r="AG225" s="30"/>
      <c r="AH225" s="58"/>
      <c r="AI225" s="30"/>
      <c r="AJ225" s="134"/>
      <c r="AK225" s="208"/>
      <c r="AL225" s="290"/>
      <c r="AM225" s="88" t="str">
        <f t="shared" ref="AM225:AM288" si="24">IF(OR(X225="",F225=""),"",X225-F225)</f>
        <v/>
      </c>
      <c r="AN225" s="123" t="str">
        <f t="shared" ref="AN225:AN288" si="25">IF(OR(Y225="",G225=""),"",Y225-G225)</f>
        <v/>
      </c>
      <c r="AO225" s="123" t="str">
        <f t="shared" ref="AO225:AO288" si="26">IF(OR(Z225="",H225=""),"",Z225-H225)</f>
        <v/>
      </c>
      <c r="AP225" s="123" t="str">
        <f t="shared" ref="AP225:AP288" si="27">IF(OR(AA225="",I225=""),"",AA225-I225)</f>
        <v/>
      </c>
      <c r="AQ225" s="89" t="str">
        <f t="shared" ref="AQ225:AQ288" si="28">IF(OR(AB225="",J225=""),"",AB225-J225)</f>
        <v/>
      </c>
      <c r="AR225" s="39"/>
      <c r="AS225" s="234"/>
      <c r="AT225" s="39"/>
    </row>
    <row r="226" spans="2:46" ht="13.5" customHeight="1" x14ac:dyDescent="0.15">
      <c r="B226" s="290"/>
      <c r="C226" s="29" t="s">
        <v>38</v>
      </c>
      <c r="D226" s="187"/>
      <c r="E226" s="58"/>
      <c r="F226" s="188"/>
      <c r="G226" s="188"/>
      <c r="H226" s="188"/>
      <c r="I226" s="64"/>
      <c r="J226" s="64"/>
      <c r="K226" s="189"/>
      <c r="L226" s="259"/>
      <c r="M226" s="259"/>
      <c r="N226" s="58"/>
      <c r="O226" s="30"/>
      <c r="P226" s="58"/>
      <c r="Q226" s="30"/>
      <c r="R226" s="134"/>
      <c r="S226" s="206"/>
      <c r="T226" s="290"/>
      <c r="U226" s="29" t="s">
        <v>38</v>
      </c>
      <c r="V226" s="187"/>
      <c r="W226" s="58"/>
      <c r="X226" s="188"/>
      <c r="Y226" s="188"/>
      <c r="Z226" s="188"/>
      <c r="AA226" s="64"/>
      <c r="AB226" s="64"/>
      <c r="AC226" s="189"/>
      <c r="AD226" s="259"/>
      <c r="AE226" s="259"/>
      <c r="AF226" s="58"/>
      <c r="AG226" s="30"/>
      <c r="AH226" s="58"/>
      <c r="AI226" s="30"/>
      <c r="AJ226" s="134"/>
      <c r="AK226" s="208"/>
      <c r="AL226" s="290"/>
      <c r="AM226" s="88" t="str">
        <f t="shared" si="24"/>
        <v/>
      </c>
      <c r="AN226" s="123" t="str">
        <f t="shared" si="25"/>
        <v/>
      </c>
      <c r="AO226" s="123" t="str">
        <f t="shared" si="26"/>
        <v/>
      </c>
      <c r="AP226" s="123" t="str">
        <f t="shared" si="27"/>
        <v/>
      </c>
      <c r="AQ226" s="89" t="str">
        <f t="shared" si="28"/>
        <v/>
      </c>
      <c r="AR226" s="39"/>
      <c r="AS226" s="234"/>
      <c r="AT226" s="39"/>
    </row>
    <row r="227" spans="2:46" ht="13.5" customHeight="1" thickBot="1" x14ac:dyDescent="0.2">
      <c r="B227" s="291"/>
      <c r="C227" s="29"/>
      <c r="D227" s="187"/>
      <c r="E227" s="58"/>
      <c r="F227" s="190"/>
      <c r="G227" s="190"/>
      <c r="H227" s="190"/>
      <c r="I227" s="58"/>
      <c r="J227" s="58"/>
      <c r="K227" s="189"/>
      <c r="L227" s="259"/>
      <c r="M227" s="259"/>
      <c r="N227" s="58"/>
      <c r="O227" s="30"/>
      <c r="P227" s="58"/>
      <c r="Q227" s="30"/>
      <c r="R227" s="185"/>
      <c r="S227" s="206"/>
      <c r="T227" s="291"/>
      <c r="U227" s="29"/>
      <c r="V227" s="187"/>
      <c r="W227" s="58"/>
      <c r="X227" s="190"/>
      <c r="Y227" s="190"/>
      <c r="Z227" s="190"/>
      <c r="AA227" s="58"/>
      <c r="AB227" s="58"/>
      <c r="AC227" s="189"/>
      <c r="AD227" s="259"/>
      <c r="AE227" s="259"/>
      <c r="AF227" s="58"/>
      <c r="AG227" s="30"/>
      <c r="AH227" s="58"/>
      <c r="AI227" s="30"/>
      <c r="AJ227" s="185"/>
      <c r="AK227" s="208"/>
      <c r="AL227" s="291"/>
      <c r="AM227" s="124" t="str">
        <f t="shared" si="24"/>
        <v/>
      </c>
      <c r="AN227" s="125" t="str">
        <f t="shared" si="25"/>
        <v/>
      </c>
      <c r="AO227" s="125" t="str">
        <f t="shared" si="26"/>
        <v/>
      </c>
      <c r="AP227" s="125" t="str">
        <f t="shared" si="27"/>
        <v/>
      </c>
      <c r="AQ227" s="126" t="str">
        <f t="shared" si="28"/>
        <v/>
      </c>
      <c r="AR227" s="39"/>
      <c r="AS227" s="234"/>
      <c r="AT227" s="39"/>
    </row>
    <row r="228" spans="2:46" ht="13.5" customHeight="1" x14ac:dyDescent="0.15">
      <c r="B228" s="289" t="s">
        <v>111</v>
      </c>
      <c r="C228" s="27" t="s">
        <v>34</v>
      </c>
      <c r="D228" s="41"/>
      <c r="E228" s="57"/>
      <c r="F228" s="98"/>
      <c r="G228" s="98"/>
      <c r="H228" s="98"/>
      <c r="I228" s="62"/>
      <c r="J228" s="62"/>
      <c r="K228" s="63"/>
      <c r="L228" s="258"/>
      <c r="M228" s="258"/>
      <c r="N228" s="57"/>
      <c r="O228" s="28"/>
      <c r="P228" s="57"/>
      <c r="Q228" s="28"/>
      <c r="R228" s="133"/>
      <c r="S228" s="206"/>
      <c r="T228" s="289" t="s">
        <v>111</v>
      </c>
      <c r="U228" s="27" t="s">
        <v>34</v>
      </c>
      <c r="V228" s="41"/>
      <c r="W228" s="57"/>
      <c r="X228" s="98"/>
      <c r="Y228" s="98"/>
      <c r="Z228" s="98"/>
      <c r="AA228" s="62"/>
      <c r="AB228" s="62"/>
      <c r="AC228" s="63"/>
      <c r="AD228" s="258"/>
      <c r="AE228" s="258"/>
      <c r="AF228" s="57"/>
      <c r="AG228" s="28"/>
      <c r="AH228" s="57"/>
      <c r="AI228" s="28"/>
      <c r="AJ228" s="133"/>
      <c r="AK228" s="208"/>
      <c r="AL228" s="289" t="s">
        <v>111</v>
      </c>
      <c r="AM228" s="121" t="str">
        <f t="shared" si="24"/>
        <v/>
      </c>
      <c r="AN228" s="97" t="str">
        <f t="shared" si="25"/>
        <v/>
      </c>
      <c r="AO228" s="97" t="str">
        <f t="shared" si="26"/>
        <v/>
      </c>
      <c r="AP228" s="97" t="str">
        <f t="shared" si="27"/>
        <v/>
      </c>
      <c r="AQ228" s="122" t="str">
        <f t="shared" si="28"/>
        <v/>
      </c>
      <c r="AR228" s="39"/>
      <c r="AS228" s="234"/>
      <c r="AT228" s="39"/>
    </row>
    <row r="229" spans="2:46" ht="13.5" customHeight="1" x14ac:dyDescent="0.15">
      <c r="B229" s="290"/>
      <c r="C229" s="29" t="s">
        <v>35</v>
      </c>
      <c r="D229" s="187"/>
      <c r="E229" s="58"/>
      <c r="F229" s="188"/>
      <c r="G229" s="188"/>
      <c r="H229" s="188"/>
      <c r="I229" s="64"/>
      <c r="J229" s="64"/>
      <c r="K229" s="189"/>
      <c r="L229" s="259"/>
      <c r="M229" s="259"/>
      <c r="N229" s="58"/>
      <c r="O229" s="30"/>
      <c r="P229" s="58"/>
      <c r="Q229" s="30"/>
      <c r="R229" s="134"/>
      <c r="S229" s="206"/>
      <c r="T229" s="290"/>
      <c r="U229" s="29" t="s">
        <v>35</v>
      </c>
      <c r="V229" s="187"/>
      <c r="W229" s="58"/>
      <c r="X229" s="188"/>
      <c r="Y229" s="188"/>
      <c r="Z229" s="188"/>
      <c r="AA229" s="64"/>
      <c r="AB229" s="64"/>
      <c r="AC229" s="189"/>
      <c r="AD229" s="259"/>
      <c r="AE229" s="259"/>
      <c r="AF229" s="58"/>
      <c r="AG229" s="30"/>
      <c r="AH229" s="58"/>
      <c r="AI229" s="30"/>
      <c r="AJ229" s="134"/>
      <c r="AK229" s="208"/>
      <c r="AL229" s="290"/>
      <c r="AM229" s="88" t="str">
        <f t="shared" si="24"/>
        <v/>
      </c>
      <c r="AN229" s="123" t="str">
        <f t="shared" si="25"/>
        <v/>
      </c>
      <c r="AO229" s="123" t="str">
        <f t="shared" si="26"/>
        <v/>
      </c>
      <c r="AP229" s="123" t="str">
        <f t="shared" si="27"/>
        <v/>
      </c>
      <c r="AQ229" s="89" t="str">
        <f t="shared" si="28"/>
        <v/>
      </c>
      <c r="AR229" s="39"/>
      <c r="AS229" s="234"/>
      <c r="AT229" s="39"/>
    </row>
    <row r="230" spans="2:46" ht="13.5" customHeight="1" x14ac:dyDescent="0.15">
      <c r="B230" s="290"/>
      <c r="C230" s="29" t="s">
        <v>36</v>
      </c>
      <c r="D230" s="187"/>
      <c r="E230" s="58"/>
      <c r="F230" s="188"/>
      <c r="G230" s="188"/>
      <c r="H230" s="188"/>
      <c r="I230" s="64"/>
      <c r="J230" s="64"/>
      <c r="K230" s="189"/>
      <c r="L230" s="259"/>
      <c r="M230" s="259"/>
      <c r="N230" s="58"/>
      <c r="O230" s="30"/>
      <c r="P230" s="58"/>
      <c r="Q230" s="30"/>
      <c r="R230" s="134"/>
      <c r="S230" s="206"/>
      <c r="T230" s="290"/>
      <c r="U230" s="29" t="s">
        <v>36</v>
      </c>
      <c r="V230" s="187"/>
      <c r="W230" s="58"/>
      <c r="X230" s="188"/>
      <c r="Y230" s="188"/>
      <c r="Z230" s="188"/>
      <c r="AA230" s="64"/>
      <c r="AB230" s="64"/>
      <c r="AC230" s="189"/>
      <c r="AD230" s="259"/>
      <c r="AE230" s="259"/>
      <c r="AF230" s="58"/>
      <c r="AG230" s="30"/>
      <c r="AH230" s="58"/>
      <c r="AI230" s="30"/>
      <c r="AJ230" s="134"/>
      <c r="AK230" s="208"/>
      <c r="AL230" s="290"/>
      <c r="AM230" s="88" t="str">
        <f t="shared" si="24"/>
        <v/>
      </c>
      <c r="AN230" s="123" t="str">
        <f t="shared" si="25"/>
        <v/>
      </c>
      <c r="AO230" s="123" t="str">
        <f t="shared" si="26"/>
        <v/>
      </c>
      <c r="AP230" s="123" t="str">
        <f t="shared" si="27"/>
        <v/>
      </c>
      <c r="AQ230" s="89" t="str">
        <f t="shared" si="28"/>
        <v/>
      </c>
      <c r="AR230" s="39"/>
      <c r="AS230" s="234"/>
      <c r="AT230" s="39"/>
    </row>
    <row r="231" spans="2:46" ht="13.5" customHeight="1" x14ac:dyDescent="0.15">
      <c r="B231" s="290"/>
      <c r="C231" s="29" t="s">
        <v>38</v>
      </c>
      <c r="D231" s="187"/>
      <c r="E231" s="58"/>
      <c r="F231" s="188"/>
      <c r="G231" s="188"/>
      <c r="H231" s="188"/>
      <c r="I231" s="64"/>
      <c r="J231" s="64"/>
      <c r="K231" s="189"/>
      <c r="L231" s="259"/>
      <c r="M231" s="259"/>
      <c r="N231" s="58"/>
      <c r="O231" s="30"/>
      <c r="P231" s="58"/>
      <c r="Q231" s="30"/>
      <c r="R231" s="134"/>
      <c r="S231" s="206"/>
      <c r="T231" s="290"/>
      <c r="U231" s="29" t="s">
        <v>38</v>
      </c>
      <c r="V231" s="187"/>
      <c r="W231" s="58"/>
      <c r="X231" s="188"/>
      <c r="Y231" s="188"/>
      <c r="Z231" s="188"/>
      <c r="AA231" s="64"/>
      <c r="AB231" s="64"/>
      <c r="AC231" s="189"/>
      <c r="AD231" s="259"/>
      <c r="AE231" s="259"/>
      <c r="AF231" s="58"/>
      <c r="AG231" s="30"/>
      <c r="AH231" s="58"/>
      <c r="AI231" s="30"/>
      <c r="AJ231" s="134"/>
      <c r="AK231" s="208"/>
      <c r="AL231" s="290"/>
      <c r="AM231" s="88" t="str">
        <f t="shared" si="24"/>
        <v/>
      </c>
      <c r="AN231" s="123" t="str">
        <f t="shared" si="25"/>
        <v/>
      </c>
      <c r="AO231" s="123" t="str">
        <f t="shared" si="26"/>
        <v/>
      </c>
      <c r="AP231" s="123" t="str">
        <f t="shared" si="27"/>
        <v/>
      </c>
      <c r="AQ231" s="89" t="str">
        <f t="shared" si="28"/>
        <v/>
      </c>
      <c r="AR231" s="39"/>
      <c r="AS231" s="234"/>
      <c r="AT231" s="39"/>
    </row>
    <row r="232" spans="2:46" ht="13.5" customHeight="1" thickBot="1" x14ac:dyDescent="0.2">
      <c r="B232" s="291"/>
      <c r="C232" s="29"/>
      <c r="D232" s="187"/>
      <c r="E232" s="58"/>
      <c r="F232" s="190"/>
      <c r="G232" s="190"/>
      <c r="H232" s="190"/>
      <c r="I232" s="58"/>
      <c r="J232" s="58"/>
      <c r="K232" s="189"/>
      <c r="L232" s="259"/>
      <c r="M232" s="259"/>
      <c r="N232" s="58"/>
      <c r="O232" s="30"/>
      <c r="P232" s="58"/>
      <c r="Q232" s="30"/>
      <c r="R232" s="185"/>
      <c r="S232" s="206"/>
      <c r="T232" s="291"/>
      <c r="U232" s="29"/>
      <c r="V232" s="187"/>
      <c r="W232" s="58"/>
      <c r="X232" s="190"/>
      <c r="Y232" s="190"/>
      <c r="Z232" s="190"/>
      <c r="AA232" s="58"/>
      <c r="AB232" s="58"/>
      <c r="AC232" s="189"/>
      <c r="AD232" s="259"/>
      <c r="AE232" s="259"/>
      <c r="AF232" s="58"/>
      <c r="AG232" s="30"/>
      <c r="AH232" s="58"/>
      <c r="AI232" s="30"/>
      <c r="AJ232" s="185"/>
      <c r="AK232" s="208"/>
      <c r="AL232" s="291"/>
      <c r="AM232" s="124" t="str">
        <f t="shared" si="24"/>
        <v/>
      </c>
      <c r="AN232" s="125" t="str">
        <f t="shared" si="25"/>
        <v/>
      </c>
      <c r="AO232" s="125" t="str">
        <f t="shared" si="26"/>
        <v/>
      </c>
      <c r="AP232" s="125" t="str">
        <f t="shared" si="27"/>
        <v/>
      </c>
      <c r="AQ232" s="126" t="str">
        <f t="shared" si="28"/>
        <v/>
      </c>
      <c r="AR232" s="39"/>
      <c r="AS232" s="234"/>
      <c r="AT232" s="39"/>
    </row>
    <row r="233" spans="2:46" ht="13.5" customHeight="1" x14ac:dyDescent="0.15">
      <c r="B233" s="289" t="s">
        <v>112</v>
      </c>
      <c r="C233" s="27" t="s">
        <v>34</v>
      </c>
      <c r="D233" s="41"/>
      <c r="E233" s="57"/>
      <c r="F233" s="98"/>
      <c r="G233" s="98"/>
      <c r="H233" s="98"/>
      <c r="I233" s="62"/>
      <c r="J233" s="62"/>
      <c r="K233" s="63"/>
      <c r="L233" s="258"/>
      <c r="M233" s="258"/>
      <c r="N233" s="57"/>
      <c r="O233" s="28"/>
      <c r="P233" s="57"/>
      <c r="Q233" s="28"/>
      <c r="R233" s="133"/>
      <c r="S233" s="206"/>
      <c r="T233" s="289" t="s">
        <v>112</v>
      </c>
      <c r="U233" s="27" t="s">
        <v>34</v>
      </c>
      <c r="V233" s="41"/>
      <c r="W233" s="57"/>
      <c r="X233" s="98"/>
      <c r="Y233" s="98"/>
      <c r="Z233" s="98"/>
      <c r="AA233" s="62"/>
      <c r="AB233" s="62"/>
      <c r="AC233" s="63"/>
      <c r="AD233" s="258"/>
      <c r="AE233" s="258"/>
      <c r="AF233" s="57"/>
      <c r="AG233" s="28"/>
      <c r="AH233" s="57"/>
      <c r="AI233" s="28"/>
      <c r="AJ233" s="133"/>
      <c r="AK233" s="208"/>
      <c r="AL233" s="289" t="s">
        <v>112</v>
      </c>
      <c r="AM233" s="121" t="str">
        <f t="shared" si="24"/>
        <v/>
      </c>
      <c r="AN233" s="97" t="str">
        <f t="shared" si="25"/>
        <v/>
      </c>
      <c r="AO233" s="97" t="str">
        <f t="shared" si="26"/>
        <v/>
      </c>
      <c r="AP233" s="97" t="str">
        <f t="shared" si="27"/>
        <v/>
      </c>
      <c r="AQ233" s="122" t="str">
        <f t="shared" si="28"/>
        <v/>
      </c>
      <c r="AR233" s="39"/>
      <c r="AS233" s="234"/>
      <c r="AT233" s="39"/>
    </row>
    <row r="234" spans="2:46" ht="13.5" customHeight="1" x14ac:dyDescent="0.15">
      <c r="B234" s="290"/>
      <c r="C234" s="29" t="s">
        <v>35</v>
      </c>
      <c r="D234" s="187"/>
      <c r="E234" s="58"/>
      <c r="F234" s="188"/>
      <c r="G234" s="188"/>
      <c r="H234" s="188"/>
      <c r="I234" s="64"/>
      <c r="J234" s="64"/>
      <c r="K234" s="189"/>
      <c r="L234" s="259"/>
      <c r="M234" s="259"/>
      <c r="N234" s="58"/>
      <c r="O234" s="30"/>
      <c r="P234" s="58"/>
      <c r="Q234" s="30"/>
      <c r="R234" s="134"/>
      <c r="S234" s="206"/>
      <c r="T234" s="290"/>
      <c r="U234" s="29" t="s">
        <v>35</v>
      </c>
      <c r="V234" s="187"/>
      <c r="W234" s="58"/>
      <c r="X234" s="188"/>
      <c r="Y234" s="188"/>
      <c r="Z234" s="188"/>
      <c r="AA234" s="64"/>
      <c r="AB234" s="64"/>
      <c r="AC234" s="189"/>
      <c r="AD234" s="259"/>
      <c r="AE234" s="259"/>
      <c r="AF234" s="58"/>
      <c r="AG234" s="30"/>
      <c r="AH234" s="58"/>
      <c r="AI234" s="30"/>
      <c r="AJ234" s="134"/>
      <c r="AK234" s="208"/>
      <c r="AL234" s="290"/>
      <c r="AM234" s="88" t="str">
        <f t="shared" si="24"/>
        <v/>
      </c>
      <c r="AN234" s="123" t="str">
        <f t="shared" si="25"/>
        <v/>
      </c>
      <c r="AO234" s="123" t="str">
        <f t="shared" si="26"/>
        <v/>
      </c>
      <c r="AP234" s="123" t="str">
        <f t="shared" si="27"/>
        <v/>
      </c>
      <c r="AQ234" s="89" t="str">
        <f t="shared" si="28"/>
        <v/>
      </c>
      <c r="AR234" s="39"/>
      <c r="AS234" s="234"/>
      <c r="AT234" s="39"/>
    </row>
    <row r="235" spans="2:46" ht="13.5" customHeight="1" x14ac:dyDescent="0.15">
      <c r="B235" s="290"/>
      <c r="C235" s="29" t="s">
        <v>36</v>
      </c>
      <c r="D235" s="187"/>
      <c r="E235" s="58"/>
      <c r="F235" s="188"/>
      <c r="G235" s="188"/>
      <c r="H235" s="188"/>
      <c r="I235" s="64"/>
      <c r="J235" s="64"/>
      <c r="K235" s="189"/>
      <c r="L235" s="259"/>
      <c r="M235" s="259"/>
      <c r="N235" s="58"/>
      <c r="O235" s="30"/>
      <c r="P235" s="58"/>
      <c r="Q235" s="30"/>
      <c r="R235" s="134"/>
      <c r="S235" s="206"/>
      <c r="T235" s="290"/>
      <c r="U235" s="29" t="s">
        <v>36</v>
      </c>
      <c r="V235" s="187"/>
      <c r="W235" s="58"/>
      <c r="X235" s="188"/>
      <c r="Y235" s="188"/>
      <c r="Z235" s="188"/>
      <c r="AA235" s="64"/>
      <c r="AB235" s="64"/>
      <c r="AC235" s="189"/>
      <c r="AD235" s="259"/>
      <c r="AE235" s="259"/>
      <c r="AF235" s="58"/>
      <c r="AG235" s="30"/>
      <c r="AH235" s="58"/>
      <c r="AI235" s="30"/>
      <c r="AJ235" s="134"/>
      <c r="AK235" s="208"/>
      <c r="AL235" s="290"/>
      <c r="AM235" s="88" t="str">
        <f t="shared" si="24"/>
        <v/>
      </c>
      <c r="AN235" s="123" t="str">
        <f t="shared" si="25"/>
        <v/>
      </c>
      <c r="AO235" s="123" t="str">
        <f t="shared" si="26"/>
        <v/>
      </c>
      <c r="AP235" s="123" t="str">
        <f t="shared" si="27"/>
        <v/>
      </c>
      <c r="AQ235" s="89" t="str">
        <f t="shared" si="28"/>
        <v/>
      </c>
      <c r="AR235" s="39"/>
      <c r="AS235" s="234"/>
      <c r="AT235" s="39"/>
    </row>
    <row r="236" spans="2:46" ht="13.5" customHeight="1" x14ac:dyDescent="0.15">
      <c r="B236" s="290"/>
      <c r="C236" s="29" t="s">
        <v>38</v>
      </c>
      <c r="D236" s="187"/>
      <c r="E236" s="58"/>
      <c r="F236" s="188"/>
      <c r="G236" s="188"/>
      <c r="H236" s="188"/>
      <c r="I236" s="64"/>
      <c r="J236" s="64"/>
      <c r="K236" s="189"/>
      <c r="L236" s="259"/>
      <c r="M236" s="259"/>
      <c r="N236" s="58"/>
      <c r="O236" s="30"/>
      <c r="P236" s="58"/>
      <c r="Q236" s="30"/>
      <c r="R236" s="134"/>
      <c r="S236" s="206"/>
      <c r="T236" s="290"/>
      <c r="U236" s="29" t="s">
        <v>38</v>
      </c>
      <c r="V236" s="187"/>
      <c r="W236" s="58"/>
      <c r="X236" s="188"/>
      <c r="Y236" s="188"/>
      <c r="Z236" s="188"/>
      <c r="AA236" s="64"/>
      <c r="AB236" s="64"/>
      <c r="AC236" s="189"/>
      <c r="AD236" s="259"/>
      <c r="AE236" s="259"/>
      <c r="AF236" s="58"/>
      <c r="AG236" s="30"/>
      <c r="AH236" s="58"/>
      <c r="AI236" s="30"/>
      <c r="AJ236" s="134"/>
      <c r="AK236" s="208"/>
      <c r="AL236" s="290"/>
      <c r="AM236" s="88" t="str">
        <f t="shared" si="24"/>
        <v/>
      </c>
      <c r="AN236" s="123" t="str">
        <f t="shared" si="25"/>
        <v/>
      </c>
      <c r="AO236" s="123" t="str">
        <f t="shared" si="26"/>
        <v/>
      </c>
      <c r="AP236" s="123" t="str">
        <f t="shared" si="27"/>
        <v/>
      </c>
      <c r="AQ236" s="89" t="str">
        <f t="shared" si="28"/>
        <v/>
      </c>
      <c r="AR236" s="39"/>
      <c r="AS236" s="234"/>
      <c r="AT236" s="39"/>
    </row>
    <row r="237" spans="2:46" ht="13.5" customHeight="1" thickBot="1" x14ac:dyDescent="0.2">
      <c r="B237" s="291"/>
      <c r="C237" s="29"/>
      <c r="D237" s="187"/>
      <c r="E237" s="58"/>
      <c r="F237" s="190"/>
      <c r="G237" s="190"/>
      <c r="H237" s="190"/>
      <c r="I237" s="58"/>
      <c r="J237" s="58"/>
      <c r="K237" s="189"/>
      <c r="L237" s="259"/>
      <c r="M237" s="259"/>
      <c r="N237" s="58"/>
      <c r="O237" s="30"/>
      <c r="P237" s="58"/>
      <c r="Q237" s="30"/>
      <c r="R237" s="185"/>
      <c r="S237" s="206"/>
      <c r="T237" s="291"/>
      <c r="U237" s="29"/>
      <c r="V237" s="187"/>
      <c r="W237" s="58"/>
      <c r="X237" s="190"/>
      <c r="Y237" s="190"/>
      <c r="Z237" s="190"/>
      <c r="AA237" s="58"/>
      <c r="AB237" s="58"/>
      <c r="AC237" s="189"/>
      <c r="AD237" s="259"/>
      <c r="AE237" s="259"/>
      <c r="AF237" s="58"/>
      <c r="AG237" s="30"/>
      <c r="AH237" s="58"/>
      <c r="AI237" s="30"/>
      <c r="AJ237" s="185"/>
      <c r="AK237" s="208"/>
      <c r="AL237" s="291"/>
      <c r="AM237" s="124" t="str">
        <f t="shared" si="24"/>
        <v/>
      </c>
      <c r="AN237" s="125" t="str">
        <f t="shared" si="25"/>
        <v/>
      </c>
      <c r="AO237" s="125" t="str">
        <f t="shared" si="26"/>
        <v/>
      </c>
      <c r="AP237" s="125" t="str">
        <f t="shared" si="27"/>
        <v/>
      </c>
      <c r="AQ237" s="126" t="str">
        <f t="shared" si="28"/>
        <v/>
      </c>
      <c r="AR237" s="39"/>
      <c r="AS237" s="234"/>
      <c r="AT237" s="39"/>
    </row>
    <row r="238" spans="2:46" ht="13.5" customHeight="1" x14ac:dyDescent="0.15">
      <c r="B238" s="289" t="s">
        <v>113</v>
      </c>
      <c r="C238" s="27" t="s">
        <v>34</v>
      </c>
      <c r="D238" s="41"/>
      <c r="E238" s="57"/>
      <c r="F238" s="98"/>
      <c r="G238" s="98"/>
      <c r="H238" s="98"/>
      <c r="I238" s="62"/>
      <c r="J238" s="62"/>
      <c r="K238" s="63"/>
      <c r="L238" s="258"/>
      <c r="M238" s="258"/>
      <c r="N238" s="57"/>
      <c r="O238" s="28"/>
      <c r="P238" s="57"/>
      <c r="Q238" s="28"/>
      <c r="R238" s="133"/>
      <c r="S238" s="206"/>
      <c r="T238" s="289" t="s">
        <v>113</v>
      </c>
      <c r="U238" s="27" t="s">
        <v>34</v>
      </c>
      <c r="V238" s="41"/>
      <c r="W238" s="57"/>
      <c r="X238" s="98"/>
      <c r="Y238" s="98"/>
      <c r="Z238" s="98"/>
      <c r="AA238" s="62"/>
      <c r="AB238" s="62"/>
      <c r="AC238" s="63"/>
      <c r="AD238" s="258"/>
      <c r="AE238" s="258"/>
      <c r="AF238" s="57"/>
      <c r="AG238" s="28"/>
      <c r="AH238" s="57"/>
      <c r="AI238" s="28"/>
      <c r="AJ238" s="133"/>
      <c r="AK238" s="208"/>
      <c r="AL238" s="289" t="s">
        <v>113</v>
      </c>
      <c r="AM238" s="121" t="str">
        <f t="shared" si="24"/>
        <v/>
      </c>
      <c r="AN238" s="97" t="str">
        <f t="shared" si="25"/>
        <v/>
      </c>
      <c r="AO238" s="97" t="str">
        <f t="shared" si="26"/>
        <v/>
      </c>
      <c r="AP238" s="97" t="str">
        <f t="shared" si="27"/>
        <v/>
      </c>
      <c r="AQ238" s="122" t="str">
        <f t="shared" si="28"/>
        <v/>
      </c>
      <c r="AR238" s="39"/>
      <c r="AS238" s="234"/>
      <c r="AT238" s="39"/>
    </row>
    <row r="239" spans="2:46" ht="13.5" customHeight="1" x14ac:dyDescent="0.15">
      <c r="B239" s="290"/>
      <c r="C239" s="29" t="s">
        <v>35</v>
      </c>
      <c r="D239" s="187"/>
      <c r="E239" s="58"/>
      <c r="F239" s="188"/>
      <c r="G239" s="188"/>
      <c r="H239" s="188"/>
      <c r="I239" s="64"/>
      <c r="J239" s="64"/>
      <c r="K239" s="189"/>
      <c r="L239" s="259"/>
      <c r="M239" s="259"/>
      <c r="N239" s="58"/>
      <c r="O239" s="30"/>
      <c r="P239" s="58"/>
      <c r="Q239" s="30"/>
      <c r="R239" s="134"/>
      <c r="S239" s="206"/>
      <c r="T239" s="290"/>
      <c r="U239" s="29" t="s">
        <v>35</v>
      </c>
      <c r="V239" s="187"/>
      <c r="W239" s="58"/>
      <c r="X239" s="188"/>
      <c r="Y239" s="188"/>
      <c r="Z239" s="188"/>
      <c r="AA239" s="64"/>
      <c r="AB239" s="64"/>
      <c r="AC239" s="189"/>
      <c r="AD239" s="259"/>
      <c r="AE239" s="259"/>
      <c r="AF239" s="58"/>
      <c r="AG239" s="30"/>
      <c r="AH239" s="58"/>
      <c r="AI239" s="30"/>
      <c r="AJ239" s="134"/>
      <c r="AK239" s="208"/>
      <c r="AL239" s="290"/>
      <c r="AM239" s="88" t="str">
        <f t="shared" si="24"/>
        <v/>
      </c>
      <c r="AN239" s="123" t="str">
        <f t="shared" si="25"/>
        <v/>
      </c>
      <c r="AO239" s="123" t="str">
        <f t="shared" si="26"/>
        <v/>
      </c>
      <c r="AP239" s="123" t="str">
        <f t="shared" si="27"/>
        <v/>
      </c>
      <c r="AQ239" s="89" t="str">
        <f t="shared" si="28"/>
        <v/>
      </c>
      <c r="AR239" s="39"/>
      <c r="AS239" s="234"/>
      <c r="AT239" s="39"/>
    </row>
    <row r="240" spans="2:46" ht="13.5" customHeight="1" x14ac:dyDescent="0.15">
      <c r="B240" s="290"/>
      <c r="C240" s="29" t="s">
        <v>36</v>
      </c>
      <c r="D240" s="187"/>
      <c r="E240" s="58"/>
      <c r="F240" s="188"/>
      <c r="G240" s="188"/>
      <c r="H240" s="188"/>
      <c r="I240" s="64"/>
      <c r="J240" s="64"/>
      <c r="K240" s="189"/>
      <c r="L240" s="259"/>
      <c r="M240" s="259"/>
      <c r="N240" s="58"/>
      <c r="O240" s="30"/>
      <c r="P240" s="58"/>
      <c r="Q240" s="30"/>
      <c r="R240" s="134"/>
      <c r="S240" s="206"/>
      <c r="T240" s="290"/>
      <c r="U240" s="29" t="s">
        <v>36</v>
      </c>
      <c r="V240" s="187"/>
      <c r="W240" s="58"/>
      <c r="X240" s="188"/>
      <c r="Y240" s="188"/>
      <c r="Z240" s="188"/>
      <c r="AA240" s="64"/>
      <c r="AB240" s="64"/>
      <c r="AC240" s="189"/>
      <c r="AD240" s="259"/>
      <c r="AE240" s="259"/>
      <c r="AF240" s="58"/>
      <c r="AG240" s="30"/>
      <c r="AH240" s="58"/>
      <c r="AI240" s="30"/>
      <c r="AJ240" s="134"/>
      <c r="AK240" s="208"/>
      <c r="AL240" s="290"/>
      <c r="AM240" s="88" t="str">
        <f t="shared" si="24"/>
        <v/>
      </c>
      <c r="AN240" s="123" t="str">
        <f t="shared" si="25"/>
        <v/>
      </c>
      <c r="AO240" s="123" t="str">
        <f t="shared" si="26"/>
        <v/>
      </c>
      <c r="AP240" s="123" t="str">
        <f t="shared" si="27"/>
        <v/>
      </c>
      <c r="AQ240" s="89" t="str">
        <f t="shared" si="28"/>
        <v/>
      </c>
      <c r="AR240" s="39"/>
      <c r="AS240" s="234"/>
      <c r="AT240" s="39"/>
    </row>
    <row r="241" spans="2:46" ht="13.5" customHeight="1" x14ac:dyDescent="0.15">
      <c r="B241" s="290"/>
      <c r="C241" s="29" t="s">
        <v>38</v>
      </c>
      <c r="D241" s="187"/>
      <c r="E241" s="58"/>
      <c r="F241" s="188"/>
      <c r="G241" s="188"/>
      <c r="H241" s="188"/>
      <c r="I241" s="64"/>
      <c r="J241" s="64"/>
      <c r="K241" s="189"/>
      <c r="L241" s="259"/>
      <c r="M241" s="259"/>
      <c r="N241" s="58"/>
      <c r="O241" s="30"/>
      <c r="P241" s="58"/>
      <c r="Q241" s="30"/>
      <c r="R241" s="134"/>
      <c r="S241" s="206"/>
      <c r="T241" s="290"/>
      <c r="U241" s="29" t="s">
        <v>38</v>
      </c>
      <c r="V241" s="187"/>
      <c r="W241" s="58"/>
      <c r="X241" s="188"/>
      <c r="Y241" s="188"/>
      <c r="Z241" s="188"/>
      <c r="AA241" s="64"/>
      <c r="AB241" s="64"/>
      <c r="AC241" s="189"/>
      <c r="AD241" s="259"/>
      <c r="AE241" s="259"/>
      <c r="AF241" s="58"/>
      <c r="AG241" s="30"/>
      <c r="AH241" s="58"/>
      <c r="AI241" s="30"/>
      <c r="AJ241" s="134"/>
      <c r="AK241" s="208"/>
      <c r="AL241" s="290"/>
      <c r="AM241" s="88" t="str">
        <f t="shared" si="24"/>
        <v/>
      </c>
      <c r="AN241" s="123" t="str">
        <f t="shared" si="25"/>
        <v/>
      </c>
      <c r="AO241" s="123" t="str">
        <f t="shared" si="26"/>
        <v/>
      </c>
      <c r="AP241" s="123" t="str">
        <f t="shared" si="27"/>
        <v/>
      </c>
      <c r="AQ241" s="89" t="str">
        <f t="shared" si="28"/>
        <v/>
      </c>
      <c r="AR241" s="39"/>
      <c r="AS241" s="234"/>
      <c r="AT241" s="39"/>
    </row>
    <row r="242" spans="2:46" ht="13.5" customHeight="1" thickBot="1" x14ac:dyDescent="0.2">
      <c r="B242" s="291"/>
      <c r="C242" s="29"/>
      <c r="D242" s="187"/>
      <c r="E242" s="58"/>
      <c r="F242" s="190"/>
      <c r="G242" s="190"/>
      <c r="H242" s="190"/>
      <c r="I242" s="58"/>
      <c r="J242" s="58"/>
      <c r="K242" s="189"/>
      <c r="L242" s="259"/>
      <c r="M242" s="259"/>
      <c r="N242" s="58"/>
      <c r="O242" s="30"/>
      <c r="P242" s="58"/>
      <c r="Q242" s="30"/>
      <c r="R242" s="185"/>
      <c r="S242" s="206"/>
      <c r="T242" s="291"/>
      <c r="U242" s="29"/>
      <c r="V242" s="187"/>
      <c r="W242" s="58"/>
      <c r="X242" s="190"/>
      <c r="Y242" s="190"/>
      <c r="Z242" s="190"/>
      <c r="AA242" s="58"/>
      <c r="AB242" s="58"/>
      <c r="AC242" s="189"/>
      <c r="AD242" s="259"/>
      <c r="AE242" s="259"/>
      <c r="AF242" s="58"/>
      <c r="AG242" s="30"/>
      <c r="AH242" s="58"/>
      <c r="AI242" s="30"/>
      <c r="AJ242" s="185"/>
      <c r="AK242" s="208"/>
      <c r="AL242" s="291"/>
      <c r="AM242" s="124" t="str">
        <f t="shared" si="24"/>
        <v/>
      </c>
      <c r="AN242" s="125" t="str">
        <f t="shared" si="25"/>
        <v/>
      </c>
      <c r="AO242" s="125" t="str">
        <f t="shared" si="26"/>
        <v/>
      </c>
      <c r="AP242" s="125" t="str">
        <f t="shared" si="27"/>
        <v/>
      </c>
      <c r="AQ242" s="126" t="str">
        <f t="shared" si="28"/>
        <v/>
      </c>
      <c r="AR242" s="39"/>
      <c r="AS242" s="234"/>
      <c r="AT242" s="39"/>
    </row>
    <row r="243" spans="2:46" ht="13.5" customHeight="1" x14ac:dyDescent="0.15">
      <c r="B243" s="289" t="s">
        <v>114</v>
      </c>
      <c r="C243" s="27" t="s">
        <v>34</v>
      </c>
      <c r="D243" s="41"/>
      <c r="E243" s="57"/>
      <c r="F243" s="98"/>
      <c r="G243" s="98"/>
      <c r="H243" s="98"/>
      <c r="I243" s="62"/>
      <c r="J243" s="62"/>
      <c r="K243" s="63"/>
      <c r="L243" s="258"/>
      <c r="M243" s="258"/>
      <c r="N243" s="57"/>
      <c r="O243" s="28"/>
      <c r="P243" s="57"/>
      <c r="Q243" s="28"/>
      <c r="R243" s="133"/>
      <c r="S243" s="206"/>
      <c r="T243" s="289" t="s">
        <v>114</v>
      </c>
      <c r="U243" s="27" t="s">
        <v>34</v>
      </c>
      <c r="V243" s="41"/>
      <c r="W243" s="57"/>
      <c r="X243" s="98"/>
      <c r="Y243" s="98"/>
      <c r="Z243" s="98"/>
      <c r="AA243" s="62"/>
      <c r="AB243" s="62"/>
      <c r="AC243" s="63"/>
      <c r="AD243" s="258"/>
      <c r="AE243" s="258"/>
      <c r="AF243" s="57"/>
      <c r="AG243" s="28"/>
      <c r="AH243" s="57"/>
      <c r="AI243" s="28"/>
      <c r="AJ243" s="133"/>
      <c r="AK243" s="208"/>
      <c r="AL243" s="289" t="s">
        <v>114</v>
      </c>
      <c r="AM243" s="121" t="str">
        <f t="shared" si="24"/>
        <v/>
      </c>
      <c r="AN243" s="97" t="str">
        <f t="shared" si="25"/>
        <v/>
      </c>
      <c r="AO243" s="97" t="str">
        <f t="shared" si="26"/>
        <v/>
      </c>
      <c r="AP243" s="97" t="str">
        <f t="shared" si="27"/>
        <v/>
      </c>
      <c r="AQ243" s="122" t="str">
        <f t="shared" si="28"/>
        <v/>
      </c>
      <c r="AR243" s="39"/>
      <c r="AS243" s="234"/>
      <c r="AT243" s="39"/>
    </row>
    <row r="244" spans="2:46" ht="13.5" customHeight="1" x14ac:dyDescent="0.15">
      <c r="B244" s="290"/>
      <c r="C244" s="29" t="s">
        <v>35</v>
      </c>
      <c r="D244" s="187"/>
      <c r="E244" s="58"/>
      <c r="F244" s="188"/>
      <c r="G244" s="188"/>
      <c r="H244" s="188"/>
      <c r="I244" s="64"/>
      <c r="J244" s="64"/>
      <c r="K244" s="189"/>
      <c r="L244" s="259"/>
      <c r="M244" s="259"/>
      <c r="N244" s="58"/>
      <c r="O244" s="30"/>
      <c r="P244" s="58"/>
      <c r="Q244" s="30"/>
      <c r="R244" s="134"/>
      <c r="S244" s="206"/>
      <c r="T244" s="290"/>
      <c r="U244" s="29" t="s">
        <v>35</v>
      </c>
      <c r="V244" s="187"/>
      <c r="W244" s="58"/>
      <c r="X244" s="188"/>
      <c r="Y244" s="188"/>
      <c r="Z244" s="188"/>
      <c r="AA244" s="64"/>
      <c r="AB244" s="64"/>
      <c r="AC244" s="189"/>
      <c r="AD244" s="259"/>
      <c r="AE244" s="259"/>
      <c r="AF244" s="58"/>
      <c r="AG244" s="30"/>
      <c r="AH244" s="58"/>
      <c r="AI244" s="30"/>
      <c r="AJ244" s="134"/>
      <c r="AK244" s="208"/>
      <c r="AL244" s="290"/>
      <c r="AM244" s="88" t="str">
        <f t="shared" si="24"/>
        <v/>
      </c>
      <c r="AN244" s="123" t="str">
        <f t="shared" si="25"/>
        <v/>
      </c>
      <c r="AO244" s="123" t="str">
        <f t="shared" si="26"/>
        <v/>
      </c>
      <c r="AP244" s="123" t="str">
        <f t="shared" si="27"/>
        <v/>
      </c>
      <c r="AQ244" s="89" t="str">
        <f t="shared" si="28"/>
        <v/>
      </c>
      <c r="AR244" s="39"/>
      <c r="AS244" s="234"/>
      <c r="AT244" s="39"/>
    </row>
    <row r="245" spans="2:46" ht="13.5" customHeight="1" x14ac:dyDescent="0.15">
      <c r="B245" s="290"/>
      <c r="C245" s="29" t="s">
        <v>36</v>
      </c>
      <c r="D245" s="187"/>
      <c r="E245" s="58"/>
      <c r="F245" s="188"/>
      <c r="G245" s="188"/>
      <c r="H245" s="188"/>
      <c r="I245" s="64"/>
      <c r="J245" s="64"/>
      <c r="K245" s="189"/>
      <c r="L245" s="259"/>
      <c r="M245" s="259"/>
      <c r="N245" s="58"/>
      <c r="O245" s="30"/>
      <c r="P245" s="58"/>
      <c r="Q245" s="30"/>
      <c r="R245" s="134"/>
      <c r="S245" s="206"/>
      <c r="T245" s="290"/>
      <c r="U245" s="29" t="s">
        <v>36</v>
      </c>
      <c r="V245" s="187"/>
      <c r="W245" s="58"/>
      <c r="X245" s="188"/>
      <c r="Y245" s="188"/>
      <c r="Z245" s="188"/>
      <c r="AA245" s="64"/>
      <c r="AB245" s="64"/>
      <c r="AC245" s="189"/>
      <c r="AD245" s="259"/>
      <c r="AE245" s="259"/>
      <c r="AF245" s="58"/>
      <c r="AG245" s="30"/>
      <c r="AH245" s="58"/>
      <c r="AI245" s="30"/>
      <c r="AJ245" s="134"/>
      <c r="AK245" s="208"/>
      <c r="AL245" s="290"/>
      <c r="AM245" s="88" t="str">
        <f t="shared" si="24"/>
        <v/>
      </c>
      <c r="AN245" s="123" t="str">
        <f t="shared" si="25"/>
        <v/>
      </c>
      <c r="AO245" s="123" t="str">
        <f t="shared" si="26"/>
        <v/>
      </c>
      <c r="AP245" s="123" t="str">
        <f t="shared" si="27"/>
        <v/>
      </c>
      <c r="AQ245" s="89" t="str">
        <f t="shared" si="28"/>
        <v/>
      </c>
      <c r="AR245" s="39"/>
      <c r="AS245" s="234"/>
      <c r="AT245" s="39"/>
    </row>
    <row r="246" spans="2:46" ht="13.5" customHeight="1" x14ac:dyDescent="0.15">
      <c r="B246" s="290"/>
      <c r="C246" s="29" t="s">
        <v>38</v>
      </c>
      <c r="D246" s="187"/>
      <c r="E246" s="58"/>
      <c r="F246" s="188"/>
      <c r="G246" s="188"/>
      <c r="H246" s="188"/>
      <c r="I246" s="64"/>
      <c r="J246" s="64"/>
      <c r="K246" s="189"/>
      <c r="L246" s="259"/>
      <c r="M246" s="259"/>
      <c r="N246" s="58"/>
      <c r="O246" s="30"/>
      <c r="P246" s="58"/>
      <c r="Q246" s="30"/>
      <c r="R246" s="134"/>
      <c r="S246" s="206"/>
      <c r="T246" s="290"/>
      <c r="U246" s="29" t="s">
        <v>38</v>
      </c>
      <c r="V246" s="187"/>
      <c r="W246" s="58"/>
      <c r="X246" s="188"/>
      <c r="Y246" s="188"/>
      <c r="Z246" s="188"/>
      <c r="AA246" s="64"/>
      <c r="AB246" s="64"/>
      <c r="AC246" s="189"/>
      <c r="AD246" s="259"/>
      <c r="AE246" s="259"/>
      <c r="AF246" s="58"/>
      <c r="AG246" s="30"/>
      <c r="AH246" s="58"/>
      <c r="AI246" s="30"/>
      <c r="AJ246" s="134"/>
      <c r="AK246" s="208"/>
      <c r="AL246" s="290"/>
      <c r="AM246" s="88" t="str">
        <f t="shared" si="24"/>
        <v/>
      </c>
      <c r="AN246" s="123" t="str">
        <f t="shared" si="25"/>
        <v/>
      </c>
      <c r="AO246" s="123" t="str">
        <f t="shared" si="26"/>
        <v/>
      </c>
      <c r="AP246" s="123" t="str">
        <f t="shared" si="27"/>
        <v/>
      </c>
      <c r="AQ246" s="89" t="str">
        <f t="shared" si="28"/>
        <v/>
      </c>
      <c r="AR246" s="39"/>
      <c r="AS246" s="234"/>
      <c r="AT246" s="39"/>
    </row>
    <row r="247" spans="2:46" ht="13.5" customHeight="1" thickBot="1" x14ac:dyDescent="0.2">
      <c r="B247" s="291"/>
      <c r="C247" s="29"/>
      <c r="D247" s="187"/>
      <c r="E247" s="58"/>
      <c r="F247" s="190"/>
      <c r="G247" s="190"/>
      <c r="H247" s="190"/>
      <c r="I247" s="58"/>
      <c r="J247" s="58"/>
      <c r="K247" s="189"/>
      <c r="L247" s="259"/>
      <c r="M247" s="259"/>
      <c r="N247" s="58"/>
      <c r="O247" s="30"/>
      <c r="P247" s="58"/>
      <c r="Q247" s="30"/>
      <c r="R247" s="185"/>
      <c r="S247" s="206"/>
      <c r="T247" s="291"/>
      <c r="U247" s="29"/>
      <c r="V247" s="187"/>
      <c r="W247" s="58"/>
      <c r="X247" s="190"/>
      <c r="Y247" s="190"/>
      <c r="Z247" s="190"/>
      <c r="AA247" s="58"/>
      <c r="AB247" s="58"/>
      <c r="AC247" s="189"/>
      <c r="AD247" s="259"/>
      <c r="AE247" s="259"/>
      <c r="AF247" s="58"/>
      <c r="AG247" s="30"/>
      <c r="AH247" s="58"/>
      <c r="AI247" s="30"/>
      <c r="AJ247" s="185"/>
      <c r="AK247" s="208"/>
      <c r="AL247" s="291"/>
      <c r="AM247" s="124" t="str">
        <f t="shared" si="24"/>
        <v/>
      </c>
      <c r="AN247" s="125" t="str">
        <f t="shared" si="25"/>
        <v/>
      </c>
      <c r="AO247" s="125" t="str">
        <f t="shared" si="26"/>
        <v/>
      </c>
      <c r="AP247" s="125" t="str">
        <f t="shared" si="27"/>
        <v/>
      </c>
      <c r="AQ247" s="126" t="str">
        <f t="shared" si="28"/>
        <v/>
      </c>
      <c r="AR247" s="39"/>
      <c r="AS247" s="234"/>
      <c r="AT247" s="39"/>
    </row>
    <row r="248" spans="2:46" ht="13.5" customHeight="1" x14ac:dyDescent="0.15">
      <c r="B248" s="289" t="s">
        <v>115</v>
      </c>
      <c r="C248" s="27" t="s">
        <v>34</v>
      </c>
      <c r="D248" s="41"/>
      <c r="E248" s="57"/>
      <c r="F248" s="98"/>
      <c r="G248" s="98"/>
      <c r="H248" s="98"/>
      <c r="I248" s="62"/>
      <c r="J248" s="62"/>
      <c r="K248" s="63"/>
      <c r="L248" s="258"/>
      <c r="M248" s="258"/>
      <c r="N248" s="57"/>
      <c r="O248" s="28"/>
      <c r="P248" s="57"/>
      <c r="Q248" s="28"/>
      <c r="R248" s="133"/>
      <c r="S248" s="206"/>
      <c r="T248" s="289" t="s">
        <v>115</v>
      </c>
      <c r="U248" s="27" t="s">
        <v>34</v>
      </c>
      <c r="V248" s="41"/>
      <c r="W248" s="57"/>
      <c r="X248" s="98"/>
      <c r="Y248" s="98"/>
      <c r="Z248" s="98"/>
      <c r="AA248" s="62"/>
      <c r="AB248" s="62"/>
      <c r="AC248" s="63"/>
      <c r="AD248" s="258"/>
      <c r="AE248" s="258"/>
      <c r="AF248" s="57"/>
      <c r="AG248" s="28"/>
      <c r="AH248" s="57"/>
      <c r="AI248" s="28"/>
      <c r="AJ248" s="133"/>
      <c r="AK248" s="208"/>
      <c r="AL248" s="289" t="s">
        <v>115</v>
      </c>
      <c r="AM248" s="121" t="str">
        <f t="shared" si="24"/>
        <v/>
      </c>
      <c r="AN248" s="97" t="str">
        <f t="shared" si="25"/>
        <v/>
      </c>
      <c r="AO248" s="97" t="str">
        <f t="shared" si="26"/>
        <v/>
      </c>
      <c r="AP248" s="97" t="str">
        <f t="shared" si="27"/>
        <v/>
      </c>
      <c r="AQ248" s="122" t="str">
        <f t="shared" si="28"/>
        <v/>
      </c>
      <c r="AR248" s="39"/>
      <c r="AS248" s="234"/>
      <c r="AT248" s="39"/>
    </row>
    <row r="249" spans="2:46" ht="13.5" customHeight="1" x14ac:dyDescent="0.15">
      <c r="B249" s="290"/>
      <c r="C249" s="29" t="s">
        <v>35</v>
      </c>
      <c r="D249" s="187"/>
      <c r="E249" s="58"/>
      <c r="F249" s="188"/>
      <c r="G249" s="188"/>
      <c r="H249" s="188"/>
      <c r="I249" s="64"/>
      <c r="J249" s="64"/>
      <c r="K249" s="189"/>
      <c r="L249" s="259"/>
      <c r="M249" s="259"/>
      <c r="N249" s="58"/>
      <c r="O249" s="30"/>
      <c r="P249" s="58"/>
      <c r="Q249" s="30"/>
      <c r="R249" s="134"/>
      <c r="S249" s="206"/>
      <c r="T249" s="290"/>
      <c r="U249" s="29" t="s">
        <v>35</v>
      </c>
      <c r="V249" s="187"/>
      <c r="W249" s="58"/>
      <c r="X249" s="188"/>
      <c r="Y249" s="188"/>
      <c r="Z249" s="188"/>
      <c r="AA249" s="64"/>
      <c r="AB249" s="64"/>
      <c r="AC249" s="189"/>
      <c r="AD249" s="259"/>
      <c r="AE249" s="259"/>
      <c r="AF249" s="58"/>
      <c r="AG249" s="30"/>
      <c r="AH249" s="58"/>
      <c r="AI249" s="30"/>
      <c r="AJ249" s="134"/>
      <c r="AK249" s="208"/>
      <c r="AL249" s="290"/>
      <c r="AM249" s="88" t="str">
        <f t="shared" si="24"/>
        <v/>
      </c>
      <c r="AN249" s="123" t="str">
        <f t="shared" si="25"/>
        <v/>
      </c>
      <c r="AO249" s="123" t="str">
        <f t="shared" si="26"/>
        <v/>
      </c>
      <c r="AP249" s="123" t="str">
        <f t="shared" si="27"/>
        <v/>
      </c>
      <c r="AQ249" s="89" t="str">
        <f t="shared" si="28"/>
        <v/>
      </c>
      <c r="AR249" s="39"/>
      <c r="AS249" s="234"/>
      <c r="AT249" s="39"/>
    </row>
    <row r="250" spans="2:46" ht="13.5" customHeight="1" x14ac:dyDescent="0.15">
      <c r="B250" s="290"/>
      <c r="C250" s="29" t="s">
        <v>36</v>
      </c>
      <c r="D250" s="187"/>
      <c r="E250" s="58"/>
      <c r="F250" s="188"/>
      <c r="G250" s="188"/>
      <c r="H250" s="188"/>
      <c r="I250" s="64"/>
      <c r="J250" s="64"/>
      <c r="K250" s="189"/>
      <c r="L250" s="259"/>
      <c r="M250" s="259"/>
      <c r="N250" s="58"/>
      <c r="O250" s="30"/>
      <c r="P250" s="58"/>
      <c r="Q250" s="30"/>
      <c r="R250" s="134"/>
      <c r="S250" s="206"/>
      <c r="T250" s="290"/>
      <c r="U250" s="29" t="s">
        <v>36</v>
      </c>
      <c r="V250" s="187"/>
      <c r="W250" s="58"/>
      <c r="X250" s="188"/>
      <c r="Y250" s="188"/>
      <c r="Z250" s="188"/>
      <c r="AA250" s="64"/>
      <c r="AB250" s="64"/>
      <c r="AC250" s="189"/>
      <c r="AD250" s="259"/>
      <c r="AE250" s="259"/>
      <c r="AF250" s="58"/>
      <c r="AG250" s="30"/>
      <c r="AH250" s="58"/>
      <c r="AI250" s="30"/>
      <c r="AJ250" s="134"/>
      <c r="AK250" s="208"/>
      <c r="AL250" s="290"/>
      <c r="AM250" s="88" t="str">
        <f t="shared" si="24"/>
        <v/>
      </c>
      <c r="AN250" s="123" t="str">
        <f t="shared" si="25"/>
        <v/>
      </c>
      <c r="AO250" s="123" t="str">
        <f t="shared" si="26"/>
        <v/>
      </c>
      <c r="AP250" s="123" t="str">
        <f t="shared" si="27"/>
        <v/>
      </c>
      <c r="AQ250" s="89" t="str">
        <f t="shared" si="28"/>
        <v/>
      </c>
      <c r="AR250" s="39"/>
      <c r="AS250" s="234"/>
      <c r="AT250" s="39"/>
    </row>
    <row r="251" spans="2:46" ht="13.5" customHeight="1" x14ac:dyDescent="0.15">
      <c r="B251" s="290"/>
      <c r="C251" s="29" t="s">
        <v>38</v>
      </c>
      <c r="D251" s="187"/>
      <c r="E251" s="58"/>
      <c r="F251" s="188"/>
      <c r="G251" s="188"/>
      <c r="H251" s="188"/>
      <c r="I251" s="64"/>
      <c r="J251" s="64"/>
      <c r="K251" s="189"/>
      <c r="L251" s="259"/>
      <c r="M251" s="259"/>
      <c r="N251" s="58"/>
      <c r="O251" s="30"/>
      <c r="P251" s="58"/>
      <c r="Q251" s="30"/>
      <c r="R251" s="134"/>
      <c r="S251" s="206"/>
      <c r="T251" s="290"/>
      <c r="U251" s="29" t="s">
        <v>38</v>
      </c>
      <c r="V251" s="187"/>
      <c r="W251" s="58"/>
      <c r="X251" s="188"/>
      <c r="Y251" s="188"/>
      <c r="Z251" s="188"/>
      <c r="AA251" s="64"/>
      <c r="AB251" s="64"/>
      <c r="AC251" s="189"/>
      <c r="AD251" s="259"/>
      <c r="AE251" s="259"/>
      <c r="AF251" s="58"/>
      <c r="AG251" s="30"/>
      <c r="AH251" s="58"/>
      <c r="AI251" s="30"/>
      <c r="AJ251" s="134"/>
      <c r="AK251" s="208"/>
      <c r="AL251" s="290"/>
      <c r="AM251" s="88" t="str">
        <f t="shared" si="24"/>
        <v/>
      </c>
      <c r="AN251" s="123" t="str">
        <f t="shared" si="25"/>
        <v/>
      </c>
      <c r="AO251" s="123" t="str">
        <f t="shared" si="26"/>
        <v/>
      </c>
      <c r="AP251" s="123" t="str">
        <f t="shared" si="27"/>
        <v/>
      </c>
      <c r="AQ251" s="89" t="str">
        <f t="shared" si="28"/>
        <v/>
      </c>
      <c r="AR251" s="39"/>
      <c r="AS251" s="234"/>
      <c r="AT251" s="39"/>
    </row>
    <row r="252" spans="2:46" ht="13.5" customHeight="1" thickBot="1" x14ac:dyDescent="0.2">
      <c r="B252" s="291"/>
      <c r="C252" s="29"/>
      <c r="D252" s="187"/>
      <c r="E252" s="58"/>
      <c r="F252" s="190"/>
      <c r="G252" s="190"/>
      <c r="H252" s="190"/>
      <c r="I252" s="58"/>
      <c r="J252" s="58"/>
      <c r="K252" s="189"/>
      <c r="L252" s="259"/>
      <c r="M252" s="259"/>
      <c r="N252" s="58"/>
      <c r="O252" s="30"/>
      <c r="P252" s="58"/>
      <c r="Q252" s="30"/>
      <c r="R252" s="185"/>
      <c r="S252" s="206"/>
      <c r="T252" s="291"/>
      <c r="U252" s="29"/>
      <c r="V252" s="187"/>
      <c r="W252" s="58"/>
      <c r="X252" s="190"/>
      <c r="Y252" s="190"/>
      <c r="Z252" s="190"/>
      <c r="AA252" s="58"/>
      <c r="AB252" s="58"/>
      <c r="AC252" s="189"/>
      <c r="AD252" s="259"/>
      <c r="AE252" s="259"/>
      <c r="AF252" s="58"/>
      <c r="AG252" s="30"/>
      <c r="AH252" s="58"/>
      <c r="AI252" s="30"/>
      <c r="AJ252" s="185"/>
      <c r="AK252" s="208"/>
      <c r="AL252" s="291"/>
      <c r="AM252" s="124" t="str">
        <f t="shared" si="24"/>
        <v/>
      </c>
      <c r="AN252" s="125" t="str">
        <f t="shared" si="25"/>
        <v/>
      </c>
      <c r="AO252" s="125" t="str">
        <f t="shared" si="26"/>
        <v/>
      </c>
      <c r="AP252" s="125" t="str">
        <f t="shared" si="27"/>
        <v/>
      </c>
      <c r="AQ252" s="126" t="str">
        <f t="shared" si="28"/>
        <v/>
      </c>
      <c r="AR252" s="39"/>
      <c r="AS252" s="234"/>
      <c r="AT252" s="39"/>
    </row>
    <row r="253" spans="2:46" ht="13.5" customHeight="1" x14ac:dyDescent="0.15">
      <c r="B253" s="289" t="s">
        <v>116</v>
      </c>
      <c r="C253" s="27" t="s">
        <v>34</v>
      </c>
      <c r="D253" s="41"/>
      <c r="E253" s="57"/>
      <c r="F253" s="98"/>
      <c r="G253" s="98"/>
      <c r="H253" s="98"/>
      <c r="I253" s="62"/>
      <c r="J253" s="62"/>
      <c r="K253" s="63"/>
      <c r="L253" s="258"/>
      <c r="M253" s="258"/>
      <c r="N253" s="57"/>
      <c r="O253" s="28"/>
      <c r="P253" s="57"/>
      <c r="Q253" s="28"/>
      <c r="R253" s="133"/>
      <c r="S253" s="206"/>
      <c r="T253" s="289" t="s">
        <v>116</v>
      </c>
      <c r="U253" s="27" t="s">
        <v>34</v>
      </c>
      <c r="V253" s="41"/>
      <c r="W253" s="57"/>
      <c r="X253" s="98"/>
      <c r="Y253" s="98"/>
      <c r="Z253" s="98"/>
      <c r="AA253" s="62"/>
      <c r="AB253" s="62"/>
      <c r="AC253" s="63"/>
      <c r="AD253" s="258"/>
      <c r="AE253" s="258"/>
      <c r="AF253" s="57"/>
      <c r="AG253" s="28"/>
      <c r="AH253" s="57"/>
      <c r="AI253" s="28"/>
      <c r="AJ253" s="133"/>
      <c r="AK253" s="208"/>
      <c r="AL253" s="289" t="s">
        <v>116</v>
      </c>
      <c r="AM253" s="121" t="str">
        <f t="shared" si="24"/>
        <v/>
      </c>
      <c r="AN253" s="97" t="str">
        <f t="shared" si="25"/>
        <v/>
      </c>
      <c r="AO253" s="97" t="str">
        <f t="shared" si="26"/>
        <v/>
      </c>
      <c r="AP253" s="97" t="str">
        <f t="shared" si="27"/>
        <v/>
      </c>
      <c r="AQ253" s="122" t="str">
        <f t="shared" si="28"/>
        <v/>
      </c>
      <c r="AR253" s="39"/>
      <c r="AS253" s="234"/>
      <c r="AT253" s="39"/>
    </row>
    <row r="254" spans="2:46" ht="13.5" customHeight="1" x14ac:dyDescent="0.15">
      <c r="B254" s="290"/>
      <c r="C254" s="29" t="s">
        <v>35</v>
      </c>
      <c r="D254" s="187"/>
      <c r="E254" s="58"/>
      <c r="F254" s="188"/>
      <c r="G254" s="188"/>
      <c r="H254" s="188"/>
      <c r="I254" s="64"/>
      <c r="J254" s="64"/>
      <c r="K254" s="189"/>
      <c r="L254" s="259"/>
      <c r="M254" s="259"/>
      <c r="N254" s="58"/>
      <c r="O254" s="30"/>
      <c r="P254" s="58"/>
      <c r="Q254" s="30"/>
      <c r="R254" s="134"/>
      <c r="S254" s="206"/>
      <c r="T254" s="290"/>
      <c r="U254" s="29" t="s">
        <v>35</v>
      </c>
      <c r="V254" s="187"/>
      <c r="W254" s="58"/>
      <c r="X254" s="188"/>
      <c r="Y254" s="188"/>
      <c r="Z254" s="188"/>
      <c r="AA254" s="64"/>
      <c r="AB254" s="64"/>
      <c r="AC254" s="189"/>
      <c r="AD254" s="259"/>
      <c r="AE254" s="259"/>
      <c r="AF254" s="58"/>
      <c r="AG254" s="30"/>
      <c r="AH254" s="58"/>
      <c r="AI254" s="30"/>
      <c r="AJ254" s="134"/>
      <c r="AK254" s="208"/>
      <c r="AL254" s="290"/>
      <c r="AM254" s="88" t="str">
        <f t="shared" si="24"/>
        <v/>
      </c>
      <c r="AN254" s="123" t="str">
        <f t="shared" si="25"/>
        <v/>
      </c>
      <c r="AO254" s="123" t="str">
        <f t="shared" si="26"/>
        <v/>
      </c>
      <c r="AP254" s="123" t="str">
        <f t="shared" si="27"/>
        <v/>
      </c>
      <c r="AQ254" s="89" t="str">
        <f t="shared" si="28"/>
        <v/>
      </c>
      <c r="AR254" s="39"/>
      <c r="AS254" s="234"/>
      <c r="AT254" s="39"/>
    </row>
    <row r="255" spans="2:46" ht="13.5" customHeight="1" x14ac:dyDescent="0.15">
      <c r="B255" s="290"/>
      <c r="C255" s="29" t="s">
        <v>36</v>
      </c>
      <c r="D255" s="187"/>
      <c r="E255" s="58"/>
      <c r="F255" s="188"/>
      <c r="G255" s="188"/>
      <c r="H255" s="188"/>
      <c r="I255" s="64"/>
      <c r="J255" s="64"/>
      <c r="K255" s="189"/>
      <c r="L255" s="259"/>
      <c r="M255" s="259"/>
      <c r="N255" s="58"/>
      <c r="O255" s="30"/>
      <c r="P255" s="58"/>
      <c r="Q255" s="30"/>
      <c r="R255" s="134"/>
      <c r="S255" s="206"/>
      <c r="T255" s="290"/>
      <c r="U255" s="29" t="s">
        <v>36</v>
      </c>
      <c r="V255" s="187"/>
      <c r="W255" s="58"/>
      <c r="X255" s="188"/>
      <c r="Y255" s="188"/>
      <c r="Z255" s="188"/>
      <c r="AA255" s="64"/>
      <c r="AB255" s="64"/>
      <c r="AC255" s="189"/>
      <c r="AD255" s="259"/>
      <c r="AE255" s="259"/>
      <c r="AF255" s="58"/>
      <c r="AG255" s="30"/>
      <c r="AH255" s="58"/>
      <c r="AI255" s="30"/>
      <c r="AJ255" s="134"/>
      <c r="AK255" s="208"/>
      <c r="AL255" s="290"/>
      <c r="AM255" s="88" t="str">
        <f t="shared" si="24"/>
        <v/>
      </c>
      <c r="AN255" s="123" t="str">
        <f t="shared" si="25"/>
        <v/>
      </c>
      <c r="AO255" s="123" t="str">
        <f t="shared" si="26"/>
        <v/>
      </c>
      <c r="AP255" s="123" t="str">
        <f t="shared" si="27"/>
        <v/>
      </c>
      <c r="AQ255" s="89" t="str">
        <f t="shared" si="28"/>
        <v/>
      </c>
      <c r="AR255" s="39"/>
      <c r="AS255" s="234"/>
      <c r="AT255" s="39"/>
    </row>
    <row r="256" spans="2:46" ht="13.5" customHeight="1" x14ac:dyDescent="0.15">
      <c r="B256" s="290"/>
      <c r="C256" s="29" t="s">
        <v>38</v>
      </c>
      <c r="D256" s="187"/>
      <c r="E256" s="58"/>
      <c r="F256" s="188"/>
      <c r="G256" s="188"/>
      <c r="H256" s="188"/>
      <c r="I256" s="64"/>
      <c r="J256" s="64"/>
      <c r="K256" s="189"/>
      <c r="L256" s="259"/>
      <c r="M256" s="259"/>
      <c r="N256" s="58"/>
      <c r="O256" s="30"/>
      <c r="P256" s="58"/>
      <c r="Q256" s="30"/>
      <c r="R256" s="134"/>
      <c r="S256" s="206"/>
      <c r="T256" s="290"/>
      <c r="U256" s="29" t="s">
        <v>38</v>
      </c>
      <c r="V256" s="187"/>
      <c r="W256" s="58"/>
      <c r="X256" s="188"/>
      <c r="Y256" s="188"/>
      <c r="Z256" s="188"/>
      <c r="AA256" s="64"/>
      <c r="AB256" s="64"/>
      <c r="AC256" s="189"/>
      <c r="AD256" s="259"/>
      <c r="AE256" s="259"/>
      <c r="AF256" s="58"/>
      <c r="AG256" s="30"/>
      <c r="AH256" s="58"/>
      <c r="AI256" s="30"/>
      <c r="AJ256" s="134"/>
      <c r="AK256" s="208"/>
      <c r="AL256" s="290"/>
      <c r="AM256" s="88" t="str">
        <f t="shared" si="24"/>
        <v/>
      </c>
      <c r="AN256" s="123" t="str">
        <f t="shared" si="25"/>
        <v/>
      </c>
      <c r="AO256" s="123" t="str">
        <f t="shared" si="26"/>
        <v/>
      </c>
      <c r="AP256" s="123" t="str">
        <f t="shared" si="27"/>
        <v/>
      </c>
      <c r="AQ256" s="89" t="str">
        <f t="shared" si="28"/>
        <v/>
      </c>
      <c r="AR256" s="39"/>
      <c r="AS256" s="234"/>
      <c r="AT256" s="39"/>
    </row>
    <row r="257" spans="2:46" ht="13.5" customHeight="1" thickBot="1" x14ac:dyDescent="0.2">
      <c r="B257" s="291"/>
      <c r="C257" s="29"/>
      <c r="D257" s="187"/>
      <c r="E257" s="58"/>
      <c r="F257" s="190"/>
      <c r="G257" s="190"/>
      <c r="H257" s="190"/>
      <c r="I257" s="58"/>
      <c r="J257" s="58"/>
      <c r="K257" s="189"/>
      <c r="L257" s="259"/>
      <c r="M257" s="259"/>
      <c r="N257" s="58"/>
      <c r="O257" s="30"/>
      <c r="P257" s="58"/>
      <c r="Q257" s="30"/>
      <c r="R257" s="185"/>
      <c r="S257" s="206"/>
      <c r="T257" s="291"/>
      <c r="U257" s="29"/>
      <c r="V257" s="187"/>
      <c r="W257" s="58"/>
      <c r="X257" s="190"/>
      <c r="Y257" s="190"/>
      <c r="Z257" s="190"/>
      <c r="AA257" s="58"/>
      <c r="AB257" s="58"/>
      <c r="AC257" s="189"/>
      <c r="AD257" s="259"/>
      <c r="AE257" s="259"/>
      <c r="AF257" s="58"/>
      <c r="AG257" s="30"/>
      <c r="AH257" s="58"/>
      <c r="AI257" s="30"/>
      <c r="AJ257" s="185"/>
      <c r="AK257" s="208"/>
      <c r="AL257" s="291"/>
      <c r="AM257" s="124" t="str">
        <f t="shared" si="24"/>
        <v/>
      </c>
      <c r="AN257" s="125" t="str">
        <f t="shared" si="25"/>
        <v/>
      </c>
      <c r="AO257" s="125" t="str">
        <f t="shared" si="26"/>
        <v/>
      </c>
      <c r="AP257" s="125" t="str">
        <f t="shared" si="27"/>
        <v/>
      </c>
      <c r="AQ257" s="126" t="str">
        <f t="shared" si="28"/>
        <v/>
      </c>
      <c r="AR257" s="39"/>
      <c r="AS257" s="234"/>
      <c r="AT257" s="39"/>
    </row>
    <row r="258" spans="2:46" ht="13.5" customHeight="1" x14ac:dyDescent="0.15">
      <c r="B258" s="289" t="s">
        <v>117</v>
      </c>
      <c r="C258" s="27" t="s">
        <v>34</v>
      </c>
      <c r="D258" s="41"/>
      <c r="E258" s="57"/>
      <c r="F258" s="98"/>
      <c r="G258" s="98"/>
      <c r="H258" s="98"/>
      <c r="I258" s="62"/>
      <c r="J258" s="62"/>
      <c r="K258" s="63"/>
      <c r="L258" s="258"/>
      <c r="M258" s="258"/>
      <c r="N258" s="57"/>
      <c r="O258" s="28"/>
      <c r="P258" s="57"/>
      <c r="Q258" s="28"/>
      <c r="R258" s="133"/>
      <c r="S258" s="206"/>
      <c r="T258" s="289" t="s">
        <v>117</v>
      </c>
      <c r="U258" s="27" t="s">
        <v>34</v>
      </c>
      <c r="V258" s="41"/>
      <c r="W258" s="57"/>
      <c r="X258" s="98"/>
      <c r="Y258" s="98"/>
      <c r="Z258" s="98"/>
      <c r="AA258" s="62"/>
      <c r="AB258" s="62"/>
      <c r="AC258" s="63"/>
      <c r="AD258" s="258"/>
      <c r="AE258" s="258"/>
      <c r="AF258" s="57"/>
      <c r="AG258" s="28"/>
      <c r="AH258" s="57"/>
      <c r="AI258" s="28"/>
      <c r="AJ258" s="133"/>
      <c r="AK258" s="208"/>
      <c r="AL258" s="289" t="s">
        <v>117</v>
      </c>
      <c r="AM258" s="121" t="str">
        <f t="shared" si="24"/>
        <v/>
      </c>
      <c r="AN258" s="97" t="str">
        <f t="shared" si="25"/>
        <v/>
      </c>
      <c r="AO258" s="97" t="str">
        <f t="shared" si="26"/>
        <v/>
      </c>
      <c r="AP258" s="97" t="str">
        <f t="shared" si="27"/>
        <v/>
      </c>
      <c r="AQ258" s="122" t="str">
        <f t="shared" si="28"/>
        <v/>
      </c>
      <c r="AR258" s="39"/>
      <c r="AS258" s="234"/>
      <c r="AT258" s="39"/>
    </row>
    <row r="259" spans="2:46" ht="13.5" customHeight="1" x14ac:dyDescent="0.15">
      <c r="B259" s="290"/>
      <c r="C259" s="29" t="s">
        <v>35</v>
      </c>
      <c r="D259" s="187"/>
      <c r="E259" s="58"/>
      <c r="F259" s="188"/>
      <c r="G259" s="188"/>
      <c r="H259" s="188"/>
      <c r="I259" s="64"/>
      <c r="J259" s="64"/>
      <c r="K259" s="189"/>
      <c r="L259" s="259"/>
      <c r="M259" s="259"/>
      <c r="N259" s="58"/>
      <c r="O259" s="30"/>
      <c r="P259" s="58"/>
      <c r="Q259" s="30"/>
      <c r="R259" s="134"/>
      <c r="S259" s="206"/>
      <c r="T259" s="290"/>
      <c r="U259" s="29" t="s">
        <v>35</v>
      </c>
      <c r="V259" s="187"/>
      <c r="W259" s="58"/>
      <c r="X259" s="188"/>
      <c r="Y259" s="188"/>
      <c r="Z259" s="188"/>
      <c r="AA259" s="64"/>
      <c r="AB259" s="64"/>
      <c r="AC259" s="189"/>
      <c r="AD259" s="259"/>
      <c r="AE259" s="259"/>
      <c r="AF259" s="58"/>
      <c r="AG259" s="30"/>
      <c r="AH259" s="58"/>
      <c r="AI259" s="30"/>
      <c r="AJ259" s="134"/>
      <c r="AK259" s="208"/>
      <c r="AL259" s="290"/>
      <c r="AM259" s="88" t="str">
        <f t="shared" si="24"/>
        <v/>
      </c>
      <c r="AN259" s="123" t="str">
        <f t="shared" si="25"/>
        <v/>
      </c>
      <c r="AO259" s="123" t="str">
        <f t="shared" si="26"/>
        <v/>
      </c>
      <c r="AP259" s="123" t="str">
        <f t="shared" si="27"/>
        <v/>
      </c>
      <c r="AQ259" s="89" t="str">
        <f t="shared" si="28"/>
        <v/>
      </c>
      <c r="AR259" s="39"/>
      <c r="AS259" s="234"/>
      <c r="AT259" s="39"/>
    </row>
    <row r="260" spans="2:46" ht="13.5" customHeight="1" x14ac:dyDescent="0.15">
      <c r="B260" s="290"/>
      <c r="C260" s="29" t="s">
        <v>36</v>
      </c>
      <c r="D260" s="187"/>
      <c r="E260" s="58"/>
      <c r="F260" s="188"/>
      <c r="G260" s="188"/>
      <c r="H260" s="188"/>
      <c r="I260" s="64"/>
      <c r="J260" s="64"/>
      <c r="K260" s="189"/>
      <c r="L260" s="259"/>
      <c r="M260" s="259"/>
      <c r="N260" s="58"/>
      <c r="O260" s="30"/>
      <c r="P260" s="58"/>
      <c r="Q260" s="30"/>
      <c r="R260" s="134"/>
      <c r="S260" s="206"/>
      <c r="T260" s="290"/>
      <c r="U260" s="29" t="s">
        <v>36</v>
      </c>
      <c r="V260" s="187"/>
      <c r="W260" s="58"/>
      <c r="X260" s="188"/>
      <c r="Y260" s="188"/>
      <c r="Z260" s="188"/>
      <c r="AA260" s="64"/>
      <c r="AB260" s="64"/>
      <c r="AC260" s="189"/>
      <c r="AD260" s="259"/>
      <c r="AE260" s="259"/>
      <c r="AF260" s="58"/>
      <c r="AG260" s="30"/>
      <c r="AH260" s="58"/>
      <c r="AI260" s="30"/>
      <c r="AJ260" s="134"/>
      <c r="AK260" s="208"/>
      <c r="AL260" s="290"/>
      <c r="AM260" s="88" t="str">
        <f t="shared" si="24"/>
        <v/>
      </c>
      <c r="AN260" s="123" t="str">
        <f t="shared" si="25"/>
        <v/>
      </c>
      <c r="AO260" s="123" t="str">
        <f t="shared" si="26"/>
        <v/>
      </c>
      <c r="AP260" s="123" t="str">
        <f t="shared" si="27"/>
        <v/>
      </c>
      <c r="AQ260" s="89" t="str">
        <f t="shared" si="28"/>
        <v/>
      </c>
      <c r="AR260" s="39"/>
      <c r="AS260" s="234"/>
      <c r="AT260" s="39"/>
    </row>
    <row r="261" spans="2:46" ht="13.5" customHeight="1" x14ac:dyDescent="0.15">
      <c r="B261" s="290"/>
      <c r="C261" s="29" t="s">
        <v>38</v>
      </c>
      <c r="D261" s="187"/>
      <c r="E261" s="58"/>
      <c r="F261" s="188"/>
      <c r="G261" s="188"/>
      <c r="H261" s="188"/>
      <c r="I261" s="64"/>
      <c r="J261" s="64"/>
      <c r="K261" s="189"/>
      <c r="L261" s="259"/>
      <c r="M261" s="259"/>
      <c r="N261" s="58"/>
      <c r="O261" s="30"/>
      <c r="P261" s="58"/>
      <c r="Q261" s="30"/>
      <c r="R261" s="134"/>
      <c r="S261" s="206"/>
      <c r="T261" s="290"/>
      <c r="U261" s="29" t="s">
        <v>38</v>
      </c>
      <c r="V261" s="187"/>
      <c r="W261" s="58"/>
      <c r="X261" s="188"/>
      <c r="Y261" s="188"/>
      <c r="Z261" s="188"/>
      <c r="AA261" s="64"/>
      <c r="AB261" s="64"/>
      <c r="AC261" s="189"/>
      <c r="AD261" s="259"/>
      <c r="AE261" s="259"/>
      <c r="AF261" s="58"/>
      <c r="AG261" s="30"/>
      <c r="AH261" s="58"/>
      <c r="AI261" s="30"/>
      <c r="AJ261" s="134"/>
      <c r="AK261" s="208"/>
      <c r="AL261" s="290"/>
      <c r="AM261" s="88" t="str">
        <f t="shared" si="24"/>
        <v/>
      </c>
      <c r="AN261" s="123" t="str">
        <f t="shared" si="25"/>
        <v/>
      </c>
      <c r="AO261" s="123" t="str">
        <f t="shared" si="26"/>
        <v/>
      </c>
      <c r="AP261" s="123" t="str">
        <f t="shared" si="27"/>
        <v/>
      </c>
      <c r="AQ261" s="89" t="str">
        <f t="shared" si="28"/>
        <v/>
      </c>
      <c r="AR261" s="39"/>
      <c r="AS261" s="234"/>
      <c r="AT261" s="39"/>
    </row>
    <row r="262" spans="2:46" ht="13.5" customHeight="1" thickBot="1" x14ac:dyDescent="0.2">
      <c r="B262" s="291"/>
      <c r="C262" s="29"/>
      <c r="D262" s="187"/>
      <c r="E262" s="58"/>
      <c r="F262" s="190"/>
      <c r="G262" s="190"/>
      <c r="H262" s="190"/>
      <c r="I262" s="58"/>
      <c r="J262" s="58"/>
      <c r="K262" s="189"/>
      <c r="L262" s="259"/>
      <c r="M262" s="259"/>
      <c r="N262" s="58"/>
      <c r="O262" s="30"/>
      <c r="P262" s="58"/>
      <c r="Q262" s="30"/>
      <c r="R262" s="185"/>
      <c r="S262" s="206"/>
      <c r="T262" s="291"/>
      <c r="U262" s="29"/>
      <c r="V262" s="187"/>
      <c r="W262" s="58"/>
      <c r="X262" s="190"/>
      <c r="Y262" s="190"/>
      <c r="Z262" s="190"/>
      <c r="AA262" s="58"/>
      <c r="AB262" s="58"/>
      <c r="AC262" s="189"/>
      <c r="AD262" s="259"/>
      <c r="AE262" s="259"/>
      <c r="AF262" s="58"/>
      <c r="AG262" s="30"/>
      <c r="AH262" s="58"/>
      <c r="AI262" s="30"/>
      <c r="AJ262" s="185"/>
      <c r="AK262" s="208"/>
      <c r="AL262" s="291"/>
      <c r="AM262" s="124" t="str">
        <f t="shared" si="24"/>
        <v/>
      </c>
      <c r="AN262" s="125" t="str">
        <f t="shared" si="25"/>
        <v/>
      </c>
      <c r="AO262" s="125" t="str">
        <f t="shared" si="26"/>
        <v/>
      </c>
      <c r="AP262" s="125" t="str">
        <f t="shared" si="27"/>
        <v/>
      </c>
      <c r="AQ262" s="126" t="str">
        <f t="shared" si="28"/>
        <v/>
      </c>
      <c r="AR262" s="39"/>
      <c r="AS262" s="234"/>
      <c r="AT262" s="39"/>
    </row>
    <row r="263" spans="2:46" ht="13.5" customHeight="1" x14ac:dyDescent="0.15">
      <c r="B263" s="289" t="s">
        <v>118</v>
      </c>
      <c r="C263" s="27" t="s">
        <v>34</v>
      </c>
      <c r="D263" s="41"/>
      <c r="E263" s="57"/>
      <c r="F263" s="98"/>
      <c r="G263" s="98"/>
      <c r="H263" s="98"/>
      <c r="I263" s="62"/>
      <c r="J263" s="62"/>
      <c r="K263" s="63"/>
      <c r="L263" s="258"/>
      <c r="M263" s="258"/>
      <c r="N263" s="57"/>
      <c r="O263" s="28"/>
      <c r="P263" s="57"/>
      <c r="Q263" s="28"/>
      <c r="R263" s="133"/>
      <c r="S263" s="206"/>
      <c r="T263" s="289" t="s">
        <v>118</v>
      </c>
      <c r="U263" s="27" t="s">
        <v>34</v>
      </c>
      <c r="V263" s="41"/>
      <c r="W263" s="57"/>
      <c r="X263" s="98"/>
      <c r="Y263" s="98"/>
      <c r="Z263" s="98"/>
      <c r="AA263" s="62"/>
      <c r="AB263" s="62"/>
      <c r="AC263" s="63"/>
      <c r="AD263" s="258"/>
      <c r="AE263" s="258"/>
      <c r="AF263" s="57"/>
      <c r="AG263" s="28"/>
      <c r="AH263" s="57"/>
      <c r="AI263" s="28"/>
      <c r="AJ263" s="133"/>
      <c r="AK263" s="208"/>
      <c r="AL263" s="289" t="s">
        <v>118</v>
      </c>
      <c r="AM263" s="121" t="str">
        <f t="shared" si="24"/>
        <v/>
      </c>
      <c r="AN263" s="97" t="str">
        <f t="shared" si="25"/>
        <v/>
      </c>
      <c r="AO263" s="97" t="str">
        <f t="shared" si="26"/>
        <v/>
      </c>
      <c r="AP263" s="97" t="str">
        <f t="shared" si="27"/>
        <v/>
      </c>
      <c r="AQ263" s="122" t="str">
        <f t="shared" si="28"/>
        <v/>
      </c>
      <c r="AR263" s="39"/>
      <c r="AS263" s="234"/>
      <c r="AT263" s="39"/>
    </row>
    <row r="264" spans="2:46" ht="13.5" customHeight="1" x14ac:dyDescent="0.15">
      <c r="B264" s="290"/>
      <c r="C264" s="29" t="s">
        <v>35</v>
      </c>
      <c r="D264" s="187"/>
      <c r="E264" s="58"/>
      <c r="F264" s="188"/>
      <c r="G264" s="188"/>
      <c r="H264" s="188"/>
      <c r="I264" s="64"/>
      <c r="J264" s="64"/>
      <c r="K264" s="189"/>
      <c r="L264" s="259"/>
      <c r="M264" s="259"/>
      <c r="N264" s="58"/>
      <c r="O264" s="30"/>
      <c r="P264" s="58"/>
      <c r="Q264" s="30"/>
      <c r="R264" s="134"/>
      <c r="S264" s="206"/>
      <c r="T264" s="290"/>
      <c r="U264" s="29" t="s">
        <v>35</v>
      </c>
      <c r="V264" s="187"/>
      <c r="W264" s="58"/>
      <c r="X264" s="188"/>
      <c r="Y264" s="188"/>
      <c r="Z264" s="188"/>
      <c r="AA264" s="64"/>
      <c r="AB264" s="64"/>
      <c r="AC264" s="189"/>
      <c r="AD264" s="259"/>
      <c r="AE264" s="259"/>
      <c r="AF264" s="58"/>
      <c r="AG264" s="30"/>
      <c r="AH264" s="58"/>
      <c r="AI264" s="30"/>
      <c r="AJ264" s="134"/>
      <c r="AK264" s="208"/>
      <c r="AL264" s="290"/>
      <c r="AM264" s="88" t="str">
        <f t="shared" si="24"/>
        <v/>
      </c>
      <c r="AN264" s="123" t="str">
        <f t="shared" si="25"/>
        <v/>
      </c>
      <c r="AO264" s="123" t="str">
        <f t="shared" si="26"/>
        <v/>
      </c>
      <c r="AP264" s="123" t="str">
        <f t="shared" si="27"/>
        <v/>
      </c>
      <c r="AQ264" s="89" t="str">
        <f t="shared" si="28"/>
        <v/>
      </c>
      <c r="AR264" s="39"/>
      <c r="AS264" s="234"/>
      <c r="AT264" s="39"/>
    </row>
    <row r="265" spans="2:46" ht="13.5" customHeight="1" x14ac:dyDescent="0.15">
      <c r="B265" s="290"/>
      <c r="C265" s="29" t="s">
        <v>36</v>
      </c>
      <c r="D265" s="187"/>
      <c r="E265" s="58"/>
      <c r="F265" s="188"/>
      <c r="G265" s="188"/>
      <c r="H265" s="188"/>
      <c r="I265" s="64"/>
      <c r="J265" s="64"/>
      <c r="K265" s="189"/>
      <c r="L265" s="259"/>
      <c r="M265" s="259"/>
      <c r="N265" s="58"/>
      <c r="O265" s="30"/>
      <c r="P265" s="58"/>
      <c r="Q265" s="30"/>
      <c r="R265" s="134"/>
      <c r="S265" s="206"/>
      <c r="T265" s="290"/>
      <c r="U265" s="29" t="s">
        <v>36</v>
      </c>
      <c r="V265" s="187"/>
      <c r="W265" s="58"/>
      <c r="X265" s="188"/>
      <c r="Y265" s="188"/>
      <c r="Z265" s="188"/>
      <c r="AA265" s="64"/>
      <c r="AB265" s="64"/>
      <c r="AC265" s="189"/>
      <c r="AD265" s="259"/>
      <c r="AE265" s="259"/>
      <c r="AF265" s="58"/>
      <c r="AG265" s="30"/>
      <c r="AH265" s="58"/>
      <c r="AI265" s="30"/>
      <c r="AJ265" s="134"/>
      <c r="AK265" s="208"/>
      <c r="AL265" s="290"/>
      <c r="AM265" s="88" t="str">
        <f t="shared" si="24"/>
        <v/>
      </c>
      <c r="AN265" s="123" t="str">
        <f t="shared" si="25"/>
        <v/>
      </c>
      <c r="AO265" s="123" t="str">
        <f t="shared" si="26"/>
        <v/>
      </c>
      <c r="AP265" s="123" t="str">
        <f t="shared" si="27"/>
        <v/>
      </c>
      <c r="AQ265" s="89" t="str">
        <f t="shared" si="28"/>
        <v/>
      </c>
      <c r="AR265" s="39"/>
      <c r="AS265" s="234"/>
      <c r="AT265" s="39"/>
    </row>
    <row r="266" spans="2:46" ht="13.5" customHeight="1" x14ac:dyDescent="0.15">
      <c r="B266" s="290"/>
      <c r="C266" s="29" t="s">
        <v>38</v>
      </c>
      <c r="D266" s="187"/>
      <c r="E266" s="58"/>
      <c r="F266" s="188"/>
      <c r="G266" s="188"/>
      <c r="H266" s="188"/>
      <c r="I266" s="64"/>
      <c r="J266" s="64"/>
      <c r="K266" s="189"/>
      <c r="L266" s="259"/>
      <c r="M266" s="259"/>
      <c r="N266" s="58"/>
      <c r="O266" s="30"/>
      <c r="P266" s="58"/>
      <c r="Q266" s="30"/>
      <c r="R266" s="134"/>
      <c r="S266" s="206"/>
      <c r="T266" s="290"/>
      <c r="U266" s="29" t="s">
        <v>38</v>
      </c>
      <c r="V266" s="187"/>
      <c r="W266" s="58"/>
      <c r="X266" s="188"/>
      <c r="Y266" s="188"/>
      <c r="Z266" s="188"/>
      <c r="AA266" s="64"/>
      <c r="AB266" s="64"/>
      <c r="AC266" s="189"/>
      <c r="AD266" s="259"/>
      <c r="AE266" s="259"/>
      <c r="AF266" s="58"/>
      <c r="AG266" s="30"/>
      <c r="AH266" s="58"/>
      <c r="AI266" s="30"/>
      <c r="AJ266" s="134"/>
      <c r="AK266" s="208"/>
      <c r="AL266" s="290"/>
      <c r="AM266" s="88" t="str">
        <f t="shared" si="24"/>
        <v/>
      </c>
      <c r="AN266" s="123" t="str">
        <f t="shared" si="25"/>
        <v/>
      </c>
      <c r="AO266" s="123" t="str">
        <f t="shared" si="26"/>
        <v/>
      </c>
      <c r="AP266" s="123" t="str">
        <f t="shared" si="27"/>
        <v/>
      </c>
      <c r="AQ266" s="89" t="str">
        <f t="shared" si="28"/>
        <v/>
      </c>
      <c r="AR266" s="39"/>
      <c r="AS266" s="234"/>
      <c r="AT266" s="39"/>
    </row>
    <row r="267" spans="2:46" ht="13.5" customHeight="1" thickBot="1" x14ac:dyDescent="0.2">
      <c r="B267" s="291"/>
      <c r="C267" s="29"/>
      <c r="D267" s="187"/>
      <c r="E267" s="58"/>
      <c r="F267" s="190"/>
      <c r="G267" s="190"/>
      <c r="H267" s="190"/>
      <c r="I267" s="58"/>
      <c r="J267" s="58"/>
      <c r="K267" s="189"/>
      <c r="L267" s="259"/>
      <c r="M267" s="259"/>
      <c r="N267" s="58"/>
      <c r="O267" s="30"/>
      <c r="P267" s="58"/>
      <c r="Q267" s="30"/>
      <c r="R267" s="185"/>
      <c r="S267" s="206"/>
      <c r="T267" s="291"/>
      <c r="U267" s="29"/>
      <c r="V267" s="187"/>
      <c r="W267" s="58"/>
      <c r="X267" s="190"/>
      <c r="Y267" s="190"/>
      <c r="Z267" s="190"/>
      <c r="AA267" s="58"/>
      <c r="AB267" s="58"/>
      <c r="AC267" s="189"/>
      <c r="AD267" s="259"/>
      <c r="AE267" s="259"/>
      <c r="AF267" s="58"/>
      <c r="AG267" s="30"/>
      <c r="AH267" s="58"/>
      <c r="AI267" s="30"/>
      <c r="AJ267" s="185"/>
      <c r="AK267" s="208"/>
      <c r="AL267" s="291"/>
      <c r="AM267" s="124" t="str">
        <f t="shared" si="24"/>
        <v/>
      </c>
      <c r="AN267" s="125" t="str">
        <f t="shared" si="25"/>
        <v/>
      </c>
      <c r="AO267" s="125" t="str">
        <f t="shared" si="26"/>
        <v/>
      </c>
      <c r="AP267" s="125" t="str">
        <f t="shared" si="27"/>
        <v/>
      </c>
      <c r="AQ267" s="126" t="str">
        <f t="shared" si="28"/>
        <v/>
      </c>
      <c r="AR267" s="39"/>
      <c r="AS267" s="234"/>
      <c r="AT267" s="39"/>
    </row>
    <row r="268" spans="2:46" ht="13.5" customHeight="1" x14ac:dyDescent="0.15">
      <c r="B268" s="289" t="s">
        <v>119</v>
      </c>
      <c r="C268" s="27" t="s">
        <v>34</v>
      </c>
      <c r="D268" s="41"/>
      <c r="E268" s="57"/>
      <c r="F268" s="98"/>
      <c r="G268" s="98"/>
      <c r="H268" s="98"/>
      <c r="I268" s="62"/>
      <c r="J268" s="62"/>
      <c r="K268" s="63"/>
      <c r="L268" s="258"/>
      <c r="M268" s="258"/>
      <c r="N268" s="57"/>
      <c r="O268" s="28"/>
      <c r="P268" s="57"/>
      <c r="Q268" s="28"/>
      <c r="R268" s="133"/>
      <c r="S268" s="206"/>
      <c r="T268" s="289" t="s">
        <v>119</v>
      </c>
      <c r="U268" s="27" t="s">
        <v>34</v>
      </c>
      <c r="V268" s="41"/>
      <c r="W268" s="57"/>
      <c r="X268" s="98"/>
      <c r="Y268" s="98"/>
      <c r="Z268" s="98"/>
      <c r="AA268" s="62"/>
      <c r="AB268" s="62"/>
      <c r="AC268" s="63"/>
      <c r="AD268" s="258"/>
      <c r="AE268" s="258"/>
      <c r="AF268" s="57"/>
      <c r="AG268" s="28"/>
      <c r="AH268" s="57"/>
      <c r="AI268" s="28"/>
      <c r="AJ268" s="133"/>
      <c r="AK268" s="208"/>
      <c r="AL268" s="289" t="s">
        <v>119</v>
      </c>
      <c r="AM268" s="121" t="str">
        <f t="shared" si="24"/>
        <v/>
      </c>
      <c r="AN268" s="97" t="str">
        <f t="shared" si="25"/>
        <v/>
      </c>
      <c r="AO268" s="97" t="str">
        <f t="shared" si="26"/>
        <v/>
      </c>
      <c r="AP268" s="97" t="str">
        <f t="shared" si="27"/>
        <v/>
      </c>
      <c r="AQ268" s="122" t="str">
        <f t="shared" si="28"/>
        <v/>
      </c>
      <c r="AR268" s="39"/>
      <c r="AS268" s="234"/>
      <c r="AT268" s="39"/>
    </row>
    <row r="269" spans="2:46" ht="13.5" customHeight="1" x14ac:dyDescent="0.15">
      <c r="B269" s="290"/>
      <c r="C269" s="29" t="s">
        <v>35</v>
      </c>
      <c r="D269" s="187"/>
      <c r="E269" s="58"/>
      <c r="F269" s="188"/>
      <c r="G269" s="188"/>
      <c r="H269" s="188"/>
      <c r="I269" s="64"/>
      <c r="J269" s="64"/>
      <c r="K269" s="189"/>
      <c r="L269" s="259"/>
      <c r="M269" s="259"/>
      <c r="N269" s="58"/>
      <c r="O269" s="30"/>
      <c r="P269" s="58"/>
      <c r="Q269" s="30"/>
      <c r="R269" s="134"/>
      <c r="S269" s="206"/>
      <c r="T269" s="290"/>
      <c r="U269" s="29" t="s">
        <v>35</v>
      </c>
      <c r="V269" s="187"/>
      <c r="W269" s="58"/>
      <c r="X269" s="188"/>
      <c r="Y269" s="188"/>
      <c r="Z269" s="188"/>
      <c r="AA269" s="64"/>
      <c r="AB269" s="64"/>
      <c r="AC269" s="189"/>
      <c r="AD269" s="259"/>
      <c r="AE269" s="259"/>
      <c r="AF269" s="58"/>
      <c r="AG269" s="30"/>
      <c r="AH269" s="58"/>
      <c r="AI269" s="30"/>
      <c r="AJ269" s="134"/>
      <c r="AK269" s="208"/>
      <c r="AL269" s="290"/>
      <c r="AM269" s="88" t="str">
        <f t="shared" si="24"/>
        <v/>
      </c>
      <c r="AN269" s="123" t="str">
        <f t="shared" si="25"/>
        <v/>
      </c>
      <c r="AO269" s="123" t="str">
        <f t="shared" si="26"/>
        <v/>
      </c>
      <c r="AP269" s="123" t="str">
        <f t="shared" si="27"/>
        <v/>
      </c>
      <c r="AQ269" s="89" t="str">
        <f t="shared" si="28"/>
        <v/>
      </c>
      <c r="AR269" s="39"/>
      <c r="AS269" s="234"/>
      <c r="AT269" s="39"/>
    </row>
    <row r="270" spans="2:46" ht="13.5" customHeight="1" x14ac:dyDescent="0.15">
      <c r="B270" s="290"/>
      <c r="C270" s="29" t="s">
        <v>36</v>
      </c>
      <c r="D270" s="187"/>
      <c r="E270" s="58"/>
      <c r="F270" s="188"/>
      <c r="G270" s="188"/>
      <c r="H270" s="188"/>
      <c r="I270" s="64"/>
      <c r="J270" s="64"/>
      <c r="K270" s="189"/>
      <c r="L270" s="259"/>
      <c r="M270" s="259"/>
      <c r="N270" s="58"/>
      <c r="O270" s="30"/>
      <c r="P270" s="58"/>
      <c r="Q270" s="30"/>
      <c r="R270" s="134"/>
      <c r="S270" s="206"/>
      <c r="T270" s="290"/>
      <c r="U270" s="29" t="s">
        <v>36</v>
      </c>
      <c r="V270" s="187"/>
      <c r="W270" s="58"/>
      <c r="X270" s="188"/>
      <c r="Y270" s="188"/>
      <c r="Z270" s="188"/>
      <c r="AA270" s="64"/>
      <c r="AB270" s="64"/>
      <c r="AC270" s="189"/>
      <c r="AD270" s="259"/>
      <c r="AE270" s="259"/>
      <c r="AF270" s="58"/>
      <c r="AG270" s="30"/>
      <c r="AH270" s="58"/>
      <c r="AI270" s="30"/>
      <c r="AJ270" s="134"/>
      <c r="AK270" s="208"/>
      <c r="AL270" s="290"/>
      <c r="AM270" s="88" t="str">
        <f t="shared" si="24"/>
        <v/>
      </c>
      <c r="AN270" s="123" t="str">
        <f t="shared" si="25"/>
        <v/>
      </c>
      <c r="AO270" s="123" t="str">
        <f t="shared" si="26"/>
        <v/>
      </c>
      <c r="AP270" s="123" t="str">
        <f t="shared" si="27"/>
        <v/>
      </c>
      <c r="AQ270" s="89" t="str">
        <f t="shared" si="28"/>
        <v/>
      </c>
      <c r="AR270" s="39"/>
      <c r="AS270" s="234"/>
      <c r="AT270" s="39"/>
    </row>
    <row r="271" spans="2:46" ht="13.5" customHeight="1" x14ac:dyDescent="0.15">
      <c r="B271" s="290"/>
      <c r="C271" s="29" t="s">
        <v>38</v>
      </c>
      <c r="D271" s="187"/>
      <c r="E271" s="58"/>
      <c r="F271" s="188"/>
      <c r="G271" s="188"/>
      <c r="H271" s="188"/>
      <c r="I271" s="64"/>
      <c r="J271" s="64"/>
      <c r="K271" s="189"/>
      <c r="L271" s="259"/>
      <c r="M271" s="259"/>
      <c r="N271" s="58"/>
      <c r="O271" s="30"/>
      <c r="P271" s="58"/>
      <c r="Q271" s="30"/>
      <c r="R271" s="134"/>
      <c r="S271" s="206"/>
      <c r="T271" s="290"/>
      <c r="U271" s="29" t="s">
        <v>38</v>
      </c>
      <c r="V271" s="187"/>
      <c r="W271" s="58"/>
      <c r="X271" s="188"/>
      <c r="Y271" s="188"/>
      <c r="Z271" s="188"/>
      <c r="AA271" s="64"/>
      <c r="AB271" s="64"/>
      <c r="AC271" s="189"/>
      <c r="AD271" s="259"/>
      <c r="AE271" s="259"/>
      <c r="AF271" s="58"/>
      <c r="AG271" s="30"/>
      <c r="AH271" s="58"/>
      <c r="AI271" s="30"/>
      <c r="AJ271" s="134"/>
      <c r="AK271" s="208"/>
      <c r="AL271" s="290"/>
      <c r="AM271" s="88" t="str">
        <f t="shared" si="24"/>
        <v/>
      </c>
      <c r="AN271" s="123" t="str">
        <f t="shared" si="25"/>
        <v/>
      </c>
      <c r="AO271" s="123" t="str">
        <f t="shared" si="26"/>
        <v/>
      </c>
      <c r="AP271" s="123" t="str">
        <f t="shared" si="27"/>
        <v/>
      </c>
      <c r="AQ271" s="89" t="str">
        <f t="shared" si="28"/>
        <v/>
      </c>
      <c r="AR271" s="39"/>
      <c r="AS271" s="234"/>
      <c r="AT271" s="39"/>
    </row>
    <row r="272" spans="2:46" ht="13.5" customHeight="1" thickBot="1" x14ac:dyDescent="0.2">
      <c r="B272" s="291"/>
      <c r="C272" s="29"/>
      <c r="D272" s="187"/>
      <c r="E272" s="58"/>
      <c r="F272" s="190"/>
      <c r="G272" s="190"/>
      <c r="H272" s="190"/>
      <c r="I272" s="58"/>
      <c r="J272" s="58"/>
      <c r="K272" s="189"/>
      <c r="L272" s="259"/>
      <c r="M272" s="259"/>
      <c r="N272" s="58"/>
      <c r="O272" s="30"/>
      <c r="P272" s="58"/>
      <c r="Q272" s="30"/>
      <c r="R272" s="185"/>
      <c r="S272" s="206"/>
      <c r="T272" s="291"/>
      <c r="U272" s="29"/>
      <c r="V272" s="187"/>
      <c r="W272" s="58"/>
      <c r="X272" s="190"/>
      <c r="Y272" s="190"/>
      <c r="Z272" s="190"/>
      <c r="AA272" s="58"/>
      <c r="AB272" s="58"/>
      <c r="AC272" s="189"/>
      <c r="AD272" s="259"/>
      <c r="AE272" s="259"/>
      <c r="AF272" s="58"/>
      <c r="AG272" s="30"/>
      <c r="AH272" s="58"/>
      <c r="AI272" s="30"/>
      <c r="AJ272" s="185"/>
      <c r="AK272" s="208"/>
      <c r="AL272" s="291"/>
      <c r="AM272" s="124" t="str">
        <f t="shared" si="24"/>
        <v/>
      </c>
      <c r="AN272" s="125" t="str">
        <f t="shared" si="25"/>
        <v/>
      </c>
      <c r="AO272" s="125" t="str">
        <f t="shared" si="26"/>
        <v/>
      </c>
      <c r="AP272" s="125" t="str">
        <f t="shared" si="27"/>
        <v/>
      </c>
      <c r="AQ272" s="126" t="str">
        <f t="shared" si="28"/>
        <v/>
      </c>
      <c r="AR272" s="39"/>
      <c r="AS272" s="234"/>
      <c r="AT272" s="39"/>
    </row>
    <row r="273" spans="2:46" ht="13.5" customHeight="1" x14ac:dyDescent="0.15">
      <c r="B273" s="289" t="s">
        <v>120</v>
      </c>
      <c r="C273" s="27" t="s">
        <v>34</v>
      </c>
      <c r="D273" s="41"/>
      <c r="E273" s="57"/>
      <c r="F273" s="98"/>
      <c r="G273" s="98"/>
      <c r="H273" s="98"/>
      <c r="I273" s="62"/>
      <c r="J273" s="62"/>
      <c r="K273" s="63"/>
      <c r="L273" s="258"/>
      <c r="M273" s="258"/>
      <c r="N273" s="57"/>
      <c r="O273" s="28"/>
      <c r="P273" s="57"/>
      <c r="Q273" s="28"/>
      <c r="R273" s="133"/>
      <c r="S273" s="206"/>
      <c r="T273" s="289" t="s">
        <v>120</v>
      </c>
      <c r="U273" s="27" t="s">
        <v>34</v>
      </c>
      <c r="V273" s="41"/>
      <c r="W273" s="57"/>
      <c r="X273" s="98"/>
      <c r="Y273" s="98"/>
      <c r="Z273" s="98"/>
      <c r="AA273" s="62"/>
      <c r="AB273" s="62"/>
      <c r="AC273" s="63"/>
      <c r="AD273" s="258"/>
      <c r="AE273" s="258"/>
      <c r="AF273" s="57"/>
      <c r="AG273" s="28"/>
      <c r="AH273" s="57"/>
      <c r="AI273" s="28"/>
      <c r="AJ273" s="133"/>
      <c r="AK273" s="208"/>
      <c r="AL273" s="289" t="s">
        <v>120</v>
      </c>
      <c r="AM273" s="121" t="str">
        <f t="shared" si="24"/>
        <v/>
      </c>
      <c r="AN273" s="97" t="str">
        <f t="shared" si="25"/>
        <v/>
      </c>
      <c r="AO273" s="97" t="str">
        <f t="shared" si="26"/>
        <v/>
      </c>
      <c r="AP273" s="97" t="str">
        <f t="shared" si="27"/>
        <v/>
      </c>
      <c r="AQ273" s="122" t="str">
        <f t="shared" si="28"/>
        <v/>
      </c>
      <c r="AR273" s="39"/>
      <c r="AS273" s="234"/>
      <c r="AT273" s="39"/>
    </row>
    <row r="274" spans="2:46" ht="13.5" customHeight="1" x14ac:dyDescent="0.15">
      <c r="B274" s="290"/>
      <c r="C274" s="29" t="s">
        <v>35</v>
      </c>
      <c r="D274" s="187"/>
      <c r="E274" s="58"/>
      <c r="F274" s="188"/>
      <c r="G274" s="188"/>
      <c r="H274" s="188"/>
      <c r="I274" s="64"/>
      <c r="J274" s="64"/>
      <c r="K274" s="189"/>
      <c r="L274" s="259"/>
      <c r="M274" s="259"/>
      <c r="N274" s="58"/>
      <c r="O274" s="30"/>
      <c r="P274" s="58"/>
      <c r="Q274" s="30"/>
      <c r="R274" s="134"/>
      <c r="S274" s="206"/>
      <c r="T274" s="290"/>
      <c r="U274" s="29" t="s">
        <v>35</v>
      </c>
      <c r="V274" s="187"/>
      <c r="W274" s="58"/>
      <c r="X274" s="188"/>
      <c r="Y274" s="188"/>
      <c r="Z274" s="188"/>
      <c r="AA274" s="64"/>
      <c r="AB274" s="64"/>
      <c r="AC274" s="189"/>
      <c r="AD274" s="259"/>
      <c r="AE274" s="259"/>
      <c r="AF274" s="58"/>
      <c r="AG274" s="30"/>
      <c r="AH274" s="58"/>
      <c r="AI274" s="30"/>
      <c r="AJ274" s="134"/>
      <c r="AK274" s="208"/>
      <c r="AL274" s="290"/>
      <c r="AM274" s="88" t="str">
        <f t="shared" si="24"/>
        <v/>
      </c>
      <c r="AN274" s="123" t="str">
        <f t="shared" si="25"/>
        <v/>
      </c>
      <c r="AO274" s="123" t="str">
        <f t="shared" si="26"/>
        <v/>
      </c>
      <c r="AP274" s="123" t="str">
        <f t="shared" si="27"/>
        <v/>
      </c>
      <c r="AQ274" s="89" t="str">
        <f t="shared" si="28"/>
        <v/>
      </c>
      <c r="AR274" s="39"/>
      <c r="AS274" s="234"/>
      <c r="AT274" s="39"/>
    </row>
    <row r="275" spans="2:46" ht="13.5" customHeight="1" x14ac:dyDescent="0.15">
      <c r="B275" s="290"/>
      <c r="C275" s="29" t="s">
        <v>36</v>
      </c>
      <c r="D275" s="187"/>
      <c r="E275" s="58"/>
      <c r="F275" s="188"/>
      <c r="G275" s="188"/>
      <c r="H275" s="188"/>
      <c r="I275" s="64"/>
      <c r="J275" s="64"/>
      <c r="K275" s="189"/>
      <c r="L275" s="259"/>
      <c r="M275" s="259"/>
      <c r="N275" s="58"/>
      <c r="O275" s="30"/>
      <c r="P275" s="58"/>
      <c r="Q275" s="30"/>
      <c r="R275" s="134"/>
      <c r="S275" s="206"/>
      <c r="T275" s="290"/>
      <c r="U275" s="29" t="s">
        <v>36</v>
      </c>
      <c r="V275" s="187"/>
      <c r="W275" s="58"/>
      <c r="X275" s="188"/>
      <c r="Y275" s="188"/>
      <c r="Z275" s="188"/>
      <c r="AA275" s="64"/>
      <c r="AB275" s="64"/>
      <c r="AC275" s="189"/>
      <c r="AD275" s="259"/>
      <c r="AE275" s="259"/>
      <c r="AF275" s="58"/>
      <c r="AG275" s="30"/>
      <c r="AH275" s="58"/>
      <c r="AI275" s="30"/>
      <c r="AJ275" s="134"/>
      <c r="AK275" s="208"/>
      <c r="AL275" s="290"/>
      <c r="AM275" s="88" t="str">
        <f t="shared" si="24"/>
        <v/>
      </c>
      <c r="AN275" s="123" t="str">
        <f t="shared" si="25"/>
        <v/>
      </c>
      <c r="AO275" s="123" t="str">
        <f t="shared" si="26"/>
        <v/>
      </c>
      <c r="AP275" s="123" t="str">
        <f t="shared" si="27"/>
        <v/>
      </c>
      <c r="AQ275" s="89" t="str">
        <f t="shared" si="28"/>
        <v/>
      </c>
      <c r="AR275" s="39"/>
      <c r="AS275" s="234"/>
      <c r="AT275" s="39"/>
    </row>
    <row r="276" spans="2:46" ht="13.5" customHeight="1" x14ac:dyDescent="0.15">
      <c r="B276" s="290"/>
      <c r="C276" s="29" t="s">
        <v>38</v>
      </c>
      <c r="D276" s="187"/>
      <c r="E276" s="58"/>
      <c r="F276" s="188"/>
      <c r="G276" s="188"/>
      <c r="H276" s="188"/>
      <c r="I276" s="64"/>
      <c r="J276" s="64"/>
      <c r="K276" s="189"/>
      <c r="L276" s="259"/>
      <c r="M276" s="259"/>
      <c r="N276" s="58"/>
      <c r="O276" s="30"/>
      <c r="P276" s="58"/>
      <c r="Q276" s="30"/>
      <c r="R276" s="134"/>
      <c r="S276" s="206"/>
      <c r="T276" s="290"/>
      <c r="U276" s="29" t="s">
        <v>38</v>
      </c>
      <c r="V276" s="187"/>
      <c r="W276" s="58"/>
      <c r="X276" s="188"/>
      <c r="Y276" s="188"/>
      <c r="Z276" s="188"/>
      <c r="AA276" s="64"/>
      <c r="AB276" s="64"/>
      <c r="AC276" s="189"/>
      <c r="AD276" s="259"/>
      <c r="AE276" s="259"/>
      <c r="AF276" s="58"/>
      <c r="AG276" s="30"/>
      <c r="AH276" s="58"/>
      <c r="AI276" s="30"/>
      <c r="AJ276" s="134"/>
      <c r="AK276" s="208"/>
      <c r="AL276" s="290"/>
      <c r="AM276" s="88" t="str">
        <f t="shared" si="24"/>
        <v/>
      </c>
      <c r="AN276" s="123" t="str">
        <f t="shared" si="25"/>
        <v/>
      </c>
      <c r="AO276" s="123" t="str">
        <f t="shared" si="26"/>
        <v/>
      </c>
      <c r="AP276" s="123" t="str">
        <f t="shared" si="27"/>
        <v/>
      </c>
      <c r="AQ276" s="89" t="str">
        <f t="shared" si="28"/>
        <v/>
      </c>
      <c r="AR276" s="39"/>
      <c r="AS276" s="234"/>
      <c r="AT276" s="39"/>
    </row>
    <row r="277" spans="2:46" ht="13.5" customHeight="1" thickBot="1" x14ac:dyDescent="0.2">
      <c r="B277" s="291"/>
      <c r="C277" s="29"/>
      <c r="D277" s="187"/>
      <c r="E277" s="58"/>
      <c r="F277" s="190"/>
      <c r="G277" s="190"/>
      <c r="H277" s="190"/>
      <c r="I277" s="58"/>
      <c r="J277" s="58"/>
      <c r="K277" s="189"/>
      <c r="L277" s="259"/>
      <c r="M277" s="259"/>
      <c r="N277" s="58"/>
      <c r="O277" s="30"/>
      <c r="P277" s="58"/>
      <c r="Q277" s="30"/>
      <c r="R277" s="185"/>
      <c r="S277" s="206"/>
      <c r="T277" s="291"/>
      <c r="U277" s="29"/>
      <c r="V277" s="187"/>
      <c r="W277" s="58"/>
      <c r="X277" s="190"/>
      <c r="Y277" s="190"/>
      <c r="Z277" s="190"/>
      <c r="AA277" s="58"/>
      <c r="AB277" s="58"/>
      <c r="AC277" s="189"/>
      <c r="AD277" s="259"/>
      <c r="AE277" s="259"/>
      <c r="AF277" s="58"/>
      <c r="AG277" s="30"/>
      <c r="AH277" s="58"/>
      <c r="AI277" s="30"/>
      <c r="AJ277" s="185"/>
      <c r="AK277" s="208"/>
      <c r="AL277" s="291"/>
      <c r="AM277" s="124" t="str">
        <f t="shared" si="24"/>
        <v/>
      </c>
      <c r="AN277" s="125" t="str">
        <f t="shared" si="25"/>
        <v/>
      </c>
      <c r="AO277" s="125" t="str">
        <f t="shared" si="26"/>
        <v/>
      </c>
      <c r="AP277" s="125" t="str">
        <f t="shared" si="27"/>
        <v/>
      </c>
      <c r="AQ277" s="126" t="str">
        <f t="shared" si="28"/>
        <v/>
      </c>
      <c r="AR277" s="39"/>
      <c r="AS277" s="234"/>
      <c r="AT277" s="39"/>
    </row>
    <row r="278" spans="2:46" ht="13.5" customHeight="1" x14ac:dyDescent="0.15">
      <c r="B278" s="289" t="s">
        <v>121</v>
      </c>
      <c r="C278" s="27" t="s">
        <v>34</v>
      </c>
      <c r="D278" s="41"/>
      <c r="E278" s="57"/>
      <c r="F278" s="98"/>
      <c r="G278" s="98"/>
      <c r="H278" s="98"/>
      <c r="I278" s="62"/>
      <c r="J278" s="62"/>
      <c r="K278" s="63"/>
      <c r="L278" s="258"/>
      <c r="M278" s="258"/>
      <c r="N278" s="57"/>
      <c r="O278" s="28"/>
      <c r="P278" s="57"/>
      <c r="Q278" s="28"/>
      <c r="R278" s="133"/>
      <c r="S278" s="206"/>
      <c r="T278" s="289" t="s">
        <v>121</v>
      </c>
      <c r="U278" s="27" t="s">
        <v>34</v>
      </c>
      <c r="V278" s="41"/>
      <c r="W278" s="57"/>
      <c r="X278" s="98"/>
      <c r="Y278" s="98"/>
      <c r="Z278" s="98"/>
      <c r="AA278" s="62"/>
      <c r="AB278" s="62"/>
      <c r="AC278" s="63"/>
      <c r="AD278" s="258"/>
      <c r="AE278" s="258"/>
      <c r="AF278" s="57"/>
      <c r="AG278" s="28"/>
      <c r="AH278" s="57"/>
      <c r="AI278" s="28"/>
      <c r="AJ278" s="133"/>
      <c r="AK278" s="208"/>
      <c r="AL278" s="289" t="s">
        <v>121</v>
      </c>
      <c r="AM278" s="121" t="str">
        <f t="shared" si="24"/>
        <v/>
      </c>
      <c r="AN278" s="97" t="str">
        <f t="shared" si="25"/>
        <v/>
      </c>
      <c r="AO278" s="97" t="str">
        <f t="shared" si="26"/>
        <v/>
      </c>
      <c r="AP278" s="97" t="str">
        <f t="shared" si="27"/>
        <v/>
      </c>
      <c r="AQ278" s="122" t="str">
        <f t="shared" si="28"/>
        <v/>
      </c>
      <c r="AR278" s="39"/>
      <c r="AS278" s="234"/>
      <c r="AT278" s="39"/>
    </row>
    <row r="279" spans="2:46" ht="13.5" customHeight="1" x14ac:dyDescent="0.15">
      <c r="B279" s="290"/>
      <c r="C279" s="29" t="s">
        <v>35</v>
      </c>
      <c r="D279" s="187"/>
      <c r="E279" s="58"/>
      <c r="F279" s="188"/>
      <c r="G279" s="188"/>
      <c r="H279" s="188"/>
      <c r="I279" s="64"/>
      <c r="J279" s="64"/>
      <c r="K279" s="189"/>
      <c r="L279" s="259"/>
      <c r="M279" s="259"/>
      <c r="N279" s="58"/>
      <c r="O279" s="30"/>
      <c r="P279" s="58"/>
      <c r="Q279" s="30"/>
      <c r="R279" s="134"/>
      <c r="S279" s="206"/>
      <c r="T279" s="290"/>
      <c r="U279" s="29" t="s">
        <v>35</v>
      </c>
      <c r="V279" s="187"/>
      <c r="W279" s="58"/>
      <c r="X279" s="188"/>
      <c r="Y279" s="188"/>
      <c r="Z279" s="188"/>
      <c r="AA279" s="64"/>
      <c r="AB279" s="64"/>
      <c r="AC279" s="189"/>
      <c r="AD279" s="259"/>
      <c r="AE279" s="259"/>
      <c r="AF279" s="58"/>
      <c r="AG279" s="30"/>
      <c r="AH279" s="58"/>
      <c r="AI279" s="30"/>
      <c r="AJ279" s="134"/>
      <c r="AK279" s="208"/>
      <c r="AL279" s="290"/>
      <c r="AM279" s="88" t="str">
        <f t="shared" si="24"/>
        <v/>
      </c>
      <c r="AN279" s="123" t="str">
        <f t="shared" si="25"/>
        <v/>
      </c>
      <c r="AO279" s="123" t="str">
        <f t="shared" si="26"/>
        <v/>
      </c>
      <c r="AP279" s="123" t="str">
        <f t="shared" si="27"/>
        <v/>
      </c>
      <c r="AQ279" s="89" t="str">
        <f t="shared" si="28"/>
        <v/>
      </c>
      <c r="AR279" s="39"/>
      <c r="AS279" s="234"/>
      <c r="AT279" s="39"/>
    </row>
    <row r="280" spans="2:46" ht="13.5" customHeight="1" x14ac:dyDescent="0.15">
      <c r="B280" s="290"/>
      <c r="C280" s="29" t="s">
        <v>36</v>
      </c>
      <c r="D280" s="187"/>
      <c r="E280" s="58"/>
      <c r="F280" s="188"/>
      <c r="G280" s="188"/>
      <c r="H280" s="188"/>
      <c r="I280" s="64"/>
      <c r="J280" s="64"/>
      <c r="K280" s="189"/>
      <c r="L280" s="259"/>
      <c r="M280" s="259"/>
      <c r="N280" s="58"/>
      <c r="O280" s="30"/>
      <c r="P280" s="58"/>
      <c r="Q280" s="30"/>
      <c r="R280" s="134"/>
      <c r="S280" s="206"/>
      <c r="T280" s="290"/>
      <c r="U280" s="29" t="s">
        <v>36</v>
      </c>
      <c r="V280" s="187"/>
      <c r="W280" s="58"/>
      <c r="X280" s="188"/>
      <c r="Y280" s="188"/>
      <c r="Z280" s="188"/>
      <c r="AA280" s="64"/>
      <c r="AB280" s="64"/>
      <c r="AC280" s="189"/>
      <c r="AD280" s="259"/>
      <c r="AE280" s="259"/>
      <c r="AF280" s="58"/>
      <c r="AG280" s="30"/>
      <c r="AH280" s="58"/>
      <c r="AI280" s="30"/>
      <c r="AJ280" s="134"/>
      <c r="AK280" s="208"/>
      <c r="AL280" s="290"/>
      <c r="AM280" s="88" t="str">
        <f t="shared" si="24"/>
        <v/>
      </c>
      <c r="AN280" s="123" t="str">
        <f t="shared" si="25"/>
        <v/>
      </c>
      <c r="AO280" s="123" t="str">
        <f t="shared" si="26"/>
        <v/>
      </c>
      <c r="AP280" s="123" t="str">
        <f t="shared" si="27"/>
        <v/>
      </c>
      <c r="AQ280" s="89" t="str">
        <f t="shared" si="28"/>
        <v/>
      </c>
      <c r="AR280" s="39"/>
      <c r="AS280" s="234"/>
      <c r="AT280" s="39"/>
    </row>
    <row r="281" spans="2:46" ht="13.5" customHeight="1" x14ac:dyDescent="0.15">
      <c r="B281" s="290"/>
      <c r="C281" s="29" t="s">
        <v>38</v>
      </c>
      <c r="D281" s="187"/>
      <c r="E281" s="58"/>
      <c r="F281" s="188"/>
      <c r="G281" s="188"/>
      <c r="H281" s="188"/>
      <c r="I281" s="64"/>
      <c r="J281" s="64"/>
      <c r="K281" s="189"/>
      <c r="L281" s="259"/>
      <c r="M281" s="259"/>
      <c r="N281" s="58"/>
      <c r="O281" s="30"/>
      <c r="P281" s="58"/>
      <c r="Q281" s="30"/>
      <c r="R281" s="134"/>
      <c r="S281" s="206"/>
      <c r="T281" s="290"/>
      <c r="U281" s="29" t="s">
        <v>38</v>
      </c>
      <c r="V281" s="187"/>
      <c r="W281" s="58"/>
      <c r="X281" s="188"/>
      <c r="Y281" s="188"/>
      <c r="Z281" s="188"/>
      <c r="AA281" s="64"/>
      <c r="AB281" s="64"/>
      <c r="AC281" s="189"/>
      <c r="AD281" s="259"/>
      <c r="AE281" s="259"/>
      <c r="AF281" s="58"/>
      <c r="AG281" s="30"/>
      <c r="AH281" s="58"/>
      <c r="AI281" s="30"/>
      <c r="AJ281" s="134"/>
      <c r="AK281" s="208"/>
      <c r="AL281" s="290"/>
      <c r="AM281" s="88" t="str">
        <f t="shared" si="24"/>
        <v/>
      </c>
      <c r="AN281" s="123" t="str">
        <f t="shared" si="25"/>
        <v/>
      </c>
      <c r="AO281" s="123" t="str">
        <f t="shared" si="26"/>
        <v/>
      </c>
      <c r="AP281" s="123" t="str">
        <f t="shared" si="27"/>
        <v/>
      </c>
      <c r="AQ281" s="89" t="str">
        <f t="shared" si="28"/>
        <v/>
      </c>
      <c r="AR281" s="39"/>
      <c r="AS281" s="234"/>
      <c r="AT281" s="39"/>
    </row>
    <row r="282" spans="2:46" ht="13.5" customHeight="1" thickBot="1" x14ac:dyDescent="0.2">
      <c r="B282" s="291"/>
      <c r="C282" s="29"/>
      <c r="D282" s="187"/>
      <c r="E282" s="58"/>
      <c r="F282" s="190"/>
      <c r="G282" s="190"/>
      <c r="H282" s="190"/>
      <c r="I282" s="58"/>
      <c r="J282" s="58"/>
      <c r="K282" s="189"/>
      <c r="L282" s="259"/>
      <c r="M282" s="259"/>
      <c r="N282" s="58"/>
      <c r="O282" s="30"/>
      <c r="P282" s="58"/>
      <c r="Q282" s="30"/>
      <c r="R282" s="185"/>
      <c r="S282" s="206"/>
      <c r="T282" s="291"/>
      <c r="U282" s="29"/>
      <c r="V282" s="187"/>
      <c r="W282" s="58"/>
      <c r="X282" s="190"/>
      <c r="Y282" s="190"/>
      <c r="Z282" s="190"/>
      <c r="AA282" s="58"/>
      <c r="AB282" s="58"/>
      <c r="AC282" s="189"/>
      <c r="AD282" s="259"/>
      <c r="AE282" s="259"/>
      <c r="AF282" s="58"/>
      <c r="AG282" s="30"/>
      <c r="AH282" s="58"/>
      <c r="AI282" s="30"/>
      <c r="AJ282" s="185"/>
      <c r="AK282" s="208"/>
      <c r="AL282" s="291"/>
      <c r="AM282" s="124" t="str">
        <f t="shared" si="24"/>
        <v/>
      </c>
      <c r="AN282" s="125" t="str">
        <f t="shared" si="25"/>
        <v/>
      </c>
      <c r="AO282" s="125" t="str">
        <f t="shared" si="26"/>
        <v/>
      </c>
      <c r="AP282" s="125" t="str">
        <f t="shared" si="27"/>
        <v/>
      </c>
      <c r="AQ282" s="126" t="str">
        <f t="shared" si="28"/>
        <v/>
      </c>
      <c r="AR282" s="39"/>
      <c r="AS282" s="234"/>
      <c r="AT282" s="39"/>
    </row>
    <row r="283" spans="2:46" ht="13.5" customHeight="1" x14ac:dyDescent="0.15">
      <c r="B283" s="289" t="s">
        <v>122</v>
      </c>
      <c r="C283" s="27" t="s">
        <v>34</v>
      </c>
      <c r="D283" s="41"/>
      <c r="E283" s="57"/>
      <c r="F283" s="98"/>
      <c r="G283" s="98"/>
      <c r="H283" s="98"/>
      <c r="I283" s="62"/>
      <c r="J283" s="62"/>
      <c r="K283" s="63"/>
      <c r="L283" s="258"/>
      <c r="M283" s="258"/>
      <c r="N283" s="57"/>
      <c r="O283" s="28"/>
      <c r="P283" s="57"/>
      <c r="Q283" s="28"/>
      <c r="R283" s="133"/>
      <c r="S283" s="206"/>
      <c r="T283" s="289" t="s">
        <v>122</v>
      </c>
      <c r="U283" s="27" t="s">
        <v>34</v>
      </c>
      <c r="V283" s="41"/>
      <c r="W283" s="57"/>
      <c r="X283" s="98"/>
      <c r="Y283" s="98"/>
      <c r="Z283" s="98"/>
      <c r="AA283" s="62"/>
      <c r="AB283" s="62"/>
      <c r="AC283" s="63"/>
      <c r="AD283" s="258"/>
      <c r="AE283" s="258"/>
      <c r="AF283" s="57"/>
      <c r="AG283" s="28"/>
      <c r="AH283" s="57"/>
      <c r="AI283" s="28"/>
      <c r="AJ283" s="133"/>
      <c r="AK283" s="208"/>
      <c r="AL283" s="289" t="s">
        <v>122</v>
      </c>
      <c r="AM283" s="121" t="str">
        <f t="shared" si="24"/>
        <v/>
      </c>
      <c r="AN283" s="97" t="str">
        <f t="shared" si="25"/>
        <v/>
      </c>
      <c r="AO283" s="97" t="str">
        <f t="shared" si="26"/>
        <v/>
      </c>
      <c r="AP283" s="97" t="str">
        <f t="shared" si="27"/>
        <v/>
      </c>
      <c r="AQ283" s="122" t="str">
        <f t="shared" si="28"/>
        <v/>
      </c>
      <c r="AR283" s="39"/>
      <c r="AS283" s="234"/>
      <c r="AT283" s="39"/>
    </row>
    <row r="284" spans="2:46" ht="13.5" customHeight="1" x14ac:dyDescent="0.15">
      <c r="B284" s="290"/>
      <c r="C284" s="29" t="s">
        <v>35</v>
      </c>
      <c r="D284" s="187"/>
      <c r="E284" s="58"/>
      <c r="F284" s="188"/>
      <c r="G284" s="188"/>
      <c r="H284" s="188"/>
      <c r="I284" s="64"/>
      <c r="J284" s="64"/>
      <c r="K284" s="189"/>
      <c r="L284" s="259"/>
      <c r="M284" s="259"/>
      <c r="N284" s="58"/>
      <c r="O284" s="30"/>
      <c r="P284" s="58"/>
      <c r="Q284" s="30"/>
      <c r="R284" s="134"/>
      <c r="S284" s="206"/>
      <c r="T284" s="290"/>
      <c r="U284" s="29" t="s">
        <v>35</v>
      </c>
      <c r="V284" s="187"/>
      <c r="W284" s="58"/>
      <c r="X284" s="188"/>
      <c r="Y284" s="188"/>
      <c r="Z284" s="188"/>
      <c r="AA284" s="64"/>
      <c r="AB284" s="64"/>
      <c r="AC284" s="189"/>
      <c r="AD284" s="259"/>
      <c r="AE284" s="259"/>
      <c r="AF284" s="58"/>
      <c r="AG284" s="30"/>
      <c r="AH284" s="58"/>
      <c r="AI284" s="30"/>
      <c r="AJ284" s="134"/>
      <c r="AK284" s="208"/>
      <c r="AL284" s="290"/>
      <c r="AM284" s="88" t="str">
        <f t="shared" si="24"/>
        <v/>
      </c>
      <c r="AN284" s="123" t="str">
        <f t="shared" si="25"/>
        <v/>
      </c>
      <c r="AO284" s="123" t="str">
        <f t="shared" si="26"/>
        <v/>
      </c>
      <c r="AP284" s="123" t="str">
        <f t="shared" si="27"/>
        <v/>
      </c>
      <c r="AQ284" s="89" t="str">
        <f t="shared" si="28"/>
        <v/>
      </c>
      <c r="AR284" s="39"/>
      <c r="AS284" s="234"/>
      <c r="AT284" s="39"/>
    </row>
    <row r="285" spans="2:46" ht="13.5" customHeight="1" x14ac:dyDescent="0.15">
      <c r="B285" s="290"/>
      <c r="C285" s="29" t="s">
        <v>36</v>
      </c>
      <c r="D285" s="187"/>
      <c r="E285" s="58"/>
      <c r="F285" s="188"/>
      <c r="G285" s="188"/>
      <c r="H285" s="188"/>
      <c r="I285" s="64"/>
      <c r="J285" s="64"/>
      <c r="K285" s="189"/>
      <c r="L285" s="259"/>
      <c r="M285" s="259"/>
      <c r="N285" s="58"/>
      <c r="O285" s="30"/>
      <c r="P285" s="58"/>
      <c r="Q285" s="30"/>
      <c r="R285" s="134"/>
      <c r="S285" s="206"/>
      <c r="T285" s="290"/>
      <c r="U285" s="29" t="s">
        <v>36</v>
      </c>
      <c r="V285" s="187"/>
      <c r="W285" s="58"/>
      <c r="X285" s="188"/>
      <c r="Y285" s="188"/>
      <c r="Z285" s="188"/>
      <c r="AA285" s="64"/>
      <c r="AB285" s="64"/>
      <c r="AC285" s="189"/>
      <c r="AD285" s="259"/>
      <c r="AE285" s="259"/>
      <c r="AF285" s="58"/>
      <c r="AG285" s="30"/>
      <c r="AH285" s="58"/>
      <c r="AI285" s="30"/>
      <c r="AJ285" s="134"/>
      <c r="AK285" s="208"/>
      <c r="AL285" s="290"/>
      <c r="AM285" s="88" t="str">
        <f t="shared" si="24"/>
        <v/>
      </c>
      <c r="AN285" s="123" t="str">
        <f t="shared" si="25"/>
        <v/>
      </c>
      <c r="AO285" s="123" t="str">
        <f t="shared" si="26"/>
        <v/>
      </c>
      <c r="AP285" s="123" t="str">
        <f t="shared" si="27"/>
        <v/>
      </c>
      <c r="AQ285" s="89" t="str">
        <f t="shared" si="28"/>
        <v/>
      </c>
      <c r="AR285" s="39"/>
      <c r="AS285" s="234"/>
      <c r="AT285" s="39"/>
    </row>
    <row r="286" spans="2:46" ht="13.5" customHeight="1" x14ac:dyDescent="0.15">
      <c r="B286" s="290"/>
      <c r="C286" s="29" t="s">
        <v>38</v>
      </c>
      <c r="D286" s="187"/>
      <c r="E286" s="58"/>
      <c r="F286" s="188"/>
      <c r="G286" s="188"/>
      <c r="H286" s="188"/>
      <c r="I286" s="64"/>
      <c r="J286" s="64"/>
      <c r="K286" s="189"/>
      <c r="L286" s="259"/>
      <c r="M286" s="259"/>
      <c r="N286" s="58"/>
      <c r="O286" s="30"/>
      <c r="P286" s="58"/>
      <c r="Q286" s="30"/>
      <c r="R286" s="134"/>
      <c r="S286" s="206"/>
      <c r="T286" s="290"/>
      <c r="U286" s="29" t="s">
        <v>38</v>
      </c>
      <c r="V286" s="187"/>
      <c r="W286" s="58"/>
      <c r="X286" s="188"/>
      <c r="Y286" s="188"/>
      <c r="Z286" s="188"/>
      <c r="AA286" s="64"/>
      <c r="AB286" s="64"/>
      <c r="AC286" s="189"/>
      <c r="AD286" s="259"/>
      <c r="AE286" s="259"/>
      <c r="AF286" s="58"/>
      <c r="AG286" s="30"/>
      <c r="AH286" s="58"/>
      <c r="AI286" s="30"/>
      <c r="AJ286" s="134"/>
      <c r="AK286" s="208"/>
      <c r="AL286" s="290"/>
      <c r="AM286" s="88" t="str">
        <f t="shared" si="24"/>
        <v/>
      </c>
      <c r="AN286" s="123" t="str">
        <f t="shared" si="25"/>
        <v/>
      </c>
      <c r="AO286" s="123" t="str">
        <f t="shared" si="26"/>
        <v/>
      </c>
      <c r="AP286" s="123" t="str">
        <f t="shared" si="27"/>
        <v/>
      </c>
      <c r="AQ286" s="89" t="str">
        <f t="shared" si="28"/>
        <v/>
      </c>
      <c r="AR286" s="39"/>
      <c r="AS286" s="234"/>
      <c r="AT286" s="39"/>
    </row>
    <row r="287" spans="2:46" ht="13.5" customHeight="1" thickBot="1" x14ac:dyDescent="0.2">
      <c r="B287" s="291"/>
      <c r="C287" s="29"/>
      <c r="D287" s="187"/>
      <c r="E287" s="58"/>
      <c r="F287" s="190"/>
      <c r="G287" s="190"/>
      <c r="H287" s="190"/>
      <c r="I287" s="58"/>
      <c r="J287" s="58"/>
      <c r="K287" s="189"/>
      <c r="L287" s="259"/>
      <c r="M287" s="259"/>
      <c r="N287" s="58"/>
      <c r="O287" s="30"/>
      <c r="P287" s="58"/>
      <c r="Q287" s="30"/>
      <c r="R287" s="185"/>
      <c r="S287" s="206"/>
      <c r="T287" s="291"/>
      <c r="U287" s="29"/>
      <c r="V287" s="187"/>
      <c r="W287" s="58"/>
      <c r="X287" s="190"/>
      <c r="Y287" s="190"/>
      <c r="Z287" s="190"/>
      <c r="AA287" s="58"/>
      <c r="AB287" s="58"/>
      <c r="AC287" s="189"/>
      <c r="AD287" s="259"/>
      <c r="AE287" s="259"/>
      <c r="AF287" s="58"/>
      <c r="AG287" s="30"/>
      <c r="AH287" s="58"/>
      <c r="AI287" s="30"/>
      <c r="AJ287" s="185"/>
      <c r="AK287" s="208"/>
      <c r="AL287" s="291"/>
      <c r="AM287" s="124" t="str">
        <f t="shared" si="24"/>
        <v/>
      </c>
      <c r="AN287" s="125" t="str">
        <f t="shared" si="25"/>
        <v/>
      </c>
      <c r="AO287" s="125" t="str">
        <f t="shared" si="26"/>
        <v/>
      </c>
      <c r="AP287" s="125" t="str">
        <f t="shared" si="27"/>
        <v/>
      </c>
      <c r="AQ287" s="126" t="str">
        <f t="shared" si="28"/>
        <v/>
      </c>
      <c r="AR287" s="39"/>
      <c r="AS287" s="234"/>
      <c r="AT287" s="39"/>
    </row>
    <row r="288" spans="2:46" ht="13.5" customHeight="1" x14ac:dyDescent="0.15">
      <c r="B288" s="289" t="s">
        <v>123</v>
      </c>
      <c r="C288" s="27" t="s">
        <v>34</v>
      </c>
      <c r="D288" s="41"/>
      <c r="E288" s="57"/>
      <c r="F288" s="98"/>
      <c r="G288" s="98"/>
      <c r="H288" s="98"/>
      <c r="I288" s="62"/>
      <c r="J288" s="62"/>
      <c r="K288" s="63"/>
      <c r="L288" s="258"/>
      <c r="M288" s="258"/>
      <c r="N288" s="57"/>
      <c r="O288" s="28"/>
      <c r="P288" s="57"/>
      <c r="Q288" s="28"/>
      <c r="R288" s="133"/>
      <c r="S288" s="206"/>
      <c r="T288" s="289" t="s">
        <v>123</v>
      </c>
      <c r="U288" s="27" t="s">
        <v>34</v>
      </c>
      <c r="V288" s="41"/>
      <c r="W288" s="57"/>
      <c r="X288" s="98"/>
      <c r="Y288" s="98"/>
      <c r="Z288" s="98"/>
      <c r="AA288" s="62"/>
      <c r="AB288" s="62"/>
      <c r="AC288" s="63"/>
      <c r="AD288" s="258"/>
      <c r="AE288" s="258"/>
      <c r="AF288" s="57"/>
      <c r="AG288" s="28"/>
      <c r="AH288" s="57"/>
      <c r="AI288" s="28"/>
      <c r="AJ288" s="133"/>
      <c r="AK288" s="208"/>
      <c r="AL288" s="289" t="s">
        <v>123</v>
      </c>
      <c r="AM288" s="121" t="str">
        <f t="shared" si="24"/>
        <v/>
      </c>
      <c r="AN288" s="97" t="str">
        <f t="shared" si="25"/>
        <v/>
      </c>
      <c r="AO288" s="97" t="str">
        <f t="shared" si="26"/>
        <v/>
      </c>
      <c r="AP288" s="97" t="str">
        <f t="shared" si="27"/>
        <v/>
      </c>
      <c r="AQ288" s="122" t="str">
        <f t="shared" si="28"/>
        <v/>
      </c>
      <c r="AR288" s="39"/>
      <c r="AS288" s="234"/>
      <c r="AT288" s="39"/>
    </row>
    <row r="289" spans="2:46" ht="13.5" customHeight="1" x14ac:dyDescent="0.15">
      <c r="B289" s="290"/>
      <c r="C289" s="29" t="s">
        <v>35</v>
      </c>
      <c r="D289" s="187"/>
      <c r="E289" s="58"/>
      <c r="F289" s="188"/>
      <c r="G289" s="188"/>
      <c r="H289" s="188"/>
      <c r="I289" s="64"/>
      <c r="J289" s="64"/>
      <c r="K289" s="189"/>
      <c r="L289" s="259"/>
      <c r="M289" s="259"/>
      <c r="N289" s="58"/>
      <c r="O289" s="30"/>
      <c r="P289" s="58"/>
      <c r="Q289" s="30"/>
      <c r="R289" s="134"/>
      <c r="S289" s="206"/>
      <c r="T289" s="290"/>
      <c r="U289" s="29" t="s">
        <v>35</v>
      </c>
      <c r="V289" s="187"/>
      <c r="W289" s="58"/>
      <c r="X289" s="188"/>
      <c r="Y289" s="188"/>
      <c r="Z289" s="188"/>
      <c r="AA289" s="64"/>
      <c r="AB289" s="64"/>
      <c r="AC289" s="189"/>
      <c r="AD289" s="259"/>
      <c r="AE289" s="259"/>
      <c r="AF289" s="58"/>
      <c r="AG289" s="30"/>
      <c r="AH289" s="58"/>
      <c r="AI289" s="30"/>
      <c r="AJ289" s="134"/>
      <c r="AK289" s="208"/>
      <c r="AL289" s="290"/>
      <c r="AM289" s="88" t="str">
        <f t="shared" ref="AM289:AM352" si="29">IF(OR(X289="",F289=""),"",X289-F289)</f>
        <v/>
      </c>
      <c r="AN289" s="123" t="str">
        <f t="shared" ref="AN289:AN352" si="30">IF(OR(Y289="",G289=""),"",Y289-G289)</f>
        <v/>
      </c>
      <c r="AO289" s="123" t="str">
        <f t="shared" ref="AO289:AO352" si="31">IF(OR(Z289="",H289=""),"",Z289-H289)</f>
        <v/>
      </c>
      <c r="AP289" s="123" t="str">
        <f t="shared" ref="AP289:AP352" si="32">IF(OR(AA289="",I289=""),"",AA289-I289)</f>
        <v/>
      </c>
      <c r="AQ289" s="89" t="str">
        <f t="shared" ref="AQ289:AQ352" si="33">IF(OR(AB289="",J289=""),"",AB289-J289)</f>
        <v/>
      </c>
      <c r="AR289" s="39"/>
      <c r="AS289" s="234"/>
      <c r="AT289" s="39"/>
    </row>
    <row r="290" spans="2:46" ht="13.5" customHeight="1" x14ac:dyDescent="0.15">
      <c r="B290" s="290"/>
      <c r="C290" s="29" t="s">
        <v>36</v>
      </c>
      <c r="D290" s="187"/>
      <c r="E290" s="58"/>
      <c r="F290" s="188"/>
      <c r="G290" s="188"/>
      <c r="H290" s="188"/>
      <c r="I290" s="64"/>
      <c r="J290" s="64"/>
      <c r="K290" s="189"/>
      <c r="L290" s="259"/>
      <c r="M290" s="259"/>
      <c r="N290" s="58"/>
      <c r="O290" s="30"/>
      <c r="P290" s="58"/>
      <c r="Q290" s="30"/>
      <c r="R290" s="134"/>
      <c r="S290" s="206"/>
      <c r="T290" s="290"/>
      <c r="U290" s="29" t="s">
        <v>36</v>
      </c>
      <c r="V290" s="187"/>
      <c r="W290" s="58"/>
      <c r="X290" s="188"/>
      <c r="Y290" s="188"/>
      <c r="Z290" s="188"/>
      <c r="AA290" s="64"/>
      <c r="AB290" s="64"/>
      <c r="AC290" s="189"/>
      <c r="AD290" s="259"/>
      <c r="AE290" s="259"/>
      <c r="AF290" s="58"/>
      <c r="AG290" s="30"/>
      <c r="AH290" s="58"/>
      <c r="AI290" s="30"/>
      <c r="AJ290" s="134"/>
      <c r="AK290" s="208"/>
      <c r="AL290" s="290"/>
      <c r="AM290" s="88" t="str">
        <f t="shared" si="29"/>
        <v/>
      </c>
      <c r="AN290" s="123" t="str">
        <f t="shared" si="30"/>
        <v/>
      </c>
      <c r="AO290" s="123" t="str">
        <f t="shared" si="31"/>
        <v/>
      </c>
      <c r="AP290" s="123" t="str">
        <f t="shared" si="32"/>
        <v/>
      </c>
      <c r="AQ290" s="89" t="str">
        <f t="shared" si="33"/>
        <v/>
      </c>
      <c r="AR290" s="39"/>
      <c r="AS290" s="234"/>
      <c r="AT290" s="39"/>
    </row>
    <row r="291" spans="2:46" ht="13.5" customHeight="1" x14ac:dyDescent="0.15">
      <c r="B291" s="290"/>
      <c r="C291" s="29" t="s">
        <v>38</v>
      </c>
      <c r="D291" s="187"/>
      <c r="E291" s="58"/>
      <c r="F291" s="188"/>
      <c r="G291" s="188"/>
      <c r="H291" s="188"/>
      <c r="I291" s="64"/>
      <c r="J291" s="64"/>
      <c r="K291" s="189"/>
      <c r="L291" s="259"/>
      <c r="M291" s="259"/>
      <c r="N291" s="58"/>
      <c r="O291" s="30"/>
      <c r="P291" s="58"/>
      <c r="Q291" s="30"/>
      <c r="R291" s="134"/>
      <c r="S291" s="206"/>
      <c r="T291" s="290"/>
      <c r="U291" s="29" t="s">
        <v>38</v>
      </c>
      <c r="V291" s="187"/>
      <c r="W291" s="58"/>
      <c r="X291" s="188"/>
      <c r="Y291" s="188"/>
      <c r="Z291" s="188"/>
      <c r="AA291" s="64"/>
      <c r="AB291" s="64"/>
      <c r="AC291" s="189"/>
      <c r="AD291" s="259"/>
      <c r="AE291" s="259"/>
      <c r="AF291" s="58"/>
      <c r="AG291" s="30"/>
      <c r="AH291" s="58"/>
      <c r="AI291" s="30"/>
      <c r="AJ291" s="134"/>
      <c r="AK291" s="208"/>
      <c r="AL291" s="290"/>
      <c r="AM291" s="88" t="str">
        <f t="shared" si="29"/>
        <v/>
      </c>
      <c r="AN291" s="123" t="str">
        <f t="shared" si="30"/>
        <v/>
      </c>
      <c r="AO291" s="123" t="str">
        <f t="shared" si="31"/>
        <v/>
      </c>
      <c r="AP291" s="123" t="str">
        <f t="shared" si="32"/>
        <v/>
      </c>
      <c r="AQ291" s="89" t="str">
        <f t="shared" si="33"/>
        <v/>
      </c>
      <c r="AR291" s="39"/>
      <c r="AS291" s="234"/>
      <c r="AT291" s="39"/>
    </row>
    <row r="292" spans="2:46" ht="13.5" customHeight="1" thickBot="1" x14ac:dyDescent="0.2">
      <c r="B292" s="291"/>
      <c r="C292" s="29"/>
      <c r="D292" s="187"/>
      <c r="E292" s="58"/>
      <c r="F292" s="190"/>
      <c r="G292" s="190"/>
      <c r="H292" s="190"/>
      <c r="I292" s="58"/>
      <c r="J292" s="58"/>
      <c r="K292" s="189"/>
      <c r="L292" s="259"/>
      <c r="M292" s="259"/>
      <c r="N292" s="58"/>
      <c r="O292" s="30"/>
      <c r="P292" s="58"/>
      <c r="Q292" s="30"/>
      <c r="R292" s="185"/>
      <c r="S292" s="206"/>
      <c r="T292" s="291"/>
      <c r="U292" s="29"/>
      <c r="V292" s="187"/>
      <c r="W292" s="58"/>
      <c r="X292" s="190"/>
      <c r="Y292" s="190"/>
      <c r="Z292" s="190"/>
      <c r="AA292" s="58"/>
      <c r="AB292" s="58"/>
      <c r="AC292" s="189"/>
      <c r="AD292" s="259"/>
      <c r="AE292" s="259"/>
      <c r="AF292" s="58"/>
      <c r="AG292" s="30"/>
      <c r="AH292" s="58"/>
      <c r="AI292" s="30"/>
      <c r="AJ292" s="185"/>
      <c r="AK292" s="208"/>
      <c r="AL292" s="291"/>
      <c r="AM292" s="124" t="str">
        <f t="shared" si="29"/>
        <v/>
      </c>
      <c r="AN292" s="125" t="str">
        <f t="shared" si="30"/>
        <v/>
      </c>
      <c r="AO292" s="125" t="str">
        <f t="shared" si="31"/>
        <v/>
      </c>
      <c r="AP292" s="125" t="str">
        <f t="shared" si="32"/>
        <v/>
      </c>
      <c r="AQ292" s="126" t="str">
        <f t="shared" si="33"/>
        <v/>
      </c>
      <c r="AR292" s="39"/>
      <c r="AS292" s="234"/>
      <c r="AT292" s="39"/>
    </row>
    <row r="293" spans="2:46" ht="13.5" customHeight="1" x14ac:dyDescent="0.15">
      <c r="B293" s="289" t="s">
        <v>124</v>
      </c>
      <c r="C293" s="27" t="s">
        <v>34</v>
      </c>
      <c r="D293" s="41"/>
      <c r="E293" s="57"/>
      <c r="F293" s="98"/>
      <c r="G293" s="98"/>
      <c r="H293" s="98"/>
      <c r="I293" s="62"/>
      <c r="J293" s="62"/>
      <c r="K293" s="63"/>
      <c r="L293" s="258"/>
      <c r="M293" s="258"/>
      <c r="N293" s="57"/>
      <c r="O293" s="28"/>
      <c r="P293" s="57"/>
      <c r="Q293" s="28"/>
      <c r="R293" s="133"/>
      <c r="S293" s="206"/>
      <c r="T293" s="289" t="s">
        <v>124</v>
      </c>
      <c r="U293" s="27" t="s">
        <v>34</v>
      </c>
      <c r="V293" s="41"/>
      <c r="W293" s="57"/>
      <c r="X293" s="98"/>
      <c r="Y293" s="98"/>
      <c r="Z293" s="98"/>
      <c r="AA293" s="62"/>
      <c r="AB293" s="62"/>
      <c r="AC293" s="63"/>
      <c r="AD293" s="258"/>
      <c r="AE293" s="258"/>
      <c r="AF293" s="57"/>
      <c r="AG293" s="28"/>
      <c r="AH293" s="57"/>
      <c r="AI293" s="28"/>
      <c r="AJ293" s="133"/>
      <c r="AK293" s="208"/>
      <c r="AL293" s="289" t="s">
        <v>124</v>
      </c>
      <c r="AM293" s="121" t="str">
        <f t="shared" si="29"/>
        <v/>
      </c>
      <c r="AN293" s="97" t="str">
        <f t="shared" si="30"/>
        <v/>
      </c>
      <c r="AO293" s="97" t="str">
        <f t="shared" si="31"/>
        <v/>
      </c>
      <c r="AP293" s="97" t="str">
        <f t="shared" si="32"/>
        <v/>
      </c>
      <c r="AQ293" s="122" t="str">
        <f t="shared" si="33"/>
        <v/>
      </c>
      <c r="AR293" s="39"/>
      <c r="AS293" s="234"/>
      <c r="AT293" s="39"/>
    </row>
    <row r="294" spans="2:46" ht="13.5" customHeight="1" x14ac:dyDescent="0.15">
      <c r="B294" s="290"/>
      <c r="C294" s="29" t="s">
        <v>35</v>
      </c>
      <c r="D294" s="187"/>
      <c r="E294" s="58"/>
      <c r="F294" s="188"/>
      <c r="G294" s="188"/>
      <c r="H294" s="188"/>
      <c r="I294" s="64"/>
      <c r="J294" s="64"/>
      <c r="K294" s="189"/>
      <c r="L294" s="259"/>
      <c r="M294" s="259"/>
      <c r="N294" s="58"/>
      <c r="O294" s="30"/>
      <c r="P294" s="58"/>
      <c r="Q294" s="30"/>
      <c r="R294" s="134"/>
      <c r="S294" s="206"/>
      <c r="T294" s="290"/>
      <c r="U294" s="29" t="s">
        <v>35</v>
      </c>
      <c r="V294" s="187"/>
      <c r="W294" s="58"/>
      <c r="X294" s="188"/>
      <c r="Y294" s="188"/>
      <c r="Z294" s="188"/>
      <c r="AA294" s="64"/>
      <c r="AB294" s="64"/>
      <c r="AC294" s="189"/>
      <c r="AD294" s="259"/>
      <c r="AE294" s="259"/>
      <c r="AF294" s="58"/>
      <c r="AG294" s="30"/>
      <c r="AH294" s="58"/>
      <c r="AI294" s="30"/>
      <c r="AJ294" s="134"/>
      <c r="AK294" s="208"/>
      <c r="AL294" s="290"/>
      <c r="AM294" s="88" t="str">
        <f t="shared" si="29"/>
        <v/>
      </c>
      <c r="AN294" s="123" t="str">
        <f t="shared" si="30"/>
        <v/>
      </c>
      <c r="AO294" s="123" t="str">
        <f t="shared" si="31"/>
        <v/>
      </c>
      <c r="AP294" s="123" t="str">
        <f t="shared" si="32"/>
        <v/>
      </c>
      <c r="AQ294" s="89" t="str">
        <f t="shared" si="33"/>
        <v/>
      </c>
      <c r="AR294" s="39"/>
      <c r="AS294" s="234"/>
      <c r="AT294" s="39"/>
    </row>
    <row r="295" spans="2:46" ht="13.5" customHeight="1" x14ac:dyDescent="0.15">
      <c r="B295" s="290"/>
      <c r="C295" s="29" t="s">
        <v>36</v>
      </c>
      <c r="D295" s="187"/>
      <c r="E295" s="58"/>
      <c r="F295" s="188"/>
      <c r="G295" s="188"/>
      <c r="H295" s="188"/>
      <c r="I295" s="64"/>
      <c r="J295" s="64"/>
      <c r="K295" s="189"/>
      <c r="L295" s="259"/>
      <c r="M295" s="259"/>
      <c r="N295" s="58"/>
      <c r="O295" s="30"/>
      <c r="P295" s="58"/>
      <c r="Q295" s="30"/>
      <c r="R295" s="134"/>
      <c r="S295" s="206"/>
      <c r="T295" s="290"/>
      <c r="U295" s="29" t="s">
        <v>36</v>
      </c>
      <c r="V295" s="187"/>
      <c r="W295" s="58"/>
      <c r="X295" s="188"/>
      <c r="Y295" s="188"/>
      <c r="Z295" s="188"/>
      <c r="AA295" s="64"/>
      <c r="AB295" s="64"/>
      <c r="AC295" s="189"/>
      <c r="AD295" s="259"/>
      <c r="AE295" s="259"/>
      <c r="AF295" s="58"/>
      <c r="AG295" s="30"/>
      <c r="AH295" s="58"/>
      <c r="AI295" s="30"/>
      <c r="AJ295" s="134"/>
      <c r="AK295" s="208"/>
      <c r="AL295" s="290"/>
      <c r="AM295" s="88" t="str">
        <f t="shared" si="29"/>
        <v/>
      </c>
      <c r="AN295" s="123" t="str">
        <f t="shared" si="30"/>
        <v/>
      </c>
      <c r="AO295" s="123" t="str">
        <f t="shared" si="31"/>
        <v/>
      </c>
      <c r="AP295" s="123" t="str">
        <f t="shared" si="32"/>
        <v/>
      </c>
      <c r="AQ295" s="89" t="str">
        <f t="shared" si="33"/>
        <v/>
      </c>
      <c r="AR295" s="39"/>
      <c r="AS295" s="234"/>
      <c r="AT295" s="39"/>
    </row>
    <row r="296" spans="2:46" ht="13.5" customHeight="1" x14ac:dyDescent="0.15">
      <c r="B296" s="290"/>
      <c r="C296" s="29" t="s">
        <v>38</v>
      </c>
      <c r="D296" s="187"/>
      <c r="E296" s="58"/>
      <c r="F296" s="188"/>
      <c r="G296" s="188"/>
      <c r="H296" s="188"/>
      <c r="I296" s="64"/>
      <c r="J296" s="64"/>
      <c r="K296" s="189"/>
      <c r="L296" s="259"/>
      <c r="M296" s="259"/>
      <c r="N296" s="58"/>
      <c r="O296" s="30"/>
      <c r="P296" s="58"/>
      <c r="Q296" s="30"/>
      <c r="R296" s="134"/>
      <c r="S296" s="206"/>
      <c r="T296" s="290"/>
      <c r="U296" s="29" t="s">
        <v>38</v>
      </c>
      <c r="V296" s="187"/>
      <c r="W296" s="58"/>
      <c r="X296" s="188"/>
      <c r="Y296" s="188"/>
      <c r="Z296" s="188"/>
      <c r="AA296" s="64"/>
      <c r="AB296" s="64"/>
      <c r="AC296" s="189"/>
      <c r="AD296" s="259"/>
      <c r="AE296" s="259"/>
      <c r="AF296" s="58"/>
      <c r="AG296" s="30"/>
      <c r="AH296" s="58"/>
      <c r="AI296" s="30"/>
      <c r="AJ296" s="134"/>
      <c r="AK296" s="208"/>
      <c r="AL296" s="290"/>
      <c r="AM296" s="88" t="str">
        <f t="shared" si="29"/>
        <v/>
      </c>
      <c r="AN296" s="123" t="str">
        <f t="shared" si="30"/>
        <v/>
      </c>
      <c r="AO296" s="123" t="str">
        <f t="shared" si="31"/>
        <v/>
      </c>
      <c r="AP296" s="123" t="str">
        <f t="shared" si="32"/>
        <v/>
      </c>
      <c r="AQ296" s="89" t="str">
        <f t="shared" si="33"/>
        <v/>
      </c>
      <c r="AR296" s="39"/>
      <c r="AS296" s="234"/>
      <c r="AT296" s="39"/>
    </row>
    <row r="297" spans="2:46" ht="13.5" customHeight="1" thickBot="1" x14ac:dyDescent="0.2">
      <c r="B297" s="291"/>
      <c r="C297" s="29"/>
      <c r="D297" s="187"/>
      <c r="E297" s="58"/>
      <c r="F297" s="190"/>
      <c r="G297" s="190"/>
      <c r="H297" s="190"/>
      <c r="I297" s="58"/>
      <c r="J297" s="58"/>
      <c r="K297" s="189"/>
      <c r="L297" s="259"/>
      <c r="M297" s="259"/>
      <c r="N297" s="58"/>
      <c r="O297" s="30"/>
      <c r="P297" s="58"/>
      <c r="Q297" s="30"/>
      <c r="R297" s="185"/>
      <c r="S297" s="206"/>
      <c r="T297" s="291"/>
      <c r="U297" s="29"/>
      <c r="V297" s="187"/>
      <c r="W297" s="58"/>
      <c r="X297" s="190"/>
      <c r="Y297" s="190"/>
      <c r="Z297" s="190"/>
      <c r="AA297" s="58"/>
      <c r="AB297" s="58"/>
      <c r="AC297" s="189"/>
      <c r="AD297" s="259"/>
      <c r="AE297" s="259"/>
      <c r="AF297" s="58"/>
      <c r="AG297" s="30"/>
      <c r="AH297" s="58"/>
      <c r="AI297" s="30"/>
      <c r="AJ297" s="185"/>
      <c r="AK297" s="208"/>
      <c r="AL297" s="291"/>
      <c r="AM297" s="124" t="str">
        <f t="shared" si="29"/>
        <v/>
      </c>
      <c r="AN297" s="125" t="str">
        <f t="shared" si="30"/>
        <v/>
      </c>
      <c r="AO297" s="125" t="str">
        <f t="shared" si="31"/>
        <v/>
      </c>
      <c r="AP297" s="125" t="str">
        <f t="shared" si="32"/>
        <v/>
      </c>
      <c r="AQ297" s="126" t="str">
        <f t="shared" si="33"/>
        <v/>
      </c>
      <c r="AR297" s="39"/>
      <c r="AS297" s="234"/>
      <c r="AT297" s="39"/>
    </row>
    <row r="298" spans="2:46" ht="13.5" customHeight="1" x14ac:dyDescent="0.15">
      <c r="B298" s="289" t="s">
        <v>125</v>
      </c>
      <c r="C298" s="27" t="s">
        <v>34</v>
      </c>
      <c r="D298" s="41"/>
      <c r="E298" s="57"/>
      <c r="F298" s="98"/>
      <c r="G298" s="98"/>
      <c r="H298" s="98"/>
      <c r="I298" s="62"/>
      <c r="J298" s="62"/>
      <c r="K298" s="63"/>
      <c r="L298" s="258"/>
      <c r="M298" s="258"/>
      <c r="N298" s="57"/>
      <c r="O298" s="28"/>
      <c r="P298" s="57"/>
      <c r="Q298" s="28"/>
      <c r="R298" s="133"/>
      <c r="S298" s="206"/>
      <c r="T298" s="289" t="s">
        <v>125</v>
      </c>
      <c r="U298" s="27" t="s">
        <v>34</v>
      </c>
      <c r="V298" s="41"/>
      <c r="W298" s="57"/>
      <c r="X298" s="98"/>
      <c r="Y298" s="98"/>
      <c r="Z298" s="98"/>
      <c r="AA298" s="62"/>
      <c r="AB298" s="62"/>
      <c r="AC298" s="63"/>
      <c r="AD298" s="258"/>
      <c r="AE298" s="258"/>
      <c r="AF298" s="57"/>
      <c r="AG298" s="28"/>
      <c r="AH298" s="57"/>
      <c r="AI298" s="28"/>
      <c r="AJ298" s="133"/>
      <c r="AK298" s="208"/>
      <c r="AL298" s="289" t="s">
        <v>125</v>
      </c>
      <c r="AM298" s="121" t="str">
        <f t="shared" si="29"/>
        <v/>
      </c>
      <c r="AN298" s="97" t="str">
        <f t="shared" si="30"/>
        <v/>
      </c>
      <c r="AO298" s="97" t="str">
        <f t="shared" si="31"/>
        <v/>
      </c>
      <c r="AP298" s="97" t="str">
        <f t="shared" si="32"/>
        <v/>
      </c>
      <c r="AQ298" s="122" t="str">
        <f t="shared" si="33"/>
        <v/>
      </c>
      <c r="AR298" s="39"/>
      <c r="AS298" s="234"/>
      <c r="AT298" s="39"/>
    </row>
    <row r="299" spans="2:46" ht="13.5" customHeight="1" x14ac:dyDescent="0.15">
      <c r="B299" s="290"/>
      <c r="C299" s="29" t="s">
        <v>35</v>
      </c>
      <c r="D299" s="187"/>
      <c r="E299" s="58"/>
      <c r="F299" s="188"/>
      <c r="G299" s="188"/>
      <c r="H299" s="188"/>
      <c r="I299" s="64"/>
      <c r="J299" s="64"/>
      <c r="K299" s="189"/>
      <c r="L299" s="259"/>
      <c r="M299" s="259"/>
      <c r="N299" s="58"/>
      <c r="O299" s="30"/>
      <c r="P299" s="58"/>
      <c r="Q299" s="30"/>
      <c r="R299" s="134"/>
      <c r="S299" s="206"/>
      <c r="T299" s="290"/>
      <c r="U299" s="29" t="s">
        <v>35</v>
      </c>
      <c r="V299" s="187"/>
      <c r="W299" s="58"/>
      <c r="X299" s="188"/>
      <c r="Y299" s="188"/>
      <c r="Z299" s="188"/>
      <c r="AA299" s="64"/>
      <c r="AB299" s="64"/>
      <c r="AC299" s="189"/>
      <c r="AD299" s="259"/>
      <c r="AE299" s="259"/>
      <c r="AF299" s="58"/>
      <c r="AG299" s="30"/>
      <c r="AH299" s="58"/>
      <c r="AI299" s="30"/>
      <c r="AJ299" s="134"/>
      <c r="AK299" s="208"/>
      <c r="AL299" s="290"/>
      <c r="AM299" s="88" t="str">
        <f t="shared" si="29"/>
        <v/>
      </c>
      <c r="AN299" s="123" t="str">
        <f t="shared" si="30"/>
        <v/>
      </c>
      <c r="AO299" s="123" t="str">
        <f t="shared" si="31"/>
        <v/>
      </c>
      <c r="AP299" s="123" t="str">
        <f t="shared" si="32"/>
        <v/>
      </c>
      <c r="AQ299" s="89" t="str">
        <f t="shared" si="33"/>
        <v/>
      </c>
      <c r="AR299" s="39"/>
      <c r="AS299" s="234"/>
      <c r="AT299" s="39"/>
    </row>
    <row r="300" spans="2:46" ht="13.5" customHeight="1" x14ac:dyDescent="0.15">
      <c r="B300" s="290"/>
      <c r="C300" s="29" t="s">
        <v>36</v>
      </c>
      <c r="D300" s="187"/>
      <c r="E300" s="58"/>
      <c r="F300" s="188"/>
      <c r="G300" s="188"/>
      <c r="H300" s="188"/>
      <c r="I300" s="64"/>
      <c r="J300" s="64"/>
      <c r="K300" s="189"/>
      <c r="L300" s="259"/>
      <c r="M300" s="259"/>
      <c r="N300" s="58"/>
      <c r="O300" s="30"/>
      <c r="P300" s="58"/>
      <c r="Q300" s="30"/>
      <c r="R300" s="134"/>
      <c r="S300" s="206"/>
      <c r="T300" s="290"/>
      <c r="U300" s="29" t="s">
        <v>36</v>
      </c>
      <c r="V300" s="187"/>
      <c r="W300" s="58"/>
      <c r="X300" s="188"/>
      <c r="Y300" s="188"/>
      <c r="Z300" s="188"/>
      <c r="AA300" s="64"/>
      <c r="AB300" s="64"/>
      <c r="AC300" s="189"/>
      <c r="AD300" s="259"/>
      <c r="AE300" s="259"/>
      <c r="AF300" s="58"/>
      <c r="AG300" s="30"/>
      <c r="AH300" s="58"/>
      <c r="AI300" s="30"/>
      <c r="AJ300" s="134"/>
      <c r="AK300" s="208"/>
      <c r="AL300" s="290"/>
      <c r="AM300" s="88" t="str">
        <f t="shared" si="29"/>
        <v/>
      </c>
      <c r="AN300" s="123" t="str">
        <f t="shared" si="30"/>
        <v/>
      </c>
      <c r="AO300" s="123" t="str">
        <f t="shared" si="31"/>
        <v/>
      </c>
      <c r="AP300" s="123" t="str">
        <f t="shared" si="32"/>
        <v/>
      </c>
      <c r="AQ300" s="89" t="str">
        <f t="shared" si="33"/>
        <v/>
      </c>
      <c r="AR300" s="39"/>
      <c r="AS300" s="234"/>
      <c r="AT300" s="39"/>
    </row>
    <row r="301" spans="2:46" ht="13.5" customHeight="1" x14ac:dyDescent="0.15">
      <c r="B301" s="290"/>
      <c r="C301" s="29" t="s">
        <v>38</v>
      </c>
      <c r="D301" s="187"/>
      <c r="E301" s="58"/>
      <c r="F301" s="188"/>
      <c r="G301" s="188"/>
      <c r="H301" s="188"/>
      <c r="I301" s="64"/>
      <c r="J301" s="64"/>
      <c r="K301" s="189"/>
      <c r="L301" s="259"/>
      <c r="M301" s="259"/>
      <c r="N301" s="58"/>
      <c r="O301" s="30"/>
      <c r="P301" s="58"/>
      <c r="Q301" s="30"/>
      <c r="R301" s="134"/>
      <c r="S301" s="206"/>
      <c r="T301" s="290"/>
      <c r="U301" s="29" t="s">
        <v>38</v>
      </c>
      <c r="V301" s="187"/>
      <c r="W301" s="58"/>
      <c r="X301" s="188"/>
      <c r="Y301" s="188"/>
      <c r="Z301" s="188"/>
      <c r="AA301" s="64"/>
      <c r="AB301" s="64"/>
      <c r="AC301" s="189"/>
      <c r="AD301" s="259"/>
      <c r="AE301" s="259"/>
      <c r="AF301" s="58"/>
      <c r="AG301" s="30"/>
      <c r="AH301" s="58"/>
      <c r="AI301" s="30"/>
      <c r="AJ301" s="134"/>
      <c r="AK301" s="208"/>
      <c r="AL301" s="290"/>
      <c r="AM301" s="88" t="str">
        <f t="shared" si="29"/>
        <v/>
      </c>
      <c r="AN301" s="123" t="str">
        <f t="shared" si="30"/>
        <v/>
      </c>
      <c r="AO301" s="123" t="str">
        <f t="shared" si="31"/>
        <v/>
      </c>
      <c r="AP301" s="123" t="str">
        <f t="shared" si="32"/>
        <v/>
      </c>
      <c r="AQ301" s="89" t="str">
        <f t="shared" si="33"/>
        <v/>
      </c>
      <c r="AR301" s="39"/>
      <c r="AS301" s="234"/>
      <c r="AT301" s="39"/>
    </row>
    <row r="302" spans="2:46" ht="13.5" customHeight="1" thickBot="1" x14ac:dyDescent="0.2">
      <c r="B302" s="291"/>
      <c r="C302" s="29"/>
      <c r="D302" s="187"/>
      <c r="E302" s="58"/>
      <c r="F302" s="190"/>
      <c r="G302" s="190"/>
      <c r="H302" s="190"/>
      <c r="I302" s="58"/>
      <c r="J302" s="58"/>
      <c r="K302" s="189"/>
      <c r="L302" s="259"/>
      <c r="M302" s="259"/>
      <c r="N302" s="58"/>
      <c r="O302" s="30"/>
      <c r="P302" s="58"/>
      <c r="Q302" s="30"/>
      <c r="R302" s="185"/>
      <c r="S302" s="206"/>
      <c r="T302" s="291"/>
      <c r="U302" s="29"/>
      <c r="V302" s="187"/>
      <c r="W302" s="58"/>
      <c r="X302" s="190"/>
      <c r="Y302" s="190"/>
      <c r="Z302" s="190"/>
      <c r="AA302" s="58"/>
      <c r="AB302" s="58"/>
      <c r="AC302" s="189"/>
      <c r="AD302" s="259"/>
      <c r="AE302" s="259"/>
      <c r="AF302" s="58"/>
      <c r="AG302" s="30"/>
      <c r="AH302" s="58"/>
      <c r="AI302" s="30"/>
      <c r="AJ302" s="185"/>
      <c r="AK302" s="208"/>
      <c r="AL302" s="291"/>
      <c r="AM302" s="124" t="str">
        <f t="shared" si="29"/>
        <v/>
      </c>
      <c r="AN302" s="125" t="str">
        <f t="shared" si="30"/>
        <v/>
      </c>
      <c r="AO302" s="125" t="str">
        <f t="shared" si="31"/>
        <v/>
      </c>
      <c r="AP302" s="125" t="str">
        <f t="shared" si="32"/>
        <v/>
      </c>
      <c r="AQ302" s="126" t="str">
        <f t="shared" si="33"/>
        <v/>
      </c>
      <c r="AR302" s="39"/>
      <c r="AS302" s="234"/>
      <c r="AT302" s="39"/>
    </row>
    <row r="303" spans="2:46" ht="13.5" customHeight="1" x14ac:dyDescent="0.15">
      <c r="B303" s="289" t="s">
        <v>126</v>
      </c>
      <c r="C303" s="27" t="s">
        <v>34</v>
      </c>
      <c r="D303" s="41"/>
      <c r="E303" s="57"/>
      <c r="F303" s="98"/>
      <c r="G303" s="98"/>
      <c r="H303" s="98"/>
      <c r="I303" s="62"/>
      <c r="J303" s="62"/>
      <c r="K303" s="63"/>
      <c r="L303" s="258"/>
      <c r="M303" s="258"/>
      <c r="N303" s="57"/>
      <c r="O303" s="28"/>
      <c r="P303" s="57"/>
      <c r="Q303" s="28"/>
      <c r="R303" s="133"/>
      <c r="S303" s="206"/>
      <c r="T303" s="289" t="s">
        <v>126</v>
      </c>
      <c r="U303" s="27" t="s">
        <v>34</v>
      </c>
      <c r="V303" s="41"/>
      <c r="W303" s="57"/>
      <c r="X303" s="98"/>
      <c r="Y303" s="98"/>
      <c r="Z303" s="98"/>
      <c r="AA303" s="62"/>
      <c r="AB303" s="62"/>
      <c r="AC303" s="63"/>
      <c r="AD303" s="258"/>
      <c r="AE303" s="258"/>
      <c r="AF303" s="57"/>
      <c r="AG303" s="28"/>
      <c r="AH303" s="57"/>
      <c r="AI303" s="28"/>
      <c r="AJ303" s="133"/>
      <c r="AK303" s="208"/>
      <c r="AL303" s="289" t="s">
        <v>126</v>
      </c>
      <c r="AM303" s="121" t="str">
        <f t="shared" si="29"/>
        <v/>
      </c>
      <c r="AN303" s="97" t="str">
        <f t="shared" si="30"/>
        <v/>
      </c>
      <c r="AO303" s="97" t="str">
        <f t="shared" si="31"/>
        <v/>
      </c>
      <c r="AP303" s="97" t="str">
        <f t="shared" si="32"/>
        <v/>
      </c>
      <c r="AQ303" s="122" t="str">
        <f t="shared" si="33"/>
        <v/>
      </c>
      <c r="AR303" s="39"/>
      <c r="AS303" s="234"/>
      <c r="AT303" s="39"/>
    </row>
    <row r="304" spans="2:46" ht="13.5" customHeight="1" x14ac:dyDescent="0.15">
      <c r="B304" s="290"/>
      <c r="C304" s="29" t="s">
        <v>35</v>
      </c>
      <c r="D304" s="187"/>
      <c r="E304" s="58"/>
      <c r="F304" s="188"/>
      <c r="G304" s="188"/>
      <c r="H304" s="188"/>
      <c r="I304" s="64"/>
      <c r="J304" s="64"/>
      <c r="K304" s="189"/>
      <c r="L304" s="259"/>
      <c r="M304" s="259"/>
      <c r="N304" s="58"/>
      <c r="O304" s="30"/>
      <c r="P304" s="58"/>
      <c r="Q304" s="30"/>
      <c r="R304" s="134"/>
      <c r="S304" s="206"/>
      <c r="T304" s="290"/>
      <c r="U304" s="29" t="s">
        <v>35</v>
      </c>
      <c r="V304" s="187"/>
      <c r="W304" s="58"/>
      <c r="X304" s="188"/>
      <c r="Y304" s="188"/>
      <c r="Z304" s="188"/>
      <c r="AA304" s="64"/>
      <c r="AB304" s="64"/>
      <c r="AC304" s="189"/>
      <c r="AD304" s="259"/>
      <c r="AE304" s="259"/>
      <c r="AF304" s="58"/>
      <c r="AG304" s="30"/>
      <c r="AH304" s="58"/>
      <c r="AI304" s="30"/>
      <c r="AJ304" s="134"/>
      <c r="AK304" s="208"/>
      <c r="AL304" s="290"/>
      <c r="AM304" s="88" t="str">
        <f t="shared" si="29"/>
        <v/>
      </c>
      <c r="AN304" s="123" t="str">
        <f t="shared" si="30"/>
        <v/>
      </c>
      <c r="AO304" s="123" t="str">
        <f t="shared" si="31"/>
        <v/>
      </c>
      <c r="AP304" s="123" t="str">
        <f t="shared" si="32"/>
        <v/>
      </c>
      <c r="AQ304" s="89" t="str">
        <f t="shared" si="33"/>
        <v/>
      </c>
      <c r="AR304" s="39"/>
      <c r="AS304" s="234"/>
      <c r="AT304" s="39"/>
    </row>
    <row r="305" spans="2:46" ht="13.5" customHeight="1" x14ac:dyDescent="0.15">
      <c r="B305" s="290"/>
      <c r="C305" s="29" t="s">
        <v>36</v>
      </c>
      <c r="D305" s="187"/>
      <c r="E305" s="58"/>
      <c r="F305" s="188"/>
      <c r="G305" s="188"/>
      <c r="H305" s="188"/>
      <c r="I305" s="64"/>
      <c r="J305" s="64"/>
      <c r="K305" s="189"/>
      <c r="L305" s="259"/>
      <c r="M305" s="259"/>
      <c r="N305" s="58"/>
      <c r="O305" s="30"/>
      <c r="P305" s="58"/>
      <c r="Q305" s="30"/>
      <c r="R305" s="134"/>
      <c r="S305" s="206"/>
      <c r="T305" s="290"/>
      <c r="U305" s="29" t="s">
        <v>36</v>
      </c>
      <c r="V305" s="187"/>
      <c r="W305" s="58"/>
      <c r="X305" s="188"/>
      <c r="Y305" s="188"/>
      <c r="Z305" s="188"/>
      <c r="AA305" s="64"/>
      <c r="AB305" s="64"/>
      <c r="AC305" s="189"/>
      <c r="AD305" s="259"/>
      <c r="AE305" s="259"/>
      <c r="AF305" s="58"/>
      <c r="AG305" s="30"/>
      <c r="AH305" s="58"/>
      <c r="AI305" s="30"/>
      <c r="AJ305" s="134"/>
      <c r="AK305" s="208"/>
      <c r="AL305" s="290"/>
      <c r="AM305" s="88" t="str">
        <f t="shared" si="29"/>
        <v/>
      </c>
      <c r="AN305" s="123" t="str">
        <f t="shared" si="30"/>
        <v/>
      </c>
      <c r="AO305" s="123" t="str">
        <f t="shared" si="31"/>
        <v/>
      </c>
      <c r="AP305" s="123" t="str">
        <f t="shared" si="32"/>
        <v/>
      </c>
      <c r="AQ305" s="89" t="str">
        <f t="shared" si="33"/>
        <v/>
      </c>
      <c r="AR305" s="39"/>
      <c r="AS305" s="234"/>
      <c r="AT305" s="39"/>
    </row>
    <row r="306" spans="2:46" ht="13.5" customHeight="1" x14ac:dyDescent="0.15">
      <c r="B306" s="290"/>
      <c r="C306" s="29" t="s">
        <v>38</v>
      </c>
      <c r="D306" s="187"/>
      <c r="E306" s="58"/>
      <c r="F306" s="188"/>
      <c r="G306" s="188"/>
      <c r="H306" s="188"/>
      <c r="I306" s="64"/>
      <c r="J306" s="64"/>
      <c r="K306" s="189"/>
      <c r="L306" s="259"/>
      <c r="M306" s="259"/>
      <c r="N306" s="58"/>
      <c r="O306" s="30"/>
      <c r="P306" s="58"/>
      <c r="Q306" s="30"/>
      <c r="R306" s="134"/>
      <c r="S306" s="206"/>
      <c r="T306" s="290"/>
      <c r="U306" s="29" t="s">
        <v>38</v>
      </c>
      <c r="V306" s="187"/>
      <c r="W306" s="58"/>
      <c r="X306" s="188"/>
      <c r="Y306" s="188"/>
      <c r="Z306" s="188"/>
      <c r="AA306" s="64"/>
      <c r="AB306" s="64"/>
      <c r="AC306" s="189"/>
      <c r="AD306" s="259"/>
      <c r="AE306" s="259"/>
      <c r="AF306" s="58"/>
      <c r="AG306" s="30"/>
      <c r="AH306" s="58"/>
      <c r="AI306" s="30"/>
      <c r="AJ306" s="134"/>
      <c r="AK306" s="208"/>
      <c r="AL306" s="290"/>
      <c r="AM306" s="88" t="str">
        <f t="shared" si="29"/>
        <v/>
      </c>
      <c r="AN306" s="123" t="str">
        <f t="shared" si="30"/>
        <v/>
      </c>
      <c r="AO306" s="123" t="str">
        <f t="shared" si="31"/>
        <v/>
      </c>
      <c r="AP306" s="123" t="str">
        <f t="shared" si="32"/>
        <v/>
      </c>
      <c r="AQ306" s="89" t="str">
        <f t="shared" si="33"/>
        <v/>
      </c>
      <c r="AR306" s="39"/>
      <c r="AS306" s="234"/>
      <c r="AT306" s="39"/>
    </row>
    <row r="307" spans="2:46" ht="13.5" customHeight="1" thickBot="1" x14ac:dyDescent="0.2">
      <c r="B307" s="291"/>
      <c r="C307" s="29"/>
      <c r="D307" s="187"/>
      <c r="E307" s="58"/>
      <c r="F307" s="190"/>
      <c r="G307" s="190"/>
      <c r="H307" s="190"/>
      <c r="I307" s="58"/>
      <c r="J307" s="58"/>
      <c r="K307" s="189"/>
      <c r="L307" s="259"/>
      <c r="M307" s="259"/>
      <c r="N307" s="58"/>
      <c r="O307" s="30"/>
      <c r="P307" s="58"/>
      <c r="Q307" s="30"/>
      <c r="R307" s="185"/>
      <c r="S307" s="206"/>
      <c r="T307" s="291"/>
      <c r="U307" s="29"/>
      <c r="V307" s="187"/>
      <c r="W307" s="58"/>
      <c r="X307" s="190"/>
      <c r="Y307" s="190"/>
      <c r="Z307" s="190"/>
      <c r="AA307" s="58"/>
      <c r="AB307" s="58"/>
      <c r="AC307" s="189"/>
      <c r="AD307" s="259"/>
      <c r="AE307" s="259"/>
      <c r="AF307" s="58"/>
      <c r="AG307" s="30"/>
      <c r="AH307" s="58"/>
      <c r="AI307" s="30"/>
      <c r="AJ307" s="185"/>
      <c r="AK307" s="208"/>
      <c r="AL307" s="291"/>
      <c r="AM307" s="124" t="str">
        <f t="shared" si="29"/>
        <v/>
      </c>
      <c r="AN307" s="125" t="str">
        <f t="shared" si="30"/>
        <v/>
      </c>
      <c r="AO307" s="125" t="str">
        <f t="shared" si="31"/>
        <v/>
      </c>
      <c r="AP307" s="125" t="str">
        <f t="shared" si="32"/>
        <v/>
      </c>
      <c r="AQ307" s="126" t="str">
        <f t="shared" si="33"/>
        <v/>
      </c>
      <c r="AR307" s="39"/>
      <c r="AS307" s="234"/>
      <c r="AT307" s="39"/>
    </row>
    <row r="308" spans="2:46" ht="13.5" customHeight="1" x14ac:dyDescent="0.15">
      <c r="B308" s="289" t="s">
        <v>127</v>
      </c>
      <c r="C308" s="27" t="s">
        <v>34</v>
      </c>
      <c r="D308" s="41"/>
      <c r="E308" s="57"/>
      <c r="F308" s="98"/>
      <c r="G308" s="98"/>
      <c r="H308" s="98"/>
      <c r="I308" s="62"/>
      <c r="J308" s="62"/>
      <c r="K308" s="63"/>
      <c r="L308" s="258"/>
      <c r="M308" s="258"/>
      <c r="N308" s="57"/>
      <c r="O308" s="28"/>
      <c r="P308" s="57"/>
      <c r="Q308" s="28"/>
      <c r="R308" s="133"/>
      <c r="S308" s="206"/>
      <c r="T308" s="289" t="s">
        <v>127</v>
      </c>
      <c r="U308" s="27" t="s">
        <v>34</v>
      </c>
      <c r="V308" s="41"/>
      <c r="W308" s="57"/>
      <c r="X308" s="98"/>
      <c r="Y308" s="98"/>
      <c r="Z308" s="98"/>
      <c r="AA308" s="62"/>
      <c r="AB308" s="62"/>
      <c r="AC308" s="63"/>
      <c r="AD308" s="258"/>
      <c r="AE308" s="258"/>
      <c r="AF308" s="57"/>
      <c r="AG308" s="28"/>
      <c r="AH308" s="57"/>
      <c r="AI308" s="28"/>
      <c r="AJ308" s="133"/>
      <c r="AK308" s="208"/>
      <c r="AL308" s="289" t="s">
        <v>127</v>
      </c>
      <c r="AM308" s="121" t="str">
        <f t="shared" si="29"/>
        <v/>
      </c>
      <c r="AN308" s="97" t="str">
        <f t="shared" si="30"/>
        <v/>
      </c>
      <c r="AO308" s="97" t="str">
        <f t="shared" si="31"/>
        <v/>
      </c>
      <c r="AP308" s="97" t="str">
        <f t="shared" si="32"/>
        <v/>
      </c>
      <c r="AQ308" s="122" t="str">
        <f t="shared" si="33"/>
        <v/>
      </c>
      <c r="AR308" s="39"/>
      <c r="AS308" s="234"/>
      <c r="AT308" s="39"/>
    </row>
    <row r="309" spans="2:46" ht="13.5" customHeight="1" x14ac:dyDescent="0.15">
      <c r="B309" s="290"/>
      <c r="C309" s="29" t="s">
        <v>35</v>
      </c>
      <c r="D309" s="187"/>
      <c r="E309" s="58"/>
      <c r="F309" s="188"/>
      <c r="G309" s="188"/>
      <c r="H309" s="188"/>
      <c r="I309" s="64"/>
      <c r="J309" s="64"/>
      <c r="K309" s="189"/>
      <c r="L309" s="259"/>
      <c r="M309" s="259"/>
      <c r="N309" s="58"/>
      <c r="O309" s="30"/>
      <c r="P309" s="58"/>
      <c r="Q309" s="30"/>
      <c r="R309" s="134"/>
      <c r="S309" s="206"/>
      <c r="T309" s="290"/>
      <c r="U309" s="29" t="s">
        <v>35</v>
      </c>
      <c r="V309" s="187"/>
      <c r="W309" s="58"/>
      <c r="X309" s="188"/>
      <c r="Y309" s="188"/>
      <c r="Z309" s="188"/>
      <c r="AA309" s="64"/>
      <c r="AB309" s="64"/>
      <c r="AC309" s="189"/>
      <c r="AD309" s="259"/>
      <c r="AE309" s="259"/>
      <c r="AF309" s="58"/>
      <c r="AG309" s="30"/>
      <c r="AH309" s="58"/>
      <c r="AI309" s="30"/>
      <c r="AJ309" s="134"/>
      <c r="AK309" s="208"/>
      <c r="AL309" s="290"/>
      <c r="AM309" s="88" t="str">
        <f t="shared" si="29"/>
        <v/>
      </c>
      <c r="AN309" s="123" t="str">
        <f t="shared" si="30"/>
        <v/>
      </c>
      <c r="AO309" s="123" t="str">
        <f t="shared" si="31"/>
        <v/>
      </c>
      <c r="AP309" s="123" t="str">
        <f t="shared" si="32"/>
        <v/>
      </c>
      <c r="AQ309" s="89" t="str">
        <f t="shared" si="33"/>
        <v/>
      </c>
      <c r="AR309" s="39"/>
      <c r="AS309" s="234"/>
      <c r="AT309" s="39"/>
    </row>
    <row r="310" spans="2:46" ht="13.5" customHeight="1" x14ac:dyDescent="0.15">
      <c r="B310" s="290"/>
      <c r="C310" s="29" t="s">
        <v>36</v>
      </c>
      <c r="D310" s="187"/>
      <c r="E310" s="58"/>
      <c r="F310" s="188"/>
      <c r="G310" s="188"/>
      <c r="H310" s="188"/>
      <c r="I310" s="64"/>
      <c r="J310" s="64"/>
      <c r="K310" s="189"/>
      <c r="L310" s="259"/>
      <c r="M310" s="259"/>
      <c r="N310" s="58"/>
      <c r="O310" s="30"/>
      <c r="P310" s="58"/>
      <c r="Q310" s="30"/>
      <c r="R310" s="134"/>
      <c r="S310" s="206"/>
      <c r="T310" s="290"/>
      <c r="U310" s="29" t="s">
        <v>36</v>
      </c>
      <c r="V310" s="187"/>
      <c r="W310" s="58"/>
      <c r="X310" s="188"/>
      <c r="Y310" s="188"/>
      <c r="Z310" s="188"/>
      <c r="AA310" s="64"/>
      <c r="AB310" s="64"/>
      <c r="AC310" s="189"/>
      <c r="AD310" s="259"/>
      <c r="AE310" s="259"/>
      <c r="AF310" s="58"/>
      <c r="AG310" s="30"/>
      <c r="AH310" s="58"/>
      <c r="AI310" s="30"/>
      <c r="AJ310" s="134"/>
      <c r="AK310" s="208"/>
      <c r="AL310" s="290"/>
      <c r="AM310" s="88" t="str">
        <f t="shared" si="29"/>
        <v/>
      </c>
      <c r="AN310" s="123" t="str">
        <f t="shared" si="30"/>
        <v/>
      </c>
      <c r="AO310" s="123" t="str">
        <f t="shared" si="31"/>
        <v/>
      </c>
      <c r="AP310" s="123" t="str">
        <f t="shared" si="32"/>
        <v/>
      </c>
      <c r="AQ310" s="89" t="str">
        <f t="shared" si="33"/>
        <v/>
      </c>
      <c r="AR310" s="39"/>
      <c r="AS310" s="234"/>
      <c r="AT310" s="39"/>
    </row>
    <row r="311" spans="2:46" ht="13.5" customHeight="1" x14ac:dyDescent="0.15">
      <c r="B311" s="290"/>
      <c r="C311" s="29" t="s">
        <v>38</v>
      </c>
      <c r="D311" s="187"/>
      <c r="E311" s="58"/>
      <c r="F311" s="188"/>
      <c r="G311" s="188"/>
      <c r="H311" s="188"/>
      <c r="I311" s="64"/>
      <c r="J311" s="64"/>
      <c r="K311" s="189"/>
      <c r="L311" s="259"/>
      <c r="M311" s="259"/>
      <c r="N311" s="58"/>
      <c r="O311" s="30"/>
      <c r="P311" s="58"/>
      <c r="Q311" s="30"/>
      <c r="R311" s="134"/>
      <c r="S311" s="206"/>
      <c r="T311" s="290"/>
      <c r="U311" s="29" t="s">
        <v>38</v>
      </c>
      <c r="V311" s="187"/>
      <c r="W311" s="58"/>
      <c r="X311" s="188"/>
      <c r="Y311" s="188"/>
      <c r="Z311" s="188"/>
      <c r="AA311" s="64"/>
      <c r="AB311" s="64"/>
      <c r="AC311" s="189"/>
      <c r="AD311" s="259"/>
      <c r="AE311" s="259"/>
      <c r="AF311" s="58"/>
      <c r="AG311" s="30"/>
      <c r="AH311" s="58"/>
      <c r="AI311" s="30"/>
      <c r="AJ311" s="134"/>
      <c r="AK311" s="208"/>
      <c r="AL311" s="290"/>
      <c r="AM311" s="88" t="str">
        <f t="shared" si="29"/>
        <v/>
      </c>
      <c r="AN311" s="123" t="str">
        <f t="shared" si="30"/>
        <v/>
      </c>
      <c r="AO311" s="123" t="str">
        <f t="shared" si="31"/>
        <v/>
      </c>
      <c r="AP311" s="123" t="str">
        <f t="shared" si="32"/>
        <v/>
      </c>
      <c r="AQ311" s="89" t="str">
        <f t="shared" si="33"/>
        <v/>
      </c>
      <c r="AR311" s="39"/>
      <c r="AS311" s="234"/>
      <c r="AT311" s="39"/>
    </row>
    <row r="312" spans="2:46" ht="13.5" customHeight="1" thickBot="1" x14ac:dyDescent="0.2">
      <c r="B312" s="291"/>
      <c r="C312" s="29"/>
      <c r="D312" s="187"/>
      <c r="E312" s="58"/>
      <c r="F312" s="190"/>
      <c r="G312" s="190"/>
      <c r="H312" s="190"/>
      <c r="I312" s="58"/>
      <c r="J312" s="58"/>
      <c r="K312" s="189"/>
      <c r="L312" s="259"/>
      <c r="M312" s="259"/>
      <c r="N312" s="58"/>
      <c r="O312" s="30"/>
      <c r="P312" s="58"/>
      <c r="Q312" s="30"/>
      <c r="R312" s="185"/>
      <c r="S312" s="206"/>
      <c r="T312" s="291"/>
      <c r="U312" s="29"/>
      <c r="V312" s="187"/>
      <c r="W312" s="58"/>
      <c r="X312" s="190"/>
      <c r="Y312" s="190"/>
      <c r="Z312" s="190"/>
      <c r="AA312" s="58"/>
      <c r="AB312" s="58"/>
      <c r="AC312" s="189"/>
      <c r="AD312" s="259"/>
      <c r="AE312" s="259"/>
      <c r="AF312" s="58"/>
      <c r="AG312" s="30"/>
      <c r="AH312" s="58"/>
      <c r="AI312" s="30"/>
      <c r="AJ312" s="185"/>
      <c r="AK312" s="208"/>
      <c r="AL312" s="291"/>
      <c r="AM312" s="124" t="str">
        <f t="shared" si="29"/>
        <v/>
      </c>
      <c r="AN312" s="125" t="str">
        <f t="shared" si="30"/>
        <v/>
      </c>
      <c r="AO312" s="125" t="str">
        <f t="shared" si="31"/>
        <v/>
      </c>
      <c r="AP312" s="125" t="str">
        <f t="shared" si="32"/>
        <v/>
      </c>
      <c r="AQ312" s="126" t="str">
        <f t="shared" si="33"/>
        <v/>
      </c>
      <c r="AR312" s="39"/>
      <c r="AS312" s="234"/>
      <c r="AT312" s="39"/>
    </row>
    <row r="313" spans="2:46" ht="13.5" customHeight="1" x14ac:dyDescent="0.15">
      <c r="B313" s="289" t="s">
        <v>128</v>
      </c>
      <c r="C313" s="27" t="s">
        <v>34</v>
      </c>
      <c r="D313" s="41"/>
      <c r="E313" s="57"/>
      <c r="F313" s="98"/>
      <c r="G313" s="98"/>
      <c r="H313" s="98"/>
      <c r="I313" s="62"/>
      <c r="J313" s="62"/>
      <c r="K313" s="63"/>
      <c r="L313" s="258"/>
      <c r="M313" s="258"/>
      <c r="N313" s="57"/>
      <c r="O313" s="28"/>
      <c r="P313" s="57"/>
      <c r="Q313" s="28"/>
      <c r="R313" s="133"/>
      <c r="S313" s="206"/>
      <c r="T313" s="289" t="s">
        <v>128</v>
      </c>
      <c r="U313" s="27" t="s">
        <v>34</v>
      </c>
      <c r="V313" s="41"/>
      <c r="W313" s="57"/>
      <c r="X313" s="98"/>
      <c r="Y313" s="98"/>
      <c r="Z313" s="98"/>
      <c r="AA313" s="62"/>
      <c r="AB313" s="62"/>
      <c r="AC313" s="63"/>
      <c r="AD313" s="258"/>
      <c r="AE313" s="258"/>
      <c r="AF313" s="57"/>
      <c r="AG313" s="28"/>
      <c r="AH313" s="57"/>
      <c r="AI313" s="28"/>
      <c r="AJ313" s="133"/>
      <c r="AK313" s="208"/>
      <c r="AL313" s="289" t="s">
        <v>128</v>
      </c>
      <c r="AM313" s="121" t="str">
        <f t="shared" si="29"/>
        <v/>
      </c>
      <c r="AN313" s="97" t="str">
        <f t="shared" si="30"/>
        <v/>
      </c>
      <c r="AO313" s="97" t="str">
        <f t="shared" si="31"/>
        <v/>
      </c>
      <c r="AP313" s="97" t="str">
        <f t="shared" si="32"/>
        <v/>
      </c>
      <c r="AQ313" s="122" t="str">
        <f t="shared" si="33"/>
        <v/>
      </c>
      <c r="AR313" s="39"/>
      <c r="AS313" s="234"/>
      <c r="AT313" s="39"/>
    </row>
    <row r="314" spans="2:46" ht="13.5" customHeight="1" x14ac:dyDescent="0.15">
      <c r="B314" s="290"/>
      <c r="C314" s="29" t="s">
        <v>35</v>
      </c>
      <c r="D314" s="187"/>
      <c r="E314" s="58"/>
      <c r="F314" s="188"/>
      <c r="G314" s="188"/>
      <c r="H314" s="188"/>
      <c r="I314" s="64"/>
      <c r="J314" s="64"/>
      <c r="K314" s="189"/>
      <c r="L314" s="259"/>
      <c r="M314" s="259"/>
      <c r="N314" s="58"/>
      <c r="O314" s="30"/>
      <c r="P314" s="58"/>
      <c r="Q314" s="30"/>
      <c r="R314" s="134"/>
      <c r="S314" s="206"/>
      <c r="T314" s="290"/>
      <c r="U314" s="29" t="s">
        <v>35</v>
      </c>
      <c r="V314" s="187"/>
      <c r="W314" s="58"/>
      <c r="X314" s="188"/>
      <c r="Y314" s="188"/>
      <c r="Z314" s="188"/>
      <c r="AA314" s="64"/>
      <c r="AB314" s="64"/>
      <c r="AC314" s="189"/>
      <c r="AD314" s="259"/>
      <c r="AE314" s="259"/>
      <c r="AF314" s="58"/>
      <c r="AG314" s="30"/>
      <c r="AH314" s="58"/>
      <c r="AI314" s="30"/>
      <c r="AJ314" s="134"/>
      <c r="AK314" s="208"/>
      <c r="AL314" s="290"/>
      <c r="AM314" s="88" t="str">
        <f t="shared" si="29"/>
        <v/>
      </c>
      <c r="AN314" s="123" t="str">
        <f t="shared" si="30"/>
        <v/>
      </c>
      <c r="AO314" s="123" t="str">
        <f t="shared" si="31"/>
        <v/>
      </c>
      <c r="AP314" s="123" t="str">
        <f t="shared" si="32"/>
        <v/>
      </c>
      <c r="AQ314" s="89" t="str">
        <f t="shared" si="33"/>
        <v/>
      </c>
      <c r="AR314" s="39"/>
      <c r="AS314" s="234"/>
      <c r="AT314" s="39"/>
    </row>
    <row r="315" spans="2:46" ht="13.5" customHeight="1" x14ac:dyDescent="0.15">
      <c r="B315" s="290"/>
      <c r="C315" s="29" t="s">
        <v>36</v>
      </c>
      <c r="D315" s="187"/>
      <c r="E315" s="58"/>
      <c r="F315" s="188"/>
      <c r="G315" s="188"/>
      <c r="H315" s="188"/>
      <c r="I315" s="64"/>
      <c r="J315" s="64"/>
      <c r="K315" s="189"/>
      <c r="L315" s="259"/>
      <c r="M315" s="259"/>
      <c r="N315" s="58"/>
      <c r="O315" s="30"/>
      <c r="P315" s="58"/>
      <c r="Q315" s="30"/>
      <c r="R315" s="134"/>
      <c r="S315" s="206"/>
      <c r="T315" s="290"/>
      <c r="U315" s="29" t="s">
        <v>36</v>
      </c>
      <c r="V315" s="187"/>
      <c r="W315" s="58"/>
      <c r="X315" s="188"/>
      <c r="Y315" s="188"/>
      <c r="Z315" s="188"/>
      <c r="AA315" s="64"/>
      <c r="AB315" s="64"/>
      <c r="AC315" s="189"/>
      <c r="AD315" s="259"/>
      <c r="AE315" s="259"/>
      <c r="AF315" s="58"/>
      <c r="AG315" s="30"/>
      <c r="AH315" s="58"/>
      <c r="AI315" s="30"/>
      <c r="AJ315" s="134"/>
      <c r="AK315" s="208"/>
      <c r="AL315" s="290"/>
      <c r="AM315" s="88" t="str">
        <f t="shared" si="29"/>
        <v/>
      </c>
      <c r="AN315" s="123" t="str">
        <f t="shared" si="30"/>
        <v/>
      </c>
      <c r="AO315" s="123" t="str">
        <f t="shared" si="31"/>
        <v/>
      </c>
      <c r="AP315" s="123" t="str">
        <f t="shared" si="32"/>
        <v/>
      </c>
      <c r="AQ315" s="89" t="str">
        <f t="shared" si="33"/>
        <v/>
      </c>
      <c r="AR315" s="39"/>
      <c r="AS315" s="234"/>
      <c r="AT315" s="39"/>
    </row>
    <row r="316" spans="2:46" ht="13.5" customHeight="1" x14ac:dyDescent="0.15">
      <c r="B316" s="290"/>
      <c r="C316" s="29" t="s">
        <v>38</v>
      </c>
      <c r="D316" s="187"/>
      <c r="E316" s="58"/>
      <c r="F316" s="188"/>
      <c r="G316" s="188"/>
      <c r="H316" s="188"/>
      <c r="I316" s="64"/>
      <c r="J316" s="64"/>
      <c r="K316" s="189"/>
      <c r="L316" s="259"/>
      <c r="M316" s="259"/>
      <c r="N316" s="58"/>
      <c r="O316" s="30"/>
      <c r="P316" s="58"/>
      <c r="Q316" s="30"/>
      <c r="R316" s="134"/>
      <c r="S316" s="206"/>
      <c r="T316" s="290"/>
      <c r="U316" s="29" t="s">
        <v>38</v>
      </c>
      <c r="V316" s="187"/>
      <c r="W316" s="58"/>
      <c r="X316" s="188"/>
      <c r="Y316" s="188"/>
      <c r="Z316" s="188"/>
      <c r="AA316" s="64"/>
      <c r="AB316" s="64"/>
      <c r="AC316" s="189"/>
      <c r="AD316" s="259"/>
      <c r="AE316" s="259"/>
      <c r="AF316" s="58"/>
      <c r="AG316" s="30"/>
      <c r="AH316" s="58"/>
      <c r="AI316" s="30"/>
      <c r="AJ316" s="134"/>
      <c r="AK316" s="208"/>
      <c r="AL316" s="290"/>
      <c r="AM316" s="88" t="str">
        <f t="shared" si="29"/>
        <v/>
      </c>
      <c r="AN316" s="123" t="str">
        <f t="shared" si="30"/>
        <v/>
      </c>
      <c r="AO316" s="123" t="str">
        <f t="shared" si="31"/>
        <v/>
      </c>
      <c r="AP316" s="123" t="str">
        <f t="shared" si="32"/>
        <v/>
      </c>
      <c r="AQ316" s="89" t="str">
        <f t="shared" si="33"/>
        <v/>
      </c>
      <c r="AR316" s="39"/>
      <c r="AS316" s="234"/>
      <c r="AT316" s="39"/>
    </row>
    <row r="317" spans="2:46" ht="13.5" customHeight="1" thickBot="1" x14ac:dyDescent="0.2">
      <c r="B317" s="291"/>
      <c r="C317" s="29"/>
      <c r="D317" s="187"/>
      <c r="E317" s="58"/>
      <c r="F317" s="190"/>
      <c r="G317" s="190"/>
      <c r="H317" s="190"/>
      <c r="I317" s="58"/>
      <c r="J317" s="58"/>
      <c r="K317" s="189"/>
      <c r="L317" s="259"/>
      <c r="M317" s="259"/>
      <c r="N317" s="58"/>
      <c r="O317" s="30"/>
      <c r="P317" s="58"/>
      <c r="Q317" s="30"/>
      <c r="R317" s="185"/>
      <c r="S317" s="206"/>
      <c r="T317" s="291"/>
      <c r="U317" s="29"/>
      <c r="V317" s="187"/>
      <c r="W317" s="58"/>
      <c r="X317" s="190"/>
      <c r="Y317" s="190"/>
      <c r="Z317" s="190"/>
      <c r="AA317" s="58"/>
      <c r="AB317" s="58"/>
      <c r="AC317" s="189"/>
      <c r="AD317" s="259"/>
      <c r="AE317" s="259"/>
      <c r="AF317" s="58"/>
      <c r="AG317" s="30"/>
      <c r="AH317" s="58"/>
      <c r="AI317" s="30"/>
      <c r="AJ317" s="185"/>
      <c r="AK317" s="208"/>
      <c r="AL317" s="291"/>
      <c r="AM317" s="124" t="str">
        <f t="shared" si="29"/>
        <v/>
      </c>
      <c r="AN317" s="125" t="str">
        <f t="shared" si="30"/>
        <v/>
      </c>
      <c r="AO317" s="125" t="str">
        <f t="shared" si="31"/>
        <v/>
      </c>
      <c r="AP317" s="125" t="str">
        <f t="shared" si="32"/>
        <v/>
      </c>
      <c r="AQ317" s="126" t="str">
        <f t="shared" si="33"/>
        <v/>
      </c>
      <c r="AR317" s="39"/>
      <c r="AS317" s="234"/>
      <c r="AT317" s="39"/>
    </row>
    <row r="318" spans="2:46" ht="13.5" customHeight="1" x14ac:dyDescent="0.15">
      <c r="B318" s="289" t="s">
        <v>129</v>
      </c>
      <c r="C318" s="27" t="s">
        <v>34</v>
      </c>
      <c r="D318" s="41"/>
      <c r="E318" s="57"/>
      <c r="F318" s="98"/>
      <c r="G318" s="98"/>
      <c r="H318" s="98"/>
      <c r="I318" s="62"/>
      <c r="J318" s="62"/>
      <c r="K318" s="63"/>
      <c r="L318" s="258"/>
      <c r="M318" s="258"/>
      <c r="N318" s="57"/>
      <c r="O318" s="28"/>
      <c r="P318" s="57"/>
      <c r="Q318" s="28"/>
      <c r="R318" s="133"/>
      <c r="S318" s="206"/>
      <c r="T318" s="289" t="s">
        <v>129</v>
      </c>
      <c r="U318" s="27" t="s">
        <v>34</v>
      </c>
      <c r="V318" s="41"/>
      <c r="W318" s="57"/>
      <c r="X318" s="98"/>
      <c r="Y318" s="98"/>
      <c r="Z318" s="98"/>
      <c r="AA318" s="62"/>
      <c r="AB318" s="62"/>
      <c r="AC318" s="63"/>
      <c r="AD318" s="258"/>
      <c r="AE318" s="258"/>
      <c r="AF318" s="57"/>
      <c r="AG318" s="28"/>
      <c r="AH318" s="57"/>
      <c r="AI318" s="28"/>
      <c r="AJ318" s="133"/>
      <c r="AK318" s="208"/>
      <c r="AL318" s="289" t="s">
        <v>129</v>
      </c>
      <c r="AM318" s="121" t="str">
        <f t="shared" si="29"/>
        <v/>
      </c>
      <c r="AN318" s="97" t="str">
        <f t="shared" si="30"/>
        <v/>
      </c>
      <c r="AO318" s="97" t="str">
        <f t="shared" si="31"/>
        <v/>
      </c>
      <c r="AP318" s="97" t="str">
        <f t="shared" si="32"/>
        <v/>
      </c>
      <c r="AQ318" s="122" t="str">
        <f t="shared" si="33"/>
        <v/>
      </c>
      <c r="AR318" s="39"/>
      <c r="AS318" s="234"/>
      <c r="AT318" s="39"/>
    </row>
    <row r="319" spans="2:46" ht="13.5" customHeight="1" x14ac:dyDescent="0.15">
      <c r="B319" s="290"/>
      <c r="C319" s="29" t="s">
        <v>35</v>
      </c>
      <c r="D319" s="187"/>
      <c r="E319" s="58"/>
      <c r="F319" s="188"/>
      <c r="G319" s="188"/>
      <c r="H319" s="188"/>
      <c r="I319" s="64"/>
      <c r="J319" s="64"/>
      <c r="K319" s="189"/>
      <c r="L319" s="259"/>
      <c r="M319" s="259"/>
      <c r="N319" s="58"/>
      <c r="O319" s="30"/>
      <c r="P319" s="58"/>
      <c r="Q319" s="30"/>
      <c r="R319" s="134"/>
      <c r="S319" s="206"/>
      <c r="T319" s="290"/>
      <c r="U319" s="29" t="s">
        <v>35</v>
      </c>
      <c r="V319" s="187"/>
      <c r="W319" s="58"/>
      <c r="X319" s="188"/>
      <c r="Y319" s="188"/>
      <c r="Z319" s="188"/>
      <c r="AA319" s="64"/>
      <c r="AB319" s="64"/>
      <c r="AC319" s="189"/>
      <c r="AD319" s="259"/>
      <c r="AE319" s="259"/>
      <c r="AF319" s="58"/>
      <c r="AG319" s="30"/>
      <c r="AH319" s="58"/>
      <c r="AI319" s="30"/>
      <c r="AJ319" s="134"/>
      <c r="AK319" s="208"/>
      <c r="AL319" s="290"/>
      <c r="AM319" s="88" t="str">
        <f t="shared" si="29"/>
        <v/>
      </c>
      <c r="AN319" s="123" t="str">
        <f t="shared" si="30"/>
        <v/>
      </c>
      <c r="AO319" s="123" t="str">
        <f t="shared" si="31"/>
        <v/>
      </c>
      <c r="AP319" s="123" t="str">
        <f t="shared" si="32"/>
        <v/>
      </c>
      <c r="AQ319" s="89" t="str">
        <f t="shared" si="33"/>
        <v/>
      </c>
      <c r="AR319" s="39"/>
      <c r="AS319" s="234"/>
      <c r="AT319" s="39"/>
    </row>
    <row r="320" spans="2:46" ht="13.5" customHeight="1" x14ac:dyDescent="0.15">
      <c r="B320" s="290"/>
      <c r="C320" s="29" t="s">
        <v>36</v>
      </c>
      <c r="D320" s="187"/>
      <c r="E320" s="58"/>
      <c r="F320" s="188"/>
      <c r="G320" s="188"/>
      <c r="H320" s="188"/>
      <c r="I320" s="64"/>
      <c r="J320" s="64"/>
      <c r="K320" s="189"/>
      <c r="L320" s="259"/>
      <c r="M320" s="259"/>
      <c r="N320" s="58"/>
      <c r="O320" s="30"/>
      <c r="P320" s="58"/>
      <c r="Q320" s="30"/>
      <c r="R320" s="134"/>
      <c r="S320" s="206"/>
      <c r="T320" s="290"/>
      <c r="U320" s="29" t="s">
        <v>36</v>
      </c>
      <c r="V320" s="187"/>
      <c r="W320" s="58"/>
      <c r="X320" s="188"/>
      <c r="Y320" s="188"/>
      <c r="Z320" s="188"/>
      <c r="AA320" s="64"/>
      <c r="AB320" s="64"/>
      <c r="AC320" s="189"/>
      <c r="AD320" s="259"/>
      <c r="AE320" s="259"/>
      <c r="AF320" s="58"/>
      <c r="AG320" s="30"/>
      <c r="AH320" s="58"/>
      <c r="AI320" s="30"/>
      <c r="AJ320" s="134"/>
      <c r="AK320" s="208"/>
      <c r="AL320" s="290"/>
      <c r="AM320" s="88" t="str">
        <f t="shared" si="29"/>
        <v/>
      </c>
      <c r="AN320" s="123" t="str">
        <f t="shared" si="30"/>
        <v/>
      </c>
      <c r="AO320" s="123" t="str">
        <f t="shared" si="31"/>
        <v/>
      </c>
      <c r="AP320" s="123" t="str">
        <f t="shared" si="32"/>
        <v/>
      </c>
      <c r="AQ320" s="89" t="str">
        <f t="shared" si="33"/>
        <v/>
      </c>
      <c r="AR320" s="39"/>
      <c r="AS320" s="234"/>
      <c r="AT320" s="39"/>
    </row>
    <row r="321" spans="2:46" ht="13.5" customHeight="1" x14ac:dyDescent="0.15">
      <c r="B321" s="290"/>
      <c r="C321" s="29" t="s">
        <v>38</v>
      </c>
      <c r="D321" s="187"/>
      <c r="E321" s="58"/>
      <c r="F321" s="188"/>
      <c r="G321" s="188"/>
      <c r="H321" s="188"/>
      <c r="I321" s="64"/>
      <c r="J321" s="64"/>
      <c r="K321" s="189"/>
      <c r="L321" s="259"/>
      <c r="M321" s="259"/>
      <c r="N321" s="58"/>
      <c r="O321" s="30"/>
      <c r="P321" s="58"/>
      <c r="Q321" s="30"/>
      <c r="R321" s="134"/>
      <c r="S321" s="206"/>
      <c r="T321" s="290"/>
      <c r="U321" s="29" t="s">
        <v>38</v>
      </c>
      <c r="V321" s="187"/>
      <c r="W321" s="58"/>
      <c r="X321" s="188"/>
      <c r="Y321" s="188"/>
      <c r="Z321" s="188"/>
      <c r="AA321" s="64"/>
      <c r="AB321" s="64"/>
      <c r="AC321" s="189"/>
      <c r="AD321" s="259"/>
      <c r="AE321" s="259"/>
      <c r="AF321" s="58"/>
      <c r="AG321" s="30"/>
      <c r="AH321" s="58"/>
      <c r="AI321" s="30"/>
      <c r="AJ321" s="134"/>
      <c r="AK321" s="208"/>
      <c r="AL321" s="290"/>
      <c r="AM321" s="88" t="str">
        <f t="shared" si="29"/>
        <v/>
      </c>
      <c r="AN321" s="123" t="str">
        <f t="shared" si="30"/>
        <v/>
      </c>
      <c r="AO321" s="123" t="str">
        <f t="shared" si="31"/>
        <v/>
      </c>
      <c r="AP321" s="123" t="str">
        <f t="shared" si="32"/>
        <v/>
      </c>
      <c r="AQ321" s="89" t="str">
        <f t="shared" si="33"/>
        <v/>
      </c>
      <c r="AR321" s="39"/>
      <c r="AS321" s="234"/>
      <c r="AT321" s="39"/>
    </row>
    <row r="322" spans="2:46" ht="13.5" customHeight="1" thickBot="1" x14ac:dyDescent="0.2">
      <c r="B322" s="291"/>
      <c r="C322" s="29"/>
      <c r="D322" s="187"/>
      <c r="E322" s="58"/>
      <c r="F322" s="190"/>
      <c r="G322" s="190"/>
      <c r="H322" s="190"/>
      <c r="I322" s="58"/>
      <c r="J322" s="58"/>
      <c r="K322" s="189"/>
      <c r="L322" s="259"/>
      <c r="M322" s="259"/>
      <c r="N322" s="58"/>
      <c r="O322" s="30"/>
      <c r="P322" s="58"/>
      <c r="Q322" s="30"/>
      <c r="R322" s="185"/>
      <c r="S322" s="206"/>
      <c r="T322" s="291"/>
      <c r="U322" s="29"/>
      <c r="V322" s="187"/>
      <c r="W322" s="58"/>
      <c r="X322" s="190"/>
      <c r="Y322" s="190"/>
      <c r="Z322" s="190"/>
      <c r="AA322" s="58"/>
      <c r="AB322" s="58"/>
      <c r="AC322" s="189"/>
      <c r="AD322" s="259"/>
      <c r="AE322" s="259"/>
      <c r="AF322" s="58"/>
      <c r="AG322" s="30"/>
      <c r="AH322" s="58"/>
      <c r="AI322" s="30"/>
      <c r="AJ322" s="185"/>
      <c r="AK322" s="208"/>
      <c r="AL322" s="291"/>
      <c r="AM322" s="124" t="str">
        <f t="shared" si="29"/>
        <v/>
      </c>
      <c r="AN322" s="125" t="str">
        <f t="shared" si="30"/>
        <v/>
      </c>
      <c r="AO322" s="125" t="str">
        <f t="shared" si="31"/>
        <v/>
      </c>
      <c r="AP322" s="125" t="str">
        <f t="shared" si="32"/>
        <v/>
      </c>
      <c r="AQ322" s="126" t="str">
        <f t="shared" si="33"/>
        <v/>
      </c>
      <c r="AR322" s="39"/>
      <c r="AS322" s="234"/>
      <c r="AT322" s="39"/>
    </row>
    <row r="323" spans="2:46" ht="13.5" customHeight="1" x14ac:dyDescent="0.15">
      <c r="B323" s="289" t="s">
        <v>130</v>
      </c>
      <c r="C323" s="27" t="s">
        <v>34</v>
      </c>
      <c r="D323" s="41"/>
      <c r="E323" s="57"/>
      <c r="F323" s="98"/>
      <c r="G323" s="98"/>
      <c r="H323" s="98"/>
      <c r="I323" s="62"/>
      <c r="J323" s="62"/>
      <c r="K323" s="63"/>
      <c r="L323" s="258"/>
      <c r="M323" s="258"/>
      <c r="N323" s="57"/>
      <c r="O323" s="28"/>
      <c r="P323" s="57"/>
      <c r="Q323" s="28"/>
      <c r="R323" s="133"/>
      <c r="S323" s="206"/>
      <c r="T323" s="289" t="s">
        <v>130</v>
      </c>
      <c r="U323" s="27" t="s">
        <v>34</v>
      </c>
      <c r="V323" s="41"/>
      <c r="W323" s="57"/>
      <c r="X323" s="98"/>
      <c r="Y323" s="98"/>
      <c r="Z323" s="98"/>
      <c r="AA323" s="62"/>
      <c r="AB323" s="62"/>
      <c r="AC323" s="63"/>
      <c r="AD323" s="258"/>
      <c r="AE323" s="258"/>
      <c r="AF323" s="57"/>
      <c r="AG323" s="28"/>
      <c r="AH323" s="57"/>
      <c r="AI323" s="28"/>
      <c r="AJ323" s="133"/>
      <c r="AK323" s="208"/>
      <c r="AL323" s="289" t="s">
        <v>130</v>
      </c>
      <c r="AM323" s="121" t="str">
        <f t="shared" si="29"/>
        <v/>
      </c>
      <c r="AN323" s="97" t="str">
        <f t="shared" si="30"/>
        <v/>
      </c>
      <c r="AO323" s="97" t="str">
        <f t="shared" si="31"/>
        <v/>
      </c>
      <c r="AP323" s="97" t="str">
        <f t="shared" si="32"/>
        <v/>
      </c>
      <c r="AQ323" s="122" t="str">
        <f t="shared" si="33"/>
        <v/>
      </c>
      <c r="AR323" s="39"/>
      <c r="AS323" s="234"/>
      <c r="AT323" s="39"/>
    </row>
    <row r="324" spans="2:46" ht="13.5" customHeight="1" x14ac:dyDescent="0.15">
      <c r="B324" s="290"/>
      <c r="C324" s="29" t="s">
        <v>35</v>
      </c>
      <c r="D324" s="187"/>
      <c r="E324" s="58"/>
      <c r="F324" s="188"/>
      <c r="G324" s="188"/>
      <c r="H324" s="188"/>
      <c r="I324" s="64"/>
      <c r="J324" s="64"/>
      <c r="K324" s="189"/>
      <c r="L324" s="259"/>
      <c r="M324" s="259"/>
      <c r="N324" s="58"/>
      <c r="O324" s="30"/>
      <c r="P324" s="58"/>
      <c r="Q324" s="30"/>
      <c r="R324" s="134"/>
      <c r="S324" s="206"/>
      <c r="T324" s="290"/>
      <c r="U324" s="29" t="s">
        <v>35</v>
      </c>
      <c r="V324" s="187"/>
      <c r="W324" s="58"/>
      <c r="X324" s="188"/>
      <c r="Y324" s="188"/>
      <c r="Z324" s="188"/>
      <c r="AA324" s="64"/>
      <c r="AB324" s="64"/>
      <c r="AC324" s="189"/>
      <c r="AD324" s="259"/>
      <c r="AE324" s="259"/>
      <c r="AF324" s="58"/>
      <c r="AG324" s="30"/>
      <c r="AH324" s="58"/>
      <c r="AI324" s="30"/>
      <c r="AJ324" s="134"/>
      <c r="AK324" s="208"/>
      <c r="AL324" s="290"/>
      <c r="AM324" s="88" t="str">
        <f t="shared" si="29"/>
        <v/>
      </c>
      <c r="AN324" s="123" t="str">
        <f t="shared" si="30"/>
        <v/>
      </c>
      <c r="AO324" s="123" t="str">
        <f t="shared" si="31"/>
        <v/>
      </c>
      <c r="AP324" s="123" t="str">
        <f t="shared" si="32"/>
        <v/>
      </c>
      <c r="AQ324" s="89" t="str">
        <f t="shared" si="33"/>
        <v/>
      </c>
      <c r="AR324" s="39"/>
      <c r="AS324" s="234"/>
      <c r="AT324" s="39"/>
    </row>
    <row r="325" spans="2:46" ht="13.5" customHeight="1" x14ac:dyDescent="0.15">
      <c r="B325" s="290"/>
      <c r="C325" s="29" t="s">
        <v>36</v>
      </c>
      <c r="D325" s="187"/>
      <c r="E325" s="58"/>
      <c r="F325" s="188"/>
      <c r="G325" s="188"/>
      <c r="H325" s="188"/>
      <c r="I325" s="64"/>
      <c r="J325" s="64"/>
      <c r="K325" s="189"/>
      <c r="L325" s="259"/>
      <c r="M325" s="259"/>
      <c r="N325" s="58"/>
      <c r="O325" s="30"/>
      <c r="P325" s="58"/>
      <c r="Q325" s="30"/>
      <c r="R325" s="134"/>
      <c r="S325" s="206"/>
      <c r="T325" s="290"/>
      <c r="U325" s="29" t="s">
        <v>36</v>
      </c>
      <c r="V325" s="187"/>
      <c r="W325" s="58"/>
      <c r="X325" s="188"/>
      <c r="Y325" s="188"/>
      <c r="Z325" s="188"/>
      <c r="AA325" s="64"/>
      <c r="AB325" s="64"/>
      <c r="AC325" s="189"/>
      <c r="AD325" s="259"/>
      <c r="AE325" s="259"/>
      <c r="AF325" s="58"/>
      <c r="AG325" s="30"/>
      <c r="AH325" s="58"/>
      <c r="AI325" s="30"/>
      <c r="AJ325" s="134"/>
      <c r="AK325" s="208"/>
      <c r="AL325" s="290"/>
      <c r="AM325" s="88" t="str">
        <f t="shared" si="29"/>
        <v/>
      </c>
      <c r="AN325" s="123" t="str">
        <f t="shared" si="30"/>
        <v/>
      </c>
      <c r="AO325" s="123" t="str">
        <f t="shared" si="31"/>
        <v/>
      </c>
      <c r="AP325" s="123" t="str">
        <f t="shared" si="32"/>
        <v/>
      </c>
      <c r="AQ325" s="89" t="str">
        <f t="shared" si="33"/>
        <v/>
      </c>
      <c r="AR325" s="39"/>
      <c r="AS325" s="234"/>
      <c r="AT325" s="39"/>
    </row>
    <row r="326" spans="2:46" ht="13.5" customHeight="1" x14ac:dyDescent="0.15">
      <c r="B326" s="290"/>
      <c r="C326" s="29" t="s">
        <v>38</v>
      </c>
      <c r="D326" s="187"/>
      <c r="E326" s="58"/>
      <c r="F326" s="188"/>
      <c r="G326" s="188"/>
      <c r="H326" s="188"/>
      <c r="I326" s="64"/>
      <c r="J326" s="64"/>
      <c r="K326" s="189"/>
      <c r="L326" s="259"/>
      <c r="M326" s="259"/>
      <c r="N326" s="58"/>
      <c r="O326" s="30"/>
      <c r="P326" s="58"/>
      <c r="Q326" s="30"/>
      <c r="R326" s="134"/>
      <c r="S326" s="206"/>
      <c r="T326" s="290"/>
      <c r="U326" s="29" t="s">
        <v>38</v>
      </c>
      <c r="V326" s="187"/>
      <c r="W326" s="58"/>
      <c r="X326" s="188"/>
      <c r="Y326" s="188"/>
      <c r="Z326" s="188"/>
      <c r="AA326" s="64"/>
      <c r="AB326" s="64"/>
      <c r="AC326" s="189"/>
      <c r="AD326" s="259"/>
      <c r="AE326" s="259"/>
      <c r="AF326" s="58"/>
      <c r="AG326" s="30"/>
      <c r="AH326" s="58"/>
      <c r="AI326" s="30"/>
      <c r="AJ326" s="134"/>
      <c r="AK326" s="208"/>
      <c r="AL326" s="290"/>
      <c r="AM326" s="88" t="str">
        <f t="shared" si="29"/>
        <v/>
      </c>
      <c r="AN326" s="123" t="str">
        <f t="shared" si="30"/>
        <v/>
      </c>
      <c r="AO326" s="123" t="str">
        <f t="shared" si="31"/>
        <v/>
      </c>
      <c r="AP326" s="123" t="str">
        <f t="shared" si="32"/>
        <v/>
      </c>
      <c r="AQ326" s="89" t="str">
        <f t="shared" si="33"/>
        <v/>
      </c>
      <c r="AR326" s="39"/>
      <c r="AS326" s="234"/>
      <c r="AT326" s="39"/>
    </row>
    <row r="327" spans="2:46" ht="13.5" customHeight="1" thickBot="1" x14ac:dyDescent="0.2">
      <c r="B327" s="291"/>
      <c r="C327" s="29"/>
      <c r="D327" s="187"/>
      <c r="E327" s="58"/>
      <c r="F327" s="190"/>
      <c r="G327" s="190"/>
      <c r="H327" s="190"/>
      <c r="I327" s="58"/>
      <c r="J327" s="58"/>
      <c r="K327" s="189"/>
      <c r="L327" s="259"/>
      <c r="M327" s="259"/>
      <c r="N327" s="58"/>
      <c r="O327" s="30"/>
      <c r="P327" s="58"/>
      <c r="Q327" s="30"/>
      <c r="R327" s="185"/>
      <c r="S327" s="206"/>
      <c r="T327" s="291"/>
      <c r="U327" s="29"/>
      <c r="V327" s="187"/>
      <c r="W327" s="58"/>
      <c r="X327" s="190"/>
      <c r="Y327" s="190"/>
      <c r="Z327" s="190"/>
      <c r="AA327" s="58"/>
      <c r="AB327" s="58"/>
      <c r="AC327" s="189"/>
      <c r="AD327" s="259"/>
      <c r="AE327" s="259"/>
      <c r="AF327" s="58"/>
      <c r="AG327" s="30"/>
      <c r="AH327" s="58"/>
      <c r="AI327" s="30"/>
      <c r="AJ327" s="185"/>
      <c r="AK327" s="208"/>
      <c r="AL327" s="291"/>
      <c r="AM327" s="124" t="str">
        <f t="shared" si="29"/>
        <v/>
      </c>
      <c r="AN327" s="125" t="str">
        <f t="shared" si="30"/>
        <v/>
      </c>
      <c r="AO327" s="125" t="str">
        <f t="shared" si="31"/>
        <v/>
      </c>
      <c r="AP327" s="125" t="str">
        <f t="shared" si="32"/>
        <v/>
      </c>
      <c r="AQ327" s="126" t="str">
        <f t="shared" si="33"/>
        <v/>
      </c>
      <c r="AR327" s="39"/>
      <c r="AS327" s="234"/>
      <c r="AT327" s="39"/>
    </row>
    <row r="328" spans="2:46" ht="13.5" customHeight="1" x14ac:dyDescent="0.15">
      <c r="B328" s="289" t="s">
        <v>131</v>
      </c>
      <c r="C328" s="27" t="s">
        <v>34</v>
      </c>
      <c r="D328" s="41"/>
      <c r="E328" s="57"/>
      <c r="F328" s="98"/>
      <c r="G328" s="98"/>
      <c r="H328" s="98"/>
      <c r="I328" s="62"/>
      <c r="J328" s="62"/>
      <c r="K328" s="63"/>
      <c r="L328" s="258"/>
      <c r="M328" s="258"/>
      <c r="N328" s="57"/>
      <c r="O328" s="28"/>
      <c r="P328" s="57"/>
      <c r="Q328" s="28"/>
      <c r="R328" s="133"/>
      <c r="S328" s="206"/>
      <c r="T328" s="289" t="s">
        <v>131</v>
      </c>
      <c r="U328" s="27" t="s">
        <v>34</v>
      </c>
      <c r="V328" s="41"/>
      <c r="W328" s="57"/>
      <c r="X328" s="98"/>
      <c r="Y328" s="98"/>
      <c r="Z328" s="98"/>
      <c r="AA328" s="62"/>
      <c r="AB328" s="62"/>
      <c r="AC328" s="63"/>
      <c r="AD328" s="258"/>
      <c r="AE328" s="258"/>
      <c r="AF328" s="57"/>
      <c r="AG328" s="28"/>
      <c r="AH328" s="57"/>
      <c r="AI328" s="28"/>
      <c r="AJ328" s="133"/>
      <c r="AK328" s="208"/>
      <c r="AL328" s="289" t="s">
        <v>131</v>
      </c>
      <c r="AM328" s="121" t="str">
        <f t="shared" si="29"/>
        <v/>
      </c>
      <c r="AN328" s="97" t="str">
        <f t="shared" si="30"/>
        <v/>
      </c>
      <c r="AO328" s="97" t="str">
        <f t="shared" si="31"/>
        <v/>
      </c>
      <c r="AP328" s="97" t="str">
        <f t="shared" si="32"/>
        <v/>
      </c>
      <c r="AQ328" s="122" t="str">
        <f t="shared" si="33"/>
        <v/>
      </c>
      <c r="AR328" s="39"/>
      <c r="AS328" s="234"/>
      <c r="AT328" s="39"/>
    </row>
    <row r="329" spans="2:46" ht="13.5" customHeight="1" x14ac:dyDescent="0.15">
      <c r="B329" s="290"/>
      <c r="C329" s="29" t="s">
        <v>35</v>
      </c>
      <c r="D329" s="187"/>
      <c r="E329" s="58"/>
      <c r="F329" s="188"/>
      <c r="G329" s="188"/>
      <c r="H329" s="188"/>
      <c r="I329" s="64"/>
      <c r="J329" s="64"/>
      <c r="K329" s="189"/>
      <c r="L329" s="259"/>
      <c r="M329" s="259"/>
      <c r="N329" s="58"/>
      <c r="O329" s="30"/>
      <c r="P329" s="58"/>
      <c r="Q329" s="30"/>
      <c r="R329" s="134"/>
      <c r="S329" s="206"/>
      <c r="T329" s="290"/>
      <c r="U329" s="29" t="s">
        <v>35</v>
      </c>
      <c r="V329" s="187"/>
      <c r="W329" s="58"/>
      <c r="X329" s="188"/>
      <c r="Y329" s="188"/>
      <c r="Z329" s="188"/>
      <c r="AA329" s="64"/>
      <c r="AB329" s="64"/>
      <c r="AC329" s="189"/>
      <c r="AD329" s="259"/>
      <c r="AE329" s="259"/>
      <c r="AF329" s="58"/>
      <c r="AG329" s="30"/>
      <c r="AH329" s="58"/>
      <c r="AI329" s="30"/>
      <c r="AJ329" s="134"/>
      <c r="AK329" s="208"/>
      <c r="AL329" s="290"/>
      <c r="AM329" s="88" t="str">
        <f t="shared" si="29"/>
        <v/>
      </c>
      <c r="AN329" s="123" t="str">
        <f t="shared" si="30"/>
        <v/>
      </c>
      <c r="AO329" s="123" t="str">
        <f t="shared" si="31"/>
        <v/>
      </c>
      <c r="AP329" s="123" t="str">
        <f t="shared" si="32"/>
        <v/>
      </c>
      <c r="AQ329" s="89" t="str">
        <f t="shared" si="33"/>
        <v/>
      </c>
      <c r="AR329" s="39"/>
      <c r="AS329" s="234"/>
      <c r="AT329" s="39"/>
    </row>
    <row r="330" spans="2:46" ht="13.5" customHeight="1" x14ac:dyDescent="0.15">
      <c r="B330" s="290"/>
      <c r="C330" s="29" t="s">
        <v>36</v>
      </c>
      <c r="D330" s="187"/>
      <c r="E330" s="58"/>
      <c r="F330" s="188"/>
      <c r="G330" s="188"/>
      <c r="H330" s="188"/>
      <c r="I330" s="64"/>
      <c r="J330" s="64"/>
      <c r="K330" s="189"/>
      <c r="L330" s="259"/>
      <c r="M330" s="259"/>
      <c r="N330" s="58"/>
      <c r="O330" s="30"/>
      <c r="P330" s="58"/>
      <c r="Q330" s="30"/>
      <c r="R330" s="134"/>
      <c r="S330" s="206"/>
      <c r="T330" s="290"/>
      <c r="U330" s="29" t="s">
        <v>36</v>
      </c>
      <c r="V330" s="187"/>
      <c r="W330" s="58"/>
      <c r="X330" s="188"/>
      <c r="Y330" s="188"/>
      <c r="Z330" s="188"/>
      <c r="AA330" s="64"/>
      <c r="AB330" s="64"/>
      <c r="AC330" s="189"/>
      <c r="AD330" s="259"/>
      <c r="AE330" s="259"/>
      <c r="AF330" s="58"/>
      <c r="AG330" s="30"/>
      <c r="AH330" s="58"/>
      <c r="AI330" s="30"/>
      <c r="AJ330" s="134"/>
      <c r="AK330" s="208"/>
      <c r="AL330" s="290"/>
      <c r="AM330" s="88" t="str">
        <f t="shared" si="29"/>
        <v/>
      </c>
      <c r="AN330" s="123" t="str">
        <f t="shared" si="30"/>
        <v/>
      </c>
      <c r="AO330" s="123" t="str">
        <f t="shared" si="31"/>
        <v/>
      </c>
      <c r="AP330" s="123" t="str">
        <f t="shared" si="32"/>
        <v/>
      </c>
      <c r="AQ330" s="89" t="str">
        <f t="shared" si="33"/>
        <v/>
      </c>
      <c r="AR330" s="39"/>
      <c r="AS330" s="234"/>
      <c r="AT330" s="39"/>
    </row>
    <row r="331" spans="2:46" ht="13.5" customHeight="1" x14ac:dyDescent="0.15">
      <c r="B331" s="290"/>
      <c r="C331" s="29" t="s">
        <v>38</v>
      </c>
      <c r="D331" s="187"/>
      <c r="E331" s="58"/>
      <c r="F331" s="188"/>
      <c r="G331" s="188"/>
      <c r="H331" s="188"/>
      <c r="I331" s="64"/>
      <c r="J331" s="64"/>
      <c r="K331" s="189"/>
      <c r="L331" s="259"/>
      <c r="M331" s="259"/>
      <c r="N331" s="58"/>
      <c r="O331" s="30"/>
      <c r="P331" s="58"/>
      <c r="Q331" s="30"/>
      <c r="R331" s="134"/>
      <c r="S331" s="206"/>
      <c r="T331" s="290"/>
      <c r="U331" s="29" t="s">
        <v>38</v>
      </c>
      <c r="V331" s="187"/>
      <c r="W331" s="58"/>
      <c r="X331" s="188"/>
      <c r="Y331" s="188"/>
      <c r="Z331" s="188"/>
      <c r="AA331" s="64"/>
      <c r="AB331" s="64"/>
      <c r="AC331" s="189"/>
      <c r="AD331" s="259"/>
      <c r="AE331" s="259"/>
      <c r="AF331" s="58"/>
      <c r="AG331" s="30"/>
      <c r="AH331" s="58"/>
      <c r="AI331" s="30"/>
      <c r="AJ331" s="134"/>
      <c r="AK331" s="208"/>
      <c r="AL331" s="290"/>
      <c r="AM331" s="88" t="str">
        <f t="shared" si="29"/>
        <v/>
      </c>
      <c r="AN331" s="123" t="str">
        <f t="shared" si="30"/>
        <v/>
      </c>
      <c r="AO331" s="123" t="str">
        <f t="shared" si="31"/>
        <v/>
      </c>
      <c r="AP331" s="123" t="str">
        <f t="shared" si="32"/>
        <v/>
      </c>
      <c r="AQ331" s="89" t="str">
        <f t="shared" si="33"/>
        <v/>
      </c>
      <c r="AR331" s="39"/>
      <c r="AS331" s="234"/>
      <c r="AT331" s="39"/>
    </row>
    <row r="332" spans="2:46" ht="13.5" customHeight="1" thickBot="1" x14ac:dyDescent="0.2">
      <c r="B332" s="291"/>
      <c r="C332" s="29"/>
      <c r="D332" s="187"/>
      <c r="E332" s="58"/>
      <c r="F332" s="190"/>
      <c r="G332" s="190"/>
      <c r="H332" s="190"/>
      <c r="I332" s="58"/>
      <c r="J332" s="58"/>
      <c r="K332" s="189"/>
      <c r="L332" s="259"/>
      <c r="M332" s="259"/>
      <c r="N332" s="58"/>
      <c r="O332" s="30"/>
      <c r="P332" s="58"/>
      <c r="Q332" s="30"/>
      <c r="R332" s="185"/>
      <c r="S332" s="206"/>
      <c r="T332" s="291"/>
      <c r="U332" s="29"/>
      <c r="V332" s="187"/>
      <c r="W332" s="58"/>
      <c r="X332" s="190"/>
      <c r="Y332" s="190"/>
      <c r="Z332" s="190"/>
      <c r="AA332" s="58"/>
      <c r="AB332" s="58"/>
      <c r="AC332" s="189"/>
      <c r="AD332" s="259"/>
      <c r="AE332" s="259"/>
      <c r="AF332" s="58"/>
      <c r="AG332" s="30"/>
      <c r="AH332" s="58"/>
      <c r="AI332" s="30"/>
      <c r="AJ332" s="185"/>
      <c r="AK332" s="208"/>
      <c r="AL332" s="291"/>
      <c r="AM332" s="124" t="str">
        <f t="shared" si="29"/>
        <v/>
      </c>
      <c r="AN332" s="125" t="str">
        <f t="shared" si="30"/>
        <v/>
      </c>
      <c r="AO332" s="125" t="str">
        <f t="shared" si="31"/>
        <v/>
      </c>
      <c r="AP332" s="125" t="str">
        <f t="shared" si="32"/>
        <v/>
      </c>
      <c r="AQ332" s="126" t="str">
        <f t="shared" si="33"/>
        <v/>
      </c>
      <c r="AR332" s="39"/>
      <c r="AS332" s="234"/>
      <c r="AT332" s="39"/>
    </row>
    <row r="333" spans="2:46" ht="13.5" customHeight="1" x14ac:dyDescent="0.15">
      <c r="B333" s="289" t="s">
        <v>132</v>
      </c>
      <c r="C333" s="27" t="s">
        <v>34</v>
      </c>
      <c r="D333" s="41"/>
      <c r="E333" s="57"/>
      <c r="F333" s="98"/>
      <c r="G333" s="98"/>
      <c r="H333" s="98"/>
      <c r="I333" s="62"/>
      <c r="J333" s="62"/>
      <c r="K333" s="63"/>
      <c r="L333" s="258"/>
      <c r="M333" s="258"/>
      <c r="N333" s="57"/>
      <c r="O333" s="28"/>
      <c r="P333" s="57"/>
      <c r="Q333" s="28"/>
      <c r="R333" s="133"/>
      <c r="S333" s="206"/>
      <c r="T333" s="289" t="s">
        <v>132</v>
      </c>
      <c r="U333" s="27" t="s">
        <v>34</v>
      </c>
      <c r="V333" s="41"/>
      <c r="W333" s="57"/>
      <c r="X333" s="98"/>
      <c r="Y333" s="98"/>
      <c r="Z333" s="98"/>
      <c r="AA333" s="62"/>
      <c r="AB333" s="62"/>
      <c r="AC333" s="63"/>
      <c r="AD333" s="258"/>
      <c r="AE333" s="258"/>
      <c r="AF333" s="57"/>
      <c r="AG333" s="28"/>
      <c r="AH333" s="57"/>
      <c r="AI333" s="28"/>
      <c r="AJ333" s="133"/>
      <c r="AK333" s="208"/>
      <c r="AL333" s="289" t="s">
        <v>132</v>
      </c>
      <c r="AM333" s="121" t="str">
        <f t="shared" si="29"/>
        <v/>
      </c>
      <c r="AN333" s="97" t="str">
        <f t="shared" si="30"/>
        <v/>
      </c>
      <c r="AO333" s="97" t="str">
        <f t="shared" si="31"/>
        <v/>
      </c>
      <c r="AP333" s="97" t="str">
        <f t="shared" si="32"/>
        <v/>
      </c>
      <c r="AQ333" s="122" t="str">
        <f t="shared" si="33"/>
        <v/>
      </c>
      <c r="AR333" s="39"/>
      <c r="AS333" s="234"/>
      <c r="AT333" s="39"/>
    </row>
    <row r="334" spans="2:46" ht="13.5" customHeight="1" x14ac:dyDescent="0.15">
      <c r="B334" s="290"/>
      <c r="C334" s="29" t="s">
        <v>35</v>
      </c>
      <c r="D334" s="187"/>
      <c r="E334" s="58"/>
      <c r="F334" s="188"/>
      <c r="G334" s="188"/>
      <c r="H334" s="188"/>
      <c r="I334" s="64"/>
      <c r="J334" s="64"/>
      <c r="K334" s="189"/>
      <c r="L334" s="259"/>
      <c r="M334" s="259"/>
      <c r="N334" s="58"/>
      <c r="O334" s="30"/>
      <c r="P334" s="58"/>
      <c r="Q334" s="30"/>
      <c r="R334" s="134"/>
      <c r="S334" s="206"/>
      <c r="T334" s="290"/>
      <c r="U334" s="29" t="s">
        <v>35</v>
      </c>
      <c r="V334" s="187"/>
      <c r="W334" s="58"/>
      <c r="X334" s="188"/>
      <c r="Y334" s="188"/>
      <c r="Z334" s="188"/>
      <c r="AA334" s="64"/>
      <c r="AB334" s="64"/>
      <c r="AC334" s="189"/>
      <c r="AD334" s="259"/>
      <c r="AE334" s="259"/>
      <c r="AF334" s="58"/>
      <c r="AG334" s="30"/>
      <c r="AH334" s="58"/>
      <c r="AI334" s="30"/>
      <c r="AJ334" s="134"/>
      <c r="AK334" s="208"/>
      <c r="AL334" s="290"/>
      <c r="AM334" s="88" t="str">
        <f t="shared" si="29"/>
        <v/>
      </c>
      <c r="AN334" s="123" t="str">
        <f t="shared" si="30"/>
        <v/>
      </c>
      <c r="AO334" s="123" t="str">
        <f t="shared" si="31"/>
        <v/>
      </c>
      <c r="AP334" s="123" t="str">
        <f t="shared" si="32"/>
        <v/>
      </c>
      <c r="AQ334" s="89" t="str">
        <f t="shared" si="33"/>
        <v/>
      </c>
      <c r="AR334" s="39"/>
      <c r="AS334" s="234"/>
      <c r="AT334" s="39"/>
    </row>
    <row r="335" spans="2:46" ht="13.5" customHeight="1" x14ac:dyDescent="0.15">
      <c r="B335" s="290"/>
      <c r="C335" s="29" t="s">
        <v>36</v>
      </c>
      <c r="D335" s="187"/>
      <c r="E335" s="58"/>
      <c r="F335" s="188"/>
      <c r="G335" s="188"/>
      <c r="H335" s="188"/>
      <c r="I335" s="64"/>
      <c r="J335" s="64"/>
      <c r="K335" s="189"/>
      <c r="L335" s="259"/>
      <c r="M335" s="259"/>
      <c r="N335" s="58"/>
      <c r="O335" s="30"/>
      <c r="P335" s="58"/>
      <c r="Q335" s="30"/>
      <c r="R335" s="134"/>
      <c r="S335" s="206"/>
      <c r="T335" s="290"/>
      <c r="U335" s="29" t="s">
        <v>36</v>
      </c>
      <c r="V335" s="187"/>
      <c r="W335" s="58"/>
      <c r="X335" s="188"/>
      <c r="Y335" s="188"/>
      <c r="Z335" s="188"/>
      <c r="AA335" s="64"/>
      <c r="AB335" s="64"/>
      <c r="AC335" s="189"/>
      <c r="AD335" s="259"/>
      <c r="AE335" s="259"/>
      <c r="AF335" s="58"/>
      <c r="AG335" s="30"/>
      <c r="AH335" s="58"/>
      <c r="AI335" s="30"/>
      <c r="AJ335" s="134"/>
      <c r="AK335" s="208"/>
      <c r="AL335" s="290"/>
      <c r="AM335" s="88" t="str">
        <f t="shared" si="29"/>
        <v/>
      </c>
      <c r="AN335" s="123" t="str">
        <f t="shared" si="30"/>
        <v/>
      </c>
      <c r="AO335" s="123" t="str">
        <f t="shared" si="31"/>
        <v/>
      </c>
      <c r="AP335" s="123" t="str">
        <f t="shared" si="32"/>
        <v/>
      </c>
      <c r="AQ335" s="89" t="str">
        <f t="shared" si="33"/>
        <v/>
      </c>
      <c r="AR335" s="39"/>
      <c r="AS335" s="234"/>
      <c r="AT335" s="39"/>
    </row>
    <row r="336" spans="2:46" ht="13.5" customHeight="1" x14ac:dyDescent="0.15">
      <c r="B336" s="290"/>
      <c r="C336" s="29" t="s">
        <v>38</v>
      </c>
      <c r="D336" s="187"/>
      <c r="E336" s="58"/>
      <c r="F336" s="188"/>
      <c r="G336" s="188"/>
      <c r="H336" s="188"/>
      <c r="I336" s="64"/>
      <c r="J336" s="64"/>
      <c r="K336" s="189"/>
      <c r="L336" s="259"/>
      <c r="M336" s="259"/>
      <c r="N336" s="58"/>
      <c r="O336" s="30"/>
      <c r="P336" s="58"/>
      <c r="Q336" s="30"/>
      <c r="R336" s="134"/>
      <c r="S336" s="206"/>
      <c r="T336" s="290"/>
      <c r="U336" s="29" t="s">
        <v>38</v>
      </c>
      <c r="V336" s="187"/>
      <c r="W336" s="58"/>
      <c r="X336" s="188"/>
      <c r="Y336" s="188"/>
      <c r="Z336" s="188"/>
      <c r="AA336" s="64"/>
      <c r="AB336" s="64"/>
      <c r="AC336" s="189"/>
      <c r="AD336" s="259"/>
      <c r="AE336" s="259"/>
      <c r="AF336" s="58"/>
      <c r="AG336" s="30"/>
      <c r="AH336" s="58"/>
      <c r="AI336" s="30"/>
      <c r="AJ336" s="134"/>
      <c r="AK336" s="208"/>
      <c r="AL336" s="290"/>
      <c r="AM336" s="88" t="str">
        <f t="shared" si="29"/>
        <v/>
      </c>
      <c r="AN336" s="123" t="str">
        <f t="shared" si="30"/>
        <v/>
      </c>
      <c r="AO336" s="123" t="str">
        <f t="shared" si="31"/>
        <v/>
      </c>
      <c r="AP336" s="123" t="str">
        <f t="shared" si="32"/>
        <v/>
      </c>
      <c r="AQ336" s="89" t="str">
        <f t="shared" si="33"/>
        <v/>
      </c>
      <c r="AR336" s="39"/>
      <c r="AS336" s="234"/>
      <c r="AT336" s="39"/>
    </row>
    <row r="337" spans="2:46" ht="13.5" customHeight="1" thickBot="1" x14ac:dyDescent="0.2">
      <c r="B337" s="291"/>
      <c r="C337" s="29"/>
      <c r="D337" s="187"/>
      <c r="E337" s="58"/>
      <c r="F337" s="190"/>
      <c r="G337" s="190"/>
      <c r="H337" s="190"/>
      <c r="I337" s="58"/>
      <c r="J337" s="58"/>
      <c r="K337" s="189"/>
      <c r="L337" s="259"/>
      <c r="M337" s="259"/>
      <c r="N337" s="58"/>
      <c r="O337" s="30"/>
      <c r="P337" s="58"/>
      <c r="Q337" s="30"/>
      <c r="R337" s="185"/>
      <c r="S337" s="206"/>
      <c r="T337" s="291"/>
      <c r="U337" s="29"/>
      <c r="V337" s="187"/>
      <c r="W337" s="58"/>
      <c r="X337" s="190"/>
      <c r="Y337" s="190"/>
      <c r="Z337" s="190"/>
      <c r="AA337" s="58"/>
      <c r="AB337" s="58"/>
      <c r="AC337" s="189"/>
      <c r="AD337" s="259"/>
      <c r="AE337" s="259"/>
      <c r="AF337" s="58"/>
      <c r="AG337" s="30"/>
      <c r="AH337" s="58"/>
      <c r="AI337" s="30"/>
      <c r="AJ337" s="185"/>
      <c r="AK337" s="208"/>
      <c r="AL337" s="291"/>
      <c r="AM337" s="124" t="str">
        <f t="shared" si="29"/>
        <v/>
      </c>
      <c r="AN337" s="125" t="str">
        <f t="shared" si="30"/>
        <v/>
      </c>
      <c r="AO337" s="125" t="str">
        <f t="shared" si="31"/>
        <v/>
      </c>
      <c r="AP337" s="125" t="str">
        <f t="shared" si="32"/>
        <v/>
      </c>
      <c r="AQ337" s="126" t="str">
        <f t="shared" si="33"/>
        <v/>
      </c>
      <c r="AR337" s="39"/>
      <c r="AS337" s="234"/>
      <c r="AT337" s="39"/>
    </row>
    <row r="338" spans="2:46" ht="13.5" customHeight="1" x14ac:dyDescent="0.15">
      <c r="B338" s="289" t="s">
        <v>133</v>
      </c>
      <c r="C338" s="27" t="s">
        <v>34</v>
      </c>
      <c r="D338" s="41"/>
      <c r="E338" s="57"/>
      <c r="F338" s="98"/>
      <c r="G338" s="98"/>
      <c r="H338" s="98"/>
      <c r="I338" s="62"/>
      <c r="J338" s="62"/>
      <c r="K338" s="63"/>
      <c r="L338" s="258"/>
      <c r="M338" s="258"/>
      <c r="N338" s="57"/>
      <c r="O338" s="28"/>
      <c r="P338" s="57"/>
      <c r="Q338" s="28"/>
      <c r="R338" s="133"/>
      <c r="S338" s="206"/>
      <c r="T338" s="289" t="s">
        <v>133</v>
      </c>
      <c r="U338" s="27" t="s">
        <v>34</v>
      </c>
      <c r="V338" s="41"/>
      <c r="W338" s="57"/>
      <c r="X338" s="98"/>
      <c r="Y338" s="98"/>
      <c r="Z338" s="98"/>
      <c r="AA338" s="62"/>
      <c r="AB338" s="62"/>
      <c r="AC338" s="63"/>
      <c r="AD338" s="258"/>
      <c r="AE338" s="258"/>
      <c r="AF338" s="57"/>
      <c r="AG338" s="28"/>
      <c r="AH338" s="57"/>
      <c r="AI338" s="28"/>
      <c r="AJ338" s="133"/>
      <c r="AK338" s="208"/>
      <c r="AL338" s="289" t="s">
        <v>133</v>
      </c>
      <c r="AM338" s="121" t="str">
        <f t="shared" si="29"/>
        <v/>
      </c>
      <c r="AN338" s="97" t="str">
        <f t="shared" si="30"/>
        <v/>
      </c>
      <c r="AO338" s="97" t="str">
        <f t="shared" si="31"/>
        <v/>
      </c>
      <c r="AP338" s="97" t="str">
        <f t="shared" si="32"/>
        <v/>
      </c>
      <c r="AQ338" s="122" t="str">
        <f t="shared" si="33"/>
        <v/>
      </c>
      <c r="AR338" s="39"/>
      <c r="AS338" s="234"/>
      <c r="AT338" s="39"/>
    </row>
    <row r="339" spans="2:46" ht="13.5" customHeight="1" x14ac:dyDescent="0.15">
      <c r="B339" s="290"/>
      <c r="C339" s="29" t="s">
        <v>35</v>
      </c>
      <c r="D339" s="187"/>
      <c r="E339" s="58"/>
      <c r="F339" s="188"/>
      <c r="G339" s="188"/>
      <c r="H339" s="188"/>
      <c r="I339" s="64"/>
      <c r="J339" s="64"/>
      <c r="K339" s="189"/>
      <c r="L339" s="259"/>
      <c r="M339" s="259"/>
      <c r="N339" s="58"/>
      <c r="O339" s="30"/>
      <c r="P339" s="58"/>
      <c r="Q339" s="30"/>
      <c r="R339" s="134"/>
      <c r="S339" s="206"/>
      <c r="T339" s="290"/>
      <c r="U339" s="29" t="s">
        <v>35</v>
      </c>
      <c r="V339" s="187"/>
      <c r="W339" s="58"/>
      <c r="X339" s="188"/>
      <c r="Y339" s="188"/>
      <c r="Z339" s="188"/>
      <c r="AA339" s="64"/>
      <c r="AB339" s="64"/>
      <c r="AC339" s="189"/>
      <c r="AD339" s="259"/>
      <c r="AE339" s="259"/>
      <c r="AF339" s="58"/>
      <c r="AG339" s="30"/>
      <c r="AH339" s="58"/>
      <c r="AI339" s="30"/>
      <c r="AJ339" s="134"/>
      <c r="AK339" s="208"/>
      <c r="AL339" s="290"/>
      <c r="AM339" s="88" t="str">
        <f t="shared" si="29"/>
        <v/>
      </c>
      <c r="AN339" s="123" t="str">
        <f t="shared" si="30"/>
        <v/>
      </c>
      <c r="AO339" s="123" t="str">
        <f t="shared" si="31"/>
        <v/>
      </c>
      <c r="AP339" s="123" t="str">
        <f t="shared" si="32"/>
        <v/>
      </c>
      <c r="AQ339" s="89" t="str">
        <f t="shared" si="33"/>
        <v/>
      </c>
      <c r="AR339" s="39"/>
      <c r="AS339" s="234"/>
      <c r="AT339" s="39"/>
    </row>
    <row r="340" spans="2:46" ht="13.5" customHeight="1" x14ac:dyDescent="0.15">
      <c r="B340" s="290"/>
      <c r="C340" s="29" t="s">
        <v>36</v>
      </c>
      <c r="D340" s="187"/>
      <c r="E340" s="58"/>
      <c r="F340" s="188"/>
      <c r="G340" s="188"/>
      <c r="H340" s="188"/>
      <c r="I340" s="64"/>
      <c r="J340" s="64"/>
      <c r="K340" s="189"/>
      <c r="L340" s="259"/>
      <c r="M340" s="259"/>
      <c r="N340" s="58"/>
      <c r="O340" s="30"/>
      <c r="P340" s="58"/>
      <c r="Q340" s="30"/>
      <c r="R340" s="134"/>
      <c r="S340" s="206"/>
      <c r="T340" s="290"/>
      <c r="U340" s="29" t="s">
        <v>36</v>
      </c>
      <c r="V340" s="187"/>
      <c r="W340" s="58"/>
      <c r="X340" s="188"/>
      <c r="Y340" s="188"/>
      <c r="Z340" s="188"/>
      <c r="AA340" s="64"/>
      <c r="AB340" s="64"/>
      <c r="AC340" s="189"/>
      <c r="AD340" s="259"/>
      <c r="AE340" s="259"/>
      <c r="AF340" s="58"/>
      <c r="AG340" s="30"/>
      <c r="AH340" s="58"/>
      <c r="AI340" s="30"/>
      <c r="AJ340" s="134"/>
      <c r="AK340" s="208"/>
      <c r="AL340" s="290"/>
      <c r="AM340" s="88" t="str">
        <f t="shared" si="29"/>
        <v/>
      </c>
      <c r="AN340" s="123" t="str">
        <f t="shared" si="30"/>
        <v/>
      </c>
      <c r="AO340" s="123" t="str">
        <f t="shared" si="31"/>
        <v/>
      </c>
      <c r="AP340" s="123" t="str">
        <f t="shared" si="32"/>
        <v/>
      </c>
      <c r="AQ340" s="89" t="str">
        <f t="shared" si="33"/>
        <v/>
      </c>
      <c r="AR340" s="39"/>
      <c r="AS340" s="234"/>
      <c r="AT340" s="39"/>
    </row>
    <row r="341" spans="2:46" ht="13.5" customHeight="1" x14ac:dyDescent="0.15">
      <c r="B341" s="290"/>
      <c r="C341" s="29" t="s">
        <v>38</v>
      </c>
      <c r="D341" s="187"/>
      <c r="E341" s="58"/>
      <c r="F341" s="188"/>
      <c r="G341" s="188"/>
      <c r="H341" s="188"/>
      <c r="I341" s="64"/>
      <c r="J341" s="64"/>
      <c r="K341" s="189"/>
      <c r="L341" s="259"/>
      <c r="M341" s="259"/>
      <c r="N341" s="58"/>
      <c r="O341" s="30"/>
      <c r="P341" s="58"/>
      <c r="Q341" s="30"/>
      <c r="R341" s="134"/>
      <c r="S341" s="206"/>
      <c r="T341" s="290"/>
      <c r="U341" s="29" t="s">
        <v>38</v>
      </c>
      <c r="V341" s="187"/>
      <c r="W341" s="58"/>
      <c r="X341" s="188"/>
      <c r="Y341" s="188"/>
      <c r="Z341" s="188"/>
      <c r="AA341" s="64"/>
      <c r="AB341" s="64"/>
      <c r="AC341" s="189"/>
      <c r="AD341" s="259"/>
      <c r="AE341" s="259"/>
      <c r="AF341" s="58"/>
      <c r="AG341" s="30"/>
      <c r="AH341" s="58"/>
      <c r="AI341" s="30"/>
      <c r="AJ341" s="134"/>
      <c r="AK341" s="208"/>
      <c r="AL341" s="290"/>
      <c r="AM341" s="88" t="str">
        <f t="shared" si="29"/>
        <v/>
      </c>
      <c r="AN341" s="123" t="str">
        <f t="shared" si="30"/>
        <v/>
      </c>
      <c r="AO341" s="123" t="str">
        <f t="shared" si="31"/>
        <v/>
      </c>
      <c r="AP341" s="123" t="str">
        <f t="shared" si="32"/>
        <v/>
      </c>
      <c r="AQ341" s="89" t="str">
        <f t="shared" si="33"/>
        <v/>
      </c>
      <c r="AR341" s="39"/>
      <c r="AS341" s="234"/>
      <c r="AT341" s="39"/>
    </row>
    <row r="342" spans="2:46" ht="13.5" customHeight="1" thickBot="1" x14ac:dyDescent="0.2">
      <c r="B342" s="291"/>
      <c r="C342" s="29"/>
      <c r="D342" s="187"/>
      <c r="E342" s="58"/>
      <c r="F342" s="190"/>
      <c r="G342" s="190"/>
      <c r="H342" s="190"/>
      <c r="I342" s="58"/>
      <c r="J342" s="58"/>
      <c r="K342" s="189"/>
      <c r="L342" s="259"/>
      <c r="M342" s="259"/>
      <c r="N342" s="58"/>
      <c r="O342" s="30"/>
      <c r="P342" s="58"/>
      <c r="Q342" s="30"/>
      <c r="R342" s="185"/>
      <c r="S342" s="206"/>
      <c r="T342" s="291"/>
      <c r="U342" s="29"/>
      <c r="V342" s="187"/>
      <c r="W342" s="58"/>
      <c r="X342" s="190"/>
      <c r="Y342" s="190"/>
      <c r="Z342" s="190"/>
      <c r="AA342" s="58"/>
      <c r="AB342" s="58"/>
      <c r="AC342" s="189"/>
      <c r="AD342" s="259"/>
      <c r="AE342" s="259"/>
      <c r="AF342" s="58"/>
      <c r="AG342" s="30"/>
      <c r="AH342" s="58"/>
      <c r="AI342" s="30"/>
      <c r="AJ342" s="185"/>
      <c r="AK342" s="208"/>
      <c r="AL342" s="291"/>
      <c r="AM342" s="124" t="str">
        <f t="shared" si="29"/>
        <v/>
      </c>
      <c r="AN342" s="125" t="str">
        <f t="shared" si="30"/>
        <v/>
      </c>
      <c r="AO342" s="125" t="str">
        <f t="shared" si="31"/>
        <v/>
      </c>
      <c r="AP342" s="125" t="str">
        <f t="shared" si="32"/>
        <v/>
      </c>
      <c r="AQ342" s="126" t="str">
        <f t="shared" si="33"/>
        <v/>
      </c>
      <c r="AR342" s="39"/>
      <c r="AS342" s="234"/>
      <c r="AT342" s="39"/>
    </row>
    <row r="343" spans="2:46" ht="13.5" customHeight="1" x14ac:dyDescent="0.15">
      <c r="B343" s="289" t="s">
        <v>134</v>
      </c>
      <c r="C343" s="27" t="s">
        <v>34</v>
      </c>
      <c r="D343" s="41"/>
      <c r="E343" s="57"/>
      <c r="F343" s="98"/>
      <c r="G343" s="98"/>
      <c r="H343" s="98"/>
      <c r="I343" s="62"/>
      <c r="J343" s="62"/>
      <c r="K343" s="63"/>
      <c r="L343" s="258"/>
      <c r="M343" s="258"/>
      <c r="N343" s="57"/>
      <c r="O343" s="28"/>
      <c r="P343" s="57"/>
      <c r="Q343" s="28"/>
      <c r="R343" s="133"/>
      <c r="S343" s="206"/>
      <c r="T343" s="289" t="s">
        <v>134</v>
      </c>
      <c r="U343" s="27" t="s">
        <v>34</v>
      </c>
      <c r="V343" s="41"/>
      <c r="W343" s="57"/>
      <c r="X343" s="98"/>
      <c r="Y343" s="98"/>
      <c r="Z343" s="98"/>
      <c r="AA343" s="62"/>
      <c r="AB343" s="62"/>
      <c r="AC343" s="63"/>
      <c r="AD343" s="258"/>
      <c r="AE343" s="258"/>
      <c r="AF343" s="57"/>
      <c r="AG343" s="28"/>
      <c r="AH343" s="57"/>
      <c r="AI343" s="28"/>
      <c r="AJ343" s="133"/>
      <c r="AK343" s="208"/>
      <c r="AL343" s="289" t="s">
        <v>134</v>
      </c>
      <c r="AM343" s="121" t="str">
        <f t="shared" si="29"/>
        <v/>
      </c>
      <c r="AN343" s="97" t="str">
        <f t="shared" si="30"/>
        <v/>
      </c>
      <c r="AO343" s="97" t="str">
        <f t="shared" si="31"/>
        <v/>
      </c>
      <c r="AP343" s="97" t="str">
        <f t="shared" si="32"/>
        <v/>
      </c>
      <c r="AQ343" s="122" t="str">
        <f t="shared" si="33"/>
        <v/>
      </c>
      <c r="AR343" s="39"/>
      <c r="AS343" s="234"/>
      <c r="AT343" s="39"/>
    </row>
    <row r="344" spans="2:46" ht="13.5" customHeight="1" x14ac:dyDescent="0.15">
      <c r="B344" s="290"/>
      <c r="C344" s="29" t="s">
        <v>35</v>
      </c>
      <c r="D344" s="187"/>
      <c r="E344" s="58"/>
      <c r="F344" s="188"/>
      <c r="G344" s="188"/>
      <c r="H344" s="188"/>
      <c r="I344" s="64"/>
      <c r="J344" s="64"/>
      <c r="K344" s="189"/>
      <c r="L344" s="259"/>
      <c r="M344" s="259"/>
      <c r="N344" s="58"/>
      <c r="O344" s="30"/>
      <c r="P344" s="58"/>
      <c r="Q344" s="30"/>
      <c r="R344" s="134"/>
      <c r="S344" s="206"/>
      <c r="T344" s="290"/>
      <c r="U344" s="29" t="s">
        <v>35</v>
      </c>
      <c r="V344" s="187"/>
      <c r="W344" s="58"/>
      <c r="X344" s="188"/>
      <c r="Y344" s="188"/>
      <c r="Z344" s="188"/>
      <c r="AA344" s="64"/>
      <c r="AB344" s="64"/>
      <c r="AC344" s="189"/>
      <c r="AD344" s="259"/>
      <c r="AE344" s="259"/>
      <c r="AF344" s="58"/>
      <c r="AG344" s="30"/>
      <c r="AH344" s="58"/>
      <c r="AI344" s="30"/>
      <c r="AJ344" s="134"/>
      <c r="AK344" s="208"/>
      <c r="AL344" s="290"/>
      <c r="AM344" s="88" t="str">
        <f t="shared" si="29"/>
        <v/>
      </c>
      <c r="AN344" s="123" t="str">
        <f t="shared" si="30"/>
        <v/>
      </c>
      <c r="AO344" s="123" t="str">
        <f t="shared" si="31"/>
        <v/>
      </c>
      <c r="AP344" s="123" t="str">
        <f t="shared" si="32"/>
        <v/>
      </c>
      <c r="AQ344" s="89" t="str">
        <f t="shared" si="33"/>
        <v/>
      </c>
      <c r="AR344" s="39"/>
      <c r="AS344" s="234"/>
      <c r="AT344" s="39"/>
    </row>
    <row r="345" spans="2:46" ht="13.5" customHeight="1" x14ac:dyDescent="0.15">
      <c r="B345" s="290"/>
      <c r="C345" s="29" t="s">
        <v>36</v>
      </c>
      <c r="D345" s="187"/>
      <c r="E345" s="58"/>
      <c r="F345" s="188"/>
      <c r="G345" s="188"/>
      <c r="H345" s="188"/>
      <c r="I345" s="64"/>
      <c r="J345" s="64"/>
      <c r="K345" s="189"/>
      <c r="L345" s="259"/>
      <c r="M345" s="259"/>
      <c r="N345" s="58"/>
      <c r="O345" s="30"/>
      <c r="P345" s="58"/>
      <c r="Q345" s="30"/>
      <c r="R345" s="134"/>
      <c r="S345" s="206"/>
      <c r="T345" s="290"/>
      <c r="U345" s="29" t="s">
        <v>36</v>
      </c>
      <c r="V345" s="187"/>
      <c r="W345" s="58"/>
      <c r="X345" s="188"/>
      <c r="Y345" s="188"/>
      <c r="Z345" s="188"/>
      <c r="AA345" s="64"/>
      <c r="AB345" s="64"/>
      <c r="AC345" s="189"/>
      <c r="AD345" s="259"/>
      <c r="AE345" s="259"/>
      <c r="AF345" s="58"/>
      <c r="AG345" s="30"/>
      <c r="AH345" s="58"/>
      <c r="AI345" s="30"/>
      <c r="AJ345" s="134"/>
      <c r="AK345" s="208"/>
      <c r="AL345" s="290"/>
      <c r="AM345" s="88" t="str">
        <f t="shared" si="29"/>
        <v/>
      </c>
      <c r="AN345" s="123" t="str">
        <f t="shared" si="30"/>
        <v/>
      </c>
      <c r="AO345" s="123" t="str">
        <f t="shared" si="31"/>
        <v/>
      </c>
      <c r="AP345" s="123" t="str">
        <f t="shared" si="32"/>
        <v/>
      </c>
      <c r="AQ345" s="89" t="str">
        <f t="shared" si="33"/>
        <v/>
      </c>
      <c r="AR345" s="39"/>
      <c r="AS345" s="234"/>
      <c r="AT345" s="39"/>
    </row>
    <row r="346" spans="2:46" ht="13.5" customHeight="1" x14ac:dyDescent="0.15">
      <c r="B346" s="290"/>
      <c r="C346" s="29" t="s">
        <v>38</v>
      </c>
      <c r="D346" s="187"/>
      <c r="E346" s="58"/>
      <c r="F346" s="188"/>
      <c r="G346" s="188"/>
      <c r="H346" s="188"/>
      <c r="I346" s="64"/>
      <c r="J346" s="64"/>
      <c r="K346" s="189"/>
      <c r="L346" s="259"/>
      <c r="M346" s="259"/>
      <c r="N346" s="58"/>
      <c r="O346" s="30"/>
      <c r="P346" s="58"/>
      <c r="Q346" s="30"/>
      <c r="R346" s="134"/>
      <c r="S346" s="206"/>
      <c r="T346" s="290"/>
      <c r="U346" s="29" t="s">
        <v>38</v>
      </c>
      <c r="V346" s="187"/>
      <c r="W346" s="58"/>
      <c r="X346" s="188"/>
      <c r="Y346" s="188"/>
      <c r="Z346" s="188"/>
      <c r="AA346" s="64"/>
      <c r="AB346" s="64"/>
      <c r="AC346" s="189"/>
      <c r="AD346" s="259"/>
      <c r="AE346" s="259"/>
      <c r="AF346" s="58"/>
      <c r="AG346" s="30"/>
      <c r="AH346" s="58"/>
      <c r="AI346" s="30"/>
      <c r="AJ346" s="134"/>
      <c r="AK346" s="208"/>
      <c r="AL346" s="290"/>
      <c r="AM346" s="88" t="str">
        <f t="shared" si="29"/>
        <v/>
      </c>
      <c r="AN346" s="123" t="str">
        <f t="shared" si="30"/>
        <v/>
      </c>
      <c r="AO346" s="123" t="str">
        <f t="shared" si="31"/>
        <v/>
      </c>
      <c r="AP346" s="123" t="str">
        <f t="shared" si="32"/>
        <v/>
      </c>
      <c r="AQ346" s="89" t="str">
        <f t="shared" si="33"/>
        <v/>
      </c>
      <c r="AR346" s="39"/>
      <c r="AS346" s="234"/>
      <c r="AT346" s="39"/>
    </row>
    <row r="347" spans="2:46" ht="13.5" customHeight="1" thickBot="1" x14ac:dyDescent="0.2">
      <c r="B347" s="291"/>
      <c r="C347" s="29"/>
      <c r="D347" s="187"/>
      <c r="E347" s="58"/>
      <c r="F347" s="190"/>
      <c r="G347" s="190"/>
      <c r="H347" s="190"/>
      <c r="I347" s="58"/>
      <c r="J347" s="58"/>
      <c r="K347" s="189"/>
      <c r="L347" s="259"/>
      <c r="M347" s="259"/>
      <c r="N347" s="58"/>
      <c r="O347" s="30"/>
      <c r="P347" s="58"/>
      <c r="Q347" s="30"/>
      <c r="R347" s="185"/>
      <c r="S347" s="206"/>
      <c r="T347" s="291"/>
      <c r="U347" s="29"/>
      <c r="V347" s="187"/>
      <c r="W347" s="58"/>
      <c r="X347" s="190"/>
      <c r="Y347" s="190"/>
      <c r="Z347" s="190"/>
      <c r="AA347" s="58"/>
      <c r="AB347" s="58"/>
      <c r="AC347" s="189"/>
      <c r="AD347" s="259"/>
      <c r="AE347" s="259"/>
      <c r="AF347" s="58"/>
      <c r="AG347" s="30"/>
      <c r="AH347" s="58"/>
      <c r="AI347" s="30"/>
      <c r="AJ347" s="185"/>
      <c r="AK347" s="208"/>
      <c r="AL347" s="291"/>
      <c r="AM347" s="124" t="str">
        <f t="shared" si="29"/>
        <v/>
      </c>
      <c r="AN347" s="125" t="str">
        <f t="shared" si="30"/>
        <v/>
      </c>
      <c r="AO347" s="125" t="str">
        <f t="shared" si="31"/>
        <v/>
      </c>
      <c r="AP347" s="125" t="str">
        <f t="shared" si="32"/>
        <v/>
      </c>
      <c r="AQ347" s="126" t="str">
        <f t="shared" si="33"/>
        <v/>
      </c>
      <c r="AR347" s="39"/>
      <c r="AS347" s="234"/>
      <c r="AT347" s="39"/>
    </row>
    <row r="348" spans="2:46" ht="13.5" customHeight="1" x14ac:dyDescent="0.15">
      <c r="B348" s="289" t="s">
        <v>135</v>
      </c>
      <c r="C348" s="27" t="s">
        <v>34</v>
      </c>
      <c r="D348" s="41"/>
      <c r="E348" s="57"/>
      <c r="F348" s="98"/>
      <c r="G348" s="98"/>
      <c r="H348" s="98"/>
      <c r="I348" s="62"/>
      <c r="J348" s="62"/>
      <c r="K348" s="63"/>
      <c r="L348" s="258"/>
      <c r="M348" s="258"/>
      <c r="N348" s="57"/>
      <c r="O348" s="28"/>
      <c r="P348" s="57"/>
      <c r="Q348" s="28"/>
      <c r="R348" s="133"/>
      <c r="S348" s="206"/>
      <c r="T348" s="289" t="s">
        <v>135</v>
      </c>
      <c r="U348" s="27" t="s">
        <v>34</v>
      </c>
      <c r="V348" s="41"/>
      <c r="W348" s="57"/>
      <c r="X348" s="98"/>
      <c r="Y348" s="98"/>
      <c r="Z348" s="98"/>
      <c r="AA348" s="62"/>
      <c r="AB348" s="62"/>
      <c r="AC348" s="63"/>
      <c r="AD348" s="258"/>
      <c r="AE348" s="258"/>
      <c r="AF348" s="57"/>
      <c r="AG348" s="28"/>
      <c r="AH348" s="57"/>
      <c r="AI348" s="28"/>
      <c r="AJ348" s="133"/>
      <c r="AK348" s="208"/>
      <c r="AL348" s="289" t="s">
        <v>135</v>
      </c>
      <c r="AM348" s="121" t="str">
        <f t="shared" si="29"/>
        <v/>
      </c>
      <c r="AN348" s="97" t="str">
        <f t="shared" si="30"/>
        <v/>
      </c>
      <c r="AO348" s="97" t="str">
        <f t="shared" si="31"/>
        <v/>
      </c>
      <c r="AP348" s="97" t="str">
        <f t="shared" si="32"/>
        <v/>
      </c>
      <c r="AQ348" s="122" t="str">
        <f t="shared" si="33"/>
        <v/>
      </c>
      <c r="AR348" s="39"/>
      <c r="AS348" s="234"/>
      <c r="AT348" s="39"/>
    </row>
    <row r="349" spans="2:46" ht="13.5" customHeight="1" x14ac:dyDescent="0.15">
      <c r="B349" s="290"/>
      <c r="C349" s="29" t="s">
        <v>35</v>
      </c>
      <c r="D349" s="187"/>
      <c r="E349" s="58"/>
      <c r="F349" s="188"/>
      <c r="G349" s="188"/>
      <c r="H349" s="188"/>
      <c r="I349" s="64"/>
      <c r="J349" s="64"/>
      <c r="K349" s="189"/>
      <c r="L349" s="259"/>
      <c r="M349" s="259"/>
      <c r="N349" s="58"/>
      <c r="O349" s="30"/>
      <c r="P349" s="58"/>
      <c r="Q349" s="30"/>
      <c r="R349" s="134"/>
      <c r="S349" s="206"/>
      <c r="T349" s="290"/>
      <c r="U349" s="29" t="s">
        <v>35</v>
      </c>
      <c r="V349" s="187"/>
      <c r="W349" s="58"/>
      <c r="X349" s="188"/>
      <c r="Y349" s="188"/>
      <c r="Z349" s="188"/>
      <c r="AA349" s="64"/>
      <c r="AB349" s="64"/>
      <c r="AC349" s="189"/>
      <c r="AD349" s="259"/>
      <c r="AE349" s="259"/>
      <c r="AF349" s="58"/>
      <c r="AG349" s="30"/>
      <c r="AH349" s="58"/>
      <c r="AI349" s="30"/>
      <c r="AJ349" s="134"/>
      <c r="AK349" s="208"/>
      <c r="AL349" s="290"/>
      <c r="AM349" s="88" t="str">
        <f t="shared" si="29"/>
        <v/>
      </c>
      <c r="AN349" s="123" t="str">
        <f t="shared" si="30"/>
        <v/>
      </c>
      <c r="AO349" s="123" t="str">
        <f t="shared" si="31"/>
        <v/>
      </c>
      <c r="AP349" s="123" t="str">
        <f t="shared" si="32"/>
        <v/>
      </c>
      <c r="AQ349" s="89" t="str">
        <f t="shared" si="33"/>
        <v/>
      </c>
      <c r="AR349" s="39"/>
      <c r="AS349" s="234"/>
      <c r="AT349" s="39"/>
    </row>
    <row r="350" spans="2:46" ht="13.5" customHeight="1" x14ac:dyDescent="0.15">
      <c r="B350" s="290"/>
      <c r="C350" s="29" t="s">
        <v>36</v>
      </c>
      <c r="D350" s="187"/>
      <c r="E350" s="58"/>
      <c r="F350" s="188"/>
      <c r="G350" s="188"/>
      <c r="H350" s="188"/>
      <c r="I350" s="64"/>
      <c r="J350" s="64"/>
      <c r="K350" s="189"/>
      <c r="L350" s="259"/>
      <c r="M350" s="259"/>
      <c r="N350" s="58"/>
      <c r="O350" s="30"/>
      <c r="P350" s="58"/>
      <c r="Q350" s="30"/>
      <c r="R350" s="134"/>
      <c r="S350" s="206"/>
      <c r="T350" s="290"/>
      <c r="U350" s="29" t="s">
        <v>36</v>
      </c>
      <c r="V350" s="187"/>
      <c r="W350" s="58"/>
      <c r="X350" s="188"/>
      <c r="Y350" s="188"/>
      <c r="Z350" s="188"/>
      <c r="AA350" s="64"/>
      <c r="AB350" s="64"/>
      <c r="AC350" s="189"/>
      <c r="AD350" s="259"/>
      <c r="AE350" s="259"/>
      <c r="AF350" s="58"/>
      <c r="AG350" s="30"/>
      <c r="AH350" s="58"/>
      <c r="AI350" s="30"/>
      <c r="AJ350" s="134"/>
      <c r="AK350" s="208"/>
      <c r="AL350" s="290"/>
      <c r="AM350" s="88" t="str">
        <f t="shared" si="29"/>
        <v/>
      </c>
      <c r="AN350" s="123" t="str">
        <f t="shared" si="30"/>
        <v/>
      </c>
      <c r="AO350" s="123" t="str">
        <f t="shared" si="31"/>
        <v/>
      </c>
      <c r="AP350" s="123" t="str">
        <f t="shared" si="32"/>
        <v/>
      </c>
      <c r="AQ350" s="89" t="str">
        <f t="shared" si="33"/>
        <v/>
      </c>
      <c r="AR350" s="39"/>
      <c r="AS350" s="234"/>
      <c r="AT350" s="39"/>
    </row>
    <row r="351" spans="2:46" ht="13.5" customHeight="1" x14ac:dyDescent="0.15">
      <c r="B351" s="290"/>
      <c r="C351" s="29" t="s">
        <v>38</v>
      </c>
      <c r="D351" s="187"/>
      <c r="E351" s="58"/>
      <c r="F351" s="188"/>
      <c r="G351" s="188"/>
      <c r="H351" s="188"/>
      <c r="I351" s="64"/>
      <c r="J351" s="64"/>
      <c r="K351" s="189"/>
      <c r="L351" s="259"/>
      <c r="M351" s="259"/>
      <c r="N351" s="58"/>
      <c r="O351" s="30"/>
      <c r="P351" s="58"/>
      <c r="Q351" s="30"/>
      <c r="R351" s="134"/>
      <c r="S351" s="206"/>
      <c r="T351" s="290"/>
      <c r="U351" s="29" t="s">
        <v>38</v>
      </c>
      <c r="V351" s="187"/>
      <c r="W351" s="58"/>
      <c r="X351" s="188"/>
      <c r="Y351" s="188"/>
      <c r="Z351" s="188"/>
      <c r="AA351" s="64"/>
      <c r="AB351" s="64"/>
      <c r="AC351" s="189"/>
      <c r="AD351" s="259"/>
      <c r="AE351" s="259"/>
      <c r="AF351" s="58"/>
      <c r="AG351" s="30"/>
      <c r="AH351" s="58"/>
      <c r="AI351" s="30"/>
      <c r="AJ351" s="134"/>
      <c r="AK351" s="208"/>
      <c r="AL351" s="290"/>
      <c r="AM351" s="88" t="str">
        <f t="shared" si="29"/>
        <v/>
      </c>
      <c r="AN351" s="123" t="str">
        <f t="shared" si="30"/>
        <v/>
      </c>
      <c r="AO351" s="123" t="str">
        <f t="shared" si="31"/>
        <v/>
      </c>
      <c r="AP351" s="123" t="str">
        <f t="shared" si="32"/>
        <v/>
      </c>
      <c r="AQ351" s="89" t="str">
        <f t="shared" si="33"/>
        <v/>
      </c>
      <c r="AR351" s="39"/>
      <c r="AS351" s="234"/>
      <c r="AT351" s="39"/>
    </row>
    <row r="352" spans="2:46" ht="13.5" customHeight="1" thickBot="1" x14ac:dyDescent="0.2">
      <c r="B352" s="291"/>
      <c r="C352" s="29"/>
      <c r="D352" s="187"/>
      <c r="E352" s="58"/>
      <c r="F352" s="190"/>
      <c r="G352" s="190"/>
      <c r="H352" s="190"/>
      <c r="I352" s="58"/>
      <c r="J352" s="58"/>
      <c r="K352" s="189"/>
      <c r="L352" s="259"/>
      <c r="M352" s="259"/>
      <c r="N352" s="58"/>
      <c r="O352" s="30"/>
      <c r="P352" s="58"/>
      <c r="Q352" s="30"/>
      <c r="R352" s="185"/>
      <c r="S352" s="206"/>
      <c r="T352" s="291"/>
      <c r="U352" s="29"/>
      <c r="V352" s="187"/>
      <c r="W352" s="58"/>
      <c r="X352" s="190"/>
      <c r="Y352" s="190"/>
      <c r="Z352" s="190"/>
      <c r="AA352" s="58"/>
      <c r="AB352" s="58"/>
      <c r="AC352" s="189"/>
      <c r="AD352" s="259"/>
      <c r="AE352" s="259"/>
      <c r="AF352" s="58"/>
      <c r="AG352" s="30"/>
      <c r="AH352" s="58"/>
      <c r="AI352" s="30"/>
      <c r="AJ352" s="185"/>
      <c r="AK352" s="208"/>
      <c r="AL352" s="291"/>
      <c r="AM352" s="124" t="str">
        <f t="shared" si="29"/>
        <v/>
      </c>
      <c r="AN352" s="125" t="str">
        <f t="shared" si="30"/>
        <v/>
      </c>
      <c r="AO352" s="125" t="str">
        <f t="shared" si="31"/>
        <v/>
      </c>
      <c r="AP352" s="125" t="str">
        <f t="shared" si="32"/>
        <v/>
      </c>
      <c r="AQ352" s="126" t="str">
        <f t="shared" si="33"/>
        <v/>
      </c>
      <c r="AR352" s="39"/>
      <c r="AS352" s="234"/>
      <c r="AT352" s="39"/>
    </row>
    <row r="353" spans="2:46" ht="13.5" customHeight="1" x14ac:dyDescent="0.15">
      <c r="B353" s="289" t="s">
        <v>136</v>
      </c>
      <c r="C353" s="27" t="s">
        <v>34</v>
      </c>
      <c r="D353" s="41"/>
      <c r="E353" s="57"/>
      <c r="F353" s="98"/>
      <c r="G353" s="98"/>
      <c r="H353" s="98"/>
      <c r="I353" s="62"/>
      <c r="J353" s="62"/>
      <c r="K353" s="63"/>
      <c r="L353" s="258"/>
      <c r="M353" s="258"/>
      <c r="N353" s="57"/>
      <c r="O353" s="28"/>
      <c r="P353" s="57"/>
      <c r="Q353" s="28"/>
      <c r="R353" s="133"/>
      <c r="S353" s="206"/>
      <c r="T353" s="289" t="s">
        <v>136</v>
      </c>
      <c r="U353" s="27" t="s">
        <v>34</v>
      </c>
      <c r="V353" s="41"/>
      <c r="W353" s="57"/>
      <c r="X353" s="98"/>
      <c r="Y353" s="98"/>
      <c r="Z353" s="98"/>
      <c r="AA353" s="62"/>
      <c r="AB353" s="62"/>
      <c r="AC353" s="63"/>
      <c r="AD353" s="258"/>
      <c r="AE353" s="258"/>
      <c r="AF353" s="57"/>
      <c r="AG353" s="28"/>
      <c r="AH353" s="57"/>
      <c r="AI353" s="28"/>
      <c r="AJ353" s="133"/>
      <c r="AK353" s="208"/>
      <c r="AL353" s="289" t="s">
        <v>136</v>
      </c>
      <c r="AM353" s="121" t="str">
        <f t="shared" ref="AM353:AM416" si="34">IF(OR(X353="",F353=""),"",X353-F353)</f>
        <v/>
      </c>
      <c r="AN353" s="97" t="str">
        <f t="shared" ref="AN353:AN416" si="35">IF(OR(Y353="",G353=""),"",Y353-G353)</f>
        <v/>
      </c>
      <c r="AO353" s="97" t="str">
        <f t="shared" ref="AO353:AO416" si="36">IF(OR(Z353="",H353=""),"",Z353-H353)</f>
        <v/>
      </c>
      <c r="AP353" s="97" t="str">
        <f t="shared" ref="AP353:AP416" si="37">IF(OR(AA353="",I353=""),"",AA353-I353)</f>
        <v/>
      </c>
      <c r="AQ353" s="122" t="str">
        <f t="shared" ref="AQ353:AQ416" si="38">IF(OR(AB353="",J353=""),"",AB353-J353)</f>
        <v/>
      </c>
      <c r="AR353" s="39"/>
      <c r="AS353" s="234"/>
      <c r="AT353" s="39"/>
    </row>
    <row r="354" spans="2:46" ht="13.5" customHeight="1" x14ac:dyDescent="0.15">
      <c r="B354" s="290"/>
      <c r="C354" s="29" t="s">
        <v>35</v>
      </c>
      <c r="D354" s="187"/>
      <c r="E354" s="58"/>
      <c r="F354" s="188"/>
      <c r="G354" s="188"/>
      <c r="H354" s="188"/>
      <c r="I354" s="64"/>
      <c r="J354" s="64"/>
      <c r="K354" s="189"/>
      <c r="L354" s="259"/>
      <c r="M354" s="259"/>
      <c r="N354" s="58"/>
      <c r="O354" s="30"/>
      <c r="P354" s="58"/>
      <c r="Q354" s="30"/>
      <c r="R354" s="134"/>
      <c r="S354" s="206"/>
      <c r="T354" s="290"/>
      <c r="U354" s="29" t="s">
        <v>35</v>
      </c>
      <c r="V354" s="187"/>
      <c r="W354" s="58"/>
      <c r="X354" s="188"/>
      <c r="Y354" s="188"/>
      <c r="Z354" s="188"/>
      <c r="AA354" s="64"/>
      <c r="AB354" s="64"/>
      <c r="AC354" s="189"/>
      <c r="AD354" s="259"/>
      <c r="AE354" s="259"/>
      <c r="AF354" s="58"/>
      <c r="AG354" s="30"/>
      <c r="AH354" s="58"/>
      <c r="AI354" s="30"/>
      <c r="AJ354" s="134"/>
      <c r="AK354" s="208"/>
      <c r="AL354" s="290"/>
      <c r="AM354" s="88" t="str">
        <f t="shared" si="34"/>
        <v/>
      </c>
      <c r="AN354" s="123" t="str">
        <f t="shared" si="35"/>
        <v/>
      </c>
      <c r="AO354" s="123" t="str">
        <f t="shared" si="36"/>
        <v/>
      </c>
      <c r="AP354" s="123" t="str">
        <f t="shared" si="37"/>
        <v/>
      </c>
      <c r="AQ354" s="89" t="str">
        <f t="shared" si="38"/>
        <v/>
      </c>
      <c r="AR354" s="39"/>
      <c r="AS354" s="234"/>
      <c r="AT354" s="39"/>
    </row>
    <row r="355" spans="2:46" ht="13.5" customHeight="1" x14ac:dyDescent="0.15">
      <c r="B355" s="290"/>
      <c r="C355" s="29" t="s">
        <v>36</v>
      </c>
      <c r="D355" s="187"/>
      <c r="E355" s="58"/>
      <c r="F355" s="188"/>
      <c r="G355" s="188"/>
      <c r="H355" s="188"/>
      <c r="I355" s="64"/>
      <c r="J355" s="64"/>
      <c r="K355" s="189"/>
      <c r="L355" s="259"/>
      <c r="M355" s="259"/>
      <c r="N355" s="58"/>
      <c r="O355" s="30"/>
      <c r="P355" s="58"/>
      <c r="Q355" s="30"/>
      <c r="R355" s="134"/>
      <c r="S355" s="206"/>
      <c r="T355" s="290"/>
      <c r="U355" s="29" t="s">
        <v>36</v>
      </c>
      <c r="V355" s="187"/>
      <c r="W355" s="58"/>
      <c r="X355" s="188"/>
      <c r="Y355" s="188"/>
      <c r="Z355" s="188"/>
      <c r="AA355" s="64"/>
      <c r="AB355" s="64"/>
      <c r="AC355" s="189"/>
      <c r="AD355" s="259"/>
      <c r="AE355" s="259"/>
      <c r="AF355" s="58"/>
      <c r="AG355" s="30"/>
      <c r="AH355" s="58"/>
      <c r="AI355" s="30"/>
      <c r="AJ355" s="134"/>
      <c r="AK355" s="208"/>
      <c r="AL355" s="290"/>
      <c r="AM355" s="88" t="str">
        <f t="shared" si="34"/>
        <v/>
      </c>
      <c r="AN355" s="123" t="str">
        <f t="shared" si="35"/>
        <v/>
      </c>
      <c r="AO355" s="123" t="str">
        <f t="shared" si="36"/>
        <v/>
      </c>
      <c r="AP355" s="123" t="str">
        <f t="shared" si="37"/>
        <v/>
      </c>
      <c r="AQ355" s="89" t="str">
        <f t="shared" si="38"/>
        <v/>
      </c>
      <c r="AR355" s="39"/>
      <c r="AS355" s="234"/>
      <c r="AT355" s="39"/>
    </row>
    <row r="356" spans="2:46" ht="13.5" customHeight="1" x14ac:dyDescent="0.15">
      <c r="B356" s="290"/>
      <c r="C356" s="29" t="s">
        <v>38</v>
      </c>
      <c r="D356" s="187"/>
      <c r="E356" s="58"/>
      <c r="F356" s="188"/>
      <c r="G356" s="188"/>
      <c r="H356" s="188"/>
      <c r="I356" s="64"/>
      <c r="J356" s="64"/>
      <c r="K356" s="189"/>
      <c r="L356" s="259"/>
      <c r="M356" s="259"/>
      <c r="N356" s="58"/>
      <c r="O356" s="30"/>
      <c r="P356" s="58"/>
      <c r="Q356" s="30"/>
      <c r="R356" s="134"/>
      <c r="S356" s="206"/>
      <c r="T356" s="290"/>
      <c r="U356" s="29" t="s">
        <v>38</v>
      </c>
      <c r="V356" s="187"/>
      <c r="W356" s="58"/>
      <c r="X356" s="188"/>
      <c r="Y356" s="188"/>
      <c r="Z356" s="188"/>
      <c r="AA356" s="64"/>
      <c r="AB356" s="64"/>
      <c r="AC356" s="189"/>
      <c r="AD356" s="259"/>
      <c r="AE356" s="259"/>
      <c r="AF356" s="58"/>
      <c r="AG356" s="30"/>
      <c r="AH356" s="58"/>
      <c r="AI356" s="30"/>
      <c r="AJ356" s="134"/>
      <c r="AK356" s="208"/>
      <c r="AL356" s="290"/>
      <c r="AM356" s="88" t="str">
        <f t="shared" si="34"/>
        <v/>
      </c>
      <c r="AN356" s="123" t="str">
        <f t="shared" si="35"/>
        <v/>
      </c>
      <c r="AO356" s="123" t="str">
        <f t="shared" si="36"/>
        <v/>
      </c>
      <c r="AP356" s="123" t="str">
        <f t="shared" si="37"/>
        <v/>
      </c>
      <c r="AQ356" s="89" t="str">
        <f t="shared" si="38"/>
        <v/>
      </c>
      <c r="AR356" s="39"/>
      <c r="AS356" s="234"/>
      <c r="AT356" s="39"/>
    </row>
    <row r="357" spans="2:46" ht="13.5" customHeight="1" thickBot="1" x14ac:dyDescent="0.2">
      <c r="B357" s="291"/>
      <c r="C357" s="29"/>
      <c r="D357" s="187"/>
      <c r="E357" s="58"/>
      <c r="F357" s="190"/>
      <c r="G357" s="190"/>
      <c r="H357" s="190"/>
      <c r="I357" s="58"/>
      <c r="J357" s="58"/>
      <c r="K357" s="189"/>
      <c r="L357" s="259"/>
      <c r="M357" s="259"/>
      <c r="N357" s="58"/>
      <c r="O357" s="30"/>
      <c r="P357" s="58"/>
      <c r="Q357" s="30"/>
      <c r="R357" s="185"/>
      <c r="S357" s="206"/>
      <c r="T357" s="291"/>
      <c r="U357" s="29"/>
      <c r="V357" s="187"/>
      <c r="W357" s="58"/>
      <c r="X357" s="190"/>
      <c r="Y357" s="190"/>
      <c r="Z357" s="190"/>
      <c r="AA357" s="58"/>
      <c r="AB357" s="58"/>
      <c r="AC357" s="189"/>
      <c r="AD357" s="259"/>
      <c r="AE357" s="259"/>
      <c r="AF357" s="58"/>
      <c r="AG357" s="30"/>
      <c r="AH357" s="58"/>
      <c r="AI357" s="30"/>
      <c r="AJ357" s="185"/>
      <c r="AK357" s="208"/>
      <c r="AL357" s="291"/>
      <c r="AM357" s="124" t="str">
        <f t="shared" si="34"/>
        <v/>
      </c>
      <c r="AN357" s="125" t="str">
        <f t="shared" si="35"/>
        <v/>
      </c>
      <c r="AO357" s="125" t="str">
        <f t="shared" si="36"/>
        <v/>
      </c>
      <c r="AP357" s="125" t="str">
        <f t="shared" si="37"/>
        <v/>
      </c>
      <c r="AQ357" s="126" t="str">
        <f t="shared" si="38"/>
        <v/>
      </c>
      <c r="AR357" s="39"/>
      <c r="AS357" s="234"/>
      <c r="AT357" s="39"/>
    </row>
    <row r="358" spans="2:46" ht="13.5" customHeight="1" x14ac:dyDescent="0.15">
      <c r="B358" s="289" t="s">
        <v>137</v>
      </c>
      <c r="C358" s="27" t="s">
        <v>34</v>
      </c>
      <c r="D358" s="41"/>
      <c r="E358" s="57"/>
      <c r="F358" s="98"/>
      <c r="G358" s="98"/>
      <c r="H358" s="98"/>
      <c r="I358" s="62"/>
      <c r="J358" s="62"/>
      <c r="K358" s="63"/>
      <c r="L358" s="258"/>
      <c r="M358" s="258"/>
      <c r="N358" s="57"/>
      <c r="O358" s="28"/>
      <c r="P358" s="57"/>
      <c r="Q358" s="28"/>
      <c r="R358" s="133"/>
      <c r="S358" s="206"/>
      <c r="T358" s="289" t="s">
        <v>137</v>
      </c>
      <c r="U358" s="27" t="s">
        <v>34</v>
      </c>
      <c r="V358" s="41"/>
      <c r="W358" s="57"/>
      <c r="X358" s="98"/>
      <c r="Y358" s="98"/>
      <c r="Z358" s="98"/>
      <c r="AA358" s="62"/>
      <c r="AB358" s="62"/>
      <c r="AC358" s="63"/>
      <c r="AD358" s="258"/>
      <c r="AE358" s="258"/>
      <c r="AF358" s="57"/>
      <c r="AG358" s="28"/>
      <c r="AH358" s="57"/>
      <c r="AI358" s="28"/>
      <c r="AJ358" s="133"/>
      <c r="AK358" s="208"/>
      <c r="AL358" s="289" t="s">
        <v>137</v>
      </c>
      <c r="AM358" s="121" t="str">
        <f t="shared" si="34"/>
        <v/>
      </c>
      <c r="AN358" s="97" t="str">
        <f t="shared" si="35"/>
        <v/>
      </c>
      <c r="AO358" s="97" t="str">
        <f t="shared" si="36"/>
        <v/>
      </c>
      <c r="AP358" s="97" t="str">
        <f t="shared" si="37"/>
        <v/>
      </c>
      <c r="AQ358" s="122" t="str">
        <f t="shared" si="38"/>
        <v/>
      </c>
      <c r="AR358" s="39"/>
      <c r="AS358" s="234"/>
      <c r="AT358" s="39"/>
    </row>
    <row r="359" spans="2:46" ht="13.5" customHeight="1" x14ac:dyDescent="0.15">
      <c r="B359" s="290"/>
      <c r="C359" s="29" t="s">
        <v>35</v>
      </c>
      <c r="D359" s="187"/>
      <c r="E359" s="58"/>
      <c r="F359" s="188"/>
      <c r="G359" s="188"/>
      <c r="H359" s="188"/>
      <c r="I359" s="64"/>
      <c r="J359" s="64"/>
      <c r="K359" s="189"/>
      <c r="L359" s="259"/>
      <c r="M359" s="259"/>
      <c r="N359" s="58"/>
      <c r="O359" s="30"/>
      <c r="P359" s="58"/>
      <c r="Q359" s="30"/>
      <c r="R359" s="134"/>
      <c r="S359" s="206"/>
      <c r="T359" s="290"/>
      <c r="U359" s="29" t="s">
        <v>35</v>
      </c>
      <c r="V359" s="187"/>
      <c r="W359" s="58"/>
      <c r="X359" s="188"/>
      <c r="Y359" s="188"/>
      <c r="Z359" s="188"/>
      <c r="AA359" s="64"/>
      <c r="AB359" s="64"/>
      <c r="AC359" s="189"/>
      <c r="AD359" s="259"/>
      <c r="AE359" s="259"/>
      <c r="AF359" s="58"/>
      <c r="AG359" s="30"/>
      <c r="AH359" s="58"/>
      <c r="AI359" s="30"/>
      <c r="AJ359" s="134"/>
      <c r="AK359" s="208"/>
      <c r="AL359" s="290"/>
      <c r="AM359" s="88" t="str">
        <f t="shared" si="34"/>
        <v/>
      </c>
      <c r="AN359" s="123" t="str">
        <f t="shared" si="35"/>
        <v/>
      </c>
      <c r="AO359" s="123" t="str">
        <f t="shared" si="36"/>
        <v/>
      </c>
      <c r="AP359" s="123" t="str">
        <f t="shared" si="37"/>
        <v/>
      </c>
      <c r="AQ359" s="89" t="str">
        <f t="shared" si="38"/>
        <v/>
      </c>
      <c r="AR359" s="39"/>
      <c r="AS359" s="234"/>
      <c r="AT359" s="39"/>
    </row>
    <row r="360" spans="2:46" ht="13.5" customHeight="1" x14ac:dyDescent="0.15">
      <c r="B360" s="290"/>
      <c r="C360" s="29" t="s">
        <v>36</v>
      </c>
      <c r="D360" s="187"/>
      <c r="E360" s="58"/>
      <c r="F360" s="188"/>
      <c r="G360" s="188"/>
      <c r="H360" s="188"/>
      <c r="I360" s="64"/>
      <c r="J360" s="64"/>
      <c r="K360" s="189"/>
      <c r="L360" s="259"/>
      <c r="M360" s="259"/>
      <c r="N360" s="58"/>
      <c r="O360" s="30"/>
      <c r="P360" s="58"/>
      <c r="Q360" s="30"/>
      <c r="R360" s="134"/>
      <c r="S360" s="206"/>
      <c r="T360" s="290"/>
      <c r="U360" s="29" t="s">
        <v>36</v>
      </c>
      <c r="V360" s="187"/>
      <c r="W360" s="58"/>
      <c r="X360" s="188"/>
      <c r="Y360" s="188"/>
      <c r="Z360" s="188"/>
      <c r="AA360" s="64"/>
      <c r="AB360" s="64"/>
      <c r="AC360" s="189"/>
      <c r="AD360" s="259"/>
      <c r="AE360" s="259"/>
      <c r="AF360" s="58"/>
      <c r="AG360" s="30"/>
      <c r="AH360" s="58"/>
      <c r="AI360" s="30"/>
      <c r="AJ360" s="134"/>
      <c r="AK360" s="208"/>
      <c r="AL360" s="290"/>
      <c r="AM360" s="88" t="str">
        <f t="shared" si="34"/>
        <v/>
      </c>
      <c r="AN360" s="123" t="str">
        <f t="shared" si="35"/>
        <v/>
      </c>
      <c r="AO360" s="123" t="str">
        <f t="shared" si="36"/>
        <v/>
      </c>
      <c r="AP360" s="123" t="str">
        <f t="shared" si="37"/>
        <v/>
      </c>
      <c r="AQ360" s="89" t="str">
        <f t="shared" si="38"/>
        <v/>
      </c>
      <c r="AR360" s="39"/>
      <c r="AS360" s="234"/>
      <c r="AT360" s="39"/>
    </row>
    <row r="361" spans="2:46" ht="13.5" customHeight="1" x14ac:dyDescent="0.15">
      <c r="B361" s="290"/>
      <c r="C361" s="29" t="s">
        <v>38</v>
      </c>
      <c r="D361" s="187"/>
      <c r="E361" s="58"/>
      <c r="F361" s="188"/>
      <c r="G361" s="188"/>
      <c r="H361" s="188"/>
      <c r="I361" s="64"/>
      <c r="J361" s="64"/>
      <c r="K361" s="189"/>
      <c r="L361" s="259"/>
      <c r="M361" s="259"/>
      <c r="N361" s="58"/>
      <c r="O361" s="30"/>
      <c r="P361" s="58"/>
      <c r="Q361" s="30"/>
      <c r="R361" s="134"/>
      <c r="S361" s="206"/>
      <c r="T361" s="290"/>
      <c r="U361" s="29" t="s">
        <v>38</v>
      </c>
      <c r="V361" s="187"/>
      <c r="W361" s="58"/>
      <c r="X361" s="188"/>
      <c r="Y361" s="188"/>
      <c r="Z361" s="188"/>
      <c r="AA361" s="64"/>
      <c r="AB361" s="64"/>
      <c r="AC361" s="189"/>
      <c r="AD361" s="259"/>
      <c r="AE361" s="259"/>
      <c r="AF361" s="58"/>
      <c r="AG361" s="30"/>
      <c r="AH361" s="58"/>
      <c r="AI361" s="30"/>
      <c r="AJ361" s="134"/>
      <c r="AK361" s="208"/>
      <c r="AL361" s="290"/>
      <c r="AM361" s="88" t="str">
        <f t="shared" si="34"/>
        <v/>
      </c>
      <c r="AN361" s="123" t="str">
        <f t="shared" si="35"/>
        <v/>
      </c>
      <c r="AO361" s="123" t="str">
        <f t="shared" si="36"/>
        <v/>
      </c>
      <c r="AP361" s="123" t="str">
        <f t="shared" si="37"/>
        <v/>
      </c>
      <c r="AQ361" s="89" t="str">
        <f t="shared" si="38"/>
        <v/>
      </c>
      <c r="AR361" s="39"/>
      <c r="AS361" s="234"/>
      <c r="AT361" s="39"/>
    </row>
    <row r="362" spans="2:46" ht="13.5" customHeight="1" thickBot="1" x14ac:dyDescent="0.2">
      <c r="B362" s="291"/>
      <c r="C362" s="29"/>
      <c r="D362" s="187"/>
      <c r="E362" s="58"/>
      <c r="F362" s="190"/>
      <c r="G362" s="190"/>
      <c r="H362" s="190"/>
      <c r="I362" s="58"/>
      <c r="J362" s="58"/>
      <c r="K362" s="189"/>
      <c r="L362" s="259"/>
      <c r="M362" s="259"/>
      <c r="N362" s="58"/>
      <c r="O362" s="30"/>
      <c r="P362" s="58"/>
      <c r="Q362" s="30"/>
      <c r="R362" s="185"/>
      <c r="S362" s="206"/>
      <c r="T362" s="291"/>
      <c r="U362" s="29"/>
      <c r="V362" s="187"/>
      <c r="W362" s="58"/>
      <c r="X362" s="190"/>
      <c r="Y362" s="190"/>
      <c r="Z362" s="190"/>
      <c r="AA362" s="58"/>
      <c r="AB362" s="58"/>
      <c r="AC362" s="189"/>
      <c r="AD362" s="259"/>
      <c r="AE362" s="259"/>
      <c r="AF362" s="58"/>
      <c r="AG362" s="30"/>
      <c r="AH362" s="58"/>
      <c r="AI362" s="30"/>
      <c r="AJ362" s="185"/>
      <c r="AK362" s="208"/>
      <c r="AL362" s="291"/>
      <c r="AM362" s="124" t="str">
        <f t="shared" si="34"/>
        <v/>
      </c>
      <c r="AN362" s="125" t="str">
        <f t="shared" si="35"/>
        <v/>
      </c>
      <c r="AO362" s="125" t="str">
        <f t="shared" si="36"/>
        <v/>
      </c>
      <c r="AP362" s="125" t="str">
        <f t="shared" si="37"/>
        <v/>
      </c>
      <c r="AQ362" s="126" t="str">
        <f t="shared" si="38"/>
        <v/>
      </c>
      <c r="AR362" s="39"/>
      <c r="AS362" s="234"/>
      <c r="AT362" s="39"/>
    </row>
    <row r="363" spans="2:46" ht="13.5" customHeight="1" x14ac:dyDescent="0.15">
      <c r="B363" s="289" t="s">
        <v>138</v>
      </c>
      <c r="C363" s="27" t="s">
        <v>34</v>
      </c>
      <c r="D363" s="41"/>
      <c r="E363" s="57"/>
      <c r="F363" s="98"/>
      <c r="G363" s="98"/>
      <c r="H363" s="98"/>
      <c r="I363" s="62"/>
      <c r="J363" s="62"/>
      <c r="K363" s="63"/>
      <c r="L363" s="258"/>
      <c r="M363" s="258"/>
      <c r="N363" s="57"/>
      <c r="O363" s="28"/>
      <c r="P363" s="57"/>
      <c r="Q363" s="28"/>
      <c r="R363" s="133"/>
      <c r="S363" s="206"/>
      <c r="T363" s="289" t="s">
        <v>138</v>
      </c>
      <c r="U363" s="27" t="s">
        <v>34</v>
      </c>
      <c r="V363" s="41"/>
      <c r="W363" s="57"/>
      <c r="X363" s="98"/>
      <c r="Y363" s="98"/>
      <c r="Z363" s="98"/>
      <c r="AA363" s="62"/>
      <c r="AB363" s="62"/>
      <c r="AC363" s="63"/>
      <c r="AD363" s="258"/>
      <c r="AE363" s="258"/>
      <c r="AF363" s="57"/>
      <c r="AG363" s="28"/>
      <c r="AH363" s="57"/>
      <c r="AI363" s="28"/>
      <c r="AJ363" s="133"/>
      <c r="AK363" s="208"/>
      <c r="AL363" s="289" t="s">
        <v>138</v>
      </c>
      <c r="AM363" s="121" t="str">
        <f t="shared" si="34"/>
        <v/>
      </c>
      <c r="AN363" s="97" t="str">
        <f t="shared" si="35"/>
        <v/>
      </c>
      <c r="AO363" s="97" t="str">
        <f t="shared" si="36"/>
        <v/>
      </c>
      <c r="AP363" s="97" t="str">
        <f t="shared" si="37"/>
        <v/>
      </c>
      <c r="AQ363" s="122" t="str">
        <f t="shared" si="38"/>
        <v/>
      </c>
      <c r="AR363" s="39"/>
      <c r="AS363" s="234"/>
      <c r="AT363" s="39"/>
    </row>
    <row r="364" spans="2:46" ht="13.5" customHeight="1" x14ac:dyDescent="0.15">
      <c r="B364" s="290"/>
      <c r="C364" s="29" t="s">
        <v>35</v>
      </c>
      <c r="D364" s="187"/>
      <c r="E364" s="58"/>
      <c r="F364" s="188"/>
      <c r="G364" s="188"/>
      <c r="H364" s="188"/>
      <c r="I364" s="64"/>
      <c r="J364" s="64"/>
      <c r="K364" s="189"/>
      <c r="L364" s="259"/>
      <c r="M364" s="259"/>
      <c r="N364" s="58"/>
      <c r="O364" s="30"/>
      <c r="P364" s="58"/>
      <c r="Q364" s="30"/>
      <c r="R364" s="134"/>
      <c r="S364" s="206"/>
      <c r="T364" s="290"/>
      <c r="U364" s="29" t="s">
        <v>35</v>
      </c>
      <c r="V364" s="187"/>
      <c r="W364" s="58"/>
      <c r="X364" s="188"/>
      <c r="Y364" s="188"/>
      <c r="Z364" s="188"/>
      <c r="AA364" s="64"/>
      <c r="AB364" s="64"/>
      <c r="AC364" s="189"/>
      <c r="AD364" s="259"/>
      <c r="AE364" s="259"/>
      <c r="AF364" s="58"/>
      <c r="AG364" s="30"/>
      <c r="AH364" s="58"/>
      <c r="AI364" s="30"/>
      <c r="AJ364" s="134"/>
      <c r="AK364" s="208"/>
      <c r="AL364" s="290"/>
      <c r="AM364" s="88" t="str">
        <f t="shared" si="34"/>
        <v/>
      </c>
      <c r="AN364" s="123" t="str">
        <f t="shared" si="35"/>
        <v/>
      </c>
      <c r="AO364" s="123" t="str">
        <f t="shared" si="36"/>
        <v/>
      </c>
      <c r="AP364" s="123" t="str">
        <f t="shared" si="37"/>
        <v/>
      </c>
      <c r="AQ364" s="89" t="str">
        <f t="shared" si="38"/>
        <v/>
      </c>
      <c r="AR364" s="39"/>
      <c r="AS364" s="234"/>
      <c r="AT364" s="39"/>
    </row>
    <row r="365" spans="2:46" ht="13.5" customHeight="1" x14ac:dyDescent="0.15">
      <c r="B365" s="290"/>
      <c r="C365" s="29" t="s">
        <v>36</v>
      </c>
      <c r="D365" s="187"/>
      <c r="E365" s="58"/>
      <c r="F365" s="188"/>
      <c r="G365" s="188"/>
      <c r="H365" s="188"/>
      <c r="I365" s="64"/>
      <c r="J365" s="64"/>
      <c r="K365" s="189"/>
      <c r="L365" s="259"/>
      <c r="M365" s="259"/>
      <c r="N365" s="58"/>
      <c r="O365" s="30"/>
      <c r="P365" s="58"/>
      <c r="Q365" s="30"/>
      <c r="R365" s="134"/>
      <c r="S365" s="206"/>
      <c r="T365" s="290"/>
      <c r="U365" s="29" t="s">
        <v>36</v>
      </c>
      <c r="V365" s="187"/>
      <c r="W365" s="58"/>
      <c r="X365" s="188"/>
      <c r="Y365" s="188"/>
      <c r="Z365" s="188"/>
      <c r="AA365" s="64"/>
      <c r="AB365" s="64"/>
      <c r="AC365" s="189"/>
      <c r="AD365" s="259"/>
      <c r="AE365" s="259"/>
      <c r="AF365" s="58"/>
      <c r="AG365" s="30"/>
      <c r="AH365" s="58"/>
      <c r="AI365" s="30"/>
      <c r="AJ365" s="134"/>
      <c r="AK365" s="208"/>
      <c r="AL365" s="290"/>
      <c r="AM365" s="88" t="str">
        <f t="shared" si="34"/>
        <v/>
      </c>
      <c r="AN365" s="123" t="str">
        <f t="shared" si="35"/>
        <v/>
      </c>
      <c r="AO365" s="123" t="str">
        <f t="shared" si="36"/>
        <v/>
      </c>
      <c r="AP365" s="123" t="str">
        <f t="shared" si="37"/>
        <v/>
      </c>
      <c r="AQ365" s="89" t="str">
        <f t="shared" si="38"/>
        <v/>
      </c>
      <c r="AR365" s="39"/>
      <c r="AS365" s="234"/>
      <c r="AT365" s="39"/>
    </row>
    <row r="366" spans="2:46" ht="13.5" customHeight="1" x14ac:dyDescent="0.15">
      <c r="B366" s="290"/>
      <c r="C366" s="29" t="s">
        <v>38</v>
      </c>
      <c r="D366" s="187"/>
      <c r="E366" s="58"/>
      <c r="F366" s="188"/>
      <c r="G366" s="188"/>
      <c r="H366" s="188"/>
      <c r="I366" s="64"/>
      <c r="J366" s="64"/>
      <c r="K366" s="189"/>
      <c r="L366" s="259"/>
      <c r="M366" s="259"/>
      <c r="N366" s="58"/>
      <c r="O366" s="30"/>
      <c r="P366" s="58"/>
      <c r="Q366" s="30"/>
      <c r="R366" s="134"/>
      <c r="S366" s="206"/>
      <c r="T366" s="290"/>
      <c r="U366" s="29" t="s">
        <v>38</v>
      </c>
      <c r="V366" s="187"/>
      <c r="W366" s="58"/>
      <c r="X366" s="188"/>
      <c r="Y366" s="188"/>
      <c r="Z366" s="188"/>
      <c r="AA366" s="64"/>
      <c r="AB366" s="64"/>
      <c r="AC366" s="189"/>
      <c r="AD366" s="259"/>
      <c r="AE366" s="259"/>
      <c r="AF366" s="58"/>
      <c r="AG366" s="30"/>
      <c r="AH366" s="58"/>
      <c r="AI366" s="30"/>
      <c r="AJ366" s="134"/>
      <c r="AK366" s="208"/>
      <c r="AL366" s="290"/>
      <c r="AM366" s="88" t="str">
        <f t="shared" si="34"/>
        <v/>
      </c>
      <c r="AN366" s="123" t="str">
        <f t="shared" si="35"/>
        <v/>
      </c>
      <c r="AO366" s="123" t="str">
        <f t="shared" si="36"/>
        <v/>
      </c>
      <c r="AP366" s="123" t="str">
        <f t="shared" si="37"/>
        <v/>
      </c>
      <c r="AQ366" s="89" t="str">
        <f t="shared" si="38"/>
        <v/>
      </c>
      <c r="AR366" s="39"/>
      <c r="AS366" s="234"/>
      <c r="AT366" s="39"/>
    </row>
    <row r="367" spans="2:46" ht="13.5" customHeight="1" thickBot="1" x14ac:dyDescent="0.2">
      <c r="B367" s="291"/>
      <c r="C367" s="29"/>
      <c r="D367" s="187"/>
      <c r="E367" s="58"/>
      <c r="F367" s="190"/>
      <c r="G367" s="190"/>
      <c r="H367" s="190"/>
      <c r="I367" s="58"/>
      <c r="J367" s="58"/>
      <c r="K367" s="189"/>
      <c r="L367" s="259"/>
      <c r="M367" s="259"/>
      <c r="N367" s="58"/>
      <c r="O367" s="30"/>
      <c r="P367" s="58"/>
      <c r="Q367" s="30"/>
      <c r="R367" s="185"/>
      <c r="S367" s="206"/>
      <c r="T367" s="291"/>
      <c r="U367" s="29"/>
      <c r="V367" s="187"/>
      <c r="W367" s="58"/>
      <c r="X367" s="190"/>
      <c r="Y367" s="190"/>
      <c r="Z367" s="190"/>
      <c r="AA367" s="58"/>
      <c r="AB367" s="58"/>
      <c r="AC367" s="189"/>
      <c r="AD367" s="259"/>
      <c r="AE367" s="259"/>
      <c r="AF367" s="58"/>
      <c r="AG367" s="30"/>
      <c r="AH367" s="58"/>
      <c r="AI367" s="30"/>
      <c r="AJ367" s="185"/>
      <c r="AK367" s="208"/>
      <c r="AL367" s="291"/>
      <c r="AM367" s="124" t="str">
        <f t="shared" si="34"/>
        <v/>
      </c>
      <c r="AN367" s="125" t="str">
        <f t="shared" si="35"/>
        <v/>
      </c>
      <c r="AO367" s="125" t="str">
        <f t="shared" si="36"/>
        <v/>
      </c>
      <c r="AP367" s="125" t="str">
        <f t="shared" si="37"/>
        <v/>
      </c>
      <c r="AQ367" s="126" t="str">
        <f t="shared" si="38"/>
        <v/>
      </c>
      <c r="AR367" s="39"/>
      <c r="AS367" s="234"/>
      <c r="AT367" s="39"/>
    </row>
    <row r="368" spans="2:46" ht="13.5" customHeight="1" x14ac:dyDescent="0.15">
      <c r="B368" s="289" t="s">
        <v>139</v>
      </c>
      <c r="C368" s="27" t="s">
        <v>34</v>
      </c>
      <c r="D368" s="41"/>
      <c r="E368" s="57"/>
      <c r="F368" s="98"/>
      <c r="G368" s="98"/>
      <c r="H368" s="98"/>
      <c r="I368" s="62"/>
      <c r="J368" s="62"/>
      <c r="K368" s="63"/>
      <c r="L368" s="258"/>
      <c r="M368" s="258"/>
      <c r="N368" s="57"/>
      <c r="O368" s="28"/>
      <c r="P368" s="57"/>
      <c r="Q368" s="28"/>
      <c r="R368" s="133"/>
      <c r="S368" s="206"/>
      <c r="T368" s="289" t="s">
        <v>139</v>
      </c>
      <c r="U368" s="27" t="s">
        <v>34</v>
      </c>
      <c r="V368" s="41"/>
      <c r="W368" s="57"/>
      <c r="X368" s="98"/>
      <c r="Y368" s="98"/>
      <c r="Z368" s="98"/>
      <c r="AA368" s="62"/>
      <c r="AB368" s="62"/>
      <c r="AC368" s="63"/>
      <c r="AD368" s="258"/>
      <c r="AE368" s="258"/>
      <c r="AF368" s="57"/>
      <c r="AG368" s="28"/>
      <c r="AH368" s="57"/>
      <c r="AI368" s="28"/>
      <c r="AJ368" s="133"/>
      <c r="AK368" s="208"/>
      <c r="AL368" s="289" t="s">
        <v>139</v>
      </c>
      <c r="AM368" s="121" t="str">
        <f t="shared" si="34"/>
        <v/>
      </c>
      <c r="AN368" s="97" t="str">
        <f t="shared" si="35"/>
        <v/>
      </c>
      <c r="AO368" s="97" t="str">
        <f t="shared" si="36"/>
        <v/>
      </c>
      <c r="AP368" s="97" t="str">
        <f t="shared" si="37"/>
        <v/>
      </c>
      <c r="AQ368" s="122" t="str">
        <f t="shared" si="38"/>
        <v/>
      </c>
      <c r="AR368" s="39"/>
      <c r="AS368" s="234"/>
      <c r="AT368" s="39"/>
    </row>
    <row r="369" spans="2:46" ht="13.5" customHeight="1" x14ac:dyDescent="0.15">
      <c r="B369" s="290"/>
      <c r="C369" s="29" t="s">
        <v>35</v>
      </c>
      <c r="D369" s="187"/>
      <c r="E369" s="58"/>
      <c r="F369" s="188"/>
      <c r="G369" s="188"/>
      <c r="H369" s="188"/>
      <c r="I369" s="64"/>
      <c r="J369" s="64"/>
      <c r="K369" s="189"/>
      <c r="L369" s="259"/>
      <c r="M369" s="259"/>
      <c r="N369" s="58"/>
      <c r="O369" s="30"/>
      <c r="P369" s="58"/>
      <c r="Q369" s="30"/>
      <c r="R369" s="134"/>
      <c r="S369" s="206"/>
      <c r="T369" s="290"/>
      <c r="U369" s="29" t="s">
        <v>35</v>
      </c>
      <c r="V369" s="187"/>
      <c r="W369" s="58"/>
      <c r="X369" s="188"/>
      <c r="Y369" s="188"/>
      <c r="Z369" s="188"/>
      <c r="AA369" s="64"/>
      <c r="AB369" s="64"/>
      <c r="AC369" s="189"/>
      <c r="AD369" s="259"/>
      <c r="AE369" s="259"/>
      <c r="AF369" s="58"/>
      <c r="AG369" s="30"/>
      <c r="AH369" s="58"/>
      <c r="AI369" s="30"/>
      <c r="AJ369" s="134"/>
      <c r="AK369" s="208"/>
      <c r="AL369" s="290"/>
      <c r="AM369" s="88" t="str">
        <f t="shared" si="34"/>
        <v/>
      </c>
      <c r="AN369" s="123" t="str">
        <f t="shared" si="35"/>
        <v/>
      </c>
      <c r="AO369" s="123" t="str">
        <f t="shared" si="36"/>
        <v/>
      </c>
      <c r="AP369" s="123" t="str">
        <f t="shared" si="37"/>
        <v/>
      </c>
      <c r="AQ369" s="89" t="str">
        <f t="shared" si="38"/>
        <v/>
      </c>
      <c r="AR369" s="39"/>
      <c r="AS369" s="234"/>
      <c r="AT369" s="39"/>
    </row>
    <row r="370" spans="2:46" ht="13.5" customHeight="1" x14ac:dyDescent="0.15">
      <c r="B370" s="290"/>
      <c r="C370" s="29" t="s">
        <v>36</v>
      </c>
      <c r="D370" s="187"/>
      <c r="E370" s="58"/>
      <c r="F370" s="188"/>
      <c r="G370" s="188"/>
      <c r="H370" s="188"/>
      <c r="I370" s="64"/>
      <c r="J370" s="64"/>
      <c r="K370" s="189"/>
      <c r="L370" s="259"/>
      <c r="M370" s="259"/>
      <c r="N370" s="58"/>
      <c r="O370" s="30"/>
      <c r="P370" s="58"/>
      <c r="Q370" s="30"/>
      <c r="R370" s="134"/>
      <c r="S370" s="206"/>
      <c r="T370" s="290"/>
      <c r="U370" s="29" t="s">
        <v>36</v>
      </c>
      <c r="V370" s="187"/>
      <c r="W370" s="58"/>
      <c r="X370" s="188"/>
      <c r="Y370" s="188"/>
      <c r="Z370" s="188"/>
      <c r="AA370" s="64"/>
      <c r="AB370" s="64"/>
      <c r="AC370" s="189"/>
      <c r="AD370" s="259"/>
      <c r="AE370" s="259"/>
      <c r="AF370" s="58"/>
      <c r="AG370" s="30"/>
      <c r="AH370" s="58"/>
      <c r="AI370" s="30"/>
      <c r="AJ370" s="134"/>
      <c r="AK370" s="208"/>
      <c r="AL370" s="290"/>
      <c r="AM370" s="88" t="str">
        <f t="shared" si="34"/>
        <v/>
      </c>
      <c r="AN370" s="123" t="str">
        <f t="shared" si="35"/>
        <v/>
      </c>
      <c r="AO370" s="123" t="str">
        <f t="shared" si="36"/>
        <v/>
      </c>
      <c r="AP370" s="123" t="str">
        <f t="shared" si="37"/>
        <v/>
      </c>
      <c r="AQ370" s="89" t="str">
        <f t="shared" si="38"/>
        <v/>
      </c>
      <c r="AR370" s="39"/>
      <c r="AS370" s="234"/>
      <c r="AT370" s="39"/>
    </row>
    <row r="371" spans="2:46" ht="13.5" customHeight="1" x14ac:dyDescent="0.15">
      <c r="B371" s="290"/>
      <c r="C371" s="29" t="s">
        <v>38</v>
      </c>
      <c r="D371" s="187"/>
      <c r="E371" s="58"/>
      <c r="F371" s="188"/>
      <c r="G371" s="188"/>
      <c r="H371" s="188"/>
      <c r="I371" s="64"/>
      <c r="J371" s="64"/>
      <c r="K371" s="189"/>
      <c r="L371" s="259"/>
      <c r="M371" s="259"/>
      <c r="N371" s="58"/>
      <c r="O371" s="30"/>
      <c r="P371" s="58"/>
      <c r="Q371" s="30"/>
      <c r="R371" s="134"/>
      <c r="S371" s="206"/>
      <c r="T371" s="290"/>
      <c r="U371" s="29" t="s">
        <v>38</v>
      </c>
      <c r="V371" s="187"/>
      <c r="W371" s="58"/>
      <c r="X371" s="188"/>
      <c r="Y371" s="188"/>
      <c r="Z371" s="188"/>
      <c r="AA371" s="64"/>
      <c r="AB371" s="64"/>
      <c r="AC371" s="189"/>
      <c r="AD371" s="259"/>
      <c r="AE371" s="259"/>
      <c r="AF371" s="58"/>
      <c r="AG371" s="30"/>
      <c r="AH371" s="58"/>
      <c r="AI371" s="30"/>
      <c r="AJ371" s="134"/>
      <c r="AK371" s="208"/>
      <c r="AL371" s="290"/>
      <c r="AM371" s="88" t="str">
        <f t="shared" si="34"/>
        <v/>
      </c>
      <c r="AN371" s="123" t="str">
        <f t="shared" si="35"/>
        <v/>
      </c>
      <c r="AO371" s="123" t="str">
        <f t="shared" si="36"/>
        <v/>
      </c>
      <c r="AP371" s="123" t="str">
        <f t="shared" si="37"/>
        <v/>
      </c>
      <c r="AQ371" s="89" t="str">
        <f t="shared" si="38"/>
        <v/>
      </c>
      <c r="AR371" s="39"/>
      <c r="AS371" s="234"/>
      <c r="AT371" s="39"/>
    </row>
    <row r="372" spans="2:46" ht="13.5" customHeight="1" thickBot="1" x14ac:dyDescent="0.2">
      <c r="B372" s="291"/>
      <c r="C372" s="29"/>
      <c r="D372" s="187"/>
      <c r="E372" s="58"/>
      <c r="F372" s="190"/>
      <c r="G372" s="190"/>
      <c r="H372" s="190"/>
      <c r="I372" s="58"/>
      <c r="J372" s="58"/>
      <c r="K372" s="189"/>
      <c r="L372" s="259"/>
      <c r="M372" s="259"/>
      <c r="N372" s="58"/>
      <c r="O372" s="30"/>
      <c r="P372" s="58"/>
      <c r="Q372" s="30"/>
      <c r="R372" s="185"/>
      <c r="S372" s="206"/>
      <c r="T372" s="291"/>
      <c r="U372" s="29"/>
      <c r="V372" s="187"/>
      <c r="W372" s="58"/>
      <c r="X372" s="190"/>
      <c r="Y372" s="190"/>
      <c r="Z372" s="190"/>
      <c r="AA372" s="58"/>
      <c r="AB372" s="58"/>
      <c r="AC372" s="189"/>
      <c r="AD372" s="259"/>
      <c r="AE372" s="259"/>
      <c r="AF372" s="58"/>
      <c r="AG372" s="30"/>
      <c r="AH372" s="58"/>
      <c r="AI372" s="30"/>
      <c r="AJ372" s="185"/>
      <c r="AK372" s="208"/>
      <c r="AL372" s="291"/>
      <c r="AM372" s="124" t="str">
        <f t="shared" si="34"/>
        <v/>
      </c>
      <c r="AN372" s="125" t="str">
        <f t="shared" si="35"/>
        <v/>
      </c>
      <c r="AO372" s="125" t="str">
        <f t="shared" si="36"/>
        <v/>
      </c>
      <c r="AP372" s="125" t="str">
        <f t="shared" si="37"/>
        <v/>
      </c>
      <c r="AQ372" s="126" t="str">
        <f t="shared" si="38"/>
        <v/>
      </c>
      <c r="AR372" s="39"/>
      <c r="AS372" s="234"/>
      <c r="AT372" s="39"/>
    </row>
    <row r="373" spans="2:46" ht="13.5" customHeight="1" x14ac:dyDescent="0.15">
      <c r="B373" s="289" t="s">
        <v>140</v>
      </c>
      <c r="C373" s="27" t="s">
        <v>34</v>
      </c>
      <c r="D373" s="41"/>
      <c r="E373" s="57"/>
      <c r="F373" s="98"/>
      <c r="G373" s="98"/>
      <c r="H373" s="98"/>
      <c r="I373" s="62"/>
      <c r="J373" s="62"/>
      <c r="K373" s="63"/>
      <c r="L373" s="258"/>
      <c r="M373" s="258"/>
      <c r="N373" s="57"/>
      <c r="O373" s="28"/>
      <c r="P373" s="57"/>
      <c r="Q373" s="28"/>
      <c r="R373" s="133"/>
      <c r="S373" s="206"/>
      <c r="T373" s="289" t="s">
        <v>140</v>
      </c>
      <c r="U373" s="27" t="s">
        <v>34</v>
      </c>
      <c r="V373" s="41"/>
      <c r="W373" s="57"/>
      <c r="X373" s="98"/>
      <c r="Y373" s="98"/>
      <c r="Z373" s="98"/>
      <c r="AA373" s="62"/>
      <c r="AB373" s="62"/>
      <c r="AC373" s="63"/>
      <c r="AD373" s="258"/>
      <c r="AE373" s="258"/>
      <c r="AF373" s="57"/>
      <c r="AG373" s="28"/>
      <c r="AH373" s="57"/>
      <c r="AI373" s="28"/>
      <c r="AJ373" s="133"/>
      <c r="AK373" s="208"/>
      <c r="AL373" s="289" t="s">
        <v>140</v>
      </c>
      <c r="AM373" s="121" t="str">
        <f t="shared" si="34"/>
        <v/>
      </c>
      <c r="AN373" s="97" t="str">
        <f t="shared" si="35"/>
        <v/>
      </c>
      <c r="AO373" s="97" t="str">
        <f t="shared" si="36"/>
        <v/>
      </c>
      <c r="AP373" s="97" t="str">
        <f t="shared" si="37"/>
        <v/>
      </c>
      <c r="AQ373" s="122" t="str">
        <f t="shared" si="38"/>
        <v/>
      </c>
      <c r="AR373" s="39"/>
      <c r="AS373" s="234"/>
      <c r="AT373" s="39"/>
    </row>
    <row r="374" spans="2:46" ht="13.5" customHeight="1" x14ac:dyDescent="0.15">
      <c r="B374" s="290"/>
      <c r="C374" s="29" t="s">
        <v>35</v>
      </c>
      <c r="D374" s="187"/>
      <c r="E374" s="58"/>
      <c r="F374" s="188"/>
      <c r="G374" s="188"/>
      <c r="H374" s="188"/>
      <c r="I374" s="64"/>
      <c r="J374" s="64"/>
      <c r="K374" s="189"/>
      <c r="L374" s="259"/>
      <c r="M374" s="259"/>
      <c r="N374" s="58"/>
      <c r="O374" s="30"/>
      <c r="P374" s="58"/>
      <c r="Q374" s="30"/>
      <c r="R374" s="134"/>
      <c r="S374" s="206"/>
      <c r="T374" s="290"/>
      <c r="U374" s="29" t="s">
        <v>35</v>
      </c>
      <c r="V374" s="187"/>
      <c r="W374" s="58"/>
      <c r="X374" s="188"/>
      <c r="Y374" s="188"/>
      <c r="Z374" s="188"/>
      <c r="AA374" s="64"/>
      <c r="AB374" s="64"/>
      <c r="AC374" s="189"/>
      <c r="AD374" s="259"/>
      <c r="AE374" s="259"/>
      <c r="AF374" s="58"/>
      <c r="AG374" s="30"/>
      <c r="AH374" s="58"/>
      <c r="AI374" s="30"/>
      <c r="AJ374" s="134"/>
      <c r="AK374" s="208"/>
      <c r="AL374" s="290"/>
      <c r="AM374" s="88" t="str">
        <f t="shared" si="34"/>
        <v/>
      </c>
      <c r="AN374" s="123" t="str">
        <f t="shared" si="35"/>
        <v/>
      </c>
      <c r="AO374" s="123" t="str">
        <f t="shared" si="36"/>
        <v/>
      </c>
      <c r="AP374" s="123" t="str">
        <f t="shared" si="37"/>
        <v/>
      </c>
      <c r="AQ374" s="89" t="str">
        <f t="shared" si="38"/>
        <v/>
      </c>
      <c r="AR374" s="39"/>
      <c r="AS374" s="234"/>
      <c r="AT374" s="39"/>
    </row>
    <row r="375" spans="2:46" ht="13.5" customHeight="1" x14ac:dyDescent="0.15">
      <c r="B375" s="290"/>
      <c r="C375" s="29" t="s">
        <v>36</v>
      </c>
      <c r="D375" s="187"/>
      <c r="E375" s="58"/>
      <c r="F375" s="188"/>
      <c r="G375" s="188"/>
      <c r="H375" s="188"/>
      <c r="I375" s="64"/>
      <c r="J375" s="64"/>
      <c r="K375" s="189"/>
      <c r="L375" s="259"/>
      <c r="M375" s="259"/>
      <c r="N375" s="58"/>
      <c r="O375" s="30"/>
      <c r="P375" s="58"/>
      <c r="Q375" s="30"/>
      <c r="R375" s="134"/>
      <c r="S375" s="206"/>
      <c r="T375" s="290"/>
      <c r="U375" s="29" t="s">
        <v>36</v>
      </c>
      <c r="V375" s="187"/>
      <c r="W375" s="58"/>
      <c r="X375" s="188"/>
      <c r="Y375" s="188"/>
      <c r="Z375" s="188"/>
      <c r="AA375" s="64"/>
      <c r="AB375" s="64"/>
      <c r="AC375" s="189"/>
      <c r="AD375" s="259"/>
      <c r="AE375" s="259"/>
      <c r="AF375" s="58"/>
      <c r="AG375" s="30"/>
      <c r="AH375" s="58"/>
      <c r="AI375" s="30"/>
      <c r="AJ375" s="134"/>
      <c r="AK375" s="208"/>
      <c r="AL375" s="290"/>
      <c r="AM375" s="88" t="str">
        <f t="shared" si="34"/>
        <v/>
      </c>
      <c r="AN375" s="123" t="str">
        <f t="shared" si="35"/>
        <v/>
      </c>
      <c r="AO375" s="123" t="str">
        <f t="shared" si="36"/>
        <v/>
      </c>
      <c r="AP375" s="123" t="str">
        <f t="shared" si="37"/>
        <v/>
      </c>
      <c r="AQ375" s="89" t="str">
        <f t="shared" si="38"/>
        <v/>
      </c>
      <c r="AR375" s="39"/>
      <c r="AS375" s="234"/>
      <c r="AT375" s="39"/>
    </row>
    <row r="376" spans="2:46" ht="13.5" customHeight="1" x14ac:dyDescent="0.15">
      <c r="B376" s="290"/>
      <c r="C376" s="29" t="s">
        <v>38</v>
      </c>
      <c r="D376" s="187"/>
      <c r="E376" s="58"/>
      <c r="F376" s="188"/>
      <c r="G376" s="188"/>
      <c r="H376" s="188"/>
      <c r="I376" s="64"/>
      <c r="J376" s="64"/>
      <c r="K376" s="189"/>
      <c r="L376" s="259"/>
      <c r="M376" s="259"/>
      <c r="N376" s="58"/>
      <c r="O376" s="30"/>
      <c r="P376" s="58"/>
      <c r="Q376" s="30"/>
      <c r="R376" s="134"/>
      <c r="S376" s="206"/>
      <c r="T376" s="290"/>
      <c r="U376" s="29" t="s">
        <v>38</v>
      </c>
      <c r="V376" s="187"/>
      <c r="W376" s="58"/>
      <c r="X376" s="188"/>
      <c r="Y376" s="188"/>
      <c r="Z376" s="188"/>
      <c r="AA376" s="64"/>
      <c r="AB376" s="64"/>
      <c r="AC376" s="189"/>
      <c r="AD376" s="259"/>
      <c r="AE376" s="259"/>
      <c r="AF376" s="58"/>
      <c r="AG376" s="30"/>
      <c r="AH376" s="58"/>
      <c r="AI376" s="30"/>
      <c r="AJ376" s="134"/>
      <c r="AK376" s="208"/>
      <c r="AL376" s="290"/>
      <c r="AM376" s="88" t="str">
        <f t="shared" si="34"/>
        <v/>
      </c>
      <c r="AN376" s="123" t="str">
        <f t="shared" si="35"/>
        <v/>
      </c>
      <c r="AO376" s="123" t="str">
        <f t="shared" si="36"/>
        <v/>
      </c>
      <c r="AP376" s="123" t="str">
        <f t="shared" si="37"/>
        <v/>
      </c>
      <c r="AQ376" s="89" t="str">
        <f t="shared" si="38"/>
        <v/>
      </c>
      <c r="AR376" s="39"/>
      <c r="AS376" s="234"/>
      <c r="AT376" s="39"/>
    </row>
    <row r="377" spans="2:46" ht="13.5" customHeight="1" thickBot="1" x14ac:dyDescent="0.2">
      <c r="B377" s="291"/>
      <c r="C377" s="29"/>
      <c r="D377" s="187"/>
      <c r="E377" s="58"/>
      <c r="F377" s="190"/>
      <c r="G377" s="190"/>
      <c r="H377" s="190"/>
      <c r="I377" s="58"/>
      <c r="J377" s="58"/>
      <c r="K377" s="189"/>
      <c r="L377" s="259"/>
      <c r="M377" s="259"/>
      <c r="N377" s="58"/>
      <c r="O377" s="30"/>
      <c r="P377" s="58"/>
      <c r="Q377" s="30"/>
      <c r="R377" s="185"/>
      <c r="S377" s="206"/>
      <c r="T377" s="291"/>
      <c r="U377" s="29"/>
      <c r="V377" s="187"/>
      <c r="W377" s="58"/>
      <c r="X377" s="190"/>
      <c r="Y377" s="190"/>
      <c r="Z377" s="190"/>
      <c r="AA377" s="58"/>
      <c r="AB377" s="58"/>
      <c r="AC377" s="189"/>
      <c r="AD377" s="259"/>
      <c r="AE377" s="259"/>
      <c r="AF377" s="58"/>
      <c r="AG377" s="30"/>
      <c r="AH377" s="58"/>
      <c r="AI377" s="30"/>
      <c r="AJ377" s="185"/>
      <c r="AK377" s="208"/>
      <c r="AL377" s="291"/>
      <c r="AM377" s="124" t="str">
        <f t="shared" si="34"/>
        <v/>
      </c>
      <c r="AN377" s="125" t="str">
        <f t="shared" si="35"/>
        <v/>
      </c>
      <c r="AO377" s="125" t="str">
        <f t="shared" si="36"/>
        <v/>
      </c>
      <c r="AP377" s="125" t="str">
        <f t="shared" si="37"/>
        <v/>
      </c>
      <c r="AQ377" s="126" t="str">
        <f t="shared" si="38"/>
        <v/>
      </c>
      <c r="AR377" s="39"/>
      <c r="AS377" s="234"/>
      <c r="AT377" s="39"/>
    </row>
    <row r="378" spans="2:46" ht="13.5" customHeight="1" x14ac:dyDescent="0.15">
      <c r="B378" s="289" t="s">
        <v>141</v>
      </c>
      <c r="C378" s="27" t="s">
        <v>34</v>
      </c>
      <c r="D378" s="41"/>
      <c r="E378" s="57"/>
      <c r="F378" s="98"/>
      <c r="G378" s="98"/>
      <c r="H378" s="98"/>
      <c r="I378" s="62"/>
      <c r="J378" s="62"/>
      <c r="K378" s="63"/>
      <c r="L378" s="258"/>
      <c r="M378" s="258"/>
      <c r="N378" s="57"/>
      <c r="O378" s="28"/>
      <c r="P378" s="57"/>
      <c r="Q378" s="28"/>
      <c r="R378" s="133"/>
      <c r="S378" s="206"/>
      <c r="T378" s="289" t="s">
        <v>141</v>
      </c>
      <c r="U378" s="27" t="s">
        <v>34</v>
      </c>
      <c r="V378" s="41"/>
      <c r="W378" s="57"/>
      <c r="X378" s="98"/>
      <c r="Y378" s="98"/>
      <c r="Z378" s="98"/>
      <c r="AA378" s="62"/>
      <c r="AB378" s="62"/>
      <c r="AC378" s="63"/>
      <c r="AD378" s="258"/>
      <c r="AE378" s="258"/>
      <c r="AF378" s="57"/>
      <c r="AG378" s="28"/>
      <c r="AH378" s="57"/>
      <c r="AI378" s="28"/>
      <c r="AJ378" s="133"/>
      <c r="AK378" s="208"/>
      <c r="AL378" s="289" t="s">
        <v>141</v>
      </c>
      <c r="AM378" s="121" t="str">
        <f t="shared" si="34"/>
        <v/>
      </c>
      <c r="AN378" s="97" t="str">
        <f t="shared" si="35"/>
        <v/>
      </c>
      <c r="AO378" s="97" t="str">
        <f t="shared" si="36"/>
        <v/>
      </c>
      <c r="AP378" s="97" t="str">
        <f t="shared" si="37"/>
        <v/>
      </c>
      <c r="AQ378" s="122" t="str">
        <f t="shared" si="38"/>
        <v/>
      </c>
      <c r="AR378" s="39"/>
      <c r="AS378" s="234"/>
      <c r="AT378" s="39"/>
    </row>
    <row r="379" spans="2:46" ht="13.5" customHeight="1" x14ac:dyDescent="0.15">
      <c r="B379" s="290"/>
      <c r="C379" s="29" t="s">
        <v>35</v>
      </c>
      <c r="D379" s="187"/>
      <c r="E379" s="58"/>
      <c r="F379" s="188"/>
      <c r="G379" s="188"/>
      <c r="H379" s="188"/>
      <c r="I379" s="64"/>
      <c r="J379" s="64"/>
      <c r="K379" s="189"/>
      <c r="L379" s="259"/>
      <c r="M379" s="259"/>
      <c r="N379" s="58"/>
      <c r="O379" s="30"/>
      <c r="P379" s="58"/>
      <c r="Q379" s="30"/>
      <c r="R379" s="134"/>
      <c r="S379" s="206"/>
      <c r="T379" s="290"/>
      <c r="U379" s="29" t="s">
        <v>35</v>
      </c>
      <c r="V379" s="187"/>
      <c r="W379" s="58"/>
      <c r="X379" s="188"/>
      <c r="Y379" s="188"/>
      <c r="Z379" s="188"/>
      <c r="AA379" s="64"/>
      <c r="AB379" s="64"/>
      <c r="AC379" s="189"/>
      <c r="AD379" s="259"/>
      <c r="AE379" s="259"/>
      <c r="AF379" s="58"/>
      <c r="AG379" s="30"/>
      <c r="AH379" s="58"/>
      <c r="AI379" s="30"/>
      <c r="AJ379" s="134"/>
      <c r="AK379" s="208"/>
      <c r="AL379" s="290"/>
      <c r="AM379" s="88" t="str">
        <f t="shared" si="34"/>
        <v/>
      </c>
      <c r="AN379" s="123" t="str">
        <f t="shared" si="35"/>
        <v/>
      </c>
      <c r="AO379" s="123" t="str">
        <f t="shared" si="36"/>
        <v/>
      </c>
      <c r="AP379" s="123" t="str">
        <f t="shared" si="37"/>
        <v/>
      </c>
      <c r="AQ379" s="89" t="str">
        <f t="shared" si="38"/>
        <v/>
      </c>
      <c r="AR379" s="39"/>
      <c r="AS379" s="234"/>
      <c r="AT379" s="39"/>
    </row>
    <row r="380" spans="2:46" ht="13.5" customHeight="1" x14ac:dyDescent="0.15">
      <c r="B380" s="290"/>
      <c r="C380" s="29" t="s">
        <v>36</v>
      </c>
      <c r="D380" s="187"/>
      <c r="E380" s="58"/>
      <c r="F380" s="188"/>
      <c r="G380" s="188"/>
      <c r="H380" s="188"/>
      <c r="I380" s="64"/>
      <c r="J380" s="64"/>
      <c r="K380" s="189"/>
      <c r="L380" s="259"/>
      <c r="M380" s="259"/>
      <c r="N380" s="58"/>
      <c r="O380" s="30"/>
      <c r="P380" s="58"/>
      <c r="Q380" s="30"/>
      <c r="R380" s="134"/>
      <c r="S380" s="206"/>
      <c r="T380" s="290"/>
      <c r="U380" s="29" t="s">
        <v>36</v>
      </c>
      <c r="V380" s="187"/>
      <c r="W380" s="58"/>
      <c r="X380" s="188"/>
      <c r="Y380" s="188"/>
      <c r="Z380" s="188"/>
      <c r="AA380" s="64"/>
      <c r="AB380" s="64"/>
      <c r="AC380" s="189"/>
      <c r="AD380" s="259"/>
      <c r="AE380" s="259"/>
      <c r="AF380" s="58"/>
      <c r="AG380" s="30"/>
      <c r="AH380" s="58"/>
      <c r="AI380" s="30"/>
      <c r="AJ380" s="134"/>
      <c r="AK380" s="208"/>
      <c r="AL380" s="290"/>
      <c r="AM380" s="88" t="str">
        <f t="shared" si="34"/>
        <v/>
      </c>
      <c r="AN380" s="123" t="str">
        <f t="shared" si="35"/>
        <v/>
      </c>
      <c r="AO380" s="123" t="str">
        <f t="shared" si="36"/>
        <v/>
      </c>
      <c r="AP380" s="123" t="str">
        <f t="shared" si="37"/>
        <v/>
      </c>
      <c r="AQ380" s="89" t="str">
        <f t="shared" si="38"/>
        <v/>
      </c>
      <c r="AR380" s="39"/>
      <c r="AS380" s="234"/>
      <c r="AT380" s="39"/>
    </row>
    <row r="381" spans="2:46" ht="13.5" customHeight="1" x14ac:dyDescent="0.15">
      <c r="B381" s="290"/>
      <c r="C381" s="29" t="s">
        <v>38</v>
      </c>
      <c r="D381" s="187"/>
      <c r="E381" s="58"/>
      <c r="F381" s="188"/>
      <c r="G381" s="188"/>
      <c r="H381" s="188"/>
      <c r="I381" s="64"/>
      <c r="J381" s="64"/>
      <c r="K381" s="189"/>
      <c r="L381" s="259"/>
      <c r="M381" s="259"/>
      <c r="N381" s="58"/>
      <c r="O381" s="30"/>
      <c r="P381" s="58"/>
      <c r="Q381" s="30"/>
      <c r="R381" s="134"/>
      <c r="S381" s="206"/>
      <c r="T381" s="290"/>
      <c r="U381" s="29" t="s">
        <v>38</v>
      </c>
      <c r="V381" s="187"/>
      <c r="W381" s="58"/>
      <c r="X381" s="188"/>
      <c r="Y381" s="188"/>
      <c r="Z381" s="188"/>
      <c r="AA381" s="64"/>
      <c r="AB381" s="64"/>
      <c r="AC381" s="189"/>
      <c r="AD381" s="259"/>
      <c r="AE381" s="259"/>
      <c r="AF381" s="58"/>
      <c r="AG381" s="30"/>
      <c r="AH381" s="58"/>
      <c r="AI381" s="30"/>
      <c r="AJ381" s="134"/>
      <c r="AK381" s="208"/>
      <c r="AL381" s="290"/>
      <c r="AM381" s="88" t="str">
        <f t="shared" si="34"/>
        <v/>
      </c>
      <c r="AN381" s="123" t="str">
        <f t="shared" si="35"/>
        <v/>
      </c>
      <c r="AO381" s="123" t="str">
        <f t="shared" si="36"/>
        <v/>
      </c>
      <c r="AP381" s="123" t="str">
        <f t="shared" si="37"/>
        <v/>
      </c>
      <c r="AQ381" s="89" t="str">
        <f t="shared" si="38"/>
        <v/>
      </c>
      <c r="AR381" s="39"/>
      <c r="AS381" s="234"/>
      <c r="AT381" s="39"/>
    </row>
    <row r="382" spans="2:46" ht="13.5" customHeight="1" thickBot="1" x14ac:dyDescent="0.2">
      <c r="B382" s="291"/>
      <c r="C382" s="29"/>
      <c r="D382" s="187"/>
      <c r="E382" s="58"/>
      <c r="F382" s="190"/>
      <c r="G382" s="190"/>
      <c r="H382" s="190"/>
      <c r="I382" s="58"/>
      <c r="J382" s="58"/>
      <c r="K382" s="189"/>
      <c r="L382" s="259"/>
      <c r="M382" s="259"/>
      <c r="N382" s="58"/>
      <c r="O382" s="30"/>
      <c r="P382" s="58"/>
      <c r="Q382" s="30"/>
      <c r="R382" s="185"/>
      <c r="S382" s="206"/>
      <c r="T382" s="291"/>
      <c r="U382" s="29"/>
      <c r="V382" s="187"/>
      <c r="W382" s="58"/>
      <c r="X382" s="190"/>
      <c r="Y382" s="190"/>
      <c r="Z382" s="190"/>
      <c r="AA382" s="58"/>
      <c r="AB382" s="58"/>
      <c r="AC382" s="189"/>
      <c r="AD382" s="259"/>
      <c r="AE382" s="259"/>
      <c r="AF382" s="58"/>
      <c r="AG382" s="30"/>
      <c r="AH382" s="58"/>
      <c r="AI382" s="30"/>
      <c r="AJ382" s="185"/>
      <c r="AK382" s="208"/>
      <c r="AL382" s="291"/>
      <c r="AM382" s="124" t="str">
        <f t="shared" si="34"/>
        <v/>
      </c>
      <c r="AN382" s="125" t="str">
        <f t="shared" si="35"/>
        <v/>
      </c>
      <c r="AO382" s="125" t="str">
        <f t="shared" si="36"/>
        <v/>
      </c>
      <c r="AP382" s="125" t="str">
        <f t="shared" si="37"/>
        <v/>
      </c>
      <c r="AQ382" s="126" t="str">
        <f t="shared" si="38"/>
        <v/>
      </c>
      <c r="AR382" s="39"/>
      <c r="AS382" s="234"/>
      <c r="AT382" s="39"/>
    </row>
    <row r="383" spans="2:46" ht="13.5" customHeight="1" x14ac:dyDescent="0.15">
      <c r="B383" s="289" t="s">
        <v>142</v>
      </c>
      <c r="C383" s="27" t="s">
        <v>34</v>
      </c>
      <c r="D383" s="41"/>
      <c r="E383" s="57"/>
      <c r="F383" s="98"/>
      <c r="G383" s="98"/>
      <c r="H383" s="98"/>
      <c r="I383" s="62"/>
      <c r="J383" s="62"/>
      <c r="K383" s="63"/>
      <c r="L383" s="258"/>
      <c r="M383" s="258"/>
      <c r="N383" s="57"/>
      <c r="O383" s="28"/>
      <c r="P383" s="57"/>
      <c r="Q383" s="28"/>
      <c r="R383" s="133"/>
      <c r="S383" s="206"/>
      <c r="T383" s="289" t="s">
        <v>142</v>
      </c>
      <c r="U383" s="27" t="s">
        <v>34</v>
      </c>
      <c r="V383" s="41"/>
      <c r="W383" s="57"/>
      <c r="X383" s="98"/>
      <c r="Y383" s="98"/>
      <c r="Z383" s="98"/>
      <c r="AA383" s="62"/>
      <c r="AB383" s="62"/>
      <c r="AC383" s="63"/>
      <c r="AD383" s="258"/>
      <c r="AE383" s="258"/>
      <c r="AF383" s="57"/>
      <c r="AG383" s="28"/>
      <c r="AH383" s="57"/>
      <c r="AI383" s="28"/>
      <c r="AJ383" s="133"/>
      <c r="AK383" s="208"/>
      <c r="AL383" s="289" t="s">
        <v>142</v>
      </c>
      <c r="AM383" s="121" t="str">
        <f t="shared" si="34"/>
        <v/>
      </c>
      <c r="AN383" s="97" t="str">
        <f t="shared" si="35"/>
        <v/>
      </c>
      <c r="AO383" s="97" t="str">
        <f t="shared" si="36"/>
        <v/>
      </c>
      <c r="AP383" s="97" t="str">
        <f t="shared" si="37"/>
        <v/>
      </c>
      <c r="AQ383" s="122" t="str">
        <f t="shared" si="38"/>
        <v/>
      </c>
      <c r="AR383" s="39"/>
      <c r="AS383" s="234"/>
      <c r="AT383" s="39"/>
    </row>
    <row r="384" spans="2:46" ht="13.5" customHeight="1" x14ac:dyDescent="0.15">
      <c r="B384" s="290"/>
      <c r="C384" s="29" t="s">
        <v>35</v>
      </c>
      <c r="D384" s="187"/>
      <c r="E384" s="58"/>
      <c r="F384" s="188"/>
      <c r="G384" s="188"/>
      <c r="H384" s="188"/>
      <c r="I384" s="64"/>
      <c r="J384" s="64"/>
      <c r="K384" s="189"/>
      <c r="L384" s="259"/>
      <c r="M384" s="259"/>
      <c r="N384" s="58"/>
      <c r="O384" s="30"/>
      <c r="P384" s="58"/>
      <c r="Q384" s="30"/>
      <c r="R384" s="134"/>
      <c r="S384" s="206"/>
      <c r="T384" s="290"/>
      <c r="U384" s="29" t="s">
        <v>35</v>
      </c>
      <c r="V384" s="187"/>
      <c r="W384" s="58"/>
      <c r="X384" s="188"/>
      <c r="Y384" s="188"/>
      <c r="Z384" s="188"/>
      <c r="AA384" s="64"/>
      <c r="AB384" s="64"/>
      <c r="AC384" s="189"/>
      <c r="AD384" s="259"/>
      <c r="AE384" s="259"/>
      <c r="AF384" s="58"/>
      <c r="AG384" s="30"/>
      <c r="AH384" s="58"/>
      <c r="AI384" s="30"/>
      <c r="AJ384" s="134"/>
      <c r="AK384" s="208"/>
      <c r="AL384" s="290"/>
      <c r="AM384" s="88" t="str">
        <f t="shared" si="34"/>
        <v/>
      </c>
      <c r="AN384" s="123" t="str">
        <f t="shared" si="35"/>
        <v/>
      </c>
      <c r="AO384" s="123" t="str">
        <f t="shared" si="36"/>
        <v/>
      </c>
      <c r="AP384" s="123" t="str">
        <f t="shared" si="37"/>
        <v/>
      </c>
      <c r="AQ384" s="89" t="str">
        <f t="shared" si="38"/>
        <v/>
      </c>
      <c r="AR384" s="39"/>
      <c r="AS384" s="234"/>
      <c r="AT384" s="39"/>
    </row>
    <row r="385" spans="2:46" ht="13.5" customHeight="1" x14ac:dyDescent="0.15">
      <c r="B385" s="290"/>
      <c r="C385" s="29" t="s">
        <v>36</v>
      </c>
      <c r="D385" s="187"/>
      <c r="E385" s="58"/>
      <c r="F385" s="188"/>
      <c r="G385" s="188"/>
      <c r="H385" s="188"/>
      <c r="I385" s="64"/>
      <c r="J385" s="64"/>
      <c r="K385" s="189"/>
      <c r="L385" s="259"/>
      <c r="M385" s="259"/>
      <c r="N385" s="58"/>
      <c r="O385" s="30"/>
      <c r="P385" s="58"/>
      <c r="Q385" s="30"/>
      <c r="R385" s="134"/>
      <c r="S385" s="206"/>
      <c r="T385" s="290"/>
      <c r="U385" s="29" t="s">
        <v>36</v>
      </c>
      <c r="V385" s="187"/>
      <c r="W385" s="58"/>
      <c r="X385" s="188"/>
      <c r="Y385" s="188"/>
      <c r="Z385" s="188"/>
      <c r="AA385" s="64"/>
      <c r="AB385" s="64"/>
      <c r="AC385" s="189"/>
      <c r="AD385" s="259"/>
      <c r="AE385" s="259"/>
      <c r="AF385" s="58"/>
      <c r="AG385" s="30"/>
      <c r="AH385" s="58"/>
      <c r="AI385" s="30"/>
      <c r="AJ385" s="134"/>
      <c r="AK385" s="208"/>
      <c r="AL385" s="290"/>
      <c r="AM385" s="88" t="str">
        <f t="shared" si="34"/>
        <v/>
      </c>
      <c r="AN385" s="123" t="str">
        <f t="shared" si="35"/>
        <v/>
      </c>
      <c r="AO385" s="123" t="str">
        <f t="shared" si="36"/>
        <v/>
      </c>
      <c r="AP385" s="123" t="str">
        <f t="shared" si="37"/>
        <v/>
      </c>
      <c r="AQ385" s="89" t="str">
        <f t="shared" si="38"/>
        <v/>
      </c>
      <c r="AR385" s="39"/>
      <c r="AS385" s="234"/>
      <c r="AT385" s="39"/>
    </row>
    <row r="386" spans="2:46" ht="13.5" customHeight="1" x14ac:dyDescent="0.15">
      <c r="B386" s="290"/>
      <c r="C386" s="29" t="s">
        <v>38</v>
      </c>
      <c r="D386" s="187"/>
      <c r="E386" s="58"/>
      <c r="F386" s="188"/>
      <c r="G386" s="188"/>
      <c r="H386" s="188"/>
      <c r="I386" s="64"/>
      <c r="J386" s="64"/>
      <c r="K386" s="189"/>
      <c r="L386" s="259"/>
      <c r="M386" s="259"/>
      <c r="N386" s="58"/>
      <c r="O386" s="30"/>
      <c r="P386" s="58"/>
      <c r="Q386" s="30"/>
      <c r="R386" s="134"/>
      <c r="S386" s="206"/>
      <c r="T386" s="290"/>
      <c r="U386" s="29" t="s">
        <v>38</v>
      </c>
      <c r="V386" s="187"/>
      <c r="W386" s="58"/>
      <c r="X386" s="188"/>
      <c r="Y386" s="188"/>
      <c r="Z386" s="188"/>
      <c r="AA386" s="64"/>
      <c r="AB386" s="64"/>
      <c r="AC386" s="189"/>
      <c r="AD386" s="259"/>
      <c r="AE386" s="259"/>
      <c r="AF386" s="58"/>
      <c r="AG386" s="30"/>
      <c r="AH386" s="58"/>
      <c r="AI386" s="30"/>
      <c r="AJ386" s="134"/>
      <c r="AK386" s="208"/>
      <c r="AL386" s="290"/>
      <c r="AM386" s="88" t="str">
        <f t="shared" si="34"/>
        <v/>
      </c>
      <c r="AN386" s="123" t="str">
        <f t="shared" si="35"/>
        <v/>
      </c>
      <c r="AO386" s="123" t="str">
        <f t="shared" si="36"/>
        <v/>
      </c>
      <c r="AP386" s="123" t="str">
        <f t="shared" si="37"/>
        <v/>
      </c>
      <c r="AQ386" s="89" t="str">
        <f t="shared" si="38"/>
        <v/>
      </c>
      <c r="AR386" s="39"/>
      <c r="AS386" s="234"/>
      <c r="AT386" s="39"/>
    </row>
    <row r="387" spans="2:46" ht="13.5" customHeight="1" thickBot="1" x14ac:dyDescent="0.2">
      <c r="B387" s="291"/>
      <c r="C387" s="29"/>
      <c r="D387" s="187"/>
      <c r="E387" s="58"/>
      <c r="F387" s="190"/>
      <c r="G387" s="190"/>
      <c r="H387" s="190"/>
      <c r="I387" s="58"/>
      <c r="J387" s="58"/>
      <c r="K387" s="189"/>
      <c r="L387" s="259"/>
      <c r="M387" s="259"/>
      <c r="N387" s="58"/>
      <c r="O387" s="30"/>
      <c r="P387" s="58"/>
      <c r="Q387" s="30"/>
      <c r="R387" s="185"/>
      <c r="S387" s="206"/>
      <c r="T387" s="291"/>
      <c r="U387" s="29"/>
      <c r="V387" s="187"/>
      <c r="W387" s="58"/>
      <c r="X387" s="190"/>
      <c r="Y387" s="190"/>
      <c r="Z387" s="190"/>
      <c r="AA387" s="58"/>
      <c r="AB387" s="58"/>
      <c r="AC387" s="189"/>
      <c r="AD387" s="259"/>
      <c r="AE387" s="259"/>
      <c r="AF387" s="58"/>
      <c r="AG387" s="30"/>
      <c r="AH387" s="58"/>
      <c r="AI387" s="30"/>
      <c r="AJ387" s="185"/>
      <c r="AK387" s="208"/>
      <c r="AL387" s="291"/>
      <c r="AM387" s="124" t="str">
        <f t="shared" si="34"/>
        <v/>
      </c>
      <c r="AN387" s="125" t="str">
        <f t="shared" si="35"/>
        <v/>
      </c>
      <c r="AO387" s="125" t="str">
        <f t="shared" si="36"/>
        <v/>
      </c>
      <c r="AP387" s="125" t="str">
        <f t="shared" si="37"/>
        <v/>
      </c>
      <c r="AQ387" s="126" t="str">
        <f t="shared" si="38"/>
        <v/>
      </c>
      <c r="AR387" s="39"/>
      <c r="AS387" s="234"/>
      <c r="AT387" s="39"/>
    </row>
    <row r="388" spans="2:46" ht="13.5" customHeight="1" x14ac:dyDescent="0.15">
      <c r="B388" s="289" t="s">
        <v>143</v>
      </c>
      <c r="C388" s="27" t="s">
        <v>34</v>
      </c>
      <c r="D388" s="41"/>
      <c r="E388" s="57"/>
      <c r="F388" s="98"/>
      <c r="G388" s="98"/>
      <c r="H388" s="98"/>
      <c r="I388" s="62"/>
      <c r="J388" s="62"/>
      <c r="K388" s="63"/>
      <c r="L388" s="258"/>
      <c r="M388" s="258"/>
      <c r="N388" s="57"/>
      <c r="O388" s="28"/>
      <c r="P388" s="57"/>
      <c r="Q388" s="28"/>
      <c r="R388" s="133"/>
      <c r="S388" s="206"/>
      <c r="T388" s="289" t="s">
        <v>143</v>
      </c>
      <c r="U388" s="27" t="s">
        <v>34</v>
      </c>
      <c r="V388" s="41"/>
      <c r="W388" s="57"/>
      <c r="X388" s="98"/>
      <c r="Y388" s="98"/>
      <c r="Z388" s="98"/>
      <c r="AA388" s="62"/>
      <c r="AB388" s="62"/>
      <c r="AC388" s="63"/>
      <c r="AD388" s="258"/>
      <c r="AE388" s="258"/>
      <c r="AF388" s="57"/>
      <c r="AG388" s="28"/>
      <c r="AH388" s="57"/>
      <c r="AI388" s="28"/>
      <c r="AJ388" s="133"/>
      <c r="AK388" s="208"/>
      <c r="AL388" s="289" t="s">
        <v>143</v>
      </c>
      <c r="AM388" s="121" t="str">
        <f t="shared" si="34"/>
        <v/>
      </c>
      <c r="AN388" s="97" t="str">
        <f t="shared" si="35"/>
        <v/>
      </c>
      <c r="AO388" s="97" t="str">
        <f t="shared" si="36"/>
        <v/>
      </c>
      <c r="AP388" s="97" t="str">
        <f t="shared" si="37"/>
        <v/>
      </c>
      <c r="AQ388" s="122" t="str">
        <f t="shared" si="38"/>
        <v/>
      </c>
      <c r="AR388" s="39"/>
      <c r="AS388" s="234"/>
      <c r="AT388" s="39"/>
    </row>
    <row r="389" spans="2:46" ht="13.5" customHeight="1" x14ac:dyDescent="0.15">
      <c r="B389" s="290"/>
      <c r="C389" s="29" t="s">
        <v>35</v>
      </c>
      <c r="D389" s="187"/>
      <c r="E389" s="58"/>
      <c r="F389" s="188"/>
      <c r="G389" s="188"/>
      <c r="H389" s="188"/>
      <c r="I389" s="64"/>
      <c r="J389" s="64"/>
      <c r="K389" s="189"/>
      <c r="L389" s="259"/>
      <c r="M389" s="259"/>
      <c r="N389" s="58"/>
      <c r="O389" s="30"/>
      <c r="P389" s="58"/>
      <c r="Q389" s="30"/>
      <c r="R389" s="134"/>
      <c r="S389" s="206"/>
      <c r="T389" s="290"/>
      <c r="U389" s="29" t="s">
        <v>35</v>
      </c>
      <c r="V389" s="187"/>
      <c r="W389" s="58"/>
      <c r="X389" s="188"/>
      <c r="Y389" s="188"/>
      <c r="Z389" s="188"/>
      <c r="AA389" s="64"/>
      <c r="AB389" s="64"/>
      <c r="AC389" s="189"/>
      <c r="AD389" s="259"/>
      <c r="AE389" s="259"/>
      <c r="AF389" s="58"/>
      <c r="AG389" s="30"/>
      <c r="AH389" s="58"/>
      <c r="AI389" s="30"/>
      <c r="AJ389" s="134"/>
      <c r="AK389" s="208"/>
      <c r="AL389" s="290"/>
      <c r="AM389" s="88" t="str">
        <f t="shared" si="34"/>
        <v/>
      </c>
      <c r="AN389" s="123" t="str">
        <f t="shared" si="35"/>
        <v/>
      </c>
      <c r="AO389" s="123" t="str">
        <f t="shared" si="36"/>
        <v/>
      </c>
      <c r="AP389" s="123" t="str">
        <f t="shared" si="37"/>
        <v/>
      </c>
      <c r="AQ389" s="89" t="str">
        <f t="shared" si="38"/>
        <v/>
      </c>
      <c r="AR389" s="39"/>
      <c r="AS389" s="234"/>
      <c r="AT389" s="39"/>
    </row>
    <row r="390" spans="2:46" ht="13.5" customHeight="1" x14ac:dyDescent="0.15">
      <c r="B390" s="290"/>
      <c r="C390" s="29" t="s">
        <v>36</v>
      </c>
      <c r="D390" s="187"/>
      <c r="E390" s="58"/>
      <c r="F390" s="188"/>
      <c r="G390" s="188"/>
      <c r="H390" s="188"/>
      <c r="I390" s="64"/>
      <c r="J390" s="64"/>
      <c r="K390" s="189"/>
      <c r="L390" s="259"/>
      <c r="M390" s="259"/>
      <c r="N390" s="58"/>
      <c r="O390" s="30"/>
      <c r="P390" s="58"/>
      <c r="Q390" s="30"/>
      <c r="R390" s="134"/>
      <c r="S390" s="206"/>
      <c r="T390" s="290"/>
      <c r="U390" s="29" t="s">
        <v>36</v>
      </c>
      <c r="V390" s="187"/>
      <c r="W390" s="58"/>
      <c r="X390" s="188"/>
      <c r="Y390" s="188"/>
      <c r="Z390" s="188"/>
      <c r="AA390" s="64"/>
      <c r="AB390" s="64"/>
      <c r="AC390" s="189"/>
      <c r="AD390" s="259"/>
      <c r="AE390" s="259"/>
      <c r="AF390" s="58"/>
      <c r="AG390" s="30"/>
      <c r="AH390" s="58"/>
      <c r="AI390" s="30"/>
      <c r="AJ390" s="134"/>
      <c r="AK390" s="208"/>
      <c r="AL390" s="290"/>
      <c r="AM390" s="88" t="str">
        <f t="shared" si="34"/>
        <v/>
      </c>
      <c r="AN390" s="123" t="str">
        <f t="shared" si="35"/>
        <v/>
      </c>
      <c r="AO390" s="123" t="str">
        <f t="shared" si="36"/>
        <v/>
      </c>
      <c r="AP390" s="123" t="str">
        <f t="shared" si="37"/>
        <v/>
      </c>
      <c r="AQ390" s="89" t="str">
        <f t="shared" si="38"/>
        <v/>
      </c>
      <c r="AR390" s="39"/>
      <c r="AS390" s="234"/>
      <c r="AT390" s="39"/>
    </row>
    <row r="391" spans="2:46" ht="13.5" customHeight="1" x14ac:dyDescent="0.15">
      <c r="B391" s="290"/>
      <c r="C391" s="29" t="s">
        <v>38</v>
      </c>
      <c r="D391" s="187"/>
      <c r="E391" s="58"/>
      <c r="F391" s="188"/>
      <c r="G391" s="188"/>
      <c r="H391" s="188"/>
      <c r="I391" s="64"/>
      <c r="J391" s="64"/>
      <c r="K391" s="189"/>
      <c r="L391" s="259"/>
      <c r="M391" s="259"/>
      <c r="N391" s="58"/>
      <c r="O391" s="30"/>
      <c r="P391" s="58"/>
      <c r="Q391" s="30"/>
      <c r="R391" s="134"/>
      <c r="S391" s="206"/>
      <c r="T391" s="290"/>
      <c r="U391" s="29" t="s">
        <v>38</v>
      </c>
      <c r="V391" s="187"/>
      <c r="W391" s="58"/>
      <c r="X391" s="188"/>
      <c r="Y391" s="188"/>
      <c r="Z391" s="188"/>
      <c r="AA391" s="64"/>
      <c r="AB391" s="64"/>
      <c r="AC391" s="189"/>
      <c r="AD391" s="259"/>
      <c r="AE391" s="259"/>
      <c r="AF391" s="58"/>
      <c r="AG391" s="30"/>
      <c r="AH391" s="58"/>
      <c r="AI391" s="30"/>
      <c r="AJ391" s="134"/>
      <c r="AK391" s="208"/>
      <c r="AL391" s="290"/>
      <c r="AM391" s="88" t="str">
        <f t="shared" si="34"/>
        <v/>
      </c>
      <c r="AN391" s="123" t="str">
        <f t="shared" si="35"/>
        <v/>
      </c>
      <c r="AO391" s="123" t="str">
        <f t="shared" si="36"/>
        <v/>
      </c>
      <c r="AP391" s="123" t="str">
        <f t="shared" si="37"/>
        <v/>
      </c>
      <c r="AQ391" s="89" t="str">
        <f t="shared" si="38"/>
        <v/>
      </c>
      <c r="AR391" s="39"/>
      <c r="AS391" s="234"/>
      <c r="AT391" s="39"/>
    </row>
    <row r="392" spans="2:46" ht="13.5" customHeight="1" thickBot="1" x14ac:dyDescent="0.2">
      <c r="B392" s="291"/>
      <c r="C392" s="29"/>
      <c r="D392" s="187"/>
      <c r="E392" s="58"/>
      <c r="F392" s="190"/>
      <c r="G392" s="190"/>
      <c r="H392" s="190"/>
      <c r="I392" s="58"/>
      <c r="J392" s="58"/>
      <c r="K392" s="189"/>
      <c r="L392" s="259"/>
      <c r="M392" s="259"/>
      <c r="N392" s="58"/>
      <c r="O392" s="30"/>
      <c r="P392" s="58"/>
      <c r="Q392" s="30"/>
      <c r="R392" s="185"/>
      <c r="S392" s="206"/>
      <c r="T392" s="291"/>
      <c r="U392" s="29"/>
      <c r="V392" s="187"/>
      <c r="W392" s="58"/>
      <c r="X392" s="190"/>
      <c r="Y392" s="190"/>
      <c r="Z392" s="190"/>
      <c r="AA392" s="58"/>
      <c r="AB392" s="58"/>
      <c r="AC392" s="189"/>
      <c r="AD392" s="259"/>
      <c r="AE392" s="259"/>
      <c r="AF392" s="58"/>
      <c r="AG392" s="30"/>
      <c r="AH392" s="58"/>
      <c r="AI392" s="30"/>
      <c r="AJ392" s="185"/>
      <c r="AK392" s="208"/>
      <c r="AL392" s="291"/>
      <c r="AM392" s="124" t="str">
        <f t="shared" si="34"/>
        <v/>
      </c>
      <c r="AN392" s="125" t="str">
        <f t="shared" si="35"/>
        <v/>
      </c>
      <c r="AO392" s="125" t="str">
        <f t="shared" si="36"/>
        <v/>
      </c>
      <c r="AP392" s="125" t="str">
        <f t="shared" si="37"/>
        <v/>
      </c>
      <c r="AQ392" s="126" t="str">
        <f t="shared" si="38"/>
        <v/>
      </c>
      <c r="AR392" s="39"/>
      <c r="AS392" s="234"/>
      <c r="AT392" s="39"/>
    </row>
    <row r="393" spans="2:46" ht="13.5" customHeight="1" x14ac:dyDescent="0.15">
      <c r="B393" s="289" t="s">
        <v>144</v>
      </c>
      <c r="C393" s="27" t="s">
        <v>34</v>
      </c>
      <c r="D393" s="41"/>
      <c r="E393" s="57"/>
      <c r="F393" s="98"/>
      <c r="G393" s="98"/>
      <c r="H393" s="98"/>
      <c r="I393" s="62"/>
      <c r="J393" s="62"/>
      <c r="K393" s="63"/>
      <c r="L393" s="258"/>
      <c r="M393" s="258"/>
      <c r="N393" s="57"/>
      <c r="O393" s="28"/>
      <c r="P393" s="57"/>
      <c r="Q393" s="28"/>
      <c r="R393" s="133"/>
      <c r="S393" s="206"/>
      <c r="T393" s="289" t="s">
        <v>144</v>
      </c>
      <c r="U393" s="27" t="s">
        <v>34</v>
      </c>
      <c r="V393" s="41"/>
      <c r="W393" s="57"/>
      <c r="X393" s="98"/>
      <c r="Y393" s="98"/>
      <c r="Z393" s="98"/>
      <c r="AA393" s="62"/>
      <c r="AB393" s="62"/>
      <c r="AC393" s="63"/>
      <c r="AD393" s="258"/>
      <c r="AE393" s="258"/>
      <c r="AF393" s="57"/>
      <c r="AG393" s="28"/>
      <c r="AH393" s="57"/>
      <c r="AI393" s="28"/>
      <c r="AJ393" s="133"/>
      <c r="AK393" s="208"/>
      <c r="AL393" s="289" t="s">
        <v>144</v>
      </c>
      <c r="AM393" s="121" t="str">
        <f t="shared" si="34"/>
        <v/>
      </c>
      <c r="AN393" s="97" t="str">
        <f t="shared" si="35"/>
        <v/>
      </c>
      <c r="AO393" s="97" t="str">
        <f t="shared" si="36"/>
        <v/>
      </c>
      <c r="AP393" s="97" t="str">
        <f t="shared" si="37"/>
        <v/>
      </c>
      <c r="AQ393" s="122" t="str">
        <f t="shared" si="38"/>
        <v/>
      </c>
      <c r="AR393" s="39"/>
      <c r="AS393" s="234"/>
      <c r="AT393" s="39"/>
    </row>
    <row r="394" spans="2:46" ht="13.5" customHeight="1" x14ac:dyDescent="0.15">
      <c r="B394" s="290"/>
      <c r="C394" s="29" t="s">
        <v>35</v>
      </c>
      <c r="D394" s="187"/>
      <c r="E394" s="58"/>
      <c r="F394" s="188"/>
      <c r="G394" s="188"/>
      <c r="H394" s="188"/>
      <c r="I394" s="64"/>
      <c r="J394" s="64"/>
      <c r="K394" s="189"/>
      <c r="L394" s="259"/>
      <c r="M394" s="259"/>
      <c r="N394" s="58"/>
      <c r="O394" s="30"/>
      <c r="P394" s="58"/>
      <c r="Q394" s="30"/>
      <c r="R394" s="134"/>
      <c r="S394" s="206"/>
      <c r="T394" s="290"/>
      <c r="U394" s="29" t="s">
        <v>35</v>
      </c>
      <c r="V394" s="187"/>
      <c r="W394" s="58"/>
      <c r="X394" s="188"/>
      <c r="Y394" s="188"/>
      <c r="Z394" s="188"/>
      <c r="AA394" s="64"/>
      <c r="AB394" s="64"/>
      <c r="AC394" s="189"/>
      <c r="AD394" s="259"/>
      <c r="AE394" s="259"/>
      <c r="AF394" s="58"/>
      <c r="AG394" s="30"/>
      <c r="AH394" s="58"/>
      <c r="AI394" s="30"/>
      <c r="AJ394" s="134"/>
      <c r="AK394" s="208"/>
      <c r="AL394" s="290"/>
      <c r="AM394" s="88" t="str">
        <f t="shared" si="34"/>
        <v/>
      </c>
      <c r="AN394" s="123" t="str">
        <f t="shared" si="35"/>
        <v/>
      </c>
      <c r="AO394" s="123" t="str">
        <f t="shared" si="36"/>
        <v/>
      </c>
      <c r="AP394" s="123" t="str">
        <f t="shared" si="37"/>
        <v/>
      </c>
      <c r="AQ394" s="89" t="str">
        <f t="shared" si="38"/>
        <v/>
      </c>
      <c r="AR394" s="39"/>
      <c r="AS394" s="234"/>
      <c r="AT394" s="39"/>
    </row>
    <row r="395" spans="2:46" ht="13.5" customHeight="1" x14ac:dyDescent="0.15">
      <c r="B395" s="290"/>
      <c r="C395" s="29" t="s">
        <v>36</v>
      </c>
      <c r="D395" s="187"/>
      <c r="E395" s="58"/>
      <c r="F395" s="188"/>
      <c r="G395" s="188"/>
      <c r="H395" s="188"/>
      <c r="I395" s="64"/>
      <c r="J395" s="64"/>
      <c r="K395" s="189"/>
      <c r="L395" s="259"/>
      <c r="M395" s="259"/>
      <c r="N395" s="58"/>
      <c r="O395" s="30"/>
      <c r="P395" s="58"/>
      <c r="Q395" s="30"/>
      <c r="R395" s="134"/>
      <c r="S395" s="206"/>
      <c r="T395" s="290"/>
      <c r="U395" s="29" t="s">
        <v>36</v>
      </c>
      <c r="V395" s="187"/>
      <c r="W395" s="58"/>
      <c r="X395" s="188"/>
      <c r="Y395" s="188"/>
      <c r="Z395" s="188"/>
      <c r="AA395" s="64"/>
      <c r="AB395" s="64"/>
      <c r="AC395" s="189"/>
      <c r="AD395" s="259"/>
      <c r="AE395" s="259"/>
      <c r="AF395" s="58"/>
      <c r="AG395" s="30"/>
      <c r="AH395" s="58"/>
      <c r="AI395" s="30"/>
      <c r="AJ395" s="134"/>
      <c r="AK395" s="208"/>
      <c r="AL395" s="290"/>
      <c r="AM395" s="88" t="str">
        <f t="shared" si="34"/>
        <v/>
      </c>
      <c r="AN395" s="123" t="str">
        <f t="shared" si="35"/>
        <v/>
      </c>
      <c r="AO395" s="123" t="str">
        <f t="shared" si="36"/>
        <v/>
      </c>
      <c r="AP395" s="123" t="str">
        <f t="shared" si="37"/>
        <v/>
      </c>
      <c r="AQ395" s="89" t="str">
        <f t="shared" si="38"/>
        <v/>
      </c>
      <c r="AR395" s="39"/>
      <c r="AS395" s="234"/>
      <c r="AT395" s="39"/>
    </row>
    <row r="396" spans="2:46" ht="13.5" customHeight="1" x14ac:dyDescent="0.15">
      <c r="B396" s="290"/>
      <c r="C396" s="29" t="s">
        <v>38</v>
      </c>
      <c r="D396" s="187"/>
      <c r="E396" s="58"/>
      <c r="F396" s="188"/>
      <c r="G396" s="188"/>
      <c r="H396" s="188"/>
      <c r="I396" s="64"/>
      <c r="J396" s="64"/>
      <c r="K396" s="189"/>
      <c r="L396" s="259"/>
      <c r="M396" s="259"/>
      <c r="N396" s="58"/>
      <c r="O396" s="30"/>
      <c r="P396" s="58"/>
      <c r="Q396" s="30"/>
      <c r="R396" s="134"/>
      <c r="S396" s="206"/>
      <c r="T396" s="290"/>
      <c r="U396" s="29" t="s">
        <v>38</v>
      </c>
      <c r="V396" s="187"/>
      <c r="W396" s="58"/>
      <c r="X396" s="188"/>
      <c r="Y396" s="188"/>
      <c r="Z396" s="188"/>
      <c r="AA396" s="64"/>
      <c r="AB396" s="64"/>
      <c r="AC396" s="189"/>
      <c r="AD396" s="259"/>
      <c r="AE396" s="259"/>
      <c r="AF396" s="58"/>
      <c r="AG396" s="30"/>
      <c r="AH396" s="58"/>
      <c r="AI396" s="30"/>
      <c r="AJ396" s="134"/>
      <c r="AK396" s="208"/>
      <c r="AL396" s="290"/>
      <c r="AM396" s="88" t="str">
        <f t="shared" si="34"/>
        <v/>
      </c>
      <c r="AN396" s="123" t="str">
        <f t="shared" si="35"/>
        <v/>
      </c>
      <c r="AO396" s="123" t="str">
        <f t="shared" si="36"/>
        <v/>
      </c>
      <c r="AP396" s="123" t="str">
        <f t="shared" si="37"/>
        <v/>
      </c>
      <c r="AQ396" s="89" t="str">
        <f t="shared" si="38"/>
        <v/>
      </c>
      <c r="AR396" s="39"/>
      <c r="AS396" s="234"/>
      <c r="AT396" s="39"/>
    </row>
    <row r="397" spans="2:46" ht="13.5" customHeight="1" thickBot="1" x14ac:dyDescent="0.2">
      <c r="B397" s="291"/>
      <c r="C397" s="29"/>
      <c r="D397" s="187"/>
      <c r="E397" s="58"/>
      <c r="F397" s="190"/>
      <c r="G397" s="190"/>
      <c r="H397" s="190"/>
      <c r="I397" s="58"/>
      <c r="J397" s="58"/>
      <c r="K397" s="189"/>
      <c r="L397" s="259"/>
      <c r="M397" s="259"/>
      <c r="N397" s="58"/>
      <c r="O397" s="30"/>
      <c r="P397" s="58"/>
      <c r="Q397" s="30"/>
      <c r="R397" s="185"/>
      <c r="S397" s="206"/>
      <c r="T397" s="291"/>
      <c r="U397" s="29"/>
      <c r="V397" s="187"/>
      <c r="W397" s="58"/>
      <c r="X397" s="190"/>
      <c r="Y397" s="190"/>
      <c r="Z397" s="190"/>
      <c r="AA397" s="58"/>
      <c r="AB397" s="58"/>
      <c r="AC397" s="189"/>
      <c r="AD397" s="259"/>
      <c r="AE397" s="259"/>
      <c r="AF397" s="58"/>
      <c r="AG397" s="30"/>
      <c r="AH397" s="58"/>
      <c r="AI397" s="30"/>
      <c r="AJ397" s="185"/>
      <c r="AK397" s="208"/>
      <c r="AL397" s="291"/>
      <c r="AM397" s="124" t="str">
        <f t="shared" si="34"/>
        <v/>
      </c>
      <c r="AN397" s="125" t="str">
        <f t="shared" si="35"/>
        <v/>
      </c>
      <c r="AO397" s="125" t="str">
        <f t="shared" si="36"/>
        <v/>
      </c>
      <c r="AP397" s="125" t="str">
        <f t="shared" si="37"/>
        <v/>
      </c>
      <c r="AQ397" s="126" t="str">
        <f t="shared" si="38"/>
        <v/>
      </c>
      <c r="AR397" s="39"/>
      <c r="AS397" s="234"/>
      <c r="AT397" s="39"/>
    </row>
    <row r="398" spans="2:46" ht="13.5" customHeight="1" x14ac:dyDescent="0.15">
      <c r="B398" s="289" t="s">
        <v>145</v>
      </c>
      <c r="C398" s="27" t="s">
        <v>34</v>
      </c>
      <c r="D398" s="41"/>
      <c r="E398" s="57"/>
      <c r="F398" s="98"/>
      <c r="G398" s="98"/>
      <c r="H398" s="98"/>
      <c r="I398" s="62"/>
      <c r="J398" s="62"/>
      <c r="K398" s="63"/>
      <c r="L398" s="258"/>
      <c r="M398" s="258"/>
      <c r="N398" s="57"/>
      <c r="O398" s="28"/>
      <c r="P398" s="57"/>
      <c r="Q398" s="28"/>
      <c r="R398" s="133"/>
      <c r="S398" s="206"/>
      <c r="T398" s="289" t="s">
        <v>145</v>
      </c>
      <c r="U398" s="27" t="s">
        <v>34</v>
      </c>
      <c r="V398" s="41"/>
      <c r="W398" s="57"/>
      <c r="X398" s="98"/>
      <c r="Y398" s="98"/>
      <c r="Z398" s="98"/>
      <c r="AA398" s="62"/>
      <c r="AB398" s="62"/>
      <c r="AC398" s="63"/>
      <c r="AD398" s="258"/>
      <c r="AE398" s="258"/>
      <c r="AF398" s="57"/>
      <c r="AG398" s="28"/>
      <c r="AH398" s="57"/>
      <c r="AI398" s="28"/>
      <c r="AJ398" s="133"/>
      <c r="AK398" s="208"/>
      <c r="AL398" s="289" t="s">
        <v>145</v>
      </c>
      <c r="AM398" s="121" t="str">
        <f t="shared" si="34"/>
        <v/>
      </c>
      <c r="AN398" s="97" t="str">
        <f t="shared" si="35"/>
        <v/>
      </c>
      <c r="AO398" s="97" t="str">
        <f t="shared" si="36"/>
        <v/>
      </c>
      <c r="AP398" s="97" t="str">
        <f t="shared" si="37"/>
        <v/>
      </c>
      <c r="AQ398" s="122" t="str">
        <f t="shared" si="38"/>
        <v/>
      </c>
      <c r="AR398" s="39"/>
      <c r="AS398" s="234"/>
      <c r="AT398" s="39"/>
    </row>
    <row r="399" spans="2:46" ht="13.5" customHeight="1" x14ac:dyDescent="0.15">
      <c r="B399" s="290"/>
      <c r="C399" s="29" t="s">
        <v>35</v>
      </c>
      <c r="D399" s="187"/>
      <c r="E399" s="58"/>
      <c r="F399" s="188"/>
      <c r="G399" s="188"/>
      <c r="H399" s="188"/>
      <c r="I399" s="64"/>
      <c r="J399" s="64"/>
      <c r="K399" s="189"/>
      <c r="L399" s="259"/>
      <c r="M399" s="259"/>
      <c r="N399" s="58"/>
      <c r="O399" s="30"/>
      <c r="P399" s="58"/>
      <c r="Q399" s="30"/>
      <c r="R399" s="134"/>
      <c r="S399" s="206"/>
      <c r="T399" s="290"/>
      <c r="U399" s="29" t="s">
        <v>35</v>
      </c>
      <c r="V399" s="187"/>
      <c r="W399" s="58"/>
      <c r="X399" s="188"/>
      <c r="Y399" s="188"/>
      <c r="Z399" s="188"/>
      <c r="AA399" s="64"/>
      <c r="AB399" s="64"/>
      <c r="AC399" s="189"/>
      <c r="AD399" s="259"/>
      <c r="AE399" s="259"/>
      <c r="AF399" s="58"/>
      <c r="AG399" s="30"/>
      <c r="AH399" s="58"/>
      <c r="AI399" s="30"/>
      <c r="AJ399" s="134"/>
      <c r="AK399" s="208"/>
      <c r="AL399" s="290"/>
      <c r="AM399" s="88" t="str">
        <f t="shared" si="34"/>
        <v/>
      </c>
      <c r="AN399" s="123" t="str">
        <f t="shared" si="35"/>
        <v/>
      </c>
      <c r="AO399" s="123" t="str">
        <f t="shared" si="36"/>
        <v/>
      </c>
      <c r="AP399" s="123" t="str">
        <f t="shared" si="37"/>
        <v/>
      </c>
      <c r="AQ399" s="89" t="str">
        <f t="shared" si="38"/>
        <v/>
      </c>
      <c r="AR399" s="39"/>
      <c r="AS399" s="234"/>
      <c r="AT399" s="39"/>
    </row>
    <row r="400" spans="2:46" ht="13.5" customHeight="1" x14ac:dyDescent="0.15">
      <c r="B400" s="290"/>
      <c r="C400" s="29" t="s">
        <v>36</v>
      </c>
      <c r="D400" s="187"/>
      <c r="E400" s="58"/>
      <c r="F400" s="188"/>
      <c r="G400" s="188"/>
      <c r="H400" s="188"/>
      <c r="I400" s="64"/>
      <c r="J400" s="64"/>
      <c r="K400" s="189"/>
      <c r="L400" s="259"/>
      <c r="M400" s="259"/>
      <c r="N400" s="58"/>
      <c r="O400" s="30"/>
      <c r="P400" s="58"/>
      <c r="Q400" s="30"/>
      <c r="R400" s="134"/>
      <c r="S400" s="206"/>
      <c r="T400" s="290"/>
      <c r="U400" s="29" t="s">
        <v>36</v>
      </c>
      <c r="V400" s="187"/>
      <c r="W400" s="58"/>
      <c r="X400" s="188"/>
      <c r="Y400" s="188"/>
      <c r="Z400" s="188"/>
      <c r="AA400" s="64"/>
      <c r="AB400" s="64"/>
      <c r="AC400" s="189"/>
      <c r="AD400" s="259"/>
      <c r="AE400" s="259"/>
      <c r="AF400" s="58"/>
      <c r="AG400" s="30"/>
      <c r="AH400" s="58"/>
      <c r="AI400" s="30"/>
      <c r="AJ400" s="134"/>
      <c r="AK400" s="208"/>
      <c r="AL400" s="290"/>
      <c r="AM400" s="88" t="str">
        <f t="shared" si="34"/>
        <v/>
      </c>
      <c r="AN400" s="123" t="str">
        <f t="shared" si="35"/>
        <v/>
      </c>
      <c r="AO400" s="123" t="str">
        <f t="shared" si="36"/>
        <v/>
      </c>
      <c r="AP400" s="123" t="str">
        <f t="shared" si="37"/>
        <v/>
      </c>
      <c r="AQ400" s="89" t="str">
        <f t="shared" si="38"/>
        <v/>
      </c>
      <c r="AR400" s="39"/>
      <c r="AS400" s="234"/>
      <c r="AT400" s="39"/>
    </row>
    <row r="401" spans="2:46" ht="13.5" customHeight="1" x14ac:dyDescent="0.15">
      <c r="B401" s="290"/>
      <c r="C401" s="29" t="s">
        <v>38</v>
      </c>
      <c r="D401" s="187"/>
      <c r="E401" s="58"/>
      <c r="F401" s="188"/>
      <c r="G401" s="188"/>
      <c r="H401" s="188"/>
      <c r="I401" s="64"/>
      <c r="J401" s="64"/>
      <c r="K401" s="189"/>
      <c r="L401" s="259"/>
      <c r="M401" s="259"/>
      <c r="N401" s="58"/>
      <c r="O401" s="30"/>
      <c r="P401" s="58"/>
      <c r="Q401" s="30"/>
      <c r="R401" s="134"/>
      <c r="S401" s="206"/>
      <c r="T401" s="290"/>
      <c r="U401" s="29" t="s">
        <v>38</v>
      </c>
      <c r="V401" s="187"/>
      <c r="W401" s="58"/>
      <c r="X401" s="188"/>
      <c r="Y401" s="188"/>
      <c r="Z401" s="188"/>
      <c r="AA401" s="64"/>
      <c r="AB401" s="64"/>
      <c r="AC401" s="189"/>
      <c r="AD401" s="259"/>
      <c r="AE401" s="259"/>
      <c r="AF401" s="58"/>
      <c r="AG401" s="30"/>
      <c r="AH401" s="58"/>
      <c r="AI401" s="30"/>
      <c r="AJ401" s="134"/>
      <c r="AK401" s="208"/>
      <c r="AL401" s="290"/>
      <c r="AM401" s="88" t="str">
        <f t="shared" si="34"/>
        <v/>
      </c>
      <c r="AN401" s="123" t="str">
        <f t="shared" si="35"/>
        <v/>
      </c>
      <c r="AO401" s="123" t="str">
        <f t="shared" si="36"/>
        <v/>
      </c>
      <c r="AP401" s="123" t="str">
        <f t="shared" si="37"/>
        <v/>
      </c>
      <c r="AQ401" s="89" t="str">
        <f t="shared" si="38"/>
        <v/>
      </c>
      <c r="AR401" s="39"/>
      <c r="AS401" s="234"/>
      <c r="AT401" s="39"/>
    </row>
    <row r="402" spans="2:46" ht="13.5" customHeight="1" thickBot="1" x14ac:dyDescent="0.2">
      <c r="B402" s="291"/>
      <c r="C402" s="29"/>
      <c r="D402" s="187"/>
      <c r="E402" s="58"/>
      <c r="F402" s="190"/>
      <c r="G402" s="190"/>
      <c r="H402" s="190"/>
      <c r="I402" s="58"/>
      <c r="J402" s="58"/>
      <c r="K402" s="189"/>
      <c r="L402" s="259"/>
      <c r="M402" s="259"/>
      <c r="N402" s="58"/>
      <c r="O402" s="30"/>
      <c r="P402" s="58"/>
      <c r="Q402" s="30"/>
      <c r="R402" s="185"/>
      <c r="S402" s="206"/>
      <c r="T402" s="291"/>
      <c r="U402" s="29"/>
      <c r="V402" s="187"/>
      <c r="W402" s="58"/>
      <c r="X402" s="190"/>
      <c r="Y402" s="190"/>
      <c r="Z402" s="190"/>
      <c r="AA402" s="58"/>
      <c r="AB402" s="58"/>
      <c r="AC402" s="189"/>
      <c r="AD402" s="259"/>
      <c r="AE402" s="259"/>
      <c r="AF402" s="58"/>
      <c r="AG402" s="30"/>
      <c r="AH402" s="58"/>
      <c r="AI402" s="30"/>
      <c r="AJ402" s="185"/>
      <c r="AK402" s="208"/>
      <c r="AL402" s="291"/>
      <c r="AM402" s="124" t="str">
        <f t="shared" si="34"/>
        <v/>
      </c>
      <c r="AN402" s="125" t="str">
        <f t="shared" si="35"/>
        <v/>
      </c>
      <c r="AO402" s="125" t="str">
        <f t="shared" si="36"/>
        <v/>
      </c>
      <c r="AP402" s="125" t="str">
        <f t="shared" si="37"/>
        <v/>
      </c>
      <c r="AQ402" s="126" t="str">
        <f t="shared" si="38"/>
        <v/>
      </c>
      <c r="AR402" s="39"/>
      <c r="AS402" s="234"/>
      <c r="AT402" s="39"/>
    </row>
    <row r="403" spans="2:46" ht="13.5" customHeight="1" x14ac:dyDescent="0.15">
      <c r="B403" s="289" t="s">
        <v>146</v>
      </c>
      <c r="C403" s="27" t="s">
        <v>34</v>
      </c>
      <c r="D403" s="41"/>
      <c r="E403" s="57"/>
      <c r="F403" s="98"/>
      <c r="G403" s="98"/>
      <c r="H403" s="98"/>
      <c r="I403" s="62"/>
      <c r="J403" s="62"/>
      <c r="K403" s="63"/>
      <c r="L403" s="258"/>
      <c r="M403" s="258"/>
      <c r="N403" s="57"/>
      <c r="O403" s="28"/>
      <c r="P403" s="57"/>
      <c r="Q403" s="28"/>
      <c r="R403" s="133"/>
      <c r="S403" s="206"/>
      <c r="T403" s="289" t="s">
        <v>146</v>
      </c>
      <c r="U403" s="27" t="s">
        <v>34</v>
      </c>
      <c r="V403" s="41"/>
      <c r="W403" s="57"/>
      <c r="X403" s="98"/>
      <c r="Y403" s="98"/>
      <c r="Z403" s="98"/>
      <c r="AA403" s="62"/>
      <c r="AB403" s="62"/>
      <c r="AC403" s="63"/>
      <c r="AD403" s="258"/>
      <c r="AE403" s="258"/>
      <c r="AF403" s="57"/>
      <c r="AG403" s="28"/>
      <c r="AH403" s="57"/>
      <c r="AI403" s="28"/>
      <c r="AJ403" s="133"/>
      <c r="AK403" s="208"/>
      <c r="AL403" s="289" t="s">
        <v>146</v>
      </c>
      <c r="AM403" s="121" t="str">
        <f t="shared" si="34"/>
        <v/>
      </c>
      <c r="AN403" s="97" t="str">
        <f t="shared" si="35"/>
        <v/>
      </c>
      <c r="AO403" s="97" t="str">
        <f t="shared" si="36"/>
        <v/>
      </c>
      <c r="AP403" s="97" t="str">
        <f t="shared" si="37"/>
        <v/>
      </c>
      <c r="AQ403" s="122" t="str">
        <f t="shared" si="38"/>
        <v/>
      </c>
      <c r="AR403" s="39"/>
      <c r="AS403" s="234"/>
      <c r="AT403" s="39"/>
    </row>
    <row r="404" spans="2:46" ht="13.5" customHeight="1" x14ac:dyDescent="0.15">
      <c r="B404" s="290"/>
      <c r="C404" s="29" t="s">
        <v>35</v>
      </c>
      <c r="D404" s="187"/>
      <c r="E404" s="58"/>
      <c r="F404" s="188"/>
      <c r="G404" s="188"/>
      <c r="H404" s="188"/>
      <c r="I404" s="64"/>
      <c r="J404" s="64"/>
      <c r="K404" s="189"/>
      <c r="L404" s="259"/>
      <c r="M404" s="259"/>
      <c r="N404" s="58"/>
      <c r="O404" s="30"/>
      <c r="P404" s="58"/>
      <c r="Q404" s="30"/>
      <c r="R404" s="134"/>
      <c r="S404" s="206"/>
      <c r="T404" s="290"/>
      <c r="U404" s="29" t="s">
        <v>35</v>
      </c>
      <c r="V404" s="187"/>
      <c r="W404" s="58"/>
      <c r="X404" s="188"/>
      <c r="Y404" s="188"/>
      <c r="Z404" s="188"/>
      <c r="AA404" s="64"/>
      <c r="AB404" s="64"/>
      <c r="AC404" s="189"/>
      <c r="AD404" s="259"/>
      <c r="AE404" s="259"/>
      <c r="AF404" s="58"/>
      <c r="AG404" s="30"/>
      <c r="AH404" s="58"/>
      <c r="AI404" s="30"/>
      <c r="AJ404" s="134"/>
      <c r="AK404" s="208"/>
      <c r="AL404" s="290"/>
      <c r="AM404" s="88" t="str">
        <f t="shared" si="34"/>
        <v/>
      </c>
      <c r="AN404" s="123" t="str">
        <f t="shared" si="35"/>
        <v/>
      </c>
      <c r="AO404" s="123" t="str">
        <f t="shared" si="36"/>
        <v/>
      </c>
      <c r="AP404" s="123" t="str">
        <f t="shared" si="37"/>
        <v/>
      </c>
      <c r="AQ404" s="89" t="str">
        <f t="shared" si="38"/>
        <v/>
      </c>
      <c r="AR404" s="39"/>
      <c r="AS404" s="234"/>
      <c r="AT404" s="39"/>
    </row>
    <row r="405" spans="2:46" ht="13.5" customHeight="1" x14ac:dyDescent="0.15">
      <c r="B405" s="290"/>
      <c r="C405" s="29" t="s">
        <v>36</v>
      </c>
      <c r="D405" s="187"/>
      <c r="E405" s="58"/>
      <c r="F405" s="188"/>
      <c r="G405" s="188"/>
      <c r="H405" s="188"/>
      <c r="I405" s="64"/>
      <c r="J405" s="64"/>
      <c r="K405" s="189"/>
      <c r="L405" s="259"/>
      <c r="M405" s="259"/>
      <c r="N405" s="58"/>
      <c r="O405" s="30"/>
      <c r="P405" s="58"/>
      <c r="Q405" s="30"/>
      <c r="R405" s="134"/>
      <c r="S405" s="206"/>
      <c r="T405" s="290"/>
      <c r="U405" s="29" t="s">
        <v>36</v>
      </c>
      <c r="V405" s="187"/>
      <c r="W405" s="58"/>
      <c r="X405" s="188"/>
      <c r="Y405" s="188"/>
      <c r="Z405" s="188"/>
      <c r="AA405" s="64"/>
      <c r="AB405" s="64"/>
      <c r="AC405" s="189"/>
      <c r="AD405" s="259"/>
      <c r="AE405" s="259"/>
      <c r="AF405" s="58"/>
      <c r="AG405" s="30"/>
      <c r="AH405" s="58"/>
      <c r="AI405" s="30"/>
      <c r="AJ405" s="134"/>
      <c r="AK405" s="208"/>
      <c r="AL405" s="290"/>
      <c r="AM405" s="88" t="str">
        <f t="shared" si="34"/>
        <v/>
      </c>
      <c r="AN405" s="123" t="str">
        <f t="shared" si="35"/>
        <v/>
      </c>
      <c r="AO405" s="123" t="str">
        <f t="shared" si="36"/>
        <v/>
      </c>
      <c r="AP405" s="123" t="str">
        <f t="shared" si="37"/>
        <v/>
      </c>
      <c r="AQ405" s="89" t="str">
        <f t="shared" si="38"/>
        <v/>
      </c>
      <c r="AR405" s="39"/>
      <c r="AS405" s="234"/>
      <c r="AT405" s="39"/>
    </row>
    <row r="406" spans="2:46" ht="13.5" customHeight="1" x14ac:dyDescent="0.15">
      <c r="B406" s="290"/>
      <c r="C406" s="29" t="s">
        <v>38</v>
      </c>
      <c r="D406" s="187"/>
      <c r="E406" s="58"/>
      <c r="F406" s="188"/>
      <c r="G406" s="188"/>
      <c r="H406" s="188"/>
      <c r="I406" s="64"/>
      <c r="J406" s="64"/>
      <c r="K406" s="189"/>
      <c r="L406" s="259"/>
      <c r="M406" s="259"/>
      <c r="N406" s="58"/>
      <c r="O406" s="30"/>
      <c r="P406" s="58"/>
      <c r="Q406" s="30"/>
      <c r="R406" s="134"/>
      <c r="S406" s="206"/>
      <c r="T406" s="290"/>
      <c r="U406" s="29" t="s">
        <v>38</v>
      </c>
      <c r="V406" s="187"/>
      <c r="W406" s="58"/>
      <c r="X406" s="188"/>
      <c r="Y406" s="188"/>
      <c r="Z406" s="188"/>
      <c r="AA406" s="64"/>
      <c r="AB406" s="64"/>
      <c r="AC406" s="189"/>
      <c r="AD406" s="259"/>
      <c r="AE406" s="259"/>
      <c r="AF406" s="58"/>
      <c r="AG406" s="30"/>
      <c r="AH406" s="58"/>
      <c r="AI406" s="30"/>
      <c r="AJ406" s="134"/>
      <c r="AK406" s="208"/>
      <c r="AL406" s="290"/>
      <c r="AM406" s="88" t="str">
        <f t="shared" si="34"/>
        <v/>
      </c>
      <c r="AN406" s="123" t="str">
        <f t="shared" si="35"/>
        <v/>
      </c>
      <c r="AO406" s="123" t="str">
        <f t="shared" si="36"/>
        <v/>
      </c>
      <c r="AP406" s="123" t="str">
        <f t="shared" si="37"/>
        <v/>
      </c>
      <c r="AQ406" s="89" t="str">
        <f t="shared" si="38"/>
        <v/>
      </c>
      <c r="AR406" s="39"/>
      <c r="AS406" s="234"/>
      <c r="AT406" s="39"/>
    </row>
    <row r="407" spans="2:46" ht="13.5" customHeight="1" thickBot="1" x14ac:dyDescent="0.2">
      <c r="B407" s="291"/>
      <c r="C407" s="29"/>
      <c r="D407" s="187"/>
      <c r="E407" s="58"/>
      <c r="F407" s="190"/>
      <c r="G407" s="190"/>
      <c r="H407" s="190"/>
      <c r="I407" s="58"/>
      <c r="J407" s="58"/>
      <c r="K407" s="189"/>
      <c r="L407" s="259"/>
      <c r="M407" s="259"/>
      <c r="N407" s="58"/>
      <c r="O407" s="30"/>
      <c r="P407" s="58"/>
      <c r="Q407" s="30"/>
      <c r="R407" s="185"/>
      <c r="S407" s="206"/>
      <c r="T407" s="291"/>
      <c r="U407" s="29"/>
      <c r="V407" s="187"/>
      <c r="W407" s="58"/>
      <c r="X407" s="190"/>
      <c r="Y407" s="190"/>
      <c r="Z407" s="190"/>
      <c r="AA407" s="58"/>
      <c r="AB407" s="58"/>
      <c r="AC407" s="189"/>
      <c r="AD407" s="259"/>
      <c r="AE407" s="259"/>
      <c r="AF407" s="58"/>
      <c r="AG407" s="30"/>
      <c r="AH407" s="58"/>
      <c r="AI407" s="30"/>
      <c r="AJ407" s="185"/>
      <c r="AK407" s="208"/>
      <c r="AL407" s="291"/>
      <c r="AM407" s="124" t="str">
        <f t="shared" si="34"/>
        <v/>
      </c>
      <c r="AN407" s="125" t="str">
        <f t="shared" si="35"/>
        <v/>
      </c>
      <c r="AO407" s="125" t="str">
        <f t="shared" si="36"/>
        <v/>
      </c>
      <c r="AP407" s="125" t="str">
        <f t="shared" si="37"/>
        <v/>
      </c>
      <c r="AQ407" s="126" t="str">
        <f t="shared" si="38"/>
        <v/>
      </c>
      <c r="AR407" s="39"/>
      <c r="AS407" s="234"/>
      <c r="AT407" s="39"/>
    </row>
    <row r="408" spans="2:46" ht="13.5" customHeight="1" x14ac:dyDescent="0.15">
      <c r="B408" s="289" t="s">
        <v>147</v>
      </c>
      <c r="C408" s="27" t="s">
        <v>34</v>
      </c>
      <c r="D408" s="41"/>
      <c r="E408" s="57"/>
      <c r="F408" s="98"/>
      <c r="G408" s="98"/>
      <c r="H408" s="98"/>
      <c r="I408" s="62"/>
      <c r="J408" s="62"/>
      <c r="K408" s="63"/>
      <c r="L408" s="258"/>
      <c r="M408" s="258"/>
      <c r="N408" s="57"/>
      <c r="O408" s="28"/>
      <c r="P408" s="57"/>
      <c r="Q408" s="28"/>
      <c r="R408" s="133"/>
      <c r="S408" s="206"/>
      <c r="T408" s="289" t="s">
        <v>147</v>
      </c>
      <c r="U408" s="27" t="s">
        <v>34</v>
      </c>
      <c r="V408" s="41"/>
      <c r="W408" s="57"/>
      <c r="X408" s="98"/>
      <c r="Y408" s="98"/>
      <c r="Z408" s="98"/>
      <c r="AA408" s="62"/>
      <c r="AB408" s="62"/>
      <c r="AC408" s="63"/>
      <c r="AD408" s="258"/>
      <c r="AE408" s="258"/>
      <c r="AF408" s="57"/>
      <c r="AG408" s="28"/>
      <c r="AH408" s="57"/>
      <c r="AI408" s="28"/>
      <c r="AJ408" s="133"/>
      <c r="AK408" s="208"/>
      <c r="AL408" s="289" t="s">
        <v>147</v>
      </c>
      <c r="AM408" s="121" t="str">
        <f t="shared" si="34"/>
        <v/>
      </c>
      <c r="AN408" s="97" t="str">
        <f t="shared" si="35"/>
        <v/>
      </c>
      <c r="AO408" s="97" t="str">
        <f t="shared" si="36"/>
        <v/>
      </c>
      <c r="AP408" s="97" t="str">
        <f t="shared" si="37"/>
        <v/>
      </c>
      <c r="AQ408" s="122" t="str">
        <f t="shared" si="38"/>
        <v/>
      </c>
      <c r="AR408" s="39"/>
      <c r="AS408" s="234"/>
      <c r="AT408" s="39"/>
    </row>
    <row r="409" spans="2:46" ht="13.5" customHeight="1" x14ac:dyDescent="0.15">
      <c r="B409" s="290"/>
      <c r="C409" s="29" t="s">
        <v>35</v>
      </c>
      <c r="D409" s="187"/>
      <c r="E409" s="58"/>
      <c r="F409" s="188"/>
      <c r="G409" s="188"/>
      <c r="H409" s="188"/>
      <c r="I409" s="64"/>
      <c r="J409" s="64"/>
      <c r="K409" s="189"/>
      <c r="L409" s="259"/>
      <c r="M409" s="259"/>
      <c r="N409" s="58"/>
      <c r="O409" s="30"/>
      <c r="P409" s="58"/>
      <c r="Q409" s="30"/>
      <c r="R409" s="134"/>
      <c r="S409" s="206"/>
      <c r="T409" s="290"/>
      <c r="U409" s="29" t="s">
        <v>35</v>
      </c>
      <c r="V409" s="187"/>
      <c r="W409" s="58"/>
      <c r="X409" s="188"/>
      <c r="Y409" s="188"/>
      <c r="Z409" s="188"/>
      <c r="AA409" s="64"/>
      <c r="AB409" s="64"/>
      <c r="AC409" s="189"/>
      <c r="AD409" s="259"/>
      <c r="AE409" s="259"/>
      <c r="AF409" s="58"/>
      <c r="AG409" s="30"/>
      <c r="AH409" s="58"/>
      <c r="AI409" s="30"/>
      <c r="AJ409" s="134"/>
      <c r="AK409" s="208"/>
      <c r="AL409" s="290"/>
      <c r="AM409" s="88" t="str">
        <f t="shared" si="34"/>
        <v/>
      </c>
      <c r="AN409" s="123" t="str">
        <f t="shared" si="35"/>
        <v/>
      </c>
      <c r="AO409" s="123" t="str">
        <f t="shared" si="36"/>
        <v/>
      </c>
      <c r="AP409" s="123" t="str">
        <f t="shared" si="37"/>
        <v/>
      </c>
      <c r="AQ409" s="89" t="str">
        <f t="shared" si="38"/>
        <v/>
      </c>
      <c r="AR409" s="39"/>
      <c r="AS409" s="234"/>
      <c r="AT409" s="39"/>
    </row>
    <row r="410" spans="2:46" ht="13.5" customHeight="1" x14ac:dyDescent="0.15">
      <c r="B410" s="290"/>
      <c r="C410" s="29" t="s">
        <v>36</v>
      </c>
      <c r="D410" s="187"/>
      <c r="E410" s="58"/>
      <c r="F410" s="188"/>
      <c r="G410" s="188"/>
      <c r="H410" s="188"/>
      <c r="I410" s="64"/>
      <c r="J410" s="64"/>
      <c r="K410" s="189"/>
      <c r="L410" s="259"/>
      <c r="M410" s="259"/>
      <c r="N410" s="58"/>
      <c r="O410" s="30"/>
      <c r="P410" s="58"/>
      <c r="Q410" s="30"/>
      <c r="R410" s="134"/>
      <c r="S410" s="206"/>
      <c r="T410" s="290"/>
      <c r="U410" s="29" t="s">
        <v>36</v>
      </c>
      <c r="V410" s="187"/>
      <c r="W410" s="58"/>
      <c r="X410" s="188"/>
      <c r="Y410" s="188"/>
      <c r="Z410" s="188"/>
      <c r="AA410" s="64"/>
      <c r="AB410" s="64"/>
      <c r="AC410" s="189"/>
      <c r="AD410" s="259"/>
      <c r="AE410" s="259"/>
      <c r="AF410" s="58"/>
      <c r="AG410" s="30"/>
      <c r="AH410" s="58"/>
      <c r="AI410" s="30"/>
      <c r="AJ410" s="134"/>
      <c r="AK410" s="208"/>
      <c r="AL410" s="290"/>
      <c r="AM410" s="88" t="str">
        <f t="shared" si="34"/>
        <v/>
      </c>
      <c r="AN410" s="123" t="str">
        <f t="shared" si="35"/>
        <v/>
      </c>
      <c r="AO410" s="123" t="str">
        <f t="shared" si="36"/>
        <v/>
      </c>
      <c r="AP410" s="123" t="str">
        <f t="shared" si="37"/>
        <v/>
      </c>
      <c r="AQ410" s="89" t="str">
        <f t="shared" si="38"/>
        <v/>
      </c>
      <c r="AR410" s="39"/>
      <c r="AS410" s="234"/>
      <c r="AT410" s="39"/>
    </row>
    <row r="411" spans="2:46" ht="13.5" customHeight="1" x14ac:dyDescent="0.15">
      <c r="B411" s="290"/>
      <c r="C411" s="29" t="s">
        <v>38</v>
      </c>
      <c r="D411" s="187"/>
      <c r="E411" s="58"/>
      <c r="F411" s="188"/>
      <c r="G411" s="188"/>
      <c r="H411" s="188"/>
      <c r="I411" s="64"/>
      <c r="J411" s="64"/>
      <c r="K411" s="189"/>
      <c r="L411" s="259"/>
      <c r="M411" s="259"/>
      <c r="N411" s="58"/>
      <c r="O411" s="30"/>
      <c r="P411" s="58"/>
      <c r="Q411" s="30"/>
      <c r="R411" s="134"/>
      <c r="S411" s="206"/>
      <c r="T411" s="290"/>
      <c r="U411" s="29" t="s">
        <v>38</v>
      </c>
      <c r="V411" s="187"/>
      <c r="W411" s="58"/>
      <c r="X411" s="188"/>
      <c r="Y411" s="188"/>
      <c r="Z411" s="188"/>
      <c r="AA411" s="64"/>
      <c r="AB411" s="64"/>
      <c r="AC411" s="189"/>
      <c r="AD411" s="259"/>
      <c r="AE411" s="259"/>
      <c r="AF411" s="58"/>
      <c r="AG411" s="30"/>
      <c r="AH411" s="58"/>
      <c r="AI411" s="30"/>
      <c r="AJ411" s="134"/>
      <c r="AK411" s="208"/>
      <c r="AL411" s="290"/>
      <c r="AM411" s="88" t="str">
        <f t="shared" si="34"/>
        <v/>
      </c>
      <c r="AN411" s="123" t="str">
        <f t="shared" si="35"/>
        <v/>
      </c>
      <c r="AO411" s="123" t="str">
        <f t="shared" si="36"/>
        <v/>
      </c>
      <c r="AP411" s="123" t="str">
        <f t="shared" si="37"/>
        <v/>
      </c>
      <c r="AQ411" s="89" t="str">
        <f t="shared" si="38"/>
        <v/>
      </c>
      <c r="AR411" s="39"/>
      <c r="AS411" s="234"/>
      <c r="AT411" s="39"/>
    </row>
    <row r="412" spans="2:46" ht="13.5" customHeight="1" thickBot="1" x14ac:dyDescent="0.2">
      <c r="B412" s="291"/>
      <c r="C412" s="29"/>
      <c r="D412" s="187"/>
      <c r="E412" s="58"/>
      <c r="F412" s="190"/>
      <c r="G412" s="190"/>
      <c r="H412" s="190"/>
      <c r="I412" s="58"/>
      <c r="J412" s="58"/>
      <c r="K412" s="189"/>
      <c r="L412" s="259"/>
      <c r="M412" s="259"/>
      <c r="N412" s="58"/>
      <c r="O412" s="30"/>
      <c r="P412" s="58"/>
      <c r="Q412" s="30"/>
      <c r="R412" s="185"/>
      <c r="S412" s="206"/>
      <c r="T412" s="291"/>
      <c r="U412" s="29"/>
      <c r="V412" s="187"/>
      <c r="W412" s="58"/>
      <c r="X412" s="190"/>
      <c r="Y412" s="190"/>
      <c r="Z412" s="190"/>
      <c r="AA412" s="58"/>
      <c r="AB412" s="58"/>
      <c r="AC412" s="189"/>
      <c r="AD412" s="259"/>
      <c r="AE412" s="259"/>
      <c r="AF412" s="58"/>
      <c r="AG412" s="30"/>
      <c r="AH412" s="58"/>
      <c r="AI412" s="30"/>
      <c r="AJ412" s="185"/>
      <c r="AK412" s="208"/>
      <c r="AL412" s="291"/>
      <c r="AM412" s="124" t="str">
        <f t="shared" si="34"/>
        <v/>
      </c>
      <c r="AN412" s="125" t="str">
        <f t="shared" si="35"/>
        <v/>
      </c>
      <c r="AO412" s="125" t="str">
        <f t="shared" si="36"/>
        <v/>
      </c>
      <c r="AP412" s="125" t="str">
        <f t="shared" si="37"/>
        <v/>
      </c>
      <c r="AQ412" s="126" t="str">
        <f t="shared" si="38"/>
        <v/>
      </c>
      <c r="AR412" s="39"/>
      <c r="AS412" s="234"/>
      <c r="AT412" s="39"/>
    </row>
    <row r="413" spans="2:46" ht="13.5" customHeight="1" x14ac:dyDescent="0.15">
      <c r="B413" s="289" t="s">
        <v>148</v>
      </c>
      <c r="C413" s="27" t="s">
        <v>34</v>
      </c>
      <c r="D413" s="41"/>
      <c r="E413" s="57"/>
      <c r="F413" s="98"/>
      <c r="G413" s="98"/>
      <c r="H413" s="98"/>
      <c r="I413" s="62"/>
      <c r="J413" s="62"/>
      <c r="K413" s="63"/>
      <c r="L413" s="258"/>
      <c r="M413" s="258"/>
      <c r="N413" s="57"/>
      <c r="O413" s="28"/>
      <c r="P413" s="57"/>
      <c r="Q413" s="28"/>
      <c r="R413" s="133"/>
      <c r="S413" s="206"/>
      <c r="T413" s="289" t="s">
        <v>148</v>
      </c>
      <c r="U413" s="27" t="s">
        <v>34</v>
      </c>
      <c r="V413" s="41"/>
      <c r="W413" s="57"/>
      <c r="X413" s="98"/>
      <c r="Y413" s="98"/>
      <c r="Z413" s="98"/>
      <c r="AA413" s="62"/>
      <c r="AB413" s="62"/>
      <c r="AC413" s="63"/>
      <c r="AD413" s="258"/>
      <c r="AE413" s="258"/>
      <c r="AF413" s="57"/>
      <c r="AG413" s="28"/>
      <c r="AH413" s="57"/>
      <c r="AI413" s="28"/>
      <c r="AJ413" s="133"/>
      <c r="AK413" s="208"/>
      <c r="AL413" s="289" t="s">
        <v>148</v>
      </c>
      <c r="AM413" s="121" t="str">
        <f t="shared" si="34"/>
        <v/>
      </c>
      <c r="AN413" s="97" t="str">
        <f t="shared" si="35"/>
        <v/>
      </c>
      <c r="AO413" s="97" t="str">
        <f t="shared" si="36"/>
        <v/>
      </c>
      <c r="AP413" s="97" t="str">
        <f t="shared" si="37"/>
        <v/>
      </c>
      <c r="AQ413" s="122" t="str">
        <f t="shared" si="38"/>
        <v/>
      </c>
      <c r="AR413" s="39"/>
      <c r="AS413" s="234"/>
      <c r="AT413" s="39"/>
    </row>
    <row r="414" spans="2:46" ht="13.5" customHeight="1" x14ac:dyDescent="0.15">
      <c r="B414" s="290"/>
      <c r="C414" s="29" t="s">
        <v>35</v>
      </c>
      <c r="D414" s="187"/>
      <c r="E414" s="58"/>
      <c r="F414" s="188"/>
      <c r="G414" s="188"/>
      <c r="H414" s="188"/>
      <c r="I414" s="64"/>
      <c r="J414" s="64"/>
      <c r="K414" s="189"/>
      <c r="L414" s="259"/>
      <c r="M414" s="259"/>
      <c r="N414" s="58"/>
      <c r="O414" s="30"/>
      <c r="P414" s="58"/>
      <c r="Q414" s="30"/>
      <c r="R414" s="134"/>
      <c r="S414" s="206"/>
      <c r="T414" s="290"/>
      <c r="U414" s="29" t="s">
        <v>35</v>
      </c>
      <c r="V414" s="187"/>
      <c r="W414" s="58"/>
      <c r="X414" s="188"/>
      <c r="Y414" s="188"/>
      <c r="Z414" s="188"/>
      <c r="AA414" s="64"/>
      <c r="AB414" s="64"/>
      <c r="AC414" s="189"/>
      <c r="AD414" s="259"/>
      <c r="AE414" s="259"/>
      <c r="AF414" s="58"/>
      <c r="AG414" s="30"/>
      <c r="AH414" s="58"/>
      <c r="AI414" s="30"/>
      <c r="AJ414" s="134"/>
      <c r="AK414" s="208"/>
      <c r="AL414" s="290"/>
      <c r="AM414" s="88" t="str">
        <f t="shared" si="34"/>
        <v/>
      </c>
      <c r="AN414" s="123" t="str">
        <f t="shared" si="35"/>
        <v/>
      </c>
      <c r="AO414" s="123" t="str">
        <f t="shared" si="36"/>
        <v/>
      </c>
      <c r="AP414" s="123" t="str">
        <f t="shared" si="37"/>
        <v/>
      </c>
      <c r="AQ414" s="89" t="str">
        <f t="shared" si="38"/>
        <v/>
      </c>
      <c r="AR414" s="39"/>
      <c r="AS414" s="234"/>
      <c r="AT414" s="39"/>
    </row>
    <row r="415" spans="2:46" ht="13.5" customHeight="1" x14ac:dyDescent="0.15">
      <c r="B415" s="290"/>
      <c r="C415" s="29" t="s">
        <v>36</v>
      </c>
      <c r="D415" s="187"/>
      <c r="E415" s="58"/>
      <c r="F415" s="188"/>
      <c r="G415" s="188"/>
      <c r="H415" s="188"/>
      <c r="I415" s="64"/>
      <c r="J415" s="64"/>
      <c r="K415" s="189"/>
      <c r="L415" s="259"/>
      <c r="M415" s="259"/>
      <c r="N415" s="58"/>
      <c r="O415" s="30"/>
      <c r="P415" s="58"/>
      <c r="Q415" s="30"/>
      <c r="R415" s="134"/>
      <c r="S415" s="206"/>
      <c r="T415" s="290"/>
      <c r="U415" s="29" t="s">
        <v>36</v>
      </c>
      <c r="V415" s="187"/>
      <c r="W415" s="58"/>
      <c r="X415" s="188"/>
      <c r="Y415" s="188"/>
      <c r="Z415" s="188"/>
      <c r="AA415" s="64"/>
      <c r="AB415" s="64"/>
      <c r="AC415" s="189"/>
      <c r="AD415" s="259"/>
      <c r="AE415" s="259"/>
      <c r="AF415" s="58"/>
      <c r="AG415" s="30"/>
      <c r="AH415" s="58"/>
      <c r="AI415" s="30"/>
      <c r="AJ415" s="134"/>
      <c r="AK415" s="208"/>
      <c r="AL415" s="290"/>
      <c r="AM415" s="88" t="str">
        <f t="shared" si="34"/>
        <v/>
      </c>
      <c r="AN415" s="123" t="str">
        <f t="shared" si="35"/>
        <v/>
      </c>
      <c r="AO415" s="123" t="str">
        <f t="shared" si="36"/>
        <v/>
      </c>
      <c r="AP415" s="123" t="str">
        <f t="shared" si="37"/>
        <v/>
      </c>
      <c r="AQ415" s="89" t="str">
        <f t="shared" si="38"/>
        <v/>
      </c>
      <c r="AR415" s="39"/>
      <c r="AS415" s="234"/>
      <c r="AT415" s="39"/>
    </row>
    <row r="416" spans="2:46" ht="13.5" customHeight="1" x14ac:dyDescent="0.15">
      <c r="B416" s="290"/>
      <c r="C416" s="29" t="s">
        <v>38</v>
      </c>
      <c r="D416" s="187"/>
      <c r="E416" s="58"/>
      <c r="F416" s="188"/>
      <c r="G416" s="188"/>
      <c r="H416" s="188"/>
      <c r="I416" s="64"/>
      <c r="J416" s="64"/>
      <c r="K416" s="189"/>
      <c r="L416" s="259"/>
      <c r="M416" s="259"/>
      <c r="N416" s="58"/>
      <c r="O416" s="30"/>
      <c r="P416" s="58"/>
      <c r="Q416" s="30"/>
      <c r="R416" s="134"/>
      <c r="S416" s="206"/>
      <c r="T416" s="290"/>
      <c r="U416" s="29" t="s">
        <v>38</v>
      </c>
      <c r="V416" s="187"/>
      <c r="W416" s="58"/>
      <c r="X416" s="188"/>
      <c r="Y416" s="188"/>
      <c r="Z416" s="188"/>
      <c r="AA416" s="64"/>
      <c r="AB416" s="64"/>
      <c r="AC416" s="189"/>
      <c r="AD416" s="259"/>
      <c r="AE416" s="259"/>
      <c r="AF416" s="58"/>
      <c r="AG416" s="30"/>
      <c r="AH416" s="58"/>
      <c r="AI416" s="30"/>
      <c r="AJ416" s="134"/>
      <c r="AK416" s="208"/>
      <c r="AL416" s="290"/>
      <c r="AM416" s="88" t="str">
        <f t="shared" si="34"/>
        <v/>
      </c>
      <c r="AN416" s="123" t="str">
        <f t="shared" si="35"/>
        <v/>
      </c>
      <c r="AO416" s="123" t="str">
        <f t="shared" si="36"/>
        <v/>
      </c>
      <c r="AP416" s="123" t="str">
        <f t="shared" si="37"/>
        <v/>
      </c>
      <c r="AQ416" s="89" t="str">
        <f t="shared" si="38"/>
        <v/>
      </c>
      <c r="AR416" s="39"/>
      <c r="AS416" s="234"/>
      <c r="AT416" s="39"/>
    </row>
    <row r="417" spans="2:46" ht="13.5" customHeight="1" thickBot="1" x14ac:dyDescent="0.2">
      <c r="B417" s="291"/>
      <c r="C417" s="29"/>
      <c r="D417" s="187"/>
      <c r="E417" s="58"/>
      <c r="F417" s="190"/>
      <c r="G417" s="190"/>
      <c r="H417" s="190"/>
      <c r="I417" s="58"/>
      <c r="J417" s="58"/>
      <c r="K417" s="189"/>
      <c r="L417" s="259"/>
      <c r="M417" s="259"/>
      <c r="N417" s="58"/>
      <c r="O417" s="30"/>
      <c r="P417" s="58"/>
      <c r="Q417" s="30"/>
      <c r="R417" s="185"/>
      <c r="S417" s="206"/>
      <c r="T417" s="291"/>
      <c r="U417" s="29"/>
      <c r="V417" s="187"/>
      <c r="W417" s="58"/>
      <c r="X417" s="190"/>
      <c r="Y417" s="190"/>
      <c r="Z417" s="190"/>
      <c r="AA417" s="58"/>
      <c r="AB417" s="58"/>
      <c r="AC417" s="189"/>
      <c r="AD417" s="259"/>
      <c r="AE417" s="259"/>
      <c r="AF417" s="58"/>
      <c r="AG417" s="30"/>
      <c r="AH417" s="58"/>
      <c r="AI417" s="30"/>
      <c r="AJ417" s="185"/>
      <c r="AK417" s="208"/>
      <c r="AL417" s="291"/>
      <c r="AM417" s="124" t="str">
        <f t="shared" ref="AM417:AM480" si="39">IF(OR(X417="",F417=""),"",X417-F417)</f>
        <v/>
      </c>
      <c r="AN417" s="125" t="str">
        <f t="shared" ref="AN417:AN480" si="40">IF(OR(Y417="",G417=""),"",Y417-G417)</f>
        <v/>
      </c>
      <c r="AO417" s="125" t="str">
        <f t="shared" ref="AO417:AO480" si="41">IF(OR(Z417="",H417=""),"",Z417-H417)</f>
        <v/>
      </c>
      <c r="AP417" s="125" t="str">
        <f t="shared" ref="AP417:AP480" si="42">IF(OR(AA417="",I417=""),"",AA417-I417)</f>
        <v/>
      </c>
      <c r="AQ417" s="126" t="str">
        <f t="shared" ref="AQ417:AQ480" si="43">IF(OR(AB417="",J417=""),"",AB417-J417)</f>
        <v/>
      </c>
      <c r="AR417" s="39"/>
      <c r="AS417" s="234"/>
      <c r="AT417" s="39"/>
    </row>
    <row r="418" spans="2:46" ht="13.5" customHeight="1" x14ac:dyDescent="0.15">
      <c r="B418" s="289" t="s">
        <v>149</v>
      </c>
      <c r="C418" s="27" t="s">
        <v>34</v>
      </c>
      <c r="D418" s="41"/>
      <c r="E418" s="57"/>
      <c r="F418" s="98"/>
      <c r="G418" s="98"/>
      <c r="H418" s="98"/>
      <c r="I418" s="62"/>
      <c r="J418" s="62"/>
      <c r="K418" s="63"/>
      <c r="L418" s="258"/>
      <c r="M418" s="258"/>
      <c r="N418" s="57"/>
      <c r="O418" s="28"/>
      <c r="P418" s="57"/>
      <c r="Q418" s="28"/>
      <c r="R418" s="133"/>
      <c r="S418" s="206"/>
      <c r="T418" s="289" t="s">
        <v>149</v>
      </c>
      <c r="U418" s="27" t="s">
        <v>34</v>
      </c>
      <c r="V418" s="41"/>
      <c r="W418" s="57"/>
      <c r="X418" s="98"/>
      <c r="Y418" s="98"/>
      <c r="Z418" s="98"/>
      <c r="AA418" s="62"/>
      <c r="AB418" s="62"/>
      <c r="AC418" s="63"/>
      <c r="AD418" s="258"/>
      <c r="AE418" s="258"/>
      <c r="AF418" s="57"/>
      <c r="AG418" s="28"/>
      <c r="AH418" s="57"/>
      <c r="AI418" s="28"/>
      <c r="AJ418" s="133"/>
      <c r="AK418" s="208"/>
      <c r="AL418" s="289" t="s">
        <v>149</v>
      </c>
      <c r="AM418" s="121" t="str">
        <f t="shared" si="39"/>
        <v/>
      </c>
      <c r="AN418" s="97" t="str">
        <f t="shared" si="40"/>
        <v/>
      </c>
      <c r="AO418" s="97" t="str">
        <f t="shared" si="41"/>
        <v/>
      </c>
      <c r="AP418" s="97" t="str">
        <f t="shared" si="42"/>
        <v/>
      </c>
      <c r="AQ418" s="122" t="str">
        <f t="shared" si="43"/>
        <v/>
      </c>
      <c r="AR418" s="39"/>
      <c r="AS418" s="234"/>
      <c r="AT418" s="39"/>
    </row>
    <row r="419" spans="2:46" ht="13.5" customHeight="1" x14ac:dyDescent="0.15">
      <c r="B419" s="290"/>
      <c r="C419" s="29" t="s">
        <v>35</v>
      </c>
      <c r="D419" s="187"/>
      <c r="E419" s="58"/>
      <c r="F419" s="188"/>
      <c r="G419" s="188"/>
      <c r="H419" s="188"/>
      <c r="I419" s="64"/>
      <c r="J419" s="64"/>
      <c r="K419" s="189"/>
      <c r="L419" s="259"/>
      <c r="M419" s="259"/>
      <c r="N419" s="58"/>
      <c r="O419" s="30"/>
      <c r="P419" s="58"/>
      <c r="Q419" s="30"/>
      <c r="R419" s="134"/>
      <c r="S419" s="206"/>
      <c r="T419" s="290"/>
      <c r="U419" s="29" t="s">
        <v>35</v>
      </c>
      <c r="V419" s="187"/>
      <c r="W419" s="58"/>
      <c r="X419" s="188"/>
      <c r="Y419" s="188"/>
      <c r="Z419" s="188"/>
      <c r="AA419" s="64"/>
      <c r="AB419" s="64"/>
      <c r="AC419" s="189"/>
      <c r="AD419" s="259"/>
      <c r="AE419" s="259"/>
      <c r="AF419" s="58"/>
      <c r="AG419" s="30"/>
      <c r="AH419" s="58"/>
      <c r="AI419" s="30"/>
      <c r="AJ419" s="134"/>
      <c r="AK419" s="208"/>
      <c r="AL419" s="290"/>
      <c r="AM419" s="88" t="str">
        <f t="shared" si="39"/>
        <v/>
      </c>
      <c r="AN419" s="123" t="str">
        <f t="shared" si="40"/>
        <v/>
      </c>
      <c r="AO419" s="123" t="str">
        <f t="shared" si="41"/>
        <v/>
      </c>
      <c r="AP419" s="123" t="str">
        <f t="shared" si="42"/>
        <v/>
      </c>
      <c r="AQ419" s="89" t="str">
        <f t="shared" si="43"/>
        <v/>
      </c>
      <c r="AR419" s="39"/>
      <c r="AS419" s="234"/>
      <c r="AT419" s="39"/>
    </row>
    <row r="420" spans="2:46" ht="13.5" customHeight="1" x14ac:dyDescent="0.15">
      <c r="B420" s="290"/>
      <c r="C420" s="29" t="s">
        <v>36</v>
      </c>
      <c r="D420" s="187"/>
      <c r="E420" s="58"/>
      <c r="F420" s="188"/>
      <c r="G420" s="188"/>
      <c r="H420" s="188"/>
      <c r="I420" s="64"/>
      <c r="J420" s="64"/>
      <c r="K420" s="189"/>
      <c r="L420" s="259"/>
      <c r="M420" s="259"/>
      <c r="N420" s="58"/>
      <c r="O420" s="30"/>
      <c r="P420" s="58"/>
      <c r="Q420" s="30"/>
      <c r="R420" s="134"/>
      <c r="S420" s="206"/>
      <c r="T420" s="290"/>
      <c r="U420" s="29" t="s">
        <v>36</v>
      </c>
      <c r="V420" s="187"/>
      <c r="W420" s="58"/>
      <c r="X420" s="188"/>
      <c r="Y420" s="188"/>
      <c r="Z420" s="188"/>
      <c r="AA420" s="64"/>
      <c r="AB420" s="64"/>
      <c r="AC420" s="189"/>
      <c r="AD420" s="259"/>
      <c r="AE420" s="259"/>
      <c r="AF420" s="58"/>
      <c r="AG420" s="30"/>
      <c r="AH420" s="58"/>
      <c r="AI420" s="30"/>
      <c r="AJ420" s="134"/>
      <c r="AK420" s="208"/>
      <c r="AL420" s="290"/>
      <c r="AM420" s="88" t="str">
        <f t="shared" si="39"/>
        <v/>
      </c>
      <c r="AN420" s="123" t="str">
        <f t="shared" si="40"/>
        <v/>
      </c>
      <c r="AO420" s="123" t="str">
        <f t="shared" si="41"/>
        <v/>
      </c>
      <c r="AP420" s="123" t="str">
        <f t="shared" si="42"/>
        <v/>
      </c>
      <c r="AQ420" s="89" t="str">
        <f t="shared" si="43"/>
        <v/>
      </c>
      <c r="AR420" s="39"/>
      <c r="AS420" s="234"/>
      <c r="AT420" s="39"/>
    </row>
    <row r="421" spans="2:46" ht="13.5" customHeight="1" x14ac:dyDescent="0.15">
      <c r="B421" s="290"/>
      <c r="C421" s="29" t="s">
        <v>38</v>
      </c>
      <c r="D421" s="187"/>
      <c r="E421" s="58"/>
      <c r="F421" s="188"/>
      <c r="G421" s="188"/>
      <c r="H421" s="188"/>
      <c r="I421" s="64"/>
      <c r="J421" s="64"/>
      <c r="K421" s="189"/>
      <c r="L421" s="259"/>
      <c r="M421" s="259"/>
      <c r="N421" s="58"/>
      <c r="O421" s="30"/>
      <c r="P421" s="58"/>
      <c r="Q421" s="30"/>
      <c r="R421" s="134"/>
      <c r="S421" s="206"/>
      <c r="T421" s="290"/>
      <c r="U421" s="29" t="s">
        <v>38</v>
      </c>
      <c r="V421" s="187"/>
      <c r="W421" s="58"/>
      <c r="X421" s="188"/>
      <c r="Y421" s="188"/>
      <c r="Z421" s="188"/>
      <c r="AA421" s="64"/>
      <c r="AB421" s="64"/>
      <c r="AC421" s="189"/>
      <c r="AD421" s="259"/>
      <c r="AE421" s="259"/>
      <c r="AF421" s="58"/>
      <c r="AG421" s="30"/>
      <c r="AH421" s="58"/>
      <c r="AI421" s="30"/>
      <c r="AJ421" s="134"/>
      <c r="AK421" s="208"/>
      <c r="AL421" s="290"/>
      <c r="AM421" s="88" t="str">
        <f t="shared" si="39"/>
        <v/>
      </c>
      <c r="AN421" s="123" t="str">
        <f t="shared" si="40"/>
        <v/>
      </c>
      <c r="AO421" s="123" t="str">
        <f t="shared" si="41"/>
        <v/>
      </c>
      <c r="AP421" s="123" t="str">
        <f t="shared" si="42"/>
        <v/>
      </c>
      <c r="AQ421" s="89" t="str">
        <f t="shared" si="43"/>
        <v/>
      </c>
      <c r="AR421" s="39"/>
      <c r="AS421" s="234"/>
      <c r="AT421" s="39"/>
    </row>
    <row r="422" spans="2:46" ht="13.5" customHeight="1" thickBot="1" x14ac:dyDescent="0.2">
      <c r="B422" s="291"/>
      <c r="C422" s="29"/>
      <c r="D422" s="187"/>
      <c r="E422" s="58"/>
      <c r="F422" s="190"/>
      <c r="G422" s="190"/>
      <c r="H422" s="190"/>
      <c r="I422" s="58"/>
      <c r="J422" s="58"/>
      <c r="K422" s="189"/>
      <c r="L422" s="259"/>
      <c r="M422" s="259"/>
      <c r="N422" s="58"/>
      <c r="O422" s="30"/>
      <c r="P422" s="58"/>
      <c r="Q422" s="30"/>
      <c r="R422" s="185"/>
      <c r="S422" s="206"/>
      <c r="T422" s="291"/>
      <c r="U422" s="29"/>
      <c r="V422" s="187"/>
      <c r="W422" s="58"/>
      <c r="X422" s="190"/>
      <c r="Y422" s="190"/>
      <c r="Z422" s="190"/>
      <c r="AA422" s="58"/>
      <c r="AB422" s="58"/>
      <c r="AC422" s="189"/>
      <c r="AD422" s="259"/>
      <c r="AE422" s="259"/>
      <c r="AF422" s="58"/>
      <c r="AG422" s="30"/>
      <c r="AH422" s="58"/>
      <c r="AI422" s="30"/>
      <c r="AJ422" s="185"/>
      <c r="AK422" s="208"/>
      <c r="AL422" s="291"/>
      <c r="AM422" s="124" t="str">
        <f t="shared" si="39"/>
        <v/>
      </c>
      <c r="AN422" s="125" t="str">
        <f t="shared" si="40"/>
        <v/>
      </c>
      <c r="AO422" s="125" t="str">
        <f t="shared" si="41"/>
        <v/>
      </c>
      <c r="AP422" s="125" t="str">
        <f t="shared" si="42"/>
        <v/>
      </c>
      <c r="AQ422" s="126" t="str">
        <f t="shared" si="43"/>
        <v/>
      </c>
      <c r="AR422" s="39"/>
      <c r="AS422" s="234"/>
      <c r="AT422" s="39"/>
    </row>
    <row r="423" spans="2:46" ht="13.5" customHeight="1" x14ac:dyDescent="0.15">
      <c r="B423" s="289" t="s">
        <v>150</v>
      </c>
      <c r="C423" s="27" t="s">
        <v>34</v>
      </c>
      <c r="D423" s="41"/>
      <c r="E423" s="57"/>
      <c r="F423" s="98"/>
      <c r="G423" s="98"/>
      <c r="H423" s="98"/>
      <c r="I423" s="62"/>
      <c r="J423" s="62"/>
      <c r="K423" s="63"/>
      <c r="L423" s="258"/>
      <c r="M423" s="258"/>
      <c r="N423" s="57"/>
      <c r="O423" s="28"/>
      <c r="P423" s="57"/>
      <c r="Q423" s="28"/>
      <c r="R423" s="133"/>
      <c r="S423" s="206"/>
      <c r="T423" s="289" t="s">
        <v>150</v>
      </c>
      <c r="U423" s="27" t="s">
        <v>34</v>
      </c>
      <c r="V423" s="41"/>
      <c r="W423" s="57"/>
      <c r="X423" s="98"/>
      <c r="Y423" s="98"/>
      <c r="Z423" s="98"/>
      <c r="AA423" s="62"/>
      <c r="AB423" s="62"/>
      <c r="AC423" s="63"/>
      <c r="AD423" s="258"/>
      <c r="AE423" s="258"/>
      <c r="AF423" s="57"/>
      <c r="AG423" s="28"/>
      <c r="AH423" s="57"/>
      <c r="AI423" s="28"/>
      <c r="AJ423" s="133"/>
      <c r="AK423" s="208"/>
      <c r="AL423" s="289" t="s">
        <v>150</v>
      </c>
      <c r="AM423" s="121" t="str">
        <f t="shared" si="39"/>
        <v/>
      </c>
      <c r="AN423" s="97" t="str">
        <f t="shared" si="40"/>
        <v/>
      </c>
      <c r="AO423" s="97" t="str">
        <f t="shared" si="41"/>
        <v/>
      </c>
      <c r="AP423" s="97" t="str">
        <f t="shared" si="42"/>
        <v/>
      </c>
      <c r="AQ423" s="122" t="str">
        <f t="shared" si="43"/>
        <v/>
      </c>
      <c r="AR423" s="39"/>
      <c r="AS423" s="234"/>
      <c r="AT423" s="39"/>
    </row>
    <row r="424" spans="2:46" ht="13.5" customHeight="1" x14ac:dyDescent="0.15">
      <c r="B424" s="290"/>
      <c r="C424" s="29" t="s">
        <v>35</v>
      </c>
      <c r="D424" s="187"/>
      <c r="E424" s="58"/>
      <c r="F424" s="188"/>
      <c r="G424" s="188"/>
      <c r="H424" s="188"/>
      <c r="I424" s="64"/>
      <c r="J424" s="64"/>
      <c r="K424" s="189"/>
      <c r="L424" s="259"/>
      <c r="M424" s="259"/>
      <c r="N424" s="58"/>
      <c r="O424" s="30"/>
      <c r="P424" s="58"/>
      <c r="Q424" s="30"/>
      <c r="R424" s="134"/>
      <c r="S424" s="206"/>
      <c r="T424" s="290"/>
      <c r="U424" s="29" t="s">
        <v>35</v>
      </c>
      <c r="V424" s="187"/>
      <c r="W424" s="58"/>
      <c r="X424" s="188"/>
      <c r="Y424" s="188"/>
      <c r="Z424" s="188"/>
      <c r="AA424" s="64"/>
      <c r="AB424" s="64"/>
      <c r="AC424" s="189"/>
      <c r="AD424" s="259"/>
      <c r="AE424" s="259"/>
      <c r="AF424" s="58"/>
      <c r="AG424" s="30"/>
      <c r="AH424" s="58"/>
      <c r="AI424" s="30"/>
      <c r="AJ424" s="134"/>
      <c r="AK424" s="208"/>
      <c r="AL424" s="290"/>
      <c r="AM424" s="88" t="str">
        <f t="shared" si="39"/>
        <v/>
      </c>
      <c r="AN424" s="123" t="str">
        <f t="shared" si="40"/>
        <v/>
      </c>
      <c r="AO424" s="123" t="str">
        <f t="shared" si="41"/>
        <v/>
      </c>
      <c r="AP424" s="123" t="str">
        <f t="shared" si="42"/>
        <v/>
      </c>
      <c r="AQ424" s="89" t="str">
        <f t="shared" si="43"/>
        <v/>
      </c>
      <c r="AR424" s="39"/>
      <c r="AS424" s="234"/>
      <c r="AT424" s="39"/>
    </row>
    <row r="425" spans="2:46" ht="13.5" customHeight="1" x14ac:dyDescent="0.15">
      <c r="B425" s="290"/>
      <c r="C425" s="29" t="s">
        <v>36</v>
      </c>
      <c r="D425" s="187"/>
      <c r="E425" s="58"/>
      <c r="F425" s="188"/>
      <c r="G425" s="188"/>
      <c r="H425" s="188"/>
      <c r="I425" s="64"/>
      <c r="J425" s="64"/>
      <c r="K425" s="189"/>
      <c r="L425" s="259"/>
      <c r="M425" s="259"/>
      <c r="N425" s="58"/>
      <c r="O425" s="30"/>
      <c r="P425" s="58"/>
      <c r="Q425" s="30"/>
      <c r="R425" s="134"/>
      <c r="S425" s="206"/>
      <c r="T425" s="290"/>
      <c r="U425" s="29" t="s">
        <v>36</v>
      </c>
      <c r="V425" s="187"/>
      <c r="W425" s="58"/>
      <c r="X425" s="188"/>
      <c r="Y425" s="188"/>
      <c r="Z425" s="188"/>
      <c r="AA425" s="64"/>
      <c r="AB425" s="64"/>
      <c r="AC425" s="189"/>
      <c r="AD425" s="259"/>
      <c r="AE425" s="259"/>
      <c r="AF425" s="58"/>
      <c r="AG425" s="30"/>
      <c r="AH425" s="58"/>
      <c r="AI425" s="30"/>
      <c r="AJ425" s="134"/>
      <c r="AK425" s="208"/>
      <c r="AL425" s="290"/>
      <c r="AM425" s="88" t="str">
        <f t="shared" si="39"/>
        <v/>
      </c>
      <c r="AN425" s="123" t="str">
        <f t="shared" si="40"/>
        <v/>
      </c>
      <c r="AO425" s="123" t="str">
        <f t="shared" si="41"/>
        <v/>
      </c>
      <c r="AP425" s="123" t="str">
        <f t="shared" si="42"/>
        <v/>
      </c>
      <c r="AQ425" s="89" t="str">
        <f t="shared" si="43"/>
        <v/>
      </c>
      <c r="AR425" s="39"/>
      <c r="AS425" s="234"/>
      <c r="AT425" s="39"/>
    </row>
    <row r="426" spans="2:46" ht="13.5" customHeight="1" x14ac:dyDescent="0.15">
      <c r="B426" s="290"/>
      <c r="C426" s="29" t="s">
        <v>38</v>
      </c>
      <c r="D426" s="187"/>
      <c r="E426" s="58"/>
      <c r="F426" s="188"/>
      <c r="G426" s="188"/>
      <c r="H426" s="188"/>
      <c r="I426" s="64"/>
      <c r="J426" s="64"/>
      <c r="K426" s="189"/>
      <c r="L426" s="259"/>
      <c r="M426" s="259"/>
      <c r="N426" s="58"/>
      <c r="O426" s="30"/>
      <c r="P426" s="58"/>
      <c r="Q426" s="30"/>
      <c r="R426" s="134"/>
      <c r="S426" s="206"/>
      <c r="T426" s="290"/>
      <c r="U426" s="29" t="s">
        <v>38</v>
      </c>
      <c r="V426" s="187"/>
      <c r="W426" s="58"/>
      <c r="X426" s="188"/>
      <c r="Y426" s="188"/>
      <c r="Z426" s="188"/>
      <c r="AA426" s="64"/>
      <c r="AB426" s="64"/>
      <c r="AC426" s="189"/>
      <c r="AD426" s="259"/>
      <c r="AE426" s="259"/>
      <c r="AF426" s="58"/>
      <c r="AG426" s="30"/>
      <c r="AH426" s="58"/>
      <c r="AI426" s="30"/>
      <c r="AJ426" s="134"/>
      <c r="AK426" s="208"/>
      <c r="AL426" s="290"/>
      <c r="AM426" s="88" t="str">
        <f t="shared" si="39"/>
        <v/>
      </c>
      <c r="AN426" s="123" t="str">
        <f t="shared" si="40"/>
        <v/>
      </c>
      <c r="AO426" s="123" t="str">
        <f t="shared" si="41"/>
        <v/>
      </c>
      <c r="AP426" s="123" t="str">
        <f t="shared" si="42"/>
        <v/>
      </c>
      <c r="AQ426" s="89" t="str">
        <f t="shared" si="43"/>
        <v/>
      </c>
      <c r="AR426" s="39"/>
      <c r="AS426" s="234"/>
      <c r="AT426" s="39"/>
    </row>
    <row r="427" spans="2:46" ht="13.5" customHeight="1" thickBot="1" x14ac:dyDescent="0.2">
      <c r="B427" s="291"/>
      <c r="C427" s="29"/>
      <c r="D427" s="187"/>
      <c r="E427" s="58"/>
      <c r="F427" s="190"/>
      <c r="G427" s="190"/>
      <c r="H427" s="190"/>
      <c r="I427" s="58"/>
      <c r="J427" s="58"/>
      <c r="K427" s="189"/>
      <c r="L427" s="259"/>
      <c r="M427" s="259"/>
      <c r="N427" s="58"/>
      <c r="O427" s="30"/>
      <c r="P427" s="58"/>
      <c r="Q427" s="30"/>
      <c r="R427" s="185"/>
      <c r="S427" s="206"/>
      <c r="T427" s="291"/>
      <c r="U427" s="29"/>
      <c r="V427" s="187"/>
      <c r="W427" s="58"/>
      <c r="X427" s="190"/>
      <c r="Y427" s="190"/>
      <c r="Z427" s="190"/>
      <c r="AA427" s="58"/>
      <c r="AB427" s="58"/>
      <c r="AC427" s="189"/>
      <c r="AD427" s="259"/>
      <c r="AE427" s="259"/>
      <c r="AF427" s="58"/>
      <c r="AG427" s="30"/>
      <c r="AH427" s="58"/>
      <c r="AI427" s="30"/>
      <c r="AJ427" s="185"/>
      <c r="AK427" s="208"/>
      <c r="AL427" s="291"/>
      <c r="AM427" s="124" t="str">
        <f t="shared" si="39"/>
        <v/>
      </c>
      <c r="AN427" s="125" t="str">
        <f t="shared" si="40"/>
        <v/>
      </c>
      <c r="AO427" s="125" t="str">
        <f t="shared" si="41"/>
        <v/>
      </c>
      <c r="AP427" s="125" t="str">
        <f t="shared" si="42"/>
        <v/>
      </c>
      <c r="AQ427" s="126" t="str">
        <f t="shared" si="43"/>
        <v/>
      </c>
      <c r="AR427" s="39"/>
      <c r="AS427" s="234"/>
      <c r="AT427" s="39"/>
    </row>
    <row r="428" spans="2:46" ht="13.5" customHeight="1" x14ac:dyDescent="0.15">
      <c r="B428" s="289" t="s">
        <v>151</v>
      </c>
      <c r="C428" s="27" t="s">
        <v>34</v>
      </c>
      <c r="D428" s="41"/>
      <c r="E428" s="57"/>
      <c r="F428" s="98"/>
      <c r="G428" s="98"/>
      <c r="H428" s="98"/>
      <c r="I428" s="62"/>
      <c r="J428" s="62"/>
      <c r="K428" s="63"/>
      <c r="L428" s="258"/>
      <c r="M428" s="258"/>
      <c r="N428" s="57"/>
      <c r="O428" s="28"/>
      <c r="P428" s="57"/>
      <c r="Q428" s="28"/>
      <c r="R428" s="133"/>
      <c r="S428" s="206"/>
      <c r="T428" s="289" t="s">
        <v>151</v>
      </c>
      <c r="U428" s="27" t="s">
        <v>34</v>
      </c>
      <c r="V428" s="41"/>
      <c r="W428" s="57"/>
      <c r="X428" s="98"/>
      <c r="Y428" s="98"/>
      <c r="Z428" s="98"/>
      <c r="AA428" s="62"/>
      <c r="AB428" s="62"/>
      <c r="AC428" s="63"/>
      <c r="AD428" s="258"/>
      <c r="AE428" s="258"/>
      <c r="AF428" s="57"/>
      <c r="AG428" s="28"/>
      <c r="AH428" s="57"/>
      <c r="AI428" s="28"/>
      <c r="AJ428" s="133"/>
      <c r="AK428" s="208"/>
      <c r="AL428" s="289" t="s">
        <v>151</v>
      </c>
      <c r="AM428" s="121" t="str">
        <f t="shared" si="39"/>
        <v/>
      </c>
      <c r="AN428" s="97" t="str">
        <f t="shared" si="40"/>
        <v/>
      </c>
      <c r="AO428" s="97" t="str">
        <f t="shared" si="41"/>
        <v/>
      </c>
      <c r="AP428" s="97" t="str">
        <f t="shared" si="42"/>
        <v/>
      </c>
      <c r="AQ428" s="122" t="str">
        <f t="shared" si="43"/>
        <v/>
      </c>
      <c r="AR428" s="39"/>
      <c r="AS428" s="234"/>
      <c r="AT428" s="39"/>
    </row>
    <row r="429" spans="2:46" ht="13.5" customHeight="1" x14ac:dyDescent="0.15">
      <c r="B429" s="290"/>
      <c r="C429" s="29" t="s">
        <v>35</v>
      </c>
      <c r="D429" s="187"/>
      <c r="E429" s="58"/>
      <c r="F429" s="188"/>
      <c r="G429" s="188"/>
      <c r="H429" s="188"/>
      <c r="I429" s="64"/>
      <c r="J429" s="64"/>
      <c r="K429" s="189"/>
      <c r="L429" s="259"/>
      <c r="M429" s="259"/>
      <c r="N429" s="58"/>
      <c r="O429" s="30"/>
      <c r="P429" s="58"/>
      <c r="Q429" s="30"/>
      <c r="R429" s="134"/>
      <c r="S429" s="206"/>
      <c r="T429" s="290"/>
      <c r="U429" s="29" t="s">
        <v>35</v>
      </c>
      <c r="V429" s="187"/>
      <c r="W429" s="58"/>
      <c r="X429" s="188"/>
      <c r="Y429" s="188"/>
      <c r="Z429" s="188"/>
      <c r="AA429" s="64"/>
      <c r="AB429" s="64"/>
      <c r="AC429" s="189"/>
      <c r="AD429" s="259"/>
      <c r="AE429" s="259"/>
      <c r="AF429" s="58"/>
      <c r="AG429" s="30"/>
      <c r="AH429" s="58"/>
      <c r="AI429" s="30"/>
      <c r="AJ429" s="134"/>
      <c r="AK429" s="208"/>
      <c r="AL429" s="290"/>
      <c r="AM429" s="88" t="str">
        <f t="shared" si="39"/>
        <v/>
      </c>
      <c r="AN429" s="123" t="str">
        <f t="shared" si="40"/>
        <v/>
      </c>
      <c r="AO429" s="123" t="str">
        <f t="shared" si="41"/>
        <v/>
      </c>
      <c r="AP429" s="123" t="str">
        <f t="shared" si="42"/>
        <v/>
      </c>
      <c r="AQ429" s="89" t="str">
        <f t="shared" si="43"/>
        <v/>
      </c>
      <c r="AR429" s="39"/>
      <c r="AS429" s="234"/>
      <c r="AT429" s="39"/>
    </row>
    <row r="430" spans="2:46" ht="13.5" customHeight="1" x14ac:dyDescent="0.15">
      <c r="B430" s="290"/>
      <c r="C430" s="29" t="s">
        <v>36</v>
      </c>
      <c r="D430" s="187"/>
      <c r="E430" s="58"/>
      <c r="F430" s="188"/>
      <c r="G430" s="188"/>
      <c r="H430" s="188"/>
      <c r="I430" s="64"/>
      <c r="J430" s="64"/>
      <c r="K430" s="189"/>
      <c r="L430" s="259"/>
      <c r="M430" s="259"/>
      <c r="N430" s="58"/>
      <c r="O430" s="30"/>
      <c r="P430" s="58"/>
      <c r="Q430" s="30"/>
      <c r="R430" s="134"/>
      <c r="S430" s="206"/>
      <c r="T430" s="290"/>
      <c r="U430" s="29" t="s">
        <v>36</v>
      </c>
      <c r="V430" s="187"/>
      <c r="W430" s="58"/>
      <c r="X430" s="188"/>
      <c r="Y430" s="188"/>
      <c r="Z430" s="188"/>
      <c r="AA430" s="64"/>
      <c r="AB430" s="64"/>
      <c r="AC430" s="189"/>
      <c r="AD430" s="259"/>
      <c r="AE430" s="259"/>
      <c r="AF430" s="58"/>
      <c r="AG430" s="30"/>
      <c r="AH430" s="58"/>
      <c r="AI430" s="30"/>
      <c r="AJ430" s="134"/>
      <c r="AK430" s="208"/>
      <c r="AL430" s="290"/>
      <c r="AM430" s="88" t="str">
        <f t="shared" si="39"/>
        <v/>
      </c>
      <c r="AN430" s="123" t="str">
        <f t="shared" si="40"/>
        <v/>
      </c>
      <c r="AO430" s="123" t="str">
        <f t="shared" si="41"/>
        <v/>
      </c>
      <c r="AP430" s="123" t="str">
        <f t="shared" si="42"/>
        <v/>
      </c>
      <c r="AQ430" s="89" t="str">
        <f t="shared" si="43"/>
        <v/>
      </c>
      <c r="AR430" s="39"/>
      <c r="AS430" s="234"/>
      <c r="AT430" s="39"/>
    </row>
    <row r="431" spans="2:46" ht="13.5" customHeight="1" x14ac:dyDescent="0.15">
      <c r="B431" s="290"/>
      <c r="C431" s="29" t="s">
        <v>38</v>
      </c>
      <c r="D431" s="187"/>
      <c r="E431" s="58"/>
      <c r="F431" s="188"/>
      <c r="G431" s="188"/>
      <c r="H431" s="188"/>
      <c r="I431" s="64"/>
      <c r="J431" s="64"/>
      <c r="K431" s="189"/>
      <c r="L431" s="259"/>
      <c r="M431" s="259"/>
      <c r="N431" s="58"/>
      <c r="O431" s="30"/>
      <c r="P431" s="58"/>
      <c r="Q431" s="30"/>
      <c r="R431" s="134"/>
      <c r="S431" s="206"/>
      <c r="T431" s="290"/>
      <c r="U431" s="29" t="s">
        <v>38</v>
      </c>
      <c r="V431" s="187"/>
      <c r="W431" s="58"/>
      <c r="X431" s="188"/>
      <c r="Y431" s="188"/>
      <c r="Z431" s="188"/>
      <c r="AA431" s="64"/>
      <c r="AB431" s="64"/>
      <c r="AC431" s="189"/>
      <c r="AD431" s="259"/>
      <c r="AE431" s="259"/>
      <c r="AF431" s="58"/>
      <c r="AG431" s="30"/>
      <c r="AH431" s="58"/>
      <c r="AI431" s="30"/>
      <c r="AJ431" s="134"/>
      <c r="AK431" s="208"/>
      <c r="AL431" s="290"/>
      <c r="AM431" s="88" t="str">
        <f t="shared" si="39"/>
        <v/>
      </c>
      <c r="AN431" s="123" t="str">
        <f t="shared" si="40"/>
        <v/>
      </c>
      <c r="AO431" s="123" t="str">
        <f t="shared" si="41"/>
        <v/>
      </c>
      <c r="AP431" s="123" t="str">
        <f t="shared" si="42"/>
        <v/>
      </c>
      <c r="AQ431" s="89" t="str">
        <f t="shared" si="43"/>
        <v/>
      </c>
      <c r="AR431" s="39"/>
      <c r="AS431" s="234"/>
      <c r="AT431" s="39"/>
    </row>
    <row r="432" spans="2:46" ht="13.5" customHeight="1" thickBot="1" x14ac:dyDescent="0.2">
      <c r="B432" s="291"/>
      <c r="C432" s="29"/>
      <c r="D432" s="187"/>
      <c r="E432" s="58"/>
      <c r="F432" s="190"/>
      <c r="G432" s="190"/>
      <c r="H432" s="190"/>
      <c r="I432" s="58"/>
      <c r="J432" s="58"/>
      <c r="K432" s="189"/>
      <c r="L432" s="259"/>
      <c r="M432" s="259"/>
      <c r="N432" s="58"/>
      <c r="O432" s="30"/>
      <c r="P432" s="58"/>
      <c r="Q432" s="30"/>
      <c r="R432" s="185"/>
      <c r="S432" s="206"/>
      <c r="T432" s="291"/>
      <c r="U432" s="29"/>
      <c r="V432" s="187"/>
      <c r="W432" s="58"/>
      <c r="X432" s="190"/>
      <c r="Y432" s="190"/>
      <c r="Z432" s="190"/>
      <c r="AA432" s="58"/>
      <c r="AB432" s="58"/>
      <c r="AC432" s="189"/>
      <c r="AD432" s="259"/>
      <c r="AE432" s="259"/>
      <c r="AF432" s="58"/>
      <c r="AG432" s="30"/>
      <c r="AH432" s="58"/>
      <c r="AI432" s="30"/>
      <c r="AJ432" s="185"/>
      <c r="AK432" s="208"/>
      <c r="AL432" s="291"/>
      <c r="AM432" s="124" t="str">
        <f t="shared" si="39"/>
        <v/>
      </c>
      <c r="AN432" s="125" t="str">
        <f t="shared" si="40"/>
        <v/>
      </c>
      <c r="AO432" s="125" t="str">
        <f t="shared" si="41"/>
        <v/>
      </c>
      <c r="AP432" s="125" t="str">
        <f t="shared" si="42"/>
        <v/>
      </c>
      <c r="AQ432" s="126" t="str">
        <f t="shared" si="43"/>
        <v/>
      </c>
      <c r="AR432" s="39"/>
      <c r="AS432" s="234"/>
      <c r="AT432" s="39"/>
    </row>
    <row r="433" spans="2:46" ht="13.5" customHeight="1" x14ac:dyDescent="0.15">
      <c r="B433" s="289" t="s">
        <v>152</v>
      </c>
      <c r="C433" s="27" t="s">
        <v>34</v>
      </c>
      <c r="D433" s="41"/>
      <c r="E433" s="57"/>
      <c r="F433" s="98"/>
      <c r="G433" s="98"/>
      <c r="H433" s="98"/>
      <c r="I433" s="62"/>
      <c r="J433" s="62"/>
      <c r="K433" s="63"/>
      <c r="L433" s="258"/>
      <c r="M433" s="258"/>
      <c r="N433" s="57"/>
      <c r="O433" s="28"/>
      <c r="P433" s="57"/>
      <c r="Q433" s="28"/>
      <c r="R433" s="133"/>
      <c r="S433" s="206"/>
      <c r="T433" s="289" t="s">
        <v>152</v>
      </c>
      <c r="U433" s="27" t="s">
        <v>34</v>
      </c>
      <c r="V433" s="41"/>
      <c r="W433" s="57"/>
      <c r="X433" s="98"/>
      <c r="Y433" s="98"/>
      <c r="Z433" s="98"/>
      <c r="AA433" s="62"/>
      <c r="AB433" s="62"/>
      <c r="AC433" s="63"/>
      <c r="AD433" s="258"/>
      <c r="AE433" s="258"/>
      <c r="AF433" s="57"/>
      <c r="AG433" s="28"/>
      <c r="AH433" s="57"/>
      <c r="AI433" s="28"/>
      <c r="AJ433" s="133"/>
      <c r="AK433" s="208"/>
      <c r="AL433" s="289" t="s">
        <v>152</v>
      </c>
      <c r="AM433" s="121" t="str">
        <f t="shared" si="39"/>
        <v/>
      </c>
      <c r="AN433" s="97" t="str">
        <f t="shared" si="40"/>
        <v/>
      </c>
      <c r="AO433" s="97" t="str">
        <f t="shared" si="41"/>
        <v/>
      </c>
      <c r="AP433" s="97" t="str">
        <f t="shared" si="42"/>
        <v/>
      </c>
      <c r="AQ433" s="122" t="str">
        <f t="shared" si="43"/>
        <v/>
      </c>
      <c r="AR433" s="39"/>
      <c r="AS433" s="234"/>
      <c r="AT433" s="39"/>
    </row>
    <row r="434" spans="2:46" ht="13.5" customHeight="1" x14ac:dyDescent="0.15">
      <c r="B434" s="290"/>
      <c r="C434" s="29" t="s">
        <v>35</v>
      </c>
      <c r="D434" s="187"/>
      <c r="E434" s="58"/>
      <c r="F434" s="188"/>
      <c r="G434" s="188"/>
      <c r="H434" s="188"/>
      <c r="I434" s="64"/>
      <c r="J434" s="64"/>
      <c r="K434" s="189"/>
      <c r="L434" s="259"/>
      <c r="M434" s="259"/>
      <c r="N434" s="58"/>
      <c r="O434" s="30"/>
      <c r="P434" s="58"/>
      <c r="Q434" s="30"/>
      <c r="R434" s="134"/>
      <c r="S434" s="206"/>
      <c r="T434" s="290"/>
      <c r="U434" s="29" t="s">
        <v>35</v>
      </c>
      <c r="V434" s="187"/>
      <c r="W434" s="58"/>
      <c r="X434" s="188"/>
      <c r="Y434" s="188"/>
      <c r="Z434" s="188"/>
      <c r="AA434" s="64"/>
      <c r="AB434" s="64"/>
      <c r="AC434" s="189"/>
      <c r="AD434" s="259"/>
      <c r="AE434" s="259"/>
      <c r="AF434" s="58"/>
      <c r="AG434" s="30"/>
      <c r="AH434" s="58"/>
      <c r="AI434" s="30"/>
      <c r="AJ434" s="134"/>
      <c r="AK434" s="208"/>
      <c r="AL434" s="290"/>
      <c r="AM434" s="88" t="str">
        <f t="shared" si="39"/>
        <v/>
      </c>
      <c r="AN434" s="123" t="str">
        <f t="shared" si="40"/>
        <v/>
      </c>
      <c r="AO434" s="123" t="str">
        <f t="shared" si="41"/>
        <v/>
      </c>
      <c r="AP434" s="123" t="str">
        <f t="shared" si="42"/>
        <v/>
      </c>
      <c r="AQ434" s="89" t="str">
        <f t="shared" si="43"/>
        <v/>
      </c>
      <c r="AR434" s="39"/>
      <c r="AS434" s="234"/>
      <c r="AT434" s="39"/>
    </row>
    <row r="435" spans="2:46" ht="13.5" customHeight="1" x14ac:dyDescent="0.15">
      <c r="B435" s="290"/>
      <c r="C435" s="29" t="s">
        <v>36</v>
      </c>
      <c r="D435" s="187"/>
      <c r="E435" s="58"/>
      <c r="F435" s="188"/>
      <c r="G435" s="188"/>
      <c r="H435" s="188"/>
      <c r="I435" s="64"/>
      <c r="J435" s="64"/>
      <c r="K435" s="189"/>
      <c r="L435" s="259"/>
      <c r="M435" s="259"/>
      <c r="N435" s="58"/>
      <c r="O435" s="30"/>
      <c r="P435" s="58"/>
      <c r="Q435" s="30"/>
      <c r="R435" s="134"/>
      <c r="S435" s="206"/>
      <c r="T435" s="290"/>
      <c r="U435" s="29" t="s">
        <v>36</v>
      </c>
      <c r="V435" s="187"/>
      <c r="W435" s="58"/>
      <c r="X435" s="188"/>
      <c r="Y435" s="188"/>
      <c r="Z435" s="188"/>
      <c r="AA435" s="64"/>
      <c r="AB435" s="64"/>
      <c r="AC435" s="189"/>
      <c r="AD435" s="259"/>
      <c r="AE435" s="259"/>
      <c r="AF435" s="58"/>
      <c r="AG435" s="30"/>
      <c r="AH435" s="58"/>
      <c r="AI435" s="30"/>
      <c r="AJ435" s="134"/>
      <c r="AK435" s="208"/>
      <c r="AL435" s="290"/>
      <c r="AM435" s="88" t="str">
        <f t="shared" si="39"/>
        <v/>
      </c>
      <c r="AN435" s="123" t="str">
        <f t="shared" si="40"/>
        <v/>
      </c>
      <c r="AO435" s="123" t="str">
        <f t="shared" si="41"/>
        <v/>
      </c>
      <c r="AP435" s="123" t="str">
        <f t="shared" si="42"/>
        <v/>
      </c>
      <c r="AQ435" s="89" t="str">
        <f t="shared" si="43"/>
        <v/>
      </c>
      <c r="AR435" s="39"/>
      <c r="AS435" s="234"/>
      <c r="AT435" s="39"/>
    </row>
    <row r="436" spans="2:46" ht="13.5" customHeight="1" x14ac:dyDescent="0.15">
      <c r="B436" s="290"/>
      <c r="C436" s="29" t="s">
        <v>38</v>
      </c>
      <c r="D436" s="187"/>
      <c r="E436" s="58"/>
      <c r="F436" s="188"/>
      <c r="G436" s="188"/>
      <c r="H436" s="188"/>
      <c r="I436" s="64"/>
      <c r="J436" s="64"/>
      <c r="K436" s="189"/>
      <c r="L436" s="259"/>
      <c r="M436" s="259"/>
      <c r="N436" s="58"/>
      <c r="O436" s="30"/>
      <c r="P436" s="58"/>
      <c r="Q436" s="30"/>
      <c r="R436" s="134"/>
      <c r="S436" s="206"/>
      <c r="T436" s="290"/>
      <c r="U436" s="29" t="s">
        <v>38</v>
      </c>
      <c r="V436" s="187"/>
      <c r="W436" s="58"/>
      <c r="X436" s="188"/>
      <c r="Y436" s="188"/>
      <c r="Z436" s="188"/>
      <c r="AA436" s="64"/>
      <c r="AB436" s="64"/>
      <c r="AC436" s="189"/>
      <c r="AD436" s="259"/>
      <c r="AE436" s="259"/>
      <c r="AF436" s="58"/>
      <c r="AG436" s="30"/>
      <c r="AH436" s="58"/>
      <c r="AI436" s="30"/>
      <c r="AJ436" s="134"/>
      <c r="AK436" s="208"/>
      <c r="AL436" s="290"/>
      <c r="AM436" s="88" t="str">
        <f t="shared" si="39"/>
        <v/>
      </c>
      <c r="AN436" s="123" t="str">
        <f t="shared" si="40"/>
        <v/>
      </c>
      <c r="AO436" s="123" t="str">
        <f t="shared" si="41"/>
        <v/>
      </c>
      <c r="AP436" s="123" t="str">
        <f t="shared" si="42"/>
        <v/>
      </c>
      <c r="AQ436" s="89" t="str">
        <f t="shared" si="43"/>
        <v/>
      </c>
      <c r="AR436" s="39"/>
      <c r="AS436" s="234"/>
      <c r="AT436" s="39"/>
    </row>
    <row r="437" spans="2:46" ht="13.5" customHeight="1" thickBot="1" x14ac:dyDescent="0.2">
      <c r="B437" s="291"/>
      <c r="C437" s="29"/>
      <c r="D437" s="187"/>
      <c r="E437" s="58"/>
      <c r="F437" s="190"/>
      <c r="G437" s="190"/>
      <c r="H437" s="190"/>
      <c r="I437" s="58"/>
      <c r="J437" s="58"/>
      <c r="K437" s="189"/>
      <c r="L437" s="259"/>
      <c r="M437" s="259"/>
      <c r="N437" s="58"/>
      <c r="O437" s="30"/>
      <c r="P437" s="58"/>
      <c r="Q437" s="30"/>
      <c r="R437" s="185"/>
      <c r="S437" s="206"/>
      <c r="T437" s="291"/>
      <c r="U437" s="29"/>
      <c r="V437" s="187"/>
      <c r="W437" s="58"/>
      <c r="X437" s="190"/>
      <c r="Y437" s="190"/>
      <c r="Z437" s="190"/>
      <c r="AA437" s="58"/>
      <c r="AB437" s="58"/>
      <c r="AC437" s="189"/>
      <c r="AD437" s="259"/>
      <c r="AE437" s="259"/>
      <c r="AF437" s="58"/>
      <c r="AG437" s="30"/>
      <c r="AH437" s="58"/>
      <c r="AI437" s="30"/>
      <c r="AJ437" s="185"/>
      <c r="AK437" s="208"/>
      <c r="AL437" s="291"/>
      <c r="AM437" s="124" t="str">
        <f t="shared" si="39"/>
        <v/>
      </c>
      <c r="AN437" s="125" t="str">
        <f t="shared" si="40"/>
        <v/>
      </c>
      <c r="AO437" s="125" t="str">
        <f t="shared" si="41"/>
        <v/>
      </c>
      <c r="AP437" s="125" t="str">
        <f t="shared" si="42"/>
        <v/>
      </c>
      <c r="AQ437" s="126" t="str">
        <f t="shared" si="43"/>
        <v/>
      </c>
      <c r="AR437" s="39"/>
      <c r="AS437" s="234"/>
      <c r="AT437" s="39"/>
    </row>
    <row r="438" spans="2:46" ht="13.5" customHeight="1" x14ac:dyDescent="0.15">
      <c r="B438" s="289" t="s">
        <v>153</v>
      </c>
      <c r="C438" s="27" t="s">
        <v>34</v>
      </c>
      <c r="D438" s="41"/>
      <c r="E438" s="57"/>
      <c r="F438" s="98"/>
      <c r="G438" s="98"/>
      <c r="H438" s="98"/>
      <c r="I438" s="62"/>
      <c r="J438" s="62"/>
      <c r="K438" s="63"/>
      <c r="L438" s="258"/>
      <c r="M438" s="258"/>
      <c r="N438" s="57"/>
      <c r="O438" s="28"/>
      <c r="P438" s="57"/>
      <c r="Q438" s="28"/>
      <c r="R438" s="133"/>
      <c r="S438" s="206"/>
      <c r="T438" s="289" t="s">
        <v>153</v>
      </c>
      <c r="U438" s="27" t="s">
        <v>34</v>
      </c>
      <c r="V438" s="41"/>
      <c r="W438" s="57"/>
      <c r="X438" s="98"/>
      <c r="Y438" s="98"/>
      <c r="Z438" s="98"/>
      <c r="AA438" s="62"/>
      <c r="AB438" s="62"/>
      <c r="AC438" s="63"/>
      <c r="AD438" s="258"/>
      <c r="AE438" s="258"/>
      <c r="AF438" s="57"/>
      <c r="AG438" s="28"/>
      <c r="AH438" s="57"/>
      <c r="AI438" s="28"/>
      <c r="AJ438" s="133"/>
      <c r="AK438" s="208"/>
      <c r="AL438" s="289" t="s">
        <v>153</v>
      </c>
      <c r="AM438" s="121" t="str">
        <f t="shared" si="39"/>
        <v/>
      </c>
      <c r="AN438" s="97" t="str">
        <f t="shared" si="40"/>
        <v/>
      </c>
      <c r="AO438" s="97" t="str">
        <f t="shared" si="41"/>
        <v/>
      </c>
      <c r="AP438" s="97" t="str">
        <f t="shared" si="42"/>
        <v/>
      </c>
      <c r="AQ438" s="122" t="str">
        <f t="shared" si="43"/>
        <v/>
      </c>
      <c r="AR438" s="39"/>
      <c r="AS438" s="234"/>
      <c r="AT438" s="39"/>
    </row>
    <row r="439" spans="2:46" ht="13.5" customHeight="1" x14ac:dyDescent="0.15">
      <c r="B439" s="290"/>
      <c r="C439" s="29" t="s">
        <v>35</v>
      </c>
      <c r="D439" s="187"/>
      <c r="E439" s="58"/>
      <c r="F439" s="188"/>
      <c r="G439" s="188"/>
      <c r="H439" s="188"/>
      <c r="I439" s="64"/>
      <c r="J439" s="64"/>
      <c r="K439" s="189"/>
      <c r="L439" s="259"/>
      <c r="M439" s="259"/>
      <c r="N439" s="58"/>
      <c r="O439" s="30"/>
      <c r="P439" s="58"/>
      <c r="Q439" s="30"/>
      <c r="R439" s="134"/>
      <c r="S439" s="206"/>
      <c r="T439" s="290"/>
      <c r="U439" s="29" t="s">
        <v>35</v>
      </c>
      <c r="V439" s="187"/>
      <c r="W439" s="58"/>
      <c r="X439" s="188"/>
      <c r="Y439" s="188"/>
      <c r="Z439" s="188"/>
      <c r="AA439" s="64"/>
      <c r="AB439" s="64"/>
      <c r="AC439" s="189"/>
      <c r="AD439" s="259"/>
      <c r="AE439" s="259"/>
      <c r="AF439" s="58"/>
      <c r="AG439" s="30"/>
      <c r="AH439" s="58"/>
      <c r="AI439" s="30"/>
      <c r="AJ439" s="134"/>
      <c r="AK439" s="208"/>
      <c r="AL439" s="290"/>
      <c r="AM439" s="88" t="str">
        <f t="shared" si="39"/>
        <v/>
      </c>
      <c r="AN439" s="123" t="str">
        <f t="shared" si="40"/>
        <v/>
      </c>
      <c r="AO439" s="123" t="str">
        <f t="shared" si="41"/>
        <v/>
      </c>
      <c r="AP439" s="123" t="str">
        <f t="shared" si="42"/>
        <v/>
      </c>
      <c r="AQ439" s="89" t="str">
        <f t="shared" si="43"/>
        <v/>
      </c>
      <c r="AR439" s="39"/>
      <c r="AS439" s="234"/>
      <c r="AT439" s="39"/>
    </row>
    <row r="440" spans="2:46" ht="13.5" customHeight="1" x14ac:dyDescent="0.15">
      <c r="B440" s="290"/>
      <c r="C440" s="29" t="s">
        <v>36</v>
      </c>
      <c r="D440" s="187"/>
      <c r="E440" s="58"/>
      <c r="F440" s="188"/>
      <c r="G440" s="188"/>
      <c r="H440" s="188"/>
      <c r="I440" s="64"/>
      <c r="J440" s="64"/>
      <c r="K440" s="189"/>
      <c r="L440" s="259"/>
      <c r="M440" s="259"/>
      <c r="N440" s="58"/>
      <c r="O440" s="30"/>
      <c r="P440" s="58"/>
      <c r="Q440" s="30"/>
      <c r="R440" s="134"/>
      <c r="S440" s="206"/>
      <c r="T440" s="290"/>
      <c r="U440" s="29" t="s">
        <v>36</v>
      </c>
      <c r="V440" s="187"/>
      <c r="W440" s="58"/>
      <c r="X440" s="188"/>
      <c r="Y440" s="188"/>
      <c r="Z440" s="188"/>
      <c r="AA440" s="64"/>
      <c r="AB440" s="64"/>
      <c r="AC440" s="189"/>
      <c r="AD440" s="259"/>
      <c r="AE440" s="259"/>
      <c r="AF440" s="58"/>
      <c r="AG440" s="30"/>
      <c r="AH440" s="58"/>
      <c r="AI440" s="30"/>
      <c r="AJ440" s="134"/>
      <c r="AK440" s="208"/>
      <c r="AL440" s="290"/>
      <c r="AM440" s="88" t="str">
        <f t="shared" si="39"/>
        <v/>
      </c>
      <c r="AN440" s="123" t="str">
        <f t="shared" si="40"/>
        <v/>
      </c>
      <c r="AO440" s="123" t="str">
        <f t="shared" si="41"/>
        <v/>
      </c>
      <c r="AP440" s="123" t="str">
        <f t="shared" si="42"/>
        <v/>
      </c>
      <c r="AQ440" s="89" t="str">
        <f t="shared" si="43"/>
        <v/>
      </c>
      <c r="AR440" s="39"/>
      <c r="AS440" s="234"/>
      <c r="AT440" s="39"/>
    </row>
    <row r="441" spans="2:46" ht="13.5" customHeight="1" x14ac:dyDescent="0.15">
      <c r="B441" s="290"/>
      <c r="C441" s="29" t="s">
        <v>38</v>
      </c>
      <c r="D441" s="187"/>
      <c r="E441" s="58"/>
      <c r="F441" s="188"/>
      <c r="G441" s="188"/>
      <c r="H441" s="188"/>
      <c r="I441" s="64"/>
      <c r="J441" s="64"/>
      <c r="K441" s="189"/>
      <c r="L441" s="259"/>
      <c r="M441" s="259"/>
      <c r="N441" s="58"/>
      <c r="O441" s="30"/>
      <c r="P441" s="58"/>
      <c r="Q441" s="30"/>
      <c r="R441" s="134"/>
      <c r="S441" s="206"/>
      <c r="T441" s="290"/>
      <c r="U441" s="29" t="s">
        <v>38</v>
      </c>
      <c r="V441" s="187"/>
      <c r="W441" s="58"/>
      <c r="X441" s="188"/>
      <c r="Y441" s="188"/>
      <c r="Z441" s="188"/>
      <c r="AA441" s="64"/>
      <c r="AB441" s="64"/>
      <c r="AC441" s="189"/>
      <c r="AD441" s="259"/>
      <c r="AE441" s="259"/>
      <c r="AF441" s="58"/>
      <c r="AG441" s="30"/>
      <c r="AH441" s="58"/>
      <c r="AI441" s="30"/>
      <c r="AJ441" s="134"/>
      <c r="AK441" s="208"/>
      <c r="AL441" s="290"/>
      <c r="AM441" s="88" t="str">
        <f t="shared" si="39"/>
        <v/>
      </c>
      <c r="AN441" s="123" t="str">
        <f t="shared" si="40"/>
        <v/>
      </c>
      <c r="AO441" s="123" t="str">
        <f t="shared" si="41"/>
        <v/>
      </c>
      <c r="AP441" s="123" t="str">
        <f t="shared" si="42"/>
        <v/>
      </c>
      <c r="AQ441" s="89" t="str">
        <f t="shared" si="43"/>
        <v/>
      </c>
      <c r="AR441" s="39"/>
      <c r="AS441" s="234"/>
      <c r="AT441" s="39"/>
    </row>
    <row r="442" spans="2:46" ht="13.5" customHeight="1" thickBot="1" x14ac:dyDescent="0.2">
      <c r="B442" s="291"/>
      <c r="C442" s="29"/>
      <c r="D442" s="187"/>
      <c r="E442" s="58"/>
      <c r="F442" s="190"/>
      <c r="G442" s="190"/>
      <c r="H442" s="190"/>
      <c r="I442" s="58"/>
      <c r="J442" s="58"/>
      <c r="K442" s="189"/>
      <c r="L442" s="259"/>
      <c r="M442" s="259"/>
      <c r="N442" s="58"/>
      <c r="O442" s="30"/>
      <c r="P442" s="58"/>
      <c r="Q442" s="30"/>
      <c r="R442" s="185"/>
      <c r="S442" s="206"/>
      <c r="T442" s="291"/>
      <c r="U442" s="29"/>
      <c r="V442" s="187"/>
      <c r="W442" s="58"/>
      <c r="X442" s="190"/>
      <c r="Y442" s="190"/>
      <c r="Z442" s="190"/>
      <c r="AA442" s="58"/>
      <c r="AB442" s="58"/>
      <c r="AC442" s="189"/>
      <c r="AD442" s="259"/>
      <c r="AE442" s="259"/>
      <c r="AF442" s="58"/>
      <c r="AG442" s="30"/>
      <c r="AH442" s="58"/>
      <c r="AI442" s="30"/>
      <c r="AJ442" s="185"/>
      <c r="AK442" s="208"/>
      <c r="AL442" s="291"/>
      <c r="AM442" s="124" t="str">
        <f t="shared" si="39"/>
        <v/>
      </c>
      <c r="AN442" s="125" t="str">
        <f t="shared" si="40"/>
        <v/>
      </c>
      <c r="AO442" s="125" t="str">
        <f t="shared" si="41"/>
        <v/>
      </c>
      <c r="AP442" s="125" t="str">
        <f t="shared" si="42"/>
        <v/>
      </c>
      <c r="AQ442" s="126" t="str">
        <f t="shared" si="43"/>
        <v/>
      </c>
      <c r="AR442" s="39"/>
      <c r="AS442" s="234"/>
      <c r="AT442" s="39"/>
    </row>
    <row r="443" spans="2:46" ht="13.5" customHeight="1" x14ac:dyDescent="0.15">
      <c r="B443" s="289" t="s">
        <v>154</v>
      </c>
      <c r="C443" s="27" t="s">
        <v>34</v>
      </c>
      <c r="D443" s="41"/>
      <c r="E443" s="57"/>
      <c r="F443" s="98"/>
      <c r="G443" s="98"/>
      <c r="H443" s="98"/>
      <c r="I443" s="62"/>
      <c r="J443" s="62"/>
      <c r="K443" s="63"/>
      <c r="L443" s="258"/>
      <c r="M443" s="258"/>
      <c r="N443" s="57"/>
      <c r="O443" s="28"/>
      <c r="P443" s="57"/>
      <c r="Q443" s="28"/>
      <c r="R443" s="133"/>
      <c r="S443" s="206"/>
      <c r="T443" s="289" t="s">
        <v>154</v>
      </c>
      <c r="U443" s="27" t="s">
        <v>34</v>
      </c>
      <c r="V443" s="41"/>
      <c r="W443" s="57"/>
      <c r="X443" s="98"/>
      <c r="Y443" s="98"/>
      <c r="Z443" s="98"/>
      <c r="AA443" s="62"/>
      <c r="AB443" s="62"/>
      <c r="AC443" s="63"/>
      <c r="AD443" s="258"/>
      <c r="AE443" s="258"/>
      <c r="AF443" s="57"/>
      <c r="AG443" s="28"/>
      <c r="AH443" s="57"/>
      <c r="AI443" s="28"/>
      <c r="AJ443" s="133"/>
      <c r="AK443" s="208"/>
      <c r="AL443" s="289" t="s">
        <v>154</v>
      </c>
      <c r="AM443" s="121" t="str">
        <f t="shared" si="39"/>
        <v/>
      </c>
      <c r="AN443" s="97" t="str">
        <f t="shared" si="40"/>
        <v/>
      </c>
      <c r="AO443" s="97" t="str">
        <f t="shared" si="41"/>
        <v/>
      </c>
      <c r="AP443" s="97" t="str">
        <f t="shared" si="42"/>
        <v/>
      </c>
      <c r="AQ443" s="122" t="str">
        <f t="shared" si="43"/>
        <v/>
      </c>
      <c r="AR443" s="39"/>
      <c r="AS443" s="234"/>
      <c r="AT443" s="39"/>
    </row>
    <row r="444" spans="2:46" ht="13.5" customHeight="1" x14ac:dyDescent="0.15">
      <c r="B444" s="290"/>
      <c r="C444" s="29" t="s">
        <v>35</v>
      </c>
      <c r="D444" s="187"/>
      <c r="E444" s="58"/>
      <c r="F444" s="188"/>
      <c r="G444" s="188"/>
      <c r="H444" s="188"/>
      <c r="I444" s="64"/>
      <c r="J444" s="64"/>
      <c r="K444" s="189"/>
      <c r="L444" s="259"/>
      <c r="M444" s="259"/>
      <c r="N444" s="58"/>
      <c r="O444" s="30"/>
      <c r="P444" s="58"/>
      <c r="Q444" s="30"/>
      <c r="R444" s="134"/>
      <c r="S444" s="206"/>
      <c r="T444" s="290"/>
      <c r="U444" s="29" t="s">
        <v>35</v>
      </c>
      <c r="V444" s="187"/>
      <c r="W444" s="58"/>
      <c r="X444" s="188"/>
      <c r="Y444" s="188"/>
      <c r="Z444" s="188"/>
      <c r="AA444" s="64"/>
      <c r="AB444" s="64"/>
      <c r="AC444" s="189"/>
      <c r="AD444" s="259"/>
      <c r="AE444" s="259"/>
      <c r="AF444" s="58"/>
      <c r="AG444" s="30"/>
      <c r="AH444" s="58"/>
      <c r="AI444" s="30"/>
      <c r="AJ444" s="134"/>
      <c r="AK444" s="208"/>
      <c r="AL444" s="290"/>
      <c r="AM444" s="88" t="str">
        <f t="shared" si="39"/>
        <v/>
      </c>
      <c r="AN444" s="123" t="str">
        <f t="shared" si="40"/>
        <v/>
      </c>
      <c r="AO444" s="123" t="str">
        <f t="shared" si="41"/>
        <v/>
      </c>
      <c r="AP444" s="123" t="str">
        <f t="shared" si="42"/>
        <v/>
      </c>
      <c r="AQ444" s="89" t="str">
        <f t="shared" si="43"/>
        <v/>
      </c>
      <c r="AR444" s="39"/>
      <c r="AS444" s="234"/>
      <c r="AT444" s="39"/>
    </row>
    <row r="445" spans="2:46" ht="13.5" customHeight="1" x14ac:dyDescent="0.15">
      <c r="B445" s="290"/>
      <c r="C445" s="29" t="s">
        <v>36</v>
      </c>
      <c r="D445" s="187"/>
      <c r="E445" s="58"/>
      <c r="F445" s="188"/>
      <c r="G445" s="188"/>
      <c r="H445" s="188"/>
      <c r="I445" s="64"/>
      <c r="J445" s="64"/>
      <c r="K445" s="189"/>
      <c r="L445" s="259"/>
      <c r="M445" s="259"/>
      <c r="N445" s="58"/>
      <c r="O445" s="30"/>
      <c r="P445" s="58"/>
      <c r="Q445" s="30"/>
      <c r="R445" s="134"/>
      <c r="S445" s="206"/>
      <c r="T445" s="290"/>
      <c r="U445" s="29" t="s">
        <v>36</v>
      </c>
      <c r="V445" s="187"/>
      <c r="W445" s="58"/>
      <c r="X445" s="188"/>
      <c r="Y445" s="188"/>
      <c r="Z445" s="188"/>
      <c r="AA445" s="64"/>
      <c r="AB445" s="64"/>
      <c r="AC445" s="189"/>
      <c r="AD445" s="259"/>
      <c r="AE445" s="259"/>
      <c r="AF445" s="58"/>
      <c r="AG445" s="30"/>
      <c r="AH445" s="58"/>
      <c r="AI445" s="30"/>
      <c r="AJ445" s="134"/>
      <c r="AK445" s="208"/>
      <c r="AL445" s="290"/>
      <c r="AM445" s="88" t="str">
        <f t="shared" si="39"/>
        <v/>
      </c>
      <c r="AN445" s="123" t="str">
        <f t="shared" si="40"/>
        <v/>
      </c>
      <c r="AO445" s="123" t="str">
        <f t="shared" si="41"/>
        <v/>
      </c>
      <c r="AP445" s="123" t="str">
        <f t="shared" si="42"/>
        <v/>
      </c>
      <c r="AQ445" s="89" t="str">
        <f t="shared" si="43"/>
        <v/>
      </c>
      <c r="AR445" s="39"/>
      <c r="AS445" s="234"/>
      <c r="AT445" s="39"/>
    </row>
    <row r="446" spans="2:46" ht="13.5" customHeight="1" x14ac:dyDescent="0.15">
      <c r="B446" s="290"/>
      <c r="C446" s="29" t="s">
        <v>38</v>
      </c>
      <c r="D446" s="187"/>
      <c r="E446" s="58"/>
      <c r="F446" s="188"/>
      <c r="G446" s="188"/>
      <c r="H446" s="188"/>
      <c r="I446" s="64"/>
      <c r="J446" s="64"/>
      <c r="K446" s="189"/>
      <c r="L446" s="259"/>
      <c r="M446" s="259"/>
      <c r="N446" s="58"/>
      <c r="O446" s="30"/>
      <c r="P446" s="58"/>
      <c r="Q446" s="30"/>
      <c r="R446" s="134"/>
      <c r="S446" s="206"/>
      <c r="T446" s="290"/>
      <c r="U446" s="29" t="s">
        <v>38</v>
      </c>
      <c r="V446" s="187"/>
      <c r="W446" s="58"/>
      <c r="X446" s="188"/>
      <c r="Y446" s="188"/>
      <c r="Z446" s="188"/>
      <c r="AA446" s="64"/>
      <c r="AB446" s="64"/>
      <c r="AC446" s="189"/>
      <c r="AD446" s="259"/>
      <c r="AE446" s="259"/>
      <c r="AF446" s="58"/>
      <c r="AG446" s="30"/>
      <c r="AH446" s="58"/>
      <c r="AI446" s="30"/>
      <c r="AJ446" s="134"/>
      <c r="AK446" s="208"/>
      <c r="AL446" s="290"/>
      <c r="AM446" s="88" t="str">
        <f t="shared" si="39"/>
        <v/>
      </c>
      <c r="AN446" s="123" t="str">
        <f t="shared" si="40"/>
        <v/>
      </c>
      <c r="AO446" s="123" t="str">
        <f t="shared" si="41"/>
        <v/>
      </c>
      <c r="AP446" s="123" t="str">
        <f t="shared" si="42"/>
        <v/>
      </c>
      <c r="AQ446" s="89" t="str">
        <f t="shared" si="43"/>
        <v/>
      </c>
      <c r="AR446" s="39"/>
      <c r="AS446" s="234"/>
      <c r="AT446" s="39"/>
    </row>
    <row r="447" spans="2:46" ht="13.5" customHeight="1" thickBot="1" x14ac:dyDescent="0.2">
      <c r="B447" s="291"/>
      <c r="C447" s="29"/>
      <c r="D447" s="187"/>
      <c r="E447" s="58"/>
      <c r="F447" s="190"/>
      <c r="G447" s="190"/>
      <c r="H447" s="190"/>
      <c r="I447" s="58"/>
      <c r="J447" s="58"/>
      <c r="K447" s="189"/>
      <c r="L447" s="259"/>
      <c r="M447" s="259"/>
      <c r="N447" s="58"/>
      <c r="O447" s="30"/>
      <c r="P447" s="58"/>
      <c r="Q447" s="30"/>
      <c r="R447" s="185"/>
      <c r="S447" s="206"/>
      <c r="T447" s="291"/>
      <c r="U447" s="29"/>
      <c r="V447" s="187"/>
      <c r="W447" s="58"/>
      <c r="X447" s="190"/>
      <c r="Y447" s="190"/>
      <c r="Z447" s="190"/>
      <c r="AA447" s="58"/>
      <c r="AB447" s="58"/>
      <c r="AC447" s="189"/>
      <c r="AD447" s="259"/>
      <c r="AE447" s="259"/>
      <c r="AF447" s="58"/>
      <c r="AG447" s="30"/>
      <c r="AH447" s="58"/>
      <c r="AI447" s="30"/>
      <c r="AJ447" s="185"/>
      <c r="AK447" s="208"/>
      <c r="AL447" s="291"/>
      <c r="AM447" s="124" t="str">
        <f t="shared" si="39"/>
        <v/>
      </c>
      <c r="AN447" s="125" t="str">
        <f t="shared" si="40"/>
        <v/>
      </c>
      <c r="AO447" s="125" t="str">
        <f t="shared" si="41"/>
        <v/>
      </c>
      <c r="AP447" s="125" t="str">
        <f t="shared" si="42"/>
        <v/>
      </c>
      <c r="AQ447" s="126" t="str">
        <f t="shared" si="43"/>
        <v/>
      </c>
      <c r="AR447" s="39"/>
      <c r="AS447" s="234"/>
      <c r="AT447" s="39"/>
    </row>
    <row r="448" spans="2:46" ht="13.5" customHeight="1" x14ac:dyDescent="0.15">
      <c r="B448" s="289" t="s">
        <v>155</v>
      </c>
      <c r="C448" s="27" t="s">
        <v>34</v>
      </c>
      <c r="D448" s="41"/>
      <c r="E448" s="57"/>
      <c r="F448" s="98"/>
      <c r="G448" s="98"/>
      <c r="H448" s="98"/>
      <c r="I448" s="62"/>
      <c r="J448" s="62"/>
      <c r="K448" s="63"/>
      <c r="L448" s="258"/>
      <c r="M448" s="258"/>
      <c r="N448" s="57"/>
      <c r="O448" s="28"/>
      <c r="P448" s="57"/>
      <c r="Q448" s="28"/>
      <c r="R448" s="133"/>
      <c r="S448" s="206"/>
      <c r="T448" s="289" t="s">
        <v>155</v>
      </c>
      <c r="U448" s="27" t="s">
        <v>34</v>
      </c>
      <c r="V448" s="41"/>
      <c r="W448" s="57"/>
      <c r="X448" s="98"/>
      <c r="Y448" s="98"/>
      <c r="Z448" s="98"/>
      <c r="AA448" s="62"/>
      <c r="AB448" s="62"/>
      <c r="AC448" s="63"/>
      <c r="AD448" s="258"/>
      <c r="AE448" s="258"/>
      <c r="AF448" s="57"/>
      <c r="AG448" s="28"/>
      <c r="AH448" s="57"/>
      <c r="AI448" s="28"/>
      <c r="AJ448" s="133"/>
      <c r="AK448" s="208"/>
      <c r="AL448" s="289" t="s">
        <v>155</v>
      </c>
      <c r="AM448" s="121" t="str">
        <f t="shared" si="39"/>
        <v/>
      </c>
      <c r="AN448" s="97" t="str">
        <f t="shared" si="40"/>
        <v/>
      </c>
      <c r="AO448" s="97" t="str">
        <f t="shared" si="41"/>
        <v/>
      </c>
      <c r="AP448" s="97" t="str">
        <f t="shared" si="42"/>
        <v/>
      </c>
      <c r="AQ448" s="122" t="str">
        <f t="shared" si="43"/>
        <v/>
      </c>
      <c r="AR448" s="39"/>
      <c r="AS448" s="234"/>
      <c r="AT448" s="39"/>
    </row>
    <row r="449" spans="2:46" ht="13.5" customHeight="1" x14ac:dyDescent="0.15">
      <c r="B449" s="290"/>
      <c r="C449" s="29" t="s">
        <v>35</v>
      </c>
      <c r="D449" s="187"/>
      <c r="E449" s="58"/>
      <c r="F449" s="188"/>
      <c r="G449" s="188"/>
      <c r="H449" s="188"/>
      <c r="I449" s="64"/>
      <c r="J449" s="64"/>
      <c r="K449" s="189"/>
      <c r="L449" s="259"/>
      <c r="M449" s="259"/>
      <c r="N449" s="58"/>
      <c r="O449" s="30"/>
      <c r="P449" s="58"/>
      <c r="Q449" s="30"/>
      <c r="R449" s="134"/>
      <c r="S449" s="206"/>
      <c r="T449" s="290"/>
      <c r="U449" s="29" t="s">
        <v>35</v>
      </c>
      <c r="V449" s="187"/>
      <c r="W449" s="58"/>
      <c r="X449" s="188"/>
      <c r="Y449" s="188"/>
      <c r="Z449" s="188"/>
      <c r="AA449" s="64"/>
      <c r="AB449" s="64"/>
      <c r="AC449" s="189"/>
      <c r="AD449" s="259"/>
      <c r="AE449" s="259"/>
      <c r="AF449" s="58"/>
      <c r="AG449" s="30"/>
      <c r="AH449" s="58"/>
      <c r="AI449" s="30"/>
      <c r="AJ449" s="134"/>
      <c r="AK449" s="208"/>
      <c r="AL449" s="290"/>
      <c r="AM449" s="88" t="str">
        <f t="shared" si="39"/>
        <v/>
      </c>
      <c r="AN449" s="123" t="str">
        <f t="shared" si="40"/>
        <v/>
      </c>
      <c r="AO449" s="123" t="str">
        <f t="shared" si="41"/>
        <v/>
      </c>
      <c r="AP449" s="123" t="str">
        <f t="shared" si="42"/>
        <v/>
      </c>
      <c r="AQ449" s="89" t="str">
        <f t="shared" si="43"/>
        <v/>
      </c>
      <c r="AR449" s="39"/>
      <c r="AS449" s="234"/>
      <c r="AT449" s="39"/>
    </row>
    <row r="450" spans="2:46" ht="13.5" customHeight="1" x14ac:dyDescent="0.15">
      <c r="B450" s="290"/>
      <c r="C450" s="29" t="s">
        <v>36</v>
      </c>
      <c r="D450" s="187"/>
      <c r="E450" s="58"/>
      <c r="F450" s="188"/>
      <c r="G450" s="188"/>
      <c r="H450" s="188"/>
      <c r="I450" s="64"/>
      <c r="J450" s="64"/>
      <c r="K450" s="189"/>
      <c r="L450" s="259"/>
      <c r="M450" s="259"/>
      <c r="N450" s="58"/>
      <c r="O450" s="30"/>
      <c r="P450" s="58"/>
      <c r="Q450" s="30"/>
      <c r="R450" s="134"/>
      <c r="S450" s="206"/>
      <c r="T450" s="290"/>
      <c r="U450" s="29" t="s">
        <v>36</v>
      </c>
      <c r="V450" s="187"/>
      <c r="W450" s="58"/>
      <c r="X450" s="188"/>
      <c r="Y450" s="188"/>
      <c r="Z450" s="188"/>
      <c r="AA450" s="64"/>
      <c r="AB450" s="64"/>
      <c r="AC450" s="189"/>
      <c r="AD450" s="259"/>
      <c r="AE450" s="259"/>
      <c r="AF450" s="58"/>
      <c r="AG450" s="30"/>
      <c r="AH450" s="58"/>
      <c r="AI450" s="30"/>
      <c r="AJ450" s="134"/>
      <c r="AK450" s="208"/>
      <c r="AL450" s="290"/>
      <c r="AM450" s="88" t="str">
        <f t="shared" si="39"/>
        <v/>
      </c>
      <c r="AN450" s="123" t="str">
        <f t="shared" si="40"/>
        <v/>
      </c>
      <c r="AO450" s="123" t="str">
        <f t="shared" si="41"/>
        <v/>
      </c>
      <c r="AP450" s="123" t="str">
        <f t="shared" si="42"/>
        <v/>
      </c>
      <c r="AQ450" s="89" t="str">
        <f t="shared" si="43"/>
        <v/>
      </c>
      <c r="AR450" s="39"/>
      <c r="AS450" s="234"/>
      <c r="AT450" s="39"/>
    </row>
    <row r="451" spans="2:46" ht="13.5" customHeight="1" x14ac:dyDescent="0.15">
      <c r="B451" s="290"/>
      <c r="C451" s="29" t="s">
        <v>38</v>
      </c>
      <c r="D451" s="187"/>
      <c r="E451" s="58"/>
      <c r="F451" s="188"/>
      <c r="G451" s="188"/>
      <c r="H451" s="188"/>
      <c r="I451" s="64"/>
      <c r="J451" s="64"/>
      <c r="K451" s="189"/>
      <c r="L451" s="259"/>
      <c r="M451" s="259"/>
      <c r="N451" s="58"/>
      <c r="O451" s="30"/>
      <c r="P451" s="58"/>
      <c r="Q451" s="30"/>
      <c r="R451" s="134"/>
      <c r="S451" s="206"/>
      <c r="T451" s="290"/>
      <c r="U451" s="29" t="s">
        <v>38</v>
      </c>
      <c r="V451" s="187"/>
      <c r="W451" s="58"/>
      <c r="X451" s="188"/>
      <c r="Y451" s="188"/>
      <c r="Z451" s="188"/>
      <c r="AA451" s="64"/>
      <c r="AB451" s="64"/>
      <c r="AC451" s="189"/>
      <c r="AD451" s="259"/>
      <c r="AE451" s="259"/>
      <c r="AF451" s="58"/>
      <c r="AG451" s="30"/>
      <c r="AH451" s="58"/>
      <c r="AI451" s="30"/>
      <c r="AJ451" s="134"/>
      <c r="AK451" s="208"/>
      <c r="AL451" s="290"/>
      <c r="AM451" s="88" t="str">
        <f t="shared" si="39"/>
        <v/>
      </c>
      <c r="AN451" s="123" t="str">
        <f t="shared" si="40"/>
        <v/>
      </c>
      <c r="AO451" s="123" t="str">
        <f t="shared" si="41"/>
        <v/>
      </c>
      <c r="AP451" s="123" t="str">
        <f t="shared" si="42"/>
        <v/>
      </c>
      <c r="AQ451" s="89" t="str">
        <f t="shared" si="43"/>
        <v/>
      </c>
      <c r="AR451" s="39"/>
      <c r="AS451" s="234"/>
      <c r="AT451" s="39"/>
    </row>
    <row r="452" spans="2:46" ht="13.5" customHeight="1" thickBot="1" x14ac:dyDescent="0.2">
      <c r="B452" s="291"/>
      <c r="C452" s="29"/>
      <c r="D452" s="187"/>
      <c r="E452" s="58"/>
      <c r="F452" s="190"/>
      <c r="G452" s="190"/>
      <c r="H452" s="190"/>
      <c r="I452" s="58"/>
      <c r="J452" s="58"/>
      <c r="K452" s="189"/>
      <c r="L452" s="259"/>
      <c r="M452" s="259"/>
      <c r="N452" s="58"/>
      <c r="O452" s="30"/>
      <c r="P452" s="58"/>
      <c r="Q452" s="30"/>
      <c r="R452" s="185"/>
      <c r="S452" s="206"/>
      <c r="T452" s="291"/>
      <c r="U452" s="29"/>
      <c r="V452" s="187"/>
      <c r="W452" s="58"/>
      <c r="X452" s="190"/>
      <c r="Y452" s="190"/>
      <c r="Z452" s="190"/>
      <c r="AA452" s="58"/>
      <c r="AB452" s="58"/>
      <c r="AC452" s="189"/>
      <c r="AD452" s="259"/>
      <c r="AE452" s="259"/>
      <c r="AF452" s="58"/>
      <c r="AG452" s="30"/>
      <c r="AH452" s="58"/>
      <c r="AI452" s="30"/>
      <c r="AJ452" s="185"/>
      <c r="AK452" s="208"/>
      <c r="AL452" s="291"/>
      <c r="AM452" s="124" t="str">
        <f t="shared" si="39"/>
        <v/>
      </c>
      <c r="AN452" s="125" t="str">
        <f t="shared" si="40"/>
        <v/>
      </c>
      <c r="AO452" s="125" t="str">
        <f t="shared" si="41"/>
        <v/>
      </c>
      <c r="AP452" s="125" t="str">
        <f t="shared" si="42"/>
        <v/>
      </c>
      <c r="AQ452" s="126" t="str">
        <f t="shared" si="43"/>
        <v/>
      </c>
      <c r="AR452" s="39"/>
      <c r="AS452" s="234"/>
      <c r="AT452" s="39"/>
    </row>
    <row r="453" spans="2:46" ht="13.5" customHeight="1" x14ac:dyDescent="0.15">
      <c r="B453" s="289" t="s">
        <v>156</v>
      </c>
      <c r="C453" s="27" t="s">
        <v>34</v>
      </c>
      <c r="D453" s="41"/>
      <c r="E453" s="57"/>
      <c r="F453" s="98"/>
      <c r="G453" s="98"/>
      <c r="H453" s="98"/>
      <c r="I453" s="62"/>
      <c r="J453" s="62"/>
      <c r="K453" s="63"/>
      <c r="L453" s="258"/>
      <c r="M453" s="258"/>
      <c r="N453" s="57"/>
      <c r="O453" s="28"/>
      <c r="P453" s="57"/>
      <c r="Q453" s="28"/>
      <c r="R453" s="133"/>
      <c r="S453" s="206"/>
      <c r="T453" s="289" t="s">
        <v>156</v>
      </c>
      <c r="U453" s="27" t="s">
        <v>34</v>
      </c>
      <c r="V453" s="41"/>
      <c r="W453" s="57"/>
      <c r="X453" s="98"/>
      <c r="Y453" s="98"/>
      <c r="Z453" s="98"/>
      <c r="AA453" s="62"/>
      <c r="AB453" s="62"/>
      <c r="AC453" s="63"/>
      <c r="AD453" s="258"/>
      <c r="AE453" s="258"/>
      <c r="AF453" s="57"/>
      <c r="AG453" s="28"/>
      <c r="AH453" s="57"/>
      <c r="AI453" s="28"/>
      <c r="AJ453" s="133"/>
      <c r="AK453" s="208"/>
      <c r="AL453" s="289" t="s">
        <v>156</v>
      </c>
      <c r="AM453" s="121" t="str">
        <f t="shared" si="39"/>
        <v/>
      </c>
      <c r="AN453" s="97" t="str">
        <f t="shared" si="40"/>
        <v/>
      </c>
      <c r="AO453" s="97" t="str">
        <f t="shared" si="41"/>
        <v/>
      </c>
      <c r="AP453" s="97" t="str">
        <f t="shared" si="42"/>
        <v/>
      </c>
      <c r="AQ453" s="122" t="str">
        <f t="shared" si="43"/>
        <v/>
      </c>
      <c r="AR453" s="39"/>
      <c r="AS453" s="234"/>
      <c r="AT453" s="39"/>
    </row>
    <row r="454" spans="2:46" ht="13.5" customHeight="1" x14ac:dyDescent="0.15">
      <c r="B454" s="290"/>
      <c r="C454" s="29" t="s">
        <v>35</v>
      </c>
      <c r="D454" s="187"/>
      <c r="E454" s="58"/>
      <c r="F454" s="188"/>
      <c r="G454" s="188"/>
      <c r="H454" s="188"/>
      <c r="I454" s="64"/>
      <c r="J454" s="64"/>
      <c r="K454" s="189"/>
      <c r="L454" s="259"/>
      <c r="M454" s="259"/>
      <c r="N454" s="58"/>
      <c r="O454" s="30"/>
      <c r="P454" s="58"/>
      <c r="Q454" s="30"/>
      <c r="R454" s="134"/>
      <c r="S454" s="206"/>
      <c r="T454" s="290"/>
      <c r="U454" s="29" t="s">
        <v>35</v>
      </c>
      <c r="V454" s="187"/>
      <c r="W454" s="58"/>
      <c r="X454" s="188"/>
      <c r="Y454" s="188"/>
      <c r="Z454" s="188"/>
      <c r="AA454" s="64"/>
      <c r="AB454" s="64"/>
      <c r="AC454" s="189"/>
      <c r="AD454" s="259"/>
      <c r="AE454" s="259"/>
      <c r="AF454" s="58"/>
      <c r="AG454" s="30"/>
      <c r="AH454" s="58"/>
      <c r="AI454" s="30"/>
      <c r="AJ454" s="134"/>
      <c r="AK454" s="208"/>
      <c r="AL454" s="290"/>
      <c r="AM454" s="88" t="str">
        <f t="shared" si="39"/>
        <v/>
      </c>
      <c r="AN454" s="123" t="str">
        <f t="shared" si="40"/>
        <v/>
      </c>
      <c r="AO454" s="123" t="str">
        <f t="shared" si="41"/>
        <v/>
      </c>
      <c r="AP454" s="123" t="str">
        <f t="shared" si="42"/>
        <v/>
      </c>
      <c r="AQ454" s="89" t="str">
        <f t="shared" si="43"/>
        <v/>
      </c>
      <c r="AR454" s="39"/>
      <c r="AS454" s="234"/>
      <c r="AT454" s="39"/>
    </row>
    <row r="455" spans="2:46" ht="13.5" customHeight="1" x14ac:dyDescent="0.15">
      <c r="B455" s="290"/>
      <c r="C455" s="29" t="s">
        <v>36</v>
      </c>
      <c r="D455" s="187"/>
      <c r="E455" s="58"/>
      <c r="F455" s="188"/>
      <c r="G455" s="188"/>
      <c r="H455" s="188"/>
      <c r="I455" s="64"/>
      <c r="J455" s="64"/>
      <c r="K455" s="189"/>
      <c r="L455" s="259"/>
      <c r="M455" s="259"/>
      <c r="N455" s="58"/>
      <c r="O455" s="30"/>
      <c r="P455" s="58"/>
      <c r="Q455" s="30"/>
      <c r="R455" s="134"/>
      <c r="S455" s="206"/>
      <c r="T455" s="290"/>
      <c r="U455" s="29" t="s">
        <v>36</v>
      </c>
      <c r="V455" s="187"/>
      <c r="W455" s="58"/>
      <c r="X455" s="188"/>
      <c r="Y455" s="188"/>
      <c r="Z455" s="188"/>
      <c r="AA455" s="64"/>
      <c r="AB455" s="64"/>
      <c r="AC455" s="189"/>
      <c r="AD455" s="259"/>
      <c r="AE455" s="259"/>
      <c r="AF455" s="58"/>
      <c r="AG455" s="30"/>
      <c r="AH455" s="58"/>
      <c r="AI455" s="30"/>
      <c r="AJ455" s="134"/>
      <c r="AK455" s="208"/>
      <c r="AL455" s="290"/>
      <c r="AM455" s="88" t="str">
        <f t="shared" si="39"/>
        <v/>
      </c>
      <c r="AN455" s="123" t="str">
        <f t="shared" si="40"/>
        <v/>
      </c>
      <c r="AO455" s="123" t="str">
        <f t="shared" si="41"/>
        <v/>
      </c>
      <c r="AP455" s="123" t="str">
        <f t="shared" si="42"/>
        <v/>
      </c>
      <c r="AQ455" s="89" t="str">
        <f t="shared" si="43"/>
        <v/>
      </c>
      <c r="AR455" s="39"/>
      <c r="AS455" s="234"/>
      <c r="AT455" s="39"/>
    </row>
    <row r="456" spans="2:46" ht="13.5" customHeight="1" x14ac:dyDescent="0.15">
      <c r="B456" s="290"/>
      <c r="C456" s="29" t="s">
        <v>38</v>
      </c>
      <c r="D456" s="187"/>
      <c r="E456" s="58"/>
      <c r="F456" s="188"/>
      <c r="G456" s="188"/>
      <c r="H456" s="188"/>
      <c r="I456" s="64"/>
      <c r="J456" s="64"/>
      <c r="K456" s="189"/>
      <c r="L456" s="259"/>
      <c r="M456" s="259"/>
      <c r="N456" s="58"/>
      <c r="O456" s="30"/>
      <c r="P456" s="58"/>
      <c r="Q456" s="30"/>
      <c r="R456" s="134"/>
      <c r="S456" s="206"/>
      <c r="T456" s="290"/>
      <c r="U456" s="29" t="s">
        <v>38</v>
      </c>
      <c r="V456" s="187"/>
      <c r="W456" s="58"/>
      <c r="X456" s="188"/>
      <c r="Y456" s="188"/>
      <c r="Z456" s="188"/>
      <c r="AA456" s="64"/>
      <c r="AB456" s="64"/>
      <c r="AC456" s="189"/>
      <c r="AD456" s="259"/>
      <c r="AE456" s="259"/>
      <c r="AF456" s="58"/>
      <c r="AG456" s="30"/>
      <c r="AH456" s="58"/>
      <c r="AI456" s="30"/>
      <c r="AJ456" s="134"/>
      <c r="AK456" s="208"/>
      <c r="AL456" s="290"/>
      <c r="AM456" s="88" t="str">
        <f t="shared" si="39"/>
        <v/>
      </c>
      <c r="AN456" s="123" t="str">
        <f t="shared" si="40"/>
        <v/>
      </c>
      <c r="AO456" s="123" t="str">
        <f t="shared" si="41"/>
        <v/>
      </c>
      <c r="AP456" s="123" t="str">
        <f t="shared" si="42"/>
        <v/>
      </c>
      <c r="AQ456" s="89" t="str">
        <f t="shared" si="43"/>
        <v/>
      </c>
      <c r="AR456" s="39"/>
      <c r="AS456" s="234"/>
      <c r="AT456" s="39"/>
    </row>
    <row r="457" spans="2:46" ht="13.5" customHeight="1" thickBot="1" x14ac:dyDescent="0.2">
      <c r="B457" s="291"/>
      <c r="C457" s="29"/>
      <c r="D457" s="187"/>
      <c r="E457" s="58"/>
      <c r="F457" s="190"/>
      <c r="G457" s="190"/>
      <c r="H457" s="190"/>
      <c r="I457" s="58"/>
      <c r="J457" s="58"/>
      <c r="K457" s="189"/>
      <c r="L457" s="259"/>
      <c r="M457" s="259"/>
      <c r="N457" s="58"/>
      <c r="O457" s="30"/>
      <c r="P457" s="58"/>
      <c r="Q457" s="30"/>
      <c r="R457" s="185"/>
      <c r="S457" s="206"/>
      <c r="T457" s="291"/>
      <c r="U457" s="29"/>
      <c r="V457" s="187"/>
      <c r="W457" s="58"/>
      <c r="X457" s="190"/>
      <c r="Y457" s="190"/>
      <c r="Z457" s="190"/>
      <c r="AA457" s="58"/>
      <c r="AB457" s="58"/>
      <c r="AC457" s="189"/>
      <c r="AD457" s="259"/>
      <c r="AE457" s="259"/>
      <c r="AF457" s="58"/>
      <c r="AG457" s="30"/>
      <c r="AH457" s="58"/>
      <c r="AI457" s="30"/>
      <c r="AJ457" s="185"/>
      <c r="AK457" s="208"/>
      <c r="AL457" s="291"/>
      <c r="AM457" s="124" t="str">
        <f t="shared" si="39"/>
        <v/>
      </c>
      <c r="AN457" s="125" t="str">
        <f t="shared" si="40"/>
        <v/>
      </c>
      <c r="AO457" s="125" t="str">
        <f t="shared" si="41"/>
        <v/>
      </c>
      <c r="AP457" s="125" t="str">
        <f t="shared" si="42"/>
        <v/>
      </c>
      <c r="AQ457" s="126" t="str">
        <f t="shared" si="43"/>
        <v/>
      </c>
      <c r="AR457" s="39"/>
      <c r="AS457" s="234"/>
      <c r="AT457" s="39"/>
    </row>
    <row r="458" spans="2:46" ht="13.5" customHeight="1" x14ac:dyDescent="0.15">
      <c r="B458" s="289" t="s">
        <v>157</v>
      </c>
      <c r="C458" s="27" t="s">
        <v>34</v>
      </c>
      <c r="D458" s="41"/>
      <c r="E458" s="57"/>
      <c r="F458" s="98"/>
      <c r="G458" s="98"/>
      <c r="H458" s="98"/>
      <c r="I458" s="62"/>
      <c r="J458" s="62"/>
      <c r="K458" s="63"/>
      <c r="L458" s="258"/>
      <c r="M458" s="258"/>
      <c r="N458" s="57"/>
      <c r="O458" s="28"/>
      <c r="P458" s="57"/>
      <c r="Q458" s="28"/>
      <c r="R458" s="133"/>
      <c r="S458" s="206"/>
      <c r="T458" s="289" t="s">
        <v>157</v>
      </c>
      <c r="U458" s="27" t="s">
        <v>34</v>
      </c>
      <c r="V458" s="41"/>
      <c r="W458" s="57"/>
      <c r="X458" s="98"/>
      <c r="Y458" s="98"/>
      <c r="Z458" s="98"/>
      <c r="AA458" s="62"/>
      <c r="AB458" s="62"/>
      <c r="AC458" s="63"/>
      <c r="AD458" s="258"/>
      <c r="AE458" s="258"/>
      <c r="AF458" s="57"/>
      <c r="AG458" s="28"/>
      <c r="AH458" s="57"/>
      <c r="AI458" s="28"/>
      <c r="AJ458" s="133"/>
      <c r="AK458" s="208"/>
      <c r="AL458" s="289" t="s">
        <v>157</v>
      </c>
      <c r="AM458" s="121" t="str">
        <f t="shared" si="39"/>
        <v/>
      </c>
      <c r="AN458" s="97" t="str">
        <f t="shared" si="40"/>
        <v/>
      </c>
      <c r="AO458" s="97" t="str">
        <f t="shared" si="41"/>
        <v/>
      </c>
      <c r="AP458" s="97" t="str">
        <f t="shared" si="42"/>
        <v/>
      </c>
      <c r="AQ458" s="122" t="str">
        <f t="shared" si="43"/>
        <v/>
      </c>
      <c r="AR458" s="39"/>
      <c r="AS458" s="234"/>
      <c r="AT458" s="39"/>
    </row>
    <row r="459" spans="2:46" ht="13.5" customHeight="1" x14ac:dyDescent="0.15">
      <c r="B459" s="290"/>
      <c r="C459" s="29" t="s">
        <v>35</v>
      </c>
      <c r="D459" s="187"/>
      <c r="E459" s="58"/>
      <c r="F459" s="188"/>
      <c r="G459" s="188"/>
      <c r="H459" s="188"/>
      <c r="I459" s="64"/>
      <c r="J459" s="64"/>
      <c r="K459" s="189"/>
      <c r="L459" s="259"/>
      <c r="M459" s="259"/>
      <c r="N459" s="58"/>
      <c r="O459" s="30"/>
      <c r="P459" s="58"/>
      <c r="Q459" s="30"/>
      <c r="R459" s="134"/>
      <c r="S459" s="206"/>
      <c r="T459" s="290"/>
      <c r="U459" s="29" t="s">
        <v>35</v>
      </c>
      <c r="V459" s="187"/>
      <c r="W459" s="58"/>
      <c r="X459" s="188"/>
      <c r="Y459" s="188"/>
      <c r="Z459" s="188"/>
      <c r="AA459" s="64"/>
      <c r="AB459" s="64"/>
      <c r="AC459" s="189"/>
      <c r="AD459" s="259"/>
      <c r="AE459" s="259"/>
      <c r="AF459" s="58"/>
      <c r="AG459" s="30"/>
      <c r="AH459" s="58"/>
      <c r="AI459" s="30"/>
      <c r="AJ459" s="134"/>
      <c r="AK459" s="208"/>
      <c r="AL459" s="290"/>
      <c r="AM459" s="88" t="str">
        <f t="shared" si="39"/>
        <v/>
      </c>
      <c r="AN459" s="123" t="str">
        <f t="shared" si="40"/>
        <v/>
      </c>
      <c r="AO459" s="123" t="str">
        <f t="shared" si="41"/>
        <v/>
      </c>
      <c r="AP459" s="123" t="str">
        <f t="shared" si="42"/>
        <v/>
      </c>
      <c r="AQ459" s="89" t="str">
        <f t="shared" si="43"/>
        <v/>
      </c>
      <c r="AR459" s="39"/>
      <c r="AS459" s="234"/>
      <c r="AT459" s="39"/>
    </row>
    <row r="460" spans="2:46" ht="13.5" customHeight="1" x14ac:dyDescent="0.15">
      <c r="B460" s="290"/>
      <c r="C460" s="29" t="s">
        <v>36</v>
      </c>
      <c r="D460" s="187"/>
      <c r="E460" s="58"/>
      <c r="F460" s="188"/>
      <c r="G460" s="188"/>
      <c r="H460" s="188"/>
      <c r="I460" s="64"/>
      <c r="J460" s="64"/>
      <c r="K460" s="189"/>
      <c r="L460" s="259"/>
      <c r="M460" s="259"/>
      <c r="N460" s="58"/>
      <c r="O460" s="30"/>
      <c r="P460" s="58"/>
      <c r="Q460" s="30"/>
      <c r="R460" s="134"/>
      <c r="S460" s="206"/>
      <c r="T460" s="290"/>
      <c r="U460" s="29" t="s">
        <v>36</v>
      </c>
      <c r="V460" s="187"/>
      <c r="W460" s="58"/>
      <c r="X460" s="188"/>
      <c r="Y460" s="188"/>
      <c r="Z460" s="188"/>
      <c r="AA460" s="64"/>
      <c r="AB460" s="64"/>
      <c r="AC460" s="189"/>
      <c r="AD460" s="259"/>
      <c r="AE460" s="259"/>
      <c r="AF460" s="58"/>
      <c r="AG460" s="30"/>
      <c r="AH460" s="58"/>
      <c r="AI460" s="30"/>
      <c r="AJ460" s="134"/>
      <c r="AK460" s="208"/>
      <c r="AL460" s="290"/>
      <c r="AM460" s="88" t="str">
        <f t="shared" si="39"/>
        <v/>
      </c>
      <c r="AN460" s="123" t="str">
        <f t="shared" si="40"/>
        <v/>
      </c>
      <c r="AO460" s="123" t="str">
        <f t="shared" si="41"/>
        <v/>
      </c>
      <c r="AP460" s="123" t="str">
        <f t="shared" si="42"/>
        <v/>
      </c>
      <c r="AQ460" s="89" t="str">
        <f t="shared" si="43"/>
        <v/>
      </c>
      <c r="AR460" s="39"/>
      <c r="AS460" s="234"/>
      <c r="AT460" s="39"/>
    </row>
    <row r="461" spans="2:46" ht="13.5" customHeight="1" x14ac:dyDescent="0.15">
      <c r="B461" s="290"/>
      <c r="C461" s="29" t="s">
        <v>38</v>
      </c>
      <c r="D461" s="187"/>
      <c r="E461" s="58"/>
      <c r="F461" s="188"/>
      <c r="G461" s="188"/>
      <c r="H461" s="188"/>
      <c r="I461" s="64"/>
      <c r="J461" s="64"/>
      <c r="K461" s="189"/>
      <c r="L461" s="259"/>
      <c r="M461" s="259"/>
      <c r="N461" s="58"/>
      <c r="O461" s="30"/>
      <c r="P461" s="58"/>
      <c r="Q461" s="30"/>
      <c r="R461" s="134"/>
      <c r="S461" s="206"/>
      <c r="T461" s="290"/>
      <c r="U461" s="29" t="s">
        <v>38</v>
      </c>
      <c r="V461" s="187"/>
      <c r="W461" s="58"/>
      <c r="X461" s="188"/>
      <c r="Y461" s="188"/>
      <c r="Z461" s="188"/>
      <c r="AA461" s="64"/>
      <c r="AB461" s="64"/>
      <c r="AC461" s="189"/>
      <c r="AD461" s="259"/>
      <c r="AE461" s="259"/>
      <c r="AF461" s="58"/>
      <c r="AG461" s="30"/>
      <c r="AH461" s="58"/>
      <c r="AI461" s="30"/>
      <c r="AJ461" s="134"/>
      <c r="AK461" s="208"/>
      <c r="AL461" s="290"/>
      <c r="AM461" s="88" t="str">
        <f t="shared" si="39"/>
        <v/>
      </c>
      <c r="AN461" s="123" t="str">
        <f t="shared" si="40"/>
        <v/>
      </c>
      <c r="AO461" s="123" t="str">
        <f t="shared" si="41"/>
        <v/>
      </c>
      <c r="AP461" s="123" t="str">
        <f t="shared" si="42"/>
        <v/>
      </c>
      <c r="AQ461" s="89" t="str">
        <f t="shared" si="43"/>
        <v/>
      </c>
      <c r="AR461" s="39"/>
      <c r="AS461" s="234"/>
      <c r="AT461" s="39"/>
    </row>
    <row r="462" spans="2:46" ht="13.5" customHeight="1" thickBot="1" x14ac:dyDescent="0.2">
      <c r="B462" s="291"/>
      <c r="C462" s="29"/>
      <c r="D462" s="187"/>
      <c r="E462" s="58"/>
      <c r="F462" s="190"/>
      <c r="G462" s="190"/>
      <c r="H462" s="190"/>
      <c r="I462" s="58"/>
      <c r="J462" s="58"/>
      <c r="K462" s="189"/>
      <c r="L462" s="259"/>
      <c r="M462" s="259"/>
      <c r="N462" s="58"/>
      <c r="O462" s="30"/>
      <c r="P462" s="58"/>
      <c r="Q462" s="30"/>
      <c r="R462" s="185"/>
      <c r="S462" s="206"/>
      <c r="T462" s="291"/>
      <c r="U462" s="29"/>
      <c r="V462" s="187"/>
      <c r="W462" s="58"/>
      <c r="X462" s="190"/>
      <c r="Y462" s="190"/>
      <c r="Z462" s="190"/>
      <c r="AA462" s="58"/>
      <c r="AB462" s="58"/>
      <c r="AC462" s="189"/>
      <c r="AD462" s="259"/>
      <c r="AE462" s="259"/>
      <c r="AF462" s="58"/>
      <c r="AG462" s="30"/>
      <c r="AH462" s="58"/>
      <c r="AI462" s="30"/>
      <c r="AJ462" s="185"/>
      <c r="AK462" s="208"/>
      <c r="AL462" s="291"/>
      <c r="AM462" s="124" t="str">
        <f t="shared" si="39"/>
        <v/>
      </c>
      <c r="AN462" s="125" t="str">
        <f t="shared" si="40"/>
        <v/>
      </c>
      <c r="AO462" s="125" t="str">
        <f t="shared" si="41"/>
        <v/>
      </c>
      <c r="AP462" s="125" t="str">
        <f t="shared" si="42"/>
        <v/>
      </c>
      <c r="AQ462" s="126" t="str">
        <f t="shared" si="43"/>
        <v/>
      </c>
      <c r="AR462" s="39"/>
      <c r="AS462" s="234"/>
      <c r="AT462" s="39"/>
    </row>
    <row r="463" spans="2:46" ht="13.5" customHeight="1" x14ac:dyDescent="0.15">
      <c r="B463" s="289" t="s">
        <v>158</v>
      </c>
      <c r="C463" s="27" t="s">
        <v>34</v>
      </c>
      <c r="D463" s="41"/>
      <c r="E463" s="57"/>
      <c r="F463" s="98"/>
      <c r="G463" s="98"/>
      <c r="H463" s="98"/>
      <c r="I463" s="62"/>
      <c r="J463" s="62"/>
      <c r="K463" s="63"/>
      <c r="L463" s="258"/>
      <c r="M463" s="258"/>
      <c r="N463" s="57"/>
      <c r="O463" s="28"/>
      <c r="P463" s="57"/>
      <c r="Q463" s="28"/>
      <c r="R463" s="133"/>
      <c r="S463" s="206"/>
      <c r="T463" s="289" t="s">
        <v>158</v>
      </c>
      <c r="U463" s="27" t="s">
        <v>34</v>
      </c>
      <c r="V463" s="41"/>
      <c r="W463" s="57"/>
      <c r="X463" s="98"/>
      <c r="Y463" s="98"/>
      <c r="Z463" s="98"/>
      <c r="AA463" s="62"/>
      <c r="AB463" s="62"/>
      <c r="AC463" s="63"/>
      <c r="AD463" s="258"/>
      <c r="AE463" s="258"/>
      <c r="AF463" s="57"/>
      <c r="AG463" s="28"/>
      <c r="AH463" s="57"/>
      <c r="AI463" s="28"/>
      <c r="AJ463" s="133"/>
      <c r="AK463" s="208"/>
      <c r="AL463" s="289" t="s">
        <v>158</v>
      </c>
      <c r="AM463" s="121" t="str">
        <f t="shared" si="39"/>
        <v/>
      </c>
      <c r="AN463" s="97" t="str">
        <f t="shared" si="40"/>
        <v/>
      </c>
      <c r="AO463" s="97" t="str">
        <f t="shared" si="41"/>
        <v/>
      </c>
      <c r="AP463" s="97" t="str">
        <f t="shared" si="42"/>
        <v/>
      </c>
      <c r="AQ463" s="122" t="str">
        <f t="shared" si="43"/>
        <v/>
      </c>
      <c r="AR463" s="39"/>
      <c r="AS463" s="234"/>
      <c r="AT463" s="39"/>
    </row>
    <row r="464" spans="2:46" ht="13.5" customHeight="1" x14ac:dyDescent="0.15">
      <c r="B464" s="290"/>
      <c r="C464" s="29" t="s">
        <v>35</v>
      </c>
      <c r="D464" s="187"/>
      <c r="E464" s="58"/>
      <c r="F464" s="188"/>
      <c r="G464" s="188"/>
      <c r="H464" s="188"/>
      <c r="I464" s="64"/>
      <c r="J464" s="64"/>
      <c r="K464" s="189"/>
      <c r="L464" s="259"/>
      <c r="M464" s="259"/>
      <c r="N464" s="58"/>
      <c r="O464" s="30"/>
      <c r="P464" s="58"/>
      <c r="Q464" s="30"/>
      <c r="R464" s="134"/>
      <c r="S464" s="206"/>
      <c r="T464" s="290"/>
      <c r="U464" s="29" t="s">
        <v>35</v>
      </c>
      <c r="V464" s="187"/>
      <c r="W464" s="58"/>
      <c r="X464" s="188"/>
      <c r="Y464" s="188"/>
      <c r="Z464" s="188"/>
      <c r="AA464" s="64"/>
      <c r="AB464" s="64"/>
      <c r="AC464" s="189"/>
      <c r="AD464" s="259"/>
      <c r="AE464" s="259"/>
      <c r="AF464" s="58"/>
      <c r="AG464" s="30"/>
      <c r="AH464" s="58"/>
      <c r="AI464" s="30"/>
      <c r="AJ464" s="134"/>
      <c r="AK464" s="208"/>
      <c r="AL464" s="290"/>
      <c r="AM464" s="88" t="str">
        <f t="shared" si="39"/>
        <v/>
      </c>
      <c r="AN464" s="123" t="str">
        <f t="shared" si="40"/>
        <v/>
      </c>
      <c r="AO464" s="123" t="str">
        <f t="shared" si="41"/>
        <v/>
      </c>
      <c r="AP464" s="123" t="str">
        <f t="shared" si="42"/>
        <v/>
      </c>
      <c r="AQ464" s="89" t="str">
        <f t="shared" si="43"/>
        <v/>
      </c>
      <c r="AR464" s="39"/>
      <c r="AS464" s="234"/>
      <c r="AT464" s="39"/>
    </row>
    <row r="465" spans="2:46" ht="13.5" customHeight="1" x14ac:dyDescent="0.15">
      <c r="B465" s="290"/>
      <c r="C465" s="29" t="s">
        <v>36</v>
      </c>
      <c r="D465" s="187"/>
      <c r="E465" s="58"/>
      <c r="F465" s="188"/>
      <c r="G465" s="188"/>
      <c r="H465" s="188"/>
      <c r="I465" s="64"/>
      <c r="J465" s="64"/>
      <c r="K465" s="189"/>
      <c r="L465" s="259"/>
      <c r="M465" s="259"/>
      <c r="N465" s="58"/>
      <c r="O465" s="30"/>
      <c r="P465" s="58"/>
      <c r="Q465" s="30"/>
      <c r="R465" s="134"/>
      <c r="S465" s="206"/>
      <c r="T465" s="290"/>
      <c r="U465" s="29" t="s">
        <v>36</v>
      </c>
      <c r="V465" s="187"/>
      <c r="W465" s="58"/>
      <c r="X465" s="188"/>
      <c r="Y465" s="188"/>
      <c r="Z465" s="188"/>
      <c r="AA465" s="64"/>
      <c r="AB465" s="64"/>
      <c r="AC465" s="189"/>
      <c r="AD465" s="259"/>
      <c r="AE465" s="259"/>
      <c r="AF465" s="58"/>
      <c r="AG465" s="30"/>
      <c r="AH465" s="58"/>
      <c r="AI465" s="30"/>
      <c r="AJ465" s="134"/>
      <c r="AK465" s="208"/>
      <c r="AL465" s="290"/>
      <c r="AM465" s="88" t="str">
        <f t="shared" si="39"/>
        <v/>
      </c>
      <c r="AN465" s="123" t="str">
        <f t="shared" si="40"/>
        <v/>
      </c>
      <c r="AO465" s="123" t="str">
        <f t="shared" si="41"/>
        <v/>
      </c>
      <c r="AP465" s="123" t="str">
        <f t="shared" si="42"/>
        <v/>
      </c>
      <c r="AQ465" s="89" t="str">
        <f t="shared" si="43"/>
        <v/>
      </c>
      <c r="AR465" s="39"/>
      <c r="AS465" s="234"/>
      <c r="AT465" s="39"/>
    </row>
    <row r="466" spans="2:46" ht="13.5" customHeight="1" x14ac:dyDescent="0.15">
      <c r="B466" s="290"/>
      <c r="C466" s="29" t="s">
        <v>38</v>
      </c>
      <c r="D466" s="187"/>
      <c r="E466" s="58"/>
      <c r="F466" s="188"/>
      <c r="G466" s="188"/>
      <c r="H466" s="188"/>
      <c r="I466" s="64"/>
      <c r="J466" s="64"/>
      <c r="K466" s="189"/>
      <c r="L466" s="259"/>
      <c r="M466" s="259"/>
      <c r="N466" s="58"/>
      <c r="O466" s="30"/>
      <c r="P466" s="58"/>
      <c r="Q466" s="30"/>
      <c r="R466" s="134"/>
      <c r="S466" s="206"/>
      <c r="T466" s="290"/>
      <c r="U466" s="29" t="s">
        <v>38</v>
      </c>
      <c r="V466" s="187"/>
      <c r="W466" s="58"/>
      <c r="X466" s="188"/>
      <c r="Y466" s="188"/>
      <c r="Z466" s="188"/>
      <c r="AA466" s="64"/>
      <c r="AB466" s="64"/>
      <c r="AC466" s="189"/>
      <c r="AD466" s="259"/>
      <c r="AE466" s="259"/>
      <c r="AF466" s="58"/>
      <c r="AG466" s="30"/>
      <c r="AH466" s="58"/>
      <c r="AI466" s="30"/>
      <c r="AJ466" s="134"/>
      <c r="AK466" s="208"/>
      <c r="AL466" s="290"/>
      <c r="AM466" s="88" t="str">
        <f t="shared" si="39"/>
        <v/>
      </c>
      <c r="AN466" s="123" t="str">
        <f t="shared" si="40"/>
        <v/>
      </c>
      <c r="AO466" s="123" t="str">
        <f t="shared" si="41"/>
        <v/>
      </c>
      <c r="AP466" s="123" t="str">
        <f t="shared" si="42"/>
        <v/>
      </c>
      <c r="AQ466" s="89" t="str">
        <f t="shared" si="43"/>
        <v/>
      </c>
      <c r="AR466" s="39"/>
      <c r="AS466" s="234"/>
      <c r="AT466" s="39"/>
    </row>
    <row r="467" spans="2:46" ht="13.5" customHeight="1" thickBot="1" x14ac:dyDescent="0.2">
      <c r="B467" s="291"/>
      <c r="C467" s="29"/>
      <c r="D467" s="187"/>
      <c r="E467" s="58"/>
      <c r="F467" s="190"/>
      <c r="G467" s="190"/>
      <c r="H467" s="190"/>
      <c r="I467" s="58"/>
      <c r="J467" s="58"/>
      <c r="K467" s="189"/>
      <c r="L467" s="259"/>
      <c r="M467" s="259"/>
      <c r="N467" s="58"/>
      <c r="O467" s="30"/>
      <c r="P467" s="58"/>
      <c r="Q467" s="30"/>
      <c r="R467" s="185"/>
      <c r="S467" s="206"/>
      <c r="T467" s="291"/>
      <c r="U467" s="29"/>
      <c r="V467" s="187"/>
      <c r="W467" s="58"/>
      <c r="X467" s="190"/>
      <c r="Y467" s="190"/>
      <c r="Z467" s="190"/>
      <c r="AA467" s="58"/>
      <c r="AB467" s="58"/>
      <c r="AC467" s="189"/>
      <c r="AD467" s="259"/>
      <c r="AE467" s="259"/>
      <c r="AF467" s="58"/>
      <c r="AG467" s="30"/>
      <c r="AH467" s="58"/>
      <c r="AI467" s="30"/>
      <c r="AJ467" s="185"/>
      <c r="AK467" s="208"/>
      <c r="AL467" s="291"/>
      <c r="AM467" s="124" t="str">
        <f t="shared" si="39"/>
        <v/>
      </c>
      <c r="AN467" s="125" t="str">
        <f t="shared" si="40"/>
        <v/>
      </c>
      <c r="AO467" s="125" t="str">
        <f t="shared" si="41"/>
        <v/>
      </c>
      <c r="AP467" s="125" t="str">
        <f t="shared" si="42"/>
        <v/>
      </c>
      <c r="AQ467" s="126" t="str">
        <f t="shared" si="43"/>
        <v/>
      </c>
      <c r="AR467" s="39"/>
      <c r="AS467" s="234"/>
      <c r="AT467" s="39"/>
    </row>
    <row r="468" spans="2:46" ht="13.5" customHeight="1" x14ac:dyDescent="0.15">
      <c r="B468" s="289" t="s">
        <v>159</v>
      </c>
      <c r="C468" s="27" t="s">
        <v>34</v>
      </c>
      <c r="D468" s="41"/>
      <c r="E468" s="57"/>
      <c r="F468" s="98"/>
      <c r="G468" s="98"/>
      <c r="H468" s="98"/>
      <c r="I468" s="62"/>
      <c r="J468" s="62"/>
      <c r="K468" s="63"/>
      <c r="L468" s="258"/>
      <c r="M468" s="258"/>
      <c r="N468" s="57"/>
      <c r="O468" s="28"/>
      <c r="P468" s="57"/>
      <c r="Q468" s="28"/>
      <c r="R468" s="133"/>
      <c r="S468" s="206"/>
      <c r="T468" s="289" t="s">
        <v>159</v>
      </c>
      <c r="U468" s="27" t="s">
        <v>34</v>
      </c>
      <c r="V468" s="41"/>
      <c r="W468" s="57"/>
      <c r="X468" s="98"/>
      <c r="Y468" s="98"/>
      <c r="Z468" s="98"/>
      <c r="AA468" s="62"/>
      <c r="AB468" s="62"/>
      <c r="AC468" s="63"/>
      <c r="AD468" s="258"/>
      <c r="AE468" s="258"/>
      <c r="AF468" s="57"/>
      <c r="AG468" s="28"/>
      <c r="AH468" s="57"/>
      <c r="AI468" s="28"/>
      <c r="AJ468" s="133"/>
      <c r="AK468" s="208"/>
      <c r="AL468" s="289" t="s">
        <v>159</v>
      </c>
      <c r="AM468" s="121" t="str">
        <f t="shared" si="39"/>
        <v/>
      </c>
      <c r="AN468" s="97" t="str">
        <f t="shared" si="40"/>
        <v/>
      </c>
      <c r="AO468" s="97" t="str">
        <f t="shared" si="41"/>
        <v/>
      </c>
      <c r="AP468" s="97" t="str">
        <f t="shared" si="42"/>
        <v/>
      </c>
      <c r="AQ468" s="122" t="str">
        <f t="shared" si="43"/>
        <v/>
      </c>
      <c r="AR468" s="39"/>
      <c r="AS468" s="234"/>
      <c r="AT468" s="39"/>
    </row>
    <row r="469" spans="2:46" ht="13.5" customHeight="1" x14ac:dyDescent="0.15">
      <c r="B469" s="290"/>
      <c r="C469" s="29" t="s">
        <v>35</v>
      </c>
      <c r="D469" s="187"/>
      <c r="E469" s="58"/>
      <c r="F469" s="188"/>
      <c r="G469" s="188"/>
      <c r="H469" s="188"/>
      <c r="I469" s="64"/>
      <c r="J469" s="64"/>
      <c r="K469" s="189"/>
      <c r="L469" s="259"/>
      <c r="M469" s="259"/>
      <c r="N469" s="58"/>
      <c r="O469" s="30"/>
      <c r="P469" s="58"/>
      <c r="Q469" s="30"/>
      <c r="R469" s="134"/>
      <c r="S469" s="206"/>
      <c r="T469" s="290"/>
      <c r="U469" s="29" t="s">
        <v>35</v>
      </c>
      <c r="V469" s="187"/>
      <c r="W469" s="58"/>
      <c r="X469" s="188"/>
      <c r="Y469" s="188"/>
      <c r="Z469" s="188"/>
      <c r="AA469" s="64"/>
      <c r="AB469" s="64"/>
      <c r="AC469" s="189"/>
      <c r="AD469" s="259"/>
      <c r="AE469" s="259"/>
      <c r="AF469" s="58"/>
      <c r="AG469" s="30"/>
      <c r="AH469" s="58"/>
      <c r="AI469" s="30"/>
      <c r="AJ469" s="134"/>
      <c r="AK469" s="208"/>
      <c r="AL469" s="290"/>
      <c r="AM469" s="88" t="str">
        <f t="shared" si="39"/>
        <v/>
      </c>
      <c r="AN469" s="123" t="str">
        <f t="shared" si="40"/>
        <v/>
      </c>
      <c r="AO469" s="123" t="str">
        <f t="shared" si="41"/>
        <v/>
      </c>
      <c r="AP469" s="123" t="str">
        <f t="shared" si="42"/>
        <v/>
      </c>
      <c r="AQ469" s="89" t="str">
        <f t="shared" si="43"/>
        <v/>
      </c>
      <c r="AR469" s="39"/>
      <c r="AS469" s="234"/>
      <c r="AT469" s="39"/>
    </row>
    <row r="470" spans="2:46" ht="13.5" customHeight="1" x14ac:dyDescent="0.15">
      <c r="B470" s="290"/>
      <c r="C470" s="29" t="s">
        <v>36</v>
      </c>
      <c r="D470" s="187"/>
      <c r="E470" s="58"/>
      <c r="F470" s="188"/>
      <c r="G470" s="188"/>
      <c r="H470" s="188"/>
      <c r="I470" s="64"/>
      <c r="J470" s="64"/>
      <c r="K470" s="189"/>
      <c r="L470" s="259"/>
      <c r="M470" s="259"/>
      <c r="N470" s="58"/>
      <c r="O470" s="30"/>
      <c r="P470" s="58"/>
      <c r="Q470" s="30"/>
      <c r="R470" s="134"/>
      <c r="S470" s="206"/>
      <c r="T470" s="290"/>
      <c r="U470" s="29" t="s">
        <v>36</v>
      </c>
      <c r="V470" s="187"/>
      <c r="W470" s="58"/>
      <c r="X470" s="188"/>
      <c r="Y470" s="188"/>
      <c r="Z470" s="188"/>
      <c r="AA470" s="64"/>
      <c r="AB470" s="64"/>
      <c r="AC470" s="189"/>
      <c r="AD470" s="259"/>
      <c r="AE470" s="259"/>
      <c r="AF470" s="58"/>
      <c r="AG470" s="30"/>
      <c r="AH470" s="58"/>
      <c r="AI470" s="30"/>
      <c r="AJ470" s="134"/>
      <c r="AK470" s="208"/>
      <c r="AL470" s="290"/>
      <c r="AM470" s="88" t="str">
        <f t="shared" si="39"/>
        <v/>
      </c>
      <c r="AN470" s="123" t="str">
        <f t="shared" si="40"/>
        <v/>
      </c>
      <c r="AO470" s="123" t="str">
        <f t="shared" si="41"/>
        <v/>
      </c>
      <c r="AP470" s="123" t="str">
        <f t="shared" si="42"/>
        <v/>
      </c>
      <c r="AQ470" s="89" t="str">
        <f t="shared" si="43"/>
        <v/>
      </c>
      <c r="AR470" s="39"/>
      <c r="AS470" s="234"/>
      <c r="AT470" s="39"/>
    </row>
    <row r="471" spans="2:46" ht="13.5" customHeight="1" x14ac:dyDescent="0.15">
      <c r="B471" s="290"/>
      <c r="C471" s="29" t="s">
        <v>38</v>
      </c>
      <c r="D471" s="187"/>
      <c r="E471" s="58"/>
      <c r="F471" s="188"/>
      <c r="G471" s="188"/>
      <c r="H471" s="188"/>
      <c r="I471" s="64"/>
      <c r="J471" s="64"/>
      <c r="K471" s="189"/>
      <c r="L471" s="259"/>
      <c r="M471" s="259"/>
      <c r="N471" s="58"/>
      <c r="O471" s="30"/>
      <c r="P471" s="58"/>
      <c r="Q471" s="30"/>
      <c r="R471" s="134"/>
      <c r="S471" s="206"/>
      <c r="T471" s="290"/>
      <c r="U471" s="29" t="s">
        <v>38</v>
      </c>
      <c r="V471" s="187"/>
      <c r="W471" s="58"/>
      <c r="X471" s="188"/>
      <c r="Y471" s="188"/>
      <c r="Z471" s="188"/>
      <c r="AA471" s="64"/>
      <c r="AB471" s="64"/>
      <c r="AC471" s="189"/>
      <c r="AD471" s="259"/>
      <c r="AE471" s="259"/>
      <c r="AF471" s="58"/>
      <c r="AG471" s="30"/>
      <c r="AH471" s="58"/>
      <c r="AI471" s="30"/>
      <c r="AJ471" s="134"/>
      <c r="AK471" s="208"/>
      <c r="AL471" s="290"/>
      <c r="AM471" s="88" t="str">
        <f t="shared" si="39"/>
        <v/>
      </c>
      <c r="AN471" s="123" t="str">
        <f t="shared" si="40"/>
        <v/>
      </c>
      <c r="AO471" s="123" t="str">
        <f t="shared" si="41"/>
        <v/>
      </c>
      <c r="AP471" s="123" t="str">
        <f t="shared" si="42"/>
        <v/>
      </c>
      <c r="AQ471" s="89" t="str">
        <f t="shared" si="43"/>
        <v/>
      </c>
      <c r="AR471" s="39"/>
      <c r="AS471" s="234"/>
      <c r="AT471" s="39"/>
    </row>
    <row r="472" spans="2:46" ht="13.5" customHeight="1" thickBot="1" x14ac:dyDescent="0.2">
      <c r="B472" s="291"/>
      <c r="C472" s="29"/>
      <c r="D472" s="187"/>
      <c r="E472" s="58"/>
      <c r="F472" s="190"/>
      <c r="G472" s="190"/>
      <c r="H472" s="190"/>
      <c r="I472" s="58"/>
      <c r="J472" s="58"/>
      <c r="K472" s="189"/>
      <c r="L472" s="259"/>
      <c r="M472" s="259"/>
      <c r="N472" s="58"/>
      <c r="O472" s="30"/>
      <c r="P472" s="58"/>
      <c r="Q472" s="30"/>
      <c r="R472" s="185"/>
      <c r="S472" s="206"/>
      <c r="T472" s="291"/>
      <c r="U472" s="29"/>
      <c r="V472" s="187"/>
      <c r="W472" s="58"/>
      <c r="X472" s="190"/>
      <c r="Y472" s="190"/>
      <c r="Z472" s="190"/>
      <c r="AA472" s="58"/>
      <c r="AB472" s="58"/>
      <c r="AC472" s="189"/>
      <c r="AD472" s="259"/>
      <c r="AE472" s="259"/>
      <c r="AF472" s="58"/>
      <c r="AG472" s="30"/>
      <c r="AH472" s="58"/>
      <c r="AI472" s="30"/>
      <c r="AJ472" s="185"/>
      <c r="AK472" s="208"/>
      <c r="AL472" s="291"/>
      <c r="AM472" s="124" t="str">
        <f t="shared" si="39"/>
        <v/>
      </c>
      <c r="AN472" s="125" t="str">
        <f t="shared" si="40"/>
        <v/>
      </c>
      <c r="AO472" s="125" t="str">
        <f t="shared" si="41"/>
        <v/>
      </c>
      <c r="AP472" s="125" t="str">
        <f t="shared" si="42"/>
        <v/>
      </c>
      <c r="AQ472" s="126" t="str">
        <f t="shared" si="43"/>
        <v/>
      </c>
      <c r="AR472" s="39"/>
      <c r="AS472" s="234"/>
      <c r="AT472" s="39"/>
    </row>
    <row r="473" spans="2:46" ht="13.5" customHeight="1" x14ac:dyDescent="0.15">
      <c r="B473" s="289" t="s">
        <v>160</v>
      </c>
      <c r="C473" s="27" t="s">
        <v>34</v>
      </c>
      <c r="D473" s="41"/>
      <c r="E473" s="57"/>
      <c r="F473" s="98"/>
      <c r="G473" s="98"/>
      <c r="H473" s="98"/>
      <c r="I473" s="62"/>
      <c r="J473" s="62"/>
      <c r="K473" s="63"/>
      <c r="L473" s="258"/>
      <c r="M473" s="258"/>
      <c r="N473" s="57"/>
      <c r="O473" s="28"/>
      <c r="P473" s="57"/>
      <c r="Q473" s="28"/>
      <c r="R473" s="133"/>
      <c r="S473" s="206"/>
      <c r="T473" s="289" t="s">
        <v>160</v>
      </c>
      <c r="U473" s="27" t="s">
        <v>34</v>
      </c>
      <c r="V473" s="41"/>
      <c r="W473" s="57"/>
      <c r="X473" s="98"/>
      <c r="Y473" s="98"/>
      <c r="Z473" s="98"/>
      <c r="AA473" s="62"/>
      <c r="AB473" s="62"/>
      <c r="AC473" s="63"/>
      <c r="AD473" s="258"/>
      <c r="AE473" s="258"/>
      <c r="AF473" s="57"/>
      <c r="AG473" s="28"/>
      <c r="AH473" s="57"/>
      <c r="AI473" s="28"/>
      <c r="AJ473" s="133"/>
      <c r="AK473" s="208"/>
      <c r="AL473" s="289" t="s">
        <v>160</v>
      </c>
      <c r="AM473" s="121" t="str">
        <f t="shared" si="39"/>
        <v/>
      </c>
      <c r="AN473" s="97" t="str">
        <f t="shared" si="40"/>
        <v/>
      </c>
      <c r="AO473" s="97" t="str">
        <f t="shared" si="41"/>
        <v/>
      </c>
      <c r="AP473" s="97" t="str">
        <f t="shared" si="42"/>
        <v/>
      </c>
      <c r="AQ473" s="122" t="str">
        <f t="shared" si="43"/>
        <v/>
      </c>
      <c r="AR473" s="39"/>
      <c r="AS473" s="234"/>
      <c r="AT473" s="39"/>
    </row>
    <row r="474" spans="2:46" ht="13.5" customHeight="1" x14ac:dyDescent="0.15">
      <c r="B474" s="290"/>
      <c r="C474" s="29" t="s">
        <v>35</v>
      </c>
      <c r="D474" s="187"/>
      <c r="E474" s="58"/>
      <c r="F474" s="188"/>
      <c r="G474" s="188"/>
      <c r="H474" s="188"/>
      <c r="I474" s="64"/>
      <c r="J474" s="64"/>
      <c r="K474" s="189"/>
      <c r="L474" s="259"/>
      <c r="M474" s="259"/>
      <c r="N474" s="58"/>
      <c r="O474" s="30"/>
      <c r="P474" s="58"/>
      <c r="Q474" s="30"/>
      <c r="R474" s="134"/>
      <c r="S474" s="206"/>
      <c r="T474" s="290"/>
      <c r="U474" s="29" t="s">
        <v>35</v>
      </c>
      <c r="V474" s="187"/>
      <c r="W474" s="58"/>
      <c r="X474" s="188"/>
      <c r="Y474" s="188"/>
      <c r="Z474" s="188"/>
      <c r="AA474" s="64"/>
      <c r="AB474" s="64"/>
      <c r="AC474" s="189"/>
      <c r="AD474" s="259"/>
      <c r="AE474" s="259"/>
      <c r="AF474" s="58"/>
      <c r="AG474" s="30"/>
      <c r="AH474" s="58"/>
      <c r="AI474" s="30"/>
      <c r="AJ474" s="134"/>
      <c r="AK474" s="208"/>
      <c r="AL474" s="290"/>
      <c r="AM474" s="88" t="str">
        <f t="shared" si="39"/>
        <v/>
      </c>
      <c r="AN474" s="123" t="str">
        <f t="shared" si="40"/>
        <v/>
      </c>
      <c r="AO474" s="123" t="str">
        <f t="shared" si="41"/>
        <v/>
      </c>
      <c r="AP474" s="123" t="str">
        <f t="shared" si="42"/>
        <v/>
      </c>
      <c r="AQ474" s="89" t="str">
        <f t="shared" si="43"/>
        <v/>
      </c>
      <c r="AR474" s="39"/>
      <c r="AS474" s="234"/>
      <c r="AT474" s="39"/>
    </row>
    <row r="475" spans="2:46" ht="13.5" customHeight="1" x14ac:dyDescent="0.15">
      <c r="B475" s="290"/>
      <c r="C475" s="29" t="s">
        <v>36</v>
      </c>
      <c r="D475" s="187"/>
      <c r="E475" s="58"/>
      <c r="F475" s="188"/>
      <c r="G475" s="188"/>
      <c r="H475" s="188"/>
      <c r="I475" s="64"/>
      <c r="J475" s="64"/>
      <c r="K475" s="189"/>
      <c r="L475" s="259"/>
      <c r="M475" s="259"/>
      <c r="N475" s="58"/>
      <c r="O475" s="30"/>
      <c r="P475" s="58"/>
      <c r="Q475" s="30"/>
      <c r="R475" s="134"/>
      <c r="S475" s="206"/>
      <c r="T475" s="290"/>
      <c r="U475" s="29" t="s">
        <v>36</v>
      </c>
      <c r="V475" s="187"/>
      <c r="W475" s="58"/>
      <c r="X475" s="188"/>
      <c r="Y475" s="188"/>
      <c r="Z475" s="188"/>
      <c r="AA475" s="64"/>
      <c r="AB475" s="64"/>
      <c r="AC475" s="189"/>
      <c r="AD475" s="259"/>
      <c r="AE475" s="259"/>
      <c r="AF475" s="58"/>
      <c r="AG475" s="30"/>
      <c r="AH475" s="58"/>
      <c r="AI475" s="30"/>
      <c r="AJ475" s="134"/>
      <c r="AK475" s="208"/>
      <c r="AL475" s="290"/>
      <c r="AM475" s="88" t="str">
        <f t="shared" si="39"/>
        <v/>
      </c>
      <c r="AN475" s="123" t="str">
        <f t="shared" si="40"/>
        <v/>
      </c>
      <c r="AO475" s="123" t="str">
        <f t="shared" si="41"/>
        <v/>
      </c>
      <c r="AP475" s="123" t="str">
        <f t="shared" si="42"/>
        <v/>
      </c>
      <c r="AQ475" s="89" t="str">
        <f t="shared" si="43"/>
        <v/>
      </c>
      <c r="AR475" s="39"/>
      <c r="AS475" s="234"/>
      <c r="AT475" s="39"/>
    </row>
    <row r="476" spans="2:46" ht="13.5" customHeight="1" x14ac:dyDescent="0.15">
      <c r="B476" s="290"/>
      <c r="C476" s="29" t="s">
        <v>38</v>
      </c>
      <c r="D476" s="187"/>
      <c r="E476" s="58"/>
      <c r="F476" s="188"/>
      <c r="G476" s="188"/>
      <c r="H476" s="188"/>
      <c r="I476" s="64"/>
      <c r="J476" s="64"/>
      <c r="K476" s="189"/>
      <c r="L476" s="259"/>
      <c r="M476" s="259"/>
      <c r="N476" s="58"/>
      <c r="O476" s="30"/>
      <c r="P476" s="58"/>
      <c r="Q476" s="30"/>
      <c r="R476" s="134"/>
      <c r="S476" s="206"/>
      <c r="T476" s="290"/>
      <c r="U476" s="29" t="s">
        <v>38</v>
      </c>
      <c r="V476" s="187"/>
      <c r="W476" s="58"/>
      <c r="X476" s="188"/>
      <c r="Y476" s="188"/>
      <c r="Z476" s="188"/>
      <c r="AA476" s="64"/>
      <c r="AB476" s="64"/>
      <c r="AC476" s="189"/>
      <c r="AD476" s="259"/>
      <c r="AE476" s="259"/>
      <c r="AF476" s="58"/>
      <c r="AG476" s="30"/>
      <c r="AH476" s="58"/>
      <c r="AI476" s="30"/>
      <c r="AJ476" s="134"/>
      <c r="AK476" s="208"/>
      <c r="AL476" s="290"/>
      <c r="AM476" s="88" t="str">
        <f t="shared" si="39"/>
        <v/>
      </c>
      <c r="AN476" s="123" t="str">
        <f t="shared" si="40"/>
        <v/>
      </c>
      <c r="AO476" s="123" t="str">
        <f t="shared" si="41"/>
        <v/>
      </c>
      <c r="AP476" s="123" t="str">
        <f t="shared" si="42"/>
        <v/>
      </c>
      <c r="AQ476" s="89" t="str">
        <f t="shared" si="43"/>
        <v/>
      </c>
      <c r="AR476" s="39"/>
      <c r="AS476" s="234"/>
      <c r="AT476" s="39"/>
    </row>
    <row r="477" spans="2:46" ht="13.5" customHeight="1" thickBot="1" x14ac:dyDescent="0.2">
      <c r="B477" s="291"/>
      <c r="C477" s="29"/>
      <c r="D477" s="187"/>
      <c r="E477" s="58"/>
      <c r="F477" s="190"/>
      <c r="G477" s="190"/>
      <c r="H477" s="190"/>
      <c r="I477" s="58"/>
      <c r="J477" s="58"/>
      <c r="K477" s="189"/>
      <c r="L477" s="259"/>
      <c r="M477" s="259"/>
      <c r="N477" s="58"/>
      <c r="O477" s="30"/>
      <c r="P477" s="58"/>
      <c r="Q477" s="30"/>
      <c r="R477" s="185"/>
      <c r="S477" s="206"/>
      <c r="T477" s="291"/>
      <c r="U477" s="29"/>
      <c r="V477" s="187"/>
      <c r="W477" s="58"/>
      <c r="X477" s="190"/>
      <c r="Y477" s="190"/>
      <c r="Z477" s="190"/>
      <c r="AA477" s="58"/>
      <c r="AB477" s="58"/>
      <c r="AC477" s="189"/>
      <c r="AD477" s="259"/>
      <c r="AE477" s="259"/>
      <c r="AF477" s="58"/>
      <c r="AG477" s="30"/>
      <c r="AH477" s="58"/>
      <c r="AI477" s="30"/>
      <c r="AJ477" s="185"/>
      <c r="AK477" s="208"/>
      <c r="AL477" s="291"/>
      <c r="AM477" s="124" t="str">
        <f t="shared" si="39"/>
        <v/>
      </c>
      <c r="AN477" s="125" t="str">
        <f t="shared" si="40"/>
        <v/>
      </c>
      <c r="AO477" s="125" t="str">
        <f t="shared" si="41"/>
        <v/>
      </c>
      <c r="AP477" s="125" t="str">
        <f t="shared" si="42"/>
        <v/>
      </c>
      <c r="AQ477" s="126" t="str">
        <f t="shared" si="43"/>
        <v/>
      </c>
      <c r="AR477" s="39"/>
      <c r="AS477" s="234"/>
      <c r="AT477" s="39"/>
    </row>
    <row r="478" spans="2:46" ht="13.5" customHeight="1" x14ac:dyDescent="0.15">
      <c r="B478" s="289" t="s">
        <v>161</v>
      </c>
      <c r="C478" s="27" t="s">
        <v>34</v>
      </c>
      <c r="D478" s="41"/>
      <c r="E478" s="57"/>
      <c r="F478" s="98"/>
      <c r="G478" s="98"/>
      <c r="H478" s="98"/>
      <c r="I478" s="62"/>
      <c r="J478" s="62"/>
      <c r="K478" s="63"/>
      <c r="L478" s="258"/>
      <c r="M478" s="258"/>
      <c r="N478" s="57"/>
      <c r="O478" s="28"/>
      <c r="P478" s="57"/>
      <c r="Q478" s="28"/>
      <c r="R478" s="133"/>
      <c r="S478" s="206"/>
      <c r="T478" s="289" t="s">
        <v>161</v>
      </c>
      <c r="U478" s="27" t="s">
        <v>34</v>
      </c>
      <c r="V478" s="41"/>
      <c r="W478" s="57"/>
      <c r="X478" s="98"/>
      <c r="Y478" s="98"/>
      <c r="Z478" s="98"/>
      <c r="AA478" s="62"/>
      <c r="AB478" s="62"/>
      <c r="AC478" s="63"/>
      <c r="AD478" s="258"/>
      <c r="AE478" s="258"/>
      <c r="AF478" s="57"/>
      <c r="AG478" s="28"/>
      <c r="AH478" s="57"/>
      <c r="AI478" s="28"/>
      <c r="AJ478" s="133"/>
      <c r="AK478" s="208"/>
      <c r="AL478" s="289" t="s">
        <v>161</v>
      </c>
      <c r="AM478" s="121" t="str">
        <f t="shared" si="39"/>
        <v/>
      </c>
      <c r="AN478" s="97" t="str">
        <f t="shared" si="40"/>
        <v/>
      </c>
      <c r="AO478" s="97" t="str">
        <f t="shared" si="41"/>
        <v/>
      </c>
      <c r="AP478" s="97" t="str">
        <f t="shared" si="42"/>
        <v/>
      </c>
      <c r="AQ478" s="122" t="str">
        <f t="shared" si="43"/>
        <v/>
      </c>
      <c r="AR478" s="39"/>
      <c r="AS478" s="234"/>
      <c r="AT478" s="39"/>
    </row>
    <row r="479" spans="2:46" ht="13.5" customHeight="1" x14ac:dyDescent="0.15">
      <c r="B479" s="290"/>
      <c r="C479" s="29" t="s">
        <v>35</v>
      </c>
      <c r="D479" s="187"/>
      <c r="E479" s="58"/>
      <c r="F479" s="188"/>
      <c r="G479" s="188"/>
      <c r="H479" s="188"/>
      <c r="I479" s="64"/>
      <c r="J479" s="64"/>
      <c r="K479" s="189"/>
      <c r="L479" s="259"/>
      <c r="M479" s="259"/>
      <c r="N479" s="58"/>
      <c r="O479" s="30"/>
      <c r="P479" s="58"/>
      <c r="Q479" s="30"/>
      <c r="R479" s="134"/>
      <c r="S479" s="206"/>
      <c r="T479" s="290"/>
      <c r="U479" s="29" t="s">
        <v>35</v>
      </c>
      <c r="V479" s="187"/>
      <c r="W479" s="58"/>
      <c r="X479" s="188"/>
      <c r="Y479" s="188"/>
      <c r="Z479" s="188"/>
      <c r="AA479" s="64"/>
      <c r="AB479" s="64"/>
      <c r="AC479" s="189"/>
      <c r="AD479" s="259"/>
      <c r="AE479" s="259"/>
      <c r="AF479" s="58"/>
      <c r="AG479" s="30"/>
      <c r="AH479" s="58"/>
      <c r="AI479" s="30"/>
      <c r="AJ479" s="134"/>
      <c r="AK479" s="208"/>
      <c r="AL479" s="290"/>
      <c r="AM479" s="88" t="str">
        <f t="shared" si="39"/>
        <v/>
      </c>
      <c r="AN479" s="123" t="str">
        <f t="shared" si="40"/>
        <v/>
      </c>
      <c r="AO479" s="123" t="str">
        <f t="shared" si="41"/>
        <v/>
      </c>
      <c r="AP479" s="123" t="str">
        <f t="shared" si="42"/>
        <v/>
      </c>
      <c r="AQ479" s="89" t="str">
        <f t="shared" si="43"/>
        <v/>
      </c>
      <c r="AR479" s="39"/>
      <c r="AS479" s="234"/>
      <c r="AT479" s="39"/>
    </row>
    <row r="480" spans="2:46" ht="13.5" customHeight="1" x14ac:dyDescent="0.15">
      <c r="B480" s="290"/>
      <c r="C480" s="29" t="s">
        <v>36</v>
      </c>
      <c r="D480" s="187"/>
      <c r="E480" s="58"/>
      <c r="F480" s="188"/>
      <c r="G480" s="188"/>
      <c r="H480" s="188"/>
      <c r="I480" s="64"/>
      <c r="J480" s="64"/>
      <c r="K480" s="189"/>
      <c r="L480" s="259"/>
      <c r="M480" s="259"/>
      <c r="N480" s="58"/>
      <c r="O480" s="30"/>
      <c r="P480" s="58"/>
      <c r="Q480" s="30"/>
      <c r="R480" s="134"/>
      <c r="S480" s="206"/>
      <c r="T480" s="290"/>
      <c r="U480" s="29" t="s">
        <v>36</v>
      </c>
      <c r="V480" s="187"/>
      <c r="W480" s="58"/>
      <c r="X480" s="188"/>
      <c r="Y480" s="188"/>
      <c r="Z480" s="188"/>
      <c r="AA480" s="64"/>
      <c r="AB480" s="64"/>
      <c r="AC480" s="189"/>
      <c r="AD480" s="259"/>
      <c r="AE480" s="259"/>
      <c r="AF480" s="58"/>
      <c r="AG480" s="30"/>
      <c r="AH480" s="58"/>
      <c r="AI480" s="30"/>
      <c r="AJ480" s="134"/>
      <c r="AK480" s="208"/>
      <c r="AL480" s="290"/>
      <c r="AM480" s="88" t="str">
        <f t="shared" si="39"/>
        <v/>
      </c>
      <c r="AN480" s="123" t="str">
        <f t="shared" si="40"/>
        <v/>
      </c>
      <c r="AO480" s="123" t="str">
        <f t="shared" si="41"/>
        <v/>
      </c>
      <c r="AP480" s="123" t="str">
        <f t="shared" si="42"/>
        <v/>
      </c>
      <c r="AQ480" s="89" t="str">
        <f t="shared" si="43"/>
        <v/>
      </c>
      <c r="AR480" s="39"/>
      <c r="AS480" s="234"/>
      <c r="AT480" s="39"/>
    </row>
    <row r="481" spans="2:46" ht="13.5" customHeight="1" x14ac:dyDescent="0.15">
      <c r="B481" s="290"/>
      <c r="C481" s="29" t="s">
        <v>38</v>
      </c>
      <c r="D481" s="187"/>
      <c r="E481" s="58"/>
      <c r="F481" s="188"/>
      <c r="G481" s="188"/>
      <c r="H481" s="188"/>
      <c r="I481" s="64"/>
      <c r="J481" s="64"/>
      <c r="K481" s="189"/>
      <c r="L481" s="259"/>
      <c r="M481" s="259"/>
      <c r="N481" s="58"/>
      <c r="O481" s="30"/>
      <c r="P481" s="58"/>
      <c r="Q481" s="30"/>
      <c r="R481" s="134"/>
      <c r="S481" s="206"/>
      <c r="T481" s="290"/>
      <c r="U481" s="29" t="s">
        <v>38</v>
      </c>
      <c r="V481" s="187"/>
      <c r="W481" s="58"/>
      <c r="X481" s="188"/>
      <c r="Y481" s="188"/>
      <c r="Z481" s="188"/>
      <c r="AA481" s="64"/>
      <c r="AB481" s="64"/>
      <c r="AC481" s="189"/>
      <c r="AD481" s="259"/>
      <c r="AE481" s="259"/>
      <c r="AF481" s="58"/>
      <c r="AG481" s="30"/>
      <c r="AH481" s="58"/>
      <c r="AI481" s="30"/>
      <c r="AJ481" s="134"/>
      <c r="AK481" s="208"/>
      <c r="AL481" s="290"/>
      <c r="AM481" s="88" t="str">
        <f t="shared" ref="AM481:AM544" si="44">IF(OR(X481="",F481=""),"",X481-F481)</f>
        <v/>
      </c>
      <c r="AN481" s="123" t="str">
        <f t="shared" ref="AN481:AN544" si="45">IF(OR(Y481="",G481=""),"",Y481-G481)</f>
        <v/>
      </c>
      <c r="AO481" s="123" t="str">
        <f t="shared" ref="AO481:AO544" si="46">IF(OR(Z481="",H481=""),"",Z481-H481)</f>
        <v/>
      </c>
      <c r="AP481" s="123" t="str">
        <f t="shared" ref="AP481:AP544" si="47">IF(OR(AA481="",I481=""),"",AA481-I481)</f>
        <v/>
      </c>
      <c r="AQ481" s="89" t="str">
        <f t="shared" ref="AQ481:AQ544" si="48">IF(OR(AB481="",J481=""),"",AB481-J481)</f>
        <v/>
      </c>
      <c r="AR481" s="39"/>
      <c r="AS481" s="234"/>
      <c r="AT481" s="39"/>
    </row>
    <row r="482" spans="2:46" ht="13.5" customHeight="1" thickBot="1" x14ac:dyDescent="0.2">
      <c r="B482" s="291"/>
      <c r="C482" s="29"/>
      <c r="D482" s="187"/>
      <c r="E482" s="58"/>
      <c r="F482" s="190"/>
      <c r="G482" s="190"/>
      <c r="H482" s="190"/>
      <c r="I482" s="58"/>
      <c r="J482" s="58"/>
      <c r="K482" s="189"/>
      <c r="L482" s="259"/>
      <c r="M482" s="259"/>
      <c r="N482" s="58"/>
      <c r="O482" s="30"/>
      <c r="P482" s="58"/>
      <c r="Q482" s="30"/>
      <c r="R482" s="185"/>
      <c r="S482" s="206"/>
      <c r="T482" s="291"/>
      <c r="U482" s="29"/>
      <c r="V482" s="187"/>
      <c r="W482" s="58"/>
      <c r="X482" s="190"/>
      <c r="Y482" s="190"/>
      <c r="Z482" s="190"/>
      <c r="AA482" s="58"/>
      <c r="AB482" s="58"/>
      <c r="AC482" s="189"/>
      <c r="AD482" s="259"/>
      <c r="AE482" s="259"/>
      <c r="AF482" s="58"/>
      <c r="AG482" s="30"/>
      <c r="AH482" s="58"/>
      <c r="AI482" s="30"/>
      <c r="AJ482" s="185"/>
      <c r="AK482" s="208"/>
      <c r="AL482" s="291"/>
      <c r="AM482" s="124" t="str">
        <f t="shared" si="44"/>
        <v/>
      </c>
      <c r="AN482" s="125" t="str">
        <f t="shared" si="45"/>
        <v/>
      </c>
      <c r="AO482" s="125" t="str">
        <f t="shared" si="46"/>
        <v/>
      </c>
      <c r="AP482" s="125" t="str">
        <f t="shared" si="47"/>
        <v/>
      </c>
      <c r="AQ482" s="126" t="str">
        <f t="shared" si="48"/>
        <v/>
      </c>
      <c r="AR482" s="39"/>
      <c r="AS482" s="234"/>
      <c r="AT482" s="39"/>
    </row>
    <row r="483" spans="2:46" ht="13.5" customHeight="1" x14ac:dyDescent="0.15">
      <c r="B483" s="289" t="s">
        <v>162</v>
      </c>
      <c r="C483" s="27" t="s">
        <v>34</v>
      </c>
      <c r="D483" s="41"/>
      <c r="E483" s="57"/>
      <c r="F483" s="98"/>
      <c r="G483" s="98"/>
      <c r="H483" s="98"/>
      <c r="I483" s="62"/>
      <c r="J483" s="62"/>
      <c r="K483" s="63"/>
      <c r="L483" s="258"/>
      <c r="M483" s="258"/>
      <c r="N483" s="57"/>
      <c r="O483" s="28"/>
      <c r="P483" s="57"/>
      <c r="Q483" s="28"/>
      <c r="R483" s="133"/>
      <c r="S483" s="206"/>
      <c r="T483" s="289" t="s">
        <v>162</v>
      </c>
      <c r="U483" s="27" t="s">
        <v>34</v>
      </c>
      <c r="V483" s="41"/>
      <c r="W483" s="57"/>
      <c r="X483" s="98"/>
      <c r="Y483" s="98"/>
      <c r="Z483" s="98"/>
      <c r="AA483" s="62"/>
      <c r="AB483" s="62"/>
      <c r="AC483" s="63"/>
      <c r="AD483" s="258"/>
      <c r="AE483" s="258"/>
      <c r="AF483" s="57"/>
      <c r="AG483" s="28"/>
      <c r="AH483" s="57"/>
      <c r="AI483" s="28"/>
      <c r="AJ483" s="133"/>
      <c r="AK483" s="208"/>
      <c r="AL483" s="289" t="s">
        <v>162</v>
      </c>
      <c r="AM483" s="121" t="str">
        <f t="shared" si="44"/>
        <v/>
      </c>
      <c r="AN483" s="97" t="str">
        <f t="shared" si="45"/>
        <v/>
      </c>
      <c r="AO483" s="97" t="str">
        <f t="shared" si="46"/>
        <v/>
      </c>
      <c r="AP483" s="97" t="str">
        <f t="shared" si="47"/>
        <v/>
      </c>
      <c r="AQ483" s="122" t="str">
        <f t="shared" si="48"/>
        <v/>
      </c>
      <c r="AR483" s="39"/>
      <c r="AS483" s="234"/>
      <c r="AT483" s="39"/>
    </row>
    <row r="484" spans="2:46" ht="13.5" customHeight="1" x14ac:dyDescent="0.15">
      <c r="B484" s="290"/>
      <c r="C484" s="29" t="s">
        <v>35</v>
      </c>
      <c r="D484" s="187"/>
      <c r="E484" s="58"/>
      <c r="F484" s="188"/>
      <c r="G484" s="188"/>
      <c r="H484" s="188"/>
      <c r="I484" s="64"/>
      <c r="J484" s="64"/>
      <c r="K484" s="189"/>
      <c r="L484" s="259"/>
      <c r="M484" s="259"/>
      <c r="N484" s="58"/>
      <c r="O484" s="30"/>
      <c r="P484" s="58"/>
      <c r="Q484" s="30"/>
      <c r="R484" s="134"/>
      <c r="S484" s="206"/>
      <c r="T484" s="290"/>
      <c r="U484" s="29" t="s">
        <v>35</v>
      </c>
      <c r="V484" s="187"/>
      <c r="W484" s="58"/>
      <c r="X484" s="188"/>
      <c r="Y484" s="188"/>
      <c r="Z484" s="188"/>
      <c r="AA484" s="64"/>
      <c r="AB484" s="64"/>
      <c r="AC484" s="189"/>
      <c r="AD484" s="259"/>
      <c r="AE484" s="259"/>
      <c r="AF484" s="58"/>
      <c r="AG484" s="30"/>
      <c r="AH484" s="58"/>
      <c r="AI484" s="30"/>
      <c r="AJ484" s="134"/>
      <c r="AK484" s="208"/>
      <c r="AL484" s="290"/>
      <c r="AM484" s="88" t="str">
        <f t="shared" si="44"/>
        <v/>
      </c>
      <c r="AN484" s="123" t="str">
        <f t="shared" si="45"/>
        <v/>
      </c>
      <c r="AO484" s="123" t="str">
        <f t="shared" si="46"/>
        <v/>
      </c>
      <c r="AP484" s="123" t="str">
        <f t="shared" si="47"/>
        <v/>
      </c>
      <c r="AQ484" s="89" t="str">
        <f t="shared" si="48"/>
        <v/>
      </c>
      <c r="AR484" s="39"/>
      <c r="AS484" s="234"/>
      <c r="AT484" s="39"/>
    </row>
    <row r="485" spans="2:46" ht="13.5" customHeight="1" x14ac:dyDescent="0.15">
      <c r="B485" s="290"/>
      <c r="C485" s="29" t="s">
        <v>36</v>
      </c>
      <c r="D485" s="187"/>
      <c r="E485" s="58"/>
      <c r="F485" s="188"/>
      <c r="G485" s="188"/>
      <c r="H485" s="188"/>
      <c r="I485" s="64"/>
      <c r="J485" s="64"/>
      <c r="K485" s="189"/>
      <c r="L485" s="259"/>
      <c r="M485" s="259"/>
      <c r="N485" s="58"/>
      <c r="O485" s="30"/>
      <c r="P485" s="58"/>
      <c r="Q485" s="30"/>
      <c r="R485" s="134"/>
      <c r="S485" s="206"/>
      <c r="T485" s="290"/>
      <c r="U485" s="29" t="s">
        <v>36</v>
      </c>
      <c r="V485" s="187"/>
      <c r="W485" s="58"/>
      <c r="X485" s="188"/>
      <c r="Y485" s="188"/>
      <c r="Z485" s="188"/>
      <c r="AA485" s="64"/>
      <c r="AB485" s="64"/>
      <c r="AC485" s="189"/>
      <c r="AD485" s="259"/>
      <c r="AE485" s="259"/>
      <c r="AF485" s="58"/>
      <c r="AG485" s="30"/>
      <c r="AH485" s="58"/>
      <c r="AI485" s="30"/>
      <c r="AJ485" s="134"/>
      <c r="AK485" s="208"/>
      <c r="AL485" s="290"/>
      <c r="AM485" s="88" t="str">
        <f t="shared" si="44"/>
        <v/>
      </c>
      <c r="AN485" s="123" t="str">
        <f t="shared" si="45"/>
        <v/>
      </c>
      <c r="AO485" s="123" t="str">
        <f t="shared" si="46"/>
        <v/>
      </c>
      <c r="AP485" s="123" t="str">
        <f t="shared" si="47"/>
        <v/>
      </c>
      <c r="AQ485" s="89" t="str">
        <f t="shared" si="48"/>
        <v/>
      </c>
      <c r="AR485" s="39"/>
      <c r="AS485" s="234"/>
      <c r="AT485" s="39"/>
    </row>
    <row r="486" spans="2:46" ht="13.5" customHeight="1" x14ac:dyDescent="0.15">
      <c r="B486" s="290"/>
      <c r="C486" s="29" t="s">
        <v>38</v>
      </c>
      <c r="D486" s="187"/>
      <c r="E486" s="58"/>
      <c r="F486" s="188"/>
      <c r="G486" s="188"/>
      <c r="H486" s="188"/>
      <c r="I486" s="64"/>
      <c r="J486" s="64"/>
      <c r="K486" s="189"/>
      <c r="L486" s="259"/>
      <c r="M486" s="259"/>
      <c r="N486" s="58"/>
      <c r="O486" s="30"/>
      <c r="P486" s="58"/>
      <c r="Q486" s="30"/>
      <c r="R486" s="134"/>
      <c r="S486" s="206"/>
      <c r="T486" s="290"/>
      <c r="U486" s="29" t="s">
        <v>38</v>
      </c>
      <c r="V486" s="187"/>
      <c r="W486" s="58"/>
      <c r="X486" s="188"/>
      <c r="Y486" s="188"/>
      <c r="Z486" s="188"/>
      <c r="AA486" s="64"/>
      <c r="AB486" s="64"/>
      <c r="AC486" s="189"/>
      <c r="AD486" s="259"/>
      <c r="AE486" s="259"/>
      <c r="AF486" s="58"/>
      <c r="AG486" s="30"/>
      <c r="AH486" s="58"/>
      <c r="AI486" s="30"/>
      <c r="AJ486" s="134"/>
      <c r="AK486" s="208"/>
      <c r="AL486" s="290"/>
      <c r="AM486" s="88" t="str">
        <f t="shared" si="44"/>
        <v/>
      </c>
      <c r="AN486" s="123" t="str">
        <f t="shared" si="45"/>
        <v/>
      </c>
      <c r="AO486" s="123" t="str">
        <f t="shared" si="46"/>
        <v/>
      </c>
      <c r="AP486" s="123" t="str">
        <f t="shared" si="47"/>
        <v/>
      </c>
      <c r="AQ486" s="89" t="str">
        <f t="shared" si="48"/>
        <v/>
      </c>
      <c r="AR486" s="39"/>
      <c r="AS486" s="234"/>
      <c r="AT486" s="39"/>
    </row>
    <row r="487" spans="2:46" ht="13.5" customHeight="1" thickBot="1" x14ac:dyDescent="0.2">
      <c r="B487" s="291"/>
      <c r="C487" s="29"/>
      <c r="D487" s="187"/>
      <c r="E487" s="58"/>
      <c r="F487" s="190"/>
      <c r="G487" s="190"/>
      <c r="H487" s="190"/>
      <c r="I487" s="58"/>
      <c r="J487" s="58"/>
      <c r="K487" s="189"/>
      <c r="L487" s="259"/>
      <c r="M487" s="259"/>
      <c r="N487" s="58"/>
      <c r="O487" s="30"/>
      <c r="P487" s="58"/>
      <c r="Q487" s="30"/>
      <c r="R487" s="185"/>
      <c r="S487" s="206"/>
      <c r="T487" s="291"/>
      <c r="U487" s="29"/>
      <c r="V487" s="187"/>
      <c r="W487" s="58"/>
      <c r="X487" s="190"/>
      <c r="Y487" s="190"/>
      <c r="Z487" s="190"/>
      <c r="AA487" s="58"/>
      <c r="AB487" s="58"/>
      <c r="AC487" s="189"/>
      <c r="AD487" s="259"/>
      <c r="AE487" s="259"/>
      <c r="AF487" s="58"/>
      <c r="AG487" s="30"/>
      <c r="AH487" s="58"/>
      <c r="AI487" s="30"/>
      <c r="AJ487" s="185"/>
      <c r="AK487" s="208"/>
      <c r="AL487" s="291"/>
      <c r="AM487" s="124" t="str">
        <f t="shared" si="44"/>
        <v/>
      </c>
      <c r="AN487" s="125" t="str">
        <f t="shared" si="45"/>
        <v/>
      </c>
      <c r="AO487" s="125" t="str">
        <f t="shared" si="46"/>
        <v/>
      </c>
      <c r="AP487" s="125" t="str">
        <f t="shared" si="47"/>
        <v/>
      </c>
      <c r="AQ487" s="126" t="str">
        <f t="shared" si="48"/>
        <v/>
      </c>
      <c r="AR487" s="39"/>
      <c r="AS487" s="234"/>
      <c r="AT487" s="39"/>
    </row>
    <row r="488" spans="2:46" ht="13.5" customHeight="1" x14ac:dyDescent="0.15">
      <c r="B488" s="289" t="s">
        <v>163</v>
      </c>
      <c r="C488" s="27" t="s">
        <v>34</v>
      </c>
      <c r="D488" s="41"/>
      <c r="E488" s="57"/>
      <c r="F488" s="98"/>
      <c r="G488" s="98"/>
      <c r="H488" s="98"/>
      <c r="I488" s="62"/>
      <c r="J488" s="62"/>
      <c r="K488" s="63"/>
      <c r="L488" s="258"/>
      <c r="M488" s="258"/>
      <c r="N488" s="57"/>
      <c r="O488" s="28"/>
      <c r="P488" s="57"/>
      <c r="Q488" s="28"/>
      <c r="R488" s="133"/>
      <c r="S488" s="206"/>
      <c r="T488" s="289" t="s">
        <v>163</v>
      </c>
      <c r="U488" s="27" t="s">
        <v>34</v>
      </c>
      <c r="V488" s="41"/>
      <c r="W488" s="57"/>
      <c r="X488" s="98"/>
      <c r="Y488" s="98"/>
      <c r="Z488" s="98"/>
      <c r="AA488" s="62"/>
      <c r="AB488" s="62"/>
      <c r="AC488" s="63"/>
      <c r="AD488" s="258"/>
      <c r="AE488" s="258"/>
      <c r="AF488" s="57"/>
      <c r="AG488" s="28"/>
      <c r="AH488" s="57"/>
      <c r="AI488" s="28"/>
      <c r="AJ488" s="133"/>
      <c r="AK488" s="208"/>
      <c r="AL488" s="289" t="s">
        <v>163</v>
      </c>
      <c r="AM488" s="121" t="str">
        <f t="shared" si="44"/>
        <v/>
      </c>
      <c r="AN488" s="97" t="str">
        <f t="shared" si="45"/>
        <v/>
      </c>
      <c r="AO488" s="97" t="str">
        <f t="shared" si="46"/>
        <v/>
      </c>
      <c r="AP488" s="97" t="str">
        <f t="shared" si="47"/>
        <v/>
      </c>
      <c r="AQ488" s="122" t="str">
        <f t="shared" si="48"/>
        <v/>
      </c>
      <c r="AR488" s="39"/>
      <c r="AS488" s="234"/>
      <c r="AT488" s="39"/>
    </row>
    <row r="489" spans="2:46" ht="13.5" customHeight="1" x14ac:dyDescent="0.15">
      <c r="B489" s="290"/>
      <c r="C489" s="29" t="s">
        <v>35</v>
      </c>
      <c r="D489" s="187"/>
      <c r="E489" s="58"/>
      <c r="F489" s="188"/>
      <c r="G489" s="188"/>
      <c r="H489" s="188"/>
      <c r="I489" s="64"/>
      <c r="J489" s="64"/>
      <c r="K489" s="189"/>
      <c r="L489" s="259"/>
      <c r="M489" s="259"/>
      <c r="N489" s="58"/>
      <c r="O489" s="30"/>
      <c r="P489" s="58"/>
      <c r="Q489" s="30"/>
      <c r="R489" s="134"/>
      <c r="S489" s="206"/>
      <c r="T489" s="290"/>
      <c r="U489" s="29" t="s">
        <v>35</v>
      </c>
      <c r="V489" s="187"/>
      <c r="W489" s="58"/>
      <c r="X489" s="188"/>
      <c r="Y489" s="188"/>
      <c r="Z489" s="188"/>
      <c r="AA489" s="64"/>
      <c r="AB489" s="64"/>
      <c r="AC489" s="189"/>
      <c r="AD489" s="259"/>
      <c r="AE489" s="259"/>
      <c r="AF489" s="58"/>
      <c r="AG489" s="30"/>
      <c r="AH489" s="58"/>
      <c r="AI489" s="30"/>
      <c r="AJ489" s="134"/>
      <c r="AK489" s="208"/>
      <c r="AL489" s="290"/>
      <c r="AM489" s="88" t="str">
        <f t="shared" si="44"/>
        <v/>
      </c>
      <c r="AN489" s="123" t="str">
        <f t="shared" si="45"/>
        <v/>
      </c>
      <c r="AO489" s="123" t="str">
        <f t="shared" si="46"/>
        <v/>
      </c>
      <c r="AP489" s="123" t="str">
        <f t="shared" si="47"/>
        <v/>
      </c>
      <c r="AQ489" s="89" t="str">
        <f t="shared" si="48"/>
        <v/>
      </c>
      <c r="AR489" s="39"/>
      <c r="AS489" s="234"/>
      <c r="AT489" s="39"/>
    </row>
    <row r="490" spans="2:46" ht="13.5" customHeight="1" x14ac:dyDescent="0.15">
      <c r="B490" s="290"/>
      <c r="C490" s="29" t="s">
        <v>36</v>
      </c>
      <c r="D490" s="187"/>
      <c r="E490" s="58"/>
      <c r="F490" s="188"/>
      <c r="G490" s="188"/>
      <c r="H490" s="188"/>
      <c r="I490" s="64"/>
      <c r="J490" s="64"/>
      <c r="K490" s="189"/>
      <c r="L490" s="259"/>
      <c r="M490" s="259"/>
      <c r="N490" s="58"/>
      <c r="O490" s="30"/>
      <c r="P490" s="58"/>
      <c r="Q490" s="30"/>
      <c r="R490" s="134"/>
      <c r="S490" s="206"/>
      <c r="T490" s="290"/>
      <c r="U490" s="29" t="s">
        <v>36</v>
      </c>
      <c r="V490" s="187"/>
      <c r="W490" s="58"/>
      <c r="X490" s="188"/>
      <c r="Y490" s="188"/>
      <c r="Z490" s="188"/>
      <c r="AA490" s="64"/>
      <c r="AB490" s="64"/>
      <c r="AC490" s="189"/>
      <c r="AD490" s="259"/>
      <c r="AE490" s="259"/>
      <c r="AF490" s="58"/>
      <c r="AG490" s="30"/>
      <c r="AH490" s="58"/>
      <c r="AI490" s="30"/>
      <c r="AJ490" s="134"/>
      <c r="AK490" s="208"/>
      <c r="AL490" s="290"/>
      <c r="AM490" s="88" t="str">
        <f t="shared" si="44"/>
        <v/>
      </c>
      <c r="AN490" s="123" t="str">
        <f t="shared" si="45"/>
        <v/>
      </c>
      <c r="AO490" s="123" t="str">
        <f t="shared" si="46"/>
        <v/>
      </c>
      <c r="AP490" s="123" t="str">
        <f t="shared" si="47"/>
        <v/>
      </c>
      <c r="AQ490" s="89" t="str">
        <f t="shared" si="48"/>
        <v/>
      </c>
      <c r="AR490" s="39"/>
      <c r="AS490" s="234"/>
      <c r="AT490" s="39"/>
    </row>
    <row r="491" spans="2:46" ht="13.5" customHeight="1" x14ac:dyDescent="0.15">
      <c r="B491" s="290"/>
      <c r="C491" s="29" t="s">
        <v>38</v>
      </c>
      <c r="D491" s="187"/>
      <c r="E491" s="58"/>
      <c r="F491" s="188"/>
      <c r="G491" s="188"/>
      <c r="H491" s="188"/>
      <c r="I491" s="64"/>
      <c r="J491" s="64"/>
      <c r="K491" s="189"/>
      <c r="L491" s="259"/>
      <c r="M491" s="259"/>
      <c r="N491" s="58"/>
      <c r="O491" s="30"/>
      <c r="P491" s="58"/>
      <c r="Q491" s="30"/>
      <c r="R491" s="134"/>
      <c r="S491" s="206"/>
      <c r="T491" s="290"/>
      <c r="U491" s="29" t="s">
        <v>38</v>
      </c>
      <c r="V491" s="187"/>
      <c r="W491" s="58"/>
      <c r="X491" s="188"/>
      <c r="Y491" s="188"/>
      <c r="Z491" s="188"/>
      <c r="AA491" s="64"/>
      <c r="AB491" s="64"/>
      <c r="AC491" s="189"/>
      <c r="AD491" s="259"/>
      <c r="AE491" s="259"/>
      <c r="AF491" s="58"/>
      <c r="AG491" s="30"/>
      <c r="AH491" s="58"/>
      <c r="AI491" s="30"/>
      <c r="AJ491" s="134"/>
      <c r="AK491" s="208"/>
      <c r="AL491" s="290"/>
      <c r="AM491" s="88" t="str">
        <f t="shared" si="44"/>
        <v/>
      </c>
      <c r="AN491" s="123" t="str">
        <f t="shared" si="45"/>
        <v/>
      </c>
      <c r="AO491" s="123" t="str">
        <f t="shared" si="46"/>
        <v/>
      </c>
      <c r="AP491" s="123" t="str">
        <f t="shared" si="47"/>
        <v/>
      </c>
      <c r="AQ491" s="89" t="str">
        <f t="shared" si="48"/>
        <v/>
      </c>
      <c r="AR491" s="39"/>
      <c r="AS491" s="234"/>
      <c r="AT491" s="39"/>
    </row>
    <row r="492" spans="2:46" ht="13.5" customHeight="1" thickBot="1" x14ac:dyDescent="0.2">
      <c r="B492" s="291"/>
      <c r="C492" s="29"/>
      <c r="D492" s="187"/>
      <c r="E492" s="58"/>
      <c r="F492" s="190"/>
      <c r="G492" s="190"/>
      <c r="H492" s="190"/>
      <c r="I492" s="58"/>
      <c r="J492" s="58"/>
      <c r="K492" s="189"/>
      <c r="L492" s="259"/>
      <c r="M492" s="259"/>
      <c r="N492" s="58"/>
      <c r="O492" s="30"/>
      <c r="P492" s="58"/>
      <c r="Q492" s="30"/>
      <c r="R492" s="185"/>
      <c r="S492" s="206"/>
      <c r="T492" s="291"/>
      <c r="U492" s="29"/>
      <c r="V492" s="187"/>
      <c r="W492" s="58"/>
      <c r="X492" s="190"/>
      <c r="Y492" s="190"/>
      <c r="Z492" s="190"/>
      <c r="AA492" s="58"/>
      <c r="AB492" s="58"/>
      <c r="AC492" s="189"/>
      <c r="AD492" s="259"/>
      <c r="AE492" s="259"/>
      <c r="AF492" s="58"/>
      <c r="AG492" s="30"/>
      <c r="AH492" s="58"/>
      <c r="AI492" s="30"/>
      <c r="AJ492" s="185"/>
      <c r="AK492" s="208"/>
      <c r="AL492" s="291"/>
      <c r="AM492" s="124" t="str">
        <f t="shared" si="44"/>
        <v/>
      </c>
      <c r="AN492" s="125" t="str">
        <f t="shared" si="45"/>
        <v/>
      </c>
      <c r="AO492" s="125" t="str">
        <f t="shared" si="46"/>
        <v/>
      </c>
      <c r="AP492" s="125" t="str">
        <f t="shared" si="47"/>
        <v/>
      </c>
      <c r="AQ492" s="126" t="str">
        <f t="shared" si="48"/>
        <v/>
      </c>
      <c r="AR492" s="39"/>
      <c r="AS492" s="234"/>
      <c r="AT492" s="39"/>
    </row>
    <row r="493" spans="2:46" ht="13.5" customHeight="1" x14ac:dyDescent="0.15">
      <c r="B493" s="289" t="s">
        <v>164</v>
      </c>
      <c r="C493" s="27" t="s">
        <v>34</v>
      </c>
      <c r="D493" s="41"/>
      <c r="E493" s="57"/>
      <c r="F493" s="98"/>
      <c r="G493" s="98"/>
      <c r="H493" s="98"/>
      <c r="I493" s="62"/>
      <c r="J493" s="62"/>
      <c r="K493" s="63"/>
      <c r="L493" s="258"/>
      <c r="M493" s="258"/>
      <c r="N493" s="57"/>
      <c r="O493" s="28"/>
      <c r="P493" s="57"/>
      <c r="Q493" s="28"/>
      <c r="R493" s="133"/>
      <c r="S493" s="206"/>
      <c r="T493" s="289" t="s">
        <v>164</v>
      </c>
      <c r="U493" s="27" t="s">
        <v>34</v>
      </c>
      <c r="V493" s="41"/>
      <c r="W493" s="57"/>
      <c r="X493" s="98"/>
      <c r="Y493" s="98"/>
      <c r="Z493" s="98"/>
      <c r="AA493" s="62"/>
      <c r="AB493" s="62"/>
      <c r="AC493" s="63"/>
      <c r="AD493" s="258"/>
      <c r="AE493" s="258"/>
      <c r="AF493" s="57"/>
      <c r="AG493" s="28"/>
      <c r="AH493" s="57"/>
      <c r="AI493" s="28"/>
      <c r="AJ493" s="133"/>
      <c r="AK493" s="208"/>
      <c r="AL493" s="289" t="s">
        <v>164</v>
      </c>
      <c r="AM493" s="121" t="str">
        <f t="shared" si="44"/>
        <v/>
      </c>
      <c r="AN493" s="97" t="str">
        <f t="shared" si="45"/>
        <v/>
      </c>
      <c r="AO493" s="97" t="str">
        <f t="shared" si="46"/>
        <v/>
      </c>
      <c r="AP493" s="97" t="str">
        <f t="shared" si="47"/>
        <v/>
      </c>
      <c r="AQ493" s="122" t="str">
        <f t="shared" si="48"/>
        <v/>
      </c>
      <c r="AR493" s="39"/>
      <c r="AS493" s="234"/>
      <c r="AT493" s="39"/>
    </row>
    <row r="494" spans="2:46" ht="13.5" customHeight="1" x14ac:dyDescent="0.15">
      <c r="B494" s="290"/>
      <c r="C494" s="29" t="s">
        <v>35</v>
      </c>
      <c r="D494" s="187"/>
      <c r="E494" s="58"/>
      <c r="F494" s="188"/>
      <c r="G494" s="188"/>
      <c r="H494" s="188"/>
      <c r="I494" s="64"/>
      <c r="J494" s="64"/>
      <c r="K494" s="189"/>
      <c r="L494" s="259"/>
      <c r="M494" s="259"/>
      <c r="N494" s="58"/>
      <c r="O494" s="30"/>
      <c r="P494" s="58"/>
      <c r="Q494" s="30"/>
      <c r="R494" s="134"/>
      <c r="S494" s="206"/>
      <c r="T494" s="290"/>
      <c r="U494" s="29" t="s">
        <v>35</v>
      </c>
      <c r="V494" s="187"/>
      <c r="W494" s="58"/>
      <c r="X494" s="188"/>
      <c r="Y494" s="188"/>
      <c r="Z494" s="188"/>
      <c r="AA494" s="64"/>
      <c r="AB494" s="64"/>
      <c r="AC494" s="189"/>
      <c r="AD494" s="259"/>
      <c r="AE494" s="259"/>
      <c r="AF494" s="58"/>
      <c r="AG494" s="30"/>
      <c r="AH494" s="58"/>
      <c r="AI494" s="30"/>
      <c r="AJ494" s="134"/>
      <c r="AK494" s="208"/>
      <c r="AL494" s="290"/>
      <c r="AM494" s="88" t="str">
        <f t="shared" si="44"/>
        <v/>
      </c>
      <c r="AN494" s="123" t="str">
        <f t="shared" si="45"/>
        <v/>
      </c>
      <c r="AO494" s="123" t="str">
        <f t="shared" si="46"/>
        <v/>
      </c>
      <c r="AP494" s="123" t="str">
        <f t="shared" si="47"/>
        <v/>
      </c>
      <c r="AQ494" s="89" t="str">
        <f t="shared" si="48"/>
        <v/>
      </c>
      <c r="AR494" s="39"/>
      <c r="AS494" s="234"/>
      <c r="AT494" s="39"/>
    </row>
    <row r="495" spans="2:46" ht="13.5" customHeight="1" x14ac:dyDescent="0.15">
      <c r="B495" s="290"/>
      <c r="C495" s="29" t="s">
        <v>36</v>
      </c>
      <c r="D495" s="187"/>
      <c r="E495" s="58"/>
      <c r="F495" s="188"/>
      <c r="G495" s="188"/>
      <c r="H495" s="188"/>
      <c r="I495" s="64"/>
      <c r="J495" s="64"/>
      <c r="K495" s="189"/>
      <c r="L495" s="259"/>
      <c r="M495" s="259"/>
      <c r="N495" s="58"/>
      <c r="O495" s="30"/>
      <c r="P495" s="58"/>
      <c r="Q495" s="30"/>
      <c r="R495" s="134"/>
      <c r="S495" s="206"/>
      <c r="T495" s="290"/>
      <c r="U495" s="29" t="s">
        <v>36</v>
      </c>
      <c r="V495" s="187"/>
      <c r="W495" s="58"/>
      <c r="X495" s="188"/>
      <c r="Y495" s="188"/>
      <c r="Z495" s="188"/>
      <c r="AA495" s="64"/>
      <c r="AB495" s="64"/>
      <c r="AC495" s="189"/>
      <c r="AD495" s="259"/>
      <c r="AE495" s="259"/>
      <c r="AF495" s="58"/>
      <c r="AG495" s="30"/>
      <c r="AH495" s="58"/>
      <c r="AI495" s="30"/>
      <c r="AJ495" s="134"/>
      <c r="AK495" s="208"/>
      <c r="AL495" s="290"/>
      <c r="AM495" s="88" t="str">
        <f t="shared" si="44"/>
        <v/>
      </c>
      <c r="AN495" s="123" t="str">
        <f t="shared" si="45"/>
        <v/>
      </c>
      <c r="AO495" s="123" t="str">
        <f t="shared" si="46"/>
        <v/>
      </c>
      <c r="AP495" s="123" t="str">
        <f t="shared" si="47"/>
        <v/>
      </c>
      <c r="AQ495" s="89" t="str">
        <f t="shared" si="48"/>
        <v/>
      </c>
      <c r="AR495" s="39"/>
      <c r="AS495" s="234"/>
      <c r="AT495" s="39"/>
    </row>
    <row r="496" spans="2:46" ht="13.5" customHeight="1" x14ac:dyDescent="0.15">
      <c r="B496" s="290"/>
      <c r="C496" s="29" t="s">
        <v>38</v>
      </c>
      <c r="D496" s="187"/>
      <c r="E496" s="58"/>
      <c r="F496" s="188"/>
      <c r="G496" s="188"/>
      <c r="H496" s="188"/>
      <c r="I496" s="64"/>
      <c r="J496" s="64"/>
      <c r="K496" s="189"/>
      <c r="L496" s="259"/>
      <c r="M496" s="259"/>
      <c r="N496" s="58"/>
      <c r="O496" s="30"/>
      <c r="P496" s="58"/>
      <c r="Q496" s="30"/>
      <c r="R496" s="134"/>
      <c r="S496" s="206"/>
      <c r="T496" s="290"/>
      <c r="U496" s="29" t="s">
        <v>38</v>
      </c>
      <c r="V496" s="187"/>
      <c r="W496" s="58"/>
      <c r="X496" s="188"/>
      <c r="Y496" s="188"/>
      <c r="Z496" s="188"/>
      <c r="AA496" s="64"/>
      <c r="AB496" s="64"/>
      <c r="AC496" s="189"/>
      <c r="AD496" s="259"/>
      <c r="AE496" s="259"/>
      <c r="AF496" s="58"/>
      <c r="AG496" s="30"/>
      <c r="AH496" s="58"/>
      <c r="AI496" s="30"/>
      <c r="AJ496" s="134"/>
      <c r="AK496" s="208"/>
      <c r="AL496" s="290"/>
      <c r="AM496" s="88" t="str">
        <f t="shared" si="44"/>
        <v/>
      </c>
      <c r="AN496" s="123" t="str">
        <f t="shared" si="45"/>
        <v/>
      </c>
      <c r="AO496" s="123" t="str">
        <f t="shared" si="46"/>
        <v/>
      </c>
      <c r="AP496" s="123" t="str">
        <f t="shared" si="47"/>
        <v/>
      </c>
      <c r="AQ496" s="89" t="str">
        <f t="shared" si="48"/>
        <v/>
      </c>
      <c r="AR496" s="39"/>
      <c r="AS496" s="234"/>
      <c r="AT496" s="39"/>
    </row>
    <row r="497" spans="2:46" ht="13.5" customHeight="1" thickBot="1" x14ac:dyDescent="0.2">
      <c r="B497" s="291"/>
      <c r="C497" s="29"/>
      <c r="D497" s="187"/>
      <c r="E497" s="58"/>
      <c r="F497" s="190"/>
      <c r="G497" s="190"/>
      <c r="H497" s="190"/>
      <c r="I497" s="58"/>
      <c r="J497" s="58"/>
      <c r="K497" s="189"/>
      <c r="L497" s="259"/>
      <c r="M497" s="259"/>
      <c r="N497" s="58"/>
      <c r="O497" s="30"/>
      <c r="P497" s="58"/>
      <c r="Q497" s="30"/>
      <c r="R497" s="185"/>
      <c r="S497" s="206"/>
      <c r="T497" s="291"/>
      <c r="U497" s="29"/>
      <c r="V497" s="187"/>
      <c r="W497" s="58"/>
      <c r="X497" s="190"/>
      <c r="Y497" s="190"/>
      <c r="Z497" s="190"/>
      <c r="AA497" s="58"/>
      <c r="AB497" s="58"/>
      <c r="AC497" s="189"/>
      <c r="AD497" s="259"/>
      <c r="AE497" s="259"/>
      <c r="AF497" s="58"/>
      <c r="AG497" s="30"/>
      <c r="AH497" s="58"/>
      <c r="AI497" s="30"/>
      <c r="AJ497" s="185"/>
      <c r="AK497" s="208"/>
      <c r="AL497" s="291"/>
      <c r="AM497" s="124" t="str">
        <f t="shared" si="44"/>
        <v/>
      </c>
      <c r="AN497" s="125" t="str">
        <f t="shared" si="45"/>
        <v/>
      </c>
      <c r="AO497" s="125" t="str">
        <f t="shared" si="46"/>
        <v/>
      </c>
      <c r="AP497" s="125" t="str">
        <f t="shared" si="47"/>
        <v/>
      </c>
      <c r="AQ497" s="126" t="str">
        <f t="shared" si="48"/>
        <v/>
      </c>
      <c r="AR497" s="39"/>
      <c r="AS497" s="234"/>
      <c r="AT497" s="39"/>
    </row>
    <row r="498" spans="2:46" ht="13.5" customHeight="1" x14ac:dyDescent="0.15">
      <c r="B498" s="289" t="s">
        <v>165</v>
      </c>
      <c r="C498" s="27" t="s">
        <v>34</v>
      </c>
      <c r="D498" s="41"/>
      <c r="E498" s="57"/>
      <c r="F498" s="98"/>
      <c r="G498" s="98"/>
      <c r="H498" s="98"/>
      <c r="I498" s="62"/>
      <c r="J498" s="62"/>
      <c r="K498" s="63"/>
      <c r="L498" s="258"/>
      <c r="M498" s="258"/>
      <c r="N498" s="57"/>
      <c r="O498" s="28"/>
      <c r="P498" s="57"/>
      <c r="Q498" s="28"/>
      <c r="R498" s="133"/>
      <c r="S498" s="206"/>
      <c r="T498" s="289" t="s">
        <v>165</v>
      </c>
      <c r="U498" s="27" t="s">
        <v>34</v>
      </c>
      <c r="V498" s="41"/>
      <c r="W498" s="57"/>
      <c r="X498" s="98"/>
      <c r="Y498" s="98"/>
      <c r="Z498" s="98"/>
      <c r="AA498" s="62"/>
      <c r="AB498" s="62"/>
      <c r="AC498" s="63"/>
      <c r="AD498" s="258"/>
      <c r="AE498" s="258"/>
      <c r="AF498" s="57"/>
      <c r="AG498" s="28"/>
      <c r="AH498" s="57"/>
      <c r="AI498" s="28"/>
      <c r="AJ498" s="133"/>
      <c r="AK498" s="208"/>
      <c r="AL498" s="289" t="s">
        <v>165</v>
      </c>
      <c r="AM498" s="121" t="str">
        <f t="shared" si="44"/>
        <v/>
      </c>
      <c r="AN498" s="97" t="str">
        <f t="shared" si="45"/>
        <v/>
      </c>
      <c r="AO498" s="97" t="str">
        <f t="shared" si="46"/>
        <v/>
      </c>
      <c r="AP498" s="97" t="str">
        <f t="shared" si="47"/>
        <v/>
      </c>
      <c r="AQ498" s="122" t="str">
        <f t="shared" si="48"/>
        <v/>
      </c>
      <c r="AR498" s="39"/>
      <c r="AS498" s="234"/>
      <c r="AT498" s="39"/>
    </row>
    <row r="499" spans="2:46" ht="13.5" customHeight="1" x14ac:dyDescent="0.15">
      <c r="B499" s="290"/>
      <c r="C499" s="29" t="s">
        <v>35</v>
      </c>
      <c r="D499" s="187"/>
      <c r="E499" s="58"/>
      <c r="F499" s="188"/>
      <c r="G499" s="188"/>
      <c r="H499" s="188"/>
      <c r="I499" s="64"/>
      <c r="J499" s="64"/>
      <c r="K499" s="189"/>
      <c r="L499" s="259"/>
      <c r="M499" s="259"/>
      <c r="N499" s="58"/>
      <c r="O499" s="30"/>
      <c r="P499" s="58"/>
      <c r="Q499" s="30"/>
      <c r="R499" s="134"/>
      <c r="S499" s="206"/>
      <c r="T499" s="290"/>
      <c r="U499" s="29" t="s">
        <v>35</v>
      </c>
      <c r="V499" s="187"/>
      <c r="W499" s="58"/>
      <c r="X499" s="188"/>
      <c r="Y499" s="188"/>
      <c r="Z499" s="188"/>
      <c r="AA499" s="64"/>
      <c r="AB499" s="64"/>
      <c r="AC499" s="189"/>
      <c r="AD499" s="259"/>
      <c r="AE499" s="259"/>
      <c r="AF499" s="58"/>
      <c r="AG499" s="30"/>
      <c r="AH499" s="58"/>
      <c r="AI499" s="30"/>
      <c r="AJ499" s="134"/>
      <c r="AK499" s="208"/>
      <c r="AL499" s="290"/>
      <c r="AM499" s="88" t="str">
        <f t="shared" si="44"/>
        <v/>
      </c>
      <c r="AN499" s="123" t="str">
        <f t="shared" si="45"/>
        <v/>
      </c>
      <c r="AO499" s="123" t="str">
        <f t="shared" si="46"/>
        <v/>
      </c>
      <c r="AP499" s="123" t="str">
        <f t="shared" si="47"/>
        <v/>
      </c>
      <c r="AQ499" s="89" t="str">
        <f t="shared" si="48"/>
        <v/>
      </c>
      <c r="AR499" s="39"/>
      <c r="AS499" s="234"/>
      <c r="AT499" s="39"/>
    </row>
    <row r="500" spans="2:46" ht="13.5" customHeight="1" x14ac:dyDescent="0.15">
      <c r="B500" s="290"/>
      <c r="C500" s="29" t="s">
        <v>36</v>
      </c>
      <c r="D500" s="187"/>
      <c r="E500" s="58"/>
      <c r="F500" s="188"/>
      <c r="G500" s="188"/>
      <c r="H500" s="188"/>
      <c r="I500" s="64"/>
      <c r="J500" s="64"/>
      <c r="K500" s="189"/>
      <c r="L500" s="259"/>
      <c r="M500" s="259"/>
      <c r="N500" s="58"/>
      <c r="O500" s="30"/>
      <c r="P500" s="58"/>
      <c r="Q500" s="30"/>
      <c r="R500" s="134"/>
      <c r="S500" s="206"/>
      <c r="T500" s="290"/>
      <c r="U500" s="29" t="s">
        <v>36</v>
      </c>
      <c r="V500" s="187"/>
      <c r="W500" s="58"/>
      <c r="X500" s="188"/>
      <c r="Y500" s="188"/>
      <c r="Z500" s="188"/>
      <c r="AA500" s="64"/>
      <c r="AB500" s="64"/>
      <c r="AC500" s="189"/>
      <c r="AD500" s="259"/>
      <c r="AE500" s="259"/>
      <c r="AF500" s="58"/>
      <c r="AG500" s="30"/>
      <c r="AH500" s="58"/>
      <c r="AI500" s="30"/>
      <c r="AJ500" s="134"/>
      <c r="AK500" s="208"/>
      <c r="AL500" s="290"/>
      <c r="AM500" s="88" t="str">
        <f t="shared" si="44"/>
        <v/>
      </c>
      <c r="AN500" s="123" t="str">
        <f t="shared" si="45"/>
        <v/>
      </c>
      <c r="AO500" s="123" t="str">
        <f t="shared" si="46"/>
        <v/>
      </c>
      <c r="AP500" s="123" t="str">
        <f t="shared" si="47"/>
        <v/>
      </c>
      <c r="AQ500" s="89" t="str">
        <f t="shared" si="48"/>
        <v/>
      </c>
      <c r="AR500" s="39"/>
      <c r="AS500" s="234"/>
      <c r="AT500" s="39"/>
    </row>
    <row r="501" spans="2:46" ht="13.5" customHeight="1" x14ac:dyDescent="0.15">
      <c r="B501" s="290"/>
      <c r="C501" s="29" t="s">
        <v>38</v>
      </c>
      <c r="D501" s="187"/>
      <c r="E501" s="58"/>
      <c r="F501" s="188"/>
      <c r="G501" s="188"/>
      <c r="H501" s="188"/>
      <c r="I501" s="64"/>
      <c r="J501" s="64"/>
      <c r="K501" s="189"/>
      <c r="L501" s="259"/>
      <c r="M501" s="259"/>
      <c r="N501" s="58"/>
      <c r="O501" s="30"/>
      <c r="P501" s="58"/>
      <c r="Q501" s="30"/>
      <c r="R501" s="134"/>
      <c r="S501" s="206"/>
      <c r="T501" s="290"/>
      <c r="U501" s="29" t="s">
        <v>38</v>
      </c>
      <c r="V501" s="187"/>
      <c r="W501" s="58"/>
      <c r="X501" s="188"/>
      <c r="Y501" s="188"/>
      <c r="Z501" s="188"/>
      <c r="AA501" s="64"/>
      <c r="AB501" s="64"/>
      <c r="AC501" s="189"/>
      <c r="AD501" s="259"/>
      <c r="AE501" s="259"/>
      <c r="AF501" s="58"/>
      <c r="AG501" s="30"/>
      <c r="AH501" s="58"/>
      <c r="AI501" s="30"/>
      <c r="AJ501" s="134"/>
      <c r="AK501" s="208"/>
      <c r="AL501" s="290"/>
      <c r="AM501" s="88" t="str">
        <f t="shared" si="44"/>
        <v/>
      </c>
      <c r="AN501" s="123" t="str">
        <f t="shared" si="45"/>
        <v/>
      </c>
      <c r="AO501" s="123" t="str">
        <f t="shared" si="46"/>
        <v/>
      </c>
      <c r="AP501" s="123" t="str">
        <f t="shared" si="47"/>
        <v/>
      </c>
      <c r="AQ501" s="89" t="str">
        <f t="shared" si="48"/>
        <v/>
      </c>
      <c r="AR501" s="39"/>
      <c r="AS501" s="234"/>
      <c r="AT501" s="39"/>
    </row>
    <row r="502" spans="2:46" ht="13.5" customHeight="1" thickBot="1" x14ac:dyDescent="0.2">
      <c r="B502" s="291"/>
      <c r="C502" s="29"/>
      <c r="D502" s="187"/>
      <c r="E502" s="58"/>
      <c r="F502" s="190"/>
      <c r="G502" s="190"/>
      <c r="H502" s="190"/>
      <c r="I502" s="58"/>
      <c r="J502" s="58"/>
      <c r="K502" s="189"/>
      <c r="L502" s="259"/>
      <c r="M502" s="259"/>
      <c r="N502" s="58"/>
      <c r="O502" s="30"/>
      <c r="P502" s="58"/>
      <c r="Q502" s="30"/>
      <c r="R502" s="185"/>
      <c r="S502" s="206"/>
      <c r="T502" s="291"/>
      <c r="U502" s="29"/>
      <c r="V502" s="187"/>
      <c r="W502" s="58"/>
      <c r="X502" s="190"/>
      <c r="Y502" s="190"/>
      <c r="Z502" s="190"/>
      <c r="AA502" s="58"/>
      <c r="AB502" s="58"/>
      <c r="AC502" s="189"/>
      <c r="AD502" s="259"/>
      <c r="AE502" s="259"/>
      <c r="AF502" s="58"/>
      <c r="AG502" s="30"/>
      <c r="AH502" s="58"/>
      <c r="AI502" s="30"/>
      <c r="AJ502" s="185"/>
      <c r="AK502" s="208"/>
      <c r="AL502" s="291"/>
      <c r="AM502" s="124" t="str">
        <f t="shared" si="44"/>
        <v/>
      </c>
      <c r="AN502" s="125" t="str">
        <f t="shared" si="45"/>
        <v/>
      </c>
      <c r="AO502" s="125" t="str">
        <f t="shared" si="46"/>
        <v/>
      </c>
      <c r="AP502" s="125" t="str">
        <f t="shared" si="47"/>
        <v/>
      </c>
      <c r="AQ502" s="126" t="str">
        <f t="shared" si="48"/>
        <v/>
      </c>
      <c r="AR502" s="39"/>
      <c r="AS502" s="234"/>
      <c r="AT502" s="39"/>
    </row>
    <row r="503" spans="2:46" ht="13.5" customHeight="1" x14ac:dyDescent="0.15">
      <c r="B503" s="289" t="s">
        <v>166</v>
      </c>
      <c r="C503" s="27" t="s">
        <v>34</v>
      </c>
      <c r="D503" s="41"/>
      <c r="E503" s="57"/>
      <c r="F503" s="98"/>
      <c r="G503" s="98"/>
      <c r="H503" s="98"/>
      <c r="I503" s="62"/>
      <c r="J503" s="62"/>
      <c r="K503" s="63"/>
      <c r="L503" s="258"/>
      <c r="M503" s="258"/>
      <c r="N503" s="57"/>
      <c r="O503" s="28"/>
      <c r="P503" s="57"/>
      <c r="Q503" s="28"/>
      <c r="R503" s="133"/>
      <c r="S503" s="206"/>
      <c r="T503" s="289" t="s">
        <v>166</v>
      </c>
      <c r="U503" s="27" t="s">
        <v>34</v>
      </c>
      <c r="V503" s="41"/>
      <c r="W503" s="57"/>
      <c r="X503" s="98"/>
      <c r="Y503" s="98"/>
      <c r="Z503" s="98"/>
      <c r="AA503" s="62"/>
      <c r="AB503" s="62"/>
      <c r="AC503" s="63"/>
      <c r="AD503" s="258"/>
      <c r="AE503" s="258"/>
      <c r="AF503" s="57"/>
      <c r="AG503" s="28"/>
      <c r="AH503" s="57"/>
      <c r="AI503" s="28"/>
      <c r="AJ503" s="133"/>
      <c r="AK503" s="208"/>
      <c r="AL503" s="289" t="s">
        <v>166</v>
      </c>
      <c r="AM503" s="121" t="str">
        <f t="shared" si="44"/>
        <v/>
      </c>
      <c r="AN503" s="97" t="str">
        <f t="shared" si="45"/>
        <v/>
      </c>
      <c r="AO503" s="97" t="str">
        <f t="shared" si="46"/>
        <v/>
      </c>
      <c r="AP503" s="97" t="str">
        <f t="shared" si="47"/>
        <v/>
      </c>
      <c r="AQ503" s="122" t="str">
        <f t="shared" si="48"/>
        <v/>
      </c>
      <c r="AR503" s="39"/>
      <c r="AS503" s="234"/>
      <c r="AT503" s="39"/>
    </row>
    <row r="504" spans="2:46" ht="13.5" customHeight="1" x14ac:dyDescent="0.15">
      <c r="B504" s="290"/>
      <c r="C504" s="29" t="s">
        <v>35</v>
      </c>
      <c r="D504" s="187"/>
      <c r="E504" s="58"/>
      <c r="F504" s="188"/>
      <c r="G504" s="188"/>
      <c r="H504" s="188"/>
      <c r="I504" s="64"/>
      <c r="J504" s="64"/>
      <c r="K504" s="189"/>
      <c r="L504" s="259"/>
      <c r="M504" s="259"/>
      <c r="N504" s="58"/>
      <c r="O504" s="30"/>
      <c r="P504" s="58"/>
      <c r="Q504" s="30"/>
      <c r="R504" s="134"/>
      <c r="S504" s="206"/>
      <c r="T504" s="290"/>
      <c r="U504" s="29" t="s">
        <v>35</v>
      </c>
      <c r="V504" s="187"/>
      <c r="W504" s="58"/>
      <c r="X504" s="188"/>
      <c r="Y504" s="188"/>
      <c r="Z504" s="188"/>
      <c r="AA504" s="64"/>
      <c r="AB504" s="64"/>
      <c r="AC504" s="189"/>
      <c r="AD504" s="259"/>
      <c r="AE504" s="259"/>
      <c r="AF504" s="58"/>
      <c r="AG504" s="30"/>
      <c r="AH504" s="58"/>
      <c r="AI504" s="30"/>
      <c r="AJ504" s="134"/>
      <c r="AK504" s="208"/>
      <c r="AL504" s="290"/>
      <c r="AM504" s="88" t="str">
        <f t="shared" si="44"/>
        <v/>
      </c>
      <c r="AN504" s="123" t="str">
        <f t="shared" si="45"/>
        <v/>
      </c>
      <c r="AO504" s="123" t="str">
        <f t="shared" si="46"/>
        <v/>
      </c>
      <c r="AP504" s="123" t="str">
        <f t="shared" si="47"/>
        <v/>
      </c>
      <c r="AQ504" s="89" t="str">
        <f t="shared" si="48"/>
        <v/>
      </c>
      <c r="AR504" s="39"/>
      <c r="AS504" s="234"/>
      <c r="AT504" s="39"/>
    </row>
    <row r="505" spans="2:46" ht="13.5" customHeight="1" x14ac:dyDescent="0.15">
      <c r="B505" s="290"/>
      <c r="C505" s="29" t="s">
        <v>36</v>
      </c>
      <c r="D505" s="187"/>
      <c r="E505" s="58"/>
      <c r="F505" s="188"/>
      <c r="G505" s="188"/>
      <c r="H505" s="188"/>
      <c r="I505" s="64"/>
      <c r="J505" s="64"/>
      <c r="K505" s="189"/>
      <c r="L505" s="259"/>
      <c r="M505" s="259"/>
      <c r="N505" s="58"/>
      <c r="O505" s="30"/>
      <c r="P505" s="58"/>
      <c r="Q505" s="30"/>
      <c r="R505" s="134"/>
      <c r="S505" s="206"/>
      <c r="T505" s="290"/>
      <c r="U505" s="29" t="s">
        <v>36</v>
      </c>
      <c r="V505" s="187"/>
      <c r="W505" s="58"/>
      <c r="X505" s="188"/>
      <c r="Y505" s="188"/>
      <c r="Z505" s="188"/>
      <c r="AA505" s="64"/>
      <c r="AB505" s="64"/>
      <c r="AC505" s="189"/>
      <c r="AD505" s="259"/>
      <c r="AE505" s="259"/>
      <c r="AF505" s="58"/>
      <c r="AG505" s="30"/>
      <c r="AH505" s="58"/>
      <c r="AI505" s="30"/>
      <c r="AJ505" s="134"/>
      <c r="AK505" s="208"/>
      <c r="AL505" s="290"/>
      <c r="AM505" s="88" t="str">
        <f t="shared" si="44"/>
        <v/>
      </c>
      <c r="AN505" s="123" t="str">
        <f t="shared" si="45"/>
        <v/>
      </c>
      <c r="AO505" s="123" t="str">
        <f t="shared" si="46"/>
        <v/>
      </c>
      <c r="AP505" s="123" t="str">
        <f t="shared" si="47"/>
        <v/>
      </c>
      <c r="AQ505" s="89" t="str">
        <f t="shared" si="48"/>
        <v/>
      </c>
      <c r="AR505" s="39"/>
      <c r="AS505" s="234"/>
      <c r="AT505" s="39"/>
    </row>
    <row r="506" spans="2:46" ht="13.5" customHeight="1" x14ac:dyDescent="0.15">
      <c r="B506" s="290"/>
      <c r="C506" s="29" t="s">
        <v>38</v>
      </c>
      <c r="D506" s="187"/>
      <c r="E506" s="58"/>
      <c r="F506" s="188"/>
      <c r="G506" s="188"/>
      <c r="H506" s="188"/>
      <c r="I506" s="64"/>
      <c r="J506" s="64"/>
      <c r="K506" s="189"/>
      <c r="L506" s="259"/>
      <c r="M506" s="259"/>
      <c r="N506" s="58"/>
      <c r="O506" s="30"/>
      <c r="P506" s="58"/>
      <c r="Q506" s="30"/>
      <c r="R506" s="134"/>
      <c r="S506" s="206"/>
      <c r="T506" s="290"/>
      <c r="U506" s="29" t="s">
        <v>38</v>
      </c>
      <c r="V506" s="187"/>
      <c r="W506" s="58"/>
      <c r="X506" s="188"/>
      <c r="Y506" s="188"/>
      <c r="Z506" s="188"/>
      <c r="AA506" s="64"/>
      <c r="AB506" s="64"/>
      <c r="AC506" s="189"/>
      <c r="AD506" s="259"/>
      <c r="AE506" s="259"/>
      <c r="AF506" s="58"/>
      <c r="AG506" s="30"/>
      <c r="AH506" s="58"/>
      <c r="AI506" s="30"/>
      <c r="AJ506" s="134"/>
      <c r="AK506" s="208"/>
      <c r="AL506" s="290"/>
      <c r="AM506" s="88" t="str">
        <f t="shared" si="44"/>
        <v/>
      </c>
      <c r="AN506" s="123" t="str">
        <f t="shared" si="45"/>
        <v/>
      </c>
      <c r="AO506" s="123" t="str">
        <f t="shared" si="46"/>
        <v/>
      </c>
      <c r="AP506" s="123" t="str">
        <f t="shared" si="47"/>
        <v/>
      </c>
      <c r="AQ506" s="89" t="str">
        <f t="shared" si="48"/>
        <v/>
      </c>
      <c r="AR506" s="39"/>
      <c r="AS506" s="234"/>
      <c r="AT506" s="39"/>
    </row>
    <row r="507" spans="2:46" ht="13.5" customHeight="1" thickBot="1" x14ac:dyDescent="0.2">
      <c r="B507" s="291"/>
      <c r="C507" s="29"/>
      <c r="D507" s="187"/>
      <c r="E507" s="58"/>
      <c r="F507" s="190"/>
      <c r="G507" s="190"/>
      <c r="H507" s="190"/>
      <c r="I507" s="58"/>
      <c r="J507" s="58"/>
      <c r="K507" s="189"/>
      <c r="L507" s="259"/>
      <c r="M507" s="259"/>
      <c r="N507" s="58"/>
      <c r="O507" s="30"/>
      <c r="P507" s="58"/>
      <c r="Q507" s="30"/>
      <c r="R507" s="185"/>
      <c r="S507" s="206"/>
      <c r="T507" s="291"/>
      <c r="U507" s="29"/>
      <c r="V507" s="187"/>
      <c r="W507" s="58"/>
      <c r="X507" s="190"/>
      <c r="Y507" s="190"/>
      <c r="Z507" s="190"/>
      <c r="AA507" s="58"/>
      <c r="AB507" s="58"/>
      <c r="AC507" s="189"/>
      <c r="AD507" s="259"/>
      <c r="AE507" s="259"/>
      <c r="AF507" s="58"/>
      <c r="AG507" s="30"/>
      <c r="AH507" s="58"/>
      <c r="AI507" s="30"/>
      <c r="AJ507" s="185"/>
      <c r="AK507" s="208"/>
      <c r="AL507" s="291"/>
      <c r="AM507" s="124" t="str">
        <f t="shared" si="44"/>
        <v/>
      </c>
      <c r="AN507" s="125" t="str">
        <f t="shared" si="45"/>
        <v/>
      </c>
      <c r="AO507" s="125" t="str">
        <f t="shared" si="46"/>
        <v/>
      </c>
      <c r="AP507" s="125" t="str">
        <f t="shared" si="47"/>
        <v/>
      </c>
      <c r="AQ507" s="126" t="str">
        <f t="shared" si="48"/>
        <v/>
      </c>
      <c r="AR507" s="39"/>
      <c r="AS507" s="234"/>
      <c r="AT507" s="39"/>
    </row>
    <row r="508" spans="2:46" ht="13.5" customHeight="1" x14ac:dyDescent="0.15">
      <c r="B508" s="289" t="s">
        <v>167</v>
      </c>
      <c r="C508" s="27" t="s">
        <v>34</v>
      </c>
      <c r="D508" s="41"/>
      <c r="E508" s="57"/>
      <c r="F508" s="98"/>
      <c r="G508" s="98"/>
      <c r="H508" s="98"/>
      <c r="I508" s="62"/>
      <c r="J508" s="62"/>
      <c r="K508" s="63"/>
      <c r="L508" s="258"/>
      <c r="M508" s="258"/>
      <c r="N508" s="57"/>
      <c r="O508" s="28"/>
      <c r="P508" s="57"/>
      <c r="Q508" s="28"/>
      <c r="R508" s="133"/>
      <c r="S508" s="206"/>
      <c r="T508" s="289" t="s">
        <v>167</v>
      </c>
      <c r="U508" s="27" t="s">
        <v>34</v>
      </c>
      <c r="V508" s="41"/>
      <c r="W508" s="57"/>
      <c r="X508" s="98"/>
      <c r="Y508" s="98"/>
      <c r="Z508" s="98"/>
      <c r="AA508" s="62"/>
      <c r="AB508" s="62"/>
      <c r="AC508" s="63"/>
      <c r="AD508" s="258"/>
      <c r="AE508" s="258"/>
      <c r="AF508" s="57"/>
      <c r="AG508" s="28"/>
      <c r="AH508" s="57"/>
      <c r="AI508" s="28"/>
      <c r="AJ508" s="133"/>
      <c r="AK508" s="208"/>
      <c r="AL508" s="289" t="s">
        <v>167</v>
      </c>
      <c r="AM508" s="121" t="str">
        <f t="shared" si="44"/>
        <v/>
      </c>
      <c r="AN508" s="97" t="str">
        <f t="shared" si="45"/>
        <v/>
      </c>
      <c r="AO508" s="97" t="str">
        <f t="shared" si="46"/>
        <v/>
      </c>
      <c r="AP508" s="97" t="str">
        <f t="shared" si="47"/>
        <v/>
      </c>
      <c r="AQ508" s="122" t="str">
        <f t="shared" si="48"/>
        <v/>
      </c>
      <c r="AR508" s="39"/>
      <c r="AS508" s="234"/>
      <c r="AT508" s="39"/>
    </row>
    <row r="509" spans="2:46" ht="13.5" customHeight="1" x14ac:dyDescent="0.15">
      <c r="B509" s="290"/>
      <c r="C509" s="29" t="s">
        <v>35</v>
      </c>
      <c r="D509" s="187"/>
      <c r="E509" s="58"/>
      <c r="F509" s="188"/>
      <c r="G509" s="188"/>
      <c r="H509" s="188"/>
      <c r="I509" s="64"/>
      <c r="J509" s="64"/>
      <c r="K509" s="189"/>
      <c r="L509" s="259"/>
      <c r="M509" s="259"/>
      <c r="N509" s="58"/>
      <c r="O509" s="30"/>
      <c r="P509" s="58"/>
      <c r="Q509" s="30"/>
      <c r="R509" s="134"/>
      <c r="S509" s="206"/>
      <c r="T509" s="290"/>
      <c r="U509" s="29" t="s">
        <v>35</v>
      </c>
      <c r="V509" s="187"/>
      <c r="W509" s="58"/>
      <c r="X509" s="188"/>
      <c r="Y509" s="188"/>
      <c r="Z509" s="188"/>
      <c r="AA509" s="64"/>
      <c r="AB509" s="64"/>
      <c r="AC509" s="189"/>
      <c r="AD509" s="259"/>
      <c r="AE509" s="259"/>
      <c r="AF509" s="58"/>
      <c r="AG509" s="30"/>
      <c r="AH509" s="58"/>
      <c r="AI509" s="30"/>
      <c r="AJ509" s="134"/>
      <c r="AK509" s="208"/>
      <c r="AL509" s="290"/>
      <c r="AM509" s="88" t="str">
        <f t="shared" si="44"/>
        <v/>
      </c>
      <c r="AN509" s="123" t="str">
        <f t="shared" si="45"/>
        <v/>
      </c>
      <c r="AO509" s="123" t="str">
        <f t="shared" si="46"/>
        <v/>
      </c>
      <c r="AP509" s="123" t="str">
        <f t="shared" si="47"/>
        <v/>
      </c>
      <c r="AQ509" s="89" t="str">
        <f t="shared" si="48"/>
        <v/>
      </c>
      <c r="AR509" s="39"/>
      <c r="AS509" s="234"/>
      <c r="AT509" s="39"/>
    </row>
    <row r="510" spans="2:46" ht="13.5" customHeight="1" x14ac:dyDescent="0.15">
      <c r="B510" s="290"/>
      <c r="C510" s="29" t="s">
        <v>36</v>
      </c>
      <c r="D510" s="187"/>
      <c r="E510" s="58"/>
      <c r="F510" s="188"/>
      <c r="G510" s="188"/>
      <c r="H510" s="188"/>
      <c r="I510" s="64"/>
      <c r="J510" s="64"/>
      <c r="K510" s="189"/>
      <c r="L510" s="259"/>
      <c r="M510" s="259"/>
      <c r="N510" s="58"/>
      <c r="O510" s="30"/>
      <c r="P510" s="58"/>
      <c r="Q510" s="30"/>
      <c r="R510" s="134"/>
      <c r="S510" s="206"/>
      <c r="T510" s="290"/>
      <c r="U510" s="29" t="s">
        <v>36</v>
      </c>
      <c r="V510" s="187"/>
      <c r="W510" s="58"/>
      <c r="X510" s="188"/>
      <c r="Y510" s="188"/>
      <c r="Z510" s="188"/>
      <c r="AA510" s="64"/>
      <c r="AB510" s="64"/>
      <c r="AC510" s="189"/>
      <c r="AD510" s="259"/>
      <c r="AE510" s="259"/>
      <c r="AF510" s="58"/>
      <c r="AG510" s="30"/>
      <c r="AH510" s="58"/>
      <c r="AI510" s="30"/>
      <c r="AJ510" s="134"/>
      <c r="AK510" s="208"/>
      <c r="AL510" s="290"/>
      <c r="AM510" s="88" t="str">
        <f t="shared" si="44"/>
        <v/>
      </c>
      <c r="AN510" s="123" t="str">
        <f t="shared" si="45"/>
        <v/>
      </c>
      <c r="AO510" s="123" t="str">
        <f t="shared" si="46"/>
        <v/>
      </c>
      <c r="AP510" s="123" t="str">
        <f t="shared" si="47"/>
        <v/>
      </c>
      <c r="AQ510" s="89" t="str">
        <f t="shared" si="48"/>
        <v/>
      </c>
      <c r="AR510" s="39"/>
      <c r="AS510" s="234"/>
      <c r="AT510" s="39"/>
    </row>
    <row r="511" spans="2:46" ht="13.5" customHeight="1" x14ac:dyDescent="0.15">
      <c r="B511" s="290"/>
      <c r="C511" s="29" t="s">
        <v>38</v>
      </c>
      <c r="D511" s="187"/>
      <c r="E511" s="58"/>
      <c r="F511" s="188"/>
      <c r="G511" s="188"/>
      <c r="H511" s="188"/>
      <c r="I511" s="64"/>
      <c r="J511" s="64"/>
      <c r="K511" s="189"/>
      <c r="L511" s="259"/>
      <c r="M511" s="259"/>
      <c r="N511" s="58"/>
      <c r="O511" s="30"/>
      <c r="P511" s="58"/>
      <c r="Q511" s="30"/>
      <c r="R511" s="134"/>
      <c r="S511" s="206"/>
      <c r="T511" s="290"/>
      <c r="U511" s="29" t="s">
        <v>38</v>
      </c>
      <c r="V511" s="187"/>
      <c r="W511" s="58"/>
      <c r="X511" s="188"/>
      <c r="Y511" s="188"/>
      <c r="Z511" s="188"/>
      <c r="AA511" s="64"/>
      <c r="AB511" s="64"/>
      <c r="AC511" s="189"/>
      <c r="AD511" s="259"/>
      <c r="AE511" s="259"/>
      <c r="AF511" s="58"/>
      <c r="AG511" s="30"/>
      <c r="AH511" s="58"/>
      <c r="AI511" s="30"/>
      <c r="AJ511" s="134"/>
      <c r="AK511" s="208"/>
      <c r="AL511" s="290"/>
      <c r="AM511" s="88" t="str">
        <f t="shared" si="44"/>
        <v/>
      </c>
      <c r="AN511" s="123" t="str">
        <f t="shared" si="45"/>
        <v/>
      </c>
      <c r="AO511" s="123" t="str">
        <f t="shared" si="46"/>
        <v/>
      </c>
      <c r="AP511" s="123" t="str">
        <f t="shared" si="47"/>
        <v/>
      </c>
      <c r="AQ511" s="89" t="str">
        <f t="shared" si="48"/>
        <v/>
      </c>
      <c r="AR511" s="39"/>
      <c r="AS511" s="234"/>
      <c r="AT511" s="39"/>
    </row>
    <row r="512" spans="2:46" ht="13.5" customHeight="1" thickBot="1" x14ac:dyDescent="0.2">
      <c r="B512" s="291"/>
      <c r="C512" s="29"/>
      <c r="D512" s="187"/>
      <c r="E512" s="58"/>
      <c r="F512" s="190"/>
      <c r="G512" s="190"/>
      <c r="H512" s="190"/>
      <c r="I512" s="58"/>
      <c r="J512" s="58"/>
      <c r="K512" s="189"/>
      <c r="L512" s="259"/>
      <c r="M512" s="259"/>
      <c r="N512" s="58"/>
      <c r="O512" s="30"/>
      <c r="P512" s="58"/>
      <c r="Q512" s="30"/>
      <c r="R512" s="185"/>
      <c r="S512" s="206"/>
      <c r="T512" s="291"/>
      <c r="U512" s="29"/>
      <c r="V512" s="187"/>
      <c r="W512" s="58"/>
      <c r="X512" s="190"/>
      <c r="Y512" s="190"/>
      <c r="Z512" s="190"/>
      <c r="AA512" s="58"/>
      <c r="AB512" s="58"/>
      <c r="AC512" s="189"/>
      <c r="AD512" s="259"/>
      <c r="AE512" s="259"/>
      <c r="AF512" s="58"/>
      <c r="AG512" s="30"/>
      <c r="AH512" s="58"/>
      <c r="AI512" s="30"/>
      <c r="AJ512" s="185"/>
      <c r="AK512" s="208"/>
      <c r="AL512" s="291"/>
      <c r="AM512" s="124" t="str">
        <f t="shared" si="44"/>
        <v/>
      </c>
      <c r="AN512" s="125" t="str">
        <f t="shared" si="45"/>
        <v/>
      </c>
      <c r="AO512" s="125" t="str">
        <f t="shared" si="46"/>
        <v/>
      </c>
      <c r="AP512" s="125" t="str">
        <f t="shared" si="47"/>
        <v/>
      </c>
      <c r="AQ512" s="126" t="str">
        <f t="shared" si="48"/>
        <v/>
      </c>
      <c r="AR512" s="39"/>
      <c r="AS512" s="234"/>
      <c r="AT512" s="39"/>
    </row>
    <row r="513" spans="2:46" ht="13.5" customHeight="1" x14ac:dyDescent="0.15">
      <c r="B513" s="289" t="s">
        <v>168</v>
      </c>
      <c r="C513" s="27" t="s">
        <v>34</v>
      </c>
      <c r="D513" s="41"/>
      <c r="E513" s="57"/>
      <c r="F513" s="98"/>
      <c r="G513" s="98"/>
      <c r="H513" s="98"/>
      <c r="I513" s="62"/>
      <c r="J513" s="62"/>
      <c r="K513" s="63"/>
      <c r="L513" s="258"/>
      <c r="M513" s="258"/>
      <c r="N513" s="57"/>
      <c r="O513" s="28"/>
      <c r="P513" s="57"/>
      <c r="Q513" s="28"/>
      <c r="R513" s="133"/>
      <c r="S513" s="206"/>
      <c r="T513" s="289" t="s">
        <v>168</v>
      </c>
      <c r="U513" s="27" t="s">
        <v>34</v>
      </c>
      <c r="V513" s="41"/>
      <c r="W513" s="57"/>
      <c r="X513" s="98"/>
      <c r="Y513" s="98"/>
      <c r="Z513" s="98"/>
      <c r="AA513" s="62"/>
      <c r="AB513" s="62"/>
      <c r="AC513" s="63"/>
      <c r="AD513" s="258"/>
      <c r="AE513" s="258"/>
      <c r="AF513" s="57"/>
      <c r="AG513" s="28"/>
      <c r="AH513" s="57"/>
      <c r="AI513" s="28"/>
      <c r="AJ513" s="133"/>
      <c r="AK513" s="208"/>
      <c r="AL513" s="289" t="s">
        <v>168</v>
      </c>
      <c r="AM513" s="121" t="str">
        <f t="shared" si="44"/>
        <v/>
      </c>
      <c r="AN513" s="97" t="str">
        <f t="shared" si="45"/>
        <v/>
      </c>
      <c r="AO513" s="97" t="str">
        <f t="shared" si="46"/>
        <v/>
      </c>
      <c r="AP513" s="97" t="str">
        <f t="shared" si="47"/>
        <v/>
      </c>
      <c r="AQ513" s="122" t="str">
        <f t="shared" si="48"/>
        <v/>
      </c>
      <c r="AR513" s="39"/>
      <c r="AS513" s="234"/>
      <c r="AT513" s="39"/>
    </row>
    <row r="514" spans="2:46" ht="13.5" customHeight="1" x14ac:dyDescent="0.15">
      <c r="B514" s="290"/>
      <c r="C514" s="29" t="s">
        <v>35</v>
      </c>
      <c r="D514" s="187"/>
      <c r="E514" s="58"/>
      <c r="F514" s="188"/>
      <c r="G514" s="188"/>
      <c r="H514" s="188"/>
      <c r="I514" s="64"/>
      <c r="J514" s="64"/>
      <c r="K514" s="189"/>
      <c r="L514" s="259"/>
      <c r="M514" s="259"/>
      <c r="N514" s="58"/>
      <c r="O514" s="30"/>
      <c r="P514" s="58"/>
      <c r="Q514" s="30"/>
      <c r="R514" s="134"/>
      <c r="S514" s="206"/>
      <c r="T514" s="290"/>
      <c r="U514" s="29" t="s">
        <v>35</v>
      </c>
      <c r="V514" s="187"/>
      <c r="W514" s="58"/>
      <c r="X514" s="188"/>
      <c r="Y514" s="188"/>
      <c r="Z514" s="188"/>
      <c r="AA514" s="64"/>
      <c r="AB514" s="64"/>
      <c r="AC514" s="189"/>
      <c r="AD514" s="259"/>
      <c r="AE514" s="259"/>
      <c r="AF514" s="58"/>
      <c r="AG514" s="30"/>
      <c r="AH514" s="58"/>
      <c r="AI514" s="30"/>
      <c r="AJ514" s="134"/>
      <c r="AK514" s="208"/>
      <c r="AL514" s="290"/>
      <c r="AM514" s="88" t="str">
        <f t="shared" si="44"/>
        <v/>
      </c>
      <c r="AN514" s="123" t="str">
        <f t="shared" si="45"/>
        <v/>
      </c>
      <c r="AO514" s="123" t="str">
        <f t="shared" si="46"/>
        <v/>
      </c>
      <c r="AP514" s="123" t="str">
        <f t="shared" si="47"/>
        <v/>
      </c>
      <c r="AQ514" s="89" t="str">
        <f t="shared" si="48"/>
        <v/>
      </c>
      <c r="AR514" s="39"/>
      <c r="AS514" s="234"/>
      <c r="AT514" s="39"/>
    </row>
    <row r="515" spans="2:46" ht="13.5" customHeight="1" x14ac:dyDescent="0.15">
      <c r="B515" s="290"/>
      <c r="C515" s="29" t="s">
        <v>36</v>
      </c>
      <c r="D515" s="187"/>
      <c r="E515" s="58"/>
      <c r="F515" s="188"/>
      <c r="G515" s="188"/>
      <c r="H515" s="188"/>
      <c r="I515" s="64"/>
      <c r="J515" s="64"/>
      <c r="K515" s="189"/>
      <c r="L515" s="259"/>
      <c r="M515" s="259"/>
      <c r="N515" s="58"/>
      <c r="O515" s="30"/>
      <c r="P515" s="58"/>
      <c r="Q515" s="30"/>
      <c r="R515" s="134"/>
      <c r="S515" s="206"/>
      <c r="T515" s="290"/>
      <c r="U515" s="29" t="s">
        <v>36</v>
      </c>
      <c r="V515" s="187"/>
      <c r="W515" s="58"/>
      <c r="X515" s="188"/>
      <c r="Y515" s="188"/>
      <c r="Z515" s="188"/>
      <c r="AA515" s="64"/>
      <c r="AB515" s="64"/>
      <c r="AC515" s="189"/>
      <c r="AD515" s="259"/>
      <c r="AE515" s="259"/>
      <c r="AF515" s="58"/>
      <c r="AG515" s="30"/>
      <c r="AH515" s="58"/>
      <c r="AI515" s="30"/>
      <c r="AJ515" s="134"/>
      <c r="AK515" s="208"/>
      <c r="AL515" s="290"/>
      <c r="AM515" s="88" t="str">
        <f t="shared" si="44"/>
        <v/>
      </c>
      <c r="AN515" s="123" t="str">
        <f t="shared" si="45"/>
        <v/>
      </c>
      <c r="AO515" s="123" t="str">
        <f t="shared" si="46"/>
        <v/>
      </c>
      <c r="AP515" s="123" t="str">
        <f t="shared" si="47"/>
        <v/>
      </c>
      <c r="AQ515" s="89" t="str">
        <f t="shared" si="48"/>
        <v/>
      </c>
      <c r="AR515" s="39"/>
      <c r="AS515" s="234"/>
      <c r="AT515" s="39"/>
    </row>
    <row r="516" spans="2:46" ht="13.5" customHeight="1" x14ac:dyDescent="0.15">
      <c r="B516" s="290"/>
      <c r="C516" s="29" t="s">
        <v>38</v>
      </c>
      <c r="D516" s="187"/>
      <c r="E516" s="58"/>
      <c r="F516" s="188"/>
      <c r="G516" s="188"/>
      <c r="H516" s="188"/>
      <c r="I516" s="64"/>
      <c r="J516" s="64"/>
      <c r="K516" s="189"/>
      <c r="L516" s="259"/>
      <c r="M516" s="259"/>
      <c r="N516" s="58"/>
      <c r="O516" s="30"/>
      <c r="P516" s="58"/>
      <c r="Q516" s="30"/>
      <c r="R516" s="134"/>
      <c r="S516" s="206"/>
      <c r="T516" s="290"/>
      <c r="U516" s="29" t="s">
        <v>38</v>
      </c>
      <c r="V516" s="187"/>
      <c r="W516" s="58"/>
      <c r="X516" s="188"/>
      <c r="Y516" s="188"/>
      <c r="Z516" s="188"/>
      <c r="AA516" s="64"/>
      <c r="AB516" s="64"/>
      <c r="AC516" s="189"/>
      <c r="AD516" s="259"/>
      <c r="AE516" s="259"/>
      <c r="AF516" s="58"/>
      <c r="AG516" s="30"/>
      <c r="AH516" s="58"/>
      <c r="AI516" s="30"/>
      <c r="AJ516" s="134"/>
      <c r="AK516" s="208"/>
      <c r="AL516" s="290"/>
      <c r="AM516" s="88" t="str">
        <f t="shared" si="44"/>
        <v/>
      </c>
      <c r="AN516" s="123" t="str">
        <f t="shared" si="45"/>
        <v/>
      </c>
      <c r="AO516" s="123" t="str">
        <f t="shared" si="46"/>
        <v/>
      </c>
      <c r="AP516" s="123" t="str">
        <f t="shared" si="47"/>
        <v/>
      </c>
      <c r="AQ516" s="89" t="str">
        <f t="shared" si="48"/>
        <v/>
      </c>
      <c r="AR516" s="39"/>
      <c r="AS516" s="234"/>
      <c r="AT516" s="39"/>
    </row>
    <row r="517" spans="2:46" ht="13.5" customHeight="1" thickBot="1" x14ac:dyDescent="0.2">
      <c r="B517" s="291"/>
      <c r="C517" s="29"/>
      <c r="D517" s="187"/>
      <c r="E517" s="58"/>
      <c r="F517" s="190"/>
      <c r="G517" s="190"/>
      <c r="H517" s="190"/>
      <c r="I517" s="58"/>
      <c r="J517" s="58"/>
      <c r="K517" s="189"/>
      <c r="L517" s="259"/>
      <c r="M517" s="259"/>
      <c r="N517" s="58"/>
      <c r="O517" s="30"/>
      <c r="P517" s="58"/>
      <c r="Q517" s="30"/>
      <c r="R517" s="185"/>
      <c r="S517" s="206"/>
      <c r="T517" s="291"/>
      <c r="U517" s="29"/>
      <c r="V517" s="187"/>
      <c r="W517" s="58"/>
      <c r="X517" s="190"/>
      <c r="Y517" s="190"/>
      <c r="Z517" s="190"/>
      <c r="AA517" s="58"/>
      <c r="AB517" s="58"/>
      <c r="AC517" s="189"/>
      <c r="AD517" s="259"/>
      <c r="AE517" s="259"/>
      <c r="AF517" s="58"/>
      <c r="AG517" s="30"/>
      <c r="AH517" s="58"/>
      <c r="AI517" s="30"/>
      <c r="AJ517" s="185"/>
      <c r="AK517" s="208"/>
      <c r="AL517" s="291"/>
      <c r="AM517" s="124" t="str">
        <f t="shared" si="44"/>
        <v/>
      </c>
      <c r="AN517" s="125" t="str">
        <f t="shared" si="45"/>
        <v/>
      </c>
      <c r="AO517" s="125" t="str">
        <f t="shared" si="46"/>
        <v/>
      </c>
      <c r="AP517" s="125" t="str">
        <f t="shared" si="47"/>
        <v/>
      </c>
      <c r="AQ517" s="126" t="str">
        <f t="shared" si="48"/>
        <v/>
      </c>
      <c r="AR517" s="39"/>
      <c r="AS517" s="234"/>
      <c r="AT517" s="39"/>
    </row>
    <row r="518" spans="2:46" ht="13.5" customHeight="1" x14ac:dyDescent="0.15">
      <c r="B518" s="289" t="s">
        <v>169</v>
      </c>
      <c r="C518" s="27" t="s">
        <v>34</v>
      </c>
      <c r="D518" s="41"/>
      <c r="E518" s="57"/>
      <c r="F518" s="98"/>
      <c r="G518" s="98"/>
      <c r="H518" s="98"/>
      <c r="I518" s="62"/>
      <c r="J518" s="62"/>
      <c r="K518" s="63"/>
      <c r="L518" s="258"/>
      <c r="M518" s="258"/>
      <c r="N518" s="57"/>
      <c r="O518" s="28"/>
      <c r="P518" s="57"/>
      <c r="Q518" s="28"/>
      <c r="R518" s="133"/>
      <c r="S518" s="206"/>
      <c r="T518" s="289" t="s">
        <v>169</v>
      </c>
      <c r="U518" s="27" t="s">
        <v>34</v>
      </c>
      <c r="V518" s="41"/>
      <c r="W518" s="57"/>
      <c r="X518" s="98"/>
      <c r="Y518" s="98"/>
      <c r="Z518" s="98"/>
      <c r="AA518" s="62"/>
      <c r="AB518" s="62"/>
      <c r="AC518" s="63"/>
      <c r="AD518" s="258"/>
      <c r="AE518" s="258"/>
      <c r="AF518" s="57"/>
      <c r="AG518" s="28"/>
      <c r="AH518" s="57"/>
      <c r="AI518" s="28"/>
      <c r="AJ518" s="133"/>
      <c r="AK518" s="208"/>
      <c r="AL518" s="289" t="s">
        <v>169</v>
      </c>
      <c r="AM518" s="121" t="str">
        <f t="shared" si="44"/>
        <v/>
      </c>
      <c r="AN518" s="97" t="str">
        <f t="shared" si="45"/>
        <v/>
      </c>
      <c r="AO518" s="97" t="str">
        <f t="shared" si="46"/>
        <v/>
      </c>
      <c r="AP518" s="97" t="str">
        <f t="shared" si="47"/>
        <v/>
      </c>
      <c r="AQ518" s="122" t="str">
        <f t="shared" si="48"/>
        <v/>
      </c>
      <c r="AR518" s="39"/>
      <c r="AS518" s="234"/>
      <c r="AT518" s="39"/>
    </row>
    <row r="519" spans="2:46" ht="13.5" customHeight="1" x14ac:dyDescent="0.15">
      <c r="B519" s="290"/>
      <c r="C519" s="29" t="s">
        <v>35</v>
      </c>
      <c r="D519" s="187"/>
      <c r="E519" s="58"/>
      <c r="F519" s="188"/>
      <c r="G519" s="188"/>
      <c r="H519" s="188"/>
      <c r="I519" s="64"/>
      <c r="J519" s="64"/>
      <c r="K519" s="189"/>
      <c r="L519" s="259"/>
      <c r="M519" s="259"/>
      <c r="N519" s="58"/>
      <c r="O519" s="30"/>
      <c r="P519" s="58"/>
      <c r="Q519" s="30"/>
      <c r="R519" s="134"/>
      <c r="S519" s="206"/>
      <c r="T519" s="290"/>
      <c r="U519" s="29" t="s">
        <v>35</v>
      </c>
      <c r="V519" s="187"/>
      <c r="W519" s="58"/>
      <c r="X519" s="188"/>
      <c r="Y519" s="188"/>
      <c r="Z519" s="188"/>
      <c r="AA519" s="64"/>
      <c r="AB519" s="64"/>
      <c r="AC519" s="189"/>
      <c r="AD519" s="259"/>
      <c r="AE519" s="259"/>
      <c r="AF519" s="58"/>
      <c r="AG519" s="30"/>
      <c r="AH519" s="58"/>
      <c r="AI519" s="30"/>
      <c r="AJ519" s="134"/>
      <c r="AK519" s="208"/>
      <c r="AL519" s="290"/>
      <c r="AM519" s="88" t="str">
        <f t="shared" si="44"/>
        <v/>
      </c>
      <c r="AN519" s="123" t="str">
        <f t="shared" si="45"/>
        <v/>
      </c>
      <c r="AO519" s="123" t="str">
        <f t="shared" si="46"/>
        <v/>
      </c>
      <c r="AP519" s="123" t="str">
        <f t="shared" si="47"/>
        <v/>
      </c>
      <c r="AQ519" s="89" t="str">
        <f t="shared" si="48"/>
        <v/>
      </c>
      <c r="AR519" s="39"/>
      <c r="AS519" s="234"/>
      <c r="AT519" s="39"/>
    </row>
    <row r="520" spans="2:46" ht="13.5" customHeight="1" x14ac:dyDescent="0.15">
      <c r="B520" s="290"/>
      <c r="C520" s="29" t="s">
        <v>36</v>
      </c>
      <c r="D520" s="187"/>
      <c r="E520" s="58"/>
      <c r="F520" s="188"/>
      <c r="G520" s="188"/>
      <c r="H520" s="188"/>
      <c r="I520" s="64"/>
      <c r="J520" s="64"/>
      <c r="K520" s="189"/>
      <c r="L520" s="259"/>
      <c r="M520" s="259"/>
      <c r="N520" s="58"/>
      <c r="O520" s="30"/>
      <c r="P520" s="58"/>
      <c r="Q520" s="30"/>
      <c r="R520" s="134"/>
      <c r="S520" s="206"/>
      <c r="T520" s="290"/>
      <c r="U520" s="29" t="s">
        <v>36</v>
      </c>
      <c r="V520" s="187"/>
      <c r="W520" s="58"/>
      <c r="X520" s="188"/>
      <c r="Y520" s="188"/>
      <c r="Z520" s="188"/>
      <c r="AA520" s="64"/>
      <c r="AB520" s="64"/>
      <c r="AC520" s="189"/>
      <c r="AD520" s="259"/>
      <c r="AE520" s="259"/>
      <c r="AF520" s="58"/>
      <c r="AG520" s="30"/>
      <c r="AH520" s="58"/>
      <c r="AI520" s="30"/>
      <c r="AJ520" s="134"/>
      <c r="AK520" s="208"/>
      <c r="AL520" s="290"/>
      <c r="AM520" s="88" t="str">
        <f t="shared" si="44"/>
        <v/>
      </c>
      <c r="AN520" s="123" t="str">
        <f t="shared" si="45"/>
        <v/>
      </c>
      <c r="AO520" s="123" t="str">
        <f t="shared" si="46"/>
        <v/>
      </c>
      <c r="AP520" s="123" t="str">
        <f t="shared" si="47"/>
        <v/>
      </c>
      <c r="AQ520" s="89" t="str">
        <f t="shared" si="48"/>
        <v/>
      </c>
      <c r="AR520" s="39"/>
      <c r="AS520" s="234"/>
      <c r="AT520" s="39"/>
    </row>
    <row r="521" spans="2:46" ht="13.5" customHeight="1" x14ac:dyDescent="0.15">
      <c r="B521" s="290"/>
      <c r="C521" s="29" t="s">
        <v>38</v>
      </c>
      <c r="D521" s="187"/>
      <c r="E521" s="58"/>
      <c r="F521" s="188"/>
      <c r="G521" s="188"/>
      <c r="H521" s="188"/>
      <c r="I521" s="64"/>
      <c r="J521" s="64"/>
      <c r="K521" s="189"/>
      <c r="L521" s="259"/>
      <c r="M521" s="259"/>
      <c r="N521" s="58"/>
      <c r="O521" s="30"/>
      <c r="P521" s="58"/>
      <c r="Q521" s="30"/>
      <c r="R521" s="134"/>
      <c r="S521" s="206"/>
      <c r="T521" s="290"/>
      <c r="U521" s="29" t="s">
        <v>38</v>
      </c>
      <c r="V521" s="187"/>
      <c r="W521" s="58"/>
      <c r="X521" s="188"/>
      <c r="Y521" s="188"/>
      <c r="Z521" s="188"/>
      <c r="AA521" s="64"/>
      <c r="AB521" s="64"/>
      <c r="AC521" s="189"/>
      <c r="AD521" s="259"/>
      <c r="AE521" s="259"/>
      <c r="AF521" s="58"/>
      <c r="AG521" s="30"/>
      <c r="AH521" s="58"/>
      <c r="AI521" s="30"/>
      <c r="AJ521" s="134"/>
      <c r="AK521" s="208"/>
      <c r="AL521" s="290"/>
      <c r="AM521" s="88" t="str">
        <f t="shared" si="44"/>
        <v/>
      </c>
      <c r="AN521" s="123" t="str">
        <f t="shared" si="45"/>
        <v/>
      </c>
      <c r="AO521" s="123" t="str">
        <f t="shared" si="46"/>
        <v/>
      </c>
      <c r="AP521" s="123" t="str">
        <f t="shared" si="47"/>
        <v/>
      </c>
      <c r="AQ521" s="89" t="str">
        <f t="shared" si="48"/>
        <v/>
      </c>
      <c r="AR521" s="39"/>
      <c r="AS521" s="234"/>
      <c r="AT521" s="39"/>
    </row>
    <row r="522" spans="2:46" ht="13.5" customHeight="1" thickBot="1" x14ac:dyDescent="0.2">
      <c r="B522" s="291"/>
      <c r="C522" s="29"/>
      <c r="D522" s="187"/>
      <c r="E522" s="58"/>
      <c r="F522" s="190"/>
      <c r="G522" s="190"/>
      <c r="H522" s="190"/>
      <c r="I522" s="58"/>
      <c r="J522" s="58"/>
      <c r="K522" s="189"/>
      <c r="L522" s="259"/>
      <c r="M522" s="259"/>
      <c r="N522" s="58"/>
      <c r="O522" s="30"/>
      <c r="P522" s="58"/>
      <c r="Q522" s="30"/>
      <c r="R522" s="185"/>
      <c r="S522" s="206"/>
      <c r="T522" s="291"/>
      <c r="U522" s="29"/>
      <c r="V522" s="187"/>
      <c r="W522" s="58"/>
      <c r="X522" s="190"/>
      <c r="Y522" s="190"/>
      <c r="Z522" s="190"/>
      <c r="AA522" s="58"/>
      <c r="AB522" s="58"/>
      <c r="AC522" s="189"/>
      <c r="AD522" s="259"/>
      <c r="AE522" s="259"/>
      <c r="AF522" s="58"/>
      <c r="AG522" s="30"/>
      <c r="AH522" s="58"/>
      <c r="AI522" s="30"/>
      <c r="AJ522" s="185"/>
      <c r="AK522" s="208"/>
      <c r="AL522" s="291"/>
      <c r="AM522" s="124" t="str">
        <f t="shared" si="44"/>
        <v/>
      </c>
      <c r="AN522" s="125" t="str">
        <f t="shared" si="45"/>
        <v/>
      </c>
      <c r="AO522" s="125" t="str">
        <f t="shared" si="46"/>
        <v/>
      </c>
      <c r="AP522" s="125" t="str">
        <f t="shared" si="47"/>
        <v/>
      </c>
      <c r="AQ522" s="126" t="str">
        <f t="shared" si="48"/>
        <v/>
      </c>
      <c r="AR522" s="39"/>
      <c r="AS522" s="234"/>
      <c r="AT522" s="39"/>
    </row>
    <row r="523" spans="2:46" ht="13.5" customHeight="1" x14ac:dyDescent="0.15">
      <c r="B523" s="289" t="s">
        <v>170</v>
      </c>
      <c r="C523" s="27" t="s">
        <v>34</v>
      </c>
      <c r="D523" s="41"/>
      <c r="E523" s="57"/>
      <c r="F523" s="98"/>
      <c r="G523" s="98"/>
      <c r="H523" s="98"/>
      <c r="I523" s="62"/>
      <c r="J523" s="62"/>
      <c r="K523" s="63"/>
      <c r="L523" s="258"/>
      <c r="M523" s="258"/>
      <c r="N523" s="57"/>
      <c r="O523" s="28"/>
      <c r="P523" s="57"/>
      <c r="Q523" s="28"/>
      <c r="R523" s="133"/>
      <c r="S523" s="206"/>
      <c r="T523" s="289" t="s">
        <v>170</v>
      </c>
      <c r="U523" s="27" t="s">
        <v>34</v>
      </c>
      <c r="V523" s="41"/>
      <c r="W523" s="57"/>
      <c r="X523" s="98"/>
      <c r="Y523" s="98"/>
      <c r="Z523" s="98"/>
      <c r="AA523" s="62"/>
      <c r="AB523" s="62"/>
      <c r="AC523" s="63"/>
      <c r="AD523" s="258"/>
      <c r="AE523" s="258"/>
      <c r="AF523" s="57"/>
      <c r="AG523" s="28"/>
      <c r="AH523" s="57"/>
      <c r="AI523" s="28"/>
      <c r="AJ523" s="133"/>
      <c r="AK523" s="208"/>
      <c r="AL523" s="289" t="s">
        <v>170</v>
      </c>
      <c r="AM523" s="121" t="str">
        <f t="shared" si="44"/>
        <v/>
      </c>
      <c r="AN523" s="97" t="str">
        <f t="shared" si="45"/>
        <v/>
      </c>
      <c r="AO523" s="97" t="str">
        <f t="shared" si="46"/>
        <v/>
      </c>
      <c r="AP523" s="97" t="str">
        <f t="shared" si="47"/>
        <v/>
      </c>
      <c r="AQ523" s="122" t="str">
        <f t="shared" si="48"/>
        <v/>
      </c>
      <c r="AR523" s="39"/>
      <c r="AS523" s="234"/>
      <c r="AT523" s="39"/>
    </row>
    <row r="524" spans="2:46" ht="13.5" customHeight="1" x14ac:dyDescent="0.15">
      <c r="B524" s="290"/>
      <c r="C524" s="29" t="s">
        <v>35</v>
      </c>
      <c r="D524" s="187"/>
      <c r="E524" s="58"/>
      <c r="F524" s="188"/>
      <c r="G524" s="188"/>
      <c r="H524" s="188"/>
      <c r="I524" s="64"/>
      <c r="J524" s="64"/>
      <c r="K524" s="189"/>
      <c r="L524" s="259"/>
      <c r="M524" s="259"/>
      <c r="N524" s="58"/>
      <c r="O524" s="30"/>
      <c r="P524" s="58"/>
      <c r="Q524" s="30"/>
      <c r="R524" s="134"/>
      <c r="S524" s="206"/>
      <c r="T524" s="290"/>
      <c r="U524" s="29" t="s">
        <v>35</v>
      </c>
      <c r="V524" s="187"/>
      <c r="W524" s="58"/>
      <c r="X524" s="188"/>
      <c r="Y524" s="188"/>
      <c r="Z524" s="188"/>
      <c r="AA524" s="64"/>
      <c r="AB524" s="64"/>
      <c r="AC524" s="189"/>
      <c r="AD524" s="259"/>
      <c r="AE524" s="259"/>
      <c r="AF524" s="58"/>
      <c r="AG524" s="30"/>
      <c r="AH524" s="58"/>
      <c r="AI524" s="30"/>
      <c r="AJ524" s="134"/>
      <c r="AK524" s="208"/>
      <c r="AL524" s="290"/>
      <c r="AM524" s="88" t="str">
        <f t="shared" si="44"/>
        <v/>
      </c>
      <c r="AN524" s="123" t="str">
        <f t="shared" si="45"/>
        <v/>
      </c>
      <c r="AO524" s="123" t="str">
        <f t="shared" si="46"/>
        <v/>
      </c>
      <c r="AP524" s="123" t="str">
        <f t="shared" si="47"/>
        <v/>
      </c>
      <c r="AQ524" s="89" t="str">
        <f t="shared" si="48"/>
        <v/>
      </c>
      <c r="AR524" s="39"/>
      <c r="AS524" s="234"/>
      <c r="AT524" s="39"/>
    </row>
    <row r="525" spans="2:46" ht="13.5" customHeight="1" x14ac:dyDescent="0.15">
      <c r="B525" s="290"/>
      <c r="C525" s="29" t="s">
        <v>36</v>
      </c>
      <c r="D525" s="187"/>
      <c r="E525" s="58"/>
      <c r="F525" s="188"/>
      <c r="G525" s="188"/>
      <c r="H525" s="188"/>
      <c r="I525" s="64"/>
      <c r="J525" s="64"/>
      <c r="K525" s="189"/>
      <c r="L525" s="259"/>
      <c r="M525" s="259"/>
      <c r="N525" s="58"/>
      <c r="O525" s="30"/>
      <c r="P525" s="58"/>
      <c r="Q525" s="30"/>
      <c r="R525" s="134"/>
      <c r="S525" s="206"/>
      <c r="T525" s="290"/>
      <c r="U525" s="29" t="s">
        <v>36</v>
      </c>
      <c r="V525" s="187"/>
      <c r="W525" s="58"/>
      <c r="X525" s="188"/>
      <c r="Y525" s="188"/>
      <c r="Z525" s="188"/>
      <c r="AA525" s="64"/>
      <c r="AB525" s="64"/>
      <c r="AC525" s="189"/>
      <c r="AD525" s="259"/>
      <c r="AE525" s="259"/>
      <c r="AF525" s="58"/>
      <c r="AG525" s="30"/>
      <c r="AH525" s="58"/>
      <c r="AI525" s="30"/>
      <c r="AJ525" s="134"/>
      <c r="AK525" s="208"/>
      <c r="AL525" s="290"/>
      <c r="AM525" s="88" t="str">
        <f t="shared" si="44"/>
        <v/>
      </c>
      <c r="AN525" s="123" t="str">
        <f t="shared" si="45"/>
        <v/>
      </c>
      <c r="AO525" s="123" t="str">
        <f t="shared" si="46"/>
        <v/>
      </c>
      <c r="AP525" s="123" t="str">
        <f t="shared" si="47"/>
        <v/>
      </c>
      <c r="AQ525" s="89" t="str">
        <f t="shared" si="48"/>
        <v/>
      </c>
      <c r="AR525" s="39"/>
      <c r="AS525" s="234"/>
      <c r="AT525" s="39"/>
    </row>
    <row r="526" spans="2:46" ht="13.5" customHeight="1" x14ac:dyDescent="0.15">
      <c r="B526" s="290"/>
      <c r="C526" s="29" t="s">
        <v>38</v>
      </c>
      <c r="D526" s="187"/>
      <c r="E526" s="58"/>
      <c r="F526" s="188"/>
      <c r="G526" s="188"/>
      <c r="H526" s="188"/>
      <c r="I526" s="64"/>
      <c r="J526" s="64"/>
      <c r="K526" s="189"/>
      <c r="L526" s="259"/>
      <c r="M526" s="259"/>
      <c r="N526" s="58"/>
      <c r="O526" s="30"/>
      <c r="P526" s="58"/>
      <c r="Q526" s="30"/>
      <c r="R526" s="134"/>
      <c r="S526" s="206"/>
      <c r="T526" s="290"/>
      <c r="U526" s="29" t="s">
        <v>38</v>
      </c>
      <c r="V526" s="187"/>
      <c r="W526" s="58"/>
      <c r="X526" s="188"/>
      <c r="Y526" s="188"/>
      <c r="Z526" s="188"/>
      <c r="AA526" s="64"/>
      <c r="AB526" s="64"/>
      <c r="AC526" s="189"/>
      <c r="AD526" s="259"/>
      <c r="AE526" s="259"/>
      <c r="AF526" s="58"/>
      <c r="AG526" s="30"/>
      <c r="AH526" s="58"/>
      <c r="AI526" s="30"/>
      <c r="AJ526" s="134"/>
      <c r="AK526" s="208"/>
      <c r="AL526" s="290"/>
      <c r="AM526" s="88" t="str">
        <f t="shared" si="44"/>
        <v/>
      </c>
      <c r="AN526" s="123" t="str">
        <f t="shared" si="45"/>
        <v/>
      </c>
      <c r="AO526" s="123" t="str">
        <f t="shared" si="46"/>
        <v/>
      </c>
      <c r="AP526" s="123" t="str">
        <f t="shared" si="47"/>
        <v/>
      </c>
      <c r="AQ526" s="89" t="str">
        <f t="shared" si="48"/>
        <v/>
      </c>
      <c r="AR526" s="39"/>
      <c r="AS526" s="234"/>
      <c r="AT526" s="39"/>
    </row>
    <row r="527" spans="2:46" ht="13.5" customHeight="1" thickBot="1" x14ac:dyDescent="0.2">
      <c r="B527" s="291"/>
      <c r="C527" s="29"/>
      <c r="D527" s="187"/>
      <c r="E527" s="58"/>
      <c r="F527" s="190"/>
      <c r="G527" s="190"/>
      <c r="H527" s="190"/>
      <c r="I527" s="58"/>
      <c r="J527" s="58"/>
      <c r="K527" s="189"/>
      <c r="L527" s="259"/>
      <c r="M527" s="259"/>
      <c r="N527" s="58"/>
      <c r="O527" s="30"/>
      <c r="P527" s="58"/>
      <c r="Q527" s="30"/>
      <c r="R527" s="185"/>
      <c r="S527" s="206"/>
      <c r="T527" s="291"/>
      <c r="U527" s="29"/>
      <c r="V527" s="187"/>
      <c r="W527" s="58"/>
      <c r="X527" s="190"/>
      <c r="Y527" s="190"/>
      <c r="Z527" s="190"/>
      <c r="AA527" s="58"/>
      <c r="AB527" s="58"/>
      <c r="AC527" s="189"/>
      <c r="AD527" s="259"/>
      <c r="AE527" s="259"/>
      <c r="AF527" s="58"/>
      <c r="AG527" s="30"/>
      <c r="AH527" s="58"/>
      <c r="AI527" s="30"/>
      <c r="AJ527" s="185"/>
      <c r="AK527" s="208"/>
      <c r="AL527" s="291"/>
      <c r="AM527" s="124" t="str">
        <f t="shared" si="44"/>
        <v/>
      </c>
      <c r="AN527" s="125" t="str">
        <f t="shared" si="45"/>
        <v/>
      </c>
      <c r="AO527" s="125" t="str">
        <f t="shared" si="46"/>
        <v/>
      </c>
      <c r="AP527" s="125" t="str">
        <f t="shared" si="47"/>
        <v/>
      </c>
      <c r="AQ527" s="126" t="str">
        <f t="shared" si="48"/>
        <v/>
      </c>
      <c r="AR527" s="39"/>
      <c r="AS527" s="234"/>
      <c r="AT527" s="39"/>
    </row>
    <row r="528" spans="2:46" ht="13.5" customHeight="1" x14ac:dyDescent="0.15">
      <c r="B528" s="289" t="s">
        <v>171</v>
      </c>
      <c r="C528" s="27" t="s">
        <v>34</v>
      </c>
      <c r="D528" s="41"/>
      <c r="E528" s="57"/>
      <c r="F528" s="98"/>
      <c r="G528" s="98"/>
      <c r="H528" s="98"/>
      <c r="I528" s="62"/>
      <c r="J528" s="62"/>
      <c r="K528" s="63"/>
      <c r="L528" s="258"/>
      <c r="M528" s="258"/>
      <c r="N528" s="57"/>
      <c r="O528" s="28"/>
      <c r="P528" s="57"/>
      <c r="Q528" s="28"/>
      <c r="R528" s="133"/>
      <c r="S528" s="206"/>
      <c r="T528" s="289" t="s">
        <v>171</v>
      </c>
      <c r="U528" s="27" t="s">
        <v>34</v>
      </c>
      <c r="V528" s="41"/>
      <c r="W528" s="57"/>
      <c r="X528" s="98"/>
      <c r="Y528" s="98"/>
      <c r="Z528" s="98"/>
      <c r="AA528" s="62"/>
      <c r="AB528" s="62"/>
      <c r="AC528" s="63"/>
      <c r="AD528" s="258"/>
      <c r="AE528" s="258"/>
      <c r="AF528" s="57"/>
      <c r="AG528" s="28"/>
      <c r="AH528" s="57"/>
      <c r="AI528" s="28"/>
      <c r="AJ528" s="133"/>
      <c r="AK528" s="208"/>
      <c r="AL528" s="289" t="s">
        <v>171</v>
      </c>
      <c r="AM528" s="121" t="str">
        <f t="shared" si="44"/>
        <v/>
      </c>
      <c r="AN528" s="97" t="str">
        <f t="shared" si="45"/>
        <v/>
      </c>
      <c r="AO528" s="97" t="str">
        <f t="shared" si="46"/>
        <v/>
      </c>
      <c r="AP528" s="97" t="str">
        <f t="shared" si="47"/>
        <v/>
      </c>
      <c r="AQ528" s="122" t="str">
        <f t="shared" si="48"/>
        <v/>
      </c>
      <c r="AR528" s="39"/>
      <c r="AS528" s="234"/>
      <c r="AT528" s="39"/>
    </row>
    <row r="529" spans="2:46" ht="13.5" customHeight="1" x14ac:dyDescent="0.15">
      <c r="B529" s="290"/>
      <c r="C529" s="29" t="s">
        <v>35</v>
      </c>
      <c r="D529" s="187"/>
      <c r="E529" s="58"/>
      <c r="F529" s="188"/>
      <c r="G529" s="188"/>
      <c r="H529" s="188"/>
      <c r="I529" s="64"/>
      <c r="J529" s="64"/>
      <c r="K529" s="189"/>
      <c r="L529" s="259"/>
      <c r="M529" s="259"/>
      <c r="N529" s="58"/>
      <c r="O529" s="30"/>
      <c r="P529" s="58"/>
      <c r="Q529" s="30"/>
      <c r="R529" s="134"/>
      <c r="S529" s="206"/>
      <c r="T529" s="290"/>
      <c r="U529" s="29" t="s">
        <v>35</v>
      </c>
      <c r="V529" s="187"/>
      <c r="W529" s="58"/>
      <c r="X529" s="188"/>
      <c r="Y529" s="188"/>
      <c r="Z529" s="188"/>
      <c r="AA529" s="64"/>
      <c r="AB529" s="64"/>
      <c r="AC529" s="189"/>
      <c r="AD529" s="259"/>
      <c r="AE529" s="259"/>
      <c r="AF529" s="58"/>
      <c r="AG529" s="30"/>
      <c r="AH529" s="58"/>
      <c r="AI529" s="30"/>
      <c r="AJ529" s="134"/>
      <c r="AK529" s="208"/>
      <c r="AL529" s="290"/>
      <c r="AM529" s="88" t="str">
        <f t="shared" si="44"/>
        <v/>
      </c>
      <c r="AN529" s="123" t="str">
        <f t="shared" si="45"/>
        <v/>
      </c>
      <c r="AO529" s="123" t="str">
        <f t="shared" si="46"/>
        <v/>
      </c>
      <c r="AP529" s="123" t="str">
        <f t="shared" si="47"/>
        <v/>
      </c>
      <c r="AQ529" s="89" t="str">
        <f t="shared" si="48"/>
        <v/>
      </c>
      <c r="AR529" s="39"/>
      <c r="AS529" s="234"/>
      <c r="AT529" s="39"/>
    </row>
    <row r="530" spans="2:46" ht="13.5" customHeight="1" x14ac:dyDescent="0.15">
      <c r="B530" s="290"/>
      <c r="C530" s="29" t="s">
        <v>36</v>
      </c>
      <c r="D530" s="187"/>
      <c r="E530" s="58"/>
      <c r="F530" s="188"/>
      <c r="G530" s="188"/>
      <c r="H530" s="188"/>
      <c r="I530" s="64"/>
      <c r="J530" s="64"/>
      <c r="K530" s="189"/>
      <c r="L530" s="259"/>
      <c r="M530" s="259"/>
      <c r="N530" s="58"/>
      <c r="O530" s="30"/>
      <c r="P530" s="58"/>
      <c r="Q530" s="30"/>
      <c r="R530" s="134"/>
      <c r="S530" s="206"/>
      <c r="T530" s="290"/>
      <c r="U530" s="29" t="s">
        <v>36</v>
      </c>
      <c r="V530" s="187"/>
      <c r="W530" s="58"/>
      <c r="X530" s="188"/>
      <c r="Y530" s="188"/>
      <c r="Z530" s="188"/>
      <c r="AA530" s="64"/>
      <c r="AB530" s="64"/>
      <c r="AC530" s="189"/>
      <c r="AD530" s="259"/>
      <c r="AE530" s="259"/>
      <c r="AF530" s="58"/>
      <c r="AG530" s="30"/>
      <c r="AH530" s="58"/>
      <c r="AI530" s="30"/>
      <c r="AJ530" s="134"/>
      <c r="AK530" s="208"/>
      <c r="AL530" s="290"/>
      <c r="AM530" s="88" t="str">
        <f t="shared" si="44"/>
        <v/>
      </c>
      <c r="AN530" s="123" t="str">
        <f t="shared" si="45"/>
        <v/>
      </c>
      <c r="AO530" s="123" t="str">
        <f t="shared" si="46"/>
        <v/>
      </c>
      <c r="AP530" s="123" t="str">
        <f t="shared" si="47"/>
        <v/>
      </c>
      <c r="AQ530" s="89" t="str">
        <f t="shared" si="48"/>
        <v/>
      </c>
      <c r="AR530" s="39"/>
      <c r="AS530" s="234"/>
      <c r="AT530" s="39"/>
    </row>
    <row r="531" spans="2:46" ht="13.5" customHeight="1" x14ac:dyDescent="0.15">
      <c r="B531" s="290"/>
      <c r="C531" s="29" t="s">
        <v>38</v>
      </c>
      <c r="D531" s="187"/>
      <c r="E531" s="58"/>
      <c r="F531" s="188"/>
      <c r="G531" s="188"/>
      <c r="H531" s="188"/>
      <c r="I531" s="64"/>
      <c r="J531" s="64"/>
      <c r="K531" s="189"/>
      <c r="L531" s="259"/>
      <c r="M531" s="259"/>
      <c r="N531" s="58"/>
      <c r="O531" s="30"/>
      <c r="P531" s="58"/>
      <c r="Q531" s="30"/>
      <c r="R531" s="134"/>
      <c r="S531" s="206"/>
      <c r="T531" s="290"/>
      <c r="U531" s="29" t="s">
        <v>38</v>
      </c>
      <c r="V531" s="187"/>
      <c r="W531" s="58"/>
      <c r="X531" s="188"/>
      <c r="Y531" s="188"/>
      <c r="Z531" s="188"/>
      <c r="AA531" s="64"/>
      <c r="AB531" s="64"/>
      <c r="AC531" s="189"/>
      <c r="AD531" s="259"/>
      <c r="AE531" s="259"/>
      <c r="AF531" s="58"/>
      <c r="AG531" s="30"/>
      <c r="AH531" s="58"/>
      <c r="AI531" s="30"/>
      <c r="AJ531" s="134"/>
      <c r="AK531" s="208"/>
      <c r="AL531" s="290"/>
      <c r="AM531" s="88" t="str">
        <f t="shared" si="44"/>
        <v/>
      </c>
      <c r="AN531" s="123" t="str">
        <f t="shared" si="45"/>
        <v/>
      </c>
      <c r="AO531" s="123" t="str">
        <f t="shared" si="46"/>
        <v/>
      </c>
      <c r="AP531" s="123" t="str">
        <f t="shared" si="47"/>
        <v/>
      </c>
      <c r="AQ531" s="89" t="str">
        <f t="shared" si="48"/>
        <v/>
      </c>
      <c r="AR531" s="39"/>
      <c r="AS531" s="234"/>
      <c r="AT531" s="39"/>
    </row>
    <row r="532" spans="2:46" ht="13.5" customHeight="1" thickBot="1" x14ac:dyDescent="0.2">
      <c r="B532" s="291"/>
      <c r="C532" s="29"/>
      <c r="D532" s="187"/>
      <c r="E532" s="58"/>
      <c r="F532" s="190"/>
      <c r="G532" s="190"/>
      <c r="H532" s="190"/>
      <c r="I532" s="58"/>
      <c r="J532" s="58"/>
      <c r="K532" s="189"/>
      <c r="L532" s="259"/>
      <c r="M532" s="259"/>
      <c r="N532" s="58"/>
      <c r="O532" s="30"/>
      <c r="P532" s="58"/>
      <c r="Q532" s="30"/>
      <c r="R532" s="185"/>
      <c r="S532" s="206"/>
      <c r="T532" s="291"/>
      <c r="U532" s="29"/>
      <c r="V532" s="187"/>
      <c r="W532" s="58"/>
      <c r="X532" s="190"/>
      <c r="Y532" s="190"/>
      <c r="Z532" s="190"/>
      <c r="AA532" s="58"/>
      <c r="AB532" s="58"/>
      <c r="AC532" s="189"/>
      <c r="AD532" s="259"/>
      <c r="AE532" s="259"/>
      <c r="AF532" s="58"/>
      <c r="AG532" s="30"/>
      <c r="AH532" s="58"/>
      <c r="AI532" s="30"/>
      <c r="AJ532" s="185"/>
      <c r="AK532" s="208"/>
      <c r="AL532" s="291"/>
      <c r="AM532" s="124" t="str">
        <f t="shared" si="44"/>
        <v/>
      </c>
      <c r="AN532" s="125" t="str">
        <f t="shared" si="45"/>
        <v/>
      </c>
      <c r="AO532" s="125" t="str">
        <f t="shared" si="46"/>
        <v/>
      </c>
      <c r="AP532" s="125" t="str">
        <f t="shared" si="47"/>
        <v/>
      </c>
      <c r="AQ532" s="126" t="str">
        <f t="shared" si="48"/>
        <v/>
      </c>
      <c r="AR532" s="39"/>
      <c r="AS532" s="234"/>
      <c r="AT532" s="39"/>
    </row>
    <row r="533" spans="2:46" ht="13.5" customHeight="1" x14ac:dyDescent="0.15">
      <c r="B533" s="289" t="s">
        <v>172</v>
      </c>
      <c r="C533" s="27" t="s">
        <v>34</v>
      </c>
      <c r="D533" s="41"/>
      <c r="E533" s="57"/>
      <c r="F533" s="98"/>
      <c r="G533" s="98"/>
      <c r="H533" s="98"/>
      <c r="I533" s="62"/>
      <c r="J533" s="62"/>
      <c r="K533" s="63"/>
      <c r="L533" s="258"/>
      <c r="M533" s="258"/>
      <c r="N533" s="57"/>
      <c r="O533" s="28"/>
      <c r="P533" s="57"/>
      <c r="Q533" s="28"/>
      <c r="R533" s="133"/>
      <c r="S533" s="206"/>
      <c r="T533" s="289" t="s">
        <v>172</v>
      </c>
      <c r="U533" s="27" t="s">
        <v>34</v>
      </c>
      <c r="V533" s="41"/>
      <c r="W533" s="57"/>
      <c r="X533" s="98"/>
      <c r="Y533" s="98"/>
      <c r="Z533" s="98"/>
      <c r="AA533" s="62"/>
      <c r="AB533" s="62"/>
      <c r="AC533" s="63"/>
      <c r="AD533" s="258"/>
      <c r="AE533" s="258"/>
      <c r="AF533" s="57"/>
      <c r="AG533" s="28"/>
      <c r="AH533" s="57"/>
      <c r="AI533" s="28"/>
      <c r="AJ533" s="133"/>
      <c r="AK533" s="208"/>
      <c r="AL533" s="289" t="s">
        <v>172</v>
      </c>
      <c r="AM533" s="121" t="str">
        <f t="shared" si="44"/>
        <v/>
      </c>
      <c r="AN533" s="97" t="str">
        <f t="shared" si="45"/>
        <v/>
      </c>
      <c r="AO533" s="97" t="str">
        <f t="shared" si="46"/>
        <v/>
      </c>
      <c r="AP533" s="97" t="str">
        <f t="shared" si="47"/>
        <v/>
      </c>
      <c r="AQ533" s="122" t="str">
        <f t="shared" si="48"/>
        <v/>
      </c>
      <c r="AR533" s="39"/>
      <c r="AS533" s="234"/>
      <c r="AT533" s="39"/>
    </row>
    <row r="534" spans="2:46" ht="13.5" customHeight="1" x14ac:dyDescent="0.15">
      <c r="B534" s="290"/>
      <c r="C534" s="29" t="s">
        <v>35</v>
      </c>
      <c r="D534" s="187"/>
      <c r="E534" s="58"/>
      <c r="F534" s="188"/>
      <c r="G534" s="188"/>
      <c r="H534" s="188"/>
      <c r="I534" s="64"/>
      <c r="J534" s="64"/>
      <c r="K534" s="189"/>
      <c r="L534" s="259"/>
      <c r="M534" s="259"/>
      <c r="N534" s="58"/>
      <c r="O534" s="30"/>
      <c r="P534" s="58"/>
      <c r="Q534" s="30"/>
      <c r="R534" s="134"/>
      <c r="S534" s="206"/>
      <c r="T534" s="290"/>
      <c r="U534" s="29" t="s">
        <v>35</v>
      </c>
      <c r="V534" s="187"/>
      <c r="W534" s="58"/>
      <c r="X534" s="188"/>
      <c r="Y534" s="188"/>
      <c r="Z534" s="188"/>
      <c r="AA534" s="64"/>
      <c r="AB534" s="64"/>
      <c r="AC534" s="189"/>
      <c r="AD534" s="259"/>
      <c r="AE534" s="259"/>
      <c r="AF534" s="58"/>
      <c r="AG534" s="30"/>
      <c r="AH534" s="58"/>
      <c r="AI534" s="30"/>
      <c r="AJ534" s="134"/>
      <c r="AK534" s="208"/>
      <c r="AL534" s="290"/>
      <c r="AM534" s="88" t="str">
        <f t="shared" si="44"/>
        <v/>
      </c>
      <c r="AN534" s="123" t="str">
        <f t="shared" si="45"/>
        <v/>
      </c>
      <c r="AO534" s="123" t="str">
        <f t="shared" si="46"/>
        <v/>
      </c>
      <c r="AP534" s="123" t="str">
        <f t="shared" si="47"/>
        <v/>
      </c>
      <c r="AQ534" s="89" t="str">
        <f t="shared" si="48"/>
        <v/>
      </c>
      <c r="AR534" s="39"/>
      <c r="AS534" s="234"/>
      <c r="AT534" s="39"/>
    </row>
    <row r="535" spans="2:46" ht="13.5" customHeight="1" x14ac:dyDescent="0.15">
      <c r="B535" s="290"/>
      <c r="C535" s="29" t="s">
        <v>36</v>
      </c>
      <c r="D535" s="187"/>
      <c r="E535" s="58"/>
      <c r="F535" s="188"/>
      <c r="G535" s="188"/>
      <c r="H535" s="188"/>
      <c r="I535" s="64"/>
      <c r="J535" s="64"/>
      <c r="K535" s="189"/>
      <c r="L535" s="259"/>
      <c r="M535" s="259"/>
      <c r="N535" s="58"/>
      <c r="O535" s="30"/>
      <c r="P535" s="58"/>
      <c r="Q535" s="30"/>
      <c r="R535" s="134"/>
      <c r="S535" s="206"/>
      <c r="T535" s="290"/>
      <c r="U535" s="29" t="s">
        <v>36</v>
      </c>
      <c r="V535" s="187"/>
      <c r="W535" s="58"/>
      <c r="X535" s="188"/>
      <c r="Y535" s="188"/>
      <c r="Z535" s="188"/>
      <c r="AA535" s="64"/>
      <c r="AB535" s="64"/>
      <c r="AC535" s="189"/>
      <c r="AD535" s="259"/>
      <c r="AE535" s="259"/>
      <c r="AF535" s="58"/>
      <c r="AG535" s="30"/>
      <c r="AH535" s="58"/>
      <c r="AI535" s="30"/>
      <c r="AJ535" s="134"/>
      <c r="AK535" s="208"/>
      <c r="AL535" s="290"/>
      <c r="AM535" s="88" t="str">
        <f t="shared" si="44"/>
        <v/>
      </c>
      <c r="AN535" s="123" t="str">
        <f t="shared" si="45"/>
        <v/>
      </c>
      <c r="AO535" s="123" t="str">
        <f t="shared" si="46"/>
        <v/>
      </c>
      <c r="AP535" s="123" t="str">
        <f t="shared" si="47"/>
        <v/>
      </c>
      <c r="AQ535" s="89" t="str">
        <f t="shared" si="48"/>
        <v/>
      </c>
      <c r="AR535" s="39"/>
      <c r="AS535" s="234"/>
      <c r="AT535" s="39"/>
    </row>
    <row r="536" spans="2:46" ht="13.5" customHeight="1" x14ac:dyDescent="0.15">
      <c r="B536" s="290"/>
      <c r="C536" s="29" t="s">
        <v>38</v>
      </c>
      <c r="D536" s="187"/>
      <c r="E536" s="58"/>
      <c r="F536" s="188"/>
      <c r="G536" s="188"/>
      <c r="H536" s="188"/>
      <c r="I536" s="64"/>
      <c r="J536" s="64"/>
      <c r="K536" s="189"/>
      <c r="L536" s="259"/>
      <c r="M536" s="259"/>
      <c r="N536" s="58"/>
      <c r="O536" s="30"/>
      <c r="P536" s="58"/>
      <c r="Q536" s="30"/>
      <c r="R536" s="134"/>
      <c r="S536" s="206"/>
      <c r="T536" s="290"/>
      <c r="U536" s="29" t="s">
        <v>38</v>
      </c>
      <c r="V536" s="187"/>
      <c r="W536" s="58"/>
      <c r="X536" s="188"/>
      <c r="Y536" s="188"/>
      <c r="Z536" s="188"/>
      <c r="AA536" s="64"/>
      <c r="AB536" s="64"/>
      <c r="AC536" s="189"/>
      <c r="AD536" s="259"/>
      <c r="AE536" s="259"/>
      <c r="AF536" s="58"/>
      <c r="AG536" s="30"/>
      <c r="AH536" s="58"/>
      <c r="AI536" s="30"/>
      <c r="AJ536" s="134"/>
      <c r="AK536" s="208"/>
      <c r="AL536" s="290"/>
      <c r="AM536" s="88" t="str">
        <f t="shared" si="44"/>
        <v/>
      </c>
      <c r="AN536" s="123" t="str">
        <f t="shared" si="45"/>
        <v/>
      </c>
      <c r="AO536" s="123" t="str">
        <f t="shared" si="46"/>
        <v/>
      </c>
      <c r="AP536" s="123" t="str">
        <f t="shared" si="47"/>
        <v/>
      </c>
      <c r="AQ536" s="89" t="str">
        <f t="shared" si="48"/>
        <v/>
      </c>
      <c r="AR536" s="39"/>
      <c r="AS536" s="234"/>
      <c r="AT536" s="39"/>
    </row>
    <row r="537" spans="2:46" ht="13.5" customHeight="1" thickBot="1" x14ac:dyDescent="0.2">
      <c r="B537" s="291"/>
      <c r="C537" s="29"/>
      <c r="D537" s="187"/>
      <c r="E537" s="58"/>
      <c r="F537" s="190"/>
      <c r="G537" s="190"/>
      <c r="H537" s="190"/>
      <c r="I537" s="58"/>
      <c r="J537" s="58"/>
      <c r="K537" s="189"/>
      <c r="L537" s="259"/>
      <c r="M537" s="259"/>
      <c r="N537" s="58"/>
      <c r="O537" s="30"/>
      <c r="P537" s="58"/>
      <c r="Q537" s="30"/>
      <c r="R537" s="185"/>
      <c r="S537" s="206"/>
      <c r="T537" s="291"/>
      <c r="U537" s="29"/>
      <c r="V537" s="187"/>
      <c r="W537" s="58"/>
      <c r="X537" s="190"/>
      <c r="Y537" s="190"/>
      <c r="Z537" s="190"/>
      <c r="AA537" s="58"/>
      <c r="AB537" s="58"/>
      <c r="AC537" s="189"/>
      <c r="AD537" s="259"/>
      <c r="AE537" s="259"/>
      <c r="AF537" s="58"/>
      <c r="AG537" s="30"/>
      <c r="AH537" s="58"/>
      <c r="AI537" s="30"/>
      <c r="AJ537" s="185"/>
      <c r="AK537" s="208"/>
      <c r="AL537" s="291"/>
      <c r="AM537" s="124" t="str">
        <f t="shared" si="44"/>
        <v/>
      </c>
      <c r="AN537" s="125" t="str">
        <f t="shared" si="45"/>
        <v/>
      </c>
      <c r="AO537" s="125" t="str">
        <f t="shared" si="46"/>
        <v/>
      </c>
      <c r="AP537" s="125" t="str">
        <f t="shared" si="47"/>
        <v/>
      </c>
      <c r="AQ537" s="126" t="str">
        <f t="shared" si="48"/>
        <v/>
      </c>
      <c r="AR537" s="39"/>
      <c r="AS537" s="234"/>
      <c r="AT537" s="39"/>
    </row>
    <row r="538" spans="2:46" ht="13.5" customHeight="1" x14ac:dyDescent="0.15">
      <c r="B538" s="289" t="s">
        <v>173</v>
      </c>
      <c r="C538" s="27" t="s">
        <v>34</v>
      </c>
      <c r="D538" s="41"/>
      <c r="E538" s="57"/>
      <c r="F538" s="98"/>
      <c r="G538" s="98"/>
      <c r="H538" s="98"/>
      <c r="I538" s="62"/>
      <c r="J538" s="62"/>
      <c r="K538" s="63"/>
      <c r="L538" s="258"/>
      <c r="M538" s="258"/>
      <c r="N538" s="57"/>
      <c r="O538" s="28"/>
      <c r="P538" s="57"/>
      <c r="Q538" s="28"/>
      <c r="R538" s="133"/>
      <c r="S538" s="206"/>
      <c r="T538" s="289" t="s">
        <v>173</v>
      </c>
      <c r="U538" s="27" t="s">
        <v>34</v>
      </c>
      <c r="V538" s="41"/>
      <c r="W538" s="57"/>
      <c r="X538" s="98"/>
      <c r="Y538" s="98"/>
      <c r="Z538" s="98"/>
      <c r="AA538" s="62"/>
      <c r="AB538" s="62"/>
      <c r="AC538" s="63"/>
      <c r="AD538" s="258"/>
      <c r="AE538" s="258"/>
      <c r="AF538" s="57"/>
      <c r="AG538" s="28"/>
      <c r="AH538" s="57"/>
      <c r="AI538" s="28"/>
      <c r="AJ538" s="133"/>
      <c r="AK538" s="208"/>
      <c r="AL538" s="289" t="s">
        <v>173</v>
      </c>
      <c r="AM538" s="121" t="str">
        <f t="shared" si="44"/>
        <v/>
      </c>
      <c r="AN538" s="97" t="str">
        <f t="shared" si="45"/>
        <v/>
      </c>
      <c r="AO538" s="97" t="str">
        <f t="shared" si="46"/>
        <v/>
      </c>
      <c r="AP538" s="97" t="str">
        <f t="shared" si="47"/>
        <v/>
      </c>
      <c r="AQ538" s="122" t="str">
        <f t="shared" si="48"/>
        <v/>
      </c>
      <c r="AR538" s="39"/>
      <c r="AS538" s="234"/>
      <c r="AT538" s="39"/>
    </row>
    <row r="539" spans="2:46" ht="13.5" customHeight="1" x14ac:dyDescent="0.15">
      <c r="B539" s="290"/>
      <c r="C539" s="29" t="s">
        <v>35</v>
      </c>
      <c r="D539" s="187"/>
      <c r="E539" s="58"/>
      <c r="F539" s="188"/>
      <c r="G539" s="188"/>
      <c r="H539" s="188"/>
      <c r="I539" s="64"/>
      <c r="J539" s="64"/>
      <c r="K539" s="189"/>
      <c r="L539" s="259"/>
      <c r="M539" s="259"/>
      <c r="N539" s="58"/>
      <c r="O539" s="30"/>
      <c r="P539" s="58"/>
      <c r="Q539" s="30"/>
      <c r="R539" s="134"/>
      <c r="S539" s="206"/>
      <c r="T539" s="290"/>
      <c r="U539" s="29" t="s">
        <v>35</v>
      </c>
      <c r="V539" s="187"/>
      <c r="W539" s="58"/>
      <c r="X539" s="188"/>
      <c r="Y539" s="188"/>
      <c r="Z539" s="188"/>
      <c r="AA539" s="64"/>
      <c r="AB539" s="64"/>
      <c r="AC539" s="189"/>
      <c r="AD539" s="259"/>
      <c r="AE539" s="259"/>
      <c r="AF539" s="58"/>
      <c r="AG539" s="30"/>
      <c r="AH539" s="58"/>
      <c r="AI539" s="30"/>
      <c r="AJ539" s="134"/>
      <c r="AK539" s="208"/>
      <c r="AL539" s="290"/>
      <c r="AM539" s="88" t="str">
        <f t="shared" si="44"/>
        <v/>
      </c>
      <c r="AN539" s="123" t="str">
        <f t="shared" si="45"/>
        <v/>
      </c>
      <c r="AO539" s="123" t="str">
        <f t="shared" si="46"/>
        <v/>
      </c>
      <c r="AP539" s="123" t="str">
        <f t="shared" si="47"/>
        <v/>
      </c>
      <c r="AQ539" s="89" t="str">
        <f t="shared" si="48"/>
        <v/>
      </c>
      <c r="AR539" s="39"/>
      <c r="AS539" s="234"/>
      <c r="AT539" s="39"/>
    </row>
    <row r="540" spans="2:46" ht="13.5" customHeight="1" x14ac:dyDescent="0.15">
      <c r="B540" s="290"/>
      <c r="C540" s="29" t="s">
        <v>36</v>
      </c>
      <c r="D540" s="187"/>
      <c r="E540" s="58"/>
      <c r="F540" s="188"/>
      <c r="G540" s="188"/>
      <c r="H540" s="188"/>
      <c r="I540" s="64"/>
      <c r="J540" s="64"/>
      <c r="K540" s="189"/>
      <c r="L540" s="259"/>
      <c r="M540" s="259"/>
      <c r="N540" s="58"/>
      <c r="O540" s="30"/>
      <c r="P540" s="58"/>
      <c r="Q540" s="30"/>
      <c r="R540" s="134"/>
      <c r="S540" s="206"/>
      <c r="T540" s="290"/>
      <c r="U540" s="29" t="s">
        <v>36</v>
      </c>
      <c r="V540" s="187"/>
      <c r="W540" s="58"/>
      <c r="X540" s="188"/>
      <c r="Y540" s="188"/>
      <c r="Z540" s="188"/>
      <c r="AA540" s="64"/>
      <c r="AB540" s="64"/>
      <c r="AC540" s="189"/>
      <c r="AD540" s="259"/>
      <c r="AE540" s="259"/>
      <c r="AF540" s="58"/>
      <c r="AG540" s="30"/>
      <c r="AH540" s="58"/>
      <c r="AI540" s="30"/>
      <c r="AJ540" s="134"/>
      <c r="AK540" s="208"/>
      <c r="AL540" s="290"/>
      <c r="AM540" s="88" t="str">
        <f t="shared" si="44"/>
        <v/>
      </c>
      <c r="AN540" s="123" t="str">
        <f t="shared" si="45"/>
        <v/>
      </c>
      <c r="AO540" s="123" t="str">
        <f t="shared" si="46"/>
        <v/>
      </c>
      <c r="AP540" s="123" t="str">
        <f t="shared" si="47"/>
        <v/>
      </c>
      <c r="AQ540" s="89" t="str">
        <f t="shared" si="48"/>
        <v/>
      </c>
      <c r="AR540" s="39"/>
      <c r="AS540" s="234"/>
      <c r="AT540" s="39"/>
    </row>
    <row r="541" spans="2:46" ht="13.5" customHeight="1" x14ac:dyDescent="0.15">
      <c r="B541" s="290"/>
      <c r="C541" s="29" t="s">
        <v>38</v>
      </c>
      <c r="D541" s="187"/>
      <c r="E541" s="58"/>
      <c r="F541" s="188"/>
      <c r="G541" s="188"/>
      <c r="H541" s="188"/>
      <c r="I541" s="64"/>
      <c r="J541" s="64"/>
      <c r="K541" s="189"/>
      <c r="L541" s="259"/>
      <c r="M541" s="259"/>
      <c r="N541" s="58"/>
      <c r="O541" s="30"/>
      <c r="P541" s="58"/>
      <c r="Q541" s="30"/>
      <c r="R541" s="134"/>
      <c r="S541" s="206"/>
      <c r="T541" s="290"/>
      <c r="U541" s="29" t="s">
        <v>38</v>
      </c>
      <c r="V541" s="187"/>
      <c r="W541" s="58"/>
      <c r="X541" s="188"/>
      <c r="Y541" s="188"/>
      <c r="Z541" s="188"/>
      <c r="AA541" s="64"/>
      <c r="AB541" s="64"/>
      <c r="AC541" s="189"/>
      <c r="AD541" s="259"/>
      <c r="AE541" s="259"/>
      <c r="AF541" s="58"/>
      <c r="AG541" s="30"/>
      <c r="AH541" s="58"/>
      <c r="AI541" s="30"/>
      <c r="AJ541" s="134"/>
      <c r="AK541" s="208"/>
      <c r="AL541" s="290"/>
      <c r="AM541" s="88" t="str">
        <f t="shared" si="44"/>
        <v/>
      </c>
      <c r="AN541" s="123" t="str">
        <f t="shared" si="45"/>
        <v/>
      </c>
      <c r="AO541" s="123" t="str">
        <f t="shared" si="46"/>
        <v/>
      </c>
      <c r="AP541" s="123" t="str">
        <f t="shared" si="47"/>
        <v/>
      </c>
      <c r="AQ541" s="89" t="str">
        <f t="shared" si="48"/>
        <v/>
      </c>
      <c r="AR541" s="39"/>
      <c r="AS541" s="234"/>
      <c r="AT541" s="39"/>
    </row>
    <row r="542" spans="2:46" ht="13.5" customHeight="1" thickBot="1" x14ac:dyDescent="0.2">
      <c r="B542" s="291"/>
      <c r="C542" s="29"/>
      <c r="D542" s="187"/>
      <c r="E542" s="58"/>
      <c r="F542" s="190"/>
      <c r="G542" s="190"/>
      <c r="H542" s="190"/>
      <c r="I542" s="58"/>
      <c r="J542" s="58"/>
      <c r="K542" s="189"/>
      <c r="L542" s="259"/>
      <c r="M542" s="259"/>
      <c r="N542" s="58"/>
      <c r="O542" s="30"/>
      <c r="P542" s="58"/>
      <c r="Q542" s="30"/>
      <c r="R542" s="185"/>
      <c r="S542" s="206"/>
      <c r="T542" s="291"/>
      <c r="U542" s="29"/>
      <c r="V542" s="187"/>
      <c r="W542" s="58"/>
      <c r="X542" s="190"/>
      <c r="Y542" s="190"/>
      <c r="Z542" s="190"/>
      <c r="AA542" s="58"/>
      <c r="AB542" s="58"/>
      <c r="AC542" s="189"/>
      <c r="AD542" s="259"/>
      <c r="AE542" s="259"/>
      <c r="AF542" s="58"/>
      <c r="AG542" s="30"/>
      <c r="AH542" s="58"/>
      <c r="AI542" s="30"/>
      <c r="AJ542" s="185"/>
      <c r="AK542" s="208"/>
      <c r="AL542" s="291"/>
      <c r="AM542" s="124" t="str">
        <f t="shared" si="44"/>
        <v/>
      </c>
      <c r="AN542" s="125" t="str">
        <f t="shared" si="45"/>
        <v/>
      </c>
      <c r="AO542" s="125" t="str">
        <f t="shared" si="46"/>
        <v/>
      </c>
      <c r="AP542" s="125" t="str">
        <f t="shared" si="47"/>
        <v/>
      </c>
      <c r="AQ542" s="126" t="str">
        <f t="shared" si="48"/>
        <v/>
      </c>
      <c r="AR542" s="39"/>
      <c r="AS542" s="234"/>
      <c r="AT542" s="39"/>
    </row>
    <row r="543" spans="2:46" ht="13.5" customHeight="1" x14ac:dyDescent="0.15">
      <c r="B543" s="289" t="s">
        <v>174</v>
      </c>
      <c r="C543" s="27" t="s">
        <v>34</v>
      </c>
      <c r="D543" s="41"/>
      <c r="E543" s="57"/>
      <c r="F543" s="98"/>
      <c r="G543" s="98"/>
      <c r="H543" s="98"/>
      <c r="I543" s="62"/>
      <c r="J543" s="62"/>
      <c r="K543" s="63"/>
      <c r="L543" s="258"/>
      <c r="M543" s="258"/>
      <c r="N543" s="57"/>
      <c r="O543" s="28"/>
      <c r="P543" s="57"/>
      <c r="Q543" s="28"/>
      <c r="R543" s="133"/>
      <c r="S543" s="206"/>
      <c r="T543" s="289" t="s">
        <v>174</v>
      </c>
      <c r="U543" s="27" t="s">
        <v>34</v>
      </c>
      <c r="V543" s="41"/>
      <c r="W543" s="57"/>
      <c r="X543" s="98"/>
      <c r="Y543" s="98"/>
      <c r="Z543" s="98"/>
      <c r="AA543" s="62"/>
      <c r="AB543" s="62"/>
      <c r="AC543" s="63"/>
      <c r="AD543" s="258"/>
      <c r="AE543" s="258"/>
      <c r="AF543" s="57"/>
      <c r="AG543" s="28"/>
      <c r="AH543" s="57"/>
      <c r="AI543" s="28"/>
      <c r="AJ543" s="133"/>
      <c r="AK543" s="208"/>
      <c r="AL543" s="289" t="s">
        <v>174</v>
      </c>
      <c r="AM543" s="121" t="str">
        <f t="shared" si="44"/>
        <v/>
      </c>
      <c r="AN543" s="97" t="str">
        <f t="shared" si="45"/>
        <v/>
      </c>
      <c r="AO543" s="97" t="str">
        <f t="shared" si="46"/>
        <v/>
      </c>
      <c r="AP543" s="97" t="str">
        <f t="shared" si="47"/>
        <v/>
      </c>
      <c r="AQ543" s="122" t="str">
        <f t="shared" si="48"/>
        <v/>
      </c>
      <c r="AR543" s="39"/>
      <c r="AS543" s="234"/>
      <c r="AT543" s="39"/>
    </row>
    <row r="544" spans="2:46" ht="13.5" customHeight="1" x14ac:dyDescent="0.15">
      <c r="B544" s="290"/>
      <c r="C544" s="29" t="s">
        <v>35</v>
      </c>
      <c r="D544" s="187"/>
      <c r="E544" s="58"/>
      <c r="F544" s="188"/>
      <c r="G544" s="188"/>
      <c r="H544" s="188"/>
      <c r="I544" s="64"/>
      <c r="J544" s="64"/>
      <c r="K544" s="189"/>
      <c r="L544" s="259"/>
      <c r="M544" s="259"/>
      <c r="N544" s="58"/>
      <c r="O544" s="30"/>
      <c r="P544" s="58"/>
      <c r="Q544" s="30"/>
      <c r="R544" s="134"/>
      <c r="S544" s="206"/>
      <c r="T544" s="290"/>
      <c r="U544" s="29" t="s">
        <v>35</v>
      </c>
      <c r="V544" s="187"/>
      <c r="W544" s="58"/>
      <c r="X544" s="188"/>
      <c r="Y544" s="188"/>
      <c r="Z544" s="188"/>
      <c r="AA544" s="64"/>
      <c r="AB544" s="64"/>
      <c r="AC544" s="189"/>
      <c r="AD544" s="259"/>
      <c r="AE544" s="259"/>
      <c r="AF544" s="58"/>
      <c r="AG544" s="30"/>
      <c r="AH544" s="58"/>
      <c r="AI544" s="30"/>
      <c r="AJ544" s="134"/>
      <c r="AK544" s="208"/>
      <c r="AL544" s="290"/>
      <c r="AM544" s="88" t="str">
        <f t="shared" si="44"/>
        <v/>
      </c>
      <c r="AN544" s="123" t="str">
        <f t="shared" si="45"/>
        <v/>
      </c>
      <c r="AO544" s="123" t="str">
        <f t="shared" si="46"/>
        <v/>
      </c>
      <c r="AP544" s="123" t="str">
        <f t="shared" si="47"/>
        <v/>
      </c>
      <c r="AQ544" s="89" t="str">
        <f t="shared" si="48"/>
        <v/>
      </c>
      <c r="AR544" s="39"/>
      <c r="AS544" s="234"/>
      <c r="AT544" s="39"/>
    </row>
    <row r="545" spans="2:46" ht="13.5" customHeight="1" x14ac:dyDescent="0.15">
      <c r="B545" s="290"/>
      <c r="C545" s="29" t="s">
        <v>36</v>
      </c>
      <c r="D545" s="187"/>
      <c r="E545" s="58"/>
      <c r="F545" s="188"/>
      <c r="G545" s="188"/>
      <c r="H545" s="188"/>
      <c r="I545" s="64"/>
      <c r="J545" s="64"/>
      <c r="K545" s="189"/>
      <c r="L545" s="259"/>
      <c r="M545" s="259"/>
      <c r="N545" s="58"/>
      <c r="O545" s="30"/>
      <c r="P545" s="58"/>
      <c r="Q545" s="30"/>
      <c r="R545" s="134"/>
      <c r="S545" s="206"/>
      <c r="T545" s="290"/>
      <c r="U545" s="29" t="s">
        <v>36</v>
      </c>
      <c r="V545" s="187"/>
      <c r="W545" s="58"/>
      <c r="X545" s="188"/>
      <c r="Y545" s="188"/>
      <c r="Z545" s="188"/>
      <c r="AA545" s="64"/>
      <c r="AB545" s="64"/>
      <c r="AC545" s="189"/>
      <c r="AD545" s="259"/>
      <c r="AE545" s="259"/>
      <c r="AF545" s="58"/>
      <c r="AG545" s="30"/>
      <c r="AH545" s="58"/>
      <c r="AI545" s="30"/>
      <c r="AJ545" s="134"/>
      <c r="AK545" s="208"/>
      <c r="AL545" s="290"/>
      <c r="AM545" s="88" t="str">
        <f t="shared" ref="AM545:AM608" si="49">IF(OR(X545="",F545=""),"",X545-F545)</f>
        <v/>
      </c>
      <c r="AN545" s="123" t="str">
        <f t="shared" ref="AN545:AN608" si="50">IF(OR(Y545="",G545=""),"",Y545-G545)</f>
        <v/>
      </c>
      <c r="AO545" s="123" t="str">
        <f t="shared" ref="AO545:AO608" si="51">IF(OR(Z545="",H545=""),"",Z545-H545)</f>
        <v/>
      </c>
      <c r="AP545" s="123" t="str">
        <f t="shared" ref="AP545:AP608" si="52">IF(OR(AA545="",I545=""),"",AA545-I545)</f>
        <v/>
      </c>
      <c r="AQ545" s="89" t="str">
        <f t="shared" ref="AQ545:AQ608" si="53">IF(OR(AB545="",J545=""),"",AB545-J545)</f>
        <v/>
      </c>
      <c r="AR545" s="39"/>
      <c r="AS545" s="234"/>
      <c r="AT545" s="39"/>
    </row>
    <row r="546" spans="2:46" ht="13.5" customHeight="1" x14ac:dyDescent="0.15">
      <c r="B546" s="290"/>
      <c r="C546" s="29" t="s">
        <v>38</v>
      </c>
      <c r="D546" s="187"/>
      <c r="E546" s="58"/>
      <c r="F546" s="188"/>
      <c r="G546" s="188"/>
      <c r="H546" s="188"/>
      <c r="I546" s="64"/>
      <c r="J546" s="64"/>
      <c r="K546" s="189"/>
      <c r="L546" s="259"/>
      <c r="M546" s="259"/>
      <c r="N546" s="58"/>
      <c r="O546" s="30"/>
      <c r="P546" s="58"/>
      <c r="Q546" s="30"/>
      <c r="R546" s="134"/>
      <c r="S546" s="206"/>
      <c r="T546" s="290"/>
      <c r="U546" s="29" t="s">
        <v>38</v>
      </c>
      <c r="V546" s="187"/>
      <c r="W546" s="58"/>
      <c r="X546" s="188"/>
      <c r="Y546" s="188"/>
      <c r="Z546" s="188"/>
      <c r="AA546" s="64"/>
      <c r="AB546" s="64"/>
      <c r="AC546" s="189"/>
      <c r="AD546" s="259"/>
      <c r="AE546" s="259"/>
      <c r="AF546" s="58"/>
      <c r="AG546" s="30"/>
      <c r="AH546" s="58"/>
      <c r="AI546" s="30"/>
      <c r="AJ546" s="134"/>
      <c r="AK546" s="208"/>
      <c r="AL546" s="290"/>
      <c r="AM546" s="88" t="str">
        <f t="shared" si="49"/>
        <v/>
      </c>
      <c r="AN546" s="123" t="str">
        <f t="shared" si="50"/>
        <v/>
      </c>
      <c r="AO546" s="123" t="str">
        <f t="shared" si="51"/>
        <v/>
      </c>
      <c r="AP546" s="123" t="str">
        <f t="shared" si="52"/>
        <v/>
      </c>
      <c r="AQ546" s="89" t="str">
        <f t="shared" si="53"/>
        <v/>
      </c>
      <c r="AR546" s="39"/>
      <c r="AS546" s="234"/>
      <c r="AT546" s="39"/>
    </row>
    <row r="547" spans="2:46" ht="13.5" customHeight="1" thickBot="1" x14ac:dyDescent="0.2">
      <c r="B547" s="291"/>
      <c r="C547" s="29"/>
      <c r="D547" s="187"/>
      <c r="E547" s="58"/>
      <c r="F547" s="190"/>
      <c r="G547" s="190"/>
      <c r="H547" s="190"/>
      <c r="I547" s="58"/>
      <c r="J547" s="58"/>
      <c r="K547" s="189"/>
      <c r="L547" s="259"/>
      <c r="M547" s="259"/>
      <c r="N547" s="58"/>
      <c r="O547" s="30"/>
      <c r="P547" s="58"/>
      <c r="Q547" s="30"/>
      <c r="R547" s="185"/>
      <c r="S547" s="206"/>
      <c r="T547" s="291"/>
      <c r="U547" s="29"/>
      <c r="V547" s="187"/>
      <c r="W547" s="58"/>
      <c r="X547" s="190"/>
      <c r="Y547" s="190"/>
      <c r="Z547" s="190"/>
      <c r="AA547" s="58"/>
      <c r="AB547" s="58"/>
      <c r="AC547" s="189"/>
      <c r="AD547" s="259"/>
      <c r="AE547" s="259"/>
      <c r="AF547" s="58"/>
      <c r="AG547" s="30"/>
      <c r="AH547" s="58"/>
      <c r="AI547" s="30"/>
      <c r="AJ547" s="185"/>
      <c r="AK547" s="208"/>
      <c r="AL547" s="291"/>
      <c r="AM547" s="124" t="str">
        <f t="shared" si="49"/>
        <v/>
      </c>
      <c r="AN547" s="125" t="str">
        <f t="shared" si="50"/>
        <v/>
      </c>
      <c r="AO547" s="125" t="str">
        <f t="shared" si="51"/>
        <v/>
      </c>
      <c r="AP547" s="125" t="str">
        <f t="shared" si="52"/>
        <v/>
      </c>
      <c r="AQ547" s="126" t="str">
        <f t="shared" si="53"/>
        <v/>
      </c>
      <c r="AR547" s="39"/>
      <c r="AS547" s="234"/>
      <c r="AT547" s="39"/>
    </row>
    <row r="548" spans="2:46" ht="13.5" customHeight="1" x14ac:dyDescent="0.15">
      <c r="B548" s="289" t="s">
        <v>175</v>
      </c>
      <c r="C548" s="27" t="s">
        <v>34</v>
      </c>
      <c r="D548" s="41"/>
      <c r="E548" s="57"/>
      <c r="F548" s="98"/>
      <c r="G548" s="98"/>
      <c r="H548" s="98"/>
      <c r="I548" s="62"/>
      <c r="J548" s="62"/>
      <c r="K548" s="63"/>
      <c r="L548" s="258"/>
      <c r="M548" s="258"/>
      <c r="N548" s="57"/>
      <c r="O548" s="28"/>
      <c r="P548" s="57"/>
      <c r="Q548" s="28"/>
      <c r="R548" s="133"/>
      <c r="S548" s="206"/>
      <c r="T548" s="289" t="s">
        <v>175</v>
      </c>
      <c r="U548" s="27" t="s">
        <v>34</v>
      </c>
      <c r="V548" s="41"/>
      <c r="W548" s="57"/>
      <c r="X548" s="98"/>
      <c r="Y548" s="98"/>
      <c r="Z548" s="98"/>
      <c r="AA548" s="62"/>
      <c r="AB548" s="62"/>
      <c r="AC548" s="63"/>
      <c r="AD548" s="258"/>
      <c r="AE548" s="258"/>
      <c r="AF548" s="57"/>
      <c r="AG548" s="28"/>
      <c r="AH548" s="57"/>
      <c r="AI548" s="28"/>
      <c r="AJ548" s="133"/>
      <c r="AK548" s="208"/>
      <c r="AL548" s="289" t="s">
        <v>175</v>
      </c>
      <c r="AM548" s="121" t="str">
        <f t="shared" si="49"/>
        <v/>
      </c>
      <c r="AN548" s="97" t="str">
        <f t="shared" si="50"/>
        <v/>
      </c>
      <c r="AO548" s="97" t="str">
        <f t="shared" si="51"/>
        <v/>
      </c>
      <c r="AP548" s="97" t="str">
        <f t="shared" si="52"/>
        <v/>
      </c>
      <c r="AQ548" s="122" t="str">
        <f t="shared" si="53"/>
        <v/>
      </c>
      <c r="AR548" s="39"/>
      <c r="AS548" s="234"/>
      <c r="AT548" s="39"/>
    </row>
    <row r="549" spans="2:46" ht="13.5" customHeight="1" x14ac:dyDescent="0.15">
      <c r="B549" s="290"/>
      <c r="C549" s="29" t="s">
        <v>35</v>
      </c>
      <c r="D549" s="187"/>
      <c r="E549" s="58"/>
      <c r="F549" s="188"/>
      <c r="G549" s="188"/>
      <c r="H549" s="188"/>
      <c r="I549" s="64"/>
      <c r="J549" s="64"/>
      <c r="K549" s="189"/>
      <c r="L549" s="259"/>
      <c r="M549" s="259"/>
      <c r="N549" s="58"/>
      <c r="O549" s="30"/>
      <c r="P549" s="58"/>
      <c r="Q549" s="30"/>
      <c r="R549" s="134"/>
      <c r="S549" s="206"/>
      <c r="T549" s="290"/>
      <c r="U549" s="29" t="s">
        <v>35</v>
      </c>
      <c r="V549" s="187"/>
      <c r="W549" s="58"/>
      <c r="X549" s="188"/>
      <c r="Y549" s="188"/>
      <c r="Z549" s="188"/>
      <c r="AA549" s="64"/>
      <c r="AB549" s="64"/>
      <c r="AC549" s="189"/>
      <c r="AD549" s="259"/>
      <c r="AE549" s="259"/>
      <c r="AF549" s="58"/>
      <c r="AG549" s="30"/>
      <c r="AH549" s="58"/>
      <c r="AI549" s="30"/>
      <c r="AJ549" s="134"/>
      <c r="AK549" s="208"/>
      <c r="AL549" s="290"/>
      <c r="AM549" s="88" t="str">
        <f t="shared" si="49"/>
        <v/>
      </c>
      <c r="AN549" s="123" t="str">
        <f t="shared" si="50"/>
        <v/>
      </c>
      <c r="AO549" s="123" t="str">
        <f t="shared" si="51"/>
        <v/>
      </c>
      <c r="AP549" s="123" t="str">
        <f t="shared" si="52"/>
        <v/>
      </c>
      <c r="AQ549" s="89" t="str">
        <f t="shared" si="53"/>
        <v/>
      </c>
      <c r="AR549" s="39"/>
      <c r="AS549" s="234"/>
      <c r="AT549" s="39"/>
    </row>
    <row r="550" spans="2:46" ht="13.5" customHeight="1" x14ac:dyDescent="0.15">
      <c r="B550" s="290"/>
      <c r="C550" s="29" t="s">
        <v>36</v>
      </c>
      <c r="D550" s="187"/>
      <c r="E550" s="58"/>
      <c r="F550" s="188"/>
      <c r="G550" s="188"/>
      <c r="H550" s="188"/>
      <c r="I550" s="64"/>
      <c r="J550" s="64"/>
      <c r="K550" s="189"/>
      <c r="L550" s="259"/>
      <c r="M550" s="259"/>
      <c r="N550" s="58"/>
      <c r="O550" s="30"/>
      <c r="P550" s="58"/>
      <c r="Q550" s="30"/>
      <c r="R550" s="134"/>
      <c r="S550" s="206"/>
      <c r="T550" s="290"/>
      <c r="U550" s="29" t="s">
        <v>36</v>
      </c>
      <c r="V550" s="187"/>
      <c r="W550" s="58"/>
      <c r="X550" s="188"/>
      <c r="Y550" s="188"/>
      <c r="Z550" s="188"/>
      <c r="AA550" s="64"/>
      <c r="AB550" s="64"/>
      <c r="AC550" s="189"/>
      <c r="AD550" s="259"/>
      <c r="AE550" s="259"/>
      <c r="AF550" s="58"/>
      <c r="AG550" s="30"/>
      <c r="AH550" s="58"/>
      <c r="AI550" s="30"/>
      <c r="AJ550" s="134"/>
      <c r="AK550" s="208"/>
      <c r="AL550" s="290"/>
      <c r="AM550" s="88" t="str">
        <f t="shared" si="49"/>
        <v/>
      </c>
      <c r="AN550" s="123" t="str">
        <f t="shared" si="50"/>
        <v/>
      </c>
      <c r="AO550" s="123" t="str">
        <f t="shared" si="51"/>
        <v/>
      </c>
      <c r="AP550" s="123" t="str">
        <f t="shared" si="52"/>
        <v/>
      </c>
      <c r="AQ550" s="89" t="str">
        <f t="shared" si="53"/>
        <v/>
      </c>
      <c r="AR550" s="39"/>
      <c r="AS550" s="234"/>
      <c r="AT550" s="39"/>
    </row>
    <row r="551" spans="2:46" ht="13.5" customHeight="1" x14ac:dyDescent="0.15">
      <c r="B551" s="290"/>
      <c r="C551" s="29" t="s">
        <v>38</v>
      </c>
      <c r="D551" s="187"/>
      <c r="E551" s="58"/>
      <c r="F551" s="188"/>
      <c r="G551" s="188"/>
      <c r="H551" s="188"/>
      <c r="I551" s="64"/>
      <c r="J551" s="64"/>
      <c r="K551" s="189"/>
      <c r="L551" s="259"/>
      <c r="M551" s="259"/>
      <c r="N551" s="58"/>
      <c r="O551" s="30"/>
      <c r="P551" s="58"/>
      <c r="Q551" s="30"/>
      <c r="R551" s="134"/>
      <c r="S551" s="206"/>
      <c r="T551" s="290"/>
      <c r="U551" s="29" t="s">
        <v>38</v>
      </c>
      <c r="V551" s="187"/>
      <c r="W551" s="58"/>
      <c r="X551" s="188"/>
      <c r="Y551" s="188"/>
      <c r="Z551" s="188"/>
      <c r="AA551" s="64"/>
      <c r="AB551" s="64"/>
      <c r="AC551" s="189"/>
      <c r="AD551" s="259"/>
      <c r="AE551" s="259"/>
      <c r="AF551" s="58"/>
      <c r="AG551" s="30"/>
      <c r="AH551" s="58"/>
      <c r="AI551" s="30"/>
      <c r="AJ551" s="134"/>
      <c r="AK551" s="208"/>
      <c r="AL551" s="290"/>
      <c r="AM551" s="88" t="str">
        <f t="shared" si="49"/>
        <v/>
      </c>
      <c r="AN551" s="123" t="str">
        <f t="shared" si="50"/>
        <v/>
      </c>
      <c r="AO551" s="123" t="str">
        <f t="shared" si="51"/>
        <v/>
      </c>
      <c r="AP551" s="123" t="str">
        <f t="shared" si="52"/>
        <v/>
      </c>
      <c r="AQ551" s="89" t="str">
        <f t="shared" si="53"/>
        <v/>
      </c>
      <c r="AR551" s="39"/>
      <c r="AS551" s="234"/>
      <c r="AT551" s="39"/>
    </row>
    <row r="552" spans="2:46" ht="13.5" customHeight="1" thickBot="1" x14ac:dyDescent="0.2">
      <c r="B552" s="291"/>
      <c r="C552" s="29"/>
      <c r="D552" s="187"/>
      <c r="E552" s="58"/>
      <c r="F552" s="190"/>
      <c r="G552" s="190"/>
      <c r="H552" s="190"/>
      <c r="I552" s="58"/>
      <c r="J552" s="58"/>
      <c r="K552" s="189"/>
      <c r="L552" s="259"/>
      <c r="M552" s="259"/>
      <c r="N552" s="58"/>
      <c r="O552" s="30"/>
      <c r="P552" s="58"/>
      <c r="Q552" s="30"/>
      <c r="R552" s="185"/>
      <c r="S552" s="206"/>
      <c r="T552" s="291"/>
      <c r="U552" s="29"/>
      <c r="V552" s="187"/>
      <c r="W552" s="58"/>
      <c r="X552" s="190"/>
      <c r="Y552" s="190"/>
      <c r="Z552" s="190"/>
      <c r="AA552" s="58"/>
      <c r="AB552" s="58"/>
      <c r="AC552" s="189"/>
      <c r="AD552" s="259"/>
      <c r="AE552" s="259"/>
      <c r="AF552" s="58"/>
      <c r="AG552" s="30"/>
      <c r="AH552" s="58"/>
      <c r="AI552" s="30"/>
      <c r="AJ552" s="185"/>
      <c r="AK552" s="208"/>
      <c r="AL552" s="291"/>
      <c r="AM552" s="124" t="str">
        <f t="shared" si="49"/>
        <v/>
      </c>
      <c r="AN552" s="125" t="str">
        <f t="shared" si="50"/>
        <v/>
      </c>
      <c r="AO552" s="125" t="str">
        <f t="shared" si="51"/>
        <v/>
      </c>
      <c r="AP552" s="125" t="str">
        <f t="shared" si="52"/>
        <v/>
      </c>
      <c r="AQ552" s="126" t="str">
        <f t="shared" si="53"/>
        <v/>
      </c>
      <c r="AR552" s="39"/>
      <c r="AS552" s="234"/>
      <c r="AT552" s="39"/>
    </row>
    <row r="553" spans="2:46" ht="13.5" customHeight="1" x14ac:dyDescent="0.15">
      <c r="B553" s="289" t="s">
        <v>176</v>
      </c>
      <c r="C553" s="27" t="s">
        <v>34</v>
      </c>
      <c r="D553" s="41"/>
      <c r="E553" s="57"/>
      <c r="F553" s="98"/>
      <c r="G553" s="98"/>
      <c r="H553" s="98"/>
      <c r="I553" s="62"/>
      <c r="J553" s="62"/>
      <c r="K553" s="63"/>
      <c r="L553" s="258"/>
      <c r="M553" s="258"/>
      <c r="N553" s="57"/>
      <c r="O553" s="28"/>
      <c r="P553" s="57"/>
      <c r="Q553" s="28"/>
      <c r="R553" s="133"/>
      <c r="S553" s="206"/>
      <c r="T553" s="289" t="s">
        <v>176</v>
      </c>
      <c r="U553" s="27" t="s">
        <v>34</v>
      </c>
      <c r="V553" s="41"/>
      <c r="W553" s="57"/>
      <c r="X553" s="98"/>
      <c r="Y553" s="98"/>
      <c r="Z553" s="98"/>
      <c r="AA553" s="62"/>
      <c r="AB553" s="62"/>
      <c r="AC553" s="63"/>
      <c r="AD553" s="258"/>
      <c r="AE553" s="258"/>
      <c r="AF553" s="57"/>
      <c r="AG553" s="28"/>
      <c r="AH553" s="57"/>
      <c r="AI553" s="28"/>
      <c r="AJ553" s="133"/>
      <c r="AK553" s="208"/>
      <c r="AL553" s="289" t="s">
        <v>176</v>
      </c>
      <c r="AM553" s="121" t="str">
        <f t="shared" si="49"/>
        <v/>
      </c>
      <c r="AN553" s="97" t="str">
        <f t="shared" si="50"/>
        <v/>
      </c>
      <c r="AO553" s="97" t="str">
        <f t="shared" si="51"/>
        <v/>
      </c>
      <c r="AP553" s="97" t="str">
        <f t="shared" si="52"/>
        <v/>
      </c>
      <c r="AQ553" s="122" t="str">
        <f t="shared" si="53"/>
        <v/>
      </c>
      <c r="AR553" s="39"/>
      <c r="AS553" s="234"/>
      <c r="AT553" s="39"/>
    </row>
    <row r="554" spans="2:46" ht="13.5" customHeight="1" x14ac:dyDescent="0.15">
      <c r="B554" s="290"/>
      <c r="C554" s="29" t="s">
        <v>35</v>
      </c>
      <c r="D554" s="187"/>
      <c r="E554" s="58"/>
      <c r="F554" s="188"/>
      <c r="G554" s="188"/>
      <c r="H554" s="188"/>
      <c r="I554" s="64"/>
      <c r="J554" s="64"/>
      <c r="K554" s="189"/>
      <c r="L554" s="259"/>
      <c r="M554" s="259"/>
      <c r="N554" s="58"/>
      <c r="O554" s="30"/>
      <c r="P554" s="58"/>
      <c r="Q554" s="30"/>
      <c r="R554" s="134"/>
      <c r="S554" s="206"/>
      <c r="T554" s="290"/>
      <c r="U554" s="29" t="s">
        <v>35</v>
      </c>
      <c r="V554" s="187"/>
      <c r="W554" s="58"/>
      <c r="X554" s="188"/>
      <c r="Y554" s="188"/>
      <c r="Z554" s="188"/>
      <c r="AA554" s="64"/>
      <c r="AB554" s="64"/>
      <c r="AC554" s="189"/>
      <c r="AD554" s="259"/>
      <c r="AE554" s="259"/>
      <c r="AF554" s="58"/>
      <c r="AG554" s="30"/>
      <c r="AH554" s="58"/>
      <c r="AI554" s="30"/>
      <c r="AJ554" s="134"/>
      <c r="AK554" s="208"/>
      <c r="AL554" s="290"/>
      <c r="AM554" s="88" t="str">
        <f t="shared" si="49"/>
        <v/>
      </c>
      <c r="AN554" s="123" t="str">
        <f t="shared" si="50"/>
        <v/>
      </c>
      <c r="AO554" s="123" t="str">
        <f t="shared" si="51"/>
        <v/>
      </c>
      <c r="AP554" s="123" t="str">
        <f t="shared" si="52"/>
        <v/>
      </c>
      <c r="AQ554" s="89" t="str">
        <f t="shared" si="53"/>
        <v/>
      </c>
      <c r="AR554" s="39"/>
      <c r="AS554" s="234"/>
      <c r="AT554" s="39"/>
    </row>
    <row r="555" spans="2:46" ht="13.5" customHeight="1" x14ac:dyDescent="0.15">
      <c r="B555" s="290"/>
      <c r="C555" s="29" t="s">
        <v>36</v>
      </c>
      <c r="D555" s="187"/>
      <c r="E555" s="58"/>
      <c r="F555" s="188"/>
      <c r="G555" s="188"/>
      <c r="H555" s="188"/>
      <c r="I555" s="64"/>
      <c r="J555" s="64"/>
      <c r="K555" s="189"/>
      <c r="L555" s="259"/>
      <c r="M555" s="259"/>
      <c r="N555" s="58"/>
      <c r="O555" s="30"/>
      <c r="P555" s="58"/>
      <c r="Q555" s="30"/>
      <c r="R555" s="134"/>
      <c r="S555" s="206"/>
      <c r="T555" s="290"/>
      <c r="U555" s="29" t="s">
        <v>36</v>
      </c>
      <c r="V555" s="187"/>
      <c r="W555" s="58"/>
      <c r="X555" s="188"/>
      <c r="Y555" s="188"/>
      <c r="Z555" s="188"/>
      <c r="AA555" s="64"/>
      <c r="AB555" s="64"/>
      <c r="AC555" s="189"/>
      <c r="AD555" s="259"/>
      <c r="AE555" s="259"/>
      <c r="AF555" s="58"/>
      <c r="AG555" s="30"/>
      <c r="AH555" s="58"/>
      <c r="AI555" s="30"/>
      <c r="AJ555" s="134"/>
      <c r="AK555" s="208"/>
      <c r="AL555" s="290"/>
      <c r="AM555" s="88" t="str">
        <f t="shared" si="49"/>
        <v/>
      </c>
      <c r="AN555" s="123" t="str">
        <f t="shared" si="50"/>
        <v/>
      </c>
      <c r="AO555" s="123" t="str">
        <f t="shared" si="51"/>
        <v/>
      </c>
      <c r="AP555" s="123" t="str">
        <f t="shared" si="52"/>
        <v/>
      </c>
      <c r="AQ555" s="89" t="str">
        <f t="shared" si="53"/>
        <v/>
      </c>
      <c r="AR555" s="39"/>
      <c r="AS555" s="234"/>
      <c r="AT555" s="39"/>
    </row>
    <row r="556" spans="2:46" ht="13.5" customHeight="1" x14ac:dyDescent="0.15">
      <c r="B556" s="290"/>
      <c r="C556" s="29" t="s">
        <v>38</v>
      </c>
      <c r="D556" s="187"/>
      <c r="E556" s="58"/>
      <c r="F556" s="188"/>
      <c r="G556" s="188"/>
      <c r="H556" s="188"/>
      <c r="I556" s="64"/>
      <c r="J556" s="64"/>
      <c r="K556" s="189"/>
      <c r="L556" s="259"/>
      <c r="M556" s="259"/>
      <c r="N556" s="58"/>
      <c r="O556" s="30"/>
      <c r="P556" s="58"/>
      <c r="Q556" s="30"/>
      <c r="R556" s="134"/>
      <c r="S556" s="206"/>
      <c r="T556" s="290"/>
      <c r="U556" s="29" t="s">
        <v>38</v>
      </c>
      <c r="V556" s="187"/>
      <c r="W556" s="58"/>
      <c r="X556" s="188"/>
      <c r="Y556" s="188"/>
      <c r="Z556" s="188"/>
      <c r="AA556" s="64"/>
      <c r="AB556" s="64"/>
      <c r="AC556" s="189"/>
      <c r="AD556" s="259"/>
      <c r="AE556" s="259"/>
      <c r="AF556" s="58"/>
      <c r="AG556" s="30"/>
      <c r="AH556" s="58"/>
      <c r="AI556" s="30"/>
      <c r="AJ556" s="134"/>
      <c r="AK556" s="208"/>
      <c r="AL556" s="290"/>
      <c r="AM556" s="88" t="str">
        <f t="shared" si="49"/>
        <v/>
      </c>
      <c r="AN556" s="123" t="str">
        <f t="shared" si="50"/>
        <v/>
      </c>
      <c r="AO556" s="123" t="str">
        <f t="shared" si="51"/>
        <v/>
      </c>
      <c r="AP556" s="123" t="str">
        <f t="shared" si="52"/>
        <v/>
      </c>
      <c r="AQ556" s="89" t="str">
        <f t="shared" si="53"/>
        <v/>
      </c>
      <c r="AR556" s="39"/>
      <c r="AS556" s="234"/>
      <c r="AT556" s="39"/>
    </row>
    <row r="557" spans="2:46" ht="13.5" customHeight="1" thickBot="1" x14ac:dyDescent="0.2">
      <c r="B557" s="291"/>
      <c r="C557" s="29"/>
      <c r="D557" s="187"/>
      <c r="E557" s="58"/>
      <c r="F557" s="190"/>
      <c r="G557" s="190"/>
      <c r="H557" s="190"/>
      <c r="I557" s="58"/>
      <c r="J557" s="58"/>
      <c r="K557" s="189"/>
      <c r="L557" s="259"/>
      <c r="M557" s="259"/>
      <c r="N557" s="58"/>
      <c r="O557" s="30"/>
      <c r="P557" s="58"/>
      <c r="Q557" s="30"/>
      <c r="R557" s="185"/>
      <c r="S557" s="206"/>
      <c r="T557" s="291"/>
      <c r="U557" s="29"/>
      <c r="V557" s="187"/>
      <c r="W557" s="58"/>
      <c r="X557" s="190"/>
      <c r="Y557" s="190"/>
      <c r="Z557" s="190"/>
      <c r="AA557" s="58"/>
      <c r="AB557" s="58"/>
      <c r="AC557" s="189"/>
      <c r="AD557" s="259"/>
      <c r="AE557" s="259"/>
      <c r="AF557" s="58"/>
      <c r="AG557" s="30"/>
      <c r="AH557" s="58"/>
      <c r="AI557" s="30"/>
      <c r="AJ557" s="185"/>
      <c r="AK557" s="208"/>
      <c r="AL557" s="291"/>
      <c r="AM557" s="124" t="str">
        <f t="shared" si="49"/>
        <v/>
      </c>
      <c r="AN557" s="125" t="str">
        <f t="shared" si="50"/>
        <v/>
      </c>
      <c r="AO557" s="125" t="str">
        <f t="shared" si="51"/>
        <v/>
      </c>
      <c r="AP557" s="125" t="str">
        <f t="shared" si="52"/>
        <v/>
      </c>
      <c r="AQ557" s="126" t="str">
        <f t="shared" si="53"/>
        <v/>
      </c>
      <c r="AR557" s="39"/>
      <c r="AS557" s="234"/>
      <c r="AT557" s="39"/>
    </row>
    <row r="558" spans="2:46" ht="13.5" customHeight="1" x14ac:dyDescent="0.15">
      <c r="B558" s="289" t="s">
        <v>177</v>
      </c>
      <c r="C558" s="27" t="s">
        <v>34</v>
      </c>
      <c r="D558" s="41"/>
      <c r="E558" s="57"/>
      <c r="F558" s="98"/>
      <c r="G558" s="98"/>
      <c r="H558" s="98"/>
      <c r="I558" s="62"/>
      <c r="J558" s="62"/>
      <c r="K558" s="63"/>
      <c r="L558" s="258"/>
      <c r="M558" s="258"/>
      <c r="N558" s="57"/>
      <c r="O558" s="28"/>
      <c r="P558" s="57"/>
      <c r="Q558" s="28"/>
      <c r="R558" s="133"/>
      <c r="S558" s="206"/>
      <c r="T558" s="289" t="s">
        <v>177</v>
      </c>
      <c r="U558" s="27" t="s">
        <v>34</v>
      </c>
      <c r="V558" s="41"/>
      <c r="W558" s="57"/>
      <c r="X558" s="98"/>
      <c r="Y558" s="98"/>
      <c r="Z558" s="98"/>
      <c r="AA558" s="62"/>
      <c r="AB558" s="62"/>
      <c r="AC558" s="63"/>
      <c r="AD558" s="258"/>
      <c r="AE558" s="258"/>
      <c r="AF558" s="57"/>
      <c r="AG558" s="28"/>
      <c r="AH558" s="57"/>
      <c r="AI558" s="28"/>
      <c r="AJ558" s="133"/>
      <c r="AK558" s="208"/>
      <c r="AL558" s="289" t="s">
        <v>177</v>
      </c>
      <c r="AM558" s="121" t="str">
        <f t="shared" si="49"/>
        <v/>
      </c>
      <c r="AN558" s="97" t="str">
        <f t="shared" si="50"/>
        <v/>
      </c>
      <c r="AO558" s="97" t="str">
        <f t="shared" si="51"/>
        <v/>
      </c>
      <c r="AP558" s="97" t="str">
        <f t="shared" si="52"/>
        <v/>
      </c>
      <c r="AQ558" s="122" t="str">
        <f t="shared" si="53"/>
        <v/>
      </c>
      <c r="AR558" s="39"/>
      <c r="AS558" s="234"/>
      <c r="AT558" s="39"/>
    </row>
    <row r="559" spans="2:46" ht="13.5" customHeight="1" x14ac:dyDescent="0.15">
      <c r="B559" s="290"/>
      <c r="C559" s="29" t="s">
        <v>35</v>
      </c>
      <c r="D559" s="187"/>
      <c r="E559" s="58"/>
      <c r="F559" s="188"/>
      <c r="G559" s="188"/>
      <c r="H559" s="188"/>
      <c r="I559" s="64"/>
      <c r="J559" s="64"/>
      <c r="K559" s="189"/>
      <c r="L559" s="259"/>
      <c r="M559" s="259"/>
      <c r="N559" s="58"/>
      <c r="O559" s="30"/>
      <c r="P559" s="58"/>
      <c r="Q559" s="30"/>
      <c r="R559" s="134"/>
      <c r="S559" s="206"/>
      <c r="T559" s="290"/>
      <c r="U559" s="29" t="s">
        <v>35</v>
      </c>
      <c r="V559" s="187"/>
      <c r="W559" s="58"/>
      <c r="X559" s="188"/>
      <c r="Y559" s="188"/>
      <c r="Z559" s="188"/>
      <c r="AA559" s="64"/>
      <c r="AB559" s="64"/>
      <c r="AC559" s="189"/>
      <c r="AD559" s="259"/>
      <c r="AE559" s="259"/>
      <c r="AF559" s="58"/>
      <c r="AG559" s="30"/>
      <c r="AH559" s="58"/>
      <c r="AI559" s="30"/>
      <c r="AJ559" s="134"/>
      <c r="AK559" s="208"/>
      <c r="AL559" s="290"/>
      <c r="AM559" s="88" t="str">
        <f t="shared" si="49"/>
        <v/>
      </c>
      <c r="AN559" s="123" t="str">
        <f t="shared" si="50"/>
        <v/>
      </c>
      <c r="AO559" s="123" t="str">
        <f t="shared" si="51"/>
        <v/>
      </c>
      <c r="AP559" s="123" t="str">
        <f t="shared" si="52"/>
        <v/>
      </c>
      <c r="AQ559" s="89" t="str">
        <f t="shared" si="53"/>
        <v/>
      </c>
      <c r="AR559" s="39"/>
      <c r="AS559" s="234"/>
      <c r="AT559" s="39"/>
    </row>
    <row r="560" spans="2:46" ht="13.5" customHeight="1" x14ac:dyDescent="0.15">
      <c r="B560" s="290"/>
      <c r="C560" s="29" t="s">
        <v>36</v>
      </c>
      <c r="D560" s="187"/>
      <c r="E560" s="58"/>
      <c r="F560" s="188"/>
      <c r="G560" s="188"/>
      <c r="H560" s="188"/>
      <c r="I560" s="64"/>
      <c r="J560" s="64"/>
      <c r="K560" s="189"/>
      <c r="L560" s="259"/>
      <c r="M560" s="259"/>
      <c r="N560" s="58"/>
      <c r="O560" s="30"/>
      <c r="P560" s="58"/>
      <c r="Q560" s="30"/>
      <c r="R560" s="134"/>
      <c r="S560" s="206"/>
      <c r="T560" s="290"/>
      <c r="U560" s="29" t="s">
        <v>36</v>
      </c>
      <c r="V560" s="187"/>
      <c r="W560" s="58"/>
      <c r="X560" s="188"/>
      <c r="Y560" s="188"/>
      <c r="Z560" s="188"/>
      <c r="AA560" s="64"/>
      <c r="AB560" s="64"/>
      <c r="AC560" s="189"/>
      <c r="AD560" s="259"/>
      <c r="AE560" s="259"/>
      <c r="AF560" s="58"/>
      <c r="AG560" s="30"/>
      <c r="AH560" s="58"/>
      <c r="AI560" s="30"/>
      <c r="AJ560" s="134"/>
      <c r="AK560" s="208"/>
      <c r="AL560" s="290"/>
      <c r="AM560" s="88" t="str">
        <f t="shared" si="49"/>
        <v/>
      </c>
      <c r="AN560" s="123" t="str">
        <f t="shared" si="50"/>
        <v/>
      </c>
      <c r="AO560" s="123" t="str">
        <f t="shared" si="51"/>
        <v/>
      </c>
      <c r="AP560" s="123" t="str">
        <f t="shared" si="52"/>
        <v/>
      </c>
      <c r="AQ560" s="89" t="str">
        <f t="shared" si="53"/>
        <v/>
      </c>
      <c r="AR560" s="39"/>
      <c r="AS560" s="234"/>
      <c r="AT560" s="39"/>
    </row>
    <row r="561" spans="2:46" ht="13.5" customHeight="1" x14ac:dyDescent="0.15">
      <c r="B561" s="290"/>
      <c r="C561" s="29" t="s">
        <v>38</v>
      </c>
      <c r="D561" s="187"/>
      <c r="E561" s="58"/>
      <c r="F561" s="188"/>
      <c r="G561" s="188"/>
      <c r="H561" s="188"/>
      <c r="I561" s="64"/>
      <c r="J561" s="64"/>
      <c r="K561" s="189"/>
      <c r="L561" s="259"/>
      <c r="M561" s="259"/>
      <c r="N561" s="58"/>
      <c r="O561" s="30"/>
      <c r="P561" s="58"/>
      <c r="Q561" s="30"/>
      <c r="R561" s="134"/>
      <c r="S561" s="206"/>
      <c r="T561" s="290"/>
      <c r="U561" s="29" t="s">
        <v>38</v>
      </c>
      <c r="V561" s="187"/>
      <c r="W561" s="58"/>
      <c r="X561" s="188"/>
      <c r="Y561" s="188"/>
      <c r="Z561" s="188"/>
      <c r="AA561" s="64"/>
      <c r="AB561" s="64"/>
      <c r="AC561" s="189"/>
      <c r="AD561" s="259"/>
      <c r="AE561" s="259"/>
      <c r="AF561" s="58"/>
      <c r="AG561" s="30"/>
      <c r="AH561" s="58"/>
      <c r="AI561" s="30"/>
      <c r="AJ561" s="134"/>
      <c r="AK561" s="208"/>
      <c r="AL561" s="290"/>
      <c r="AM561" s="88" t="str">
        <f t="shared" si="49"/>
        <v/>
      </c>
      <c r="AN561" s="123" t="str">
        <f t="shared" si="50"/>
        <v/>
      </c>
      <c r="AO561" s="123" t="str">
        <f t="shared" si="51"/>
        <v/>
      </c>
      <c r="AP561" s="123" t="str">
        <f t="shared" si="52"/>
        <v/>
      </c>
      <c r="AQ561" s="89" t="str">
        <f t="shared" si="53"/>
        <v/>
      </c>
      <c r="AR561" s="39"/>
      <c r="AS561" s="234"/>
      <c r="AT561" s="39"/>
    </row>
    <row r="562" spans="2:46" ht="13.5" customHeight="1" thickBot="1" x14ac:dyDescent="0.2">
      <c r="B562" s="291"/>
      <c r="C562" s="29"/>
      <c r="D562" s="187"/>
      <c r="E562" s="58"/>
      <c r="F562" s="190"/>
      <c r="G562" s="190"/>
      <c r="H562" s="190"/>
      <c r="I562" s="58"/>
      <c r="J562" s="58"/>
      <c r="K562" s="189"/>
      <c r="L562" s="259"/>
      <c r="M562" s="259"/>
      <c r="N562" s="58"/>
      <c r="O562" s="30"/>
      <c r="P562" s="58"/>
      <c r="Q562" s="30"/>
      <c r="R562" s="185"/>
      <c r="S562" s="206"/>
      <c r="T562" s="291"/>
      <c r="U562" s="29"/>
      <c r="V562" s="187"/>
      <c r="W562" s="58"/>
      <c r="X562" s="190"/>
      <c r="Y562" s="190"/>
      <c r="Z562" s="190"/>
      <c r="AA562" s="58"/>
      <c r="AB562" s="58"/>
      <c r="AC562" s="189"/>
      <c r="AD562" s="259"/>
      <c r="AE562" s="259"/>
      <c r="AF562" s="58"/>
      <c r="AG562" s="30"/>
      <c r="AH562" s="58"/>
      <c r="AI562" s="30"/>
      <c r="AJ562" s="185"/>
      <c r="AK562" s="208"/>
      <c r="AL562" s="291"/>
      <c r="AM562" s="124" t="str">
        <f t="shared" si="49"/>
        <v/>
      </c>
      <c r="AN562" s="125" t="str">
        <f t="shared" si="50"/>
        <v/>
      </c>
      <c r="AO562" s="125" t="str">
        <f t="shared" si="51"/>
        <v/>
      </c>
      <c r="AP562" s="125" t="str">
        <f t="shared" si="52"/>
        <v/>
      </c>
      <c r="AQ562" s="126" t="str">
        <f t="shared" si="53"/>
        <v/>
      </c>
      <c r="AR562" s="39"/>
      <c r="AS562" s="234"/>
      <c r="AT562" s="39"/>
    </row>
    <row r="563" spans="2:46" ht="13.5" customHeight="1" x14ac:dyDescent="0.15">
      <c r="B563" s="289" t="s">
        <v>178</v>
      </c>
      <c r="C563" s="27" t="s">
        <v>34</v>
      </c>
      <c r="D563" s="41"/>
      <c r="E563" s="57"/>
      <c r="F563" s="98"/>
      <c r="G563" s="98"/>
      <c r="H563" s="98"/>
      <c r="I563" s="62"/>
      <c r="J563" s="62"/>
      <c r="K563" s="63"/>
      <c r="L563" s="258"/>
      <c r="M563" s="258"/>
      <c r="N563" s="57"/>
      <c r="O563" s="28"/>
      <c r="P563" s="57"/>
      <c r="Q563" s="28"/>
      <c r="R563" s="133"/>
      <c r="S563" s="206"/>
      <c r="T563" s="289" t="s">
        <v>178</v>
      </c>
      <c r="U563" s="27" t="s">
        <v>34</v>
      </c>
      <c r="V563" s="41"/>
      <c r="W563" s="57"/>
      <c r="X563" s="98"/>
      <c r="Y563" s="98"/>
      <c r="Z563" s="98"/>
      <c r="AA563" s="62"/>
      <c r="AB563" s="62"/>
      <c r="AC563" s="63"/>
      <c r="AD563" s="258"/>
      <c r="AE563" s="258"/>
      <c r="AF563" s="57"/>
      <c r="AG563" s="28"/>
      <c r="AH563" s="57"/>
      <c r="AI563" s="28"/>
      <c r="AJ563" s="133"/>
      <c r="AK563" s="208"/>
      <c r="AL563" s="289" t="s">
        <v>178</v>
      </c>
      <c r="AM563" s="121" t="str">
        <f t="shared" si="49"/>
        <v/>
      </c>
      <c r="AN563" s="97" t="str">
        <f t="shared" si="50"/>
        <v/>
      </c>
      <c r="AO563" s="97" t="str">
        <f t="shared" si="51"/>
        <v/>
      </c>
      <c r="AP563" s="97" t="str">
        <f t="shared" si="52"/>
        <v/>
      </c>
      <c r="AQ563" s="122" t="str">
        <f t="shared" si="53"/>
        <v/>
      </c>
      <c r="AR563" s="39"/>
      <c r="AS563" s="234"/>
      <c r="AT563" s="39"/>
    </row>
    <row r="564" spans="2:46" ht="13.5" customHeight="1" x14ac:dyDescent="0.15">
      <c r="B564" s="290"/>
      <c r="C564" s="29" t="s">
        <v>35</v>
      </c>
      <c r="D564" s="187"/>
      <c r="E564" s="58"/>
      <c r="F564" s="188"/>
      <c r="G564" s="188"/>
      <c r="H564" s="188"/>
      <c r="I564" s="64"/>
      <c r="J564" s="64"/>
      <c r="K564" s="189"/>
      <c r="L564" s="259"/>
      <c r="M564" s="259"/>
      <c r="N564" s="58"/>
      <c r="O564" s="30"/>
      <c r="P564" s="58"/>
      <c r="Q564" s="30"/>
      <c r="R564" s="134"/>
      <c r="S564" s="206"/>
      <c r="T564" s="290"/>
      <c r="U564" s="29" t="s">
        <v>35</v>
      </c>
      <c r="V564" s="187"/>
      <c r="W564" s="58"/>
      <c r="X564" s="188"/>
      <c r="Y564" s="188"/>
      <c r="Z564" s="188"/>
      <c r="AA564" s="64"/>
      <c r="AB564" s="64"/>
      <c r="AC564" s="189"/>
      <c r="AD564" s="259"/>
      <c r="AE564" s="259"/>
      <c r="AF564" s="58"/>
      <c r="AG564" s="30"/>
      <c r="AH564" s="58"/>
      <c r="AI564" s="30"/>
      <c r="AJ564" s="134"/>
      <c r="AK564" s="208"/>
      <c r="AL564" s="290"/>
      <c r="AM564" s="88" t="str">
        <f t="shared" si="49"/>
        <v/>
      </c>
      <c r="AN564" s="123" t="str">
        <f t="shared" si="50"/>
        <v/>
      </c>
      <c r="AO564" s="123" t="str">
        <f t="shared" si="51"/>
        <v/>
      </c>
      <c r="AP564" s="123" t="str">
        <f t="shared" si="52"/>
        <v/>
      </c>
      <c r="AQ564" s="89" t="str">
        <f t="shared" si="53"/>
        <v/>
      </c>
      <c r="AR564" s="39"/>
      <c r="AS564" s="234"/>
      <c r="AT564" s="39"/>
    </row>
    <row r="565" spans="2:46" ht="13.5" customHeight="1" x14ac:dyDescent="0.15">
      <c r="B565" s="290"/>
      <c r="C565" s="29" t="s">
        <v>36</v>
      </c>
      <c r="D565" s="187"/>
      <c r="E565" s="58"/>
      <c r="F565" s="188"/>
      <c r="G565" s="188"/>
      <c r="H565" s="188"/>
      <c r="I565" s="64"/>
      <c r="J565" s="64"/>
      <c r="K565" s="189"/>
      <c r="L565" s="259"/>
      <c r="M565" s="259"/>
      <c r="N565" s="58"/>
      <c r="O565" s="30"/>
      <c r="P565" s="58"/>
      <c r="Q565" s="30"/>
      <c r="R565" s="134"/>
      <c r="S565" s="206"/>
      <c r="T565" s="290"/>
      <c r="U565" s="29" t="s">
        <v>36</v>
      </c>
      <c r="V565" s="187"/>
      <c r="W565" s="58"/>
      <c r="X565" s="188"/>
      <c r="Y565" s="188"/>
      <c r="Z565" s="188"/>
      <c r="AA565" s="64"/>
      <c r="AB565" s="64"/>
      <c r="AC565" s="189"/>
      <c r="AD565" s="259"/>
      <c r="AE565" s="259"/>
      <c r="AF565" s="58"/>
      <c r="AG565" s="30"/>
      <c r="AH565" s="58"/>
      <c r="AI565" s="30"/>
      <c r="AJ565" s="134"/>
      <c r="AK565" s="208"/>
      <c r="AL565" s="290"/>
      <c r="AM565" s="88" t="str">
        <f t="shared" si="49"/>
        <v/>
      </c>
      <c r="AN565" s="123" t="str">
        <f t="shared" si="50"/>
        <v/>
      </c>
      <c r="AO565" s="123" t="str">
        <f t="shared" si="51"/>
        <v/>
      </c>
      <c r="AP565" s="123" t="str">
        <f t="shared" si="52"/>
        <v/>
      </c>
      <c r="AQ565" s="89" t="str">
        <f t="shared" si="53"/>
        <v/>
      </c>
      <c r="AR565" s="39"/>
      <c r="AS565" s="234"/>
      <c r="AT565" s="39"/>
    </row>
    <row r="566" spans="2:46" ht="13.5" customHeight="1" x14ac:dyDescent="0.15">
      <c r="B566" s="290"/>
      <c r="C566" s="29" t="s">
        <v>38</v>
      </c>
      <c r="D566" s="187"/>
      <c r="E566" s="58"/>
      <c r="F566" s="188"/>
      <c r="G566" s="188"/>
      <c r="H566" s="188"/>
      <c r="I566" s="64"/>
      <c r="J566" s="64"/>
      <c r="K566" s="189"/>
      <c r="L566" s="259"/>
      <c r="M566" s="259"/>
      <c r="N566" s="58"/>
      <c r="O566" s="30"/>
      <c r="P566" s="58"/>
      <c r="Q566" s="30"/>
      <c r="R566" s="134"/>
      <c r="S566" s="206"/>
      <c r="T566" s="290"/>
      <c r="U566" s="29" t="s">
        <v>38</v>
      </c>
      <c r="V566" s="187"/>
      <c r="W566" s="58"/>
      <c r="X566" s="188"/>
      <c r="Y566" s="188"/>
      <c r="Z566" s="188"/>
      <c r="AA566" s="64"/>
      <c r="AB566" s="64"/>
      <c r="AC566" s="189"/>
      <c r="AD566" s="259"/>
      <c r="AE566" s="259"/>
      <c r="AF566" s="58"/>
      <c r="AG566" s="30"/>
      <c r="AH566" s="58"/>
      <c r="AI566" s="30"/>
      <c r="AJ566" s="134"/>
      <c r="AK566" s="208"/>
      <c r="AL566" s="290"/>
      <c r="AM566" s="88" t="str">
        <f t="shared" si="49"/>
        <v/>
      </c>
      <c r="AN566" s="123" t="str">
        <f t="shared" si="50"/>
        <v/>
      </c>
      <c r="AO566" s="123" t="str">
        <f t="shared" si="51"/>
        <v/>
      </c>
      <c r="AP566" s="123" t="str">
        <f t="shared" si="52"/>
        <v/>
      </c>
      <c r="AQ566" s="89" t="str">
        <f t="shared" si="53"/>
        <v/>
      </c>
      <c r="AR566" s="39"/>
      <c r="AS566" s="234"/>
      <c r="AT566" s="39"/>
    </row>
    <row r="567" spans="2:46" ht="13.5" customHeight="1" thickBot="1" x14ac:dyDescent="0.2">
      <c r="B567" s="291"/>
      <c r="C567" s="29"/>
      <c r="D567" s="187"/>
      <c r="E567" s="58"/>
      <c r="F567" s="190"/>
      <c r="G567" s="190"/>
      <c r="H567" s="190"/>
      <c r="I567" s="58"/>
      <c r="J567" s="58"/>
      <c r="K567" s="189"/>
      <c r="L567" s="259"/>
      <c r="M567" s="259"/>
      <c r="N567" s="58"/>
      <c r="O567" s="30"/>
      <c r="P567" s="58"/>
      <c r="Q567" s="30"/>
      <c r="R567" s="185"/>
      <c r="S567" s="206"/>
      <c r="T567" s="291"/>
      <c r="U567" s="29"/>
      <c r="V567" s="187"/>
      <c r="W567" s="58"/>
      <c r="X567" s="190"/>
      <c r="Y567" s="190"/>
      <c r="Z567" s="190"/>
      <c r="AA567" s="58"/>
      <c r="AB567" s="58"/>
      <c r="AC567" s="189"/>
      <c r="AD567" s="259"/>
      <c r="AE567" s="259"/>
      <c r="AF567" s="58"/>
      <c r="AG567" s="30"/>
      <c r="AH567" s="58"/>
      <c r="AI567" s="30"/>
      <c r="AJ567" s="185"/>
      <c r="AK567" s="208"/>
      <c r="AL567" s="291"/>
      <c r="AM567" s="124" t="str">
        <f t="shared" si="49"/>
        <v/>
      </c>
      <c r="AN567" s="125" t="str">
        <f t="shared" si="50"/>
        <v/>
      </c>
      <c r="AO567" s="125" t="str">
        <f t="shared" si="51"/>
        <v/>
      </c>
      <c r="AP567" s="125" t="str">
        <f t="shared" si="52"/>
        <v/>
      </c>
      <c r="AQ567" s="126" t="str">
        <f t="shared" si="53"/>
        <v/>
      </c>
      <c r="AR567" s="39"/>
      <c r="AS567" s="234"/>
      <c r="AT567" s="39"/>
    </row>
    <row r="568" spans="2:46" ht="13.5" customHeight="1" x14ac:dyDescent="0.15">
      <c r="B568" s="289" t="s">
        <v>179</v>
      </c>
      <c r="C568" s="27" t="s">
        <v>34</v>
      </c>
      <c r="D568" s="41"/>
      <c r="E568" s="57"/>
      <c r="F568" s="98"/>
      <c r="G568" s="98"/>
      <c r="H568" s="98"/>
      <c r="I568" s="62"/>
      <c r="J568" s="62"/>
      <c r="K568" s="63"/>
      <c r="L568" s="258"/>
      <c r="M568" s="258"/>
      <c r="N568" s="57"/>
      <c r="O568" s="28"/>
      <c r="P568" s="57"/>
      <c r="Q568" s="28"/>
      <c r="R568" s="133"/>
      <c r="S568" s="206"/>
      <c r="T568" s="289" t="s">
        <v>179</v>
      </c>
      <c r="U568" s="27" t="s">
        <v>34</v>
      </c>
      <c r="V568" s="41"/>
      <c r="W568" s="57"/>
      <c r="X568" s="98"/>
      <c r="Y568" s="98"/>
      <c r="Z568" s="98"/>
      <c r="AA568" s="62"/>
      <c r="AB568" s="62"/>
      <c r="AC568" s="63"/>
      <c r="AD568" s="258"/>
      <c r="AE568" s="258"/>
      <c r="AF568" s="57"/>
      <c r="AG568" s="28"/>
      <c r="AH568" s="57"/>
      <c r="AI568" s="28"/>
      <c r="AJ568" s="133"/>
      <c r="AK568" s="208"/>
      <c r="AL568" s="289" t="s">
        <v>179</v>
      </c>
      <c r="AM568" s="121" t="str">
        <f t="shared" si="49"/>
        <v/>
      </c>
      <c r="AN568" s="97" t="str">
        <f t="shared" si="50"/>
        <v/>
      </c>
      <c r="AO568" s="97" t="str">
        <f t="shared" si="51"/>
        <v/>
      </c>
      <c r="AP568" s="97" t="str">
        <f t="shared" si="52"/>
        <v/>
      </c>
      <c r="AQ568" s="122" t="str">
        <f t="shared" si="53"/>
        <v/>
      </c>
      <c r="AR568" s="39"/>
      <c r="AS568" s="234"/>
      <c r="AT568" s="39"/>
    </row>
    <row r="569" spans="2:46" ht="13.5" customHeight="1" x14ac:dyDescent="0.15">
      <c r="B569" s="290"/>
      <c r="C569" s="29" t="s">
        <v>35</v>
      </c>
      <c r="D569" s="187"/>
      <c r="E569" s="58"/>
      <c r="F569" s="188"/>
      <c r="G569" s="188"/>
      <c r="H569" s="188"/>
      <c r="I569" s="64"/>
      <c r="J569" s="64"/>
      <c r="K569" s="189"/>
      <c r="L569" s="259"/>
      <c r="M569" s="259"/>
      <c r="N569" s="58"/>
      <c r="O569" s="30"/>
      <c r="P569" s="58"/>
      <c r="Q569" s="30"/>
      <c r="R569" s="134"/>
      <c r="S569" s="206"/>
      <c r="T569" s="290"/>
      <c r="U569" s="29" t="s">
        <v>35</v>
      </c>
      <c r="V569" s="187"/>
      <c r="W569" s="58"/>
      <c r="X569" s="188"/>
      <c r="Y569" s="188"/>
      <c r="Z569" s="188"/>
      <c r="AA569" s="64"/>
      <c r="AB569" s="64"/>
      <c r="AC569" s="189"/>
      <c r="AD569" s="259"/>
      <c r="AE569" s="259"/>
      <c r="AF569" s="58"/>
      <c r="AG569" s="30"/>
      <c r="AH569" s="58"/>
      <c r="AI569" s="30"/>
      <c r="AJ569" s="134"/>
      <c r="AK569" s="208"/>
      <c r="AL569" s="290"/>
      <c r="AM569" s="88" t="str">
        <f t="shared" si="49"/>
        <v/>
      </c>
      <c r="AN569" s="123" t="str">
        <f t="shared" si="50"/>
        <v/>
      </c>
      <c r="AO569" s="123" t="str">
        <f t="shared" si="51"/>
        <v/>
      </c>
      <c r="AP569" s="123" t="str">
        <f t="shared" si="52"/>
        <v/>
      </c>
      <c r="AQ569" s="89" t="str">
        <f t="shared" si="53"/>
        <v/>
      </c>
      <c r="AR569" s="39"/>
      <c r="AS569" s="234"/>
      <c r="AT569" s="39"/>
    </row>
    <row r="570" spans="2:46" ht="13.5" customHeight="1" x14ac:dyDescent="0.15">
      <c r="B570" s="290"/>
      <c r="C570" s="29" t="s">
        <v>36</v>
      </c>
      <c r="D570" s="187"/>
      <c r="E570" s="58"/>
      <c r="F570" s="188"/>
      <c r="G570" s="188"/>
      <c r="H570" s="188"/>
      <c r="I570" s="64"/>
      <c r="J570" s="64"/>
      <c r="K570" s="189"/>
      <c r="L570" s="259"/>
      <c r="M570" s="259"/>
      <c r="N570" s="58"/>
      <c r="O570" s="30"/>
      <c r="P570" s="58"/>
      <c r="Q570" s="30"/>
      <c r="R570" s="134"/>
      <c r="S570" s="206"/>
      <c r="T570" s="290"/>
      <c r="U570" s="29" t="s">
        <v>36</v>
      </c>
      <c r="V570" s="187"/>
      <c r="W570" s="58"/>
      <c r="X570" s="188"/>
      <c r="Y570" s="188"/>
      <c r="Z570" s="188"/>
      <c r="AA570" s="64"/>
      <c r="AB570" s="64"/>
      <c r="AC570" s="189"/>
      <c r="AD570" s="259"/>
      <c r="AE570" s="259"/>
      <c r="AF570" s="58"/>
      <c r="AG570" s="30"/>
      <c r="AH570" s="58"/>
      <c r="AI570" s="30"/>
      <c r="AJ570" s="134"/>
      <c r="AK570" s="208"/>
      <c r="AL570" s="290"/>
      <c r="AM570" s="88" t="str">
        <f t="shared" si="49"/>
        <v/>
      </c>
      <c r="AN570" s="123" t="str">
        <f t="shared" si="50"/>
        <v/>
      </c>
      <c r="AO570" s="123" t="str">
        <f t="shared" si="51"/>
        <v/>
      </c>
      <c r="AP570" s="123" t="str">
        <f t="shared" si="52"/>
        <v/>
      </c>
      <c r="AQ570" s="89" t="str">
        <f t="shared" si="53"/>
        <v/>
      </c>
      <c r="AR570" s="39"/>
      <c r="AS570" s="234"/>
      <c r="AT570" s="39"/>
    </row>
    <row r="571" spans="2:46" ht="13.5" customHeight="1" x14ac:dyDescent="0.15">
      <c r="B571" s="290"/>
      <c r="C571" s="29" t="s">
        <v>38</v>
      </c>
      <c r="D571" s="187"/>
      <c r="E571" s="58"/>
      <c r="F571" s="188"/>
      <c r="G571" s="188"/>
      <c r="H571" s="188"/>
      <c r="I571" s="64"/>
      <c r="J571" s="64"/>
      <c r="K571" s="189"/>
      <c r="L571" s="259"/>
      <c r="M571" s="259"/>
      <c r="N571" s="58"/>
      <c r="O571" s="30"/>
      <c r="P571" s="58"/>
      <c r="Q571" s="30"/>
      <c r="R571" s="134"/>
      <c r="S571" s="206"/>
      <c r="T571" s="290"/>
      <c r="U571" s="29" t="s">
        <v>38</v>
      </c>
      <c r="V571" s="187"/>
      <c r="W571" s="58"/>
      <c r="X571" s="188"/>
      <c r="Y571" s="188"/>
      <c r="Z571" s="188"/>
      <c r="AA571" s="64"/>
      <c r="AB571" s="64"/>
      <c r="AC571" s="189"/>
      <c r="AD571" s="259"/>
      <c r="AE571" s="259"/>
      <c r="AF571" s="58"/>
      <c r="AG571" s="30"/>
      <c r="AH571" s="58"/>
      <c r="AI571" s="30"/>
      <c r="AJ571" s="134"/>
      <c r="AK571" s="208"/>
      <c r="AL571" s="290"/>
      <c r="AM571" s="88" t="str">
        <f t="shared" si="49"/>
        <v/>
      </c>
      <c r="AN571" s="123" t="str">
        <f t="shared" si="50"/>
        <v/>
      </c>
      <c r="AO571" s="123" t="str">
        <f t="shared" si="51"/>
        <v/>
      </c>
      <c r="AP571" s="123" t="str">
        <f t="shared" si="52"/>
        <v/>
      </c>
      <c r="AQ571" s="89" t="str">
        <f t="shared" si="53"/>
        <v/>
      </c>
      <c r="AR571" s="39"/>
      <c r="AS571" s="234"/>
      <c r="AT571" s="39"/>
    </row>
    <row r="572" spans="2:46" ht="13.5" customHeight="1" thickBot="1" x14ac:dyDescent="0.2">
      <c r="B572" s="291"/>
      <c r="C572" s="29"/>
      <c r="D572" s="187"/>
      <c r="E572" s="58"/>
      <c r="F572" s="190"/>
      <c r="G572" s="190"/>
      <c r="H572" s="190"/>
      <c r="I572" s="58"/>
      <c r="J572" s="58"/>
      <c r="K572" s="189"/>
      <c r="L572" s="259"/>
      <c r="M572" s="259"/>
      <c r="N572" s="58"/>
      <c r="O572" s="30"/>
      <c r="P572" s="58"/>
      <c r="Q572" s="30"/>
      <c r="R572" s="185"/>
      <c r="S572" s="206"/>
      <c r="T572" s="291"/>
      <c r="U572" s="29"/>
      <c r="V572" s="187"/>
      <c r="W572" s="58"/>
      <c r="X572" s="190"/>
      <c r="Y572" s="190"/>
      <c r="Z572" s="190"/>
      <c r="AA572" s="58"/>
      <c r="AB572" s="58"/>
      <c r="AC572" s="189"/>
      <c r="AD572" s="259"/>
      <c r="AE572" s="259"/>
      <c r="AF572" s="58"/>
      <c r="AG572" s="30"/>
      <c r="AH572" s="58"/>
      <c r="AI572" s="30"/>
      <c r="AJ572" s="185"/>
      <c r="AK572" s="208"/>
      <c r="AL572" s="291"/>
      <c r="AM572" s="124" t="str">
        <f t="shared" si="49"/>
        <v/>
      </c>
      <c r="AN572" s="125" t="str">
        <f t="shared" si="50"/>
        <v/>
      </c>
      <c r="AO572" s="125" t="str">
        <f t="shared" si="51"/>
        <v/>
      </c>
      <c r="AP572" s="125" t="str">
        <f t="shared" si="52"/>
        <v/>
      </c>
      <c r="AQ572" s="126" t="str">
        <f t="shared" si="53"/>
        <v/>
      </c>
      <c r="AR572" s="39"/>
      <c r="AS572" s="234"/>
      <c r="AT572" s="39"/>
    </row>
    <row r="573" spans="2:46" ht="13.5" customHeight="1" x14ac:dyDescent="0.15">
      <c r="B573" s="289" t="s">
        <v>180</v>
      </c>
      <c r="C573" s="27" t="s">
        <v>34</v>
      </c>
      <c r="D573" s="41"/>
      <c r="E573" s="57"/>
      <c r="F573" s="98"/>
      <c r="G573" s="98"/>
      <c r="H573" s="98"/>
      <c r="I573" s="62"/>
      <c r="J573" s="62"/>
      <c r="K573" s="63"/>
      <c r="L573" s="258"/>
      <c r="M573" s="258"/>
      <c r="N573" s="57"/>
      <c r="O573" s="28"/>
      <c r="P573" s="57"/>
      <c r="Q573" s="28"/>
      <c r="R573" s="133"/>
      <c r="S573" s="206"/>
      <c r="T573" s="289" t="s">
        <v>180</v>
      </c>
      <c r="U573" s="27" t="s">
        <v>34</v>
      </c>
      <c r="V573" s="41"/>
      <c r="W573" s="57"/>
      <c r="X573" s="98"/>
      <c r="Y573" s="98"/>
      <c r="Z573" s="98"/>
      <c r="AA573" s="62"/>
      <c r="AB573" s="62"/>
      <c r="AC573" s="63"/>
      <c r="AD573" s="258"/>
      <c r="AE573" s="258"/>
      <c r="AF573" s="57"/>
      <c r="AG573" s="28"/>
      <c r="AH573" s="57"/>
      <c r="AI573" s="28"/>
      <c r="AJ573" s="133"/>
      <c r="AK573" s="208"/>
      <c r="AL573" s="289" t="s">
        <v>180</v>
      </c>
      <c r="AM573" s="121" t="str">
        <f t="shared" si="49"/>
        <v/>
      </c>
      <c r="AN573" s="97" t="str">
        <f t="shared" si="50"/>
        <v/>
      </c>
      <c r="AO573" s="97" t="str">
        <f t="shared" si="51"/>
        <v/>
      </c>
      <c r="AP573" s="97" t="str">
        <f t="shared" si="52"/>
        <v/>
      </c>
      <c r="AQ573" s="122" t="str">
        <f t="shared" si="53"/>
        <v/>
      </c>
      <c r="AR573" s="39"/>
      <c r="AS573" s="234"/>
      <c r="AT573" s="39"/>
    </row>
    <row r="574" spans="2:46" ht="13.5" customHeight="1" x14ac:dyDescent="0.15">
      <c r="B574" s="290"/>
      <c r="C574" s="29" t="s">
        <v>35</v>
      </c>
      <c r="D574" s="187"/>
      <c r="E574" s="58"/>
      <c r="F574" s="188"/>
      <c r="G574" s="188"/>
      <c r="H574" s="188"/>
      <c r="I574" s="64"/>
      <c r="J574" s="64"/>
      <c r="K574" s="189"/>
      <c r="L574" s="259"/>
      <c r="M574" s="259"/>
      <c r="N574" s="58"/>
      <c r="O574" s="30"/>
      <c r="P574" s="58"/>
      <c r="Q574" s="30"/>
      <c r="R574" s="134"/>
      <c r="S574" s="206"/>
      <c r="T574" s="290"/>
      <c r="U574" s="29" t="s">
        <v>35</v>
      </c>
      <c r="V574" s="187"/>
      <c r="W574" s="58"/>
      <c r="X574" s="188"/>
      <c r="Y574" s="188"/>
      <c r="Z574" s="188"/>
      <c r="AA574" s="64"/>
      <c r="AB574" s="64"/>
      <c r="AC574" s="189"/>
      <c r="AD574" s="259"/>
      <c r="AE574" s="259"/>
      <c r="AF574" s="58"/>
      <c r="AG574" s="30"/>
      <c r="AH574" s="58"/>
      <c r="AI574" s="30"/>
      <c r="AJ574" s="134"/>
      <c r="AK574" s="208"/>
      <c r="AL574" s="290"/>
      <c r="AM574" s="88" t="str">
        <f t="shared" si="49"/>
        <v/>
      </c>
      <c r="AN574" s="123" t="str">
        <f t="shared" si="50"/>
        <v/>
      </c>
      <c r="AO574" s="123" t="str">
        <f t="shared" si="51"/>
        <v/>
      </c>
      <c r="AP574" s="123" t="str">
        <f t="shared" si="52"/>
        <v/>
      </c>
      <c r="AQ574" s="89" t="str">
        <f t="shared" si="53"/>
        <v/>
      </c>
      <c r="AR574" s="39"/>
      <c r="AS574" s="234"/>
      <c r="AT574" s="39"/>
    </row>
    <row r="575" spans="2:46" ht="13.5" customHeight="1" x14ac:dyDescent="0.15">
      <c r="B575" s="290"/>
      <c r="C575" s="29" t="s">
        <v>36</v>
      </c>
      <c r="D575" s="187"/>
      <c r="E575" s="58"/>
      <c r="F575" s="188"/>
      <c r="G575" s="188"/>
      <c r="H575" s="188"/>
      <c r="I575" s="64"/>
      <c r="J575" s="64"/>
      <c r="K575" s="189"/>
      <c r="L575" s="259"/>
      <c r="M575" s="259"/>
      <c r="N575" s="58"/>
      <c r="O575" s="30"/>
      <c r="P575" s="58"/>
      <c r="Q575" s="30"/>
      <c r="R575" s="134"/>
      <c r="S575" s="206"/>
      <c r="T575" s="290"/>
      <c r="U575" s="29" t="s">
        <v>36</v>
      </c>
      <c r="V575" s="187"/>
      <c r="W575" s="58"/>
      <c r="X575" s="188"/>
      <c r="Y575" s="188"/>
      <c r="Z575" s="188"/>
      <c r="AA575" s="64"/>
      <c r="AB575" s="64"/>
      <c r="AC575" s="189"/>
      <c r="AD575" s="259"/>
      <c r="AE575" s="259"/>
      <c r="AF575" s="58"/>
      <c r="AG575" s="30"/>
      <c r="AH575" s="58"/>
      <c r="AI575" s="30"/>
      <c r="AJ575" s="134"/>
      <c r="AK575" s="208"/>
      <c r="AL575" s="290"/>
      <c r="AM575" s="88" t="str">
        <f t="shared" si="49"/>
        <v/>
      </c>
      <c r="AN575" s="123" t="str">
        <f t="shared" si="50"/>
        <v/>
      </c>
      <c r="AO575" s="123" t="str">
        <f t="shared" si="51"/>
        <v/>
      </c>
      <c r="AP575" s="123" t="str">
        <f t="shared" si="52"/>
        <v/>
      </c>
      <c r="AQ575" s="89" t="str">
        <f t="shared" si="53"/>
        <v/>
      </c>
      <c r="AR575" s="39"/>
      <c r="AS575" s="234"/>
      <c r="AT575" s="39"/>
    </row>
    <row r="576" spans="2:46" ht="13.5" customHeight="1" x14ac:dyDescent="0.15">
      <c r="B576" s="290"/>
      <c r="C576" s="29" t="s">
        <v>38</v>
      </c>
      <c r="D576" s="187"/>
      <c r="E576" s="58"/>
      <c r="F576" s="188"/>
      <c r="G576" s="188"/>
      <c r="H576" s="188"/>
      <c r="I576" s="64"/>
      <c r="J576" s="64"/>
      <c r="K576" s="189"/>
      <c r="L576" s="259"/>
      <c r="M576" s="259"/>
      <c r="N576" s="58"/>
      <c r="O576" s="30"/>
      <c r="P576" s="58"/>
      <c r="Q576" s="30"/>
      <c r="R576" s="134"/>
      <c r="S576" s="206"/>
      <c r="T576" s="290"/>
      <c r="U576" s="29" t="s">
        <v>38</v>
      </c>
      <c r="V576" s="187"/>
      <c r="W576" s="58"/>
      <c r="X576" s="188"/>
      <c r="Y576" s="188"/>
      <c r="Z576" s="188"/>
      <c r="AA576" s="64"/>
      <c r="AB576" s="64"/>
      <c r="AC576" s="189"/>
      <c r="AD576" s="259"/>
      <c r="AE576" s="259"/>
      <c r="AF576" s="58"/>
      <c r="AG576" s="30"/>
      <c r="AH576" s="58"/>
      <c r="AI576" s="30"/>
      <c r="AJ576" s="134"/>
      <c r="AK576" s="208"/>
      <c r="AL576" s="290"/>
      <c r="AM576" s="88" t="str">
        <f t="shared" si="49"/>
        <v/>
      </c>
      <c r="AN576" s="123" t="str">
        <f t="shared" si="50"/>
        <v/>
      </c>
      <c r="AO576" s="123" t="str">
        <f t="shared" si="51"/>
        <v/>
      </c>
      <c r="AP576" s="123" t="str">
        <f t="shared" si="52"/>
        <v/>
      </c>
      <c r="AQ576" s="89" t="str">
        <f t="shared" si="53"/>
        <v/>
      </c>
      <c r="AR576" s="39"/>
      <c r="AS576" s="234"/>
      <c r="AT576" s="39"/>
    </row>
    <row r="577" spans="2:46" ht="13.5" customHeight="1" thickBot="1" x14ac:dyDescent="0.2">
      <c r="B577" s="291"/>
      <c r="C577" s="29"/>
      <c r="D577" s="187"/>
      <c r="E577" s="58"/>
      <c r="F577" s="190"/>
      <c r="G577" s="190"/>
      <c r="H577" s="190"/>
      <c r="I577" s="58"/>
      <c r="J577" s="58"/>
      <c r="K577" s="189"/>
      <c r="L577" s="259"/>
      <c r="M577" s="259"/>
      <c r="N577" s="58"/>
      <c r="O577" s="30"/>
      <c r="P577" s="58"/>
      <c r="Q577" s="30"/>
      <c r="R577" s="185"/>
      <c r="S577" s="206"/>
      <c r="T577" s="291"/>
      <c r="U577" s="29"/>
      <c r="V577" s="187"/>
      <c r="W577" s="58"/>
      <c r="X577" s="190"/>
      <c r="Y577" s="190"/>
      <c r="Z577" s="190"/>
      <c r="AA577" s="58"/>
      <c r="AB577" s="58"/>
      <c r="AC577" s="189"/>
      <c r="AD577" s="259"/>
      <c r="AE577" s="259"/>
      <c r="AF577" s="58"/>
      <c r="AG577" s="30"/>
      <c r="AH577" s="58"/>
      <c r="AI577" s="30"/>
      <c r="AJ577" s="185"/>
      <c r="AK577" s="208"/>
      <c r="AL577" s="291"/>
      <c r="AM577" s="124" t="str">
        <f t="shared" si="49"/>
        <v/>
      </c>
      <c r="AN577" s="125" t="str">
        <f t="shared" si="50"/>
        <v/>
      </c>
      <c r="AO577" s="125" t="str">
        <f t="shared" si="51"/>
        <v/>
      </c>
      <c r="AP577" s="125" t="str">
        <f t="shared" si="52"/>
        <v/>
      </c>
      <c r="AQ577" s="126" t="str">
        <f t="shared" si="53"/>
        <v/>
      </c>
      <c r="AR577" s="39"/>
      <c r="AS577" s="234"/>
      <c r="AT577" s="39"/>
    </row>
    <row r="578" spans="2:46" ht="13.5" customHeight="1" x14ac:dyDescent="0.15">
      <c r="B578" s="289" t="s">
        <v>181</v>
      </c>
      <c r="C578" s="27" t="s">
        <v>34</v>
      </c>
      <c r="D578" s="41"/>
      <c r="E578" s="57"/>
      <c r="F578" s="98"/>
      <c r="G578" s="98"/>
      <c r="H578" s="98"/>
      <c r="I578" s="62"/>
      <c r="J578" s="62"/>
      <c r="K578" s="63"/>
      <c r="L578" s="258"/>
      <c r="M578" s="258"/>
      <c r="N578" s="57"/>
      <c r="O578" s="28"/>
      <c r="P578" s="57"/>
      <c r="Q578" s="28"/>
      <c r="R578" s="133"/>
      <c r="S578" s="206"/>
      <c r="T578" s="289" t="s">
        <v>181</v>
      </c>
      <c r="U578" s="27" t="s">
        <v>34</v>
      </c>
      <c r="V578" s="41"/>
      <c r="W578" s="57"/>
      <c r="X578" s="98"/>
      <c r="Y578" s="98"/>
      <c r="Z578" s="98"/>
      <c r="AA578" s="62"/>
      <c r="AB578" s="62"/>
      <c r="AC578" s="63"/>
      <c r="AD578" s="258"/>
      <c r="AE578" s="258"/>
      <c r="AF578" s="57"/>
      <c r="AG578" s="28"/>
      <c r="AH578" s="57"/>
      <c r="AI578" s="28"/>
      <c r="AJ578" s="133"/>
      <c r="AK578" s="208"/>
      <c r="AL578" s="289" t="s">
        <v>181</v>
      </c>
      <c r="AM578" s="121" t="str">
        <f t="shared" si="49"/>
        <v/>
      </c>
      <c r="AN578" s="97" t="str">
        <f t="shared" si="50"/>
        <v/>
      </c>
      <c r="AO578" s="97" t="str">
        <f t="shared" si="51"/>
        <v/>
      </c>
      <c r="AP578" s="97" t="str">
        <f t="shared" si="52"/>
        <v/>
      </c>
      <c r="AQ578" s="122" t="str">
        <f t="shared" si="53"/>
        <v/>
      </c>
      <c r="AR578" s="39"/>
      <c r="AS578" s="234"/>
      <c r="AT578" s="39"/>
    </row>
    <row r="579" spans="2:46" ht="13.5" customHeight="1" x14ac:dyDescent="0.15">
      <c r="B579" s="290"/>
      <c r="C579" s="29" t="s">
        <v>35</v>
      </c>
      <c r="D579" s="187"/>
      <c r="E579" s="58"/>
      <c r="F579" s="188"/>
      <c r="G579" s="188"/>
      <c r="H579" s="188"/>
      <c r="I579" s="64"/>
      <c r="J579" s="64"/>
      <c r="K579" s="189"/>
      <c r="L579" s="259"/>
      <c r="M579" s="259"/>
      <c r="N579" s="58"/>
      <c r="O579" s="30"/>
      <c r="P579" s="58"/>
      <c r="Q579" s="30"/>
      <c r="R579" s="134"/>
      <c r="S579" s="206"/>
      <c r="T579" s="290"/>
      <c r="U579" s="29" t="s">
        <v>35</v>
      </c>
      <c r="V579" s="187"/>
      <c r="W579" s="58"/>
      <c r="X579" s="188"/>
      <c r="Y579" s="188"/>
      <c r="Z579" s="188"/>
      <c r="AA579" s="64"/>
      <c r="AB579" s="64"/>
      <c r="AC579" s="189"/>
      <c r="AD579" s="259"/>
      <c r="AE579" s="259"/>
      <c r="AF579" s="58"/>
      <c r="AG579" s="30"/>
      <c r="AH579" s="58"/>
      <c r="AI579" s="30"/>
      <c r="AJ579" s="134"/>
      <c r="AK579" s="208"/>
      <c r="AL579" s="290"/>
      <c r="AM579" s="88" t="str">
        <f t="shared" si="49"/>
        <v/>
      </c>
      <c r="AN579" s="123" t="str">
        <f t="shared" si="50"/>
        <v/>
      </c>
      <c r="AO579" s="123" t="str">
        <f t="shared" si="51"/>
        <v/>
      </c>
      <c r="AP579" s="123" t="str">
        <f t="shared" si="52"/>
        <v/>
      </c>
      <c r="AQ579" s="89" t="str">
        <f t="shared" si="53"/>
        <v/>
      </c>
      <c r="AR579" s="39"/>
      <c r="AS579" s="234"/>
      <c r="AT579" s="39"/>
    </row>
    <row r="580" spans="2:46" ht="13.5" customHeight="1" x14ac:dyDescent="0.15">
      <c r="B580" s="290"/>
      <c r="C580" s="29" t="s">
        <v>36</v>
      </c>
      <c r="D580" s="187"/>
      <c r="E580" s="58"/>
      <c r="F580" s="188"/>
      <c r="G580" s="188"/>
      <c r="H580" s="188"/>
      <c r="I580" s="64"/>
      <c r="J580" s="64"/>
      <c r="K580" s="189"/>
      <c r="L580" s="259"/>
      <c r="M580" s="259"/>
      <c r="N580" s="58"/>
      <c r="O580" s="30"/>
      <c r="P580" s="58"/>
      <c r="Q580" s="30"/>
      <c r="R580" s="134"/>
      <c r="S580" s="206"/>
      <c r="T580" s="290"/>
      <c r="U580" s="29" t="s">
        <v>36</v>
      </c>
      <c r="V580" s="187"/>
      <c r="W580" s="58"/>
      <c r="X580" s="188"/>
      <c r="Y580" s="188"/>
      <c r="Z580" s="188"/>
      <c r="AA580" s="64"/>
      <c r="AB580" s="64"/>
      <c r="AC580" s="189"/>
      <c r="AD580" s="259"/>
      <c r="AE580" s="259"/>
      <c r="AF580" s="58"/>
      <c r="AG580" s="30"/>
      <c r="AH580" s="58"/>
      <c r="AI580" s="30"/>
      <c r="AJ580" s="134"/>
      <c r="AK580" s="208"/>
      <c r="AL580" s="290"/>
      <c r="AM580" s="88" t="str">
        <f t="shared" si="49"/>
        <v/>
      </c>
      <c r="AN580" s="123" t="str">
        <f t="shared" si="50"/>
        <v/>
      </c>
      <c r="AO580" s="123" t="str">
        <f t="shared" si="51"/>
        <v/>
      </c>
      <c r="AP580" s="123" t="str">
        <f t="shared" si="52"/>
        <v/>
      </c>
      <c r="AQ580" s="89" t="str">
        <f t="shared" si="53"/>
        <v/>
      </c>
      <c r="AR580" s="39"/>
      <c r="AS580" s="234"/>
      <c r="AT580" s="39"/>
    </row>
    <row r="581" spans="2:46" ht="13.5" customHeight="1" x14ac:dyDescent="0.15">
      <c r="B581" s="290"/>
      <c r="C581" s="29" t="s">
        <v>38</v>
      </c>
      <c r="D581" s="187"/>
      <c r="E581" s="58"/>
      <c r="F581" s="188"/>
      <c r="G581" s="188"/>
      <c r="H581" s="188"/>
      <c r="I581" s="64"/>
      <c r="J581" s="64"/>
      <c r="K581" s="189"/>
      <c r="L581" s="259"/>
      <c r="M581" s="259"/>
      <c r="N581" s="58"/>
      <c r="O581" s="30"/>
      <c r="P581" s="58"/>
      <c r="Q581" s="30"/>
      <c r="R581" s="134"/>
      <c r="S581" s="206"/>
      <c r="T581" s="290"/>
      <c r="U581" s="29" t="s">
        <v>38</v>
      </c>
      <c r="V581" s="187"/>
      <c r="W581" s="58"/>
      <c r="X581" s="188"/>
      <c r="Y581" s="188"/>
      <c r="Z581" s="188"/>
      <c r="AA581" s="64"/>
      <c r="AB581" s="64"/>
      <c r="AC581" s="189"/>
      <c r="AD581" s="259"/>
      <c r="AE581" s="259"/>
      <c r="AF581" s="58"/>
      <c r="AG581" s="30"/>
      <c r="AH581" s="58"/>
      <c r="AI581" s="30"/>
      <c r="AJ581" s="134"/>
      <c r="AK581" s="208"/>
      <c r="AL581" s="290"/>
      <c r="AM581" s="88" t="str">
        <f t="shared" si="49"/>
        <v/>
      </c>
      <c r="AN581" s="123" t="str">
        <f t="shared" si="50"/>
        <v/>
      </c>
      <c r="AO581" s="123" t="str">
        <f t="shared" si="51"/>
        <v/>
      </c>
      <c r="AP581" s="123" t="str">
        <f t="shared" si="52"/>
        <v/>
      </c>
      <c r="AQ581" s="89" t="str">
        <f t="shared" si="53"/>
        <v/>
      </c>
      <c r="AR581" s="39"/>
      <c r="AS581" s="234"/>
      <c r="AT581" s="39"/>
    </row>
    <row r="582" spans="2:46" ht="13.5" customHeight="1" thickBot="1" x14ac:dyDescent="0.2">
      <c r="B582" s="291"/>
      <c r="C582" s="29"/>
      <c r="D582" s="187"/>
      <c r="E582" s="58"/>
      <c r="F582" s="190"/>
      <c r="G582" s="190"/>
      <c r="H582" s="190"/>
      <c r="I582" s="58"/>
      <c r="J582" s="58"/>
      <c r="K582" s="189"/>
      <c r="L582" s="259"/>
      <c r="M582" s="259"/>
      <c r="N582" s="58"/>
      <c r="O582" s="30"/>
      <c r="P582" s="58"/>
      <c r="Q582" s="30"/>
      <c r="R582" s="185"/>
      <c r="S582" s="206"/>
      <c r="T582" s="291"/>
      <c r="U582" s="29"/>
      <c r="V582" s="187"/>
      <c r="W582" s="58"/>
      <c r="X582" s="190"/>
      <c r="Y582" s="190"/>
      <c r="Z582" s="190"/>
      <c r="AA582" s="58"/>
      <c r="AB582" s="58"/>
      <c r="AC582" s="189"/>
      <c r="AD582" s="259"/>
      <c r="AE582" s="259"/>
      <c r="AF582" s="58"/>
      <c r="AG582" s="30"/>
      <c r="AH582" s="58"/>
      <c r="AI582" s="30"/>
      <c r="AJ582" s="185"/>
      <c r="AK582" s="208"/>
      <c r="AL582" s="291"/>
      <c r="AM582" s="124" t="str">
        <f t="shared" si="49"/>
        <v/>
      </c>
      <c r="AN582" s="125" t="str">
        <f t="shared" si="50"/>
        <v/>
      </c>
      <c r="AO582" s="125" t="str">
        <f t="shared" si="51"/>
        <v/>
      </c>
      <c r="AP582" s="125" t="str">
        <f t="shared" si="52"/>
        <v/>
      </c>
      <c r="AQ582" s="126" t="str">
        <f t="shared" si="53"/>
        <v/>
      </c>
      <c r="AR582" s="39"/>
      <c r="AS582" s="234"/>
      <c r="AT582" s="39"/>
    </row>
    <row r="583" spans="2:46" ht="13.5" customHeight="1" x14ac:dyDescent="0.15">
      <c r="B583" s="289" t="s">
        <v>182</v>
      </c>
      <c r="C583" s="27" t="s">
        <v>34</v>
      </c>
      <c r="D583" s="41"/>
      <c r="E583" s="57"/>
      <c r="F583" s="98"/>
      <c r="G583" s="98"/>
      <c r="H583" s="98"/>
      <c r="I583" s="62"/>
      <c r="J583" s="62"/>
      <c r="K583" s="63"/>
      <c r="L583" s="258"/>
      <c r="M583" s="258"/>
      <c r="N583" s="57"/>
      <c r="O583" s="28"/>
      <c r="P583" s="57"/>
      <c r="Q583" s="28"/>
      <c r="R583" s="133"/>
      <c r="S583" s="206"/>
      <c r="T583" s="289" t="s">
        <v>182</v>
      </c>
      <c r="U583" s="27" t="s">
        <v>34</v>
      </c>
      <c r="V583" s="41"/>
      <c r="W583" s="57"/>
      <c r="X583" s="98"/>
      <c r="Y583" s="98"/>
      <c r="Z583" s="98"/>
      <c r="AA583" s="62"/>
      <c r="AB583" s="62"/>
      <c r="AC583" s="63"/>
      <c r="AD583" s="258"/>
      <c r="AE583" s="258"/>
      <c r="AF583" s="57"/>
      <c r="AG583" s="28"/>
      <c r="AH583" s="57"/>
      <c r="AI583" s="28"/>
      <c r="AJ583" s="133"/>
      <c r="AK583" s="208"/>
      <c r="AL583" s="289" t="s">
        <v>182</v>
      </c>
      <c r="AM583" s="121" t="str">
        <f t="shared" si="49"/>
        <v/>
      </c>
      <c r="AN583" s="97" t="str">
        <f t="shared" si="50"/>
        <v/>
      </c>
      <c r="AO583" s="97" t="str">
        <f t="shared" si="51"/>
        <v/>
      </c>
      <c r="AP583" s="97" t="str">
        <f t="shared" si="52"/>
        <v/>
      </c>
      <c r="AQ583" s="122" t="str">
        <f t="shared" si="53"/>
        <v/>
      </c>
      <c r="AR583" s="39"/>
      <c r="AS583" s="234"/>
      <c r="AT583" s="39"/>
    </row>
    <row r="584" spans="2:46" ht="13.5" customHeight="1" x14ac:dyDescent="0.15">
      <c r="B584" s="290"/>
      <c r="C584" s="29" t="s">
        <v>35</v>
      </c>
      <c r="D584" s="187"/>
      <c r="E584" s="58"/>
      <c r="F584" s="188"/>
      <c r="G584" s="188"/>
      <c r="H584" s="188"/>
      <c r="I584" s="64"/>
      <c r="J584" s="64"/>
      <c r="K584" s="189"/>
      <c r="L584" s="259"/>
      <c r="M584" s="259"/>
      <c r="N584" s="58"/>
      <c r="O584" s="30"/>
      <c r="P584" s="58"/>
      <c r="Q584" s="30"/>
      <c r="R584" s="134"/>
      <c r="S584" s="206"/>
      <c r="T584" s="290"/>
      <c r="U584" s="29" t="s">
        <v>35</v>
      </c>
      <c r="V584" s="187"/>
      <c r="W584" s="58"/>
      <c r="X584" s="188"/>
      <c r="Y584" s="188"/>
      <c r="Z584" s="188"/>
      <c r="AA584" s="64"/>
      <c r="AB584" s="64"/>
      <c r="AC584" s="189"/>
      <c r="AD584" s="259"/>
      <c r="AE584" s="259"/>
      <c r="AF584" s="58"/>
      <c r="AG584" s="30"/>
      <c r="AH584" s="58"/>
      <c r="AI584" s="30"/>
      <c r="AJ584" s="134"/>
      <c r="AK584" s="208"/>
      <c r="AL584" s="290"/>
      <c r="AM584" s="88" t="str">
        <f t="shared" si="49"/>
        <v/>
      </c>
      <c r="AN584" s="123" t="str">
        <f t="shared" si="50"/>
        <v/>
      </c>
      <c r="AO584" s="123" t="str">
        <f t="shared" si="51"/>
        <v/>
      </c>
      <c r="AP584" s="123" t="str">
        <f t="shared" si="52"/>
        <v/>
      </c>
      <c r="AQ584" s="89" t="str">
        <f t="shared" si="53"/>
        <v/>
      </c>
      <c r="AR584" s="39"/>
      <c r="AS584" s="234"/>
      <c r="AT584" s="39"/>
    </row>
    <row r="585" spans="2:46" ht="13.5" customHeight="1" x14ac:dyDescent="0.15">
      <c r="B585" s="290"/>
      <c r="C585" s="29" t="s">
        <v>36</v>
      </c>
      <c r="D585" s="187"/>
      <c r="E585" s="58"/>
      <c r="F585" s="188"/>
      <c r="G585" s="188"/>
      <c r="H585" s="188"/>
      <c r="I585" s="64"/>
      <c r="J585" s="64"/>
      <c r="K585" s="189"/>
      <c r="L585" s="259"/>
      <c r="M585" s="259"/>
      <c r="N585" s="58"/>
      <c r="O585" s="30"/>
      <c r="P585" s="58"/>
      <c r="Q585" s="30"/>
      <c r="R585" s="134"/>
      <c r="S585" s="206"/>
      <c r="T585" s="290"/>
      <c r="U585" s="29" t="s">
        <v>36</v>
      </c>
      <c r="V585" s="187"/>
      <c r="W585" s="58"/>
      <c r="X585" s="188"/>
      <c r="Y585" s="188"/>
      <c r="Z585" s="188"/>
      <c r="AA585" s="64"/>
      <c r="AB585" s="64"/>
      <c r="AC585" s="189"/>
      <c r="AD585" s="259"/>
      <c r="AE585" s="259"/>
      <c r="AF585" s="58"/>
      <c r="AG585" s="30"/>
      <c r="AH585" s="58"/>
      <c r="AI585" s="30"/>
      <c r="AJ585" s="134"/>
      <c r="AK585" s="208"/>
      <c r="AL585" s="290"/>
      <c r="AM585" s="88" t="str">
        <f t="shared" si="49"/>
        <v/>
      </c>
      <c r="AN585" s="123" t="str">
        <f t="shared" si="50"/>
        <v/>
      </c>
      <c r="AO585" s="123" t="str">
        <f t="shared" si="51"/>
        <v/>
      </c>
      <c r="AP585" s="123" t="str">
        <f t="shared" si="52"/>
        <v/>
      </c>
      <c r="AQ585" s="89" t="str">
        <f t="shared" si="53"/>
        <v/>
      </c>
      <c r="AR585" s="39"/>
      <c r="AS585" s="234"/>
      <c r="AT585" s="39"/>
    </row>
    <row r="586" spans="2:46" ht="13.5" customHeight="1" x14ac:dyDescent="0.15">
      <c r="B586" s="290"/>
      <c r="C586" s="29" t="s">
        <v>38</v>
      </c>
      <c r="D586" s="187"/>
      <c r="E586" s="58"/>
      <c r="F586" s="188"/>
      <c r="G586" s="188"/>
      <c r="H586" s="188"/>
      <c r="I586" s="64"/>
      <c r="J586" s="64"/>
      <c r="K586" s="189"/>
      <c r="L586" s="259"/>
      <c r="M586" s="259"/>
      <c r="N586" s="58"/>
      <c r="O586" s="30"/>
      <c r="P586" s="58"/>
      <c r="Q586" s="30"/>
      <c r="R586" s="134"/>
      <c r="S586" s="206"/>
      <c r="T586" s="290"/>
      <c r="U586" s="29" t="s">
        <v>38</v>
      </c>
      <c r="V586" s="187"/>
      <c r="W586" s="58"/>
      <c r="X586" s="188"/>
      <c r="Y586" s="188"/>
      <c r="Z586" s="188"/>
      <c r="AA586" s="64"/>
      <c r="AB586" s="64"/>
      <c r="AC586" s="189"/>
      <c r="AD586" s="259"/>
      <c r="AE586" s="259"/>
      <c r="AF586" s="58"/>
      <c r="AG586" s="30"/>
      <c r="AH586" s="58"/>
      <c r="AI586" s="30"/>
      <c r="AJ586" s="134"/>
      <c r="AK586" s="208"/>
      <c r="AL586" s="290"/>
      <c r="AM586" s="88" t="str">
        <f t="shared" si="49"/>
        <v/>
      </c>
      <c r="AN586" s="123" t="str">
        <f t="shared" si="50"/>
        <v/>
      </c>
      <c r="AO586" s="123" t="str">
        <f t="shared" si="51"/>
        <v/>
      </c>
      <c r="AP586" s="123" t="str">
        <f t="shared" si="52"/>
        <v/>
      </c>
      <c r="AQ586" s="89" t="str">
        <f t="shared" si="53"/>
        <v/>
      </c>
      <c r="AR586" s="39"/>
      <c r="AS586" s="234"/>
      <c r="AT586" s="39"/>
    </row>
    <row r="587" spans="2:46" ht="13.5" customHeight="1" thickBot="1" x14ac:dyDescent="0.2">
      <c r="B587" s="291"/>
      <c r="C587" s="29"/>
      <c r="D587" s="187"/>
      <c r="E587" s="58"/>
      <c r="F587" s="190"/>
      <c r="G587" s="190"/>
      <c r="H587" s="190"/>
      <c r="I587" s="58"/>
      <c r="J587" s="58"/>
      <c r="K587" s="189"/>
      <c r="L587" s="259"/>
      <c r="M587" s="259"/>
      <c r="N587" s="58"/>
      <c r="O587" s="30"/>
      <c r="P587" s="58"/>
      <c r="Q587" s="30"/>
      <c r="R587" s="185"/>
      <c r="S587" s="206"/>
      <c r="T587" s="291"/>
      <c r="U587" s="29"/>
      <c r="V587" s="187"/>
      <c r="W587" s="58"/>
      <c r="X587" s="190"/>
      <c r="Y587" s="190"/>
      <c r="Z587" s="190"/>
      <c r="AA587" s="58"/>
      <c r="AB587" s="58"/>
      <c r="AC587" s="189"/>
      <c r="AD587" s="259"/>
      <c r="AE587" s="259"/>
      <c r="AF587" s="58"/>
      <c r="AG587" s="30"/>
      <c r="AH587" s="58"/>
      <c r="AI587" s="30"/>
      <c r="AJ587" s="185"/>
      <c r="AK587" s="208"/>
      <c r="AL587" s="291"/>
      <c r="AM587" s="124" t="str">
        <f t="shared" si="49"/>
        <v/>
      </c>
      <c r="AN587" s="125" t="str">
        <f t="shared" si="50"/>
        <v/>
      </c>
      <c r="AO587" s="125" t="str">
        <f t="shared" si="51"/>
        <v/>
      </c>
      <c r="AP587" s="125" t="str">
        <f t="shared" si="52"/>
        <v/>
      </c>
      <c r="AQ587" s="126" t="str">
        <f t="shared" si="53"/>
        <v/>
      </c>
      <c r="AR587" s="39"/>
      <c r="AS587" s="234"/>
      <c r="AT587" s="39"/>
    </row>
    <row r="588" spans="2:46" ht="13.5" customHeight="1" x14ac:dyDescent="0.15">
      <c r="B588" s="289" t="s">
        <v>183</v>
      </c>
      <c r="C588" s="27" t="s">
        <v>34</v>
      </c>
      <c r="D588" s="41"/>
      <c r="E588" s="57"/>
      <c r="F588" s="98"/>
      <c r="G588" s="98"/>
      <c r="H588" s="98"/>
      <c r="I588" s="62"/>
      <c r="J588" s="62"/>
      <c r="K588" s="63"/>
      <c r="L588" s="258"/>
      <c r="M588" s="258"/>
      <c r="N588" s="57"/>
      <c r="O588" s="28"/>
      <c r="P588" s="57"/>
      <c r="Q588" s="28"/>
      <c r="R588" s="133"/>
      <c r="S588" s="206"/>
      <c r="T588" s="289" t="s">
        <v>183</v>
      </c>
      <c r="U588" s="27" t="s">
        <v>34</v>
      </c>
      <c r="V588" s="41"/>
      <c r="W588" s="57"/>
      <c r="X588" s="98"/>
      <c r="Y588" s="98"/>
      <c r="Z588" s="98"/>
      <c r="AA588" s="62"/>
      <c r="AB588" s="62"/>
      <c r="AC588" s="63"/>
      <c r="AD588" s="258"/>
      <c r="AE588" s="258"/>
      <c r="AF588" s="57"/>
      <c r="AG588" s="28"/>
      <c r="AH588" s="57"/>
      <c r="AI588" s="28"/>
      <c r="AJ588" s="133"/>
      <c r="AK588" s="208"/>
      <c r="AL588" s="289" t="s">
        <v>183</v>
      </c>
      <c r="AM588" s="121" t="str">
        <f t="shared" si="49"/>
        <v/>
      </c>
      <c r="AN588" s="97" t="str">
        <f t="shared" si="50"/>
        <v/>
      </c>
      <c r="AO588" s="97" t="str">
        <f t="shared" si="51"/>
        <v/>
      </c>
      <c r="AP588" s="97" t="str">
        <f t="shared" si="52"/>
        <v/>
      </c>
      <c r="AQ588" s="122" t="str">
        <f t="shared" si="53"/>
        <v/>
      </c>
      <c r="AR588" s="39"/>
      <c r="AS588" s="234"/>
      <c r="AT588" s="39"/>
    </row>
    <row r="589" spans="2:46" ht="13.5" customHeight="1" x14ac:dyDescent="0.15">
      <c r="B589" s="290"/>
      <c r="C589" s="29" t="s">
        <v>35</v>
      </c>
      <c r="D589" s="187"/>
      <c r="E589" s="58"/>
      <c r="F589" s="188"/>
      <c r="G589" s="188"/>
      <c r="H589" s="188"/>
      <c r="I589" s="64"/>
      <c r="J589" s="64"/>
      <c r="K589" s="189"/>
      <c r="L589" s="259"/>
      <c r="M589" s="259"/>
      <c r="N589" s="58"/>
      <c r="O589" s="30"/>
      <c r="P589" s="58"/>
      <c r="Q589" s="30"/>
      <c r="R589" s="134"/>
      <c r="S589" s="206"/>
      <c r="T589" s="290"/>
      <c r="U589" s="29" t="s">
        <v>35</v>
      </c>
      <c r="V589" s="187"/>
      <c r="W589" s="58"/>
      <c r="X589" s="188"/>
      <c r="Y589" s="188"/>
      <c r="Z589" s="188"/>
      <c r="AA589" s="64"/>
      <c r="AB589" s="64"/>
      <c r="AC589" s="189"/>
      <c r="AD589" s="259"/>
      <c r="AE589" s="259"/>
      <c r="AF589" s="58"/>
      <c r="AG589" s="30"/>
      <c r="AH589" s="58"/>
      <c r="AI589" s="30"/>
      <c r="AJ589" s="134"/>
      <c r="AK589" s="208"/>
      <c r="AL589" s="290"/>
      <c r="AM589" s="88" t="str">
        <f t="shared" si="49"/>
        <v/>
      </c>
      <c r="AN589" s="123" t="str">
        <f t="shared" si="50"/>
        <v/>
      </c>
      <c r="AO589" s="123" t="str">
        <f t="shared" si="51"/>
        <v/>
      </c>
      <c r="AP589" s="123" t="str">
        <f t="shared" si="52"/>
        <v/>
      </c>
      <c r="AQ589" s="89" t="str">
        <f t="shared" si="53"/>
        <v/>
      </c>
      <c r="AR589" s="39"/>
      <c r="AS589" s="234"/>
      <c r="AT589" s="39"/>
    </row>
    <row r="590" spans="2:46" ht="13.5" customHeight="1" x14ac:dyDescent="0.15">
      <c r="B590" s="290"/>
      <c r="C590" s="29" t="s">
        <v>36</v>
      </c>
      <c r="D590" s="187"/>
      <c r="E590" s="58"/>
      <c r="F590" s="188"/>
      <c r="G590" s="188"/>
      <c r="H590" s="188"/>
      <c r="I590" s="64"/>
      <c r="J590" s="64"/>
      <c r="K590" s="189"/>
      <c r="L590" s="259"/>
      <c r="M590" s="259"/>
      <c r="N590" s="58"/>
      <c r="O590" s="30"/>
      <c r="P590" s="58"/>
      <c r="Q590" s="30"/>
      <c r="R590" s="134"/>
      <c r="S590" s="206"/>
      <c r="T590" s="290"/>
      <c r="U590" s="29" t="s">
        <v>36</v>
      </c>
      <c r="V590" s="187"/>
      <c r="W590" s="58"/>
      <c r="X590" s="188"/>
      <c r="Y590" s="188"/>
      <c r="Z590" s="188"/>
      <c r="AA590" s="64"/>
      <c r="AB590" s="64"/>
      <c r="AC590" s="189"/>
      <c r="AD590" s="259"/>
      <c r="AE590" s="259"/>
      <c r="AF590" s="58"/>
      <c r="AG590" s="30"/>
      <c r="AH590" s="58"/>
      <c r="AI590" s="30"/>
      <c r="AJ590" s="134"/>
      <c r="AK590" s="208"/>
      <c r="AL590" s="290"/>
      <c r="AM590" s="88" t="str">
        <f t="shared" si="49"/>
        <v/>
      </c>
      <c r="AN590" s="123" t="str">
        <f t="shared" si="50"/>
        <v/>
      </c>
      <c r="AO590" s="123" t="str">
        <f t="shared" si="51"/>
        <v/>
      </c>
      <c r="AP590" s="123" t="str">
        <f t="shared" si="52"/>
        <v/>
      </c>
      <c r="AQ590" s="89" t="str">
        <f t="shared" si="53"/>
        <v/>
      </c>
      <c r="AR590" s="39"/>
      <c r="AS590" s="234"/>
      <c r="AT590" s="39"/>
    </row>
    <row r="591" spans="2:46" ht="13.5" customHeight="1" x14ac:dyDescent="0.15">
      <c r="B591" s="290"/>
      <c r="C591" s="29" t="s">
        <v>38</v>
      </c>
      <c r="D591" s="187"/>
      <c r="E591" s="58"/>
      <c r="F591" s="188"/>
      <c r="G591" s="188"/>
      <c r="H591" s="188"/>
      <c r="I591" s="64"/>
      <c r="J591" s="64"/>
      <c r="K591" s="189"/>
      <c r="L591" s="259"/>
      <c r="M591" s="259"/>
      <c r="N591" s="58"/>
      <c r="O591" s="30"/>
      <c r="P591" s="58"/>
      <c r="Q591" s="30"/>
      <c r="R591" s="134"/>
      <c r="S591" s="206"/>
      <c r="T591" s="290"/>
      <c r="U591" s="29" t="s">
        <v>38</v>
      </c>
      <c r="V591" s="187"/>
      <c r="W591" s="58"/>
      <c r="X591" s="188"/>
      <c r="Y591" s="188"/>
      <c r="Z591" s="188"/>
      <c r="AA591" s="64"/>
      <c r="AB591" s="64"/>
      <c r="AC591" s="189"/>
      <c r="AD591" s="259"/>
      <c r="AE591" s="259"/>
      <c r="AF591" s="58"/>
      <c r="AG591" s="30"/>
      <c r="AH591" s="58"/>
      <c r="AI591" s="30"/>
      <c r="AJ591" s="134"/>
      <c r="AK591" s="208"/>
      <c r="AL591" s="290"/>
      <c r="AM591" s="88" t="str">
        <f t="shared" si="49"/>
        <v/>
      </c>
      <c r="AN591" s="123" t="str">
        <f t="shared" si="50"/>
        <v/>
      </c>
      <c r="AO591" s="123" t="str">
        <f t="shared" si="51"/>
        <v/>
      </c>
      <c r="AP591" s="123" t="str">
        <f t="shared" si="52"/>
        <v/>
      </c>
      <c r="AQ591" s="89" t="str">
        <f t="shared" si="53"/>
        <v/>
      </c>
      <c r="AR591" s="39"/>
      <c r="AS591" s="234"/>
      <c r="AT591" s="39"/>
    </row>
    <row r="592" spans="2:46" ht="13.5" customHeight="1" thickBot="1" x14ac:dyDescent="0.2">
      <c r="B592" s="291"/>
      <c r="C592" s="29"/>
      <c r="D592" s="187"/>
      <c r="E592" s="58"/>
      <c r="F592" s="190"/>
      <c r="G592" s="190"/>
      <c r="H592" s="190"/>
      <c r="I592" s="58"/>
      <c r="J592" s="58"/>
      <c r="K592" s="189"/>
      <c r="L592" s="259"/>
      <c r="M592" s="259"/>
      <c r="N592" s="58"/>
      <c r="O592" s="30"/>
      <c r="P592" s="58"/>
      <c r="Q592" s="30"/>
      <c r="R592" s="185"/>
      <c r="S592" s="206"/>
      <c r="T592" s="291"/>
      <c r="U592" s="29"/>
      <c r="V592" s="187"/>
      <c r="W592" s="58"/>
      <c r="X592" s="190"/>
      <c r="Y592" s="190"/>
      <c r="Z592" s="190"/>
      <c r="AA592" s="58"/>
      <c r="AB592" s="58"/>
      <c r="AC592" s="189"/>
      <c r="AD592" s="259"/>
      <c r="AE592" s="259"/>
      <c r="AF592" s="58"/>
      <c r="AG592" s="30"/>
      <c r="AH592" s="58"/>
      <c r="AI592" s="30"/>
      <c r="AJ592" s="185"/>
      <c r="AK592" s="208"/>
      <c r="AL592" s="291"/>
      <c r="AM592" s="124" t="str">
        <f t="shared" si="49"/>
        <v/>
      </c>
      <c r="AN592" s="125" t="str">
        <f t="shared" si="50"/>
        <v/>
      </c>
      <c r="AO592" s="125" t="str">
        <f t="shared" si="51"/>
        <v/>
      </c>
      <c r="AP592" s="125" t="str">
        <f t="shared" si="52"/>
        <v/>
      </c>
      <c r="AQ592" s="126" t="str">
        <f t="shared" si="53"/>
        <v/>
      </c>
      <c r="AR592" s="39"/>
      <c r="AS592" s="234"/>
      <c r="AT592" s="39"/>
    </row>
    <row r="593" spans="2:46" ht="13.5" customHeight="1" x14ac:dyDescent="0.15">
      <c r="B593" s="289" t="s">
        <v>184</v>
      </c>
      <c r="C593" s="27" t="s">
        <v>34</v>
      </c>
      <c r="D593" s="41"/>
      <c r="E593" s="57"/>
      <c r="F593" s="98"/>
      <c r="G593" s="98"/>
      <c r="H593" s="98"/>
      <c r="I593" s="62"/>
      <c r="J593" s="62"/>
      <c r="K593" s="63"/>
      <c r="L593" s="258"/>
      <c r="M593" s="258"/>
      <c r="N593" s="57"/>
      <c r="O593" s="28"/>
      <c r="P593" s="57"/>
      <c r="Q593" s="28"/>
      <c r="R593" s="133"/>
      <c r="S593" s="206"/>
      <c r="T593" s="289" t="s">
        <v>184</v>
      </c>
      <c r="U593" s="27" t="s">
        <v>34</v>
      </c>
      <c r="V593" s="41"/>
      <c r="W593" s="57"/>
      <c r="X593" s="98"/>
      <c r="Y593" s="98"/>
      <c r="Z593" s="98"/>
      <c r="AA593" s="62"/>
      <c r="AB593" s="62"/>
      <c r="AC593" s="63"/>
      <c r="AD593" s="258"/>
      <c r="AE593" s="258"/>
      <c r="AF593" s="57"/>
      <c r="AG593" s="28"/>
      <c r="AH593" s="57"/>
      <c r="AI593" s="28"/>
      <c r="AJ593" s="133"/>
      <c r="AK593" s="208"/>
      <c r="AL593" s="289" t="s">
        <v>184</v>
      </c>
      <c r="AM593" s="121" t="str">
        <f t="shared" si="49"/>
        <v/>
      </c>
      <c r="AN593" s="97" t="str">
        <f t="shared" si="50"/>
        <v/>
      </c>
      <c r="AO593" s="97" t="str">
        <f t="shared" si="51"/>
        <v/>
      </c>
      <c r="AP593" s="97" t="str">
        <f t="shared" si="52"/>
        <v/>
      </c>
      <c r="AQ593" s="122" t="str">
        <f t="shared" si="53"/>
        <v/>
      </c>
      <c r="AR593" s="39"/>
      <c r="AS593" s="234"/>
      <c r="AT593" s="39"/>
    </row>
    <row r="594" spans="2:46" ht="13.5" customHeight="1" x14ac:dyDescent="0.15">
      <c r="B594" s="290"/>
      <c r="C594" s="29" t="s">
        <v>35</v>
      </c>
      <c r="D594" s="187"/>
      <c r="E594" s="58"/>
      <c r="F594" s="188"/>
      <c r="G594" s="188"/>
      <c r="H594" s="188"/>
      <c r="I594" s="64"/>
      <c r="J594" s="64"/>
      <c r="K594" s="189"/>
      <c r="L594" s="259"/>
      <c r="M594" s="259"/>
      <c r="N594" s="58"/>
      <c r="O594" s="30"/>
      <c r="P594" s="58"/>
      <c r="Q594" s="30"/>
      <c r="R594" s="134"/>
      <c r="S594" s="206"/>
      <c r="T594" s="290"/>
      <c r="U594" s="29" t="s">
        <v>35</v>
      </c>
      <c r="V594" s="187"/>
      <c r="W594" s="58"/>
      <c r="X594" s="188"/>
      <c r="Y594" s="188"/>
      <c r="Z594" s="188"/>
      <c r="AA594" s="64"/>
      <c r="AB594" s="64"/>
      <c r="AC594" s="189"/>
      <c r="AD594" s="259"/>
      <c r="AE594" s="259"/>
      <c r="AF594" s="58"/>
      <c r="AG594" s="30"/>
      <c r="AH594" s="58"/>
      <c r="AI594" s="30"/>
      <c r="AJ594" s="134"/>
      <c r="AK594" s="208"/>
      <c r="AL594" s="290"/>
      <c r="AM594" s="88" t="str">
        <f t="shared" si="49"/>
        <v/>
      </c>
      <c r="AN594" s="123" t="str">
        <f t="shared" si="50"/>
        <v/>
      </c>
      <c r="AO594" s="123" t="str">
        <f t="shared" si="51"/>
        <v/>
      </c>
      <c r="AP594" s="123" t="str">
        <f t="shared" si="52"/>
        <v/>
      </c>
      <c r="AQ594" s="89" t="str">
        <f t="shared" si="53"/>
        <v/>
      </c>
      <c r="AR594" s="39"/>
      <c r="AS594" s="234"/>
      <c r="AT594" s="39"/>
    </row>
    <row r="595" spans="2:46" ht="13.5" customHeight="1" x14ac:dyDescent="0.15">
      <c r="B595" s="290"/>
      <c r="C595" s="29" t="s">
        <v>36</v>
      </c>
      <c r="D595" s="187"/>
      <c r="E595" s="58"/>
      <c r="F595" s="188"/>
      <c r="G595" s="188"/>
      <c r="H595" s="188"/>
      <c r="I595" s="64"/>
      <c r="J595" s="64"/>
      <c r="K595" s="189"/>
      <c r="L595" s="259"/>
      <c r="M595" s="259"/>
      <c r="N595" s="58"/>
      <c r="O595" s="30"/>
      <c r="P595" s="58"/>
      <c r="Q595" s="30"/>
      <c r="R595" s="134"/>
      <c r="S595" s="206"/>
      <c r="T595" s="290"/>
      <c r="U595" s="29" t="s">
        <v>36</v>
      </c>
      <c r="V595" s="187"/>
      <c r="W595" s="58"/>
      <c r="X595" s="188"/>
      <c r="Y595" s="188"/>
      <c r="Z595" s="188"/>
      <c r="AA595" s="64"/>
      <c r="AB595" s="64"/>
      <c r="AC595" s="189"/>
      <c r="AD595" s="259"/>
      <c r="AE595" s="259"/>
      <c r="AF595" s="58"/>
      <c r="AG595" s="30"/>
      <c r="AH595" s="58"/>
      <c r="AI595" s="30"/>
      <c r="AJ595" s="134"/>
      <c r="AK595" s="208"/>
      <c r="AL595" s="290"/>
      <c r="AM595" s="88" t="str">
        <f t="shared" si="49"/>
        <v/>
      </c>
      <c r="AN595" s="123" t="str">
        <f t="shared" si="50"/>
        <v/>
      </c>
      <c r="AO595" s="123" t="str">
        <f t="shared" si="51"/>
        <v/>
      </c>
      <c r="AP595" s="123" t="str">
        <f t="shared" si="52"/>
        <v/>
      </c>
      <c r="AQ595" s="89" t="str">
        <f t="shared" si="53"/>
        <v/>
      </c>
      <c r="AR595" s="39"/>
      <c r="AS595" s="234"/>
      <c r="AT595" s="39"/>
    </row>
    <row r="596" spans="2:46" ht="13.5" customHeight="1" x14ac:dyDescent="0.15">
      <c r="B596" s="290"/>
      <c r="C596" s="29" t="s">
        <v>38</v>
      </c>
      <c r="D596" s="187"/>
      <c r="E596" s="58"/>
      <c r="F596" s="188"/>
      <c r="G596" s="188"/>
      <c r="H596" s="188"/>
      <c r="I596" s="64"/>
      <c r="J596" s="64"/>
      <c r="K596" s="189"/>
      <c r="L596" s="259"/>
      <c r="M596" s="259"/>
      <c r="N596" s="58"/>
      <c r="O596" s="30"/>
      <c r="P596" s="58"/>
      <c r="Q596" s="30"/>
      <c r="R596" s="134"/>
      <c r="S596" s="206"/>
      <c r="T596" s="290"/>
      <c r="U596" s="29" t="s">
        <v>38</v>
      </c>
      <c r="V596" s="187"/>
      <c r="W596" s="58"/>
      <c r="X596" s="188"/>
      <c r="Y596" s="188"/>
      <c r="Z596" s="188"/>
      <c r="AA596" s="64"/>
      <c r="AB596" s="64"/>
      <c r="AC596" s="189"/>
      <c r="AD596" s="259"/>
      <c r="AE596" s="259"/>
      <c r="AF596" s="58"/>
      <c r="AG596" s="30"/>
      <c r="AH596" s="58"/>
      <c r="AI596" s="30"/>
      <c r="AJ596" s="134"/>
      <c r="AK596" s="208"/>
      <c r="AL596" s="290"/>
      <c r="AM596" s="88" t="str">
        <f t="shared" si="49"/>
        <v/>
      </c>
      <c r="AN596" s="123" t="str">
        <f t="shared" si="50"/>
        <v/>
      </c>
      <c r="AO596" s="123" t="str">
        <f t="shared" si="51"/>
        <v/>
      </c>
      <c r="AP596" s="123" t="str">
        <f t="shared" si="52"/>
        <v/>
      </c>
      <c r="AQ596" s="89" t="str">
        <f t="shared" si="53"/>
        <v/>
      </c>
      <c r="AR596" s="39"/>
      <c r="AS596" s="234"/>
      <c r="AT596" s="39"/>
    </row>
    <row r="597" spans="2:46" ht="13.5" customHeight="1" thickBot="1" x14ac:dyDescent="0.2">
      <c r="B597" s="291"/>
      <c r="C597" s="29"/>
      <c r="D597" s="187"/>
      <c r="E597" s="58"/>
      <c r="F597" s="190"/>
      <c r="G597" s="190"/>
      <c r="H597" s="190"/>
      <c r="I597" s="58"/>
      <c r="J597" s="58"/>
      <c r="K597" s="189"/>
      <c r="L597" s="259"/>
      <c r="M597" s="259"/>
      <c r="N597" s="58"/>
      <c r="O597" s="30"/>
      <c r="P597" s="58"/>
      <c r="Q597" s="30"/>
      <c r="R597" s="185"/>
      <c r="S597" s="206"/>
      <c r="T597" s="291"/>
      <c r="U597" s="29"/>
      <c r="V597" s="187"/>
      <c r="W597" s="58"/>
      <c r="X597" s="190"/>
      <c r="Y597" s="190"/>
      <c r="Z597" s="190"/>
      <c r="AA597" s="58"/>
      <c r="AB597" s="58"/>
      <c r="AC597" s="189"/>
      <c r="AD597" s="259"/>
      <c r="AE597" s="259"/>
      <c r="AF597" s="58"/>
      <c r="AG597" s="30"/>
      <c r="AH597" s="58"/>
      <c r="AI597" s="30"/>
      <c r="AJ597" s="185"/>
      <c r="AK597" s="208"/>
      <c r="AL597" s="291"/>
      <c r="AM597" s="124" t="str">
        <f t="shared" si="49"/>
        <v/>
      </c>
      <c r="AN597" s="125" t="str">
        <f t="shared" si="50"/>
        <v/>
      </c>
      <c r="AO597" s="125" t="str">
        <f t="shared" si="51"/>
        <v/>
      </c>
      <c r="AP597" s="125" t="str">
        <f t="shared" si="52"/>
        <v/>
      </c>
      <c r="AQ597" s="126" t="str">
        <f t="shared" si="53"/>
        <v/>
      </c>
      <c r="AR597" s="39"/>
      <c r="AS597" s="234"/>
      <c r="AT597" s="39"/>
    </row>
    <row r="598" spans="2:46" ht="13.5" customHeight="1" x14ac:dyDescent="0.15">
      <c r="B598" s="289" t="s">
        <v>185</v>
      </c>
      <c r="C598" s="27" t="s">
        <v>34</v>
      </c>
      <c r="D598" s="41"/>
      <c r="E598" s="57"/>
      <c r="F598" s="98"/>
      <c r="G598" s="98"/>
      <c r="H598" s="98"/>
      <c r="I598" s="62"/>
      <c r="J598" s="62"/>
      <c r="K598" s="63"/>
      <c r="L598" s="258"/>
      <c r="M598" s="258"/>
      <c r="N598" s="57"/>
      <c r="O598" s="28"/>
      <c r="P598" s="57"/>
      <c r="Q598" s="28"/>
      <c r="R598" s="133"/>
      <c r="S598" s="206"/>
      <c r="T598" s="289" t="s">
        <v>185</v>
      </c>
      <c r="U598" s="27" t="s">
        <v>34</v>
      </c>
      <c r="V598" s="41"/>
      <c r="W598" s="57"/>
      <c r="X598" s="98"/>
      <c r="Y598" s="98"/>
      <c r="Z598" s="98"/>
      <c r="AA598" s="62"/>
      <c r="AB598" s="62"/>
      <c r="AC598" s="63"/>
      <c r="AD598" s="258"/>
      <c r="AE598" s="258"/>
      <c r="AF598" s="57"/>
      <c r="AG598" s="28"/>
      <c r="AH598" s="57"/>
      <c r="AI598" s="28"/>
      <c r="AJ598" s="133"/>
      <c r="AK598" s="208"/>
      <c r="AL598" s="289" t="s">
        <v>185</v>
      </c>
      <c r="AM598" s="121" t="str">
        <f t="shared" si="49"/>
        <v/>
      </c>
      <c r="AN598" s="97" t="str">
        <f t="shared" si="50"/>
        <v/>
      </c>
      <c r="AO598" s="97" t="str">
        <f t="shared" si="51"/>
        <v/>
      </c>
      <c r="AP598" s="97" t="str">
        <f t="shared" si="52"/>
        <v/>
      </c>
      <c r="AQ598" s="122" t="str">
        <f t="shared" si="53"/>
        <v/>
      </c>
      <c r="AR598" s="39"/>
      <c r="AS598" s="234"/>
      <c r="AT598" s="39"/>
    </row>
    <row r="599" spans="2:46" ht="13.5" customHeight="1" x14ac:dyDescent="0.15">
      <c r="B599" s="290"/>
      <c r="C599" s="29" t="s">
        <v>35</v>
      </c>
      <c r="D599" s="187"/>
      <c r="E599" s="58"/>
      <c r="F599" s="188"/>
      <c r="G599" s="188"/>
      <c r="H599" s="188"/>
      <c r="I599" s="64"/>
      <c r="J599" s="64"/>
      <c r="K599" s="189"/>
      <c r="L599" s="259"/>
      <c r="M599" s="259"/>
      <c r="N599" s="58"/>
      <c r="O599" s="30"/>
      <c r="P599" s="58"/>
      <c r="Q599" s="30"/>
      <c r="R599" s="134"/>
      <c r="S599" s="206"/>
      <c r="T599" s="290"/>
      <c r="U599" s="29" t="s">
        <v>35</v>
      </c>
      <c r="V599" s="187"/>
      <c r="W599" s="58"/>
      <c r="X599" s="188"/>
      <c r="Y599" s="188"/>
      <c r="Z599" s="188"/>
      <c r="AA599" s="64"/>
      <c r="AB599" s="64"/>
      <c r="AC599" s="189"/>
      <c r="AD599" s="259"/>
      <c r="AE599" s="259"/>
      <c r="AF599" s="58"/>
      <c r="AG599" s="30"/>
      <c r="AH599" s="58"/>
      <c r="AI599" s="30"/>
      <c r="AJ599" s="134"/>
      <c r="AK599" s="208"/>
      <c r="AL599" s="290"/>
      <c r="AM599" s="88" t="str">
        <f t="shared" si="49"/>
        <v/>
      </c>
      <c r="AN599" s="123" t="str">
        <f t="shared" si="50"/>
        <v/>
      </c>
      <c r="AO599" s="123" t="str">
        <f t="shared" si="51"/>
        <v/>
      </c>
      <c r="AP599" s="123" t="str">
        <f t="shared" si="52"/>
        <v/>
      </c>
      <c r="AQ599" s="89" t="str">
        <f t="shared" si="53"/>
        <v/>
      </c>
      <c r="AR599" s="39"/>
      <c r="AS599" s="234"/>
      <c r="AT599" s="39"/>
    </row>
    <row r="600" spans="2:46" ht="13.5" customHeight="1" x14ac:dyDescent="0.15">
      <c r="B600" s="290"/>
      <c r="C600" s="29" t="s">
        <v>36</v>
      </c>
      <c r="D600" s="187"/>
      <c r="E600" s="58"/>
      <c r="F600" s="188"/>
      <c r="G600" s="188"/>
      <c r="H600" s="188"/>
      <c r="I600" s="64"/>
      <c r="J600" s="64"/>
      <c r="K600" s="189"/>
      <c r="L600" s="259"/>
      <c r="M600" s="259"/>
      <c r="N600" s="58"/>
      <c r="O600" s="30"/>
      <c r="P600" s="58"/>
      <c r="Q600" s="30"/>
      <c r="R600" s="134"/>
      <c r="S600" s="206"/>
      <c r="T600" s="290"/>
      <c r="U600" s="29" t="s">
        <v>36</v>
      </c>
      <c r="V600" s="187"/>
      <c r="W600" s="58"/>
      <c r="X600" s="188"/>
      <c r="Y600" s="188"/>
      <c r="Z600" s="188"/>
      <c r="AA600" s="64"/>
      <c r="AB600" s="64"/>
      <c r="AC600" s="189"/>
      <c r="AD600" s="259"/>
      <c r="AE600" s="259"/>
      <c r="AF600" s="58"/>
      <c r="AG600" s="30"/>
      <c r="AH600" s="58"/>
      <c r="AI600" s="30"/>
      <c r="AJ600" s="134"/>
      <c r="AK600" s="208"/>
      <c r="AL600" s="290"/>
      <c r="AM600" s="88" t="str">
        <f t="shared" si="49"/>
        <v/>
      </c>
      <c r="AN600" s="123" t="str">
        <f t="shared" si="50"/>
        <v/>
      </c>
      <c r="AO600" s="123" t="str">
        <f t="shared" si="51"/>
        <v/>
      </c>
      <c r="AP600" s="123" t="str">
        <f t="shared" si="52"/>
        <v/>
      </c>
      <c r="AQ600" s="89" t="str">
        <f t="shared" si="53"/>
        <v/>
      </c>
      <c r="AR600" s="39"/>
      <c r="AS600" s="234"/>
      <c r="AT600" s="39"/>
    </row>
    <row r="601" spans="2:46" ht="13.5" customHeight="1" x14ac:dyDescent="0.15">
      <c r="B601" s="290"/>
      <c r="C601" s="29" t="s">
        <v>38</v>
      </c>
      <c r="D601" s="187"/>
      <c r="E601" s="58"/>
      <c r="F601" s="188"/>
      <c r="G601" s="188"/>
      <c r="H601" s="188"/>
      <c r="I601" s="64"/>
      <c r="J601" s="64"/>
      <c r="K601" s="189"/>
      <c r="L601" s="259"/>
      <c r="M601" s="259"/>
      <c r="N601" s="58"/>
      <c r="O601" s="30"/>
      <c r="P601" s="58"/>
      <c r="Q601" s="30"/>
      <c r="R601" s="134"/>
      <c r="S601" s="206"/>
      <c r="T601" s="290"/>
      <c r="U601" s="29" t="s">
        <v>38</v>
      </c>
      <c r="V601" s="187"/>
      <c r="W601" s="58"/>
      <c r="X601" s="188"/>
      <c r="Y601" s="188"/>
      <c r="Z601" s="188"/>
      <c r="AA601" s="64"/>
      <c r="AB601" s="64"/>
      <c r="AC601" s="189"/>
      <c r="AD601" s="259"/>
      <c r="AE601" s="259"/>
      <c r="AF601" s="58"/>
      <c r="AG601" s="30"/>
      <c r="AH601" s="58"/>
      <c r="AI601" s="30"/>
      <c r="AJ601" s="134"/>
      <c r="AK601" s="208"/>
      <c r="AL601" s="290"/>
      <c r="AM601" s="88" t="str">
        <f t="shared" si="49"/>
        <v/>
      </c>
      <c r="AN601" s="123" t="str">
        <f t="shared" si="50"/>
        <v/>
      </c>
      <c r="AO601" s="123" t="str">
        <f t="shared" si="51"/>
        <v/>
      </c>
      <c r="AP601" s="123" t="str">
        <f t="shared" si="52"/>
        <v/>
      </c>
      <c r="AQ601" s="89" t="str">
        <f t="shared" si="53"/>
        <v/>
      </c>
      <c r="AR601" s="39"/>
      <c r="AS601" s="234"/>
      <c r="AT601" s="39"/>
    </row>
    <row r="602" spans="2:46" ht="13.5" customHeight="1" thickBot="1" x14ac:dyDescent="0.2">
      <c r="B602" s="291"/>
      <c r="C602" s="29"/>
      <c r="D602" s="187"/>
      <c r="E602" s="58"/>
      <c r="F602" s="190"/>
      <c r="G602" s="190"/>
      <c r="H602" s="190"/>
      <c r="I602" s="58"/>
      <c r="J602" s="58"/>
      <c r="K602" s="189"/>
      <c r="L602" s="259"/>
      <c r="M602" s="259"/>
      <c r="N602" s="58"/>
      <c r="O602" s="30"/>
      <c r="P602" s="58"/>
      <c r="Q602" s="30"/>
      <c r="R602" s="185"/>
      <c r="S602" s="206"/>
      <c r="T602" s="291"/>
      <c r="U602" s="29"/>
      <c r="V602" s="187"/>
      <c r="W602" s="58"/>
      <c r="X602" s="190"/>
      <c r="Y602" s="190"/>
      <c r="Z602" s="190"/>
      <c r="AA602" s="58"/>
      <c r="AB602" s="58"/>
      <c r="AC602" s="189"/>
      <c r="AD602" s="259"/>
      <c r="AE602" s="259"/>
      <c r="AF602" s="58"/>
      <c r="AG602" s="30"/>
      <c r="AH602" s="58"/>
      <c r="AI602" s="30"/>
      <c r="AJ602" s="185"/>
      <c r="AK602" s="208"/>
      <c r="AL602" s="291"/>
      <c r="AM602" s="124" t="str">
        <f t="shared" si="49"/>
        <v/>
      </c>
      <c r="AN602" s="125" t="str">
        <f t="shared" si="50"/>
        <v/>
      </c>
      <c r="AO602" s="125" t="str">
        <f t="shared" si="51"/>
        <v/>
      </c>
      <c r="AP602" s="125" t="str">
        <f t="shared" si="52"/>
        <v/>
      </c>
      <c r="AQ602" s="126" t="str">
        <f t="shared" si="53"/>
        <v/>
      </c>
      <c r="AR602" s="39"/>
      <c r="AS602" s="234"/>
      <c r="AT602" s="39"/>
    </row>
    <row r="603" spans="2:46" ht="13.5" customHeight="1" x14ac:dyDescent="0.15">
      <c r="B603" s="289" t="s">
        <v>186</v>
      </c>
      <c r="C603" s="27" t="s">
        <v>34</v>
      </c>
      <c r="D603" s="41"/>
      <c r="E603" s="57"/>
      <c r="F603" s="98"/>
      <c r="G603" s="98"/>
      <c r="H603" s="98"/>
      <c r="I603" s="62"/>
      <c r="J603" s="62"/>
      <c r="K603" s="63"/>
      <c r="L603" s="258"/>
      <c r="M603" s="258"/>
      <c r="N603" s="57"/>
      <c r="O603" s="28"/>
      <c r="P603" s="57"/>
      <c r="Q603" s="28"/>
      <c r="R603" s="133"/>
      <c r="S603" s="206"/>
      <c r="T603" s="289" t="s">
        <v>186</v>
      </c>
      <c r="U603" s="27" t="s">
        <v>34</v>
      </c>
      <c r="V603" s="41"/>
      <c r="W603" s="57"/>
      <c r="X603" s="98"/>
      <c r="Y603" s="98"/>
      <c r="Z603" s="98"/>
      <c r="AA603" s="62"/>
      <c r="AB603" s="62"/>
      <c r="AC603" s="63"/>
      <c r="AD603" s="258"/>
      <c r="AE603" s="258"/>
      <c r="AF603" s="57"/>
      <c r="AG603" s="28"/>
      <c r="AH603" s="57"/>
      <c r="AI603" s="28"/>
      <c r="AJ603" s="133"/>
      <c r="AK603" s="208"/>
      <c r="AL603" s="289" t="s">
        <v>186</v>
      </c>
      <c r="AM603" s="121" t="str">
        <f t="shared" si="49"/>
        <v/>
      </c>
      <c r="AN603" s="97" t="str">
        <f t="shared" si="50"/>
        <v/>
      </c>
      <c r="AO603" s="97" t="str">
        <f t="shared" si="51"/>
        <v/>
      </c>
      <c r="AP603" s="97" t="str">
        <f t="shared" si="52"/>
        <v/>
      </c>
      <c r="AQ603" s="122" t="str">
        <f t="shared" si="53"/>
        <v/>
      </c>
      <c r="AR603" s="39"/>
      <c r="AS603" s="234"/>
      <c r="AT603" s="39"/>
    </row>
    <row r="604" spans="2:46" ht="13.5" customHeight="1" x14ac:dyDescent="0.15">
      <c r="B604" s="290"/>
      <c r="C604" s="29" t="s">
        <v>35</v>
      </c>
      <c r="D604" s="187"/>
      <c r="E604" s="58"/>
      <c r="F604" s="188"/>
      <c r="G604" s="188"/>
      <c r="H604" s="188"/>
      <c r="I604" s="64"/>
      <c r="J604" s="64"/>
      <c r="K604" s="189"/>
      <c r="L604" s="259"/>
      <c r="M604" s="259"/>
      <c r="N604" s="58"/>
      <c r="O604" s="30"/>
      <c r="P604" s="58"/>
      <c r="Q604" s="30"/>
      <c r="R604" s="134"/>
      <c r="S604" s="206"/>
      <c r="T604" s="290"/>
      <c r="U604" s="29" t="s">
        <v>35</v>
      </c>
      <c r="V604" s="187"/>
      <c r="W604" s="58"/>
      <c r="X604" s="188"/>
      <c r="Y604" s="188"/>
      <c r="Z604" s="188"/>
      <c r="AA604" s="64"/>
      <c r="AB604" s="64"/>
      <c r="AC604" s="189"/>
      <c r="AD604" s="259"/>
      <c r="AE604" s="259"/>
      <c r="AF604" s="58"/>
      <c r="AG604" s="30"/>
      <c r="AH604" s="58"/>
      <c r="AI604" s="30"/>
      <c r="AJ604" s="134"/>
      <c r="AK604" s="208"/>
      <c r="AL604" s="290"/>
      <c r="AM604" s="88" t="str">
        <f t="shared" si="49"/>
        <v/>
      </c>
      <c r="AN604" s="123" t="str">
        <f t="shared" si="50"/>
        <v/>
      </c>
      <c r="AO604" s="123" t="str">
        <f t="shared" si="51"/>
        <v/>
      </c>
      <c r="AP604" s="123" t="str">
        <f t="shared" si="52"/>
        <v/>
      </c>
      <c r="AQ604" s="89" t="str">
        <f t="shared" si="53"/>
        <v/>
      </c>
      <c r="AR604" s="39"/>
      <c r="AS604" s="234"/>
      <c r="AT604" s="39"/>
    </row>
    <row r="605" spans="2:46" ht="13.5" customHeight="1" x14ac:dyDescent="0.15">
      <c r="B605" s="290"/>
      <c r="C605" s="29" t="s">
        <v>36</v>
      </c>
      <c r="D605" s="187"/>
      <c r="E605" s="58"/>
      <c r="F605" s="188"/>
      <c r="G605" s="188"/>
      <c r="H605" s="188"/>
      <c r="I605" s="64"/>
      <c r="J605" s="64"/>
      <c r="K605" s="189"/>
      <c r="L605" s="259"/>
      <c r="M605" s="259"/>
      <c r="N605" s="58"/>
      <c r="O605" s="30"/>
      <c r="P605" s="58"/>
      <c r="Q605" s="30"/>
      <c r="R605" s="134"/>
      <c r="S605" s="206"/>
      <c r="T605" s="290"/>
      <c r="U605" s="29" t="s">
        <v>36</v>
      </c>
      <c r="V605" s="187"/>
      <c r="W605" s="58"/>
      <c r="X605" s="188"/>
      <c r="Y605" s="188"/>
      <c r="Z605" s="188"/>
      <c r="AA605" s="64"/>
      <c r="AB605" s="64"/>
      <c r="AC605" s="189"/>
      <c r="AD605" s="259"/>
      <c r="AE605" s="259"/>
      <c r="AF605" s="58"/>
      <c r="AG605" s="30"/>
      <c r="AH605" s="58"/>
      <c r="AI605" s="30"/>
      <c r="AJ605" s="134"/>
      <c r="AK605" s="208"/>
      <c r="AL605" s="290"/>
      <c r="AM605" s="88" t="str">
        <f t="shared" si="49"/>
        <v/>
      </c>
      <c r="AN605" s="123" t="str">
        <f t="shared" si="50"/>
        <v/>
      </c>
      <c r="AO605" s="123" t="str">
        <f t="shared" si="51"/>
        <v/>
      </c>
      <c r="AP605" s="123" t="str">
        <f t="shared" si="52"/>
        <v/>
      </c>
      <c r="AQ605" s="89" t="str">
        <f t="shared" si="53"/>
        <v/>
      </c>
      <c r="AR605" s="39"/>
      <c r="AS605" s="234"/>
      <c r="AT605" s="39"/>
    </row>
    <row r="606" spans="2:46" ht="13.5" customHeight="1" x14ac:dyDescent="0.15">
      <c r="B606" s="290"/>
      <c r="C606" s="29" t="s">
        <v>38</v>
      </c>
      <c r="D606" s="187"/>
      <c r="E606" s="58"/>
      <c r="F606" s="188"/>
      <c r="G606" s="188"/>
      <c r="H606" s="188"/>
      <c r="I606" s="64"/>
      <c r="J606" s="64"/>
      <c r="K606" s="189"/>
      <c r="L606" s="259"/>
      <c r="M606" s="259"/>
      <c r="N606" s="58"/>
      <c r="O606" s="30"/>
      <c r="P606" s="58"/>
      <c r="Q606" s="30"/>
      <c r="R606" s="134"/>
      <c r="S606" s="206"/>
      <c r="T606" s="290"/>
      <c r="U606" s="29" t="s">
        <v>38</v>
      </c>
      <c r="V606" s="187"/>
      <c r="W606" s="58"/>
      <c r="X606" s="188"/>
      <c r="Y606" s="188"/>
      <c r="Z606" s="188"/>
      <c r="AA606" s="64"/>
      <c r="AB606" s="64"/>
      <c r="AC606" s="189"/>
      <c r="AD606" s="259"/>
      <c r="AE606" s="259"/>
      <c r="AF606" s="58"/>
      <c r="AG606" s="30"/>
      <c r="AH606" s="58"/>
      <c r="AI606" s="30"/>
      <c r="AJ606" s="134"/>
      <c r="AK606" s="208"/>
      <c r="AL606" s="290"/>
      <c r="AM606" s="88" t="str">
        <f t="shared" si="49"/>
        <v/>
      </c>
      <c r="AN606" s="123" t="str">
        <f t="shared" si="50"/>
        <v/>
      </c>
      <c r="AO606" s="123" t="str">
        <f t="shared" si="51"/>
        <v/>
      </c>
      <c r="AP606" s="123" t="str">
        <f t="shared" si="52"/>
        <v/>
      </c>
      <c r="AQ606" s="89" t="str">
        <f t="shared" si="53"/>
        <v/>
      </c>
      <c r="AR606" s="39"/>
      <c r="AS606" s="234"/>
      <c r="AT606" s="39"/>
    </row>
    <row r="607" spans="2:46" ht="13.5" customHeight="1" thickBot="1" x14ac:dyDescent="0.2">
      <c r="B607" s="291"/>
      <c r="C607" s="29"/>
      <c r="D607" s="187"/>
      <c r="E607" s="58"/>
      <c r="F607" s="190"/>
      <c r="G607" s="190"/>
      <c r="H607" s="190"/>
      <c r="I607" s="58"/>
      <c r="J607" s="58"/>
      <c r="K607" s="189"/>
      <c r="L607" s="259"/>
      <c r="M607" s="259"/>
      <c r="N607" s="58"/>
      <c r="O607" s="30"/>
      <c r="P607" s="58"/>
      <c r="Q607" s="30"/>
      <c r="R607" s="185"/>
      <c r="S607" s="206"/>
      <c r="T607" s="291"/>
      <c r="U607" s="29"/>
      <c r="V607" s="187"/>
      <c r="W607" s="58"/>
      <c r="X607" s="190"/>
      <c r="Y607" s="190"/>
      <c r="Z607" s="190"/>
      <c r="AA607" s="58"/>
      <c r="AB607" s="58"/>
      <c r="AC607" s="189"/>
      <c r="AD607" s="259"/>
      <c r="AE607" s="259"/>
      <c r="AF607" s="58"/>
      <c r="AG607" s="30"/>
      <c r="AH607" s="58"/>
      <c r="AI607" s="30"/>
      <c r="AJ607" s="185"/>
      <c r="AK607" s="208"/>
      <c r="AL607" s="291"/>
      <c r="AM607" s="124" t="str">
        <f t="shared" si="49"/>
        <v/>
      </c>
      <c r="AN607" s="125" t="str">
        <f t="shared" si="50"/>
        <v/>
      </c>
      <c r="AO607" s="125" t="str">
        <f t="shared" si="51"/>
        <v/>
      </c>
      <c r="AP607" s="125" t="str">
        <f t="shared" si="52"/>
        <v/>
      </c>
      <c r="AQ607" s="126" t="str">
        <f t="shared" si="53"/>
        <v/>
      </c>
      <c r="AR607" s="39"/>
      <c r="AS607" s="234"/>
      <c r="AT607" s="39"/>
    </row>
    <row r="608" spans="2:46" ht="13.5" customHeight="1" x14ac:dyDescent="0.15">
      <c r="B608" s="289" t="s">
        <v>187</v>
      </c>
      <c r="C608" s="27" t="s">
        <v>34</v>
      </c>
      <c r="D608" s="41"/>
      <c r="E608" s="57"/>
      <c r="F608" s="98"/>
      <c r="G608" s="98"/>
      <c r="H608" s="98"/>
      <c r="I608" s="62"/>
      <c r="J608" s="62"/>
      <c r="K608" s="63"/>
      <c r="L608" s="258"/>
      <c r="M608" s="258"/>
      <c r="N608" s="57"/>
      <c r="O608" s="28"/>
      <c r="P608" s="57"/>
      <c r="Q608" s="28"/>
      <c r="R608" s="133"/>
      <c r="S608" s="206"/>
      <c r="T608" s="289" t="s">
        <v>187</v>
      </c>
      <c r="U608" s="27" t="s">
        <v>34</v>
      </c>
      <c r="V608" s="41"/>
      <c r="W608" s="57"/>
      <c r="X608" s="98"/>
      <c r="Y608" s="98"/>
      <c r="Z608" s="98"/>
      <c r="AA608" s="62"/>
      <c r="AB608" s="62"/>
      <c r="AC608" s="63"/>
      <c r="AD608" s="258"/>
      <c r="AE608" s="258"/>
      <c r="AF608" s="57"/>
      <c r="AG608" s="28"/>
      <c r="AH608" s="57"/>
      <c r="AI608" s="28"/>
      <c r="AJ608" s="133"/>
      <c r="AK608" s="208"/>
      <c r="AL608" s="289" t="s">
        <v>187</v>
      </c>
      <c r="AM608" s="121" t="str">
        <f t="shared" si="49"/>
        <v/>
      </c>
      <c r="AN608" s="97" t="str">
        <f t="shared" si="50"/>
        <v/>
      </c>
      <c r="AO608" s="97" t="str">
        <f t="shared" si="51"/>
        <v/>
      </c>
      <c r="AP608" s="97" t="str">
        <f t="shared" si="52"/>
        <v/>
      </c>
      <c r="AQ608" s="122" t="str">
        <f t="shared" si="53"/>
        <v/>
      </c>
      <c r="AR608" s="39"/>
      <c r="AS608" s="234"/>
      <c r="AT608" s="39"/>
    </row>
    <row r="609" spans="2:46" ht="13.5" customHeight="1" x14ac:dyDescent="0.15">
      <c r="B609" s="290"/>
      <c r="C609" s="29" t="s">
        <v>35</v>
      </c>
      <c r="D609" s="187"/>
      <c r="E609" s="58"/>
      <c r="F609" s="188"/>
      <c r="G609" s="188"/>
      <c r="H609" s="188"/>
      <c r="I609" s="64"/>
      <c r="J609" s="64"/>
      <c r="K609" s="189"/>
      <c r="L609" s="259"/>
      <c r="M609" s="259"/>
      <c r="N609" s="58"/>
      <c r="O609" s="30"/>
      <c r="P609" s="58"/>
      <c r="Q609" s="30"/>
      <c r="R609" s="134"/>
      <c r="S609" s="206"/>
      <c r="T609" s="290"/>
      <c r="U609" s="29" t="s">
        <v>35</v>
      </c>
      <c r="V609" s="187"/>
      <c r="W609" s="58"/>
      <c r="X609" s="188"/>
      <c r="Y609" s="188"/>
      <c r="Z609" s="188"/>
      <c r="AA609" s="64"/>
      <c r="AB609" s="64"/>
      <c r="AC609" s="189"/>
      <c r="AD609" s="259"/>
      <c r="AE609" s="259"/>
      <c r="AF609" s="58"/>
      <c r="AG609" s="30"/>
      <c r="AH609" s="58"/>
      <c r="AI609" s="30"/>
      <c r="AJ609" s="134"/>
      <c r="AK609" s="208"/>
      <c r="AL609" s="290"/>
      <c r="AM609" s="88" t="str">
        <f t="shared" ref="AM609:AM637" si="54">IF(OR(X609="",F609=""),"",X609-F609)</f>
        <v/>
      </c>
      <c r="AN609" s="123" t="str">
        <f t="shared" ref="AN609:AN637" si="55">IF(OR(Y609="",G609=""),"",Y609-G609)</f>
        <v/>
      </c>
      <c r="AO609" s="123" t="str">
        <f t="shared" ref="AO609:AO637" si="56">IF(OR(Z609="",H609=""),"",Z609-H609)</f>
        <v/>
      </c>
      <c r="AP609" s="123" t="str">
        <f t="shared" ref="AP609:AP637" si="57">IF(OR(AA609="",I609=""),"",AA609-I609)</f>
        <v/>
      </c>
      <c r="AQ609" s="89" t="str">
        <f t="shared" ref="AQ609:AQ637" si="58">IF(OR(AB609="",J609=""),"",AB609-J609)</f>
        <v/>
      </c>
      <c r="AR609" s="39"/>
      <c r="AS609" s="234"/>
      <c r="AT609" s="39"/>
    </row>
    <row r="610" spans="2:46" ht="13.5" customHeight="1" x14ac:dyDescent="0.15">
      <c r="B610" s="290"/>
      <c r="C610" s="29" t="s">
        <v>36</v>
      </c>
      <c r="D610" s="187"/>
      <c r="E610" s="58"/>
      <c r="F610" s="188"/>
      <c r="G610" s="188"/>
      <c r="H610" s="188"/>
      <c r="I610" s="64"/>
      <c r="J610" s="64"/>
      <c r="K610" s="189"/>
      <c r="L610" s="259"/>
      <c r="M610" s="259"/>
      <c r="N610" s="58"/>
      <c r="O610" s="30"/>
      <c r="P610" s="58"/>
      <c r="Q610" s="30"/>
      <c r="R610" s="134"/>
      <c r="S610" s="206"/>
      <c r="T610" s="290"/>
      <c r="U610" s="29" t="s">
        <v>36</v>
      </c>
      <c r="V610" s="187"/>
      <c r="W610" s="58"/>
      <c r="X610" s="188"/>
      <c r="Y610" s="188"/>
      <c r="Z610" s="188"/>
      <c r="AA610" s="64"/>
      <c r="AB610" s="64"/>
      <c r="AC610" s="189"/>
      <c r="AD610" s="259"/>
      <c r="AE610" s="259"/>
      <c r="AF610" s="58"/>
      <c r="AG610" s="30"/>
      <c r="AH610" s="58"/>
      <c r="AI610" s="30"/>
      <c r="AJ610" s="134"/>
      <c r="AK610" s="208"/>
      <c r="AL610" s="290"/>
      <c r="AM610" s="88" t="str">
        <f t="shared" si="54"/>
        <v/>
      </c>
      <c r="AN610" s="123" t="str">
        <f t="shared" si="55"/>
        <v/>
      </c>
      <c r="AO610" s="123" t="str">
        <f t="shared" si="56"/>
        <v/>
      </c>
      <c r="AP610" s="123" t="str">
        <f t="shared" si="57"/>
        <v/>
      </c>
      <c r="AQ610" s="89" t="str">
        <f t="shared" si="58"/>
        <v/>
      </c>
      <c r="AR610" s="39"/>
      <c r="AS610" s="234"/>
      <c r="AT610" s="39"/>
    </row>
    <row r="611" spans="2:46" ht="13.5" customHeight="1" x14ac:dyDescent="0.15">
      <c r="B611" s="290"/>
      <c r="C611" s="29" t="s">
        <v>38</v>
      </c>
      <c r="D611" s="187"/>
      <c r="E611" s="58"/>
      <c r="F611" s="188"/>
      <c r="G611" s="188"/>
      <c r="H611" s="188"/>
      <c r="I611" s="64"/>
      <c r="J611" s="64"/>
      <c r="K611" s="189"/>
      <c r="L611" s="259"/>
      <c r="M611" s="259"/>
      <c r="N611" s="58"/>
      <c r="O611" s="30"/>
      <c r="P611" s="58"/>
      <c r="Q611" s="30"/>
      <c r="R611" s="134"/>
      <c r="S611" s="206"/>
      <c r="T611" s="290"/>
      <c r="U611" s="29" t="s">
        <v>38</v>
      </c>
      <c r="V611" s="187"/>
      <c r="W611" s="58"/>
      <c r="X611" s="188"/>
      <c r="Y611" s="188"/>
      <c r="Z611" s="188"/>
      <c r="AA611" s="64"/>
      <c r="AB611" s="64"/>
      <c r="AC611" s="189"/>
      <c r="AD611" s="259"/>
      <c r="AE611" s="259"/>
      <c r="AF611" s="58"/>
      <c r="AG611" s="30"/>
      <c r="AH611" s="58"/>
      <c r="AI611" s="30"/>
      <c r="AJ611" s="134"/>
      <c r="AK611" s="208"/>
      <c r="AL611" s="290"/>
      <c r="AM611" s="88" t="str">
        <f t="shared" si="54"/>
        <v/>
      </c>
      <c r="AN611" s="123" t="str">
        <f t="shared" si="55"/>
        <v/>
      </c>
      <c r="AO611" s="123" t="str">
        <f t="shared" si="56"/>
        <v/>
      </c>
      <c r="AP611" s="123" t="str">
        <f t="shared" si="57"/>
        <v/>
      </c>
      <c r="AQ611" s="89" t="str">
        <f t="shared" si="58"/>
        <v/>
      </c>
      <c r="AR611" s="39"/>
      <c r="AS611" s="234"/>
      <c r="AT611" s="39"/>
    </row>
    <row r="612" spans="2:46" ht="13.5" customHeight="1" thickBot="1" x14ac:dyDescent="0.2">
      <c r="B612" s="291"/>
      <c r="C612" s="29"/>
      <c r="D612" s="187"/>
      <c r="E612" s="58"/>
      <c r="F612" s="190"/>
      <c r="G612" s="190"/>
      <c r="H612" s="190"/>
      <c r="I612" s="58"/>
      <c r="J612" s="58"/>
      <c r="K612" s="189"/>
      <c r="L612" s="259"/>
      <c r="M612" s="259"/>
      <c r="N612" s="58"/>
      <c r="O612" s="30"/>
      <c r="P612" s="58"/>
      <c r="Q612" s="30"/>
      <c r="R612" s="185"/>
      <c r="S612" s="206"/>
      <c r="T612" s="291"/>
      <c r="U612" s="29"/>
      <c r="V612" s="187"/>
      <c r="W612" s="58"/>
      <c r="X612" s="190"/>
      <c r="Y612" s="190"/>
      <c r="Z612" s="190"/>
      <c r="AA612" s="58"/>
      <c r="AB612" s="58"/>
      <c r="AC612" s="189"/>
      <c r="AD612" s="259"/>
      <c r="AE612" s="259"/>
      <c r="AF612" s="58"/>
      <c r="AG612" s="30"/>
      <c r="AH612" s="58"/>
      <c r="AI612" s="30"/>
      <c r="AJ612" s="185"/>
      <c r="AK612" s="208"/>
      <c r="AL612" s="291"/>
      <c r="AM612" s="124" t="str">
        <f t="shared" si="54"/>
        <v/>
      </c>
      <c r="AN612" s="125" t="str">
        <f t="shared" si="55"/>
        <v/>
      </c>
      <c r="AO612" s="125" t="str">
        <f t="shared" si="56"/>
        <v/>
      </c>
      <c r="AP612" s="125" t="str">
        <f t="shared" si="57"/>
        <v/>
      </c>
      <c r="AQ612" s="126" t="str">
        <f t="shared" si="58"/>
        <v/>
      </c>
      <c r="AR612" s="39"/>
      <c r="AS612" s="234"/>
      <c r="AT612" s="39"/>
    </row>
    <row r="613" spans="2:46" ht="13.5" customHeight="1" x14ac:dyDescent="0.15">
      <c r="B613" s="289" t="s">
        <v>188</v>
      </c>
      <c r="C613" s="27" t="s">
        <v>34</v>
      </c>
      <c r="D613" s="41"/>
      <c r="E613" s="57"/>
      <c r="F613" s="98"/>
      <c r="G613" s="98"/>
      <c r="H613" s="98"/>
      <c r="I613" s="62"/>
      <c r="J613" s="62"/>
      <c r="K613" s="63"/>
      <c r="L613" s="258"/>
      <c r="M613" s="258"/>
      <c r="N613" s="57"/>
      <c r="O613" s="28"/>
      <c r="P613" s="57"/>
      <c r="Q613" s="28"/>
      <c r="R613" s="133"/>
      <c r="S613" s="206"/>
      <c r="T613" s="289" t="s">
        <v>188</v>
      </c>
      <c r="U613" s="27" t="s">
        <v>34</v>
      </c>
      <c r="V613" s="41"/>
      <c r="W613" s="57"/>
      <c r="X613" s="98"/>
      <c r="Y613" s="98"/>
      <c r="Z613" s="98"/>
      <c r="AA613" s="62"/>
      <c r="AB613" s="62"/>
      <c r="AC613" s="63"/>
      <c r="AD613" s="258"/>
      <c r="AE613" s="258"/>
      <c r="AF613" s="57"/>
      <c r="AG613" s="28"/>
      <c r="AH613" s="57"/>
      <c r="AI613" s="28"/>
      <c r="AJ613" s="133"/>
      <c r="AK613" s="208"/>
      <c r="AL613" s="289" t="s">
        <v>188</v>
      </c>
      <c r="AM613" s="121" t="str">
        <f t="shared" si="54"/>
        <v/>
      </c>
      <c r="AN613" s="97" t="str">
        <f t="shared" si="55"/>
        <v/>
      </c>
      <c r="AO613" s="97" t="str">
        <f t="shared" si="56"/>
        <v/>
      </c>
      <c r="AP613" s="97" t="str">
        <f t="shared" si="57"/>
        <v/>
      </c>
      <c r="AQ613" s="122" t="str">
        <f t="shared" si="58"/>
        <v/>
      </c>
      <c r="AR613" s="39"/>
      <c r="AS613" s="234"/>
      <c r="AT613" s="39"/>
    </row>
    <row r="614" spans="2:46" ht="13.5" customHeight="1" x14ac:dyDescent="0.15">
      <c r="B614" s="290"/>
      <c r="C614" s="29" t="s">
        <v>35</v>
      </c>
      <c r="D614" s="187"/>
      <c r="E614" s="58"/>
      <c r="F614" s="188"/>
      <c r="G614" s="188"/>
      <c r="H614" s="188"/>
      <c r="I614" s="64"/>
      <c r="J614" s="64"/>
      <c r="K614" s="189"/>
      <c r="L614" s="259"/>
      <c r="M614" s="259"/>
      <c r="N614" s="58"/>
      <c r="O614" s="30"/>
      <c r="P614" s="58"/>
      <c r="Q614" s="30"/>
      <c r="R614" s="134"/>
      <c r="S614" s="206"/>
      <c r="T614" s="290"/>
      <c r="U614" s="29" t="s">
        <v>35</v>
      </c>
      <c r="V614" s="187"/>
      <c r="W614" s="58"/>
      <c r="X614" s="188"/>
      <c r="Y614" s="188"/>
      <c r="Z614" s="188"/>
      <c r="AA614" s="64"/>
      <c r="AB614" s="64"/>
      <c r="AC614" s="189"/>
      <c r="AD614" s="259"/>
      <c r="AE614" s="259"/>
      <c r="AF614" s="58"/>
      <c r="AG614" s="30"/>
      <c r="AH614" s="58"/>
      <c r="AI614" s="30"/>
      <c r="AJ614" s="134"/>
      <c r="AK614" s="208"/>
      <c r="AL614" s="290"/>
      <c r="AM614" s="88" t="str">
        <f t="shared" si="54"/>
        <v/>
      </c>
      <c r="AN614" s="123" t="str">
        <f t="shared" si="55"/>
        <v/>
      </c>
      <c r="AO614" s="123" t="str">
        <f t="shared" si="56"/>
        <v/>
      </c>
      <c r="AP614" s="123" t="str">
        <f t="shared" si="57"/>
        <v/>
      </c>
      <c r="AQ614" s="89" t="str">
        <f t="shared" si="58"/>
        <v/>
      </c>
      <c r="AR614" s="39"/>
      <c r="AS614" s="234"/>
      <c r="AT614" s="39"/>
    </row>
    <row r="615" spans="2:46" ht="13.5" customHeight="1" x14ac:dyDescent="0.15">
      <c r="B615" s="290"/>
      <c r="C615" s="29" t="s">
        <v>36</v>
      </c>
      <c r="D615" s="187"/>
      <c r="E615" s="58"/>
      <c r="F615" s="188"/>
      <c r="G615" s="188"/>
      <c r="H615" s="188"/>
      <c r="I615" s="64"/>
      <c r="J615" s="64"/>
      <c r="K615" s="189"/>
      <c r="L615" s="259"/>
      <c r="M615" s="259"/>
      <c r="N615" s="58"/>
      <c r="O615" s="30"/>
      <c r="P615" s="58"/>
      <c r="Q615" s="30"/>
      <c r="R615" s="134"/>
      <c r="S615" s="206"/>
      <c r="T615" s="290"/>
      <c r="U615" s="29" t="s">
        <v>36</v>
      </c>
      <c r="V615" s="187"/>
      <c r="W615" s="58"/>
      <c r="X615" s="188"/>
      <c r="Y615" s="188"/>
      <c r="Z615" s="188"/>
      <c r="AA615" s="64"/>
      <c r="AB615" s="64"/>
      <c r="AC615" s="189"/>
      <c r="AD615" s="259"/>
      <c r="AE615" s="259"/>
      <c r="AF615" s="58"/>
      <c r="AG615" s="30"/>
      <c r="AH615" s="58"/>
      <c r="AI615" s="30"/>
      <c r="AJ615" s="134"/>
      <c r="AK615" s="208"/>
      <c r="AL615" s="290"/>
      <c r="AM615" s="88" t="str">
        <f t="shared" si="54"/>
        <v/>
      </c>
      <c r="AN615" s="123" t="str">
        <f t="shared" si="55"/>
        <v/>
      </c>
      <c r="AO615" s="123" t="str">
        <f t="shared" si="56"/>
        <v/>
      </c>
      <c r="AP615" s="123" t="str">
        <f t="shared" si="57"/>
        <v/>
      </c>
      <c r="AQ615" s="89" t="str">
        <f t="shared" si="58"/>
        <v/>
      </c>
      <c r="AR615" s="39"/>
      <c r="AS615" s="234"/>
      <c r="AT615" s="39"/>
    </row>
    <row r="616" spans="2:46" ht="13.5" customHeight="1" x14ac:dyDescent="0.15">
      <c r="B616" s="290"/>
      <c r="C616" s="29" t="s">
        <v>38</v>
      </c>
      <c r="D616" s="187"/>
      <c r="E616" s="58"/>
      <c r="F616" s="188"/>
      <c r="G616" s="188"/>
      <c r="H616" s="188"/>
      <c r="I616" s="64"/>
      <c r="J616" s="64"/>
      <c r="K616" s="189"/>
      <c r="L616" s="259"/>
      <c r="M616" s="259"/>
      <c r="N616" s="58"/>
      <c r="O616" s="30"/>
      <c r="P616" s="58"/>
      <c r="Q616" s="30"/>
      <c r="R616" s="134"/>
      <c r="S616" s="206"/>
      <c r="T616" s="290"/>
      <c r="U616" s="29" t="s">
        <v>38</v>
      </c>
      <c r="V616" s="187"/>
      <c r="W616" s="58"/>
      <c r="X616" s="188"/>
      <c r="Y616" s="188"/>
      <c r="Z616" s="188"/>
      <c r="AA616" s="64"/>
      <c r="AB616" s="64"/>
      <c r="AC616" s="189"/>
      <c r="AD616" s="259"/>
      <c r="AE616" s="259"/>
      <c r="AF616" s="58"/>
      <c r="AG616" s="30"/>
      <c r="AH616" s="58"/>
      <c r="AI616" s="30"/>
      <c r="AJ616" s="134"/>
      <c r="AK616" s="208"/>
      <c r="AL616" s="290"/>
      <c r="AM616" s="88" t="str">
        <f t="shared" si="54"/>
        <v/>
      </c>
      <c r="AN616" s="123" t="str">
        <f t="shared" si="55"/>
        <v/>
      </c>
      <c r="AO616" s="123" t="str">
        <f t="shared" si="56"/>
        <v/>
      </c>
      <c r="AP616" s="123" t="str">
        <f t="shared" si="57"/>
        <v/>
      </c>
      <c r="AQ616" s="89" t="str">
        <f t="shared" si="58"/>
        <v/>
      </c>
      <c r="AR616" s="39"/>
      <c r="AS616" s="234"/>
      <c r="AT616" s="39"/>
    </row>
    <row r="617" spans="2:46" ht="13.5" customHeight="1" thickBot="1" x14ac:dyDescent="0.2">
      <c r="B617" s="291"/>
      <c r="C617" s="29"/>
      <c r="D617" s="187"/>
      <c r="E617" s="58"/>
      <c r="F617" s="190"/>
      <c r="G617" s="190"/>
      <c r="H617" s="190"/>
      <c r="I617" s="58"/>
      <c r="J617" s="58"/>
      <c r="K617" s="189"/>
      <c r="L617" s="259"/>
      <c r="M617" s="259"/>
      <c r="N617" s="58"/>
      <c r="O617" s="30"/>
      <c r="P617" s="58"/>
      <c r="Q617" s="30"/>
      <c r="R617" s="185"/>
      <c r="S617" s="206"/>
      <c r="T617" s="291"/>
      <c r="U617" s="29"/>
      <c r="V617" s="187"/>
      <c r="W617" s="58"/>
      <c r="X617" s="190"/>
      <c r="Y617" s="190"/>
      <c r="Z617" s="190"/>
      <c r="AA617" s="58"/>
      <c r="AB617" s="58"/>
      <c r="AC617" s="189"/>
      <c r="AD617" s="259"/>
      <c r="AE617" s="259"/>
      <c r="AF617" s="58"/>
      <c r="AG617" s="30"/>
      <c r="AH617" s="58"/>
      <c r="AI617" s="30"/>
      <c r="AJ617" s="185"/>
      <c r="AK617" s="208"/>
      <c r="AL617" s="291"/>
      <c r="AM617" s="124" t="str">
        <f t="shared" si="54"/>
        <v/>
      </c>
      <c r="AN617" s="125" t="str">
        <f t="shared" si="55"/>
        <v/>
      </c>
      <c r="AO617" s="125" t="str">
        <f t="shared" si="56"/>
        <v/>
      </c>
      <c r="AP617" s="125" t="str">
        <f t="shared" si="57"/>
        <v/>
      </c>
      <c r="AQ617" s="126" t="str">
        <f t="shared" si="58"/>
        <v/>
      </c>
      <c r="AR617" s="39"/>
      <c r="AS617" s="234"/>
      <c r="AT617" s="39"/>
    </row>
    <row r="618" spans="2:46" ht="13.5" customHeight="1" x14ac:dyDescent="0.15">
      <c r="B618" s="289" t="s">
        <v>189</v>
      </c>
      <c r="C618" s="27" t="s">
        <v>34</v>
      </c>
      <c r="D618" s="41"/>
      <c r="E618" s="57"/>
      <c r="F618" s="98"/>
      <c r="G618" s="98"/>
      <c r="H618" s="98"/>
      <c r="I618" s="62"/>
      <c r="J618" s="62"/>
      <c r="K618" s="63"/>
      <c r="L618" s="258"/>
      <c r="M618" s="258"/>
      <c r="N618" s="57"/>
      <c r="O618" s="28"/>
      <c r="P618" s="57"/>
      <c r="Q618" s="28"/>
      <c r="R618" s="133"/>
      <c r="S618" s="206"/>
      <c r="T618" s="289" t="s">
        <v>189</v>
      </c>
      <c r="U618" s="27" t="s">
        <v>34</v>
      </c>
      <c r="V618" s="41"/>
      <c r="W618" s="57"/>
      <c r="X618" s="98"/>
      <c r="Y618" s="98"/>
      <c r="Z618" s="98"/>
      <c r="AA618" s="62"/>
      <c r="AB618" s="62"/>
      <c r="AC618" s="63"/>
      <c r="AD618" s="258"/>
      <c r="AE618" s="258"/>
      <c r="AF618" s="57"/>
      <c r="AG618" s="28"/>
      <c r="AH618" s="57"/>
      <c r="AI618" s="28"/>
      <c r="AJ618" s="133"/>
      <c r="AK618" s="208"/>
      <c r="AL618" s="289" t="s">
        <v>189</v>
      </c>
      <c r="AM618" s="121" t="str">
        <f t="shared" si="54"/>
        <v/>
      </c>
      <c r="AN618" s="97" t="str">
        <f t="shared" si="55"/>
        <v/>
      </c>
      <c r="AO618" s="97" t="str">
        <f t="shared" si="56"/>
        <v/>
      </c>
      <c r="AP618" s="97" t="str">
        <f t="shared" si="57"/>
        <v/>
      </c>
      <c r="AQ618" s="122" t="str">
        <f t="shared" si="58"/>
        <v/>
      </c>
      <c r="AR618" s="39"/>
      <c r="AS618" s="234"/>
      <c r="AT618" s="39"/>
    </row>
    <row r="619" spans="2:46" ht="13.5" customHeight="1" x14ac:dyDescent="0.15">
      <c r="B619" s="290"/>
      <c r="C619" s="29" t="s">
        <v>35</v>
      </c>
      <c r="D619" s="187"/>
      <c r="E619" s="58"/>
      <c r="F619" s="188"/>
      <c r="G619" s="188"/>
      <c r="H619" s="188"/>
      <c r="I619" s="64"/>
      <c r="J619" s="64"/>
      <c r="K619" s="189"/>
      <c r="L619" s="259"/>
      <c r="M619" s="259"/>
      <c r="N619" s="58"/>
      <c r="O619" s="30"/>
      <c r="P619" s="58"/>
      <c r="Q619" s="30"/>
      <c r="R619" s="134"/>
      <c r="S619" s="206"/>
      <c r="T619" s="290"/>
      <c r="U619" s="29" t="s">
        <v>35</v>
      </c>
      <c r="V619" s="187"/>
      <c r="W619" s="58"/>
      <c r="X619" s="188"/>
      <c r="Y619" s="188"/>
      <c r="Z619" s="188"/>
      <c r="AA619" s="64"/>
      <c r="AB619" s="64"/>
      <c r="AC619" s="189"/>
      <c r="AD619" s="259"/>
      <c r="AE619" s="259"/>
      <c r="AF619" s="58"/>
      <c r="AG619" s="30"/>
      <c r="AH619" s="58"/>
      <c r="AI619" s="30"/>
      <c r="AJ619" s="134"/>
      <c r="AK619" s="208"/>
      <c r="AL619" s="290"/>
      <c r="AM619" s="88" t="str">
        <f t="shared" si="54"/>
        <v/>
      </c>
      <c r="AN619" s="123" t="str">
        <f t="shared" si="55"/>
        <v/>
      </c>
      <c r="AO619" s="123" t="str">
        <f t="shared" si="56"/>
        <v/>
      </c>
      <c r="AP619" s="123" t="str">
        <f t="shared" si="57"/>
        <v/>
      </c>
      <c r="AQ619" s="89" t="str">
        <f t="shared" si="58"/>
        <v/>
      </c>
      <c r="AR619" s="39"/>
      <c r="AS619" s="234"/>
      <c r="AT619" s="39"/>
    </row>
    <row r="620" spans="2:46" ht="13.5" customHeight="1" x14ac:dyDescent="0.15">
      <c r="B620" s="290"/>
      <c r="C620" s="29" t="s">
        <v>36</v>
      </c>
      <c r="D620" s="187"/>
      <c r="E620" s="58"/>
      <c r="F620" s="188"/>
      <c r="G620" s="188"/>
      <c r="H620" s="188"/>
      <c r="I620" s="64"/>
      <c r="J620" s="64"/>
      <c r="K620" s="189"/>
      <c r="L620" s="259"/>
      <c r="M620" s="259"/>
      <c r="N620" s="58"/>
      <c r="O620" s="30"/>
      <c r="P620" s="58"/>
      <c r="Q620" s="30"/>
      <c r="R620" s="134"/>
      <c r="S620" s="206"/>
      <c r="T620" s="290"/>
      <c r="U620" s="29" t="s">
        <v>36</v>
      </c>
      <c r="V620" s="187"/>
      <c r="W620" s="58"/>
      <c r="X620" s="188"/>
      <c r="Y620" s="188"/>
      <c r="Z620" s="188"/>
      <c r="AA620" s="64"/>
      <c r="AB620" s="64"/>
      <c r="AC620" s="189"/>
      <c r="AD620" s="259"/>
      <c r="AE620" s="259"/>
      <c r="AF620" s="58"/>
      <c r="AG620" s="30"/>
      <c r="AH620" s="58"/>
      <c r="AI620" s="30"/>
      <c r="AJ620" s="134"/>
      <c r="AK620" s="208"/>
      <c r="AL620" s="290"/>
      <c r="AM620" s="88" t="str">
        <f t="shared" si="54"/>
        <v/>
      </c>
      <c r="AN620" s="123" t="str">
        <f t="shared" si="55"/>
        <v/>
      </c>
      <c r="AO620" s="123" t="str">
        <f t="shared" si="56"/>
        <v/>
      </c>
      <c r="AP620" s="123" t="str">
        <f t="shared" si="57"/>
        <v/>
      </c>
      <c r="AQ620" s="89" t="str">
        <f t="shared" si="58"/>
        <v/>
      </c>
      <c r="AR620" s="39"/>
      <c r="AS620" s="234"/>
      <c r="AT620" s="39"/>
    </row>
    <row r="621" spans="2:46" ht="13.5" customHeight="1" x14ac:dyDescent="0.15">
      <c r="B621" s="290"/>
      <c r="C621" s="29" t="s">
        <v>38</v>
      </c>
      <c r="D621" s="187"/>
      <c r="E621" s="58"/>
      <c r="F621" s="188"/>
      <c r="G621" s="188"/>
      <c r="H621" s="188"/>
      <c r="I621" s="64"/>
      <c r="J621" s="64"/>
      <c r="K621" s="189"/>
      <c r="L621" s="259"/>
      <c r="M621" s="259"/>
      <c r="N621" s="58"/>
      <c r="O621" s="30"/>
      <c r="P621" s="58"/>
      <c r="Q621" s="30"/>
      <c r="R621" s="134"/>
      <c r="S621" s="206"/>
      <c r="T621" s="290"/>
      <c r="U621" s="29" t="s">
        <v>38</v>
      </c>
      <c r="V621" s="187"/>
      <c r="W621" s="58"/>
      <c r="X621" s="188"/>
      <c r="Y621" s="188"/>
      <c r="Z621" s="188"/>
      <c r="AA621" s="64"/>
      <c r="AB621" s="64"/>
      <c r="AC621" s="189"/>
      <c r="AD621" s="259"/>
      <c r="AE621" s="259"/>
      <c r="AF621" s="58"/>
      <c r="AG621" s="30"/>
      <c r="AH621" s="58"/>
      <c r="AI621" s="30"/>
      <c r="AJ621" s="134"/>
      <c r="AK621" s="208"/>
      <c r="AL621" s="290"/>
      <c r="AM621" s="88" t="str">
        <f t="shared" si="54"/>
        <v/>
      </c>
      <c r="AN621" s="123" t="str">
        <f t="shared" si="55"/>
        <v/>
      </c>
      <c r="AO621" s="123" t="str">
        <f t="shared" si="56"/>
        <v/>
      </c>
      <c r="AP621" s="123" t="str">
        <f t="shared" si="57"/>
        <v/>
      </c>
      <c r="AQ621" s="89" t="str">
        <f t="shared" si="58"/>
        <v/>
      </c>
      <c r="AR621" s="39"/>
      <c r="AS621" s="234"/>
      <c r="AT621" s="39"/>
    </row>
    <row r="622" spans="2:46" ht="13.5" customHeight="1" thickBot="1" x14ac:dyDescent="0.2">
      <c r="B622" s="291"/>
      <c r="C622" s="29"/>
      <c r="D622" s="187"/>
      <c r="E622" s="58"/>
      <c r="F622" s="190"/>
      <c r="G622" s="190"/>
      <c r="H622" s="190"/>
      <c r="I622" s="58"/>
      <c r="J622" s="58"/>
      <c r="K622" s="189"/>
      <c r="L622" s="259"/>
      <c r="M622" s="259"/>
      <c r="N622" s="58"/>
      <c r="O622" s="30"/>
      <c r="P622" s="58"/>
      <c r="Q622" s="30"/>
      <c r="R622" s="185"/>
      <c r="S622" s="206"/>
      <c r="T622" s="291"/>
      <c r="U622" s="29"/>
      <c r="V622" s="187"/>
      <c r="W622" s="58"/>
      <c r="X622" s="190"/>
      <c r="Y622" s="190"/>
      <c r="Z622" s="190"/>
      <c r="AA622" s="58"/>
      <c r="AB622" s="58"/>
      <c r="AC622" s="189"/>
      <c r="AD622" s="259"/>
      <c r="AE622" s="259"/>
      <c r="AF622" s="58"/>
      <c r="AG622" s="30"/>
      <c r="AH622" s="58"/>
      <c r="AI622" s="30"/>
      <c r="AJ622" s="185"/>
      <c r="AK622" s="208"/>
      <c r="AL622" s="291"/>
      <c r="AM622" s="124" t="str">
        <f t="shared" si="54"/>
        <v/>
      </c>
      <c r="AN622" s="125" t="str">
        <f t="shared" si="55"/>
        <v/>
      </c>
      <c r="AO622" s="125" t="str">
        <f t="shared" si="56"/>
        <v/>
      </c>
      <c r="AP622" s="125" t="str">
        <f t="shared" si="57"/>
        <v/>
      </c>
      <c r="AQ622" s="126" t="str">
        <f t="shared" si="58"/>
        <v/>
      </c>
      <c r="AR622" s="39"/>
      <c r="AS622" s="234"/>
      <c r="AT622" s="39"/>
    </row>
    <row r="623" spans="2:46" ht="13.5" customHeight="1" x14ac:dyDescent="0.15">
      <c r="B623" s="289" t="s">
        <v>190</v>
      </c>
      <c r="C623" s="27" t="s">
        <v>34</v>
      </c>
      <c r="D623" s="41"/>
      <c r="E623" s="57"/>
      <c r="F623" s="98"/>
      <c r="G623" s="98"/>
      <c r="H623" s="98"/>
      <c r="I623" s="62"/>
      <c r="J623" s="62"/>
      <c r="K623" s="63"/>
      <c r="L623" s="258"/>
      <c r="M623" s="258"/>
      <c r="N623" s="57"/>
      <c r="O623" s="28"/>
      <c r="P623" s="57"/>
      <c r="Q623" s="28"/>
      <c r="R623" s="133"/>
      <c r="S623" s="206"/>
      <c r="T623" s="289" t="s">
        <v>190</v>
      </c>
      <c r="U623" s="27" t="s">
        <v>34</v>
      </c>
      <c r="V623" s="41"/>
      <c r="W623" s="57"/>
      <c r="X623" s="98"/>
      <c r="Y623" s="98"/>
      <c r="Z623" s="98"/>
      <c r="AA623" s="62"/>
      <c r="AB623" s="62"/>
      <c r="AC623" s="63"/>
      <c r="AD623" s="258"/>
      <c r="AE623" s="258"/>
      <c r="AF623" s="57"/>
      <c r="AG623" s="28"/>
      <c r="AH623" s="57"/>
      <c r="AI623" s="28"/>
      <c r="AJ623" s="133"/>
      <c r="AK623" s="208"/>
      <c r="AL623" s="289" t="s">
        <v>190</v>
      </c>
      <c r="AM623" s="121" t="str">
        <f t="shared" si="54"/>
        <v/>
      </c>
      <c r="AN623" s="97" t="str">
        <f t="shared" si="55"/>
        <v/>
      </c>
      <c r="AO623" s="97" t="str">
        <f t="shared" si="56"/>
        <v/>
      </c>
      <c r="AP623" s="97" t="str">
        <f t="shared" si="57"/>
        <v/>
      </c>
      <c r="AQ623" s="122" t="str">
        <f t="shared" si="58"/>
        <v/>
      </c>
      <c r="AR623" s="39"/>
      <c r="AS623" s="234"/>
      <c r="AT623" s="39"/>
    </row>
    <row r="624" spans="2:46" ht="13.5" customHeight="1" x14ac:dyDescent="0.15">
      <c r="B624" s="290"/>
      <c r="C624" s="29" t="s">
        <v>35</v>
      </c>
      <c r="D624" s="187"/>
      <c r="E624" s="58"/>
      <c r="F624" s="188"/>
      <c r="G624" s="188"/>
      <c r="H624" s="188"/>
      <c r="I624" s="64"/>
      <c r="J624" s="64"/>
      <c r="K624" s="189"/>
      <c r="L624" s="259"/>
      <c r="M624" s="259"/>
      <c r="N624" s="58"/>
      <c r="O624" s="30"/>
      <c r="P624" s="58"/>
      <c r="Q624" s="30"/>
      <c r="R624" s="134"/>
      <c r="S624" s="206"/>
      <c r="T624" s="290"/>
      <c r="U624" s="29" t="s">
        <v>35</v>
      </c>
      <c r="V624" s="187"/>
      <c r="W624" s="58"/>
      <c r="X624" s="188"/>
      <c r="Y624" s="188"/>
      <c r="Z624" s="188"/>
      <c r="AA624" s="64"/>
      <c r="AB624" s="64"/>
      <c r="AC624" s="189"/>
      <c r="AD624" s="259"/>
      <c r="AE624" s="259"/>
      <c r="AF624" s="58"/>
      <c r="AG624" s="30"/>
      <c r="AH624" s="58"/>
      <c r="AI624" s="30"/>
      <c r="AJ624" s="134"/>
      <c r="AK624" s="208"/>
      <c r="AL624" s="290"/>
      <c r="AM624" s="88" t="str">
        <f t="shared" si="54"/>
        <v/>
      </c>
      <c r="AN624" s="123" t="str">
        <f t="shared" si="55"/>
        <v/>
      </c>
      <c r="AO624" s="123" t="str">
        <f t="shared" si="56"/>
        <v/>
      </c>
      <c r="AP624" s="123" t="str">
        <f t="shared" si="57"/>
        <v/>
      </c>
      <c r="AQ624" s="89" t="str">
        <f t="shared" si="58"/>
        <v/>
      </c>
      <c r="AR624" s="39"/>
      <c r="AS624" s="234"/>
      <c r="AT624" s="39"/>
    </row>
    <row r="625" spans="2:46" ht="13.5" customHeight="1" x14ac:dyDescent="0.15">
      <c r="B625" s="290"/>
      <c r="C625" s="29" t="s">
        <v>36</v>
      </c>
      <c r="D625" s="187"/>
      <c r="E625" s="58"/>
      <c r="F625" s="188"/>
      <c r="G625" s="188"/>
      <c r="H625" s="188"/>
      <c r="I625" s="64"/>
      <c r="J625" s="64"/>
      <c r="K625" s="189"/>
      <c r="L625" s="259"/>
      <c r="M625" s="259"/>
      <c r="N625" s="58"/>
      <c r="O625" s="30"/>
      <c r="P625" s="58"/>
      <c r="Q625" s="30"/>
      <c r="R625" s="134"/>
      <c r="S625" s="206"/>
      <c r="T625" s="290"/>
      <c r="U625" s="29" t="s">
        <v>36</v>
      </c>
      <c r="V625" s="187"/>
      <c r="W625" s="58"/>
      <c r="X625" s="188"/>
      <c r="Y625" s="188"/>
      <c r="Z625" s="188"/>
      <c r="AA625" s="64"/>
      <c r="AB625" s="64"/>
      <c r="AC625" s="189"/>
      <c r="AD625" s="259"/>
      <c r="AE625" s="259"/>
      <c r="AF625" s="58"/>
      <c r="AG625" s="30"/>
      <c r="AH625" s="58"/>
      <c r="AI625" s="30"/>
      <c r="AJ625" s="134"/>
      <c r="AK625" s="208"/>
      <c r="AL625" s="290"/>
      <c r="AM625" s="88" t="str">
        <f t="shared" si="54"/>
        <v/>
      </c>
      <c r="AN625" s="123" t="str">
        <f t="shared" si="55"/>
        <v/>
      </c>
      <c r="AO625" s="123" t="str">
        <f t="shared" si="56"/>
        <v/>
      </c>
      <c r="AP625" s="123" t="str">
        <f t="shared" si="57"/>
        <v/>
      </c>
      <c r="AQ625" s="89" t="str">
        <f t="shared" si="58"/>
        <v/>
      </c>
      <c r="AR625" s="39"/>
      <c r="AS625" s="234"/>
      <c r="AT625" s="39"/>
    </row>
    <row r="626" spans="2:46" ht="13.5" customHeight="1" x14ac:dyDescent="0.15">
      <c r="B626" s="290"/>
      <c r="C626" s="29" t="s">
        <v>38</v>
      </c>
      <c r="D626" s="187"/>
      <c r="E626" s="58"/>
      <c r="F626" s="188"/>
      <c r="G626" s="188"/>
      <c r="H626" s="188"/>
      <c r="I626" s="64"/>
      <c r="J626" s="64"/>
      <c r="K626" s="189"/>
      <c r="L626" s="259"/>
      <c r="M626" s="259"/>
      <c r="N626" s="58"/>
      <c r="O626" s="30"/>
      <c r="P626" s="58"/>
      <c r="Q626" s="30"/>
      <c r="R626" s="134"/>
      <c r="S626" s="206"/>
      <c r="T626" s="290"/>
      <c r="U626" s="29" t="s">
        <v>38</v>
      </c>
      <c r="V626" s="187"/>
      <c r="W626" s="58"/>
      <c r="X626" s="188"/>
      <c r="Y626" s="188"/>
      <c r="Z626" s="188"/>
      <c r="AA626" s="64"/>
      <c r="AB626" s="64"/>
      <c r="AC626" s="189"/>
      <c r="AD626" s="259"/>
      <c r="AE626" s="259"/>
      <c r="AF626" s="58"/>
      <c r="AG626" s="30"/>
      <c r="AH626" s="58"/>
      <c r="AI626" s="30"/>
      <c r="AJ626" s="134"/>
      <c r="AK626" s="208"/>
      <c r="AL626" s="290"/>
      <c r="AM626" s="88" t="str">
        <f t="shared" si="54"/>
        <v/>
      </c>
      <c r="AN626" s="123" t="str">
        <f t="shared" si="55"/>
        <v/>
      </c>
      <c r="AO626" s="123" t="str">
        <f t="shared" si="56"/>
        <v/>
      </c>
      <c r="AP626" s="123" t="str">
        <f t="shared" si="57"/>
        <v/>
      </c>
      <c r="AQ626" s="89" t="str">
        <f t="shared" si="58"/>
        <v/>
      </c>
      <c r="AR626" s="39"/>
      <c r="AS626" s="234"/>
      <c r="AT626" s="39"/>
    </row>
    <row r="627" spans="2:46" ht="13.5" customHeight="1" thickBot="1" x14ac:dyDescent="0.2">
      <c r="B627" s="291"/>
      <c r="C627" s="29"/>
      <c r="D627" s="187"/>
      <c r="E627" s="58"/>
      <c r="F627" s="190"/>
      <c r="G627" s="190"/>
      <c r="H627" s="190"/>
      <c r="I627" s="58"/>
      <c r="J627" s="58"/>
      <c r="K627" s="189"/>
      <c r="L627" s="259"/>
      <c r="M627" s="259"/>
      <c r="N627" s="58"/>
      <c r="O627" s="30"/>
      <c r="P627" s="58"/>
      <c r="Q627" s="30"/>
      <c r="R627" s="185"/>
      <c r="S627" s="206"/>
      <c r="T627" s="291"/>
      <c r="U627" s="29"/>
      <c r="V627" s="187"/>
      <c r="W627" s="58"/>
      <c r="X627" s="190"/>
      <c r="Y627" s="190"/>
      <c r="Z627" s="190"/>
      <c r="AA627" s="58"/>
      <c r="AB627" s="58"/>
      <c r="AC627" s="189"/>
      <c r="AD627" s="259"/>
      <c r="AE627" s="259"/>
      <c r="AF627" s="58"/>
      <c r="AG627" s="30"/>
      <c r="AH627" s="58"/>
      <c r="AI627" s="30"/>
      <c r="AJ627" s="185"/>
      <c r="AK627" s="208"/>
      <c r="AL627" s="291"/>
      <c r="AM627" s="124" t="str">
        <f t="shared" si="54"/>
        <v/>
      </c>
      <c r="AN627" s="125" t="str">
        <f t="shared" si="55"/>
        <v/>
      </c>
      <c r="AO627" s="125" t="str">
        <f t="shared" si="56"/>
        <v/>
      </c>
      <c r="AP627" s="125" t="str">
        <f t="shared" si="57"/>
        <v/>
      </c>
      <c r="AQ627" s="126" t="str">
        <f t="shared" si="58"/>
        <v/>
      </c>
      <c r="AR627" s="39"/>
      <c r="AS627" s="234"/>
      <c r="AT627" s="39"/>
    </row>
    <row r="628" spans="2:46" ht="13.5" customHeight="1" x14ac:dyDescent="0.15">
      <c r="B628" s="289" t="s">
        <v>191</v>
      </c>
      <c r="C628" s="27" t="s">
        <v>34</v>
      </c>
      <c r="D628" s="41"/>
      <c r="E628" s="57"/>
      <c r="F628" s="98"/>
      <c r="G628" s="98"/>
      <c r="H628" s="98"/>
      <c r="I628" s="62"/>
      <c r="J628" s="62"/>
      <c r="K628" s="63"/>
      <c r="L628" s="258"/>
      <c r="M628" s="258"/>
      <c r="N628" s="57"/>
      <c r="O628" s="28"/>
      <c r="P628" s="57"/>
      <c r="Q628" s="28"/>
      <c r="R628" s="133"/>
      <c r="S628" s="206"/>
      <c r="T628" s="289" t="s">
        <v>191</v>
      </c>
      <c r="U628" s="27" t="s">
        <v>34</v>
      </c>
      <c r="V628" s="41"/>
      <c r="W628" s="57"/>
      <c r="X628" s="98"/>
      <c r="Y628" s="98"/>
      <c r="Z628" s="98"/>
      <c r="AA628" s="62"/>
      <c r="AB628" s="62"/>
      <c r="AC628" s="63"/>
      <c r="AD628" s="258"/>
      <c r="AE628" s="258"/>
      <c r="AF628" s="57"/>
      <c r="AG628" s="28"/>
      <c r="AH628" s="57"/>
      <c r="AI628" s="28"/>
      <c r="AJ628" s="133"/>
      <c r="AK628" s="208"/>
      <c r="AL628" s="289" t="s">
        <v>191</v>
      </c>
      <c r="AM628" s="121" t="str">
        <f t="shared" si="54"/>
        <v/>
      </c>
      <c r="AN628" s="97" t="str">
        <f t="shared" si="55"/>
        <v/>
      </c>
      <c r="AO628" s="97" t="str">
        <f t="shared" si="56"/>
        <v/>
      </c>
      <c r="AP628" s="97" t="str">
        <f t="shared" si="57"/>
        <v/>
      </c>
      <c r="AQ628" s="122" t="str">
        <f t="shared" si="58"/>
        <v/>
      </c>
      <c r="AR628" s="39"/>
      <c r="AS628" s="234"/>
      <c r="AT628" s="39"/>
    </row>
    <row r="629" spans="2:46" ht="13.5" customHeight="1" x14ac:dyDescent="0.15">
      <c r="B629" s="290"/>
      <c r="C629" s="29" t="s">
        <v>35</v>
      </c>
      <c r="D629" s="187"/>
      <c r="E629" s="58"/>
      <c r="F629" s="188"/>
      <c r="G629" s="188"/>
      <c r="H629" s="188"/>
      <c r="I629" s="64"/>
      <c r="J629" s="64"/>
      <c r="K629" s="189"/>
      <c r="L629" s="259"/>
      <c r="M629" s="259"/>
      <c r="N629" s="58"/>
      <c r="O629" s="30"/>
      <c r="P629" s="58"/>
      <c r="Q629" s="30"/>
      <c r="R629" s="134"/>
      <c r="S629" s="206"/>
      <c r="T629" s="290"/>
      <c r="U629" s="29" t="s">
        <v>35</v>
      </c>
      <c r="V629" s="187"/>
      <c r="W629" s="58"/>
      <c r="X629" s="188"/>
      <c r="Y629" s="188"/>
      <c r="Z629" s="188"/>
      <c r="AA629" s="64"/>
      <c r="AB629" s="64"/>
      <c r="AC629" s="189"/>
      <c r="AD629" s="259"/>
      <c r="AE629" s="259"/>
      <c r="AF629" s="58"/>
      <c r="AG629" s="30"/>
      <c r="AH629" s="58"/>
      <c r="AI629" s="30"/>
      <c r="AJ629" s="134"/>
      <c r="AK629" s="208"/>
      <c r="AL629" s="290"/>
      <c r="AM629" s="88" t="str">
        <f t="shared" si="54"/>
        <v/>
      </c>
      <c r="AN629" s="123" t="str">
        <f t="shared" si="55"/>
        <v/>
      </c>
      <c r="AO629" s="123" t="str">
        <f t="shared" si="56"/>
        <v/>
      </c>
      <c r="AP629" s="123" t="str">
        <f t="shared" si="57"/>
        <v/>
      </c>
      <c r="AQ629" s="89" t="str">
        <f t="shared" si="58"/>
        <v/>
      </c>
      <c r="AR629" s="39"/>
      <c r="AS629" s="234"/>
      <c r="AT629" s="39"/>
    </row>
    <row r="630" spans="2:46" ht="13.5" customHeight="1" x14ac:dyDescent="0.15">
      <c r="B630" s="290"/>
      <c r="C630" s="29" t="s">
        <v>36</v>
      </c>
      <c r="D630" s="187"/>
      <c r="E630" s="58"/>
      <c r="F630" s="188"/>
      <c r="G630" s="188"/>
      <c r="H630" s="188"/>
      <c r="I630" s="64"/>
      <c r="J630" s="64"/>
      <c r="K630" s="189"/>
      <c r="L630" s="259"/>
      <c r="M630" s="259"/>
      <c r="N630" s="58"/>
      <c r="O630" s="30"/>
      <c r="P630" s="58"/>
      <c r="Q630" s="30"/>
      <c r="R630" s="134"/>
      <c r="S630" s="206"/>
      <c r="T630" s="290"/>
      <c r="U630" s="29" t="s">
        <v>36</v>
      </c>
      <c r="V630" s="187"/>
      <c r="W630" s="58"/>
      <c r="X630" s="188"/>
      <c r="Y630" s="188"/>
      <c r="Z630" s="188"/>
      <c r="AA630" s="64"/>
      <c r="AB630" s="64"/>
      <c r="AC630" s="189"/>
      <c r="AD630" s="259"/>
      <c r="AE630" s="259"/>
      <c r="AF630" s="58"/>
      <c r="AG630" s="30"/>
      <c r="AH630" s="58"/>
      <c r="AI630" s="30"/>
      <c r="AJ630" s="134"/>
      <c r="AK630" s="208"/>
      <c r="AL630" s="290"/>
      <c r="AM630" s="88" t="str">
        <f t="shared" si="54"/>
        <v/>
      </c>
      <c r="AN630" s="123" t="str">
        <f t="shared" si="55"/>
        <v/>
      </c>
      <c r="AO630" s="123" t="str">
        <f t="shared" si="56"/>
        <v/>
      </c>
      <c r="AP630" s="123" t="str">
        <f t="shared" si="57"/>
        <v/>
      </c>
      <c r="AQ630" s="89" t="str">
        <f t="shared" si="58"/>
        <v/>
      </c>
      <c r="AR630" s="39"/>
      <c r="AS630" s="234"/>
      <c r="AT630" s="39"/>
    </row>
    <row r="631" spans="2:46" ht="13.5" customHeight="1" x14ac:dyDescent="0.15">
      <c r="B631" s="290"/>
      <c r="C631" s="29" t="s">
        <v>38</v>
      </c>
      <c r="D631" s="187"/>
      <c r="E631" s="58"/>
      <c r="F631" s="188"/>
      <c r="G631" s="188"/>
      <c r="H631" s="188"/>
      <c r="I631" s="64"/>
      <c r="J631" s="64"/>
      <c r="K631" s="189"/>
      <c r="L631" s="259"/>
      <c r="M631" s="259"/>
      <c r="N631" s="58"/>
      <c r="O631" s="30"/>
      <c r="P631" s="58"/>
      <c r="Q631" s="30"/>
      <c r="R631" s="134"/>
      <c r="S631" s="206"/>
      <c r="T631" s="290"/>
      <c r="U631" s="29" t="s">
        <v>38</v>
      </c>
      <c r="V631" s="187"/>
      <c r="W631" s="58"/>
      <c r="X631" s="188"/>
      <c r="Y631" s="188"/>
      <c r="Z631" s="188"/>
      <c r="AA631" s="64"/>
      <c r="AB631" s="64"/>
      <c r="AC631" s="189"/>
      <c r="AD631" s="259"/>
      <c r="AE631" s="259"/>
      <c r="AF631" s="58"/>
      <c r="AG631" s="30"/>
      <c r="AH631" s="58"/>
      <c r="AI631" s="30"/>
      <c r="AJ631" s="134"/>
      <c r="AK631" s="208"/>
      <c r="AL631" s="290"/>
      <c r="AM631" s="88" t="str">
        <f t="shared" si="54"/>
        <v/>
      </c>
      <c r="AN631" s="123" t="str">
        <f t="shared" si="55"/>
        <v/>
      </c>
      <c r="AO631" s="123" t="str">
        <f t="shared" si="56"/>
        <v/>
      </c>
      <c r="AP631" s="123" t="str">
        <f t="shared" si="57"/>
        <v/>
      </c>
      <c r="AQ631" s="89" t="str">
        <f t="shared" si="58"/>
        <v/>
      </c>
      <c r="AR631" s="39"/>
      <c r="AS631" s="234"/>
      <c r="AT631" s="39"/>
    </row>
    <row r="632" spans="2:46" ht="13.5" customHeight="1" thickBot="1" x14ac:dyDescent="0.2">
      <c r="B632" s="291"/>
      <c r="C632" s="29"/>
      <c r="D632" s="187"/>
      <c r="E632" s="58"/>
      <c r="F632" s="190"/>
      <c r="G632" s="190"/>
      <c r="H632" s="190"/>
      <c r="I632" s="58"/>
      <c r="J632" s="58"/>
      <c r="K632" s="189"/>
      <c r="L632" s="259"/>
      <c r="M632" s="259"/>
      <c r="N632" s="58"/>
      <c r="O632" s="30"/>
      <c r="P632" s="58"/>
      <c r="Q632" s="30"/>
      <c r="R632" s="185"/>
      <c r="S632" s="206"/>
      <c r="T632" s="291"/>
      <c r="U632" s="29"/>
      <c r="V632" s="187"/>
      <c r="W632" s="58"/>
      <c r="X632" s="190"/>
      <c r="Y632" s="190"/>
      <c r="Z632" s="190"/>
      <c r="AA632" s="58"/>
      <c r="AB632" s="58"/>
      <c r="AC632" s="189"/>
      <c r="AD632" s="259"/>
      <c r="AE632" s="259"/>
      <c r="AF632" s="58"/>
      <c r="AG632" s="30"/>
      <c r="AH632" s="58"/>
      <c r="AI632" s="30"/>
      <c r="AJ632" s="185"/>
      <c r="AK632" s="208"/>
      <c r="AL632" s="291"/>
      <c r="AM632" s="124" t="str">
        <f t="shared" si="54"/>
        <v/>
      </c>
      <c r="AN632" s="125" t="str">
        <f t="shared" si="55"/>
        <v/>
      </c>
      <c r="AO632" s="125" t="str">
        <f t="shared" si="56"/>
        <v/>
      </c>
      <c r="AP632" s="125" t="str">
        <f t="shared" si="57"/>
        <v/>
      </c>
      <c r="AQ632" s="126" t="str">
        <f t="shared" si="58"/>
        <v/>
      </c>
      <c r="AR632" s="39"/>
      <c r="AS632" s="234"/>
      <c r="AT632" s="39"/>
    </row>
    <row r="633" spans="2:46" ht="13.5" customHeight="1" x14ac:dyDescent="0.15">
      <c r="B633" s="289" t="s">
        <v>192</v>
      </c>
      <c r="C633" s="27" t="s">
        <v>34</v>
      </c>
      <c r="D633" s="41"/>
      <c r="E633" s="57"/>
      <c r="F633" s="98"/>
      <c r="G633" s="98"/>
      <c r="H633" s="98"/>
      <c r="I633" s="62"/>
      <c r="J633" s="62"/>
      <c r="K633" s="63"/>
      <c r="L633" s="258"/>
      <c r="M633" s="258"/>
      <c r="N633" s="57"/>
      <c r="O633" s="28"/>
      <c r="P633" s="57"/>
      <c r="Q633" s="28"/>
      <c r="R633" s="133"/>
      <c r="S633" s="206"/>
      <c r="T633" s="289" t="s">
        <v>192</v>
      </c>
      <c r="U633" s="27" t="s">
        <v>34</v>
      </c>
      <c r="V633" s="41"/>
      <c r="W633" s="57"/>
      <c r="X633" s="98"/>
      <c r="Y633" s="98"/>
      <c r="Z633" s="98"/>
      <c r="AA633" s="62"/>
      <c r="AB633" s="62"/>
      <c r="AC633" s="63"/>
      <c r="AD633" s="258"/>
      <c r="AE633" s="258"/>
      <c r="AF633" s="57"/>
      <c r="AG633" s="28"/>
      <c r="AH633" s="57"/>
      <c r="AI633" s="28"/>
      <c r="AJ633" s="133"/>
      <c r="AK633" s="208"/>
      <c r="AL633" s="289" t="s">
        <v>192</v>
      </c>
      <c r="AM633" s="121" t="str">
        <f t="shared" si="54"/>
        <v/>
      </c>
      <c r="AN633" s="97" t="str">
        <f t="shared" si="55"/>
        <v/>
      </c>
      <c r="AO633" s="97" t="str">
        <f t="shared" si="56"/>
        <v/>
      </c>
      <c r="AP633" s="97" t="str">
        <f t="shared" si="57"/>
        <v/>
      </c>
      <c r="AQ633" s="122" t="str">
        <f t="shared" si="58"/>
        <v/>
      </c>
      <c r="AR633" s="39"/>
      <c r="AS633" s="234"/>
      <c r="AT633" s="39"/>
    </row>
    <row r="634" spans="2:46" ht="13.5" customHeight="1" x14ac:dyDescent="0.15">
      <c r="B634" s="290"/>
      <c r="C634" s="29" t="s">
        <v>35</v>
      </c>
      <c r="D634" s="187"/>
      <c r="E634" s="58"/>
      <c r="F634" s="188"/>
      <c r="G634" s="188"/>
      <c r="H634" s="188"/>
      <c r="I634" s="64"/>
      <c r="J634" s="64"/>
      <c r="K634" s="189"/>
      <c r="L634" s="259"/>
      <c r="M634" s="259"/>
      <c r="N634" s="58"/>
      <c r="O634" s="30"/>
      <c r="P634" s="58"/>
      <c r="Q634" s="30"/>
      <c r="R634" s="134"/>
      <c r="S634" s="206"/>
      <c r="T634" s="290"/>
      <c r="U634" s="29" t="s">
        <v>35</v>
      </c>
      <c r="V634" s="187"/>
      <c r="W634" s="58"/>
      <c r="X634" s="188"/>
      <c r="Y634" s="188"/>
      <c r="Z634" s="188"/>
      <c r="AA634" s="64"/>
      <c r="AB634" s="64"/>
      <c r="AC634" s="189"/>
      <c r="AD634" s="259"/>
      <c r="AE634" s="259"/>
      <c r="AF634" s="58"/>
      <c r="AG634" s="30"/>
      <c r="AH634" s="58"/>
      <c r="AI634" s="30"/>
      <c r="AJ634" s="134"/>
      <c r="AK634" s="208"/>
      <c r="AL634" s="290"/>
      <c r="AM634" s="88" t="str">
        <f t="shared" si="54"/>
        <v/>
      </c>
      <c r="AN634" s="123" t="str">
        <f t="shared" si="55"/>
        <v/>
      </c>
      <c r="AO634" s="123" t="str">
        <f t="shared" si="56"/>
        <v/>
      </c>
      <c r="AP634" s="123" t="str">
        <f t="shared" si="57"/>
        <v/>
      </c>
      <c r="AQ634" s="89" t="str">
        <f t="shared" si="58"/>
        <v/>
      </c>
      <c r="AR634" s="39"/>
      <c r="AS634" s="234"/>
      <c r="AT634" s="39"/>
    </row>
    <row r="635" spans="2:46" ht="13.5" customHeight="1" x14ac:dyDescent="0.15">
      <c r="B635" s="290"/>
      <c r="C635" s="29" t="s">
        <v>36</v>
      </c>
      <c r="D635" s="187"/>
      <c r="E635" s="58"/>
      <c r="F635" s="188"/>
      <c r="G635" s="188"/>
      <c r="H635" s="188"/>
      <c r="I635" s="64"/>
      <c r="J635" s="64"/>
      <c r="K635" s="189"/>
      <c r="L635" s="259"/>
      <c r="M635" s="259"/>
      <c r="N635" s="58"/>
      <c r="O635" s="30"/>
      <c r="P635" s="58"/>
      <c r="Q635" s="30"/>
      <c r="R635" s="134"/>
      <c r="S635" s="206"/>
      <c r="T635" s="290"/>
      <c r="U635" s="29" t="s">
        <v>36</v>
      </c>
      <c r="V635" s="187"/>
      <c r="W635" s="58"/>
      <c r="X635" s="188"/>
      <c r="Y635" s="188"/>
      <c r="Z635" s="188"/>
      <c r="AA635" s="64"/>
      <c r="AB635" s="64"/>
      <c r="AC635" s="189"/>
      <c r="AD635" s="259"/>
      <c r="AE635" s="259"/>
      <c r="AF635" s="58"/>
      <c r="AG635" s="30"/>
      <c r="AH635" s="58"/>
      <c r="AI635" s="30"/>
      <c r="AJ635" s="134"/>
      <c r="AK635" s="208"/>
      <c r="AL635" s="290"/>
      <c r="AM635" s="88" t="str">
        <f t="shared" si="54"/>
        <v/>
      </c>
      <c r="AN635" s="123" t="str">
        <f t="shared" si="55"/>
        <v/>
      </c>
      <c r="AO635" s="123" t="str">
        <f t="shared" si="56"/>
        <v/>
      </c>
      <c r="AP635" s="123" t="str">
        <f t="shared" si="57"/>
        <v/>
      </c>
      <c r="AQ635" s="89" t="str">
        <f t="shared" si="58"/>
        <v/>
      </c>
      <c r="AR635" s="39"/>
      <c r="AS635" s="234"/>
      <c r="AT635" s="39"/>
    </row>
    <row r="636" spans="2:46" ht="13.5" customHeight="1" x14ac:dyDescent="0.15">
      <c r="B636" s="290"/>
      <c r="C636" s="29" t="s">
        <v>38</v>
      </c>
      <c r="D636" s="187"/>
      <c r="E636" s="58"/>
      <c r="F636" s="188"/>
      <c r="G636" s="188"/>
      <c r="H636" s="188"/>
      <c r="I636" s="64"/>
      <c r="J636" s="64"/>
      <c r="K636" s="189"/>
      <c r="L636" s="259"/>
      <c r="M636" s="259"/>
      <c r="N636" s="58"/>
      <c r="O636" s="30"/>
      <c r="P636" s="58"/>
      <c r="Q636" s="30"/>
      <c r="R636" s="134"/>
      <c r="S636" s="206"/>
      <c r="T636" s="290"/>
      <c r="U636" s="29" t="s">
        <v>38</v>
      </c>
      <c r="V636" s="187"/>
      <c r="W636" s="58"/>
      <c r="X636" s="188"/>
      <c r="Y636" s="188"/>
      <c r="Z636" s="188"/>
      <c r="AA636" s="64"/>
      <c r="AB636" s="64"/>
      <c r="AC636" s="189"/>
      <c r="AD636" s="259"/>
      <c r="AE636" s="259"/>
      <c r="AF636" s="58"/>
      <c r="AG636" s="30"/>
      <c r="AH636" s="58"/>
      <c r="AI636" s="30"/>
      <c r="AJ636" s="134"/>
      <c r="AK636" s="208"/>
      <c r="AL636" s="290"/>
      <c r="AM636" s="88" t="str">
        <f t="shared" si="54"/>
        <v/>
      </c>
      <c r="AN636" s="123" t="str">
        <f t="shared" si="55"/>
        <v/>
      </c>
      <c r="AO636" s="123" t="str">
        <f t="shared" si="56"/>
        <v/>
      </c>
      <c r="AP636" s="123" t="str">
        <f t="shared" si="57"/>
        <v/>
      </c>
      <c r="AQ636" s="89" t="str">
        <f t="shared" si="58"/>
        <v/>
      </c>
      <c r="AR636" s="39"/>
      <c r="AS636" s="234"/>
      <c r="AT636" s="39"/>
    </row>
    <row r="637" spans="2:46" ht="13.5" customHeight="1" thickBot="1" x14ac:dyDescent="0.2">
      <c r="B637" s="291"/>
      <c r="C637" s="31"/>
      <c r="D637" s="43"/>
      <c r="E637" s="60"/>
      <c r="F637" s="191"/>
      <c r="G637" s="191"/>
      <c r="H637" s="191"/>
      <c r="I637" s="60"/>
      <c r="J637" s="60"/>
      <c r="K637" s="65"/>
      <c r="L637" s="260"/>
      <c r="M637" s="260"/>
      <c r="N637" s="60"/>
      <c r="O637" s="37"/>
      <c r="P637" s="60"/>
      <c r="Q637" s="37"/>
      <c r="R637" s="182"/>
      <c r="S637" s="206"/>
      <c r="T637" s="291"/>
      <c r="U637" s="31"/>
      <c r="V637" s="43"/>
      <c r="W637" s="60"/>
      <c r="X637" s="191"/>
      <c r="Y637" s="191"/>
      <c r="Z637" s="191"/>
      <c r="AA637" s="60"/>
      <c r="AB637" s="60"/>
      <c r="AC637" s="65"/>
      <c r="AD637" s="260"/>
      <c r="AE637" s="260"/>
      <c r="AF637" s="60"/>
      <c r="AG637" s="37"/>
      <c r="AH637" s="60"/>
      <c r="AI637" s="37"/>
      <c r="AJ637" s="182"/>
      <c r="AK637" s="208"/>
      <c r="AL637" s="291"/>
      <c r="AM637" s="124" t="str">
        <f t="shared" si="54"/>
        <v/>
      </c>
      <c r="AN637" s="125" t="str">
        <f t="shared" si="55"/>
        <v/>
      </c>
      <c r="AO637" s="125" t="str">
        <f t="shared" si="56"/>
        <v/>
      </c>
      <c r="AP637" s="125" t="str">
        <f t="shared" si="57"/>
        <v/>
      </c>
      <c r="AQ637" s="126" t="str">
        <f t="shared" si="58"/>
        <v/>
      </c>
      <c r="AR637" s="39"/>
      <c r="AS637" s="234"/>
      <c r="AT637" s="39"/>
    </row>
    <row r="638" spans="2:46" ht="13.5" customHeight="1" thickBot="1" x14ac:dyDescent="0.2">
      <c r="B638" s="206"/>
      <c r="C638" s="206"/>
      <c r="D638" s="206"/>
      <c r="E638" s="206"/>
      <c r="F638" s="206"/>
      <c r="G638" s="206"/>
      <c r="H638" s="206"/>
      <c r="I638" s="206"/>
      <c r="J638" s="206"/>
      <c r="K638" s="206"/>
      <c r="L638" s="206"/>
      <c r="M638" s="206"/>
      <c r="N638" s="206"/>
      <c r="O638" s="250"/>
      <c r="P638" s="206"/>
      <c r="Q638" s="206"/>
      <c r="R638" s="93"/>
      <c r="S638" s="206"/>
      <c r="T638" s="206"/>
      <c r="U638" s="206"/>
      <c r="V638" s="206"/>
      <c r="W638" s="206"/>
      <c r="X638" s="206"/>
      <c r="Y638" s="206"/>
      <c r="Z638" s="206"/>
      <c r="AA638" s="206"/>
      <c r="AB638" s="206"/>
      <c r="AC638" s="206"/>
      <c r="AD638" s="206"/>
      <c r="AE638" s="206"/>
      <c r="AF638" s="206"/>
      <c r="AG638" s="250"/>
      <c r="AH638" s="206"/>
      <c r="AI638" s="206"/>
      <c r="AJ638" s="93"/>
      <c r="AK638" s="208"/>
      <c r="AL638" s="208"/>
      <c r="AM638" s="42"/>
      <c r="AN638" s="42"/>
      <c r="AO638" s="42"/>
      <c r="AP638" s="39"/>
      <c r="AQ638" s="39"/>
      <c r="AR638" s="39"/>
      <c r="AS638" s="234"/>
      <c r="AT638" s="39"/>
    </row>
    <row r="639" spans="2:46" ht="13.95" customHeight="1" x14ac:dyDescent="0.15">
      <c r="B639" s="141"/>
      <c r="C639" s="211"/>
      <c r="D639" s="103"/>
      <c r="E639" s="261"/>
      <c r="F639" s="32" t="s">
        <v>51</v>
      </c>
      <c r="G639" s="212" t="s">
        <v>51</v>
      </c>
      <c r="H639" s="212" t="s">
        <v>51</v>
      </c>
      <c r="I639" s="212" t="s">
        <v>51</v>
      </c>
      <c r="J639" s="212" t="s">
        <v>51</v>
      </c>
      <c r="K639" s="104"/>
      <c r="L639" s="104"/>
      <c r="M639" s="104"/>
      <c r="N639" s="104"/>
      <c r="O639" s="252"/>
      <c r="P639" s="104"/>
      <c r="Q639" s="105"/>
      <c r="R639" s="106"/>
      <c r="T639" s="141"/>
      <c r="U639" s="211"/>
      <c r="V639" s="103"/>
      <c r="W639" s="261"/>
      <c r="X639" s="32" t="s">
        <v>51</v>
      </c>
      <c r="Y639" s="212" t="s">
        <v>51</v>
      </c>
      <c r="Z639" s="212" t="s">
        <v>51</v>
      </c>
      <c r="AA639" s="212" t="s">
        <v>51</v>
      </c>
      <c r="AB639" s="212" t="s">
        <v>51</v>
      </c>
      <c r="AC639" s="104"/>
      <c r="AD639" s="104"/>
      <c r="AE639" s="104"/>
      <c r="AF639" s="104"/>
      <c r="AG639" s="252"/>
      <c r="AH639" s="104"/>
      <c r="AI639" s="105"/>
      <c r="AJ639" s="106"/>
    </row>
    <row r="640" spans="2:46" ht="14.4" customHeight="1" thickBot="1" x14ac:dyDescent="0.2">
      <c r="B640" s="142"/>
      <c r="C640" s="208"/>
      <c r="F640" s="92" t="s">
        <v>30</v>
      </c>
      <c r="G640" s="250" t="s">
        <v>41</v>
      </c>
      <c r="H640" s="250" t="s">
        <v>44</v>
      </c>
      <c r="I640" s="250" t="s">
        <v>47</v>
      </c>
      <c r="J640" s="250" t="s">
        <v>57</v>
      </c>
      <c r="R640" s="107"/>
      <c r="T640" s="142"/>
      <c r="U640" s="208"/>
      <c r="V640" s="8"/>
      <c r="W640" s="232"/>
      <c r="X640" s="92" t="s">
        <v>30</v>
      </c>
      <c r="Y640" s="250" t="s">
        <v>41</v>
      </c>
      <c r="Z640" s="250" t="s">
        <v>44</v>
      </c>
      <c r="AA640" s="250" t="s">
        <v>47</v>
      </c>
      <c r="AB640" s="250" t="s">
        <v>57</v>
      </c>
      <c r="AC640" s="12"/>
      <c r="AD640" s="12"/>
      <c r="AE640" s="12"/>
      <c r="AF640" s="12"/>
      <c r="AH640" s="12"/>
      <c r="AI640" s="13"/>
      <c r="AJ640" s="107"/>
    </row>
    <row r="641" spans="2:36" x14ac:dyDescent="0.15">
      <c r="B641" s="289" t="s">
        <v>193</v>
      </c>
      <c r="C641" s="27" t="s">
        <v>34</v>
      </c>
      <c r="D641" s="108"/>
      <c r="E641" s="262"/>
      <c r="F641" s="137">
        <f t="shared" ref="F641:J644" si="59">MIN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28.230354999999999</v>
      </c>
      <c r="G641" s="137">
        <f t="shared" si="59"/>
        <v>33.598252000000002</v>
      </c>
      <c r="H641" s="137">
        <f t="shared" si="59"/>
        <v>0.95620205999999996</v>
      </c>
      <c r="I641" s="137">
        <f t="shared" si="59"/>
        <v>0.95804133000000002</v>
      </c>
      <c r="J641" s="137">
        <f t="shared" si="59"/>
        <v>5.1735907999999997E-2</v>
      </c>
      <c r="K641" s="111"/>
      <c r="L641" s="111"/>
      <c r="M641" s="111"/>
      <c r="N641" s="111"/>
      <c r="O641" s="263"/>
      <c r="P641" s="111"/>
      <c r="Q641" s="112"/>
      <c r="R641" s="113"/>
      <c r="T641" s="289" t="s">
        <v>193</v>
      </c>
      <c r="U641" s="27" t="s">
        <v>34</v>
      </c>
      <c r="V641" s="108"/>
      <c r="W641" s="262"/>
      <c r="X641" s="137">
        <f t="shared" ref="X641:AB644" si="60">MIN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28.255122</v>
      </c>
      <c r="Y641" s="137">
        <f t="shared" si="60"/>
        <v>33.587857999999997</v>
      </c>
      <c r="Z641" s="137">
        <f t="shared" si="60"/>
        <v>0.95616933999999998</v>
      </c>
      <c r="AA641" s="137">
        <f t="shared" si="60"/>
        <v>0.95800505000000002</v>
      </c>
      <c r="AB641" s="137">
        <f t="shared" si="60"/>
        <v>5.125503E-2</v>
      </c>
      <c r="AC641" s="111"/>
      <c r="AD641" s="111"/>
      <c r="AE641" s="111"/>
      <c r="AF641" s="111"/>
      <c r="AG641" s="263"/>
      <c r="AH641" s="111"/>
      <c r="AI641" s="112"/>
      <c r="AJ641" s="113"/>
    </row>
    <row r="642" spans="2:36" x14ac:dyDescent="0.15">
      <c r="B642" s="290"/>
      <c r="C642" s="29" t="s">
        <v>35</v>
      </c>
      <c r="D642" s="109"/>
      <c r="E642" s="264"/>
      <c r="F642" s="20">
        <f t="shared" si="59"/>
        <v>32.233747000000001</v>
      </c>
      <c r="G642" s="20">
        <f t="shared" si="59"/>
        <v>36.644689</v>
      </c>
      <c r="H642" s="20">
        <f t="shared" si="59"/>
        <v>0.97558082999999995</v>
      </c>
      <c r="I642" s="20">
        <f t="shared" si="59"/>
        <v>0.97671732</v>
      </c>
      <c r="J642" s="20">
        <f t="shared" si="59"/>
        <v>2.7914743999999998E-2</v>
      </c>
      <c r="K642" s="114"/>
      <c r="L642" s="114"/>
      <c r="M642" s="114"/>
      <c r="N642" s="114"/>
      <c r="O642" s="265"/>
      <c r="P642" s="114"/>
      <c r="Q642" s="115"/>
      <c r="R642" s="116"/>
      <c r="T642" s="290"/>
      <c r="U642" s="29" t="s">
        <v>35</v>
      </c>
      <c r="V642" s="109"/>
      <c r="W642" s="264"/>
      <c r="X642" s="20">
        <f t="shared" si="60"/>
        <v>32.262165000000003</v>
      </c>
      <c r="Y642" s="20">
        <f t="shared" si="60"/>
        <v>36.659258999999999</v>
      </c>
      <c r="Z642" s="20">
        <f t="shared" si="60"/>
        <v>0.97560155000000004</v>
      </c>
      <c r="AA642" s="20">
        <f t="shared" si="60"/>
        <v>0.97683416999999995</v>
      </c>
      <c r="AB642" s="20">
        <f t="shared" si="60"/>
        <v>2.7650312E-2</v>
      </c>
      <c r="AC642" s="114"/>
      <c r="AD642" s="114"/>
      <c r="AE642" s="114"/>
      <c r="AF642" s="114"/>
      <c r="AG642" s="265"/>
      <c r="AH642" s="114"/>
      <c r="AI642" s="115"/>
      <c r="AJ642" s="116"/>
    </row>
    <row r="643" spans="2:36" x14ac:dyDescent="0.15">
      <c r="B643" s="290"/>
      <c r="C643" s="29" t="s">
        <v>36</v>
      </c>
      <c r="D643" s="109"/>
      <c r="E643" s="264"/>
      <c r="F643" s="20">
        <f t="shared" si="59"/>
        <v>37.537492999999998</v>
      </c>
      <c r="G643" s="20">
        <f t="shared" si="59"/>
        <v>41.029935999999999</v>
      </c>
      <c r="H643" s="20">
        <f t="shared" si="59"/>
        <v>0.98775630999999997</v>
      </c>
      <c r="I643" s="20">
        <f t="shared" si="59"/>
        <v>0.99176690000000001</v>
      </c>
      <c r="J643" s="20">
        <f t="shared" si="59"/>
        <v>1.3640298E-2</v>
      </c>
      <c r="K643" s="114"/>
      <c r="L643" s="114"/>
      <c r="M643" s="114"/>
      <c r="N643" s="114"/>
      <c r="O643" s="265"/>
      <c r="P643" s="114"/>
      <c r="Q643" s="115"/>
      <c r="R643" s="116"/>
      <c r="T643" s="290"/>
      <c r="U643" s="29" t="s">
        <v>36</v>
      </c>
      <c r="V643" s="109"/>
      <c r="W643" s="264"/>
      <c r="X643" s="20">
        <f t="shared" si="60"/>
        <v>37.511161999999999</v>
      </c>
      <c r="Y643" s="20">
        <f t="shared" si="60"/>
        <v>41.000303000000002</v>
      </c>
      <c r="Z643" s="20">
        <f t="shared" si="60"/>
        <v>0.98770771000000002</v>
      </c>
      <c r="AA643" s="20">
        <f t="shared" si="60"/>
        <v>0.99174896999999995</v>
      </c>
      <c r="AB643" s="20">
        <f t="shared" si="60"/>
        <v>1.3627577E-2</v>
      </c>
      <c r="AC643" s="114"/>
      <c r="AD643" s="114"/>
      <c r="AE643" s="114"/>
      <c r="AF643" s="114"/>
      <c r="AG643" s="265"/>
      <c r="AH643" s="114"/>
      <c r="AI643" s="115"/>
      <c r="AJ643" s="116"/>
    </row>
    <row r="644" spans="2:36" x14ac:dyDescent="0.15">
      <c r="B644" s="290"/>
      <c r="C644" s="29" t="s">
        <v>38</v>
      </c>
      <c r="D644" s="109"/>
      <c r="E644" s="264"/>
      <c r="F644" s="20">
        <f t="shared" si="59"/>
        <v>40.333325000000002</v>
      </c>
      <c r="G644" s="20">
        <f t="shared" si="59"/>
        <v>43.635134000000001</v>
      </c>
      <c r="H644" s="20">
        <f t="shared" si="59"/>
        <v>0.99168813</v>
      </c>
      <c r="I644" s="20">
        <f t="shared" si="59"/>
        <v>0.99600091999999996</v>
      </c>
      <c r="J644" s="20">
        <f t="shared" si="59"/>
        <v>7.8101669999999998E-3</v>
      </c>
      <c r="K644" s="114"/>
      <c r="L644" s="114"/>
      <c r="M644" s="114"/>
      <c r="N644" s="114"/>
      <c r="O644" s="265"/>
      <c r="P644" s="114"/>
      <c r="Q644" s="115"/>
      <c r="R644" s="116"/>
      <c r="T644" s="290"/>
      <c r="U644" s="29" t="s">
        <v>38</v>
      </c>
      <c r="V644" s="109"/>
      <c r="W644" s="264"/>
      <c r="X644" s="20">
        <f t="shared" si="60"/>
        <v>40.363405</v>
      </c>
      <c r="Y644" s="20">
        <f t="shared" si="60"/>
        <v>43.661327</v>
      </c>
      <c r="Z644" s="20">
        <f t="shared" si="60"/>
        <v>0.99168712000000003</v>
      </c>
      <c r="AA644" s="20">
        <f t="shared" si="60"/>
        <v>0.99602663000000002</v>
      </c>
      <c r="AB644" s="20">
        <f t="shared" si="60"/>
        <v>7.8312280000000008E-3</v>
      </c>
      <c r="AC644" s="114"/>
      <c r="AD644" s="114"/>
      <c r="AE644" s="114"/>
      <c r="AF644" s="114"/>
      <c r="AG644" s="265"/>
      <c r="AH644" s="114"/>
      <c r="AI644" s="115"/>
      <c r="AJ644" s="116"/>
    </row>
    <row r="645" spans="2:36" ht="12.6" customHeight="1" thickBot="1" x14ac:dyDescent="0.2">
      <c r="B645" s="291"/>
      <c r="C645" s="31"/>
      <c r="D645" s="110"/>
      <c r="E645" s="266"/>
      <c r="F645" s="186"/>
      <c r="G645" s="186"/>
      <c r="H645" s="186"/>
      <c r="I645" s="186"/>
      <c r="J645" s="186"/>
      <c r="K645" s="117"/>
      <c r="L645" s="117"/>
      <c r="M645" s="117"/>
      <c r="N645" s="117"/>
      <c r="O645" s="267"/>
      <c r="P645" s="117"/>
      <c r="Q645" s="118"/>
      <c r="R645" s="119"/>
      <c r="T645" s="291"/>
      <c r="U645" s="31"/>
      <c r="V645" s="110"/>
      <c r="W645" s="266"/>
      <c r="X645" s="186"/>
      <c r="Y645" s="186"/>
      <c r="Z645" s="186"/>
      <c r="AA645" s="186"/>
      <c r="AB645" s="186"/>
      <c r="AC645" s="117"/>
      <c r="AD645" s="117"/>
      <c r="AE645" s="117"/>
      <c r="AF645" s="117"/>
      <c r="AG645" s="267"/>
      <c r="AH645" s="117"/>
      <c r="AI645" s="118"/>
      <c r="AJ645" s="119"/>
    </row>
    <row r="646" spans="2:36" x14ac:dyDescent="0.15">
      <c r="B646" s="301" t="s">
        <v>194</v>
      </c>
      <c r="C646" s="27" t="s">
        <v>34</v>
      </c>
      <c r="D646" s="108"/>
      <c r="E646" s="262"/>
      <c r="F646" s="137">
        <f t="shared" ref="F646:J649" si="61">MAX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28.721309000000002</v>
      </c>
      <c r="G646" s="137">
        <f t="shared" si="61"/>
        <v>34.221986000000001</v>
      </c>
      <c r="H646" s="137">
        <f t="shared" si="61"/>
        <v>0.95984040999999998</v>
      </c>
      <c r="I646" s="137">
        <f t="shared" si="61"/>
        <v>0.96300574000000005</v>
      </c>
      <c r="J646" s="137">
        <f t="shared" si="61"/>
        <v>6.2362715999999999E-2</v>
      </c>
      <c r="K646" s="111"/>
      <c r="L646" s="111"/>
      <c r="M646" s="111"/>
      <c r="N646" s="111"/>
      <c r="O646" s="263"/>
      <c r="P646" s="111"/>
      <c r="Q646" s="112"/>
      <c r="R646" s="113"/>
      <c r="T646" s="301" t="s">
        <v>194</v>
      </c>
      <c r="U646" s="27" t="s">
        <v>34</v>
      </c>
      <c r="V646" s="108"/>
      <c r="W646" s="262"/>
      <c r="X646" s="137">
        <f t="shared" ref="X646:AB649" si="62">MAX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28.758095999999998</v>
      </c>
      <c r="Y646" s="137">
        <f t="shared" si="62"/>
        <v>34.242229999999999</v>
      </c>
      <c r="Z646" s="137">
        <f t="shared" si="62"/>
        <v>0.95971746999999996</v>
      </c>
      <c r="AA646" s="137">
        <f t="shared" si="62"/>
        <v>0.96287122999999997</v>
      </c>
      <c r="AB646" s="137">
        <f t="shared" si="62"/>
        <v>6.2151621999999997E-2</v>
      </c>
      <c r="AC646" s="111"/>
      <c r="AD646" s="111"/>
      <c r="AE646" s="111"/>
      <c r="AF646" s="111"/>
      <c r="AG646" s="263"/>
      <c r="AH646" s="111"/>
      <c r="AI646" s="112"/>
      <c r="AJ646" s="113"/>
    </row>
    <row r="647" spans="2:36" x14ac:dyDescent="0.15">
      <c r="B647" s="290"/>
      <c r="C647" s="29" t="s">
        <v>35</v>
      </c>
      <c r="D647" s="109"/>
      <c r="E647" s="264"/>
      <c r="F647" s="20">
        <f t="shared" si="61"/>
        <v>32.969090000000001</v>
      </c>
      <c r="G647" s="20">
        <f t="shared" si="61"/>
        <v>37.274982999999999</v>
      </c>
      <c r="H647" s="20">
        <f t="shared" si="61"/>
        <v>0.97794892</v>
      </c>
      <c r="I647" s="20">
        <f t="shared" si="61"/>
        <v>0.98040735000000001</v>
      </c>
      <c r="J647" s="20">
        <f t="shared" si="61"/>
        <v>3.5330634999999999E-2</v>
      </c>
      <c r="K647" s="114"/>
      <c r="L647" s="114"/>
      <c r="M647" s="114"/>
      <c r="N647" s="114"/>
      <c r="O647" s="265"/>
      <c r="P647" s="114"/>
      <c r="Q647" s="115"/>
      <c r="R647" s="116"/>
      <c r="T647" s="290"/>
      <c r="U647" s="29" t="s">
        <v>35</v>
      </c>
      <c r="V647" s="109"/>
      <c r="W647" s="264"/>
      <c r="X647" s="20">
        <f t="shared" si="62"/>
        <v>33.006132000000001</v>
      </c>
      <c r="Y647" s="20">
        <f t="shared" si="62"/>
        <v>37.313921999999998</v>
      </c>
      <c r="Z647" s="20">
        <f t="shared" si="62"/>
        <v>0.97806665999999998</v>
      </c>
      <c r="AA647" s="20">
        <f t="shared" si="62"/>
        <v>0.98056951999999997</v>
      </c>
      <c r="AB647" s="20">
        <f t="shared" si="62"/>
        <v>3.5342912999999997E-2</v>
      </c>
      <c r="AC647" s="114"/>
      <c r="AD647" s="114"/>
      <c r="AE647" s="114"/>
      <c r="AF647" s="114"/>
      <c r="AG647" s="265"/>
      <c r="AH647" s="114"/>
      <c r="AI647" s="115"/>
      <c r="AJ647" s="116"/>
    </row>
    <row r="648" spans="2:36" x14ac:dyDescent="0.15">
      <c r="B648" s="290"/>
      <c r="C648" s="29" t="s">
        <v>36</v>
      </c>
      <c r="D648" s="109"/>
      <c r="E648" s="264"/>
      <c r="F648" s="20">
        <f t="shared" si="61"/>
        <v>38.235321999999996</v>
      </c>
      <c r="G648" s="20">
        <f t="shared" si="61"/>
        <v>41.683706999999998</v>
      </c>
      <c r="H648" s="20">
        <f t="shared" si="61"/>
        <v>0.98948495999999997</v>
      </c>
      <c r="I648" s="20">
        <f t="shared" si="61"/>
        <v>0.99265307999999997</v>
      </c>
      <c r="J648" s="20">
        <f t="shared" si="61"/>
        <v>1.9343263999999999E-2</v>
      </c>
      <c r="K648" s="114"/>
      <c r="L648" s="114"/>
      <c r="M648" s="114"/>
      <c r="N648" s="114"/>
      <c r="O648" s="265"/>
      <c r="P648" s="114"/>
      <c r="Q648" s="115"/>
      <c r="R648" s="116"/>
      <c r="T648" s="290"/>
      <c r="U648" s="29" t="s">
        <v>36</v>
      </c>
      <c r="V648" s="109"/>
      <c r="W648" s="264"/>
      <c r="X648" s="20">
        <f t="shared" si="62"/>
        <v>38.209425000000003</v>
      </c>
      <c r="Y648" s="20">
        <f t="shared" si="62"/>
        <v>41.650708000000002</v>
      </c>
      <c r="Z648" s="20">
        <f t="shared" si="62"/>
        <v>0.98948965</v>
      </c>
      <c r="AA648" s="20">
        <f t="shared" si="62"/>
        <v>0.99308940000000001</v>
      </c>
      <c r="AB648" s="20">
        <f t="shared" si="62"/>
        <v>1.9321186000000001E-2</v>
      </c>
      <c r="AC648" s="114"/>
      <c r="AD648" s="114"/>
      <c r="AE648" s="114"/>
      <c r="AF648" s="114"/>
      <c r="AG648" s="265"/>
      <c r="AH648" s="114"/>
      <c r="AI648" s="115"/>
      <c r="AJ648" s="116"/>
    </row>
    <row r="649" spans="2:36" x14ac:dyDescent="0.15">
      <c r="B649" s="290"/>
      <c r="C649" s="29" t="s">
        <v>38</v>
      </c>
      <c r="D649" s="109"/>
      <c r="E649" s="264"/>
      <c r="F649" s="20">
        <f t="shared" si="61"/>
        <v>41.247826000000003</v>
      </c>
      <c r="G649" s="20">
        <f t="shared" si="61"/>
        <v>44.521687</v>
      </c>
      <c r="H649" s="20">
        <f t="shared" si="61"/>
        <v>0.99324232000000001</v>
      </c>
      <c r="I649" s="20">
        <f t="shared" si="61"/>
        <v>0.99645728</v>
      </c>
      <c r="J649" s="20">
        <f t="shared" si="61"/>
        <v>1.2083389999999999E-2</v>
      </c>
      <c r="K649" s="114"/>
      <c r="L649" s="114"/>
      <c r="M649" s="114"/>
      <c r="N649" s="114"/>
      <c r="O649" s="265"/>
      <c r="P649" s="114"/>
      <c r="Q649" s="115"/>
      <c r="R649" s="116"/>
      <c r="T649" s="290"/>
      <c r="U649" s="29" t="s">
        <v>38</v>
      </c>
      <c r="V649" s="109"/>
      <c r="W649" s="264"/>
      <c r="X649" s="20">
        <f t="shared" si="62"/>
        <v>41.264569000000002</v>
      </c>
      <c r="Y649" s="20">
        <f t="shared" si="62"/>
        <v>44.539506000000003</v>
      </c>
      <c r="Z649" s="20">
        <f t="shared" si="62"/>
        <v>0.99321992999999997</v>
      </c>
      <c r="AA649" s="20">
        <f t="shared" si="62"/>
        <v>0.99647752000000001</v>
      </c>
      <c r="AB649" s="20">
        <f t="shared" si="62"/>
        <v>1.2084094E-2</v>
      </c>
      <c r="AC649" s="114"/>
      <c r="AD649" s="114"/>
      <c r="AE649" s="114"/>
      <c r="AF649" s="114"/>
      <c r="AG649" s="265"/>
      <c r="AH649" s="114"/>
      <c r="AI649" s="115"/>
      <c r="AJ649" s="116"/>
    </row>
    <row r="650" spans="2:36" ht="12.6" customHeight="1" thickBot="1" x14ac:dyDescent="0.2">
      <c r="B650" s="291"/>
      <c r="C650" s="31"/>
      <c r="D650" s="110"/>
      <c r="E650" s="266"/>
      <c r="F650" s="186"/>
      <c r="G650" s="186"/>
      <c r="H650" s="186"/>
      <c r="I650" s="186"/>
      <c r="J650" s="186"/>
      <c r="K650" s="117"/>
      <c r="L650" s="117"/>
      <c r="M650" s="117"/>
      <c r="N650" s="117"/>
      <c r="O650" s="267"/>
      <c r="P650" s="117"/>
      <c r="Q650" s="118"/>
      <c r="R650" s="119"/>
      <c r="T650" s="291"/>
      <c r="U650" s="31"/>
      <c r="V650" s="110"/>
      <c r="W650" s="266"/>
      <c r="X650" s="186"/>
      <c r="Y650" s="186"/>
      <c r="Z650" s="186"/>
      <c r="AA650" s="186"/>
      <c r="AB650" s="186"/>
      <c r="AC650" s="117"/>
      <c r="AD650" s="117"/>
      <c r="AE650" s="117"/>
      <c r="AF650" s="117"/>
      <c r="AG650" s="267"/>
      <c r="AH650" s="117"/>
      <c r="AI650" s="118"/>
      <c r="AJ650" s="119"/>
    </row>
    <row r="651" spans="2:36" ht="13.95" customHeight="1" x14ac:dyDescent="0.15">
      <c r="B651" s="299" t="s">
        <v>195</v>
      </c>
      <c r="C651" s="27" t="s">
        <v>34</v>
      </c>
      <c r="D651" s="108"/>
      <c r="E651" s="262"/>
      <c r="F651" s="137">
        <f t="shared" ref="F651:J654" si="63">F646-F641</f>
        <v>0.49095400000000211</v>
      </c>
      <c r="G651" s="137">
        <f t="shared" si="63"/>
        <v>0.6237339999999989</v>
      </c>
      <c r="H651" s="137">
        <f t="shared" si="63"/>
        <v>3.6383500000000124E-3</v>
      </c>
      <c r="I651" s="137">
        <f t="shared" si="63"/>
        <v>4.9644100000000302E-3</v>
      </c>
      <c r="J651" s="137">
        <f t="shared" si="63"/>
        <v>1.0626808000000001E-2</v>
      </c>
      <c r="K651" s="111"/>
      <c r="L651" s="111"/>
      <c r="M651" s="111"/>
      <c r="N651" s="111"/>
      <c r="O651" s="263"/>
      <c r="P651" s="111"/>
      <c r="Q651" s="112"/>
      <c r="R651" s="113"/>
      <c r="T651" s="299" t="s">
        <v>195</v>
      </c>
      <c r="U651" s="27" t="s">
        <v>34</v>
      </c>
      <c r="V651" s="108"/>
      <c r="W651" s="262"/>
      <c r="X651" s="137">
        <f t="shared" ref="X651:AB654" si="64">X646-X641</f>
        <v>0.50297399999999826</v>
      </c>
      <c r="Y651" s="137">
        <f t="shared" si="64"/>
        <v>0.65437200000000217</v>
      </c>
      <c r="Z651" s="137">
        <f t="shared" si="64"/>
        <v>3.5481299999999827E-3</v>
      </c>
      <c r="AA651" s="137">
        <f t="shared" si="64"/>
        <v>4.8661799999999422E-3</v>
      </c>
      <c r="AB651" s="137">
        <f t="shared" si="64"/>
        <v>1.0896591999999997E-2</v>
      </c>
      <c r="AC651" s="111"/>
      <c r="AD651" s="111"/>
      <c r="AE651" s="111"/>
      <c r="AF651" s="111"/>
      <c r="AG651" s="263"/>
      <c r="AH651" s="111"/>
      <c r="AI651" s="112"/>
      <c r="AJ651" s="113"/>
    </row>
    <row r="652" spans="2:36" x14ac:dyDescent="0.15">
      <c r="B652" s="290"/>
      <c r="C652" s="29" t="s">
        <v>35</v>
      </c>
      <c r="D652" s="109"/>
      <c r="E652" s="264"/>
      <c r="F652" s="20">
        <f t="shared" si="63"/>
        <v>0.7353430000000003</v>
      </c>
      <c r="G652" s="20">
        <f t="shared" si="63"/>
        <v>0.63029399999999924</v>
      </c>
      <c r="H652" s="20">
        <f t="shared" si="63"/>
        <v>2.3680900000000449E-3</v>
      </c>
      <c r="I652" s="20">
        <f t="shared" si="63"/>
        <v>3.6900300000000108E-3</v>
      </c>
      <c r="J652" s="20">
        <f t="shared" si="63"/>
        <v>7.4158910000000008E-3</v>
      </c>
      <c r="K652" s="114"/>
      <c r="L652" s="114"/>
      <c r="M652" s="114"/>
      <c r="N652" s="114"/>
      <c r="O652" s="265"/>
      <c r="P652" s="114"/>
      <c r="Q652" s="115"/>
      <c r="R652" s="116"/>
      <c r="T652" s="290"/>
      <c r="U652" s="29" t="s">
        <v>35</v>
      </c>
      <c r="V652" s="109"/>
      <c r="W652" s="264"/>
      <c r="X652" s="20">
        <f t="shared" si="64"/>
        <v>0.74396699999999782</v>
      </c>
      <c r="Y652" s="20">
        <f t="shared" si="64"/>
        <v>0.65466299999999933</v>
      </c>
      <c r="Z652" s="20">
        <f t="shared" si="64"/>
        <v>2.4651099999999371E-3</v>
      </c>
      <c r="AA652" s="20">
        <f t="shared" si="64"/>
        <v>3.7353500000000261E-3</v>
      </c>
      <c r="AB652" s="20">
        <f t="shared" si="64"/>
        <v>7.6926009999999968E-3</v>
      </c>
      <c r="AC652" s="114"/>
      <c r="AD652" s="114"/>
      <c r="AE652" s="114"/>
      <c r="AF652" s="114"/>
      <c r="AG652" s="265"/>
      <c r="AH652" s="114"/>
      <c r="AI652" s="115"/>
      <c r="AJ652" s="116"/>
    </row>
    <row r="653" spans="2:36" x14ac:dyDescent="0.15">
      <c r="B653" s="290"/>
      <c r="C653" s="29" t="s">
        <v>36</v>
      </c>
      <c r="D653" s="109"/>
      <c r="E653" s="264"/>
      <c r="F653" s="20">
        <f t="shared" si="63"/>
        <v>0.6978289999999987</v>
      </c>
      <c r="G653" s="20">
        <f t="shared" si="63"/>
        <v>0.65377099999999899</v>
      </c>
      <c r="H653" s="20">
        <f t="shared" si="63"/>
        <v>1.7286499999999982E-3</v>
      </c>
      <c r="I653" s="20">
        <f t="shared" si="63"/>
        <v>8.8617999999995867E-4</v>
      </c>
      <c r="J653" s="20">
        <f t="shared" si="63"/>
        <v>5.7029659999999986E-3</v>
      </c>
      <c r="K653" s="114"/>
      <c r="L653" s="114"/>
      <c r="M653" s="114"/>
      <c r="N653" s="114"/>
      <c r="O653" s="265"/>
      <c r="P653" s="114"/>
      <c r="Q653" s="115"/>
      <c r="R653" s="116"/>
      <c r="T653" s="290"/>
      <c r="U653" s="29" t="s">
        <v>36</v>
      </c>
      <c r="V653" s="109"/>
      <c r="W653" s="264"/>
      <c r="X653" s="20">
        <f t="shared" si="64"/>
        <v>0.6982630000000043</v>
      </c>
      <c r="Y653" s="20">
        <f t="shared" si="64"/>
        <v>0.65040499999999923</v>
      </c>
      <c r="Z653" s="20">
        <f t="shared" si="64"/>
        <v>1.7819399999999819E-3</v>
      </c>
      <c r="AA653" s="20">
        <f t="shared" si="64"/>
        <v>1.3404300000000591E-3</v>
      </c>
      <c r="AB653" s="20">
        <f t="shared" si="64"/>
        <v>5.6936090000000005E-3</v>
      </c>
      <c r="AC653" s="114"/>
      <c r="AD653" s="114"/>
      <c r="AE653" s="114"/>
      <c r="AF653" s="114"/>
      <c r="AG653" s="265"/>
      <c r="AH653" s="114"/>
      <c r="AI653" s="115"/>
      <c r="AJ653" s="116"/>
    </row>
    <row r="654" spans="2:36" x14ac:dyDescent="0.15">
      <c r="B654" s="290"/>
      <c r="C654" s="29" t="s">
        <v>38</v>
      </c>
      <c r="D654" s="109"/>
      <c r="E654" s="264"/>
      <c r="F654" s="20">
        <f t="shared" si="63"/>
        <v>0.91450100000000134</v>
      </c>
      <c r="G654" s="20">
        <f t="shared" si="63"/>
        <v>0.88655299999999926</v>
      </c>
      <c r="H654" s="20">
        <f t="shared" si="63"/>
        <v>1.5541900000000108E-3</v>
      </c>
      <c r="I654" s="20">
        <f t="shared" si="63"/>
        <v>4.5636000000004451E-4</v>
      </c>
      <c r="J654" s="20">
        <f t="shared" si="63"/>
        <v>4.2732229999999996E-3</v>
      </c>
      <c r="K654" s="114"/>
      <c r="L654" s="114"/>
      <c r="M654" s="114"/>
      <c r="N654" s="114"/>
      <c r="O654" s="265"/>
      <c r="P654" s="114"/>
      <c r="Q654" s="115"/>
      <c r="R654" s="116"/>
      <c r="T654" s="290"/>
      <c r="U654" s="29" t="s">
        <v>38</v>
      </c>
      <c r="V654" s="109"/>
      <c r="W654" s="264"/>
      <c r="X654" s="20">
        <f t="shared" si="64"/>
        <v>0.90116400000000141</v>
      </c>
      <c r="Y654" s="20">
        <f t="shared" si="64"/>
        <v>0.87817900000000293</v>
      </c>
      <c r="Z654" s="20">
        <f t="shared" si="64"/>
        <v>1.5328099999999401E-3</v>
      </c>
      <c r="AA654" s="20">
        <f t="shared" si="64"/>
        <v>4.5088999999998158E-4</v>
      </c>
      <c r="AB654" s="20">
        <f t="shared" si="64"/>
        <v>4.2528659999999992E-3</v>
      </c>
      <c r="AC654" s="114"/>
      <c r="AD654" s="114"/>
      <c r="AE654" s="114"/>
      <c r="AF654" s="114"/>
      <c r="AG654" s="265"/>
      <c r="AH654" s="114"/>
      <c r="AI654" s="115"/>
      <c r="AJ654" s="116"/>
    </row>
    <row r="655" spans="2:36" ht="12.6" customHeight="1" thickBot="1" x14ac:dyDescent="0.2">
      <c r="B655" s="291"/>
      <c r="C655" s="31"/>
      <c r="D655" s="110"/>
      <c r="E655" s="266"/>
      <c r="F655" s="186"/>
      <c r="G655" s="186"/>
      <c r="H655" s="186"/>
      <c r="I655" s="186"/>
      <c r="J655" s="186"/>
      <c r="K655" s="117"/>
      <c r="L655" s="117"/>
      <c r="M655" s="117"/>
      <c r="N655" s="117"/>
      <c r="O655" s="267"/>
      <c r="P655" s="117"/>
      <c r="Q655" s="118"/>
      <c r="R655" s="119"/>
      <c r="T655" s="291"/>
      <c r="U655" s="31"/>
      <c r="V655" s="110"/>
      <c r="W655" s="266"/>
      <c r="X655" s="186"/>
      <c r="Y655" s="186"/>
      <c r="Z655" s="186"/>
      <c r="AA655" s="186"/>
      <c r="AB655" s="186"/>
      <c r="AC655" s="117"/>
      <c r="AD655" s="117"/>
      <c r="AE655" s="117"/>
      <c r="AF655" s="117"/>
      <c r="AG655" s="267"/>
      <c r="AH655" s="117"/>
      <c r="AI655" s="118"/>
      <c r="AJ655" s="119"/>
    </row>
    <row r="675" spans="2:10" x14ac:dyDescent="0.15">
      <c r="B675" s="297"/>
      <c r="C675" s="206"/>
      <c r="D675" s="206"/>
      <c r="E675" s="92"/>
      <c r="F675" s="159"/>
      <c r="G675" s="159"/>
      <c r="H675" s="159"/>
      <c r="I675" s="92"/>
      <c r="J675" s="92"/>
    </row>
    <row r="676" spans="2:10" x14ac:dyDescent="0.15">
      <c r="B676" s="286"/>
      <c r="C676" s="206"/>
      <c r="D676" s="206"/>
      <c r="E676" s="92"/>
      <c r="F676" s="159"/>
      <c r="G676" s="159"/>
      <c r="H676" s="159"/>
      <c r="I676" s="92"/>
      <c r="J676" s="92"/>
    </row>
    <row r="677" spans="2:10" x14ac:dyDescent="0.15">
      <c r="B677" s="286"/>
      <c r="C677" s="206"/>
      <c r="D677" s="206"/>
      <c r="E677" s="92"/>
      <c r="F677" s="159"/>
      <c r="G677" s="159"/>
      <c r="H677" s="159"/>
      <c r="I677" s="92"/>
      <c r="J677" s="92"/>
    </row>
    <row r="678" spans="2:10" x14ac:dyDescent="0.15">
      <c r="B678" s="286"/>
      <c r="C678" s="206"/>
      <c r="D678" s="206"/>
      <c r="E678" s="92"/>
      <c r="F678" s="159"/>
      <c r="G678" s="159"/>
      <c r="H678" s="159"/>
      <c r="I678" s="92"/>
      <c r="J678" s="92"/>
    </row>
    <row r="679" spans="2:10" x14ac:dyDescent="0.15">
      <c r="B679" s="286"/>
      <c r="C679" s="206"/>
      <c r="D679" s="206"/>
      <c r="E679" s="92"/>
      <c r="F679" s="159"/>
      <c r="G679" s="159"/>
      <c r="H679" s="159"/>
      <c r="I679" s="92"/>
      <c r="J679" s="92"/>
    </row>
    <row r="680" spans="2:10" x14ac:dyDescent="0.15">
      <c r="B680" s="297"/>
      <c r="C680" s="206"/>
      <c r="D680" s="206"/>
      <c r="E680" s="92"/>
      <c r="F680" s="159"/>
      <c r="G680" s="159"/>
      <c r="H680" s="159"/>
      <c r="I680" s="159"/>
      <c r="J680" s="159"/>
    </row>
    <row r="681" spans="2:10" x14ac:dyDescent="0.15">
      <c r="B681" s="286"/>
      <c r="C681" s="206"/>
      <c r="D681" s="206"/>
      <c r="E681" s="92"/>
      <c r="F681" s="159"/>
      <c r="G681" s="159"/>
      <c r="H681" s="159"/>
      <c r="I681" s="159"/>
      <c r="J681" s="159"/>
    </row>
    <row r="682" spans="2:10" x14ac:dyDescent="0.15">
      <c r="B682" s="286"/>
      <c r="C682" s="206"/>
      <c r="D682" s="206"/>
      <c r="E682" s="92"/>
      <c r="F682" s="159"/>
      <c r="G682" s="159"/>
      <c r="H682" s="159"/>
      <c r="I682" s="159"/>
      <c r="J682" s="159"/>
    </row>
    <row r="683" spans="2:10" x14ac:dyDescent="0.15">
      <c r="B683" s="286"/>
      <c r="C683" s="206"/>
      <c r="D683" s="206"/>
      <c r="E683" s="92"/>
      <c r="F683" s="159"/>
      <c r="G683" s="159"/>
      <c r="H683" s="159"/>
      <c r="I683" s="159"/>
      <c r="J683" s="159"/>
    </row>
    <row r="684" spans="2:10" x14ac:dyDescent="0.15">
      <c r="B684" s="286"/>
      <c r="C684" s="206"/>
      <c r="D684" s="206"/>
      <c r="E684" s="92"/>
      <c r="F684" s="159"/>
      <c r="G684" s="159"/>
      <c r="H684" s="159"/>
      <c r="I684" s="159"/>
      <c r="J684" s="159"/>
    </row>
    <row r="685" spans="2:10" x14ac:dyDescent="0.15">
      <c r="B685" s="297"/>
      <c r="C685" s="206"/>
      <c r="D685" s="206"/>
      <c r="E685" s="92"/>
      <c r="F685" s="159"/>
      <c r="G685" s="159"/>
      <c r="H685" s="159"/>
      <c r="I685" s="159"/>
      <c r="J685" s="159"/>
    </row>
    <row r="686" spans="2:10" x14ac:dyDescent="0.15">
      <c r="B686" s="286"/>
      <c r="C686" s="206"/>
      <c r="D686" s="206"/>
      <c r="E686" s="92"/>
      <c r="F686" s="159"/>
      <c r="G686" s="159"/>
      <c r="H686" s="159"/>
      <c r="I686" s="159"/>
      <c r="J686" s="159"/>
    </row>
    <row r="687" spans="2:10" x14ac:dyDescent="0.15">
      <c r="B687" s="286"/>
      <c r="C687" s="206"/>
      <c r="D687" s="206"/>
      <c r="E687" s="92"/>
      <c r="F687" s="159"/>
      <c r="G687" s="159"/>
      <c r="H687" s="159"/>
      <c r="I687" s="159"/>
      <c r="J687" s="159"/>
    </row>
    <row r="688" spans="2:10" x14ac:dyDescent="0.15">
      <c r="B688" s="286"/>
      <c r="C688" s="206"/>
      <c r="D688" s="206"/>
      <c r="E688" s="92"/>
      <c r="F688" s="159"/>
      <c r="G688" s="159"/>
      <c r="H688" s="159"/>
      <c r="I688" s="159"/>
      <c r="J688" s="159"/>
    </row>
    <row r="689" spans="2:10" x14ac:dyDescent="0.15">
      <c r="B689" s="286"/>
      <c r="C689" s="206"/>
      <c r="D689" s="206"/>
      <c r="E689" s="92"/>
      <c r="F689" s="159"/>
      <c r="G689" s="159"/>
      <c r="H689" s="159"/>
      <c r="I689" s="159"/>
      <c r="J689" s="159"/>
    </row>
  </sheetData>
  <mergeCells count="399">
    <mergeCell ref="AL38:AL42"/>
    <mergeCell ref="T388:T392"/>
    <mergeCell ref="T288:T292"/>
    <mergeCell ref="AL338:AL342"/>
    <mergeCell ref="AL103:AL107"/>
    <mergeCell ref="T138:T142"/>
    <mergeCell ref="B78:B82"/>
    <mergeCell ref="AL493:AL497"/>
    <mergeCell ref="AL558:AL562"/>
    <mergeCell ref="B358:B362"/>
    <mergeCell ref="AL33:AL37"/>
    <mergeCell ref="B593:B597"/>
    <mergeCell ref="B493:B497"/>
    <mergeCell ref="AL318:AL322"/>
    <mergeCell ref="B68:B72"/>
    <mergeCell ref="T258:T262"/>
    <mergeCell ref="B188:B192"/>
    <mergeCell ref="T543:T547"/>
    <mergeCell ref="AL333:AL337"/>
    <mergeCell ref="AL308:AL312"/>
    <mergeCell ref="T178:T182"/>
    <mergeCell ref="T153:T157"/>
    <mergeCell ref="B363:B367"/>
    <mergeCell ref="T438:T442"/>
    <mergeCell ref="T478:T482"/>
    <mergeCell ref="AL113:AL117"/>
    <mergeCell ref="AL343:AL347"/>
    <mergeCell ref="AL403:AL407"/>
    <mergeCell ref="B23:B27"/>
    <mergeCell ref="T273:T277"/>
    <mergeCell ref="B308:B312"/>
    <mergeCell ref="T53:T57"/>
    <mergeCell ref="C31:R31"/>
    <mergeCell ref="B538:B542"/>
    <mergeCell ref="B598:B602"/>
    <mergeCell ref="B298:B302"/>
    <mergeCell ref="T548:T552"/>
    <mergeCell ref="T593:T597"/>
    <mergeCell ref="T588:T592"/>
    <mergeCell ref="AL628:AL632"/>
    <mergeCell ref="AL313:AL317"/>
    <mergeCell ref="AL373:AL377"/>
    <mergeCell ref="AL478:AL482"/>
    <mergeCell ref="B283:B287"/>
    <mergeCell ref="T73:T77"/>
    <mergeCell ref="AL323:AL327"/>
    <mergeCell ref="T423:T427"/>
    <mergeCell ref="B608:B612"/>
    <mergeCell ref="AL613:AL617"/>
    <mergeCell ref="T268:T272"/>
    <mergeCell ref="AL623:AL627"/>
    <mergeCell ref="B163:B167"/>
    <mergeCell ref="T518:T522"/>
    <mergeCell ref="B138:B142"/>
    <mergeCell ref="T213:T217"/>
    <mergeCell ref="AL568:AL572"/>
    <mergeCell ref="T78:T82"/>
    <mergeCell ref="B263:B267"/>
    <mergeCell ref="AL468:AL472"/>
    <mergeCell ref="B238:B242"/>
    <mergeCell ref="AL163:AL167"/>
    <mergeCell ref="T378:T382"/>
    <mergeCell ref="T353:T357"/>
    <mergeCell ref="AV14:AX14"/>
    <mergeCell ref="AL288:AL292"/>
    <mergeCell ref="B158:B162"/>
    <mergeCell ref="AL263:AL267"/>
    <mergeCell ref="T573:T577"/>
    <mergeCell ref="B443:B447"/>
    <mergeCell ref="T208:T212"/>
    <mergeCell ref="B393:B397"/>
    <mergeCell ref="B453:B457"/>
    <mergeCell ref="AL563:AL567"/>
    <mergeCell ref="T493:T497"/>
    <mergeCell ref="B153:B157"/>
    <mergeCell ref="B553:B557"/>
    <mergeCell ref="U31:AJ31"/>
    <mergeCell ref="AL293:AL297"/>
    <mergeCell ref="B98:B102"/>
    <mergeCell ref="AL268:AL272"/>
    <mergeCell ref="T453:T457"/>
    <mergeCell ref="AV21:AX21"/>
    <mergeCell ref="AL393:AL397"/>
    <mergeCell ref="AL258:AL262"/>
    <mergeCell ref="T443:T447"/>
    <mergeCell ref="T418:T422"/>
    <mergeCell ref="AL208:AL212"/>
    <mergeCell ref="B680:B684"/>
    <mergeCell ref="T38:T42"/>
    <mergeCell ref="T63:T67"/>
    <mergeCell ref="AL278:AL282"/>
    <mergeCell ref="B148:B152"/>
    <mergeCell ref="B563:B567"/>
    <mergeCell ref="T163:T167"/>
    <mergeCell ref="T223:T227"/>
    <mergeCell ref="AL518:AL522"/>
    <mergeCell ref="AL578:AL582"/>
    <mergeCell ref="B448:B452"/>
    <mergeCell ref="B108:B112"/>
    <mergeCell ref="AL213:AL217"/>
    <mergeCell ref="T523:T527"/>
    <mergeCell ref="B143:B147"/>
    <mergeCell ref="B558:B562"/>
    <mergeCell ref="T498:T502"/>
    <mergeCell ref="B368:B372"/>
    <mergeCell ref="T158:T162"/>
    <mergeCell ref="AL408:AL412"/>
    <mergeCell ref="AL513:AL517"/>
    <mergeCell ref="T598:T602"/>
    <mergeCell ref="B253:B257"/>
    <mergeCell ref="T503:T507"/>
    <mergeCell ref="C2:R2"/>
    <mergeCell ref="AL553:AL557"/>
    <mergeCell ref="T88:T92"/>
    <mergeCell ref="T148:T152"/>
    <mergeCell ref="AM31:AP31"/>
    <mergeCell ref="B398:B402"/>
    <mergeCell ref="AL503:AL507"/>
    <mergeCell ref="AL98:AL102"/>
    <mergeCell ref="T21:T22"/>
    <mergeCell ref="AL123:AL127"/>
    <mergeCell ref="B343:B347"/>
    <mergeCell ref="Q3:Q4"/>
    <mergeCell ref="AJ3:AJ4"/>
    <mergeCell ref="P3:P4"/>
    <mergeCell ref="R3:R4"/>
    <mergeCell ref="U2:AJ2"/>
    <mergeCell ref="T93:T97"/>
    <mergeCell ref="T68:T72"/>
    <mergeCell ref="B16:B20"/>
    <mergeCell ref="T48:T52"/>
    <mergeCell ref="AL158:AL162"/>
    <mergeCell ref="AL133:AL137"/>
    <mergeCell ref="T348:T352"/>
    <mergeCell ref="B83:B87"/>
    <mergeCell ref="T623:T627"/>
    <mergeCell ref="B218:B222"/>
    <mergeCell ref="AL423:AL427"/>
    <mergeCell ref="T5:T9"/>
    <mergeCell ref="AL508:AL512"/>
    <mergeCell ref="T303:T307"/>
    <mergeCell ref="T103:T107"/>
    <mergeCell ref="T168:T172"/>
    <mergeCell ref="AL458:AL462"/>
    <mergeCell ref="AL523:AL527"/>
    <mergeCell ref="AL218:AL222"/>
    <mergeCell ref="B373:B377"/>
    <mergeCell ref="T113:T117"/>
    <mergeCell ref="AL363:AL367"/>
    <mergeCell ref="T23:T27"/>
    <mergeCell ref="AL58:AL62"/>
    <mergeCell ref="AL378:AL382"/>
    <mergeCell ref="AL63:AL67"/>
    <mergeCell ref="T308:T312"/>
    <mergeCell ref="B33:B37"/>
    <mergeCell ref="T16:T20"/>
    <mergeCell ref="T283:T287"/>
    <mergeCell ref="AL73:AL77"/>
    <mergeCell ref="AL48:AL52"/>
    <mergeCell ref="B633:B637"/>
    <mergeCell ref="B498:B502"/>
    <mergeCell ref="AL358:AL362"/>
    <mergeCell ref="T608:T612"/>
    <mergeCell ref="B193:B197"/>
    <mergeCell ref="AL398:AL402"/>
    <mergeCell ref="T583:T587"/>
    <mergeCell ref="AL148:AL152"/>
    <mergeCell ref="AL498:AL502"/>
    <mergeCell ref="B353:B357"/>
    <mergeCell ref="AL473:AL477"/>
    <mergeCell ref="B278:B282"/>
    <mergeCell ref="B628:B632"/>
    <mergeCell ref="B603:B607"/>
    <mergeCell ref="B578:B582"/>
    <mergeCell ref="AL238:AL242"/>
    <mergeCell ref="AL303:AL307"/>
    <mergeCell ref="T538:T542"/>
    <mergeCell ref="T513:T517"/>
    <mergeCell ref="B198:B202"/>
    <mergeCell ref="B418:B422"/>
    <mergeCell ref="B483:B487"/>
    <mergeCell ref="T248:T252"/>
    <mergeCell ref="B233:B237"/>
    <mergeCell ref="B651:B655"/>
    <mergeCell ref="AL53:AL57"/>
    <mergeCell ref="T238:T242"/>
    <mergeCell ref="T403:T407"/>
    <mergeCell ref="B588:B592"/>
    <mergeCell ref="AL593:AL597"/>
    <mergeCell ref="AL68:AL72"/>
    <mergeCell ref="B183:B187"/>
    <mergeCell ref="B288:B292"/>
    <mergeCell ref="B348:B352"/>
    <mergeCell ref="AL353:AL357"/>
    <mergeCell ref="T603:T607"/>
    <mergeCell ref="T233:T237"/>
    <mergeCell ref="T298:T302"/>
    <mergeCell ref="AL588:AL592"/>
    <mergeCell ref="B203:B207"/>
    <mergeCell ref="T558:T562"/>
    <mergeCell ref="AL173:AL177"/>
    <mergeCell ref="T358:T362"/>
    <mergeCell ref="B583:B587"/>
    <mergeCell ref="AL443:AL447"/>
    <mergeCell ref="B328:B332"/>
    <mergeCell ref="T118:T122"/>
    <mergeCell ref="B303:B307"/>
    <mergeCell ref="T646:T650"/>
    <mergeCell ref="AL598:AL602"/>
    <mergeCell ref="T633:T637"/>
    <mergeCell ref="B228:B232"/>
    <mergeCell ref="B293:B297"/>
    <mergeCell ref="B88:B92"/>
    <mergeCell ref="T188:T192"/>
    <mergeCell ref="T253:T257"/>
    <mergeCell ref="B438:B442"/>
    <mergeCell ref="AL543:AL547"/>
    <mergeCell ref="AL608:AL612"/>
    <mergeCell ref="B388:B392"/>
    <mergeCell ref="T203:T207"/>
    <mergeCell ref="B133:B137"/>
    <mergeCell ref="T488:T492"/>
    <mergeCell ref="AL88:AL92"/>
    <mergeCell ref="AL253:AL257"/>
    <mergeCell ref="B123:B127"/>
    <mergeCell ref="B433:B437"/>
    <mergeCell ref="AL603:AL607"/>
    <mergeCell ref="B383:B387"/>
    <mergeCell ref="T343:T347"/>
    <mergeCell ref="T318:T322"/>
    <mergeCell ref="B533:B537"/>
    <mergeCell ref="B675:B679"/>
    <mergeCell ref="T33:T37"/>
    <mergeCell ref="AL388:AL392"/>
    <mergeCell ref="AL188:AL192"/>
    <mergeCell ref="B248:B252"/>
    <mergeCell ref="AL108:AL112"/>
    <mergeCell ref="B93:B97"/>
    <mergeCell ref="T448:T452"/>
    <mergeCell ref="T333:T337"/>
    <mergeCell ref="T133:T137"/>
    <mergeCell ref="B518:B522"/>
    <mergeCell ref="T193:T197"/>
    <mergeCell ref="AL488:AL492"/>
    <mergeCell ref="AL548:AL552"/>
    <mergeCell ref="T143:T147"/>
    <mergeCell ref="AL183:AL187"/>
    <mergeCell ref="B243:B247"/>
    <mergeCell ref="T433:T437"/>
    <mergeCell ref="AL198:AL202"/>
    <mergeCell ref="T128:T132"/>
    <mergeCell ref="B38:B42"/>
    <mergeCell ref="AL483:AL487"/>
    <mergeCell ref="T393:T397"/>
    <mergeCell ref="B338:B342"/>
    <mergeCell ref="T58:T62"/>
    <mergeCell ref="AH3:AH4"/>
    <mergeCell ref="B318:B322"/>
    <mergeCell ref="T108:T112"/>
    <mergeCell ref="T83:T87"/>
    <mergeCell ref="B333:B337"/>
    <mergeCell ref="T368:T372"/>
    <mergeCell ref="AL118:AL122"/>
    <mergeCell ref="B618:B622"/>
    <mergeCell ref="AL93:AL97"/>
    <mergeCell ref="T278:T282"/>
    <mergeCell ref="T383:T387"/>
    <mergeCell ref="B313:B317"/>
    <mergeCell ref="B5:B9"/>
    <mergeCell ref="T613:T617"/>
    <mergeCell ref="AL618:AL622"/>
    <mergeCell ref="B488:B492"/>
    <mergeCell ref="B513:B517"/>
    <mergeCell ref="AL168:AL172"/>
    <mergeCell ref="U13:AJ13"/>
    <mergeCell ref="B73:B77"/>
    <mergeCell ref="T363:T367"/>
    <mergeCell ref="T428:T432"/>
    <mergeCell ref="B613:B617"/>
    <mergeCell ref="AL633:AL637"/>
    <mergeCell ref="AL328:AL332"/>
    <mergeCell ref="T578:T582"/>
    <mergeCell ref="AL193:AL197"/>
    <mergeCell ref="T98:T102"/>
    <mergeCell ref="B646:B650"/>
    <mergeCell ref="B43:B47"/>
    <mergeCell ref="T398:T402"/>
    <mergeCell ref="B468:B472"/>
    <mergeCell ref="AL283:AL287"/>
    <mergeCell ref="AL448:AL452"/>
    <mergeCell ref="AL348:AL352"/>
    <mergeCell ref="B641:B645"/>
    <mergeCell ref="B568:B572"/>
    <mergeCell ref="AL43:AL47"/>
    <mergeCell ref="T228:T232"/>
    <mergeCell ref="B543:B547"/>
    <mergeCell ref="T293:T297"/>
    <mergeCell ref="T553:T557"/>
    <mergeCell ref="B463:B467"/>
    <mergeCell ref="AL138:AL142"/>
    <mergeCell ref="AL248:AL252"/>
    <mergeCell ref="T458:T462"/>
    <mergeCell ref="T618:T622"/>
    <mergeCell ref="T651:T655"/>
    <mergeCell ref="AL143:AL147"/>
    <mergeCell ref="AL453:AL457"/>
    <mergeCell ref="B458:B462"/>
    <mergeCell ref="AL438:AL442"/>
    <mergeCell ref="AI3:AI4"/>
    <mergeCell ref="B323:B327"/>
    <mergeCell ref="B273:B277"/>
    <mergeCell ref="T373:T377"/>
    <mergeCell ref="B473:B477"/>
    <mergeCell ref="T641:T645"/>
    <mergeCell ref="T628:T632"/>
    <mergeCell ref="B548:B552"/>
    <mergeCell ref="T183:T187"/>
    <mergeCell ref="AL538:AL542"/>
    <mergeCell ref="B408:B412"/>
    <mergeCell ref="T198:T202"/>
    <mergeCell ref="B128:B132"/>
    <mergeCell ref="AL233:AL237"/>
    <mergeCell ref="T508:T512"/>
    <mergeCell ref="AL298:AL302"/>
    <mergeCell ref="T483:T487"/>
    <mergeCell ref="B103:B107"/>
    <mergeCell ref="B168:B172"/>
    <mergeCell ref="B685:B689"/>
    <mergeCell ref="B623:B627"/>
    <mergeCell ref="T323:T327"/>
    <mergeCell ref="B573:B577"/>
    <mergeCell ref="B258:B262"/>
    <mergeCell ref="AL273:AL277"/>
    <mergeCell ref="AM2:AQ2"/>
    <mergeCell ref="B178:B182"/>
    <mergeCell ref="T533:T537"/>
    <mergeCell ref="B413:B417"/>
    <mergeCell ref="AL418:AL422"/>
    <mergeCell ref="B478:B482"/>
    <mergeCell ref="AL583:AL587"/>
    <mergeCell ref="T243:T247"/>
    <mergeCell ref="T43:T47"/>
    <mergeCell ref="B113:B117"/>
    <mergeCell ref="B173:B177"/>
    <mergeCell ref="T463:T467"/>
    <mergeCell ref="AL153:AL157"/>
    <mergeCell ref="T468:T472"/>
    <mergeCell ref="T528:T532"/>
    <mergeCell ref="T328:T332"/>
    <mergeCell ref="AL128:AL132"/>
    <mergeCell ref="AL413:AL417"/>
    <mergeCell ref="AM14:AT14"/>
    <mergeCell ref="B428:B432"/>
    <mergeCell ref="AL533:AL537"/>
    <mergeCell ref="T218:T222"/>
    <mergeCell ref="B403:B407"/>
    <mergeCell ref="B63:B67"/>
    <mergeCell ref="AL573:AL577"/>
    <mergeCell ref="B268:B272"/>
    <mergeCell ref="T338:T342"/>
    <mergeCell ref="B528:B532"/>
    <mergeCell ref="B58:B62"/>
    <mergeCell ref="B223:B227"/>
    <mergeCell ref="AL428:AL432"/>
    <mergeCell ref="AL228:AL232"/>
    <mergeCell ref="AL203:AL207"/>
    <mergeCell ref="T413:T417"/>
    <mergeCell ref="B508:B512"/>
    <mergeCell ref="T173:T177"/>
    <mergeCell ref="T568:T572"/>
    <mergeCell ref="T563:T567"/>
    <mergeCell ref="AL178:AL182"/>
    <mergeCell ref="AL243:AL247"/>
    <mergeCell ref="B48:B52"/>
    <mergeCell ref="T123:T127"/>
    <mergeCell ref="BD3:BF3"/>
    <mergeCell ref="B21:B22"/>
    <mergeCell ref="AL463:AL467"/>
    <mergeCell ref="B523:B527"/>
    <mergeCell ref="B423:B427"/>
    <mergeCell ref="AL528:AL532"/>
    <mergeCell ref="B53:B57"/>
    <mergeCell ref="B118:B122"/>
    <mergeCell ref="AL223:AL227"/>
    <mergeCell ref="T408:T412"/>
    <mergeCell ref="T473:T477"/>
    <mergeCell ref="AL83:AL87"/>
    <mergeCell ref="C13:R13"/>
    <mergeCell ref="AL368:AL372"/>
    <mergeCell ref="AL433:AL437"/>
    <mergeCell ref="B213:B217"/>
    <mergeCell ref="B378:B382"/>
    <mergeCell ref="AL383:AL387"/>
    <mergeCell ref="T313:T317"/>
    <mergeCell ref="AL78:AL82"/>
    <mergeCell ref="T263:T267"/>
    <mergeCell ref="B503:B507"/>
    <mergeCell ref="AV3:BB3"/>
    <mergeCell ref="B208:B212"/>
  </mergeCells>
  <phoneticPr fontId="27" type="noConversion"/>
  <pageMargins left="0.7" right="0.7" top="0.75" bottom="0.75" header="0.3" footer="0.3"/>
  <pageSetup orientation="portrait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46"/>
  <dimension ref="A1:BF689"/>
  <sheetViews>
    <sheetView workbookViewId="0"/>
  </sheetViews>
  <sheetFormatPr defaultColWidth="9" defaultRowHeight="12" x14ac:dyDescent="0.15"/>
  <cols>
    <col min="1" max="1" width="2.3984375" style="17" bestFit="1" customWidth="1"/>
    <col min="2" max="2" width="9.8984375" style="17" customWidth="1"/>
    <col min="3" max="3" width="9.5" style="8" bestFit="1" customWidth="1"/>
    <col min="4" max="4" width="2.59765625" style="8" bestFit="1" customWidth="1"/>
    <col min="5" max="5" width="9.19921875" style="232" customWidth="1"/>
    <col min="6" max="8" width="9.19921875" style="12" customWidth="1"/>
    <col min="9" max="9" width="10.09765625" style="12" customWidth="1"/>
    <col min="10" max="10" width="9.19921875" style="12" customWidth="1"/>
    <col min="11" max="11" width="7.8984375" style="12" customWidth="1"/>
    <col min="12" max="12" width="8.59765625" style="12" customWidth="1"/>
    <col min="13" max="13" width="8.69921875" style="12" customWidth="1"/>
    <col min="14" max="14" width="3.69921875" style="12" customWidth="1"/>
    <col min="15" max="15" width="3.69921875" style="233" customWidth="1"/>
    <col min="16" max="16" width="9.3984375" style="12" customWidth="1"/>
    <col min="17" max="18" width="9.19921875" style="13" customWidth="1"/>
    <col min="19" max="19" width="4.19921875" style="17" customWidth="1"/>
    <col min="20" max="20" width="11" style="17" customWidth="1"/>
    <col min="21" max="23" width="9.19921875" style="17" customWidth="1"/>
    <col min="24" max="24" width="9.69921875" style="17" customWidth="1"/>
    <col min="25" max="25" width="9.8984375" style="17" customWidth="1"/>
    <col min="26" max="26" width="8.69921875" style="17" customWidth="1"/>
    <col min="27" max="27" width="10.09765625" style="17" bestFit="1" customWidth="1"/>
    <col min="28" max="28" width="10.09765625" style="17" customWidth="1"/>
    <col min="29" max="29" width="11.3984375" style="17" customWidth="1"/>
    <col min="30" max="30" width="9.09765625" style="17" customWidth="1"/>
    <col min="31" max="31" width="8.19921875" style="17" customWidth="1"/>
    <col min="32" max="32" width="3.69921875" style="17" customWidth="1"/>
    <col min="33" max="33" width="3.69921875" style="233" customWidth="1"/>
    <col min="34" max="34" width="7.09765625" style="17" customWidth="1"/>
    <col min="35" max="35" width="7.8984375" style="17" customWidth="1"/>
    <col min="36" max="36" width="9.09765625" style="17" customWidth="1"/>
    <col min="37" max="37" width="3.69921875" style="17" customWidth="1"/>
    <col min="38" max="38" width="8.3984375" style="17" bestFit="1" customWidth="1"/>
    <col min="39" max="39" width="10.69921875" style="17" customWidth="1"/>
    <col min="40" max="40" width="10.3984375" style="17" customWidth="1"/>
    <col min="41" max="41" width="9.8984375" style="17" customWidth="1"/>
    <col min="42" max="42" width="11.3984375" style="17" customWidth="1"/>
    <col min="43" max="43" width="10.5" style="17" customWidth="1"/>
    <col min="44" max="44" width="7" style="17" bestFit="1" customWidth="1"/>
    <col min="45" max="45" width="7.5" style="17" bestFit="1" customWidth="1"/>
    <col min="46" max="46" width="8.19921875" style="17" customWidth="1"/>
    <col min="47" max="47" width="16.19921875" style="17" customWidth="1"/>
    <col min="48" max="49" width="8.5" style="17" bestFit="1" customWidth="1"/>
    <col min="50" max="52" width="7.3984375" style="17" bestFit="1" customWidth="1"/>
    <col min="53" max="53" width="7.3984375" style="17" customWidth="1"/>
    <col min="54" max="54" width="7.3984375" style="17" bestFit="1" customWidth="1"/>
    <col min="55" max="55" width="2.3984375" style="17" customWidth="1"/>
    <col min="56" max="70" width="9" style="17" customWidth="1"/>
    <col min="71" max="16384" width="9" style="17"/>
  </cols>
  <sheetData>
    <row r="1" spans="1:58" ht="12.6" customHeight="1" thickBot="1" x14ac:dyDescent="0.2">
      <c r="A1" s="1" t="s">
        <v>0</v>
      </c>
      <c r="S1" s="1" t="s">
        <v>0</v>
      </c>
      <c r="AK1" s="1" t="s">
        <v>0</v>
      </c>
      <c r="AL1" s="1"/>
      <c r="AP1" s="1" t="s">
        <v>0</v>
      </c>
      <c r="AQ1" s="1"/>
      <c r="AU1" s="1" t="s">
        <v>0</v>
      </c>
    </row>
    <row r="2" spans="1:58" ht="13.5" customHeight="1" thickBot="1" x14ac:dyDescent="0.3">
      <c r="B2" s="143" t="s">
        <v>15</v>
      </c>
      <c r="C2" s="304" t="str">
        <f>CONCATENATE("Summary [ ",'Summary (auto)'!$C$3," ]")</f>
        <v>Summary [ MPEG-151 ]</v>
      </c>
      <c r="D2" s="279"/>
      <c r="E2" s="279"/>
      <c r="F2" s="279"/>
      <c r="G2" s="279"/>
      <c r="H2" s="279"/>
      <c r="I2" s="279"/>
      <c r="J2" s="279"/>
      <c r="K2" s="279"/>
      <c r="L2" s="279"/>
      <c r="M2" s="279"/>
      <c r="N2" s="279"/>
      <c r="O2" s="279"/>
      <c r="P2" s="279"/>
      <c r="Q2" s="279"/>
      <c r="R2" s="280"/>
      <c r="S2" s="206"/>
      <c r="T2" s="143" t="str">
        <f>$B$2</f>
        <v>cinema_track</v>
      </c>
      <c r="U2" s="293" t="str">
        <f>CONCATENATE("Summary [ ",'Summary (auto)'!$C$4," ]")</f>
        <v>Summary [ my ]</v>
      </c>
      <c r="V2" s="269"/>
      <c r="W2" s="269"/>
      <c r="X2" s="269"/>
      <c r="Y2" s="269"/>
      <c r="Z2" s="269"/>
      <c r="AA2" s="269"/>
      <c r="AB2" s="269"/>
      <c r="AC2" s="269"/>
      <c r="AD2" s="269"/>
      <c r="AE2" s="269"/>
      <c r="AF2" s="269"/>
      <c r="AG2" s="269"/>
      <c r="AH2" s="269"/>
      <c r="AI2" s="269"/>
      <c r="AJ2" s="294"/>
      <c r="AK2" s="208"/>
      <c r="AL2" s="163" t="str">
        <f>$B$2</f>
        <v>cinema_track</v>
      </c>
      <c r="AM2" s="298" t="s">
        <v>50</v>
      </c>
      <c r="AN2" s="269"/>
      <c r="AO2" s="269"/>
      <c r="AP2" s="269"/>
      <c r="AQ2" s="294"/>
      <c r="AR2" s="39"/>
      <c r="AS2" s="234"/>
      <c r="AT2" s="39"/>
    </row>
    <row r="3" spans="1:58" ht="13.5" customHeight="1" x14ac:dyDescent="0.3">
      <c r="B3" s="157"/>
      <c r="C3" s="211"/>
      <c r="D3" s="95"/>
      <c r="E3" s="235" t="s">
        <v>32</v>
      </c>
      <c r="F3" s="32" t="s">
        <v>51</v>
      </c>
      <c r="G3" s="212" t="s">
        <v>51</v>
      </c>
      <c r="H3" s="212" t="s">
        <v>51</v>
      </c>
      <c r="I3" s="212" t="s">
        <v>51</v>
      </c>
      <c r="J3" s="212" t="s">
        <v>51</v>
      </c>
      <c r="K3" s="212"/>
      <c r="L3" s="212"/>
      <c r="M3" s="212"/>
      <c r="N3" s="212"/>
      <c r="O3" s="236"/>
      <c r="P3" s="300" t="s">
        <v>52</v>
      </c>
      <c r="Q3" s="300" t="s">
        <v>53</v>
      </c>
      <c r="R3" s="306" t="s">
        <v>54</v>
      </c>
      <c r="S3" s="206"/>
      <c r="T3" s="141"/>
      <c r="U3" s="211"/>
      <c r="V3" s="95"/>
      <c r="W3" s="235" t="s">
        <v>32</v>
      </c>
      <c r="X3" s="32" t="s">
        <v>51</v>
      </c>
      <c r="Y3" s="212" t="s">
        <v>51</v>
      </c>
      <c r="Z3" s="212" t="s">
        <v>51</v>
      </c>
      <c r="AA3" s="212" t="s">
        <v>51</v>
      </c>
      <c r="AB3" s="212" t="s">
        <v>51</v>
      </c>
      <c r="AC3" s="212"/>
      <c r="AD3" s="212"/>
      <c r="AE3" s="212"/>
      <c r="AF3" s="212"/>
      <c r="AG3" s="236"/>
      <c r="AH3" s="300" t="s">
        <v>52</v>
      </c>
      <c r="AI3" s="300" t="s">
        <v>53</v>
      </c>
      <c r="AJ3" s="306" t="s">
        <v>54</v>
      </c>
      <c r="AK3" s="208"/>
      <c r="AL3" s="141"/>
      <c r="AM3" s="164"/>
      <c r="AN3" s="164"/>
      <c r="AO3" s="164"/>
      <c r="AP3" s="164"/>
      <c r="AQ3" s="165"/>
      <c r="AR3" s="44"/>
      <c r="AS3" s="52"/>
      <c r="AT3" s="21" t="s">
        <v>55</v>
      </c>
      <c r="AV3" s="295"/>
      <c r="AW3" s="286"/>
      <c r="AX3" s="286"/>
      <c r="AY3" s="286"/>
      <c r="AZ3" s="286"/>
      <c r="BA3" s="286"/>
      <c r="BB3" s="286"/>
      <c r="BD3" s="285"/>
      <c r="BE3" s="286"/>
      <c r="BF3" s="286"/>
    </row>
    <row r="4" spans="1:58" ht="13.5" customHeight="1" thickBot="1" x14ac:dyDescent="0.2">
      <c r="B4" s="142"/>
      <c r="C4" s="208"/>
      <c r="D4" s="34"/>
      <c r="E4" s="237" t="s">
        <v>56</v>
      </c>
      <c r="F4" s="35" t="s">
        <v>30</v>
      </c>
      <c r="G4" s="238" t="s">
        <v>41</v>
      </c>
      <c r="H4" s="238" t="s">
        <v>44</v>
      </c>
      <c r="I4" s="238" t="s">
        <v>47</v>
      </c>
      <c r="J4" s="238" t="s">
        <v>57</v>
      </c>
      <c r="K4" s="238"/>
      <c r="L4" s="120"/>
      <c r="M4" s="120"/>
      <c r="N4" s="93"/>
      <c r="O4" s="238"/>
      <c r="P4" s="273"/>
      <c r="Q4" s="273"/>
      <c r="R4" s="307"/>
      <c r="S4" s="206"/>
      <c r="T4" s="142"/>
      <c r="U4" s="208"/>
      <c r="V4" s="34"/>
      <c r="W4" s="237" t="s">
        <v>56</v>
      </c>
      <c r="X4" s="35" t="s">
        <v>30</v>
      </c>
      <c r="Y4" s="238" t="s">
        <v>41</v>
      </c>
      <c r="Z4" s="238" t="s">
        <v>44</v>
      </c>
      <c r="AA4" s="238" t="s">
        <v>47</v>
      </c>
      <c r="AB4" s="238" t="s">
        <v>57</v>
      </c>
      <c r="AC4" s="238"/>
      <c r="AD4" s="238"/>
      <c r="AE4" s="238"/>
      <c r="AF4" s="93"/>
      <c r="AG4" s="238"/>
      <c r="AH4" s="273"/>
      <c r="AI4" s="273"/>
      <c r="AJ4" s="307"/>
      <c r="AK4" s="206"/>
      <c r="AL4" s="210"/>
      <c r="AM4" s="92" t="s">
        <v>30</v>
      </c>
      <c r="AN4" s="92" t="s">
        <v>41</v>
      </c>
      <c r="AO4" s="92" t="s">
        <v>44</v>
      </c>
      <c r="AP4" s="92" t="s">
        <v>47</v>
      </c>
      <c r="AQ4" s="166" t="s">
        <v>57</v>
      </c>
      <c r="AR4" s="92"/>
      <c r="AS4" s="92"/>
      <c r="AT4" s="92"/>
      <c r="AV4" s="20"/>
      <c r="AW4" s="20"/>
      <c r="AX4" s="20"/>
      <c r="AY4" s="20"/>
      <c r="AZ4" s="20"/>
      <c r="BA4" s="20"/>
      <c r="BB4" s="20"/>
      <c r="BD4" s="8"/>
      <c r="BE4" s="8"/>
      <c r="BF4" s="8"/>
    </row>
    <row r="5" spans="1:58" ht="13.5" customHeight="1" x14ac:dyDescent="0.15">
      <c r="B5" s="301"/>
      <c r="C5" s="27" t="s">
        <v>34</v>
      </c>
      <c r="D5" s="28"/>
      <c r="E5" s="127">
        <f>E23</f>
        <v>30964.104000000003</v>
      </c>
      <c r="F5" s="32">
        <f t="shared" ref="F5:J8" si="0">AVERAGE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31.725678952380957</v>
      </c>
      <c r="G5" s="32">
        <f t="shared" si="0"/>
        <v>35.421116285714284</v>
      </c>
      <c r="H5" s="32">
        <f t="shared" si="0"/>
        <v>0.97118571761904759</v>
      </c>
      <c r="I5" s="92">
        <f t="shared" si="0"/>
        <v>0.97707904285714298</v>
      </c>
      <c r="J5" s="92">
        <f t="shared" si="0"/>
        <v>4.974585747619048E-2</v>
      </c>
      <c r="K5" s="57"/>
      <c r="L5" s="57"/>
      <c r="M5" s="57"/>
      <c r="N5" s="28"/>
      <c r="O5" s="58"/>
      <c r="P5" s="132">
        <f t="shared" ref="P5:Q8" si="1">P16</f>
        <v>19.077999999999999</v>
      </c>
      <c r="Q5" s="153">
        <f t="shared" si="1"/>
        <v>3.375</v>
      </c>
      <c r="R5" s="135" t="e">
        <f>AVERAGE(R33,R38,R43,R48,R53,R58,R63,R68,R73,R78,R83,R88,R93,R98,R103,R108,R113,R118,R123,R128,R133,R138,R143,R148,R153,R158,R163,R168,R173,R178,R183,R188,R193,R198,R203,R208,R213,R218,R223,R228,R233,R238,R243,R248,R253,R258,R263,R268,R273,R278,R283,R288,R293,R298,R303,R308,R313,R318,R323,R328,R333,R338,R343,R348,R353,R358,R363,R368,R373,R378,R383,R388,R393,R398,R403,R408,R413,R418,R423,R428,R433,R438,R443,R448,R453,R458,R463,R468,R473,R478,R483,R488,R493,R498,R503,R508,R513,R518,R523,R528,R533,R538,R543,R548,R553,R558,R563,R568,R573,R578,R583,R588,R593,R598,R603,R608,R613,R618,R623,R628,R633)</f>
        <v>#DIV/0!</v>
      </c>
      <c r="S5" s="206"/>
      <c r="T5" s="302"/>
      <c r="U5" s="27" t="s">
        <v>34</v>
      </c>
      <c r="V5" s="28"/>
      <c r="W5" s="128">
        <f>W23</f>
        <v>30965.223999999998</v>
      </c>
      <c r="X5" s="32">
        <f t="shared" ref="X5:AB8" si="2">AVERAGE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31.744672238095237</v>
      </c>
      <c r="Y5" s="32">
        <f t="shared" si="2"/>
        <v>35.472553142857151</v>
      </c>
      <c r="Z5" s="32">
        <f t="shared" si="2"/>
        <v>0.97112690952380987</v>
      </c>
      <c r="AA5" s="92">
        <f t="shared" si="2"/>
        <v>0.97709004714285697</v>
      </c>
      <c r="AB5" s="92">
        <f t="shared" si="2"/>
        <v>4.9468041000000004E-2</v>
      </c>
      <c r="AC5" s="57"/>
      <c r="AD5" s="57"/>
      <c r="AE5" s="57"/>
      <c r="AF5" s="28"/>
      <c r="AG5" s="239"/>
      <c r="AH5" s="132">
        <f t="shared" ref="AH5:AI8" si="3">AH16</f>
        <v>46.061999999999998</v>
      </c>
      <c r="AI5" s="153">
        <f t="shared" si="3"/>
        <v>9.64</v>
      </c>
      <c r="AJ5" s="135" t="e">
        <f>AVERAGE(AJ33,AJ38,AJ43,AJ48,AJ53,AJ58,AJ63,AJ68,AJ73,AJ78,AJ83,AJ88,AJ93,AJ98,AJ103,AJ108,AJ113,AJ118,AJ123,AJ128,AJ133,AJ138,AJ143,AJ148,AJ153,AJ158,AJ163,AJ168,AJ173,AJ178,AJ183,AJ188,AJ193,AJ198,AJ203,AJ208,AJ213,AJ218,AJ223,AJ228,AJ233,AJ238,AJ243,AJ248,AJ253,AJ258,AJ263,AJ268,AJ273,AJ278,AJ283,AJ288,AJ293,AJ298,AJ303,AJ308,AJ313,AJ318,AJ323,AJ328,AJ333,AJ338,AJ343,AJ348,AJ353,AJ358,AJ363,AJ368,AJ373,AJ378,AJ383,AJ388,AJ393,AJ398,AJ403,AJ408,AJ413,AJ418,AJ423,AJ428,AJ433,AJ438,AJ443,AJ448,AJ453,AJ458,AJ463,AJ468,AJ473,AJ478,AJ483,AJ488,AJ493,AJ498,AJ503,AJ508,AJ513,AJ518,AJ523,AJ528,AJ533,AJ538,AJ543,AJ548,AJ553,AJ558,AJ563,AJ568,AJ573,AJ578,AJ583,AJ588,AJ593,AJ598,AJ603,AJ608,AJ613,AJ618,AJ623,AJ628,AJ633)</f>
        <v>#DIV/0!</v>
      </c>
      <c r="AK5" s="208"/>
      <c r="AL5" s="160"/>
      <c r="AM5" s="240">
        <f>bdrate($E5:$E8,F5:F8,$W5:$W8,X5:X8)</f>
        <v>-9.3236530314033672E-4</v>
      </c>
      <c r="AN5" s="241">
        <f>bdrate($E5:$E8,G5:G8,$W5:$W8,Y5:Y8)</f>
        <v>-2.3793756774054264E-3</v>
      </c>
      <c r="AO5" s="241">
        <f>bdrate($E5:$E8,H5:H8,$W5:$W8,Z5:Z8)</f>
        <v>-4.4965241588934557E-4</v>
      </c>
      <c r="AP5" s="241">
        <f>bdrate($E5:$E8,I5:I8,$W5:$W8,AA5:AA8)</f>
        <v>-2.2761478881062613E-3</v>
      </c>
      <c r="AQ5" s="242">
        <f>bdrateInverted($E5:$E8,J5:J8,$W5:$W8,AB5:AB8)</f>
        <v>-1.5220691913124806E-3</v>
      </c>
      <c r="AR5" s="243"/>
      <c r="AS5" s="53"/>
      <c r="AT5" s="21" t="s">
        <v>58</v>
      </c>
      <c r="AV5" s="244"/>
      <c r="AW5" s="244"/>
      <c r="AX5" s="244"/>
      <c r="AY5" s="244"/>
      <c r="AZ5" s="244"/>
      <c r="BA5" s="244"/>
      <c r="BB5" s="244"/>
      <c r="BF5" s="12"/>
    </row>
    <row r="6" spans="1:58" ht="13.5" customHeight="1" x14ac:dyDescent="0.15">
      <c r="B6" s="290"/>
      <c r="C6" s="29" t="s">
        <v>35</v>
      </c>
      <c r="D6" s="30"/>
      <c r="E6" s="158">
        <f>E24</f>
        <v>45422.144000000008</v>
      </c>
      <c r="F6" s="92">
        <f t="shared" si="0"/>
        <v>35.280070952380953</v>
      </c>
      <c r="G6" s="92">
        <f t="shared" si="0"/>
        <v>38.602953666666664</v>
      </c>
      <c r="H6" s="92">
        <f t="shared" si="0"/>
        <v>0.98238105428571421</v>
      </c>
      <c r="I6" s="92">
        <f t="shared" si="0"/>
        <v>0.98690265095238094</v>
      </c>
      <c r="J6" s="92">
        <f t="shared" si="0"/>
        <v>3.2261442666666675E-2</v>
      </c>
      <c r="K6" s="58"/>
      <c r="L6" s="58"/>
      <c r="M6" s="58"/>
      <c r="N6" s="30"/>
      <c r="O6" s="58"/>
      <c r="P6" s="132">
        <f t="shared" si="1"/>
        <v>19.218</v>
      </c>
      <c r="Q6" s="132">
        <f t="shared" si="1"/>
        <v>3.7810000000000001</v>
      </c>
      <c r="R6" s="135" t="e">
        <f>AVERAGE(R34,R39,R44,R49,R54,R59,R64,R69,R74,R79,R84,R89,R94,R99,R104,R109,R114,R119,R124,R129,R134,R139,R144,R149,R154,R159,R164,R169,R174,R179,R184,R189,R194,R199,R204,R209,R214,R219,R224,R229,R234,R239,R244,R249,R254,R259,R264,R269,R274,R279,R284,R289,R294,R299,R304,R309,R314,R319,R324,R329,R334,R339,R344,R349,R354,R359,R364,R369,R374,R379,R384,R389,R394,R399,R404,R409,R414,R419,R424,R429,R434,R439,R444,R449,R454,R459,R464,R469,R474,R479,R484,R489,R494,R499,R504,R509,R514,R519,R524,R529,R534,R539,R544,R549,R554,R559,R564,R569,R574,R579,R584,R589,R594,R599,R604,R609,R614,R619,R624,R629,R634)</f>
        <v>#DIV/0!</v>
      </c>
      <c r="S6" s="206"/>
      <c r="T6" s="290"/>
      <c r="U6" s="29" t="s">
        <v>35</v>
      </c>
      <c r="V6" s="30"/>
      <c r="W6" s="129">
        <f>W24</f>
        <v>45422.184000000001</v>
      </c>
      <c r="X6" s="92">
        <f t="shared" si="2"/>
        <v>35.305261809523799</v>
      </c>
      <c r="Y6" s="92">
        <f t="shared" si="2"/>
        <v>38.633902428571432</v>
      </c>
      <c r="Z6" s="92">
        <f t="shared" si="2"/>
        <v>0.98241946047619033</v>
      </c>
      <c r="AA6" s="92">
        <f t="shared" si="2"/>
        <v>0.98696807619047633</v>
      </c>
      <c r="AB6" s="92">
        <f t="shared" si="2"/>
        <v>3.2156299333333339E-2</v>
      </c>
      <c r="AC6" s="58"/>
      <c r="AD6" s="58"/>
      <c r="AE6" s="58"/>
      <c r="AF6" s="30"/>
      <c r="AG6" s="239"/>
      <c r="AH6" s="132">
        <f t="shared" si="3"/>
        <v>46.295999999999999</v>
      </c>
      <c r="AI6" s="132">
        <f t="shared" si="3"/>
        <v>9.6560000000000006</v>
      </c>
      <c r="AJ6" s="135" t="e">
        <f>AVERAGE(AJ34,AJ39,AJ44,AJ49,AJ54,AJ59,AJ64,AJ69,AJ74,AJ79,AJ84,AJ89,AJ94,AJ99,AJ104,AJ109,AJ114,AJ119,AJ124,AJ129,AJ134,AJ139,AJ144,AJ149,AJ154,AJ159,AJ164,AJ169,AJ174,AJ179,AJ184,AJ189,AJ194,AJ199,AJ204,AJ209,AJ214,AJ219,AJ224,AJ229,AJ234,AJ239,AJ244,AJ249,AJ254,AJ259,AJ264,AJ269,AJ274,AJ279,AJ284,AJ289,AJ294,AJ299,AJ304,AJ309,AJ314,AJ319,AJ324,AJ329,AJ334,AJ339,AJ344,AJ349,AJ354,AJ359,AJ364,AJ369,AJ374,AJ379,AJ384,AJ389,AJ394,AJ399,AJ404,AJ409,AJ414,AJ419,AJ424,AJ429,AJ434,AJ439,AJ444,AJ449,AJ454,AJ459,AJ464,AJ469,AJ474,AJ479,AJ484,AJ489,AJ494,AJ499,AJ504,AJ509,AJ514,AJ519,AJ524,AJ529,AJ534,AJ539,AJ544,AJ549,AJ554,AJ559,AJ564,AJ569,AJ574,AJ579,AJ584,AJ589,AJ594,AJ599,AJ604,AJ609,AJ614,AJ619,AJ624,AJ629,AJ634)</f>
        <v>#DIV/0!</v>
      </c>
      <c r="AK6" s="208"/>
      <c r="AL6" s="160"/>
      <c r="AM6" s="245"/>
      <c r="AN6" s="246"/>
      <c r="AO6" s="161"/>
      <c r="AP6" s="161"/>
      <c r="AQ6" s="45"/>
      <c r="AR6" s="243"/>
      <c r="AS6" s="243"/>
      <c r="AT6" s="38"/>
      <c r="AV6" s="244"/>
      <c r="AW6" s="244"/>
      <c r="AX6" s="9"/>
      <c r="AY6" s="244"/>
      <c r="AZ6" s="244"/>
      <c r="BA6" s="244"/>
      <c r="BB6" s="9"/>
      <c r="BF6" s="12"/>
    </row>
    <row r="7" spans="1:58" ht="12.75" customHeight="1" x14ac:dyDescent="0.15">
      <c r="B7" s="290"/>
      <c r="C7" s="29" t="s">
        <v>36</v>
      </c>
      <c r="D7" s="30"/>
      <c r="E7" s="158">
        <f>E25</f>
        <v>67492.872000000003</v>
      </c>
      <c r="F7" s="92">
        <f t="shared" si="0"/>
        <v>39.311823238095236</v>
      </c>
      <c r="G7" s="92">
        <f t="shared" si="0"/>
        <v>42.573352476190472</v>
      </c>
      <c r="H7" s="92">
        <f t="shared" si="0"/>
        <v>0.9907153823809528</v>
      </c>
      <c r="I7" s="92">
        <f t="shared" si="0"/>
        <v>0.99377558904761898</v>
      </c>
      <c r="J7" s="92">
        <f t="shared" si="0"/>
        <v>1.7206824380952383E-2</v>
      </c>
      <c r="K7" s="58"/>
      <c r="L7" s="58"/>
      <c r="M7" s="58"/>
      <c r="N7" s="30"/>
      <c r="O7" s="58"/>
      <c r="P7" s="132">
        <f t="shared" si="1"/>
        <v>19.405999999999999</v>
      </c>
      <c r="Q7" s="132">
        <f t="shared" si="1"/>
        <v>4</v>
      </c>
      <c r="R7" s="135" t="e">
        <f>AVERAGE(R35,R40,R45,R50,R55,R60,R65,R70,R75,R80,R85,R90,R95,R100,R105,R110,R115,R120,R125,R130,R135,R140,R145,R150,R155,R160,R165,R170,R175,R180,R185,R190,R195,R200,R205,R210,R215,R220,R225,R230,R235,R240,R245,R250,R255,R260,R265,R270,R275,R280,R285,R290,R295,R300,R305,R310,R315,R320,R325,R330,R335,R340,R345,R350,R355,R360,R365,R370,R375,R380,R385,R390,R395,R400,R405,R410,R415,R420,R425,R430,R435,R440,R445,R450,R455,R460,R465,R470,R475,R480,R485,R490,R495,R500,R505,R510,R515,R520,R525,R530,R535,R540,R545,R550,R555,R560,R565,R570,R575,R580,R585,R590,R595,R600,R605,R610,R615,R620,R625,R630,R635)</f>
        <v>#DIV/0!</v>
      </c>
      <c r="S7" s="206"/>
      <c r="T7" s="290"/>
      <c r="U7" s="29" t="s">
        <v>36</v>
      </c>
      <c r="V7" s="30"/>
      <c r="W7" s="129">
        <f>W25</f>
        <v>67492.04800000001</v>
      </c>
      <c r="X7" s="92">
        <f t="shared" si="2"/>
        <v>39.304165476190477</v>
      </c>
      <c r="Y7" s="92">
        <f t="shared" si="2"/>
        <v>42.580887904761902</v>
      </c>
      <c r="Z7" s="92">
        <f t="shared" si="2"/>
        <v>0.99071109428571447</v>
      </c>
      <c r="AA7" s="92">
        <f t="shared" si="2"/>
        <v>0.99380196809523813</v>
      </c>
      <c r="AB7" s="92">
        <f t="shared" si="2"/>
        <v>1.7269044047619048E-2</v>
      </c>
      <c r="AC7" s="58"/>
      <c r="AD7" s="58"/>
      <c r="AE7" s="58"/>
      <c r="AF7" s="30"/>
      <c r="AG7" s="239"/>
      <c r="AH7" s="132">
        <f t="shared" si="3"/>
        <v>46.311999999999998</v>
      </c>
      <c r="AI7" s="132">
        <f t="shared" si="3"/>
        <v>10.045999999999999</v>
      </c>
      <c r="AJ7" s="135" t="e">
        <f>AVERAGE(AJ35,AJ40,AJ45,AJ50,AJ55,AJ60,AJ65,AJ70,AJ75,AJ80,AJ85,AJ90,AJ95,AJ100,AJ105,AJ110,AJ115,AJ120,AJ125,AJ130,AJ135,AJ140,AJ145,AJ150,AJ155,AJ160,AJ165,AJ170,AJ175,AJ180,AJ185,AJ190,AJ195,AJ200,AJ205,AJ210,AJ215,AJ220,AJ225,AJ230,AJ235,AJ240,AJ245,AJ250,AJ255,AJ260,AJ265,AJ270,AJ275,AJ280,AJ285,AJ290,AJ295,AJ300,AJ305,AJ310,AJ315,AJ320,AJ325,AJ330,AJ335,AJ340,AJ345,AJ350,AJ355,AJ360,AJ365,AJ370,AJ375,AJ380,AJ385,AJ390,AJ395,AJ400,AJ405,AJ410,AJ415,AJ420,AJ425,AJ430,AJ435,AJ440,AJ445,AJ450,AJ455,AJ460,AJ465,AJ470,AJ475,AJ480,AJ485,AJ490,AJ495,AJ500,AJ505,AJ510,AJ515,AJ520,AJ525,AJ530,AJ535,AJ540,AJ545,AJ550,AJ555,AJ560,AJ565,AJ570,AJ575,AJ580,AJ585,AJ590,AJ595,AJ600,AJ605,AJ610,AJ615,AJ620,AJ625,AJ630,AJ635)</f>
        <v>#DIV/0!</v>
      </c>
      <c r="AK7" s="208"/>
      <c r="AL7" s="160"/>
      <c r="AM7" s="245"/>
      <c r="AN7" s="246"/>
      <c r="AO7" s="161"/>
      <c r="AP7" s="161"/>
      <c r="AQ7" s="45"/>
      <c r="AR7" s="243"/>
      <c r="AS7" s="54"/>
      <c r="AT7" s="21" t="s">
        <v>59</v>
      </c>
      <c r="AV7" s="244"/>
      <c r="AW7" s="244"/>
      <c r="AX7" s="9"/>
      <c r="AY7" s="244"/>
      <c r="AZ7" s="244"/>
      <c r="BA7" s="244"/>
      <c r="BB7" s="9"/>
      <c r="BF7" s="12"/>
    </row>
    <row r="8" spans="1:58" ht="12.75" customHeight="1" x14ac:dyDescent="0.15">
      <c r="B8" s="290"/>
      <c r="C8" s="29" t="s">
        <v>38</v>
      </c>
      <c r="D8" s="30"/>
      <c r="E8" s="158">
        <f>E26</f>
        <v>95688.671999999991</v>
      </c>
      <c r="F8" s="92">
        <f t="shared" si="0"/>
        <v>43.423016285714283</v>
      </c>
      <c r="G8" s="92">
        <f t="shared" si="0"/>
        <v>46.366067476190473</v>
      </c>
      <c r="H8" s="92">
        <f t="shared" si="0"/>
        <v>0.99452979333333336</v>
      </c>
      <c r="I8" s="92">
        <f t="shared" si="0"/>
        <v>0.99697617047619058</v>
      </c>
      <c r="J8" s="92">
        <f t="shared" si="0"/>
        <v>7.4079734333333336E-3</v>
      </c>
      <c r="K8" s="58"/>
      <c r="L8" s="58"/>
      <c r="M8" s="58"/>
      <c r="N8" s="30"/>
      <c r="O8" s="58"/>
      <c r="P8" s="132">
        <f t="shared" si="1"/>
        <v>19.312000000000001</v>
      </c>
      <c r="Q8" s="132">
        <f t="shared" si="1"/>
        <v>3.9529999999999998</v>
      </c>
      <c r="R8" s="135" t="e">
        <f>AVERAGE(R36,R41,R46,R51,R56,R61,R66,R71,R76,R81,R86,R91,R96,R101,R106,R111,R116,R121,R126,R131,R136,R141,R146,R151,R156,R161,R166,R171,R176,R181,R186,R191,R196,R201,R206,R211,R216,R221,R226,R231,R236,R241,R246,R251,R256,R261,R266,R271,R276,R281,R286,R291,R296,R301,R306,R311,R316,R321,R326,R331,R336,R341,R346,R351,R356,R361,R366,R371,R376,R381,R386,R391,R396,R401,R406,R411,R416,R421,R426,R431,R436,R441,R446,R451,R456,R461,R466,R471,R476,R481,R486,R491,R496,R501,R506,R511,R516,R521,R526,R531,R536,R541,R546,R551,R556,R561,R566,R571,R576,R581,R586,R591,R596,R601,R606,R611,R616,R621,R626,R631,R636)</f>
        <v>#DIV/0!</v>
      </c>
      <c r="S8" s="206"/>
      <c r="T8" s="290"/>
      <c r="U8" s="29" t="s">
        <v>38</v>
      </c>
      <c r="V8" s="30"/>
      <c r="W8" s="129">
        <f>W26</f>
        <v>95687.856000000014</v>
      </c>
      <c r="X8" s="92">
        <f t="shared" si="2"/>
        <v>43.427544904761909</v>
      </c>
      <c r="Y8" s="92">
        <f t="shared" si="2"/>
        <v>46.38176119047619</v>
      </c>
      <c r="Z8" s="92">
        <f t="shared" si="2"/>
        <v>0.99453267190476202</v>
      </c>
      <c r="AA8" s="92">
        <f t="shared" si="2"/>
        <v>0.99698460238095221</v>
      </c>
      <c r="AB8" s="92">
        <f t="shared" si="2"/>
        <v>7.3850944476190495E-3</v>
      </c>
      <c r="AC8" s="58"/>
      <c r="AD8" s="58"/>
      <c r="AE8" s="58"/>
      <c r="AF8" s="30"/>
      <c r="AG8" s="239"/>
      <c r="AH8" s="132">
        <f t="shared" si="3"/>
        <v>46.655999999999999</v>
      </c>
      <c r="AI8" s="132">
        <f t="shared" si="3"/>
        <v>10.25</v>
      </c>
      <c r="AJ8" s="135" t="e">
        <f>AVERAGE(AJ36,AJ41,AJ46,AJ51,AJ56,AJ61,AJ66,AJ71,AJ76,AJ81,AJ86,AJ91,AJ96,AJ101,AJ106,AJ111,AJ116,AJ121,AJ126,AJ131,AJ136,AJ141,AJ146,AJ151,AJ156,AJ161,AJ166,AJ171,AJ176,AJ181,AJ186,AJ191,AJ196,AJ201,AJ206,AJ211,AJ216,AJ221,AJ226,AJ231,AJ236,AJ241,AJ246,AJ251,AJ256,AJ261,AJ266,AJ271,AJ276,AJ281,AJ286,AJ291,AJ296,AJ301,AJ306,AJ311,AJ316,AJ321,AJ326,AJ331,AJ336,AJ341,AJ346,AJ351,AJ356,AJ361,AJ366,AJ371,AJ376,AJ381,AJ386,AJ391,AJ396,AJ401,AJ406,AJ411,AJ416,AJ421,AJ426,AJ431,AJ436,AJ441,AJ446,AJ451,AJ456,AJ461,AJ466,AJ471,AJ476,AJ481,AJ486,AJ491,AJ496,AJ501,AJ506,AJ511,AJ516,AJ521,AJ526,AJ531,AJ536,AJ541,AJ546,AJ551,AJ556,AJ561,AJ566,AJ571,AJ576,AJ581,AJ586,AJ591,AJ596,AJ601,AJ606,AJ611,AJ616,AJ621,AJ626,AJ631,AJ636)</f>
        <v>#DIV/0!</v>
      </c>
      <c r="AK8" s="208"/>
      <c r="AL8" s="160"/>
      <c r="AM8" s="46"/>
      <c r="AN8" s="161"/>
      <c r="AO8" s="161"/>
      <c r="AP8" s="161"/>
      <c r="AQ8" s="45"/>
      <c r="AR8" s="38"/>
      <c r="AV8" s="9"/>
      <c r="AW8" s="9"/>
      <c r="AX8" s="9"/>
      <c r="AY8" s="9"/>
      <c r="AZ8" s="9"/>
      <c r="BA8" s="9"/>
      <c r="BB8" s="9"/>
      <c r="BF8" s="12"/>
    </row>
    <row r="9" spans="1:58" ht="12.75" customHeight="1" thickBot="1" x14ac:dyDescent="0.2">
      <c r="B9" s="291"/>
      <c r="C9" s="31"/>
      <c r="D9" s="37"/>
      <c r="E9" s="181"/>
      <c r="F9" s="60"/>
      <c r="G9" s="60"/>
      <c r="H9" s="60"/>
      <c r="I9" s="60"/>
      <c r="J9" s="60"/>
      <c r="K9" s="60"/>
      <c r="L9" s="60"/>
      <c r="M9" s="60"/>
      <c r="N9" s="37"/>
      <c r="O9" s="60"/>
      <c r="P9" s="171"/>
      <c r="Q9" s="171"/>
      <c r="R9" s="182"/>
      <c r="S9" s="206"/>
      <c r="T9" s="290"/>
      <c r="U9" s="29"/>
      <c r="V9" s="30"/>
      <c r="W9" s="183"/>
      <c r="X9" s="60"/>
      <c r="Y9" s="60"/>
      <c r="Z9" s="60"/>
      <c r="AA9" s="60"/>
      <c r="AB9" s="60"/>
      <c r="AC9" s="58"/>
      <c r="AD9" s="58"/>
      <c r="AE9" s="58"/>
      <c r="AF9" s="30"/>
      <c r="AG9" s="239"/>
      <c r="AH9" s="171"/>
      <c r="AI9" s="171"/>
      <c r="AJ9" s="182"/>
      <c r="AK9" s="208"/>
      <c r="AL9" s="160"/>
      <c r="AM9" s="47"/>
      <c r="AN9" s="152"/>
      <c r="AO9" s="152"/>
      <c r="AP9" s="152"/>
      <c r="AQ9" s="48"/>
      <c r="AR9" s="208"/>
      <c r="AS9" s="208"/>
      <c r="AT9" s="208"/>
      <c r="BF9" s="12"/>
    </row>
    <row r="10" spans="1:58" ht="13.5" customHeight="1" thickBot="1" x14ac:dyDescent="0.2">
      <c r="B10" s="155" t="s">
        <v>60</v>
      </c>
      <c r="C10" s="138"/>
      <c r="D10" s="138"/>
      <c r="E10" s="247"/>
      <c r="F10" s="139"/>
      <c r="G10" s="139"/>
      <c r="H10" s="139"/>
      <c r="I10" s="139"/>
      <c r="J10" s="139"/>
      <c r="K10" s="139"/>
      <c r="L10" s="138"/>
      <c r="M10" s="140"/>
      <c r="N10" s="140"/>
      <c r="O10" s="248"/>
      <c r="P10" s="156">
        <f>GEOMEAN(P5:P8)</f>
        <v>19.253118254924818</v>
      </c>
      <c r="Q10" s="156">
        <f>GEOMEAN(Q5:Q8)</f>
        <v>3.768919096953828</v>
      </c>
      <c r="R10" s="136" t="e">
        <f>AVERAGE(R5:R8)</f>
        <v>#DIV/0!</v>
      </c>
      <c r="S10" s="206"/>
      <c r="T10" s="155" t="s">
        <v>60</v>
      </c>
      <c r="U10" s="138"/>
      <c r="V10" s="138"/>
      <c r="W10" s="247"/>
      <c r="X10" s="139"/>
      <c r="Y10" s="139"/>
      <c r="Z10" s="139"/>
      <c r="AA10" s="139"/>
      <c r="AB10" s="139"/>
      <c r="AC10" s="139"/>
      <c r="AD10" s="138"/>
      <c r="AE10" s="140"/>
      <c r="AF10" s="140"/>
      <c r="AG10" s="248"/>
      <c r="AH10" s="156">
        <f>GEOMEAN(AH5:AH8)</f>
        <v>46.331016083568691</v>
      </c>
      <c r="AI10" s="156">
        <f>GEOMEAN(AI5:AI8)</f>
        <v>9.8945906699095989</v>
      </c>
      <c r="AJ10" s="136" t="e">
        <f>AVERAGE(AJ5:AJ8)</f>
        <v>#DIV/0!</v>
      </c>
      <c r="AK10" s="208"/>
      <c r="AL10" s="162"/>
      <c r="AM10" s="49"/>
      <c r="AN10" s="50"/>
      <c r="AO10" s="50"/>
      <c r="AP10" s="50"/>
      <c r="AQ10" s="51"/>
      <c r="AR10" s="208"/>
      <c r="AS10" s="208"/>
      <c r="AT10" s="208"/>
      <c r="BF10" s="12"/>
    </row>
    <row r="11" spans="1:58" ht="13.5" customHeight="1" x14ac:dyDescent="0.15">
      <c r="B11" s="206"/>
      <c r="C11" s="206"/>
      <c r="D11" s="206"/>
      <c r="E11" s="249"/>
      <c r="F11" s="92"/>
      <c r="G11" s="92"/>
      <c r="H11" s="92"/>
      <c r="I11" s="92"/>
      <c r="J11" s="92"/>
      <c r="K11" s="92"/>
      <c r="L11" s="206"/>
      <c r="M11" s="93"/>
      <c r="N11" s="93"/>
      <c r="O11" s="250"/>
      <c r="P11" s="92"/>
      <c r="Q11" s="92"/>
      <c r="R11" s="132"/>
      <c r="S11" s="206"/>
      <c r="T11" s="206"/>
      <c r="U11" s="206"/>
      <c r="V11" s="206"/>
      <c r="W11" s="249"/>
      <c r="X11" s="92"/>
      <c r="Y11" s="92"/>
      <c r="Z11" s="92"/>
      <c r="AA11" s="92"/>
      <c r="AB11" s="92"/>
      <c r="AC11" s="92"/>
      <c r="AD11" s="206"/>
      <c r="AE11" s="93"/>
      <c r="AF11" s="93"/>
      <c r="AG11" s="250"/>
      <c r="AH11" s="92"/>
      <c r="AI11" s="92"/>
      <c r="AJ11" s="132"/>
      <c r="AK11" s="208"/>
      <c r="AL11" s="208"/>
      <c r="AM11" s="208"/>
      <c r="AN11" s="208"/>
      <c r="AO11" s="208"/>
      <c r="AP11" s="208"/>
      <c r="AQ11" s="208"/>
      <c r="AR11" s="208"/>
      <c r="AS11" s="208"/>
      <c r="AT11" s="208"/>
      <c r="BF11" s="12"/>
    </row>
    <row r="12" spans="1:58" ht="13.5" customHeight="1" thickBot="1" x14ac:dyDescent="0.2">
      <c r="B12" s="206"/>
      <c r="C12" s="206"/>
      <c r="D12" s="206"/>
      <c r="E12" s="249"/>
      <c r="F12" s="92"/>
      <c r="G12" s="92"/>
      <c r="H12" s="92"/>
      <c r="I12" s="92"/>
      <c r="J12" s="92"/>
      <c r="K12" s="92"/>
      <c r="L12" s="206"/>
      <c r="M12" s="93"/>
      <c r="N12" s="93"/>
      <c r="O12" s="250"/>
      <c r="P12" s="92"/>
      <c r="Q12" s="92"/>
      <c r="R12" s="132"/>
      <c r="S12" s="206"/>
      <c r="T12" s="206"/>
      <c r="U12" s="206"/>
      <c r="V12" s="206"/>
      <c r="W12" s="249"/>
      <c r="X12" s="92"/>
      <c r="Y12" s="92"/>
      <c r="Z12" s="92"/>
      <c r="AA12" s="92"/>
      <c r="AB12" s="92"/>
      <c r="AC12" s="92"/>
      <c r="AD12" s="206"/>
      <c r="AE12" s="93"/>
      <c r="AF12" s="93"/>
      <c r="AG12" s="250"/>
      <c r="AH12" s="92"/>
      <c r="AI12" s="92"/>
      <c r="AJ12" s="132"/>
      <c r="AK12" s="208"/>
      <c r="AL12" s="208"/>
      <c r="AM12" s="208"/>
      <c r="AN12" s="208"/>
      <c r="AO12" s="208"/>
      <c r="AP12" s="208"/>
      <c r="AQ12" s="208"/>
      <c r="AR12" s="208"/>
      <c r="AS12" s="208"/>
      <c r="AT12" s="208"/>
      <c r="BF12" s="12"/>
    </row>
    <row r="13" spans="1:58" ht="16.2" customHeight="1" thickBot="1" x14ac:dyDescent="0.3">
      <c r="B13" s="151"/>
      <c r="C13" s="293" t="str">
        <f>CONCATENATE("Encoding/Decoding [ ",'Summary (auto)'!$C$3," ]")</f>
        <v>Encoding/Decoding [ MPEG-151 ]</v>
      </c>
      <c r="D13" s="269"/>
      <c r="E13" s="269"/>
      <c r="F13" s="269"/>
      <c r="G13" s="269"/>
      <c r="H13" s="269"/>
      <c r="I13" s="269"/>
      <c r="J13" s="269"/>
      <c r="K13" s="269"/>
      <c r="L13" s="269"/>
      <c r="M13" s="269"/>
      <c r="N13" s="269"/>
      <c r="O13" s="269"/>
      <c r="P13" s="269"/>
      <c r="Q13" s="269"/>
      <c r="R13" s="294"/>
      <c r="T13" s="23"/>
      <c r="U13" s="293" t="str">
        <f>CONCATENATE("Encoding [ ",'Summary (auto)'!$C$4," ]")</f>
        <v>Encoding [ my ]</v>
      </c>
      <c r="V13" s="269"/>
      <c r="W13" s="269"/>
      <c r="X13" s="269"/>
      <c r="Y13" s="269"/>
      <c r="Z13" s="269"/>
      <c r="AA13" s="269"/>
      <c r="AB13" s="269"/>
      <c r="AC13" s="269"/>
      <c r="AD13" s="269"/>
      <c r="AE13" s="269"/>
      <c r="AF13" s="269"/>
      <c r="AG13" s="269"/>
      <c r="AH13" s="269"/>
      <c r="AI13" s="269"/>
      <c r="AJ13" s="294"/>
    </row>
    <row r="14" spans="1:58" ht="15.6" customHeight="1" x14ac:dyDescent="0.25">
      <c r="B14" s="157"/>
      <c r="C14" s="103"/>
      <c r="D14" s="103"/>
      <c r="E14" s="251" t="s">
        <v>61</v>
      </c>
      <c r="F14" s="137" t="s">
        <v>62</v>
      </c>
      <c r="G14" s="137" t="s">
        <v>63</v>
      </c>
      <c r="H14" s="137" t="s">
        <v>64</v>
      </c>
      <c r="I14" s="137" t="s">
        <v>65</v>
      </c>
      <c r="J14" s="137" t="s">
        <v>66</v>
      </c>
      <c r="K14" s="137" t="s">
        <v>67</v>
      </c>
      <c r="L14" s="137" t="s">
        <v>68</v>
      </c>
      <c r="M14" s="104" t="s">
        <v>69</v>
      </c>
      <c r="N14" s="104"/>
      <c r="O14" s="252"/>
      <c r="P14" s="104"/>
      <c r="Q14" s="105"/>
      <c r="R14" s="106"/>
      <c r="S14" s="208"/>
      <c r="T14" s="157"/>
      <c r="U14" s="103"/>
      <c r="V14" s="103"/>
      <c r="W14" s="251" t="s">
        <v>61</v>
      </c>
      <c r="X14" s="137" t="s">
        <v>62</v>
      </c>
      <c r="Y14" s="137" t="s">
        <v>63</v>
      </c>
      <c r="Z14" s="137" t="s">
        <v>64</v>
      </c>
      <c r="AA14" s="137" t="s">
        <v>65</v>
      </c>
      <c r="AB14" s="137" t="s">
        <v>66</v>
      </c>
      <c r="AC14" s="137" t="s">
        <v>67</v>
      </c>
      <c r="AD14" s="137" t="s">
        <v>68</v>
      </c>
      <c r="AE14" s="104" t="s">
        <v>69</v>
      </c>
      <c r="AF14" s="104"/>
      <c r="AG14" s="252"/>
      <c r="AH14" s="104"/>
      <c r="AI14" s="105"/>
      <c r="AJ14" s="106"/>
      <c r="AK14" s="208"/>
      <c r="AL14" s="208"/>
      <c r="AM14" s="296"/>
      <c r="AN14" s="286"/>
      <c r="AO14" s="286"/>
      <c r="AP14" s="286"/>
      <c r="AQ14" s="286"/>
      <c r="AR14" s="286"/>
      <c r="AS14" s="286"/>
      <c r="AT14" s="286"/>
      <c r="AV14" s="285"/>
      <c r="AW14" s="286"/>
      <c r="AX14" s="286"/>
      <c r="BB14" s="209"/>
      <c r="BC14" s="209"/>
    </row>
    <row r="15" spans="1:58" s="8" customFormat="1" ht="16.2" customHeight="1" thickBot="1" x14ac:dyDescent="0.3">
      <c r="B15" s="150"/>
      <c r="C15" s="34"/>
      <c r="D15" s="34"/>
      <c r="E15" s="237" t="s">
        <v>56</v>
      </c>
      <c r="F15" s="237" t="s">
        <v>56</v>
      </c>
      <c r="G15" s="237" t="s">
        <v>56</v>
      </c>
      <c r="H15" s="237" t="s">
        <v>56</v>
      </c>
      <c r="I15" s="237" t="s">
        <v>56</v>
      </c>
      <c r="J15" s="237" t="s">
        <v>56</v>
      </c>
      <c r="K15" s="237" t="s">
        <v>56</v>
      </c>
      <c r="L15" s="237" t="s">
        <v>56</v>
      </c>
      <c r="M15" s="237" t="s">
        <v>56</v>
      </c>
      <c r="N15" s="35"/>
      <c r="O15" s="238"/>
      <c r="P15" s="213" t="s">
        <v>52</v>
      </c>
      <c r="Q15" s="213" t="s">
        <v>53</v>
      </c>
      <c r="R15" s="36"/>
      <c r="S15" s="206"/>
      <c r="T15" s="150"/>
      <c r="U15" s="34"/>
      <c r="V15" s="34"/>
      <c r="W15" s="237" t="s">
        <v>56</v>
      </c>
      <c r="X15" s="237" t="s">
        <v>56</v>
      </c>
      <c r="Y15" s="237" t="s">
        <v>56</v>
      </c>
      <c r="Z15" s="237" t="s">
        <v>56</v>
      </c>
      <c r="AA15" s="237" t="s">
        <v>56</v>
      </c>
      <c r="AB15" s="237" t="s">
        <v>56</v>
      </c>
      <c r="AC15" s="237" t="s">
        <v>56</v>
      </c>
      <c r="AD15" s="237" t="s">
        <v>56</v>
      </c>
      <c r="AE15" s="237" t="s">
        <v>56</v>
      </c>
      <c r="AF15" s="35"/>
      <c r="AG15" s="238"/>
      <c r="AH15" s="213" t="s">
        <v>52</v>
      </c>
      <c r="AI15" s="213" t="s">
        <v>53</v>
      </c>
      <c r="AJ15" s="36"/>
      <c r="AK15" s="206"/>
      <c r="AL15" s="206"/>
      <c r="AM15" s="92"/>
      <c r="AN15" s="92"/>
      <c r="AO15" s="92"/>
      <c r="AP15" s="206"/>
      <c r="AQ15" s="206"/>
      <c r="AR15" s="206"/>
      <c r="AS15" s="206"/>
      <c r="AT15" s="206"/>
      <c r="AZ15" s="17"/>
      <c r="BA15" s="17"/>
      <c r="BB15" s="209"/>
      <c r="BC15" s="209"/>
    </row>
    <row r="16" spans="1:58" ht="12.75" customHeight="1" x14ac:dyDescent="0.25">
      <c r="B16" s="303"/>
      <c r="C16" s="27" t="s">
        <v>34</v>
      </c>
      <c r="D16" s="28"/>
      <c r="E16" s="130">
        <v>4622.4719999999998</v>
      </c>
      <c r="F16" s="168">
        <v>6329.6080000000002</v>
      </c>
      <c r="G16" s="168">
        <v>1756.184</v>
      </c>
      <c r="H16" s="168">
        <v>782.98400000000004</v>
      </c>
      <c r="I16" s="168">
        <v>522.24800000000005</v>
      </c>
      <c r="J16" s="168">
        <v>9343.9760000000006</v>
      </c>
      <c r="K16" s="62">
        <v>5568.3680000000004</v>
      </c>
      <c r="L16" s="62">
        <v>2038.2639999999999</v>
      </c>
      <c r="M16" s="62">
        <v>13.24</v>
      </c>
      <c r="N16" s="57"/>
      <c r="O16" s="253"/>
      <c r="P16" s="131">
        <v>19.077999999999999</v>
      </c>
      <c r="Q16" s="131">
        <v>3.375</v>
      </c>
      <c r="R16" s="144"/>
      <c r="S16" s="206"/>
      <c r="T16" s="303"/>
      <c r="U16" s="27" t="s">
        <v>34</v>
      </c>
      <c r="V16" s="28"/>
      <c r="W16" s="130">
        <v>4622.4719999999998</v>
      </c>
      <c r="X16" s="168">
        <v>6329.84</v>
      </c>
      <c r="Y16" s="168">
        <v>1756.088</v>
      </c>
      <c r="Z16" s="168">
        <v>783.28</v>
      </c>
      <c r="AA16" s="168">
        <v>522.48800000000006</v>
      </c>
      <c r="AB16" s="168">
        <v>9344.36</v>
      </c>
      <c r="AC16" s="62">
        <v>5568.28</v>
      </c>
      <c r="AD16" s="62">
        <v>2038.4159999999999</v>
      </c>
      <c r="AE16" s="62">
        <v>13.24</v>
      </c>
      <c r="AF16" s="57"/>
      <c r="AG16" s="253"/>
      <c r="AH16" s="131">
        <v>46.061999999999998</v>
      </c>
      <c r="AI16" s="131">
        <v>9.64</v>
      </c>
      <c r="AJ16" s="144"/>
      <c r="AK16" s="208"/>
      <c r="AL16" s="208"/>
      <c r="AP16" s="22"/>
      <c r="AQ16" s="22"/>
      <c r="AR16" s="208"/>
      <c r="AS16" s="208"/>
      <c r="AT16" s="208"/>
      <c r="AX16" s="12"/>
      <c r="AZ16" s="209"/>
      <c r="BA16" s="56"/>
      <c r="BB16" s="209"/>
      <c r="BC16" s="209"/>
      <c r="BD16" s="9"/>
    </row>
    <row r="17" spans="2:56" ht="12.75" customHeight="1" x14ac:dyDescent="0.25">
      <c r="B17" s="290"/>
      <c r="C17" s="29" t="s">
        <v>35</v>
      </c>
      <c r="D17" s="30"/>
      <c r="E17" s="145">
        <v>4622.4719999999998</v>
      </c>
      <c r="F17" s="169">
        <v>8210.5040000000008</v>
      </c>
      <c r="G17" s="169">
        <v>4951.7520000000004</v>
      </c>
      <c r="H17" s="169">
        <v>3009.52</v>
      </c>
      <c r="I17" s="169">
        <v>2611.6480000000001</v>
      </c>
      <c r="J17" s="169">
        <v>11907.512000000001</v>
      </c>
      <c r="K17" s="64">
        <v>7452.2960000000003</v>
      </c>
      <c r="L17" s="64">
        <v>2656.44</v>
      </c>
      <c r="M17" s="64">
        <v>13.24</v>
      </c>
      <c r="N17" s="58"/>
      <c r="O17" s="239"/>
      <c r="P17" s="146">
        <v>19.218</v>
      </c>
      <c r="Q17" s="146">
        <v>3.7810000000000001</v>
      </c>
      <c r="R17" s="147"/>
      <c r="S17" s="206"/>
      <c r="T17" s="290"/>
      <c r="U17" s="29" t="s">
        <v>35</v>
      </c>
      <c r="V17" s="30"/>
      <c r="W17" s="145">
        <v>4622.4719999999998</v>
      </c>
      <c r="X17" s="169">
        <v>8210.5360000000001</v>
      </c>
      <c r="Y17" s="169">
        <v>4951.232</v>
      </c>
      <c r="Z17" s="169">
        <v>3009.248</v>
      </c>
      <c r="AA17" s="169">
        <v>2611.6239999999998</v>
      </c>
      <c r="AB17" s="169">
        <v>11908.28</v>
      </c>
      <c r="AC17" s="64">
        <v>7452.3360000000002</v>
      </c>
      <c r="AD17" s="64">
        <v>2656.4560000000001</v>
      </c>
      <c r="AE17" s="64">
        <v>13.24</v>
      </c>
      <c r="AF17" s="58"/>
      <c r="AG17" s="239"/>
      <c r="AH17" s="146">
        <v>46.295999999999999</v>
      </c>
      <c r="AI17" s="146">
        <v>9.6560000000000006</v>
      </c>
      <c r="AJ17" s="147"/>
      <c r="AK17" s="208"/>
      <c r="AL17" s="208"/>
      <c r="AN17" s="22"/>
      <c r="AO17" s="22"/>
      <c r="AP17" s="22"/>
      <c r="AQ17" s="22"/>
      <c r="AR17" s="208"/>
      <c r="AS17" s="208"/>
      <c r="AT17" s="208"/>
      <c r="AX17" s="12"/>
      <c r="AZ17" s="209"/>
      <c r="BA17" s="209"/>
      <c r="BB17" s="209"/>
      <c r="BC17" s="209"/>
      <c r="BD17" s="9"/>
    </row>
    <row r="18" spans="2:56" ht="12.75" customHeight="1" x14ac:dyDescent="0.25">
      <c r="B18" s="290"/>
      <c r="C18" s="29" t="s">
        <v>36</v>
      </c>
      <c r="D18" s="30"/>
      <c r="E18" s="145">
        <v>4622.4719999999998</v>
      </c>
      <c r="F18" s="169">
        <v>10166.16</v>
      </c>
      <c r="G18" s="169">
        <v>9624.2639999999992</v>
      </c>
      <c r="H18" s="169">
        <v>7814.8239999999996</v>
      </c>
      <c r="I18" s="169">
        <v>8017.12</v>
      </c>
      <c r="J18" s="169">
        <v>14542.536</v>
      </c>
      <c r="K18" s="64">
        <v>9408.64</v>
      </c>
      <c r="L18" s="64">
        <v>3296.8560000000002</v>
      </c>
      <c r="M18" s="64">
        <v>13.231999999999999</v>
      </c>
      <c r="N18" s="58"/>
      <c r="O18" s="239"/>
      <c r="P18" s="146">
        <v>19.405999999999999</v>
      </c>
      <c r="Q18" s="146">
        <v>4</v>
      </c>
      <c r="R18" s="147"/>
      <c r="S18" s="206"/>
      <c r="T18" s="290"/>
      <c r="U18" s="29" t="s">
        <v>36</v>
      </c>
      <c r="V18" s="30"/>
      <c r="W18" s="145">
        <v>4622.4719999999998</v>
      </c>
      <c r="X18" s="169">
        <v>10166.36</v>
      </c>
      <c r="Y18" s="169">
        <v>9623.8320000000003</v>
      </c>
      <c r="Z18" s="169">
        <v>7813.9679999999998</v>
      </c>
      <c r="AA18" s="169">
        <v>8016.3919999999998</v>
      </c>
      <c r="AB18" s="169">
        <v>14542.832</v>
      </c>
      <c r="AC18" s="64">
        <v>9408.9920000000002</v>
      </c>
      <c r="AD18" s="64">
        <v>3297.2</v>
      </c>
      <c r="AE18" s="64">
        <v>13.231999999999999</v>
      </c>
      <c r="AF18" s="58"/>
      <c r="AG18" s="239"/>
      <c r="AH18" s="146">
        <v>46.311999999999998</v>
      </c>
      <c r="AI18" s="146">
        <v>10.045999999999999</v>
      </c>
      <c r="AJ18" s="147"/>
      <c r="AK18" s="208"/>
      <c r="AL18" s="208"/>
      <c r="AP18" s="22"/>
      <c r="AQ18" s="22"/>
      <c r="AR18" s="208"/>
      <c r="AS18" s="208"/>
      <c r="AT18" s="208"/>
      <c r="AX18" s="12"/>
      <c r="AZ18" s="209"/>
      <c r="BA18" s="55"/>
      <c r="BB18" s="209"/>
      <c r="BC18" s="209"/>
      <c r="BD18" s="9"/>
    </row>
    <row r="19" spans="2:56" ht="12.75" customHeight="1" x14ac:dyDescent="0.25">
      <c r="B19" s="290"/>
      <c r="C19" s="29" t="s">
        <v>38</v>
      </c>
      <c r="D19" s="30"/>
      <c r="E19" s="145">
        <v>4622.4719999999998</v>
      </c>
      <c r="F19" s="169">
        <v>11512.768</v>
      </c>
      <c r="G19" s="169">
        <v>14889.248</v>
      </c>
      <c r="H19" s="169">
        <v>14926.328</v>
      </c>
      <c r="I19" s="169">
        <v>17055.36</v>
      </c>
      <c r="J19" s="169">
        <v>17271.511999999999</v>
      </c>
      <c r="K19" s="64">
        <v>11450.64</v>
      </c>
      <c r="L19" s="64">
        <v>3960.3440000000001</v>
      </c>
      <c r="M19" s="64">
        <v>13.215999999999999</v>
      </c>
      <c r="N19" s="58"/>
      <c r="O19" s="239"/>
      <c r="P19" s="146">
        <v>19.312000000000001</v>
      </c>
      <c r="Q19" s="146">
        <v>3.9529999999999998</v>
      </c>
      <c r="R19" s="147"/>
      <c r="S19" s="206"/>
      <c r="T19" s="290"/>
      <c r="U19" s="29" t="s">
        <v>38</v>
      </c>
      <c r="V19" s="30"/>
      <c r="W19" s="145">
        <v>4622.4719999999998</v>
      </c>
      <c r="X19" s="169">
        <v>11513.072</v>
      </c>
      <c r="Y19" s="169">
        <v>14889.168</v>
      </c>
      <c r="Z19" s="169">
        <v>14925.4</v>
      </c>
      <c r="AA19" s="169">
        <v>17053.616000000002</v>
      </c>
      <c r="AB19" s="169">
        <v>17273.031999999999</v>
      </c>
      <c r="AC19" s="64">
        <v>11450.567999999999</v>
      </c>
      <c r="AD19" s="64">
        <v>3960.5279999999998</v>
      </c>
      <c r="AE19" s="64">
        <v>13.215999999999999</v>
      </c>
      <c r="AF19" s="58"/>
      <c r="AG19" s="239"/>
      <c r="AH19" s="146">
        <v>46.655999999999999</v>
      </c>
      <c r="AI19" s="146">
        <v>10.25</v>
      </c>
      <c r="AJ19" s="147"/>
      <c r="AK19" s="208"/>
      <c r="AL19" s="208"/>
      <c r="AN19" s="22"/>
      <c r="AO19" s="21"/>
      <c r="AP19" s="22"/>
      <c r="AQ19" s="22"/>
      <c r="AR19" s="208"/>
      <c r="AS19" s="208"/>
      <c r="AT19" s="208"/>
      <c r="AX19" s="12"/>
      <c r="AZ19" s="209"/>
      <c r="BA19" s="55"/>
      <c r="BB19" s="209"/>
      <c r="BC19" s="209"/>
      <c r="BD19" s="9"/>
    </row>
    <row r="20" spans="2:56" ht="12.75" customHeight="1" thickBot="1" x14ac:dyDescent="0.3">
      <c r="B20" s="290"/>
      <c r="C20" s="31"/>
      <c r="D20" s="37"/>
      <c r="E20" s="214">
        <f>SUM(E16:E19)/SUM(E23:E26)</f>
        <v>7.7180191233719761E-2</v>
      </c>
      <c r="F20" s="214">
        <f>SUM(F16:F19)/SUM(E23:E26)</f>
        <v>0.15118493056863003</v>
      </c>
      <c r="G20" s="214">
        <f>SUM(G16:G19)/SUM(E23:E26)</f>
        <v>0.1303240629274573</v>
      </c>
      <c r="H20" s="214">
        <f>SUM(H16:H19)/SUM(E23:E26)</f>
        <v>0.11075635743222111</v>
      </c>
      <c r="I20" s="214">
        <f>SUM(I16:I19)/SUM(E23:E26)</f>
        <v>0.11773859818351542</v>
      </c>
      <c r="J20" s="214">
        <f>SUM(J16:J19)/SUM(E23:E26)</f>
        <v>0.22150530151398654</v>
      </c>
      <c r="K20" s="214">
        <f>SUM(K16:K19)/SUM(E23:E26)</f>
        <v>0.14142111390332471</v>
      </c>
      <c r="L20" s="214">
        <f>SUM(L16:L19)/SUM(E23:E26)</f>
        <v>4.9889444237145197E-2</v>
      </c>
      <c r="M20" s="60"/>
      <c r="N20" s="60"/>
      <c r="O20" s="254"/>
      <c r="P20" s="171"/>
      <c r="Q20" s="171"/>
      <c r="R20" s="148"/>
      <c r="S20" s="206"/>
      <c r="T20" s="290"/>
      <c r="U20" s="31"/>
      <c r="V20" s="37"/>
      <c r="W20" s="214">
        <f>SUM(W16:W19)/SUM(W23:W26)</f>
        <v>7.7180345872896031E-2</v>
      </c>
      <c r="X20" s="214">
        <f>SUM(X16:X19)/SUM(W23:W26)</f>
        <v>0.15118843926420145</v>
      </c>
      <c r="Y20" s="214">
        <f>SUM(Y16:Y19)/SUM(W23:W26)</f>
        <v>0.13031961555756821</v>
      </c>
      <c r="Z20" s="214">
        <f>SUM(Z16:Z19)/SUM(W23:W26)</f>
        <v>0.11074923276678079</v>
      </c>
      <c r="AA20" s="214">
        <f>SUM(AA16:AA19)/SUM(W23:W26)</f>
        <v>0.11772941710845759</v>
      </c>
      <c r="AB20" s="214">
        <f>SUM(AB16:AB19)/SUM(W23:W26)</f>
        <v>0.22151813432710718</v>
      </c>
      <c r="AC20" s="214">
        <f>SUM(AC16:AC19)/SUM(W23:W26)</f>
        <v>0.14142236566898575</v>
      </c>
      <c r="AD20" s="214">
        <f>SUM(AD16:AD19)/SUM(W23:W26)</f>
        <v>4.9892449434002908E-2</v>
      </c>
      <c r="AE20" s="215"/>
      <c r="AF20" s="60"/>
      <c r="AG20" s="254"/>
      <c r="AH20" s="171"/>
      <c r="AI20" s="171"/>
      <c r="AJ20" s="148"/>
      <c r="AK20" s="208"/>
      <c r="AL20" s="208"/>
      <c r="AN20" s="22"/>
      <c r="AO20" s="22"/>
      <c r="AP20" s="22"/>
      <c r="AQ20" s="22"/>
      <c r="AR20" s="208"/>
      <c r="AS20" s="208"/>
      <c r="AT20" s="208"/>
      <c r="AX20" s="12"/>
      <c r="AZ20" s="209"/>
      <c r="BA20" s="209"/>
      <c r="BD20" s="9"/>
    </row>
    <row r="21" spans="2:56" ht="13.5" customHeight="1" x14ac:dyDescent="0.15">
      <c r="B21" s="287"/>
      <c r="C21" s="95"/>
      <c r="D21" s="95"/>
      <c r="E21" s="235" t="s">
        <v>32</v>
      </c>
      <c r="F21" s="32"/>
      <c r="G21" s="32"/>
      <c r="H21" s="32"/>
      <c r="I21" s="32"/>
      <c r="J21" s="32"/>
      <c r="K21" s="32"/>
      <c r="L21" s="32"/>
      <c r="M21" s="32"/>
      <c r="N21" s="32"/>
      <c r="O21" s="236"/>
      <c r="P21" s="32"/>
      <c r="Q21" s="212"/>
      <c r="R21" s="33"/>
      <c r="S21" s="206"/>
      <c r="T21" s="287"/>
      <c r="U21" s="95"/>
      <c r="V21" s="95"/>
      <c r="W21" s="255" t="s">
        <v>32</v>
      </c>
      <c r="X21" s="32"/>
      <c r="Y21" s="32"/>
      <c r="Z21" s="32"/>
      <c r="AA21" s="32"/>
      <c r="AB21" s="32"/>
      <c r="AC21" s="32"/>
      <c r="AD21" s="32"/>
      <c r="AE21" s="32"/>
      <c r="AF21" s="32"/>
      <c r="AG21" s="236"/>
      <c r="AH21" s="32"/>
      <c r="AI21" s="212"/>
      <c r="AJ21" s="33"/>
      <c r="AK21" s="208"/>
      <c r="AL21" s="208"/>
      <c r="AP21" s="22"/>
      <c r="AQ21" s="22"/>
      <c r="AR21" s="207"/>
      <c r="AS21" s="207"/>
      <c r="AT21" s="207"/>
      <c r="AV21" s="285"/>
      <c r="AW21" s="286"/>
      <c r="AX21" s="286"/>
    </row>
    <row r="22" spans="2:56" s="8" customFormat="1" ht="13.5" customHeight="1" thickBot="1" x14ac:dyDescent="0.3">
      <c r="B22" s="288"/>
      <c r="C22" s="34"/>
      <c r="D22" s="34"/>
      <c r="E22" s="237" t="s">
        <v>56</v>
      </c>
      <c r="F22" s="35"/>
      <c r="G22" s="35"/>
      <c r="H22" s="35"/>
      <c r="I22" s="35"/>
      <c r="J22" s="35"/>
      <c r="K22" s="35"/>
      <c r="L22" s="35"/>
      <c r="M22" s="35"/>
      <c r="N22" s="35"/>
      <c r="O22" s="238"/>
      <c r="P22" s="35"/>
      <c r="Q22" s="213"/>
      <c r="R22" s="36"/>
      <c r="S22" s="206"/>
      <c r="T22" s="288"/>
      <c r="U22" s="34"/>
      <c r="V22" s="34"/>
      <c r="W22" s="256" t="s">
        <v>56</v>
      </c>
      <c r="X22" s="35"/>
      <c r="Y22" s="35"/>
      <c r="Z22" s="35"/>
      <c r="AA22" s="35"/>
      <c r="AB22" s="35"/>
      <c r="AC22" s="35"/>
      <c r="AD22" s="35"/>
      <c r="AE22" s="35"/>
      <c r="AF22" s="35"/>
      <c r="AG22" s="238"/>
      <c r="AH22" s="35"/>
      <c r="AI22" s="213"/>
      <c r="AJ22" s="36"/>
      <c r="AK22" s="206"/>
      <c r="AL22" s="206"/>
      <c r="AM22" s="92"/>
      <c r="AN22" s="92"/>
      <c r="AO22" s="92"/>
      <c r="AP22" s="206"/>
      <c r="AQ22" s="206"/>
      <c r="AR22" s="206"/>
      <c r="AS22" s="206"/>
      <c r="AT22" s="206"/>
      <c r="AZ22" s="209"/>
      <c r="BA22" s="56"/>
    </row>
    <row r="23" spans="2:56" ht="13.5" customHeight="1" x14ac:dyDescent="0.15">
      <c r="B23" s="301"/>
      <c r="C23" s="27" t="s">
        <v>34</v>
      </c>
      <c r="D23" s="28"/>
      <c r="E23" s="129">
        <f>SUM(E16:L16)</f>
        <v>30964.104000000003</v>
      </c>
      <c r="F23" s="58"/>
      <c r="G23" s="58"/>
      <c r="H23" s="58"/>
      <c r="I23" s="58"/>
      <c r="J23" s="58"/>
      <c r="K23" s="58"/>
      <c r="L23" s="58"/>
      <c r="M23" s="58"/>
      <c r="N23" s="58"/>
      <c r="O23" s="239"/>
      <c r="P23" s="58"/>
      <c r="Q23" s="170"/>
      <c r="R23" s="59"/>
      <c r="S23" s="206"/>
      <c r="T23" s="301"/>
      <c r="U23" s="27" t="s">
        <v>34</v>
      </c>
      <c r="V23" s="28"/>
      <c r="W23" s="129">
        <f>SUM(W16:AD16)</f>
        <v>30965.223999999998</v>
      </c>
      <c r="X23" s="58"/>
      <c r="Y23" s="58"/>
      <c r="Z23" s="58"/>
      <c r="AA23" s="58"/>
      <c r="AB23" s="58"/>
      <c r="AC23" s="58"/>
      <c r="AD23" s="58"/>
      <c r="AE23" s="58"/>
      <c r="AF23" s="58"/>
      <c r="AG23" s="239"/>
      <c r="AH23" s="58"/>
      <c r="AI23" s="170"/>
      <c r="AJ23" s="59"/>
      <c r="AK23" s="208"/>
      <c r="AL23" s="208"/>
      <c r="AM23" s="38"/>
      <c r="AN23" s="38"/>
      <c r="AO23" s="38"/>
      <c r="AP23" s="208"/>
      <c r="AQ23" s="208"/>
      <c r="AR23" s="208"/>
      <c r="AS23" s="208"/>
      <c r="AT23" s="208"/>
      <c r="AX23" s="12"/>
    </row>
    <row r="24" spans="2:56" x14ac:dyDescent="0.15">
      <c r="B24" s="290"/>
      <c r="C24" s="29" t="s">
        <v>35</v>
      </c>
      <c r="D24" s="30"/>
      <c r="E24" s="129">
        <f>SUM(E17:L17)</f>
        <v>45422.144000000008</v>
      </c>
      <c r="F24" s="58"/>
      <c r="G24" s="58"/>
      <c r="H24" s="58"/>
      <c r="I24" s="58"/>
      <c r="J24" s="58"/>
      <c r="K24" s="58"/>
      <c r="L24" s="58"/>
      <c r="M24" s="58"/>
      <c r="N24" s="58"/>
      <c r="O24" s="239"/>
      <c r="P24" s="58"/>
      <c r="Q24" s="170"/>
      <c r="R24" s="59"/>
      <c r="S24" s="206"/>
      <c r="T24" s="290"/>
      <c r="U24" s="29" t="s">
        <v>35</v>
      </c>
      <c r="V24" s="30"/>
      <c r="W24" s="129">
        <f>SUM(W17:AD17)</f>
        <v>45422.184000000001</v>
      </c>
      <c r="X24" s="58"/>
      <c r="Y24" s="58"/>
      <c r="Z24" s="58"/>
      <c r="AA24" s="58"/>
      <c r="AB24" s="58"/>
      <c r="AC24" s="58"/>
      <c r="AD24" s="58"/>
      <c r="AE24" s="58"/>
      <c r="AF24" s="58"/>
      <c r="AG24" s="239"/>
      <c r="AH24" s="58"/>
      <c r="AI24" s="170"/>
      <c r="AJ24" s="59"/>
      <c r="AK24" s="208"/>
      <c r="AL24" s="208"/>
      <c r="AM24" s="38"/>
      <c r="AN24" s="38"/>
      <c r="AO24" s="38"/>
      <c r="AP24" s="208"/>
      <c r="AQ24" s="208"/>
      <c r="AR24" s="208"/>
      <c r="AS24" s="208"/>
      <c r="AT24" s="208"/>
      <c r="AX24" s="12"/>
      <c r="AZ24" s="8"/>
      <c r="BA24" s="8"/>
    </row>
    <row r="25" spans="2:56" x14ac:dyDescent="0.15">
      <c r="B25" s="290"/>
      <c r="C25" s="29" t="s">
        <v>36</v>
      </c>
      <c r="D25" s="30"/>
      <c r="E25" s="129">
        <f>SUM(E18:L18)</f>
        <v>67492.872000000003</v>
      </c>
      <c r="F25" s="58"/>
      <c r="G25" s="58"/>
      <c r="H25" s="58"/>
      <c r="I25" s="58"/>
      <c r="J25" s="58"/>
      <c r="K25" s="58"/>
      <c r="L25" s="58"/>
      <c r="M25" s="58"/>
      <c r="N25" s="58"/>
      <c r="O25" s="239"/>
      <c r="P25" s="58"/>
      <c r="Q25" s="170"/>
      <c r="R25" s="59"/>
      <c r="S25" s="206"/>
      <c r="T25" s="290"/>
      <c r="U25" s="29" t="s">
        <v>36</v>
      </c>
      <c r="V25" s="30"/>
      <c r="W25" s="129">
        <f>SUM(W18:AD18)</f>
        <v>67492.04800000001</v>
      </c>
      <c r="X25" s="58"/>
      <c r="Y25" s="58"/>
      <c r="Z25" s="58"/>
      <c r="AA25" s="58"/>
      <c r="AB25" s="58"/>
      <c r="AC25" s="58"/>
      <c r="AD25" s="58"/>
      <c r="AE25" s="58"/>
      <c r="AF25" s="58"/>
      <c r="AG25" s="239"/>
      <c r="AH25" s="58"/>
      <c r="AI25" s="170"/>
      <c r="AJ25" s="59"/>
      <c r="AK25" s="208"/>
      <c r="AL25" s="208"/>
      <c r="AM25" s="208"/>
      <c r="AN25" s="208"/>
      <c r="AO25" s="208"/>
      <c r="AP25" s="208"/>
      <c r="AQ25" s="208"/>
      <c r="AR25" s="208"/>
      <c r="AS25" s="208"/>
      <c r="AT25" s="208"/>
      <c r="AX25" s="12"/>
    </row>
    <row r="26" spans="2:56" x14ac:dyDescent="0.15">
      <c r="B26" s="290"/>
      <c r="C26" s="29" t="s">
        <v>38</v>
      </c>
      <c r="D26" s="30"/>
      <c r="E26" s="129">
        <f>SUM(E19:L19)</f>
        <v>95688.671999999991</v>
      </c>
      <c r="F26" s="58"/>
      <c r="G26" s="58"/>
      <c r="H26" s="58"/>
      <c r="I26" s="58"/>
      <c r="J26" s="58"/>
      <c r="K26" s="58"/>
      <c r="L26" s="58"/>
      <c r="M26" s="58"/>
      <c r="N26" s="58"/>
      <c r="O26" s="239"/>
      <c r="P26" s="58"/>
      <c r="Q26" s="170"/>
      <c r="R26" s="59"/>
      <c r="S26" s="206"/>
      <c r="T26" s="290"/>
      <c r="U26" s="29" t="s">
        <v>38</v>
      </c>
      <c r="V26" s="30"/>
      <c r="W26" s="129">
        <f>SUM(W19:AD19)</f>
        <v>95687.856000000014</v>
      </c>
      <c r="X26" s="58"/>
      <c r="Y26" s="58"/>
      <c r="Z26" s="58"/>
      <c r="AA26" s="58"/>
      <c r="AB26" s="58"/>
      <c r="AC26" s="58"/>
      <c r="AD26" s="58"/>
      <c r="AE26" s="58"/>
      <c r="AF26" s="58"/>
      <c r="AG26" s="239"/>
      <c r="AH26" s="58"/>
      <c r="AI26" s="170"/>
      <c r="AJ26" s="59"/>
      <c r="AK26" s="208"/>
      <c r="AL26" s="208"/>
      <c r="AM26" s="208"/>
      <c r="AN26" s="208"/>
      <c r="AO26" s="208"/>
      <c r="AP26" s="208"/>
      <c r="AQ26" s="208"/>
      <c r="AR26" s="208"/>
      <c r="AS26" s="208"/>
      <c r="AT26" s="208"/>
      <c r="AX26" s="12"/>
    </row>
    <row r="27" spans="2:56" ht="13.5" customHeight="1" thickBot="1" x14ac:dyDescent="0.2">
      <c r="B27" s="291"/>
      <c r="C27" s="31"/>
      <c r="D27" s="37"/>
      <c r="E27" s="184"/>
      <c r="F27" s="60"/>
      <c r="G27" s="60"/>
      <c r="H27" s="60"/>
      <c r="I27" s="60"/>
      <c r="J27" s="60"/>
      <c r="K27" s="60"/>
      <c r="L27" s="60"/>
      <c r="M27" s="60"/>
      <c r="N27" s="60"/>
      <c r="O27" s="254"/>
      <c r="P27" s="60"/>
      <c r="Q27" s="171"/>
      <c r="R27" s="61"/>
      <c r="S27" s="206"/>
      <c r="T27" s="291"/>
      <c r="U27" s="31"/>
      <c r="V27" s="37"/>
      <c r="W27" s="184"/>
      <c r="X27" s="60"/>
      <c r="Y27" s="60"/>
      <c r="Z27" s="60"/>
      <c r="AA27" s="60"/>
      <c r="AB27" s="60"/>
      <c r="AC27" s="60"/>
      <c r="AD27" s="60"/>
      <c r="AE27" s="60"/>
      <c r="AF27" s="60"/>
      <c r="AG27" s="254"/>
      <c r="AH27" s="60"/>
      <c r="AI27" s="171"/>
      <c r="AJ27" s="61"/>
      <c r="AK27" s="208"/>
      <c r="AL27" s="208"/>
      <c r="AM27" s="208"/>
      <c r="AN27" s="208"/>
      <c r="AO27" s="208"/>
      <c r="AP27" s="208"/>
      <c r="AQ27" s="208"/>
      <c r="AR27" s="208"/>
      <c r="AS27" s="208"/>
      <c r="AT27" s="208"/>
      <c r="AX27" s="12"/>
    </row>
    <row r="28" spans="2:56" x14ac:dyDescent="0.15">
      <c r="B28" s="206"/>
      <c r="C28" s="206"/>
      <c r="D28" s="93"/>
      <c r="E28" s="249"/>
      <c r="F28" s="92"/>
      <c r="G28" s="92"/>
      <c r="H28" s="92"/>
      <c r="I28" s="92"/>
      <c r="J28" s="92"/>
      <c r="K28" s="92"/>
      <c r="L28" s="92"/>
      <c r="M28" s="92"/>
      <c r="N28" s="92"/>
      <c r="O28" s="250"/>
      <c r="P28" s="92"/>
      <c r="Q28" s="93"/>
      <c r="R28" s="93"/>
      <c r="S28" s="206"/>
      <c r="T28" s="206"/>
      <c r="U28" s="206"/>
      <c r="V28" s="93"/>
      <c r="W28" s="249"/>
      <c r="X28" s="92"/>
      <c r="Y28" s="92"/>
      <c r="Z28" s="92"/>
      <c r="AA28" s="92"/>
      <c r="AB28" s="92"/>
      <c r="AC28" s="92"/>
      <c r="AD28" s="92"/>
      <c r="AE28" s="92"/>
      <c r="AF28" s="92"/>
      <c r="AG28" s="250"/>
      <c r="AH28" s="92"/>
      <c r="AI28" s="93"/>
      <c r="AJ28" s="93"/>
      <c r="AK28" s="208"/>
      <c r="AL28" s="208"/>
      <c r="AM28" s="208"/>
      <c r="AN28" s="208"/>
      <c r="AO28" s="208"/>
      <c r="AP28" s="208"/>
      <c r="AQ28" s="208"/>
      <c r="AR28" s="208"/>
      <c r="AS28" s="208"/>
      <c r="AT28" s="208"/>
      <c r="AX28" s="12"/>
    </row>
    <row r="29" spans="2:56" ht="13.5" customHeight="1" x14ac:dyDescent="0.15">
      <c r="B29" s="206"/>
      <c r="C29" s="206"/>
      <c r="D29" s="206"/>
      <c r="E29" s="206"/>
      <c r="F29" s="206"/>
      <c r="G29" s="206"/>
      <c r="H29" s="206"/>
      <c r="I29" s="206"/>
      <c r="J29" s="206"/>
      <c r="K29" s="206"/>
      <c r="L29" s="206"/>
      <c r="M29" s="206"/>
      <c r="N29" s="206"/>
      <c r="O29" s="250"/>
      <c r="P29" s="206"/>
      <c r="Q29" s="206"/>
      <c r="R29" s="206"/>
      <c r="S29" s="206"/>
      <c r="T29" s="206"/>
      <c r="U29" s="206"/>
      <c r="V29" s="206"/>
      <c r="W29" s="206"/>
      <c r="X29" s="206"/>
      <c r="Y29" s="206"/>
      <c r="Z29" s="206"/>
      <c r="AA29" s="206"/>
      <c r="AB29" s="206"/>
      <c r="AC29" s="206"/>
      <c r="AD29" s="206"/>
      <c r="AE29" s="206"/>
      <c r="AF29" s="206"/>
      <c r="AG29" s="250"/>
      <c r="AH29" s="206"/>
      <c r="AI29" s="206"/>
      <c r="AJ29" s="206"/>
      <c r="AK29" s="208"/>
      <c r="AL29" s="208"/>
      <c r="AM29" s="208"/>
      <c r="AN29" s="208"/>
      <c r="AO29" s="208"/>
      <c r="AP29" s="208"/>
      <c r="AQ29" s="208"/>
      <c r="AR29" s="208"/>
      <c r="AS29" s="208"/>
      <c r="AT29" s="208"/>
    </row>
    <row r="30" spans="2:56" ht="13.5" customHeight="1" thickBot="1" x14ac:dyDescent="0.2">
      <c r="B30" s="206"/>
      <c r="C30" s="206"/>
      <c r="D30" s="206"/>
      <c r="E30" s="249"/>
      <c r="F30" s="206"/>
      <c r="G30" s="206"/>
      <c r="H30" s="206"/>
      <c r="I30" s="206"/>
      <c r="J30" s="206"/>
      <c r="K30" s="206"/>
      <c r="L30" s="206"/>
      <c r="M30" s="206"/>
      <c r="N30" s="206"/>
      <c r="O30" s="250"/>
      <c r="P30" s="206"/>
      <c r="Q30" s="206"/>
      <c r="R30" s="206"/>
      <c r="S30" s="206"/>
      <c r="T30" s="206"/>
      <c r="U30" s="206"/>
      <c r="V30" s="206"/>
      <c r="W30" s="249"/>
      <c r="X30" s="206"/>
      <c r="Y30" s="206"/>
      <c r="Z30" s="206"/>
      <c r="AA30" s="206"/>
      <c r="AB30" s="206"/>
      <c r="AC30" s="206"/>
      <c r="AD30" s="206"/>
      <c r="AE30" s="206"/>
      <c r="AF30" s="206"/>
      <c r="AG30" s="250"/>
      <c r="AH30" s="206"/>
      <c r="AI30" s="206"/>
      <c r="AJ30" s="206"/>
      <c r="AK30" s="208"/>
      <c r="AL30" s="208"/>
      <c r="AM30" s="208"/>
      <c r="AN30" s="208"/>
      <c r="AO30" s="208"/>
      <c r="AP30" s="208"/>
      <c r="AQ30" s="208"/>
      <c r="AR30" s="208"/>
      <c r="AS30" s="208"/>
      <c r="AT30" s="208"/>
    </row>
    <row r="31" spans="2:56" ht="13.5" customHeight="1" thickBot="1" x14ac:dyDescent="0.3">
      <c r="B31" s="23"/>
      <c r="C31" s="293" t="str">
        <f>CONCATENATE("View Synthesis [ ",'Summary (auto)'!$C$3," ]")</f>
        <v>View Synthesis [ MPEG-151 ]</v>
      </c>
      <c r="D31" s="269"/>
      <c r="E31" s="269"/>
      <c r="F31" s="269"/>
      <c r="G31" s="269"/>
      <c r="H31" s="269"/>
      <c r="I31" s="269"/>
      <c r="J31" s="269"/>
      <c r="K31" s="269"/>
      <c r="L31" s="269"/>
      <c r="M31" s="269"/>
      <c r="N31" s="269"/>
      <c r="O31" s="269"/>
      <c r="P31" s="269"/>
      <c r="Q31" s="269"/>
      <c r="R31" s="294"/>
      <c r="S31" s="206"/>
      <c r="T31" s="23"/>
      <c r="U31" s="293" t="str">
        <f>CONCATENATE("View Synthesis [ ",'Summary (auto)'!$C$4," ]")</f>
        <v>View Synthesis [ my ]</v>
      </c>
      <c r="V31" s="269"/>
      <c r="W31" s="269"/>
      <c r="X31" s="269"/>
      <c r="Y31" s="269"/>
      <c r="Z31" s="269"/>
      <c r="AA31" s="269"/>
      <c r="AB31" s="269"/>
      <c r="AC31" s="269"/>
      <c r="AD31" s="269"/>
      <c r="AE31" s="269"/>
      <c r="AF31" s="269"/>
      <c r="AG31" s="269"/>
      <c r="AH31" s="269"/>
      <c r="AI31" s="269"/>
      <c r="AJ31" s="294"/>
      <c r="AK31" s="208"/>
      <c r="AL31" s="208"/>
      <c r="AM31" s="305" t="s">
        <v>70</v>
      </c>
      <c r="AN31" s="279"/>
      <c r="AO31" s="279"/>
      <c r="AP31" s="279"/>
      <c r="AQ31" s="154"/>
      <c r="AR31" s="208"/>
      <c r="AS31" s="208"/>
      <c r="AT31" s="208"/>
    </row>
    <row r="32" spans="2:56" ht="13.5" customHeight="1" thickBot="1" x14ac:dyDescent="0.2">
      <c r="B32" s="26" t="s">
        <v>71</v>
      </c>
      <c r="C32" s="96"/>
      <c r="D32" s="96"/>
      <c r="E32" s="206"/>
      <c r="F32" s="24" t="s">
        <v>30</v>
      </c>
      <c r="G32" s="24" t="s">
        <v>41</v>
      </c>
      <c r="H32" s="24" t="s">
        <v>44</v>
      </c>
      <c r="I32" s="24" t="s">
        <v>47</v>
      </c>
      <c r="J32" s="24" t="s">
        <v>57</v>
      </c>
      <c r="K32" s="24"/>
      <c r="L32" s="120"/>
      <c r="M32" s="120"/>
      <c r="N32" s="24"/>
      <c r="O32" s="257"/>
      <c r="P32" s="24"/>
      <c r="Q32" s="24"/>
      <c r="R32" s="25" t="s">
        <v>54</v>
      </c>
      <c r="S32" s="206"/>
      <c r="T32" s="26" t="s">
        <v>71</v>
      </c>
      <c r="U32" s="96"/>
      <c r="V32" s="96"/>
      <c r="W32" s="206"/>
      <c r="X32" s="24" t="s">
        <v>30</v>
      </c>
      <c r="Y32" s="24" t="s">
        <v>41</v>
      </c>
      <c r="Z32" s="24" t="s">
        <v>44</v>
      </c>
      <c r="AA32" s="24" t="s">
        <v>47</v>
      </c>
      <c r="AB32" s="24" t="s">
        <v>57</v>
      </c>
      <c r="AC32" s="24"/>
      <c r="AD32" s="206"/>
      <c r="AE32" s="206"/>
      <c r="AF32" s="24"/>
      <c r="AG32" s="257"/>
      <c r="AH32" s="24"/>
      <c r="AI32" s="24"/>
      <c r="AJ32" s="25" t="s">
        <v>54</v>
      </c>
      <c r="AK32" s="208"/>
      <c r="AL32" s="26" t="s">
        <v>71</v>
      </c>
      <c r="AM32" s="100" t="s">
        <v>30</v>
      </c>
      <c r="AN32" s="32" t="s">
        <v>41</v>
      </c>
      <c r="AO32" s="32" t="s">
        <v>44</v>
      </c>
      <c r="AP32" s="32" t="s">
        <v>47</v>
      </c>
      <c r="AQ32" s="99" t="s">
        <v>57</v>
      </c>
      <c r="AR32" s="92"/>
      <c r="AS32" s="250"/>
      <c r="AT32" s="92"/>
    </row>
    <row r="33" spans="2:52" x14ac:dyDescent="0.15">
      <c r="B33" s="292" t="s">
        <v>72</v>
      </c>
      <c r="C33" s="27" t="s">
        <v>34</v>
      </c>
      <c r="D33" s="41"/>
      <c r="E33" s="57"/>
      <c r="F33" s="98">
        <v>29.862735000000001</v>
      </c>
      <c r="G33" s="98">
        <v>33.601030999999999</v>
      </c>
      <c r="H33" s="98">
        <v>0.96384327999999997</v>
      </c>
      <c r="I33" s="62">
        <v>0.96944037000000005</v>
      </c>
      <c r="J33" s="62">
        <v>5.2941839999999997E-2</v>
      </c>
      <c r="K33" s="63"/>
      <c r="L33" s="258"/>
      <c r="M33" s="258"/>
      <c r="N33" s="57"/>
      <c r="O33" s="28"/>
      <c r="P33" s="57"/>
      <c r="Q33" s="28"/>
      <c r="R33" s="133"/>
      <c r="S33" s="206"/>
      <c r="T33" s="292" t="s">
        <v>72</v>
      </c>
      <c r="U33" s="27" t="s">
        <v>34</v>
      </c>
      <c r="V33" s="41"/>
      <c r="W33" s="57"/>
      <c r="X33" s="98">
        <v>29.937484999999999</v>
      </c>
      <c r="Y33" s="98">
        <v>33.713394999999998</v>
      </c>
      <c r="Z33" s="98">
        <v>0.96389694999999997</v>
      </c>
      <c r="AA33" s="62">
        <v>0.96978743999999995</v>
      </c>
      <c r="AB33" s="62">
        <v>5.2397564000000001E-2</v>
      </c>
      <c r="AC33" s="63"/>
      <c r="AD33" s="258"/>
      <c r="AE33" s="258"/>
      <c r="AF33" s="57"/>
      <c r="AG33" s="28"/>
      <c r="AH33" s="57"/>
      <c r="AI33" s="28"/>
      <c r="AJ33" s="133"/>
      <c r="AK33" s="208"/>
      <c r="AL33" s="292" t="s">
        <v>72</v>
      </c>
      <c r="AM33" s="121">
        <f t="shared" ref="AM33:AM96" si="4">IF(OR(X33="",F33=""),"",X33-F33)</f>
        <v>7.4749999999998096E-2</v>
      </c>
      <c r="AN33" s="97">
        <f t="shared" ref="AN33:AN96" si="5">IF(OR(Y33="",G33=""),"",Y33-G33)</f>
        <v>0.11236399999999946</v>
      </c>
      <c r="AO33" s="97">
        <f t="shared" ref="AO33:AO96" si="6">IF(OR(Z33="",H33=""),"",Z33-H33)</f>
        <v>5.3670000000005658E-5</v>
      </c>
      <c r="AP33" s="97">
        <f t="shared" ref="AP33:AP96" si="7">IF(OR(AA33="",I33=""),"",AA33-I33)</f>
        <v>3.4706999999989385E-4</v>
      </c>
      <c r="AQ33" s="122">
        <f t="shared" ref="AQ33:AQ96" si="8">IF(OR(AB33="",J33=""),"",AB33-J33)</f>
        <v>-5.4427599999999632E-4</v>
      </c>
      <c r="AR33" s="42"/>
      <c r="AS33" s="42" t="str">
        <f t="shared" ref="AS33:AS64" si="9">IF(OR(AD33="",L33=""),"",AD33-L33)</f>
        <v/>
      </c>
      <c r="AT33" s="42" t="str">
        <f t="shared" ref="AT33:AT64" si="10">IF(OR(AE33="",M33=""),"",AE33-M33)</f>
        <v/>
      </c>
      <c r="AX33" s="12"/>
      <c r="AZ33" s="12"/>
    </row>
    <row r="34" spans="2:52" ht="13.5" customHeight="1" x14ac:dyDescent="0.15">
      <c r="B34" s="290"/>
      <c r="C34" s="29" t="s">
        <v>35</v>
      </c>
      <c r="D34" s="187"/>
      <c r="E34" s="58"/>
      <c r="F34" s="188">
        <v>34.003062999999997</v>
      </c>
      <c r="G34" s="188">
        <v>37.300674999999998</v>
      </c>
      <c r="H34" s="188">
        <v>0.9793887</v>
      </c>
      <c r="I34" s="64">
        <v>0.98351562999999997</v>
      </c>
      <c r="J34" s="64">
        <v>3.3959333000000001E-2</v>
      </c>
      <c r="K34" s="189"/>
      <c r="L34" s="259"/>
      <c r="M34" s="259"/>
      <c r="N34" s="58"/>
      <c r="O34" s="30"/>
      <c r="P34" s="58"/>
      <c r="Q34" s="30"/>
      <c r="R34" s="134"/>
      <c r="S34" s="206"/>
      <c r="T34" s="290"/>
      <c r="U34" s="29" t="s">
        <v>35</v>
      </c>
      <c r="V34" s="187"/>
      <c r="W34" s="58"/>
      <c r="X34" s="188">
        <v>34.053282000000003</v>
      </c>
      <c r="Y34" s="188">
        <v>37.352459000000003</v>
      </c>
      <c r="Z34" s="188">
        <v>0.97937037000000005</v>
      </c>
      <c r="AA34" s="64">
        <v>0.98349909000000002</v>
      </c>
      <c r="AB34" s="64">
        <v>3.3799137999999999E-2</v>
      </c>
      <c r="AC34" s="189"/>
      <c r="AD34" s="259"/>
      <c r="AE34" s="259"/>
      <c r="AF34" s="58"/>
      <c r="AG34" s="30"/>
      <c r="AH34" s="58"/>
      <c r="AI34" s="30"/>
      <c r="AJ34" s="134"/>
      <c r="AK34" s="208"/>
      <c r="AL34" s="290"/>
      <c r="AM34" s="88">
        <f t="shared" si="4"/>
        <v>5.0219000000005565E-2</v>
      </c>
      <c r="AN34" s="123">
        <f t="shared" si="5"/>
        <v>5.1784000000004937E-2</v>
      </c>
      <c r="AO34" s="123">
        <f t="shared" si="6"/>
        <v>-1.8329999999955326E-5</v>
      </c>
      <c r="AP34" s="123">
        <f t="shared" si="7"/>
        <v>-1.6539999999953814E-5</v>
      </c>
      <c r="AQ34" s="89">
        <f t="shared" si="8"/>
        <v>-1.6019500000000186E-4</v>
      </c>
      <c r="AR34" s="42"/>
      <c r="AS34" s="42" t="str">
        <f t="shared" si="9"/>
        <v/>
      </c>
      <c r="AT34" s="42" t="str">
        <f t="shared" si="10"/>
        <v/>
      </c>
      <c r="AX34" s="12"/>
      <c r="AZ34" s="12"/>
    </row>
    <row r="35" spans="2:52" ht="13.5" customHeight="1" x14ac:dyDescent="0.15">
      <c r="B35" s="290"/>
      <c r="C35" s="29" t="s">
        <v>36</v>
      </c>
      <c r="D35" s="187"/>
      <c r="E35" s="58"/>
      <c r="F35" s="188">
        <v>38.593758999999999</v>
      </c>
      <c r="G35" s="188">
        <v>41.934595999999999</v>
      </c>
      <c r="H35" s="188">
        <v>0.98982373999999995</v>
      </c>
      <c r="I35" s="64">
        <v>0.99288613000000003</v>
      </c>
      <c r="J35" s="64">
        <v>1.6897233000000001E-2</v>
      </c>
      <c r="K35" s="189"/>
      <c r="L35" s="259"/>
      <c r="M35" s="259"/>
      <c r="N35" s="58"/>
      <c r="O35" s="30"/>
      <c r="P35" s="58"/>
      <c r="Q35" s="30"/>
      <c r="R35" s="134"/>
      <c r="S35" s="206"/>
      <c r="T35" s="290"/>
      <c r="U35" s="29" t="s">
        <v>36</v>
      </c>
      <c r="V35" s="187"/>
      <c r="W35" s="58"/>
      <c r="X35" s="188">
        <v>38.599671999999998</v>
      </c>
      <c r="Y35" s="188">
        <v>41.962724000000001</v>
      </c>
      <c r="Z35" s="188">
        <v>0.98978577000000001</v>
      </c>
      <c r="AA35" s="64">
        <v>0.99290877</v>
      </c>
      <c r="AB35" s="64">
        <v>1.7046869999999999E-2</v>
      </c>
      <c r="AC35" s="189"/>
      <c r="AD35" s="259"/>
      <c r="AE35" s="259"/>
      <c r="AF35" s="58"/>
      <c r="AG35" s="30"/>
      <c r="AH35" s="58"/>
      <c r="AI35" s="30"/>
      <c r="AJ35" s="134"/>
      <c r="AK35" s="208"/>
      <c r="AL35" s="290"/>
      <c r="AM35" s="88">
        <f t="shared" si="4"/>
        <v>5.912999999999613E-3</v>
      </c>
      <c r="AN35" s="123">
        <f t="shared" si="5"/>
        <v>2.8128000000002373E-2</v>
      </c>
      <c r="AO35" s="123">
        <f t="shared" si="6"/>
        <v>-3.7969999999942772E-5</v>
      </c>
      <c r="AP35" s="123">
        <f t="shared" si="7"/>
        <v>2.263999999996269E-5</v>
      </c>
      <c r="AQ35" s="89">
        <f t="shared" si="8"/>
        <v>1.4963699999999761E-4</v>
      </c>
      <c r="AR35" s="42"/>
      <c r="AS35" s="42" t="str">
        <f t="shared" si="9"/>
        <v/>
      </c>
      <c r="AT35" s="42" t="str">
        <f t="shared" si="10"/>
        <v/>
      </c>
      <c r="AX35" s="12"/>
      <c r="AZ35" s="12"/>
    </row>
    <row r="36" spans="2:52" ht="13.5" customHeight="1" x14ac:dyDescent="0.15">
      <c r="B36" s="290"/>
      <c r="C36" s="29" t="s">
        <v>38</v>
      </c>
      <c r="D36" s="187"/>
      <c r="E36" s="58"/>
      <c r="F36" s="188">
        <v>42.672545</v>
      </c>
      <c r="G36" s="188">
        <v>45.719251999999997</v>
      </c>
      <c r="H36" s="188">
        <v>0.99430819000000004</v>
      </c>
      <c r="I36" s="64">
        <v>0.99670270000000005</v>
      </c>
      <c r="J36" s="64">
        <v>7.2910776000000002E-3</v>
      </c>
      <c r="K36" s="189"/>
      <c r="L36" s="259"/>
      <c r="M36" s="259"/>
      <c r="N36" s="58"/>
      <c r="O36" s="30"/>
      <c r="P36" s="58"/>
      <c r="Q36" s="30"/>
      <c r="R36" s="134"/>
      <c r="S36" s="206"/>
      <c r="T36" s="290"/>
      <c r="U36" s="29" t="s">
        <v>38</v>
      </c>
      <c r="V36" s="187"/>
      <c r="W36" s="58"/>
      <c r="X36" s="188">
        <v>42.690289</v>
      </c>
      <c r="Y36" s="188">
        <v>45.736244999999997</v>
      </c>
      <c r="Z36" s="188">
        <v>0.99431223000000002</v>
      </c>
      <c r="AA36" s="64">
        <v>0.99671372999999996</v>
      </c>
      <c r="AB36" s="64">
        <v>7.2648353000000004E-3</v>
      </c>
      <c r="AC36" s="189"/>
      <c r="AD36" s="259"/>
      <c r="AE36" s="259"/>
      <c r="AF36" s="58"/>
      <c r="AG36" s="30"/>
      <c r="AH36" s="58"/>
      <c r="AI36" s="30"/>
      <c r="AJ36" s="134"/>
      <c r="AK36" s="208"/>
      <c r="AL36" s="290"/>
      <c r="AM36" s="88">
        <f t="shared" si="4"/>
        <v>1.7744000000000426E-2</v>
      </c>
      <c r="AN36" s="123">
        <f t="shared" si="5"/>
        <v>1.699299999999937E-2</v>
      </c>
      <c r="AO36" s="123">
        <f t="shared" si="6"/>
        <v>4.0399999999829461E-6</v>
      </c>
      <c r="AP36" s="123">
        <f t="shared" si="7"/>
        <v>1.1029999999911944E-5</v>
      </c>
      <c r="AQ36" s="89">
        <f t="shared" si="8"/>
        <v>-2.6242299999999774E-5</v>
      </c>
      <c r="AR36" s="42"/>
      <c r="AS36" s="42" t="str">
        <f t="shared" si="9"/>
        <v/>
      </c>
      <c r="AT36" s="42" t="str">
        <f t="shared" si="10"/>
        <v/>
      </c>
      <c r="AX36" s="12"/>
      <c r="AZ36" s="12"/>
    </row>
    <row r="37" spans="2:52" ht="13.5" customHeight="1" thickBot="1" x14ac:dyDescent="0.2">
      <c r="B37" s="290"/>
      <c r="C37" s="29"/>
      <c r="D37" s="187"/>
      <c r="E37" s="58"/>
      <c r="F37" s="190"/>
      <c r="G37" s="190"/>
      <c r="H37" s="190"/>
      <c r="I37" s="58"/>
      <c r="J37" s="58"/>
      <c r="K37" s="189"/>
      <c r="L37" s="259"/>
      <c r="M37" s="259"/>
      <c r="N37" s="58"/>
      <c r="O37" s="30"/>
      <c r="P37" s="58"/>
      <c r="Q37" s="30"/>
      <c r="R37" s="185"/>
      <c r="S37" s="206"/>
      <c r="T37" s="290"/>
      <c r="U37" s="29"/>
      <c r="V37" s="187"/>
      <c r="W37" s="58"/>
      <c r="X37" s="190"/>
      <c r="Y37" s="190"/>
      <c r="Z37" s="190"/>
      <c r="AA37" s="58"/>
      <c r="AB37" s="58"/>
      <c r="AC37" s="189"/>
      <c r="AD37" s="259"/>
      <c r="AE37" s="259"/>
      <c r="AF37" s="58"/>
      <c r="AG37" s="30"/>
      <c r="AH37" s="58"/>
      <c r="AI37" s="30"/>
      <c r="AJ37" s="185"/>
      <c r="AK37" s="208"/>
      <c r="AL37" s="290"/>
      <c r="AM37" s="124" t="str">
        <f t="shared" si="4"/>
        <v/>
      </c>
      <c r="AN37" s="125" t="str">
        <f t="shared" si="5"/>
        <v/>
      </c>
      <c r="AO37" s="125" t="str">
        <f t="shared" si="6"/>
        <v/>
      </c>
      <c r="AP37" s="125" t="str">
        <f t="shared" si="7"/>
        <v/>
      </c>
      <c r="AQ37" s="126" t="str">
        <f t="shared" si="8"/>
        <v/>
      </c>
      <c r="AR37" s="42"/>
      <c r="AS37" s="42" t="str">
        <f t="shared" si="9"/>
        <v/>
      </c>
      <c r="AT37" s="42" t="str">
        <f t="shared" si="10"/>
        <v/>
      </c>
      <c r="AX37" s="12"/>
      <c r="AZ37" s="12"/>
    </row>
    <row r="38" spans="2:52" x14ac:dyDescent="0.15">
      <c r="B38" s="292" t="s">
        <v>73</v>
      </c>
      <c r="C38" s="27" t="s">
        <v>34</v>
      </c>
      <c r="D38" s="41"/>
      <c r="E38" s="57"/>
      <c r="F38" s="98">
        <v>30.153269999999999</v>
      </c>
      <c r="G38" s="98">
        <v>34.076943</v>
      </c>
      <c r="H38" s="98">
        <v>0.96601705999999998</v>
      </c>
      <c r="I38" s="62">
        <v>0.96923397</v>
      </c>
      <c r="J38" s="62">
        <v>4.8053472999999999E-2</v>
      </c>
      <c r="K38" s="63"/>
      <c r="L38" s="258"/>
      <c r="M38" s="258"/>
      <c r="N38" s="57"/>
      <c r="O38" s="28"/>
      <c r="P38" s="57"/>
      <c r="Q38" s="28"/>
      <c r="R38" s="133"/>
      <c r="S38" s="206"/>
      <c r="T38" s="292" t="s">
        <v>73</v>
      </c>
      <c r="U38" s="27" t="s">
        <v>34</v>
      </c>
      <c r="V38" s="41"/>
      <c r="W38" s="57"/>
      <c r="X38" s="98">
        <v>30.191284</v>
      </c>
      <c r="Y38" s="98">
        <v>34.097799000000002</v>
      </c>
      <c r="Z38" s="98">
        <v>0.96602434000000004</v>
      </c>
      <c r="AA38" s="62">
        <v>0.9693503</v>
      </c>
      <c r="AB38" s="62">
        <v>4.7767647000000003E-2</v>
      </c>
      <c r="AC38" s="63"/>
      <c r="AD38" s="258"/>
      <c r="AE38" s="258"/>
      <c r="AF38" s="57"/>
      <c r="AG38" s="28"/>
      <c r="AH38" s="57"/>
      <c r="AI38" s="28"/>
      <c r="AJ38" s="133"/>
      <c r="AK38" s="208"/>
      <c r="AL38" s="292" t="s">
        <v>73</v>
      </c>
      <c r="AM38" s="121">
        <f t="shared" si="4"/>
        <v>3.8014000000000436E-2</v>
      </c>
      <c r="AN38" s="97">
        <f t="shared" si="5"/>
        <v>2.0856000000001984E-2</v>
      </c>
      <c r="AO38" s="97">
        <f t="shared" si="6"/>
        <v>7.28000000005391E-6</v>
      </c>
      <c r="AP38" s="97">
        <f t="shared" si="7"/>
        <v>1.1632999999999782E-4</v>
      </c>
      <c r="AQ38" s="122">
        <f t="shared" si="8"/>
        <v>-2.8582599999999597E-4</v>
      </c>
      <c r="AR38" s="42"/>
      <c r="AS38" s="42" t="str">
        <f t="shared" si="9"/>
        <v/>
      </c>
      <c r="AT38" s="42" t="str">
        <f t="shared" si="10"/>
        <v/>
      </c>
      <c r="AX38" s="12"/>
      <c r="AZ38" s="12"/>
    </row>
    <row r="39" spans="2:52" ht="13.5" customHeight="1" x14ac:dyDescent="0.15">
      <c r="B39" s="290"/>
      <c r="C39" s="29" t="s">
        <v>35</v>
      </c>
      <c r="D39" s="187"/>
      <c r="E39" s="58"/>
      <c r="F39" s="188">
        <v>34.481962000000003</v>
      </c>
      <c r="G39" s="188">
        <v>37.772368</v>
      </c>
      <c r="H39" s="188">
        <v>0.98044988</v>
      </c>
      <c r="I39" s="64">
        <v>0.98412131000000003</v>
      </c>
      <c r="J39" s="64">
        <v>2.9995517999999999E-2</v>
      </c>
      <c r="K39" s="189"/>
      <c r="L39" s="259"/>
      <c r="M39" s="259"/>
      <c r="N39" s="58"/>
      <c r="O39" s="30"/>
      <c r="P39" s="58"/>
      <c r="Q39" s="30"/>
      <c r="R39" s="134"/>
      <c r="S39" s="206"/>
      <c r="T39" s="290"/>
      <c r="U39" s="29" t="s">
        <v>35</v>
      </c>
      <c r="V39" s="187"/>
      <c r="W39" s="58"/>
      <c r="X39" s="188">
        <v>34.486683999999997</v>
      </c>
      <c r="Y39" s="188">
        <v>37.794400000000003</v>
      </c>
      <c r="Z39" s="188">
        <v>0.98048853000000002</v>
      </c>
      <c r="AA39" s="64">
        <v>0.98414471000000003</v>
      </c>
      <c r="AB39" s="64">
        <v>2.9759474000000001E-2</v>
      </c>
      <c r="AC39" s="189"/>
      <c r="AD39" s="259"/>
      <c r="AE39" s="259"/>
      <c r="AF39" s="58"/>
      <c r="AG39" s="30"/>
      <c r="AH39" s="58"/>
      <c r="AI39" s="30"/>
      <c r="AJ39" s="134"/>
      <c r="AK39" s="208"/>
      <c r="AL39" s="290"/>
      <c r="AM39" s="88">
        <f t="shared" si="4"/>
        <v>4.7219999999938977E-3</v>
      </c>
      <c r="AN39" s="123">
        <f t="shared" si="5"/>
        <v>2.2032000000002938E-2</v>
      </c>
      <c r="AO39" s="123">
        <f t="shared" si="6"/>
        <v>3.8650000000028939E-5</v>
      </c>
      <c r="AP39" s="123">
        <f t="shared" si="7"/>
        <v>2.3400000000006749E-5</v>
      </c>
      <c r="AQ39" s="89">
        <f t="shared" si="8"/>
        <v>-2.3604399999999776E-4</v>
      </c>
      <c r="AR39" s="42"/>
      <c r="AS39" s="42" t="str">
        <f t="shared" si="9"/>
        <v/>
      </c>
      <c r="AT39" s="42" t="str">
        <f t="shared" si="10"/>
        <v/>
      </c>
      <c r="AX39" s="12"/>
      <c r="AZ39" s="12"/>
    </row>
    <row r="40" spans="2:52" ht="13.5" customHeight="1" x14ac:dyDescent="0.15">
      <c r="B40" s="290"/>
      <c r="C40" s="29" t="s">
        <v>36</v>
      </c>
      <c r="D40" s="187"/>
      <c r="E40" s="58"/>
      <c r="F40" s="188">
        <v>38.716366000000001</v>
      </c>
      <c r="G40" s="188">
        <v>42.019486999999998</v>
      </c>
      <c r="H40" s="188">
        <v>0.99017982999999998</v>
      </c>
      <c r="I40" s="64">
        <v>0.99297553000000005</v>
      </c>
      <c r="J40" s="64">
        <v>1.6217034000000002E-2</v>
      </c>
      <c r="K40" s="189"/>
      <c r="L40" s="259"/>
      <c r="M40" s="259"/>
      <c r="N40" s="58"/>
      <c r="O40" s="30"/>
      <c r="P40" s="58"/>
      <c r="Q40" s="30"/>
      <c r="R40" s="134"/>
      <c r="S40" s="206"/>
      <c r="T40" s="290"/>
      <c r="U40" s="29" t="s">
        <v>36</v>
      </c>
      <c r="V40" s="187"/>
      <c r="W40" s="58"/>
      <c r="X40" s="188">
        <v>38.727041</v>
      </c>
      <c r="Y40" s="188">
        <v>42.054893999999997</v>
      </c>
      <c r="Z40" s="188">
        <v>0.99015858999999995</v>
      </c>
      <c r="AA40" s="64">
        <v>0.99301803</v>
      </c>
      <c r="AB40" s="64">
        <v>1.6281278999999999E-2</v>
      </c>
      <c r="AC40" s="189"/>
      <c r="AD40" s="259"/>
      <c r="AE40" s="259"/>
      <c r="AF40" s="58"/>
      <c r="AG40" s="30"/>
      <c r="AH40" s="58"/>
      <c r="AI40" s="30"/>
      <c r="AJ40" s="134"/>
      <c r="AK40" s="208"/>
      <c r="AL40" s="290"/>
      <c r="AM40" s="88">
        <f t="shared" si="4"/>
        <v>1.0674999999999102E-2</v>
      </c>
      <c r="AN40" s="123">
        <f t="shared" si="5"/>
        <v>3.54069999999993E-2</v>
      </c>
      <c r="AO40" s="123">
        <f t="shared" si="6"/>
        <v>-2.1240000000033454E-5</v>
      </c>
      <c r="AP40" s="123">
        <f t="shared" si="7"/>
        <v>4.2499999999945359E-5</v>
      </c>
      <c r="AQ40" s="89">
        <f t="shared" si="8"/>
        <v>6.4244999999997499E-5</v>
      </c>
      <c r="AR40" s="42"/>
      <c r="AS40" s="42" t="str">
        <f t="shared" si="9"/>
        <v/>
      </c>
      <c r="AT40" s="42" t="str">
        <f t="shared" si="10"/>
        <v/>
      </c>
      <c r="AX40" s="12"/>
      <c r="AZ40" s="12"/>
    </row>
    <row r="41" spans="2:52" ht="13.5" customHeight="1" x14ac:dyDescent="0.15">
      <c r="B41" s="290"/>
      <c r="C41" s="29" t="s">
        <v>38</v>
      </c>
      <c r="D41" s="187"/>
      <c r="E41" s="58"/>
      <c r="F41" s="188">
        <v>42.838729000000001</v>
      </c>
      <c r="G41" s="188">
        <v>45.902025000000002</v>
      </c>
      <c r="H41" s="188">
        <v>0.99449233999999997</v>
      </c>
      <c r="I41" s="64">
        <v>0.99681765</v>
      </c>
      <c r="J41" s="64">
        <v>6.8920680000000003E-3</v>
      </c>
      <c r="K41" s="189"/>
      <c r="L41" s="259"/>
      <c r="M41" s="259"/>
      <c r="N41" s="58"/>
      <c r="O41" s="30"/>
      <c r="P41" s="58"/>
      <c r="Q41" s="30"/>
      <c r="R41" s="134"/>
      <c r="S41" s="206"/>
      <c r="T41" s="290"/>
      <c r="U41" s="29" t="s">
        <v>38</v>
      </c>
      <c r="V41" s="187"/>
      <c r="W41" s="58"/>
      <c r="X41" s="188">
        <v>42.858612999999998</v>
      </c>
      <c r="Y41" s="188">
        <v>45.913859000000002</v>
      </c>
      <c r="Z41" s="188">
        <v>0.99449114999999999</v>
      </c>
      <c r="AA41" s="64">
        <v>0.99681922999999995</v>
      </c>
      <c r="AB41" s="64">
        <v>6.8331566000000002E-3</v>
      </c>
      <c r="AC41" s="189"/>
      <c r="AD41" s="259"/>
      <c r="AE41" s="259"/>
      <c r="AF41" s="58"/>
      <c r="AG41" s="30"/>
      <c r="AH41" s="58"/>
      <c r="AI41" s="30"/>
      <c r="AJ41" s="134"/>
      <c r="AK41" s="208"/>
      <c r="AL41" s="290"/>
      <c r="AM41" s="88">
        <f t="shared" si="4"/>
        <v>1.988399999999757E-2</v>
      </c>
      <c r="AN41" s="123">
        <f t="shared" si="5"/>
        <v>1.1834000000000344E-2</v>
      </c>
      <c r="AO41" s="123">
        <f t="shared" si="6"/>
        <v>-1.1899999999842592E-6</v>
      </c>
      <c r="AP41" s="123">
        <f t="shared" si="7"/>
        <v>1.5799999999455139E-6</v>
      </c>
      <c r="AQ41" s="89">
        <f t="shared" si="8"/>
        <v>-5.8911400000000169E-5</v>
      </c>
      <c r="AR41" s="42"/>
      <c r="AS41" s="42" t="str">
        <f t="shared" si="9"/>
        <v/>
      </c>
      <c r="AT41" s="42" t="str">
        <f t="shared" si="10"/>
        <v/>
      </c>
      <c r="AX41" s="12"/>
      <c r="AZ41" s="12"/>
    </row>
    <row r="42" spans="2:52" ht="13.5" customHeight="1" thickBot="1" x14ac:dyDescent="0.2">
      <c r="B42" s="290"/>
      <c r="C42" s="29"/>
      <c r="D42" s="187"/>
      <c r="E42" s="58"/>
      <c r="F42" s="190"/>
      <c r="G42" s="190"/>
      <c r="H42" s="190"/>
      <c r="I42" s="58"/>
      <c r="J42" s="58"/>
      <c r="K42" s="189"/>
      <c r="L42" s="259"/>
      <c r="M42" s="259"/>
      <c r="N42" s="58"/>
      <c r="O42" s="30"/>
      <c r="P42" s="58"/>
      <c r="Q42" s="30"/>
      <c r="R42" s="185"/>
      <c r="S42" s="206"/>
      <c r="T42" s="290"/>
      <c r="U42" s="29"/>
      <c r="V42" s="187"/>
      <c r="W42" s="58"/>
      <c r="X42" s="190"/>
      <c r="Y42" s="190"/>
      <c r="Z42" s="190"/>
      <c r="AA42" s="58"/>
      <c r="AB42" s="58"/>
      <c r="AC42" s="189"/>
      <c r="AD42" s="259"/>
      <c r="AE42" s="259"/>
      <c r="AF42" s="58"/>
      <c r="AG42" s="30"/>
      <c r="AH42" s="58"/>
      <c r="AI42" s="30"/>
      <c r="AJ42" s="185"/>
      <c r="AK42" s="208"/>
      <c r="AL42" s="290"/>
      <c r="AM42" s="124" t="str">
        <f t="shared" si="4"/>
        <v/>
      </c>
      <c r="AN42" s="125" t="str">
        <f t="shared" si="5"/>
        <v/>
      </c>
      <c r="AO42" s="125" t="str">
        <f t="shared" si="6"/>
        <v/>
      </c>
      <c r="AP42" s="125" t="str">
        <f t="shared" si="7"/>
        <v/>
      </c>
      <c r="AQ42" s="126" t="str">
        <f t="shared" si="8"/>
        <v/>
      </c>
      <c r="AR42" s="42"/>
      <c r="AS42" s="42" t="str">
        <f t="shared" si="9"/>
        <v/>
      </c>
      <c r="AT42" s="42" t="str">
        <f t="shared" si="10"/>
        <v/>
      </c>
      <c r="AX42" s="12"/>
      <c r="AZ42" s="12"/>
    </row>
    <row r="43" spans="2:52" x14ac:dyDescent="0.15">
      <c r="B43" s="292" t="s">
        <v>74</v>
      </c>
      <c r="C43" s="27" t="s">
        <v>34</v>
      </c>
      <c r="D43" s="41"/>
      <c r="E43" s="57"/>
      <c r="F43" s="98">
        <v>30.533712000000001</v>
      </c>
      <c r="G43" s="98">
        <v>34.157837000000001</v>
      </c>
      <c r="H43" s="98">
        <v>0.96792725000000002</v>
      </c>
      <c r="I43" s="62">
        <v>0.97140015000000002</v>
      </c>
      <c r="J43" s="62">
        <v>4.7069835999999997E-2</v>
      </c>
      <c r="K43" s="63"/>
      <c r="L43" s="258"/>
      <c r="M43" s="258"/>
      <c r="N43" s="57"/>
      <c r="O43" s="28"/>
      <c r="P43" s="57"/>
      <c r="Q43" s="28"/>
      <c r="R43" s="133"/>
      <c r="S43" s="206"/>
      <c r="T43" s="292" t="s">
        <v>74</v>
      </c>
      <c r="U43" s="27" t="s">
        <v>34</v>
      </c>
      <c r="V43" s="41"/>
      <c r="W43" s="57"/>
      <c r="X43" s="98">
        <v>30.601165999999999</v>
      </c>
      <c r="Y43" s="98">
        <v>34.253605</v>
      </c>
      <c r="Z43" s="98">
        <v>0.96797211000000005</v>
      </c>
      <c r="AA43" s="62">
        <v>0.97153246999999998</v>
      </c>
      <c r="AB43" s="62">
        <v>4.6619455999999997E-2</v>
      </c>
      <c r="AC43" s="63"/>
      <c r="AD43" s="258"/>
      <c r="AE43" s="258"/>
      <c r="AF43" s="57"/>
      <c r="AG43" s="28"/>
      <c r="AH43" s="57"/>
      <c r="AI43" s="28"/>
      <c r="AJ43" s="133"/>
      <c r="AK43" s="208"/>
      <c r="AL43" s="292" t="s">
        <v>74</v>
      </c>
      <c r="AM43" s="121">
        <f t="shared" si="4"/>
        <v>6.7453999999997905E-2</v>
      </c>
      <c r="AN43" s="97">
        <f t="shared" si="5"/>
        <v>9.5767999999999631E-2</v>
      </c>
      <c r="AO43" s="97">
        <f t="shared" si="6"/>
        <v>4.4860000000035427E-5</v>
      </c>
      <c r="AP43" s="97">
        <f t="shared" si="7"/>
        <v>1.3231999999996358E-4</v>
      </c>
      <c r="AQ43" s="122">
        <f t="shared" si="8"/>
        <v>-4.5038000000000022E-4</v>
      </c>
      <c r="AR43" s="42"/>
      <c r="AS43" s="42" t="str">
        <f t="shared" si="9"/>
        <v/>
      </c>
      <c r="AT43" s="42" t="str">
        <f t="shared" si="10"/>
        <v/>
      </c>
      <c r="AX43" s="12"/>
      <c r="AZ43" s="12"/>
    </row>
    <row r="44" spans="2:52" ht="13.5" customHeight="1" x14ac:dyDescent="0.15">
      <c r="B44" s="290"/>
      <c r="C44" s="29" t="s">
        <v>35</v>
      </c>
      <c r="D44" s="187"/>
      <c r="E44" s="58"/>
      <c r="F44" s="188">
        <v>34.718770999999997</v>
      </c>
      <c r="G44" s="188">
        <v>37.915750000000003</v>
      </c>
      <c r="H44" s="188">
        <v>0.98109933000000005</v>
      </c>
      <c r="I44" s="64">
        <v>0.98459173</v>
      </c>
      <c r="J44" s="64">
        <v>3.0153038E-2</v>
      </c>
      <c r="K44" s="189"/>
      <c r="L44" s="259"/>
      <c r="M44" s="259"/>
      <c r="N44" s="58"/>
      <c r="O44" s="30"/>
      <c r="P44" s="58"/>
      <c r="Q44" s="30"/>
      <c r="R44" s="134"/>
      <c r="S44" s="206"/>
      <c r="T44" s="290"/>
      <c r="U44" s="29" t="s">
        <v>35</v>
      </c>
      <c r="V44" s="187"/>
      <c r="W44" s="58"/>
      <c r="X44" s="188">
        <v>34.740093999999999</v>
      </c>
      <c r="Y44" s="188">
        <v>37.946477999999999</v>
      </c>
      <c r="Z44" s="188">
        <v>0.98117642000000005</v>
      </c>
      <c r="AA44" s="64">
        <v>0.98463011</v>
      </c>
      <c r="AB44" s="64">
        <v>2.9878166000000001E-2</v>
      </c>
      <c r="AC44" s="189"/>
      <c r="AD44" s="259"/>
      <c r="AE44" s="259"/>
      <c r="AF44" s="58"/>
      <c r="AG44" s="30"/>
      <c r="AH44" s="58"/>
      <c r="AI44" s="30"/>
      <c r="AJ44" s="134"/>
      <c r="AK44" s="208"/>
      <c r="AL44" s="290"/>
      <c r="AM44" s="88">
        <f t="shared" si="4"/>
        <v>2.1323000000002423E-2</v>
      </c>
      <c r="AN44" s="123">
        <f t="shared" si="5"/>
        <v>3.0727999999996314E-2</v>
      </c>
      <c r="AO44" s="123">
        <f t="shared" si="6"/>
        <v>7.7090000000001879E-5</v>
      </c>
      <c r="AP44" s="123">
        <f t="shared" si="7"/>
        <v>3.8380000000004522E-5</v>
      </c>
      <c r="AQ44" s="89">
        <f t="shared" si="8"/>
        <v>-2.7487199999999892E-4</v>
      </c>
      <c r="AR44" s="42"/>
      <c r="AS44" s="42" t="str">
        <f t="shared" si="9"/>
        <v/>
      </c>
      <c r="AT44" s="42" t="str">
        <f t="shared" si="10"/>
        <v/>
      </c>
      <c r="AX44" s="12"/>
      <c r="AZ44" s="12"/>
    </row>
    <row r="45" spans="2:52" ht="13.5" customHeight="1" x14ac:dyDescent="0.15">
      <c r="B45" s="290"/>
      <c r="C45" s="29" t="s">
        <v>36</v>
      </c>
      <c r="D45" s="187"/>
      <c r="E45" s="58"/>
      <c r="F45" s="188">
        <v>38.514806999999998</v>
      </c>
      <c r="G45" s="188">
        <v>41.999296000000001</v>
      </c>
      <c r="H45" s="188">
        <v>0.99021990999999998</v>
      </c>
      <c r="I45" s="64">
        <v>0.99303520999999995</v>
      </c>
      <c r="J45" s="64">
        <v>1.6871206E-2</v>
      </c>
      <c r="K45" s="189"/>
      <c r="L45" s="259"/>
      <c r="M45" s="259"/>
      <c r="N45" s="58"/>
      <c r="O45" s="30"/>
      <c r="P45" s="58"/>
      <c r="Q45" s="30"/>
      <c r="R45" s="134"/>
      <c r="S45" s="206"/>
      <c r="T45" s="290"/>
      <c r="U45" s="29" t="s">
        <v>36</v>
      </c>
      <c r="V45" s="187"/>
      <c r="W45" s="58"/>
      <c r="X45" s="188">
        <v>38.529347000000001</v>
      </c>
      <c r="Y45" s="188">
        <v>42.032567</v>
      </c>
      <c r="Z45" s="188">
        <v>0.99019889999999999</v>
      </c>
      <c r="AA45" s="64">
        <v>0.99307075</v>
      </c>
      <c r="AB45" s="64">
        <v>1.6883899000000001E-2</v>
      </c>
      <c r="AC45" s="189"/>
      <c r="AD45" s="259"/>
      <c r="AE45" s="259"/>
      <c r="AF45" s="58"/>
      <c r="AG45" s="30"/>
      <c r="AH45" s="58"/>
      <c r="AI45" s="30"/>
      <c r="AJ45" s="134"/>
      <c r="AK45" s="208"/>
      <c r="AL45" s="290"/>
      <c r="AM45" s="88">
        <f t="shared" si="4"/>
        <v>1.4540000000003772E-2</v>
      </c>
      <c r="AN45" s="123">
        <f t="shared" si="5"/>
        <v>3.3270999999999162E-2</v>
      </c>
      <c r="AO45" s="123">
        <f t="shared" si="6"/>
        <v>-2.1009999999987983E-5</v>
      </c>
      <c r="AP45" s="123">
        <f t="shared" si="7"/>
        <v>3.5540000000056082E-5</v>
      </c>
      <c r="AQ45" s="89">
        <f t="shared" si="8"/>
        <v>1.269300000000112E-5</v>
      </c>
      <c r="AR45" s="42"/>
      <c r="AS45" s="42" t="str">
        <f t="shared" si="9"/>
        <v/>
      </c>
      <c r="AT45" s="42" t="str">
        <f t="shared" si="10"/>
        <v/>
      </c>
      <c r="AX45" s="12"/>
      <c r="AZ45" s="12"/>
    </row>
    <row r="46" spans="2:52" ht="13.5" customHeight="1" x14ac:dyDescent="0.15">
      <c r="B46" s="290"/>
      <c r="C46" s="29" t="s">
        <v>38</v>
      </c>
      <c r="D46" s="187"/>
      <c r="E46" s="58"/>
      <c r="F46" s="188">
        <v>42.918284999999997</v>
      </c>
      <c r="G46" s="188">
        <v>46.004345999999998</v>
      </c>
      <c r="H46" s="188">
        <v>0.99444529999999998</v>
      </c>
      <c r="I46" s="64">
        <v>0.99675718000000002</v>
      </c>
      <c r="J46" s="64">
        <v>6.9306680000000001E-3</v>
      </c>
      <c r="K46" s="189"/>
      <c r="L46" s="259"/>
      <c r="M46" s="259"/>
      <c r="N46" s="58"/>
      <c r="O46" s="30"/>
      <c r="P46" s="58"/>
      <c r="Q46" s="30"/>
      <c r="R46" s="134"/>
      <c r="S46" s="206"/>
      <c r="T46" s="290"/>
      <c r="U46" s="29" t="s">
        <v>38</v>
      </c>
      <c r="V46" s="187"/>
      <c r="W46" s="58"/>
      <c r="X46" s="188">
        <v>42.945754999999998</v>
      </c>
      <c r="Y46" s="188">
        <v>46.042337000000003</v>
      </c>
      <c r="Z46" s="188">
        <v>0.99445905999999995</v>
      </c>
      <c r="AA46" s="64">
        <v>0.99678347</v>
      </c>
      <c r="AB46" s="64">
        <v>6.8732834999999997E-3</v>
      </c>
      <c r="AC46" s="189"/>
      <c r="AD46" s="259"/>
      <c r="AE46" s="259"/>
      <c r="AF46" s="58"/>
      <c r="AG46" s="30"/>
      <c r="AH46" s="58"/>
      <c r="AI46" s="30"/>
      <c r="AJ46" s="134"/>
      <c r="AK46" s="208"/>
      <c r="AL46" s="290"/>
      <c r="AM46" s="88">
        <f t="shared" si="4"/>
        <v>2.7470000000000994E-2</v>
      </c>
      <c r="AN46" s="123">
        <f t="shared" si="5"/>
        <v>3.7991000000005215E-2</v>
      </c>
      <c r="AO46" s="123">
        <f t="shared" si="6"/>
        <v>1.3759999999973793E-5</v>
      </c>
      <c r="AP46" s="123">
        <f t="shared" si="7"/>
        <v>2.6289999999984381E-5</v>
      </c>
      <c r="AQ46" s="89">
        <f t="shared" si="8"/>
        <v>-5.7384500000000338E-5</v>
      </c>
      <c r="AR46" s="42"/>
      <c r="AS46" s="42" t="str">
        <f t="shared" si="9"/>
        <v/>
      </c>
      <c r="AT46" s="42" t="str">
        <f t="shared" si="10"/>
        <v/>
      </c>
      <c r="AX46" s="12"/>
      <c r="AZ46" s="12"/>
    </row>
    <row r="47" spans="2:52" ht="13.5" customHeight="1" thickBot="1" x14ac:dyDescent="0.2">
      <c r="B47" s="290"/>
      <c r="C47" s="29"/>
      <c r="D47" s="187"/>
      <c r="E47" s="58"/>
      <c r="F47" s="190"/>
      <c r="G47" s="190"/>
      <c r="H47" s="190"/>
      <c r="I47" s="58"/>
      <c r="J47" s="58"/>
      <c r="K47" s="189"/>
      <c r="L47" s="259"/>
      <c r="M47" s="259"/>
      <c r="N47" s="58"/>
      <c r="O47" s="30"/>
      <c r="P47" s="58"/>
      <c r="Q47" s="30"/>
      <c r="R47" s="185"/>
      <c r="S47" s="206"/>
      <c r="T47" s="290"/>
      <c r="U47" s="29"/>
      <c r="V47" s="187"/>
      <c r="W47" s="58"/>
      <c r="X47" s="190"/>
      <c r="Y47" s="190"/>
      <c r="Z47" s="190"/>
      <c r="AA47" s="58"/>
      <c r="AB47" s="58"/>
      <c r="AC47" s="189"/>
      <c r="AD47" s="259"/>
      <c r="AE47" s="259"/>
      <c r="AF47" s="58"/>
      <c r="AG47" s="30"/>
      <c r="AH47" s="58"/>
      <c r="AI47" s="30"/>
      <c r="AJ47" s="185"/>
      <c r="AK47" s="208"/>
      <c r="AL47" s="290"/>
      <c r="AM47" s="124" t="str">
        <f t="shared" si="4"/>
        <v/>
      </c>
      <c r="AN47" s="125" t="str">
        <f t="shared" si="5"/>
        <v/>
      </c>
      <c r="AO47" s="125" t="str">
        <f t="shared" si="6"/>
        <v/>
      </c>
      <c r="AP47" s="125" t="str">
        <f t="shared" si="7"/>
        <v/>
      </c>
      <c r="AQ47" s="126" t="str">
        <f t="shared" si="8"/>
        <v/>
      </c>
      <c r="AR47" s="42"/>
      <c r="AS47" s="42" t="str">
        <f t="shared" si="9"/>
        <v/>
      </c>
      <c r="AT47" s="42" t="str">
        <f t="shared" si="10"/>
        <v/>
      </c>
      <c r="AX47" s="12"/>
      <c r="AZ47" s="12"/>
    </row>
    <row r="48" spans="2:52" x14ac:dyDescent="0.15">
      <c r="B48" s="292" t="s">
        <v>75</v>
      </c>
      <c r="C48" s="27" t="s">
        <v>34</v>
      </c>
      <c r="D48" s="41"/>
      <c r="E48" s="57"/>
      <c r="F48" s="98">
        <v>30.967388</v>
      </c>
      <c r="G48" s="98">
        <v>34.642009000000002</v>
      </c>
      <c r="H48" s="98">
        <v>0.96989639999999999</v>
      </c>
      <c r="I48" s="62">
        <v>0.97423990999999999</v>
      </c>
      <c r="J48" s="62">
        <v>4.5309062999999997E-2</v>
      </c>
      <c r="K48" s="63"/>
      <c r="L48" s="258"/>
      <c r="M48" s="258"/>
      <c r="N48" s="57"/>
      <c r="O48" s="28"/>
      <c r="P48" s="57"/>
      <c r="Q48" s="28"/>
      <c r="R48" s="133"/>
      <c r="S48" s="206"/>
      <c r="T48" s="292" t="s">
        <v>75</v>
      </c>
      <c r="U48" s="27" t="s">
        <v>34</v>
      </c>
      <c r="V48" s="41"/>
      <c r="W48" s="57"/>
      <c r="X48" s="98">
        <v>30.964934</v>
      </c>
      <c r="Y48" s="98">
        <v>34.661656000000001</v>
      </c>
      <c r="Z48" s="98">
        <v>0.9699082</v>
      </c>
      <c r="AA48" s="62">
        <v>0.97431352999999998</v>
      </c>
      <c r="AB48" s="62">
        <v>4.4908440000000001E-2</v>
      </c>
      <c r="AC48" s="63"/>
      <c r="AD48" s="258"/>
      <c r="AE48" s="258"/>
      <c r="AF48" s="57"/>
      <c r="AG48" s="28"/>
      <c r="AH48" s="57"/>
      <c r="AI48" s="28"/>
      <c r="AJ48" s="133"/>
      <c r="AK48" s="208"/>
      <c r="AL48" s="292" t="s">
        <v>75</v>
      </c>
      <c r="AM48" s="121">
        <f t="shared" si="4"/>
        <v>-2.4540000000001783E-3</v>
      </c>
      <c r="AN48" s="97">
        <f t="shared" si="5"/>
        <v>1.9646999999999082E-2</v>
      </c>
      <c r="AO48" s="97">
        <f t="shared" si="6"/>
        <v>1.180000000000625E-5</v>
      </c>
      <c r="AP48" s="97">
        <f t="shared" si="7"/>
        <v>7.3619999999996466E-5</v>
      </c>
      <c r="AQ48" s="122">
        <f t="shared" si="8"/>
        <v>-4.0062299999999579E-4</v>
      </c>
      <c r="AR48" s="42" t="str">
        <f t="shared" ref="AR48:AR87" si="11">IF(OR(AC48="",K48=""),"",AC48-K48)</f>
        <v/>
      </c>
      <c r="AS48" s="42" t="str">
        <f t="shared" si="9"/>
        <v/>
      </c>
      <c r="AT48" s="42" t="str">
        <f t="shared" si="10"/>
        <v/>
      </c>
      <c r="AX48" s="12"/>
      <c r="AZ48" s="12"/>
    </row>
    <row r="49" spans="2:52" ht="13.5" customHeight="1" x14ac:dyDescent="0.15">
      <c r="B49" s="290"/>
      <c r="C49" s="29" t="s">
        <v>35</v>
      </c>
      <c r="D49" s="187"/>
      <c r="E49" s="58"/>
      <c r="F49" s="188">
        <v>34.821131000000001</v>
      </c>
      <c r="G49" s="188">
        <v>38.056198000000002</v>
      </c>
      <c r="H49" s="188">
        <v>0.98143913000000005</v>
      </c>
      <c r="I49" s="64">
        <v>0.98509000000000002</v>
      </c>
      <c r="J49" s="64">
        <v>2.9714181999999999E-2</v>
      </c>
      <c r="K49" s="189"/>
      <c r="L49" s="259"/>
      <c r="M49" s="259"/>
      <c r="N49" s="58"/>
      <c r="O49" s="30"/>
      <c r="P49" s="58"/>
      <c r="Q49" s="30"/>
      <c r="R49" s="134"/>
      <c r="S49" s="206"/>
      <c r="T49" s="290"/>
      <c r="U49" s="29" t="s">
        <v>35</v>
      </c>
      <c r="V49" s="187"/>
      <c r="W49" s="58"/>
      <c r="X49" s="188">
        <v>34.844479</v>
      </c>
      <c r="Y49" s="188">
        <v>38.101165999999999</v>
      </c>
      <c r="Z49" s="188">
        <v>0.98150152999999996</v>
      </c>
      <c r="AA49" s="64">
        <v>0.98519542000000004</v>
      </c>
      <c r="AB49" s="64">
        <v>2.9589772E-2</v>
      </c>
      <c r="AC49" s="189"/>
      <c r="AD49" s="259"/>
      <c r="AE49" s="259"/>
      <c r="AF49" s="58"/>
      <c r="AG49" s="30"/>
      <c r="AH49" s="58"/>
      <c r="AI49" s="30"/>
      <c r="AJ49" s="134"/>
      <c r="AK49" s="208"/>
      <c r="AL49" s="290"/>
      <c r="AM49" s="88">
        <f t="shared" si="4"/>
        <v>2.3347999999998592E-2</v>
      </c>
      <c r="AN49" s="123">
        <f t="shared" si="5"/>
        <v>4.4967999999997232E-2</v>
      </c>
      <c r="AO49" s="123">
        <f t="shared" si="6"/>
        <v>6.2399999999906974E-5</v>
      </c>
      <c r="AP49" s="123">
        <f t="shared" si="7"/>
        <v>1.0542000000002272E-4</v>
      </c>
      <c r="AQ49" s="89">
        <f t="shared" si="8"/>
        <v>-1.2440999999999841E-4</v>
      </c>
      <c r="AR49" s="42" t="str">
        <f t="shared" si="11"/>
        <v/>
      </c>
      <c r="AS49" s="42" t="str">
        <f t="shared" si="9"/>
        <v/>
      </c>
      <c r="AT49" s="42" t="str">
        <f t="shared" si="10"/>
        <v/>
      </c>
      <c r="AX49" s="12"/>
      <c r="AZ49" s="12"/>
    </row>
    <row r="50" spans="2:52" ht="13.5" customHeight="1" x14ac:dyDescent="0.15">
      <c r="B50" s="290"/>
      <c r="C50" s="29" t="s">
        <v>36</v>
      </c>
      <c r="D50" s="187"/>
      <c r="E50" s="58"/>
      <c r="F50" s="188">
        <v>38.835591999999998</v>
      </c>
      <c r="G50" s="188">
        <v>42.170641000000003</v>
      </c>
      <c r="H50" s="188">
        <v>0.99013806999999998</v>
      </c>
      <c r="I50" s="64">
        <v>0.99314225</v>
      </c>
      <c r="J50" s="64">
        <v>1.6812686E-2</v>
      </c>
      <c r="K50" s="189"/>
      <c r="L50" s="259"/>
      <c r="M50" s="259"/>
      <c r="N50" s="58"/>
      <c r="O50" s="30"/>
      <c r="P50" s="58"/>
      <c r="Q50" s="30"/>
      <c r="R50" s="134"/>
      <c r="S50" s="206"/>
      <c r="T50" s="290"/>
      <c r="U50" s="29" t="s">
        <v>36</v>
      </c>
      <c r="V50" s="187"/>
      <c r="W50" s="58"/>
      <c r="X50" s="188">
        <v>38.852580000000003</v>
      </c>
      <c r="Y50" s="188">
        <v>42.212381000000001</v>
      </c>
      <c r="Z50" s="188">
        <v>0.99015752000000001</v>
      </c>
      <c r="AA50" s="64">
        <v>0.99320154999999999</v>
      </c>
      <c r="AB50" s="64">
        <v>1.6769491000000001E-2</v>
      </c>
      <c r="AC50" s="189"/>
      <c r="AD50" s="259"/>
      <c r="AE50" s="259"/>
      <c r="AF50" s="58"/>
      <c r="AG50" s="30"/>
      <c r="AH50" s="58"/>
      <c r="AI50" s="30"/>
      <c r="AJ50" s="134"/>
      <c r="AK50" s="208"/>
      <c r="AL50" s="290"/>
      <c r="AM50" s="88">
        <f t="shared" si="4"/>
        <v>1.6988000000004888E-2</v>
      </c>
      <c r="AN50" s="123">
        <f t="shared" si="5"/>
        <v>4.1739999999997224E-2</v>
      </c>
      <c r="AO50" s="123">
        <f t="shared" si="6"/>
        <v>1.9450000000031942E-5</v>
      </c>
      <c r="AP50" s="123">
        <f t="shared" si="7"/>
        <v>5.9299999999984365E-5</v>
      </c>
      <c r="AQ50" s="89">
        <f t="shared" si="8"/>
        <v>-4.3194999999999345E-5</v>
      </c>
      <c r="AR50" s="42" t="str">
        <f t="shared" si="11"/>
        <v/>
      </c>
      <c r="AS50" s="42" t="str">
        <f t="shared" si="9"/>
        <v/>
      </c>
      <c r="AT50" s="42" t="str">
        <f t="shared" si="10"/>
        <v/>
      </c>
      <c r="AX50" s="12"/>
      <c r="AZ50" s="12"/>
    </row>
    <row r="51" spans="2:52" ht="13.5" customHeight="1" x14ac:dyDescent="0.15">
      <c r="B51" s="290"/>
      <c r="C51" s="29" t="s">
        <v>38</v>
      </c>
      <c r="D51" s="187"/>
      <c r="E51" s="58"/>
      <c r="F51" s="188">
        <v>42.883980999999999</v>
      </c>
      <c r="G51" s="188">
        <v>45.948228</v>
      </c>
      <c r="H51" s="188">
        <v>0.99431216</v>
      </c>
      <c r="I51" s="64">
        <v>0.99672914000000001</v>
      </c>
      <c r="J51" s="64">
        <v>6.9562225000000004E-3</v>
      </c>
      <c r="K51" s="189"/>
      <c r="L51" s="259"/>
      <c r="M51" s="259"/>
      <c r="N51" s="58"/>
      <c r="O51" s="30"/>
      <c r="P51" s="58"/>
      <c r="Q51" s="30"/>
      <c r="R51" s="134"/>
      <c r="S51" s="206"/>
      <c r="T51" s="290"/>
      <c r="U51" s="29" t="s">
        <v>38</v>
      </c>
      <c r="V51" s="187"/>
      <c r="W51" s="58"/>
      <c r="X51" s="188">
        <v>42.905078000000003</v>
      </c>
      <c r="Y51" s="188">
        <v>45.977750999999998</v>
      </c>
      <c r="Z51" s="188">
        <v>0.99431877000000002</v>
      </c>
      <c r="AA51" s="64">
        <v>0.99675100000000005</v>
      </c>
      <c r="AB51" s="64">
        <v>6.9069546000000001E-3</v>
      </c>
      <c r="AC51" s="189"/>
      <c r="AD51" s="259"/>
      <c r="AE51" s="259"/>
      <c r="AF51" s="58"/>
      <c r="AG51" s="30"/>
      <c r="AH51" s="58"/>
      <c r="AI51" s="30"/>
      <c r="AJ51" s="134"/>
      <c r="AK51" s="208"/>
      <c r="AL51" s="290"/>
      <c r="AM51" s="88">
        <f t="shared" si="4"/>
        <v>2.1097000000004584E-2</v>
      </c>
      <c r="AN51" s="123">
        <f t="shared" si="5"/>
        <v>2.9522999999997523E-2</v>
      </c>
      <c r="AO51" s="123">
        <f t="shared" si="6"/>
        <v>6.6100000000179904E-6</v>
      </c>
      <c r="AP51" s="123">
        <f t="shared" si="7"/>
        <v>2.1860000000040181E-5</v>
      </c>
      <c r="AQ51" s="89">
        <f t="shared" si="8"/>
        <v>-4.9267900000000281E-5</v>
      </c>
      <c r="AR51" s="42" t="str">
        <f t="shared" si="11"/>
        <v/>
      </c>
      <c r="AS51" s="42" t="str">
        <f t="shared" si="9"/>
        <v/>
      </c>
      <c r="AT51" s="42" t="str">
        <f t="shared" si="10"/>
        <v/>
      </c>
      <c r="AX51" s="12"/>
      <c r="AZ51" s="12"/>
    </row>
    <row r="52" spans="2:52" ht="13.5" customHeight="1" thickBot="1" x14ac:dyDescent="0.2">
      <c r="B52" s="290"/>
      <c r="C52" s="29"/>
      <c r="D52" s="187"/>
      <c r="E52" s="58"/>
      <c r="F52" s="190"/>
      <c r="G52" s="190"/>
      <c r="H52" s="190"/>
      <c r="I52" s="58"/>
      <c r="J52" s="58"/>
      <c r="K52" s="189"/>
      <c r="L52" s="259"/>
      <c r="M52" s="259"/>
      <c r="N52" s="58"/>
      <c r="O52" s="30"/>
      <c r="P52" s="58"/>
      <c r="Q52" s="30"/>
      <c r="R52" s="185"/>
      <c r="S52" s="206"/>
      <c r="T52" s="290"/>
      <c r="U52" s="29"/>
      <c r="V52" s="187"/>
      <c r="W52" s="58"/>
      <c r="X52" s="190"/>
      <c r="Y52" s="190"/>
      <c r="Z52" s="190"/>
      <c r="AA52" s="58"/>
      <c r="AB52" s="58"/>
      <c r="AC52" s="189"/>
      <c r="AD52" s="259"/>
      <c r="AE52" s="259"/>
      <c r="AF52" s="58"/>
      <c r="AG52" s="30"/>
      <c r="AH52" s="58"/>
      <c r="AI52" s="30"/>
      <c r="AJ52" s="185"/>
      <c r="AK52" s="208"/>
      <c r="AL52" s="290"/>
      <c r="AM52" s="124" t="str">
        <f t="shared" si="4"/>
        <v/>
      </c>
      <c r="AN52" s="125" t="str">
        <f t="shared" si="5"/>
        <v/>
      </c>
      <c r="AO52" s="125" t="str">
        <f t="shared" si="6"/>
        <v/>
      </c>
      <c r="AP52" s="125" t="str">
        <f t="shared" si="7"/>
        <v/>
      </c>
      <c r="AQ52" s="126" t="str">
        <f t="shared" si="8"/>
        <v/>
      </c>
      <c r="AR52" s="42" t="str">
        <f t="shared" si="11"/>
        <v/>
      </c>
      <c r="AS52" s="42" t="str">
        <f t="shared" si="9"/>
        <v/>
      </c>
      <c r="AT52" s="42" t="str">
        <f t="shared" si="10"/>
        <v/>
      </c>
      <c r="AX52" s="12"/>
      <c r="AZ52" s="12"/>
    </row>
    <row r="53" spans="2:52" x14ac:dyDescent="0.15">
      <c r="B53" s="292" t="s">
        <v>76</v>
      </c>
      <c r="C53" s="27" t="s">
        <v>34</v>
      </c>
      <c r="D53" s="41"/>
      <c r="E53" s="57"/>
      <c r="F53" s="98">
        <v>31.213547999999999</v>
      </c>
      <c r="G53" s="98">
        <v>34.910437999999999</v>
      </c>
      <c r="H53" s="98">
        <v>0.97048718</v>
      </c>
      <c r="I53" s="62">
        <v>0.97497023000000005</v>
      </c>
      <c r="J53" s="62">
        <v>4.5646340000000001E-2</v>
      </c>
      <c r="K53" s="63"/>
      <c r="L53" s="258"/>
      <c r="M53" s="258"/>
      <c r="N53" s="57"/>
      <c r="O53" s="28"/>
      <c r="P53" s="57"/>
      <c r="Q53" s="28"/>
      <c r="R53" s="133"/>
      <c r="S53" s="206"/>
      <c r="T53" s="292" t="s">
        <v>76</v>
      </c>
      <c r="U53" s="27" t="s">
        <v>34</v>
      </c>
      <c r="V53" s="41"/>
      <c r="W53" s="57"/>
      <c r="X53" s="98">
        <v>31.257294000000002</v>
      </c>
      <c r="Y53" s="98">
        <v>34.936104999999998</v>
      </c>
      <c r="Z53" s="98">
        <v>0.97045395000000001</v>
      </c>
      <c r="AA53" s="62">
        <v>0.97498803000000001</v>
      </c>
      <c r="AB53" s="62">
        <v>4.5140140000000002E-2</v>
      </c>
      <c r="AC53" s="63"/>
      <c r="AD53" s="258"/>
      <c r="AE53" s="258"/>
      <c r="AF53" s="57"/>
      <c r="AG53" s="28"/>
      <c r="AH53" s="57"/>
      <c r="AI53" s="28"/>
      <c r="AJ53" s="133"/>
      <c r="AK53" s="208"/>
      <c r="AL53" s="292" t="s">
        <v>76</v>
      </c>
      <c r="AM53" s="121">
        <f t="shared" si="4"/>
        <v>4.3746000000002283E-2</v>
      </c>
      <c r="AN53" s="97">
        <f t="shared" si="5"/>
        <v>2.5666999999998552E-2</v>
      </c>
      <c r="AO53" s="97">
        <f t="shared" si="6"/>
        <v>-3.3229999999995208E-5</v>
      </c>
      <c r="AP53" s="97">
        <f t="shared" si="7"/>
        <v>1.7799999999956739E-5</v>
      </c>
      <c r="AQ53" s="122">
        <f t="shared" si="8"/>
        <v>-5.0619999999999832E-4</v>
      </c>
      <c r="AR53" s="42" t="str">
        <f t="shared" si="11"/>
        <v/>
      </c>
      <c r="AS53" s="42" t="str">
        <f t="shared" si="9"/>
        <v/>
      </c>
      <c r="AT53" s="42" t="str">
        <f t="shared" si="10"/>
        <v/>
      </c>
      <c r="AX53" s="12"/>
      <c r="AZ53" s="12"/>
    </row>
    <row r="54" spans="2:52" ht="13.5" customHeight="1" x14ac:dyDescent="0.15">
      <c r="B54" s="290"/>
      <c r="C54" s="29" t="s">
        <v>35</v>
      </c>
      <c r="D54" s="187"/>
      <c r="E54" s="58"/>
      <c r="F54" s="188">
        <v>34.841239999999999</v>
      </c>
      <c r="G54" s="188">
        <v>38.104246000000003</v>
      </c>
      <c r="H54" s="188">
        <v>0.98167006000000001</v>
      </c>
      <c r="I54" s="64">
        <v>0.98543839</v>
      </c>
      <c r="J54" s="64">
        <v>3.0156367E-2</v>
      </c>
      <c r="K54" s="189"/>
      <c r="L54" s="259"/>
      <c r="M54" s="259"/>
      <c r="N54" s="58"/>
      <c r="O54" s="30"/>
      <c r="P54" s="58"/>
      <c r="Q54" s="30"/>
      <c r="R54" s="134"/>
      <c r="S54" s="206"/>
      <c r="T54" s="290"/>
      <c r="U54" s="29" t="s">
        <v>35</v>
      </c>
      <c r="V54" s="187"/>
      <c r="W54" s="58"/>
      <c r="X54" s="188">
        <v>34.901826999999997</v>
      </c>
      <c r="Y54" s="188">
        <v>38.162916000000003</v>
      </c>
      <c r="Z54" s="188">
        <v>0.98175683000000002</v>
      </c>
      <c r="AA54" s="64">
        <v>0.98555000000000004</v>
      </c>
      <c r="AB54" s="64">
        <v>2.9979909999999999E-2</v>
      </c>
      <c r="AC54" s="189"/>
      <c r="AD54" s="259"/>
      <c r="AE54" s="259"/>
      <c r="AF54" s="58"/>
      <c r="AG54" s="30"/>
      <c r="AH54" s="58"/>
      <c r="AI54" s="30"/>
      <c r="AJ54" s="134"/>
      <c r="AK54" s="208"/>
      <c r="AL54" s="290"/>
      <c r="AM54" s="88">
        <f t="shared" si="4"/>
        <v>6.058699999999817E-2</v>
      </c>
      <c r="AN54" s="123">
        <f t="shared" si="5"/>
        <v>5.8669999999999334E-2</v>
      </c>
      <c r="AO54" s="123">
        <f t="shared" si="6"/>
        <v>8.6770000000013781E-5</v>
      </c>
      <c r="AP54" s="123">
        <f t="shared" si="7"/>
        <v>1.1161000000003973E-4</v>
      </c>
      <c r="AQ54" s="89">
        <f t="shared" si="8"/>
        <v>-1.7645700000000139E-4</v>
      </c>
      <c r="AR54" s="42" t="str">
        <f t="shared" si="11"/>
        <v/>
      </c>
      <c r="AS54" s="42" t="str">
        <f t="shared" si="9"/>
        <v/>
      </c>
      <c r="AT54" s="42" t="str">
        <f t="shared" si="10"/>
        <v/>
      </c>
      <c r="AX54" s="12"/>
      <c r="AZ54" s="12"/>
    </row>
    <row r="55" spans="2:52" ht="13.5" customHeight="1" x14ac:dyDescent="0.15">
      <c r="B55" s="290"/>
      <c r="C55" s="29" t="s">
        <v>36</v>
      </c>
      <c r="D55" s="187"/>
      <c r="E55" s="58"/>
      <c r="F55" s="188">
        <v>38.880623</v>
      </c>
      <c r="G55" s="188">
        <v>42.191274</v>
      </c>
      <c r="H55" s="188">
        <v>0.99020142</v>
      </c>
      <c r="I55" s="64">
        <v>0.99321713</v>
      </c>
      <c r="J55" s="64">
        <v>1.6689202E-2</v>
      </c>
      <c r="K55" s="189"/>
      <c r="L55" s="259"/>
      <c r="M55" s="259"/>
      <c r="N55" s="58"/>
      <c r="O55" s="30"/>
      <c r="P55" s="58"/>
      <c r="Q55" s="30"/>
      <c r="R55" s="134"/>
      <c r="S55" s="206"/>
      <c r="T55" s="290"/>
      <c r="U55" s="29" t="s">
        <v>36</v>
      </c>
      <c r="V55" s="187"/>
      <c r="W55" s="58"/>
      <c r="X55" s="188">
        <v>38.886142999999997</v>
      </c>
      <c r="Y55" s="188">
        <v>42.204475000000002</v>
      </c>
      <c r="Z55" s="188">
        <v>0.99020931000000001</v>
      </c>
      <c r="AA55" s="64">
        <v>0.99323454</v>
      </c>
      <c r="AB55" s="64">
        <v>1.6683529999999998E-2</v>
      </c>
      <c r="AC55" s="189"/>
      <c r="AD55" s="259"/>
      <c r="AE55" s="259"/>
      <c r="AF55" s="58"/>
      <c r="AG55" s="30"/>
      <c r="AH55" s="58"/>
      <c r="AI55" s="30"/>
      <c r="AJ55" s="134"/>
      <c r="AK55" s="208"/>
      <c r="AL55" s="290"/>
      <c r="AM55" s="88">
        <f t="shared" si="4"/>
        <v>5.5199999999970828E-3</v>
      </c>
      <c r="AN55" s="123">
        <f t="shared" si="5"/>
        <v>1.3201000000002239E-2</v>
      </c>
      <c r="AO55" s="123">
        <f t="shared" si="6"/>
        <v>7.8900000000103887E-6</v>
      </c>
      <c r="AP55" s="123">
        <f t="shared" si="7"/>
        <v>1.7409999999995485E-5</v>
      </c>
      <c r="AQ55" s="89">
        <f t="shared" si="8"/>
        <v>-5.6720000000017035E-6</v>
      </c>
      <c r="AR55" s="42" t="str">
        <f t="shared" si="11"/>
        <v/>
      </c>
      <c r="AS55" s="42" t="str">
        <f t="shared" si="9"/>
        <v/>
      </c>
      <c r="AT55" s="42" t="str">
        <f t="shared" si="10"/>
        <v/>
      </c>
      <c r="AX55" s="12"/>
      <c r="AZ55" s="12"/>
    </row>
    <row r="56" spans="2:52" ht="13.5" customHeight="1" x14ac:dyDescent="0.15">
      <c r="B56" s="290"/>
      <c r="C56" s="29" t="s">
        <v>38</v>
      </c>
      <c r="D56" s="187"/>
      <c r="E56" s="58"/>
      <c r="F56" s="188">
        <v>42.891201000000002</v>
      </c>
      <c r="G56" s="188">
        <v>45.918719000000003</v>
      </c>
      <c r="H56" s="188">
        <v>0.99431201999999996</v>
      </c>
      <c r="I56" s="64">
        <v>0.99669403999999995</v>
      </c>
      <c r="J56" s="64">
        <v>6.7540836000000003E-3</v>
      </c>
      <c r="K56" s="189"/>
      <c r="L56" s="259"/>
      <c r="M56" s="259"/>
      <c r="N56" s="58"/>
      <c r="O56" s="30"/>
      <c r="P56" s="58"/>
      <c r="Q56" s="30"/>
      <c r="R56" s="134"/>
      <c r="S56" s="206"/>
      <c r="T56" s="290"/>
      <c r="U56" s="29" t="s">
        <v>38</v>
      </c>
      <c r="V56" s="187"/>
      <c r="W56" s="58"/>
      <c r="X56" s="188">
        <v>42.893793000000002</v>
      </c>
      <c r="Y56" s="188">
        <v>45.940914999999997</v>
      </c>
      <c r="Z56" s="188">
        <v>0.99431188000000004</v>
      </c>
      <c r="AA56" s="64">
        <v>0.99670676000000002</v>
      </c>
      <c r="AB56" s="64">
        <v>6.7348457000000004E-3</v>
      </c>
      <c r="AC56" s="189"/>
      <c r="AD56" s="259"/>
      <c r="AE56" s="259"/>
      <c r="AF56" s="58"/>
      <c r="AG56" s="30"/>
      <c r="AH56" s="58"/>
      <c r="AI56" s="30"/>
      <c r="AJ56" s="134"/>
      <c r="AK56" s="208"/>
      <c r="AL56" s="290"/>
      <c r="AM56" s="88">
        <f t="shared" si="4"/>
        <v>2.5919999999999277E-3</v>
      </c>
      <c r="AN56" s="123">
        <f t="shared" si="5"/>
        <v>2.2195999999993887E-2</v>
      </c>
      <c r="AO56" s="123">
        <f t="shared" si="6"/>
        <v>-1.3999999992631018E-7</v>
      </c>
      <c r="AP56" s="123">
        <f t="shared" si="7"/>
        <v>1.2720000000077114E-5</v>
      </c>
      <c r="AQ56" s="89">
        <f t="shared" si="8"/>
        <v>-1.9237899999999947E-5</v>
      </c>
      <c r="AR56" s="42" t="str">
        <f t="shared" si="11"/>
        <v/>
      </c>
      <c r="AS56" s="42" t="str">
        <f t="shared" si="9"/>
        <v/>
      </c>
      <c r="AT56" s="42" t="str">
        <f t="shared" si="10"/>
        <v/>
      </c>
      <c r="AX56" s="12"/>
      <c r="AZ56" s="12"/>
    </row>
    <row r="57" spans="2:52" ht="13.5" customHeight="1" thickBot="1" x14ac:dyDescent="0.2">
      <c r="B57" s="290"/>
      <c r="C57" s="29"/>
      <c r="D57" s="187"/>
      <c r="E57" s="58"/>
      <c r="F57" s="190"/>
      <c r="G57" s="190"/>
      <c r="H57" s="190"/>
      <c r="I57" s="58"/>
      <c r="J57" s="58"/>
      <c r="K57" s="189"/>
      <c r="L57" s="259"/>
      <c r="M57" s="259"/>
      <c r="N57" s="58"/>
      <c r="O57" s="30"/>
      <c r="P57" s="58"/>
      <c r="Q57" s="30"/>
      <c r="R57" s="185"/>
      <c r="S57" s="206"/>
      <c r="T57" s="290"/>
      <c r="U57" s="29"/>
      <c r="V57" s="187"/>
      <c r="W57" s="58"/>
      <c r="X57" s="190"/>
      <c r="Y57" s="190"/>
      <c r="Z57" s="190"/>
      <c r="AA57" s="58"/>
      <c r="AB57" s="58"/>
      <c r="AC57" s="189"/>
      <c r="AD57" s="259"/>
      <c r="AE57" s="259"/>
      <c r="AF57" s="58"/>
      <c r="AG57" s="30"/>
      <c r="AH57" s="58"/>
      <c r="AI57" s="30"/>
      <c r="AJ57" s="185"/>
      <c r="AK57" s="208"/>
      <c r="AL57" s="290"/>
      <c r="AM57" s="124" t="str">
        <f t="shared" si="4"/>
        <v/>
      </c>
      <c r="AN57" s="125" t="str">
        <f t="shared" si="5"/>
        <v/>
      </c>
      <c r="AO57" s="125" t="str">
        <f t="shared" si="6"/>
        <v/>
      </c>
      <c r="AP57" s="125" t="str">
        <f t="shared" si="7"/>
        <v/>
      </c>
      <c r="AQ57" s="126" t="str">
        <f t="shared" si="8"/>
        <v/>
      </c>
      <c r="AR57" s="42" t="str">
        <f t="shared" si="11"/>
        <v/>
      </c>
      <c r="AS57" s="42" t="str">
        <f t="shared" si="9"/>
        <v/>
      </c>
      <c r="AT57" s="42" t="str">
        <f t="shared" si="10"/>
        <v/>
      </c>
      <c r="AX57" s="12"/>
      <c r="AZ57" s="12"/>
    </row>
    <row r="58" spans="2:52" x14ac:dyDescent="0.15">
      <c r="B58" s="292" t="s">
        <v>77</v>
      </c>
      <c r="C58" s="27" t="s">
        <v>34</v>
      </c>
      <c r="D58" s="41"/>
      <c r="E58" s="57"/>
      <c r="F58" s="98">
        <v>31.423272000000001</v>
      </c>
      <c r="G58" s="98">
        <v>35.018611999999997</v>
      </c>
      <c r="H58" s="98">
        <v>0.96999725999999997</v>
      </c>
      <c r="I58" s="62">
        <v>0.97579282000000001</v>
      </c>
      <c r="J58" s="62">
        <v>4.7051259999999998E-2</v>
      </c>
      <c r="K58" s="63"/>
      <c r="L58" s="258"/>
      <c r="M58" s="258"/>
      <c r="N58" s="57"/>
      <c r="O58" s="28"/>
      <c r="P58" s="57"/>
      <c r="Q58" s="28"/>
      <c r="R58" s="133"/>
      <c r="S58" s="206"/>
      <c r="T58" s="292" t="s">
        <v>77</v>
      </c>
      <c r="U58" s="27" t="s">
        <v>34</v>
      </c>
      <c r="V58" s="41"/>
      <c r="W58" s="57"/>
      <c r="X58" s="98">
        <v>31.510866</v>
      </c>
      <c r="Y58" s="98">
        <v>35.095773000000001</v>
      </c>
      <c r="Z58" s="98">
        <v>0.96998242000000001</v>
      </c>
      <c r="AA58" s="62">
        <v>0.97587044999999994</v>
      </c>
      <c r="AB58" s="62">
        <v>4.6797007000000002E-2</v>
      </c>
      <c r="AC58" s="63"/>
      <c r="AD58" s="258"/>
      <c r="AE58" s="258"/>
      <c r="AF58" s="57"/>
      <c r="AG58" s="28"/>
      <c r="AH58" s="57"/>
      <c r="AI58" s="28"/>
      <c r="AJ58" s="133"/>
      <c r="AK58" s="208"/>
      <c r="AL58" s="292" t="s">
        <v>77</v>
      </c>
      <c r="AM58" s="121">
        <f t="shared" si="4"/>
        <v>8.7593999999999284E-2</v>
      </c>
      <c r="AN58" s="97">
        <f t="shared" si="5"/>
        <v>7.716100000000381E-2</v>
      </c>
      <c r="AO58" s="97">
        <f t="shared" si="6"/>
        <v>-1.483999999996044E-5</v>
      </c>
      <c r="AP58" s="97">
        <f t="shared" si="7"/>
        <v>7.7629999999939692E-5</v>
      </c>
      <c r="AQ58" s="122">
        <f t="shared" si="8"/>
        <v>-2.5425299999999595E-4</v>
      </c>
      <c r="AR58" s="42" t="str">
        <f t="shared" si="11"/>
        <v/>
      </c>
      <c r="AS58" s="42" t="str">
        <f t="shared" si="9"/>
        <v/>
      </c>
      <c r="AT58" s="42" t="str">
        <f t="shared" si="10"/>
        <v/>
      </c>
      <c r="AX58" s="12"/>
      <c r="AZ58" s="12"/>
    </row>
    <row r="59" spans="2:52" ht="12.75" customHeight="1" x14ac:dyDescent="0.15">
      <c r="B59" s="290"/>
      <c r="C59" s="29" t="s">
        <v>35</v>
      </c>
      <c r="D59" s="187"/>
      <c r="E59" s="58"/>
      <c r="F59" s="188">
        <v>34.875968999999998</v>
      </c>
      <c r="G59" s="188">
        <v>38.217821000000001</v>
      </c>
      <c r="H59" s="188">
        <v>0.98158230999999996</v>
      </c>
      <c r="I59" s="64">
        <v>0.98593450000000005</v>
      </c>
      <c r="J59" s="64">
        <v>3.0819504000000001E-2</v>
      </c>
      <c r="K59" s="189"/>
      <c r="L59" s="259"/>
      <c r="M59" s="259"/>
      <c r="N59" s="58"/>
      <c r="O59" s="30"/>
      <c r="P59" s="58"/>
      <c r="Q59" s="30"/>
      <c r="R59" s="134"/>
      <c r="S59" s="206"/>
      <c r="T59" s="290"/>
      <c r="U59" s="29" t="s">
        <v>35</v>
      </c>
      <c r="V59" s="187"/>
      <c r="W59" s="58"/>
      <c r="X59" s="188">
        <v>34.948332999999998</v>
      </c>
      <c r="Y59" s="188">
        <v>38.271948000000002</v>
      </c>
      <c r="Z59" s="188">
        <v>0.98165504999999997</v>
      </c>
      <c r="AA59" s="64">
        <v>0.98602639000000003</v>
      </c>
      <c r="AB59" s="64">
        <v>3.0710712000000001E-2</v>
      </c>
      <c r="AC59" s="189"/>
      <c r="AD59" s="259"/>
      <c r="AE59" s="259"/>
      <c r="AF59" s="58"/>
      <c r="AG59" s="30"/>
      <c r="AH59" s="58"/>
      <c r="AI59" s="30"/>
      <c r="AJ59" s="134"/>
      <c r="AK59" s="208"/>
      <c r="AL59" s="290"/>
      <c r="AM59" s="88">
        <f t="shared" si="4"/>
        <v>7.2364000000000317E-2</v>
      </c>
      <c r="AN59" s="123">
        <f t="shared" si="5"/>
        <v>5.4127000000001146E-2</v>
      </c>
      <c r="AO59" s="123">
        <f t="shared" si="6"/>
        <v>7.274000000001557E-5</v>
      </c>
      <c r="AP59" s="123">
        <f t="shared" si="7"/>
        <v>9.1889999999983374E-5</v>
      </c>
      <c r="AQ59" s="89">
        <f t="shared" si="8"/>
        <v>-1.0879199999999992E-4</v>
      </c>
      <c r="AR59" s="42" t="str">
        <f t="shared" si="11"/>
        <v/>
      </c>
      <c r="AS59" s="42" t="str">
        <f t="shared" si="9"/>
        <v/>
      </c>
      <c r="AT59" s="42" t="str">
        <f t="shared" si="10"/>
        <v/>
      </c>
      <c r="AX59" s="12"/>
      <c r="AZ59" s="12"/>
    </row>
    <row r="60" spans="2:52" ht="12.75" customHeight="1" x14ac:dyDescent="0.15">
      <c r="B60" s="290"/>
      <c r="C60" s="29" t="s">
        <v>36</v>
      </c>
      <c r="D60" s="187"/>
      <c r="E60" s="58"/>
      <c r="F60" s="188">
        <v>38.770646999999997</v>
      </c>
      <c r="G60" s="188">
        <v>42.193275999999997</v>
      </c>
      <c r="H60" s="188">
        <v>0.99026479000000001</v>
      </c>
      <c r="I60" s="64">
        <v>0.99332054999999997</v>
      </c>
      <c r="J60" s="64">
        <v>1.7200674999999999E-2</v>
      </c>
      <c r="K60" s="189"/>
      <c r="L60" s="259"/>
      <c r="M60" s="259"/>
      <c r="N60" s="58"/>
      <c r="O60" s="30"/>
      <c r="P60" s="58"/>
      <c r="Q60" s="30"/>
      <c r="R60" s="134"/>
      <c r="S60" s="206"/>
      <c r="T60" s="290"/>
      <c r="U60" s="29" t="s">
        <v>36</v>
      </c>
      <c r="V60" s="187"/>
      <c r="W60" s="58"/>
      <c r="X60" s="188">
        <v>38.800230999999997</v>
      </c>
      <c r="Y60" s="188">
        <v>42.229008999999998</v>
      </c>
      <c r="Z60" s="188">
        <v>0.99026101</v>
      </c>
      <c r="AA60" s="64">
        <v>0.99334438000000003</v>
      </c>
      <c r="AB60" s="64">
        <v>1.7190858999999999E-2</v>
      </c>
      <c r="AC60" s="189"/>
      <c r="AD60" s="259"/>
      <c r="AE60" s="259"/>
      <c r="AF60" s="58"/>
      <c r="AG60" s="30"/>
      <c r="AH60" s="58"/>
      <c r="AI60" s="30"/>
      <c r="AJ60" s="134"/>
      <c r="AK60" s="208"/>
      <c r="AL60" s="290"/>
      <c r="AM60" s="88">
        <f t="shared" si="4"/>
        <v>2.9583999999999833E-2</v>
      </c>
      <c r="AN60" s="123">
        <f t="shared" si="5"/>
        <v>3.5733000000000459E-2</v>
      </c>
      <c r="AO60" s="123">
        <f t="shared" si="6"/>
        <v>-3.7800000000087763E-6</v>
      </c>
      <c r="AP60" s="123">
        <f t="shared" si="7"/>
        <v>2.3830000000057971E-5</v>
      </c>
      <c r="AQ60" s="89">
        <f t="shared" si="8"/>
        <v>-9.8159999999992975E-6</v>
      </c>
      <c r="AR60" s="42" t="str">
        <f t="shared" si="11"/>
        <v/>
      </c>
      <c r="AS60" s="42" t="str">
        <f t="shared" si="9"/>
        <v/>
      </c>
      <c r="AT60" s="42" t="str">
        <f t="shared" si="10"/>
        <v/>
      </c>
      <c r="AX60" s="12"/>
      <c r="AZ60" s="12"/>
    </row>
    <row r="61" spans="2:52" ht="12.75" customHeight="1" x14ac:dyDescent="0.15">
      <c r="B61" s="290"/>
      <c r="C61" s="29" t="s">
        <v>38</v>
      </c>
      <c r="D61" s="187"/>
      <c r="E61" s="58"/>
      <c r="F61" s="188">
        <v>43.042403999999998</v>
      </c>
      <c r="G61" s="188">
        <v>46.068002999999997</v>
      </c>
      <c r="H61" s="188">
        <v>0.99434732999999997</v>
      </c>
      <c r="I61" s="64">
        <v>0.99673115999999995</v>
      </c>
      <c r="J61" s="64">
        <v>6.8175670000000001E-3</v>
      </c>
      <c r="K61" s="189"/>
      <c r="L61" s="259"/>
      <c r="M61" s="259"/>
      <c r="N61" s="58"/>
      <c r="O61" s="30"/>
      <c r="P61" s="58"/>
      <c r="Q61" s="30"/>
      <c r="R61" s="134"/>
      <c r="S61" s="206"/>
      <c r="T61" s="290"/>
      <c r="U61" s="29" t="s">
        <v>38</v>
      </c>
      <c r="V61" s="187"/>
      <c r="W61" s="58"/>
      <c r="X61" s="188">
        <v>43.065781000000001</v>
      </c>
      <c r="Y61" s="188">
        <v>46.111203000000003</v>
      </c>
      <c r="Z61" s="188">
        <v>0.99436009999999997</v>
      </c>
      <c r="AA61" s="64">
        <v>0.99675734999999999</v>
      </c>
      <c r="AB61" s="64">
        <v>6.8195060000000004E-3</v>
      </c>
      <c r="AC61" s="189"/>
      <c r="AD61" s="259"/>
      <c r="AE61" s="259"/>
      <c r="AF61" s="58"/>
      <c r="AG61" s="30"/>
      <c r="AH61" s="58"/>
      <c r="AI61" s="30"/>
      <c r="AJ61" s="134"/>
      <c r="AK61" s="208"/>
      <c r="AL61" s="290"/>
      <c r="AM61" s="88">
        <f t="shared" si="4"/>
        <v>2.3377000000003534E-2</v>
      </c>
      <c r="AN61" s="123">
        <f t="shared" si="5"/>
        <v>4.32000000000059E-2</v>
      </c>
      <c r="AO61" s="123">
        <f t="shared" si="6"/>
        <v>1.2769999999995285E-5</v>
      </c>
      <c r="AP61" s="123">
        <f t="shared" si="7"/>
        <v>2.6190000000037017E-5</v>
      </c>
      <c r="AQ61" s="89">
        <f t="shared" si="8"/>
        <v>1.9390000000002808E-6</v>
      </c>
      <c r="AR61" s="42" t="str">
        <f t="shared" si="11"/>
        <v/>
      </c>
      <c r="AS61" s="42" t="str">
        <f t="shared" si="9"/>
        <v/>
      </c>
      <c r="AT61" s="42" t="str">
        <f t="shared" si="10"/>
        <v/>
      </c>
      <c r="AX61" s="12"/>
      <c r="AZ61" s="12"/>
    </row>
    <row r="62" spans="2:52" ht="13.5" customHeight="1" thickBot="1" x14ac:dyDescent="0.2">
      <c r="B62" s="290"/>
      <c r="C62" s="29"/>
      <c r="D62" s="187"/>
      <c r="E62" s="58"/>
      <c r="F62" s="190"/>
      <c r="G62" s="190"/>
      <c r="H62" s="190"/>
      <c r="I62" s="58"/>
      <c r="J62" s="58"/>
      <c r="K62" s="189"/>
      <c r="L62" s="259"/>
      <c r="M62" s="259"/>
      <c r="N62" s="58"/>
      <c r="O62" s="30"/>
      <c r="P62" s="58"/>
      <c r="Q62" s="30"/>
      <c r="R62" s="185"/>
      <c r="S62" s="206"/>
      <c r="T62" s="290"/>
      <c r="U62" s="29"/>
      <c r="V62" s="187"/>
      <c r="W62" s="58"/>
      <c r="X62" s="190"/>
      <c r="Y62" s="190"/>
      <c r="Z62" s="190"/>
      <c r="AA62" s="58"/>
      <c r="AB62" s="58"/>
      <c r="AC62" s="189"/>
      <c r="AD62" s="259"/>
      <c r="AE62" s="259"/>
      <c r="AF62" s="58"/>
      <c r="AG62" s="30"/>
      <c r="AH62" s="58"/>
      <c r="AI62" s="30"/>
      <c r="AJ62" s="185"/>
      <c r="AK62" s="208"/>
      <c r="AL62" s="290"/>
      <c r="AM62" s="124" t="str">
        <f t="shared" si="4"/>
        <v/>
      </c>
      <c r="AN62" s="125" t="str">
        <f t="shared" si="5"/>
        <v/>
      </c>
      <c r="AO62" s="125" t="str">
        <f t="shared" si="6"/>
        <v/>
      </c>
      <c r="AP62" s="125" t="str">
        <f t="shared" si="7"/>
        <v/>
      </c>
      <c r="AQ62" s="126" t="str">
        <f t="shared" si="8"/>
        <v/>
      </c>
      <c r="AR62" s="42" t="str">
        <f t="shared" si="11"/>
        <v/>
      </c>
      <c r="AS62" s="42" t="str">
        <f t="shared" si="9"/>
        <v/>
      </c>
      <c r="AT62" s="42" t="str">
        <f t="shared" si="10"/>
        <v/>
      </c>
      <c r="AX62" s="12"/>
      <c r="AZ62" s="12"/>
    </row>
    <row r="63" spans="2:52" x14ac:dyDescent="0.15">
      <c r="B63" s="292" t="s">
        <v>78</v>
      </c>
      <c r="C63" s="27" t="s">
        <v>34</v>
      </c>
      <c r="D63" s="41"/>
      <c r="E63" s="57"/>
      <c r="F63" s="98">
        <v>31.577158000000001</v>
      </c>
      <c r="G63" s="98">
        <v>35.331702999999997</v>
      </c>
      <c r="H63" s="98">
        <v>0.96907949000000004</v>
      </c>
      <c r="I63" s="62">
        <v>0.97615671000000004</v>
      </c>
      <c r="J63" s="62">
        <v>5.0465718E-2</v>
      </c>
      <c r="K63" s="63"/>
      <c r="L63" s="258"/>
      <c r="M63" s="258"/>
      <c r="N63" s="57"/>
      <c r="O63" s="28"/>
      <c r="P63" s="57"/>
      <c r="Q63" s="28"/>
      <c r="R63" s="133"/>
      <c r="S63" s="206"/>
      <c r="T63" s="292" t="s">
        <v>78</v>
      </c>
      <c r="U63" s="27" t="s">
        <v>34</v>
      </c>
      <c r="V63" s="41"/>
      <c r="W63" s="57"/>
      <c r="X63" s="98">
        <v>31.584776999999999</v>
      </c>
      <c r="Y63" s="98">
        <v>35.335239999999999</v>
      </c>
      <c r="Z63" s="98">
        <v>0.96915346000000002</v>
      </c>
      <c r="AA63" s="62">
        <v>0.97623552000000002</v>
      </c>
      <c r="AB63" s="62">
        <v>5.0472759999999998E-2</v>
      </c>
      <c r="AC63" s="63"/>
      <c r="AD63" s="258"/>
      <c r="AE63" s="258"/>
      <c r="AF63" s="57"/>
      <c r="AG63" s="28"/>
      <c r="AH63" s="57"/>
      <c r="AI63" s="28"/>
      <c r="AJ63" s="133"/>
      <c r="AK63" s="208"/>
      <c r="AL63" s="292" t="s">
        <v>78</v>
      </c>
      <c r="AM63" s="121">
        <f t="shared" si="4"/>
        <v>7.618999999998266E-3</v>
      </c>
      <c r="AN63" s="97">
        <f t="shared" si="5"/>
        <v>3.5370000000014556E-3</v>
      </c>
      <c r="AO63" s="97">
        <f t="shared" si="6"/>
        <v>7.3969999999978775E-5</v>
      </c>
      <c r="AP63" s="97">
        <f t="shared" si="7"/>
        <v>7.8809999999984726E-5</v>
      </c>
      <c r="AQ63" s="122">
        <f t="shared" si="8"/>
        <v>7.0419999999987715E-6</v>
      </c>
      <c r="AR63" s="42" t="str">
        <f t="shared" si="11"/>
        <v/>
      </c>
      <c r="AS63" s="42" t="str">
        <f t="shared" si="9"/>
        <v/>
      </c>
      <c r="AT63" s="42" t="str">
        <f t="shared" si="10"/>
        <v/>
      </c>
      <c r="AX63" s="12"/>
      <c r="AZ63" s="12"/>
    </row>
    <row r="64" spans="2:52" ht="12.75" customHeight="1" x14ac:dyDescent="0.15">
      <c r="B64" s="290"/>
      <c r="C64" s="29" t="s">
        <v>35</v>
      </c>
      <c r="D64" s="187"/>
      <c r="E64" s="58"/>
      <c r="F64" s="188">
        <v>34.823928000000002</v>
      </c>
      <c r="G64" s="188">
        <v>38.159109000000001</v>
      </c>
      <c r="H64" s="188">
        <v>0.98139034999999997</v>
      </c>
      <c r="I64" s="64">
        <v>0.98619447000000005</v>
      </c>
      <c r="J64" s="64">
        <v>3.3919573000000001E-2</v>
      </c>
      <c r="K64" s="189"/>
      <c r="L64" s="259"/>
      <c r="M64" s="259"/>
      <c r="N64" s="58"/>
      <c r="O64" s="30"/>
      <c r="P64" s="58"/>
      <c r="Q64" s="30"/>
      <c r="R64" s="134"/>
      <c r="S64" s="206"/>
      <c r="T64" s="290"/>
      <c r="U64" s="29" t="s">
        <v>35</v>
      </c>
      <c r="V64" s="187"/>
      <c r="W64" s="58"/>
      <c r="X64" s="188">
        <v>34.874220000000001</v>
      </c>
      <c r="Y64" s="188">
        <v>38.198861000000001</v>
      </c>
      <c r="Z64" s="188">
        <v>0.98141783000000005</v>
      </c>
      <c r="AA64" s="64">
        <v>0.98627184000000001</v>
      </c>
      <c r="AB64" s="64">
        <v>3.4058190000000002E-2</v>
      </c>
      <c r="AC64" s="189"/>
      <c r="AD64" s="259"/>
      <c r="AE64" s="259"/>
      <c r="AF64" s="58"/>
      <c r="AG64" s="30"/>
      <c r="AH64" s="58"/>
      <c r="AI64" s="30"/>
      <c r="AJ64" s="134"/>
      <c r="AK64" s="208"/>
      <c r="AL64" s="290"/>
      <c r="AM64" s="88">
        <f t="shared" si="4"/>
        <v>5.0291999999998893E-2</v>
      </c>
      <c r="AN64" s="123">
        <f t="shared" si="5"/>
        <v>3.975200000000001E-2</v>
      </c>
      <c r="AO64" s="123">
        <f t="shared" si="6"/>
        <v>2.7480000000079663E-5</v>
      </c>
      <c r="AP64" s="123">
        <f t="shared" si="7"/>
        <v>7.7369999999965522E-5</v>
      </c>
      <c r="AQ64" s="89">
        <f t="shared" si="8"/>
        <v>1.386170000000006E-4</v>
      </c>
      <c r="AR64" s="42" t="str">
        <f t="shared" si="11"/>
        <v/>
      </c>
      <c r="AS64" s="42" t="str">
        <f t="shared" si="9"/>
        <v/>
      </c>
      <c r="AT64" s="42" t="str">
        <f t="shared" si="10"/>
        <v/>
      </c>
      <c r="AX64" s="12"/>
      <c r="AZ64" s="12"/>
    </row>
    <row r="65" spans="2:52" ht="12.75" customHeight="1" x14ac:dyDescent="0.15">
      <c r="B65" s="290"/>
      <c r="C65" s="29" t="s">
        <v>36</v>
      </c>
      <c r="D65" s="187"/>
      <c r="E65" s="58"/>
      <c r="F65" s="188">
        <v>38.783647999999999</v>
      </c>
      <c r="G65" s="188">
        <v>42.179183999999999</v>
      </c>
      <c r="H65" s="188">
        <v>0.99028682000000001</v>
      </c>
      <c r="I65" s="64">
        <v>0.99338199000000005</v>
      </c>
      <c r="J65" s="64">
        <v>1.8141232E-2</v>
      </c>
      <c r="K65" s="189"/>
      <c r="L65" s="259"/>
      <c r="M65" s="259"/>
      <c r="N65" s="58"/>
      <c r="O65" s="30"/>
      <c r="P65" s="58"/>
      <c r="Q65" s="30"/>
      <c r="R65" s="134"/>
      <c r="S65" s="206"/>
      <c r="T65" s="290"/>
      <c r="U65" s="29" t="s">
        <v>36</v>
      </c>
      <c r="V65" s="187"/>
      <c r="W65" s="58"/>
      <c r="X65" s="188">
        <v>38.788414000000003</v>
      </c>
      <c r="Y65" s="188">
        <v>42.217015000000004</v>
      </c>
      <c r="Z65" s="188">
        <v>0.99030805</v>
      </c>
      <c r="AA65" s="64">
        <v>0.99342271999999998</v>
      </c>
      <c r="AB65" s="64">
        <v>1.8232489000000001E-2</v>
      </c>
      <c r="AC65" s="189"/>
      <c r="AD65" s="259"/>
      <c r="AE65" s="259"/>
      <c r="AF65" s="58"/>
      <c r="AG65" s="30"/>
      <c r="AH65" s="58"/>
      <c r="AI65" s="30"/>
      <c r="AJ65" s="134"/>
      <c r="AK65" s="208"/>
      <c r="AL65" s="290"/>
      <c r="AM65" s="88">
        <f t="shared" si="4"/>
        <v>4.7660000000036007E-3</v>
      </c>
      <c r="AN65" s="123">
        <f t="shared" si="5"/>
        <v>3.7831000000004167E-2</v>
      </c>
      <c r="AO65" s="123">
        <f t="shared" si="6"/>
        <v>2.1229999999983207E-5</v>
      </c>
      <c r="AP65" s="123">
        <f t="shared" si="7"/>
        <v>4.072999999993332E-5</v>
      </c>
      <c r="AQ65" s="89">
        <f t="shared" si="8"/>
        <v>9.1257000000000837E-5</v>
      </c>
      <c r="AR65" s="42" t="str">
        <f t="shared" si="11"/>
        <v/>
      </c>
      <c r="AS65" s="42" t="str">
        <f t="shared" ref="AS65:AS87" si="12">IF(OR(AD65="",L65=""),"",AD65-L65)</f>
        <v/>
      </c>
      <c r="AT65" s="42" t="str">
        <f t="shared" ref="AT65:AT87" si="13">IF(OR(AE65="",M65=""),"",AE65-M65)</f>
        <v/>
      </c>
      <c r="AX65" s="12"/>
      <c r="AZ65" s="12"/>
    </row>
    <row r="66" spans="2:52" ht="12.75" customHeight="1" x14ac:dyDescent="0.15">
      <c r="B66" s="290"/>
      <c r="C66" s="29" t="s">
        <v>38</v>
      </c>
      <c r="D66" s="187"/>
      <c r="E66" s="58"/>
      <c r="F66" s="188">
        <v>42.937828000000003</v>
      </c>
      <c r="G66" s="188">
        <v>46.009146999999999</v>
      </c>
      <c r="H66" s="188">
        <v>0.99439829000000002</v>
      </c>
      <c r="I66" s="64">
        <v>0.99675570999999996</v>
      </c>
      <c r="J66" s="64">
        <v>7.1072163999999997E-3</v>
      </c>
      <c r="K66" s="189"/>
      <c r="L66" s="259"/>
      <c r="M66" s="259"/>
      <c r="N66" s="58"/>
      <c r="O66" s="30"/>
      <c r="P66" s="58"/>
      <c r="Q66" s="30"/>
      <c r="R66" s="134"/>
      <c r="S66" s="206"/>
      <c r="T66" s="290"/>
      <c r="U66" s="29" t="s">
        <v>38</v>
      </c>
      <c r="V66" s="187"/>
      <c r="W66" s="58"/>
      <c r="X66" s="188">
        <v>42.986263999999998</v>
      </c>
      <c r="Y66" s="188">
        <v>46.056345999999998</v>
      </c>
      <c r="Z66" s="188">
        <v>0.99439853</v>
      </c>
      <c r="AA66" s="64">
        <v>0.99677567</v>
      </c>
      <c r="AB66" s="64">
        <v>7.0501280000000001E-3</v>
      </c>
      <c r="AC66" s="189"/>
      <c r="AD66" s="259"/>
      <c r="AE66" s="259"/>
      <c r="AF66" s="58"/>
      <c r="AG66" s="30"/>
      <c r="AH66" s="58"/>
      <c r="AI66" s="30"/>
      <c r="AJ66" s="134"/>
      <c r="AK66" s="208"/>
      <c r="AL66" s="290"/>
      <c r="AM66" s="88">
        <f t="shared" si="4"/>
        <v>4.8435999999995261E-2</v>
      </c>
      <c r="AN66" s="123">
        <f t="shared" si="5"/>
        <v>4.7198999999999103E-2</v>
      </c>
      <c r="AO66" s="123">
        <f t="shared" si="6"/>
        <v>2.399999999846969E-7</v>
      </c>
      <c r="AP66" s="123">
        <f t="shared" si="7"/>
        <v>1.9960000000041056E-5</v>
      </c>
      <c r="AQ66" s="89">
        <f t="shared" si="8"/>
        <v>-5.7088399999999546E-5</v>
      </c>
      <c r="AR66" s="42" t="str">
        <f t="shared" si="11"/>
        <v/>
      </c>
      <c r="AS66" s="42" t="str">
        <f t="shared" si="12"/>
        <v/>
      </c>
      <c r="AT66" s="42" t="str">
        <f t="shared" si="13"/>
        <v/>
      </c>
      <c r="AX66" s="12"/>
      <c r="AZ66" s="12"/>
    </row>
    <row r="67" spans="2:52" ht="13.5" customHeight="1" thickBot="1" x14ac:dyDescent="0.2">
      <c r="B67" s="290"/>
      <c r="C67" s="29"/>
      <c r="D67" s="187"/>
      <c r="E67" s="58"/>
      <c r="F67" s="190"/>
      <c r="G67" s="190"/>
      <c r="H67" s="190"/>
      <c r="I67" s="58"/>
      <c r="J67" s="58"/>
      <c r="K67" s="189"/>
      <c r="L67" s="259"/>
      <c r="M67" s="259"/>
      <c r="N67" s="58"/>
      <c r="O67" s="30"/>
      <c r="P67" s="58"/>
      <c r="Q67" s="30"/>
      <c r="R67" s="185"/>
      <c r="S67" s="206"/>
      <c r="T67" s="290"/>
      <c r="U67" s="29"/>
      <c r="V67" s="187"/>
      <c r="W67" s="58"/>
      <c r="X67" s="190"/>
      <c r="Y67" s="190"/>
      <c r="Z67" s="190"/>
      <c r="AA67" s="58"/>
      <c r="AB67" s="58"/>
      <c r="AC67" s="189"/>
      <c r="AD67" s="259"/>
      <c r="AE67" s="259"/>
      <c r="AF67" s="58"/>
      <c r="AG67" s="30"/>
      <c r="AH67" s="58"/>
      <c r="AI67" s="30"/>
      <c r="AJ67" s="185"/>
      <c r="AK67" s="208"/>
      <c r="AL67" s="290"/>
      <c r="AM67" s="124" t="str">
        <f t="shared" si="4"/>
        <v/>
      </c>
      <c r="AN67" s="125" t="str">
        <f t="shared" si="5"/>
        <v/>
      </c>
      <c r="AO67" s="125" t="str">
        <f t="shared" si="6"/>
        <v/>
      </c>
      <c r="AP67" s="125" t="str">
        <f t="shared" si="7"/>
        <v/>
      </c>
      <c r="AQ67" s="126" t="str">
        <f t="shared" si="8"/>
        <v/>
      </c>
      <c r="AR67" s="42" t="str">
        <f t="shared" si="11"/>
        <v/>
      </c>
      <c r="AS67" s="42" t="str">
        <f t="shared" si="12"/>
        <v/>
      </c>
      <c r="AT67" s="42" t="str">
        <f t="shared" si="13"/>
        <v/>
      </c>
      <c r="AX67" s="12"/>
      <c r="AZ67" s="12"/>
    </row>
    <row r="68" spans="2:52" x14ac:dyDescent="0.15">
      <c r="B68" s="292" t="s">
        <v>79</v>
      </c>
      <c r="C68" s="27" t="s">
        <v>34</v>
      </c>
      <c r="D68" s="41"/>
      <c r="E68" s="57"/>
      <c r="F68" s="98">
        <v>30.773308</v>
      </c>
      <c r="G68" s="98">
        <v>34.468381000000001</v>
      </c>
      <c r="H68" s="98">
        <v>0.96687858000000004</v>
      </c>
      <c r="I68" s="62">
        <v>0.97356929000000003</v>
      </c>
      <c r="J68" s="62">
        <v>5.445999E-2</v>
      </c>
      <c r="K68" s="63"/>
      <c r="L68" s="258"/>
      <c r="M68" s="258"/>
      <c r="N68" s="57"/>
      <c r="O68" s="28"/>
      <c r="P68" s="57"/>
      <c r="Q68" s="28"/>
      <c r="R68" s="133"/>
      <c r="S68" s="206"/>
      <c r="T68" s="292" t="s">
        <v>79</v>
      </c>
      <c r="U68" s="27" t="s">
        <v>34</v>
      </c>
      <c r="V68" s="41"/>
      <c r="W68" s="57"/>
      <c r="X68" s="98">
        <v>30.822420000000001</v>
      </c>
      <c r="Y68" s="98">
        <v>34.569848</v>
      </c>
      <c r="Z68" s="98">
        <v>0.96670020000000001</v>
      </c>
      <c r="AA68" s="62">
        <v>0.97358666999999999</v>
      </c>
      <c r="AB68" s="62">
        <v>5.3896300000000001E-2</v>
      </c>
      <c r="AC68" s="63"/>
      <c r="AD68" s="258"/>
      <c r="AE68" s="258"/>
      <c r="AF68" s="57"/>
      <c r="AG68" s="28"/>
      <c r="AH68" s="57"/>
      <c r="AI68" s="28"/>
      <c r="AJ68" s="133"/>
      <c r="AK68" s="208"/>
      <c r="AL68" s="292" t="s">
        <v>79</v>
      </c>
      <c r="AM68" s="121">
        <f t="shared" si="4"/>
        <v>4.9112000000000933E-2</v>
      </c>
      <c r="AN68" s="97">
        <f t="shared" si="5"/>
        <v>0.10146699999999953</v>
      </c>
      <c r="AO68" s="97">
        <f t="shared" si="6"/>
        <v>-1.7838000000003351E-4</v>
      </c>
      <c r="AP68" s="97">
        <f t="shared" si="7"/>
        <v>1.7379999999955764E-5</v>
      </c>
      <c r="AQ68" s="122">
        <f t="shared" si="8"/>
        <v>-5.6368999999999864E-4</v>
      </c>
      <c r="AR68" s="42" t="str">
        <f t="shared" si="11"/>
        <v/>
      </c>
      <c r="AS68" s="42" t="str">
        <f t="shared" si="12"/>
        <v/>
      </c>
      <c r="AT68" s="42" t="str">
        <f t="shared" si="13"/>
        <v/>
      </c>
      <c r="AX68" s="12"/>
      <c r="AZ68" s="12"/>
    </row>
    <row r="69" spans="2:52" ht="12.75" customHeight="1" x14ac:dyDescent="0.15">
      <c r="B69" s="290"/>
      <c r="C69" s="29" t="s">
        <v>35</v>
      </c>
      <c r="D69" s="187"/>
      <c r="E69" s="58"/>
      <c r="F69" s="188">
        <v>34.824728</v>
      </c>
      <c r="G69" s="188">
        <v>38.099815999999997</v>
      </c>
      <c r="H69" s="188">
        <v>0.98104882000000004</v>
      </c>
      <c r="I69" s="64">
        <v>0.98582309000000001</v>
      </c>
      <c r="J69" s="64">
        <v>3.3621433999999999E-2</v>
      </c>
      <c r="K69" s="189"/>
      <c r="L69" s="259"/>
      <c r="M69" s="259"/>
      <c r="N69" s="58"/>
      <c r="O69" s="30"/>
      <c r="P69" s="58"/>
      <c r="Q69" s="30"/>
      <c r="R69" s="134"/>
      <c r="S69" s="206"/>
      <c r="T69" s="290"/>
      <c r="U69" s="29" t="s">
        <v>35</v>
      </c>
      <c r="V69" s="187"/>
      <c r="W69" s="58"/>
      <c r="X69" s="188">
        <v>34.814813999999998</v>
      </c>
      <c r="Y69" s="188">
        <v>38.094768000000002</v>
      </c>
      <c r="Z69" s="188">
        <v>0.98108958000000002</v>
      </c>
      <c r="AA69" s="64">
        <v>0.98587603000000001</v>
      </c>
      <c r="AB69" s="64">
        <v>3.35067E-2</v>
      </c>
      <c r="AC69" s="189"/>
      <c r="AD69" s="259"/>
      <c r="AE69" s="259"/>
      <c r="AF69" s="58"/>
      <c r="AG69" s="30"/>
      <c r="AH69" s="58"/>
      <c r="AI69" s="30"/>
      <c r="AJ69" s="134"/>
      <c r="AK69" s="208"/>
      <c r="AL69" s="290"/>
      <c r="AM69" s="88">
        <f t="shared" si="4"/>
        <v>-9.9140000000019768E-3</v>
      </c>
      <c r="AN69" s="123">
        <f t="shared" si="5"/>
        <v>-5.0479999999950564E-3</v>
      </c>
      <c r="AO69" s="123">
        <f t="shared" si="6"/>
        <v>4.075999999997304E-5</v>
      </c>
      <c r="AP69" s="123">
        <f t="shared" si="7"/>
        <v>5.2940000000001319E-5</v>
      </c>
      <c r="AQ69" s="89">
        <f t="shared" si="8"/>
        <v>-1.1473399999999828E-4</v>
      </c>
      <c r="AR69" s="42" t="str">
        <f t="shared" si="11"/>
        <v/>
      </c>
      <c r="AS69" s="42" t="str">
        <f t="shared" si="12"/>
        <v/>
      </c>
      <c r="AT69" s="42" t="str">
        <f t="shared" si="13"/>
        <v/>
      </c>
      <c r="AX69" s="12"/>
      <c r="AZ69" s="12"/>
    </row>
    <row r="70" spans="2:52" ht="12.75" customHeight="1" x14ac:dyDescent="0.15">
      <c r="B70" s="290"/>
      <c r="C70" s="29" t="s">
        <v>36</v>
      </c>
      <c r="D70" s="187"/>
      <c r="E70" s="58"/>
      <c r="F70" s="188">
        <v>39.216003000000001</v>
      </c>
      <c r="G70" s="188">
        <v>42.446807</v>
      </c>
      <c r="H70" s="188">
        <v>0.99047733999999998</v>
      </c>
      <c r="I70" s="64">
        <v>0.99357448999999998</v>
      </c>
      <c r="J70" s="64">
        <v>1.681013E-2</v>
      </c>
      <c r="K70" s="189"/>
      <c r="L70" s="259"/>
      <c r="M70" s="259"/>
      <c r="N70" s="58"/>
      <c r="O70" s="30"/>
      <c r="P70" s="58"/>
      <c r="Q70" s="30"/>
      <c r="R70" s="134"/>
      <c r="S70" s="206"/>
      <c r="T70" s="290"/>
      <c r="U70" s="29" t="s">
        <v>36</v>
      </c>
      <c r="V70" s="187"/>
      <c r="W70" s="58"/>
      <c r="X70" s="188">
        <v>39.221395000000001</v>
      </c>
      <c r="Y70" s="188">
        <v>42.455896000000003</v>
      </c>
      <c r="Z70" s="188">
        <v>0.99044432999999998</v>
      </c>
      <c r="AA70" s="64">
        <v>0.99359407</v>
      </c>
      <c r="AB70" s="64">
        <v>1.6818037000000001E-2</v>
      </c>
      <c r="AC70" s="189"/>
      <c r="AD70" s="259"/>
      <c r="AE70" s="259"/>
      <c r="AF70" s="58"/>
      <c r="AG70" s="30"/>
      <c r="AH70" s="58"/>
      <c r="AI70" s="30"/>
      <c r="AJ70" s="134"/>
      <c r="AK70" s="208"/>
      <c r="AL70" s="290"/>
      <c r="AM70" s="88">
        <f t="shared" si="4"/>
        <v>5.3920000000005075E-3</v>
      </c>
      <c r="AN70" s="123">
        <f t="shared" si="5"/>
        <v>9.0890000000030113E-3</v>
      </c>
      <c r="AO70" s="123">
        <f t="shared" si="6"/>
        <v>-3.3009999999999984E-5</v>
      </c>
      <c r="AP70" s="123">
        <f t="shared" si="7"/>
        <v>1.9580000000019027E-5</v>
      </c>
      <c r="AQ70" s="89">
        <f t="shared" si="8"/>
        <v>7.9070000000014407E-6</v>
      </c>
      <c r="AR70" s="42" t="str">
        <f t="shared" si="11"/>
        <v/>
      </c>
      <c r="AS70" s="42" t="str">
        <f t="shared" si="12"/>
        <v/>
      </c>
      <c r="AT70" s="42" t="str">
        <f t="shared" si="13"/>
        <v/>
      </c>
      <c r="AX70" s="12"/>
      <c r="AZ70" s="12"/>
    </row>
    <row r="71" spans="2:52" ht="12.75" customHeight="1" x14ac:dyDescent="0.15">
      <c r="B71" s="290"/>
      <c r="C71" s="29" t="s">
        <v>38</v>
      </c>
      <c r="D71" s="187"/>
      <c r="E71" s="58"/>
      <c r="F71" s="188">
        <v>43.093119000000002</v>
      </c>
      <c r="G71" s="188">
        <v>46.055923999999997</v>
      </c>
      <c r="H71" s="188">
        <v>0.99453179999999997</v>
      </c>
      <c r="I71" s="64">
        <v>0.99688246000000003</v>
      </c>
      <c r="J71" s="64">
        <v>7.2224150000000003E-3</v>
      </c>
      <c r="K71" s="189"/>
      <c r="L71" s="259"/>
      <c r="M71" s="259"/>
      <c r="N71" s="58"/>
      <c r="O71" s="30"/>
      <c r="P71" s="58"/>
      <c r="Q71" s="30"/>
      <c r="R71" s="134"/>
      <c r="S71" s="206"/>
      <c r="T71" s="290"/>
      <c r="U71" s="29" t="s">
        <v>38</v>
      </c>
      <c r="V71" s="187"/>
      <c r="W71" s="58"/>
      <c r="X71" s="188">
        <v>43.136878000000003</v>
      </c>
      <c r="Y71" s="188">
        <v>46.097543999999999</v>
      </c>
      <c r="Z71" s="188">
        <v>0.99453862000000004</v>
      </c>
      <c r="AA71" s="64">
        <v>0.99690592</v>
      </c>
      <c r="AB71" s="64">
        <v>7.1890130000000002E-3</v>
      </c>
      <c r="AC71" s="189"/>
      <c r="AD71" s="259"/>
      <c r="AE71" s="259"/>
      <c r="AF71" s="58"/>
      <c r="AG71" s="30"/>
      <c r="AH71" s="58"/>
      <c r="AI71" s="30"/>
      <c r="AJ71" s="134"/>
      <c r="AK71" s="208"/>
      <c r="AL71" s="290"/>
      <c r="AM71" s="88">
        <f t="shared" si="4"/>
        <v>4.3759000000001436E-2</v>
      </c>
      <c r="AN71" s="123">
        <f t="shared" si="5"/>
        <v>4.1620000000001767E-2</v>
      </c>
      <c r="AO71" s="123">
        <f t="shared" si="6"/>
        <v>6.8200000000739891E-6</v>
      </c>
      <c r="AP71" s="123">
        <f t="shared" si="7"/>
        <v>2.3459999999975167E-5</v>
      </c>
      <c r="AQ71" s="89">
        <f t="shared" si="8"/>
        <v>-3.3402000000000084E-5</v>
      </c>
      <c r="AR71" s="42" t="str">
        <f t="shared" si="11"/>
        <v/>
      </c>
      <c r="AS71" s="42" t="str">
        <f t="shared" si="12"/>
        <v/>
      </c>
      <c r="AT71" s="42" t="str">
        <f t="shared" si="13"/>
        <v/>
      </c>
      <c r="AX71" s="12"/>
      <c r="AZ71" s="12"/>
    </row>
    <row r="72" spans="2:52" ht="13.5" customHeight="1" thickBot="1" x14ac:dyDescent="0.2">
      <c r="B72" s="290"/>
      <c r="C72" s="29"/>
      <c r="D72" s="187"/>
      <c r="E72" s="58"/>
      <c r="F72" s="190"/>
      <c r="G72" s="190"/>
      <c r="H72" s="190"/>
      <c r="I72" s="58"/>
      <c r="J72" s="58"/>
      <c r="K72" s="189"/>
      <c r="L72" s="259"/>
      <c r="M72" s="259"/>
      <c r="N72" s="58"/>
      <c r="O72" s="30"/>
      <c r="P72" s="58"/>
      <c r="Q72" s="30"/>
      <c r="R72" s="185"/>
      <c r="S72" s="206"/>
      <c r="T72" s="290"/>
      <c r="U72" s="29"/>
      <c r="V72" s="187"/>
      <c r="W72" s="58"/>
      <c r="X72" s="190"/>
      <c r="Y72" s="190"/>
      <c r="Z72" s="190"/>
      <c r="AA72" s="58"/>
      <c r="AB72" s="58"/>
      <c r="AC72" s="189"/>
      <c r="AD72" s="259"/>
      <c r="AE72" s="259"/>
      <c r="AF72" s="58"/>
      <c r="AG72" s="30"/>
      <c r="AH72" s="58"/>
      <c r="AI72" s="30"/>
      <c r="AJ72" s="185"/>
      <c r="AK72" s="208"/>
      <c r="AL72" s="290"/>
      <c r="AM72" s="124" t="str">
        <f t="shared" si="4"/>
        <v/>
      </c>
      <c r="AN72" s="125" t="str">
        <f t="shared" si="5"/>
        <v/>
      </c>
      <c r="AO72" s="125" t="str">
        <f t="shared" si="6"/>
        <v/>
      </c>
      <c r="AP72" s="125" t="str">
        <f t="shared" si="7"/>
        <v/>
      </c>
      <c r="AQ72" s="126" t="str">
        <f t="shared" si="8"/>
        <v/>
      </c>
      <c r="AR72" s="42" t="str">
        <f t="shared" si="11"/>
        <v/>
      </c>
      <c r="AS72" s="42" t="str">
        <f t="shared" si="12"/>
        <v/>
      </c>
      <c r="AT72" s="42" t="str">
        <f t="shared" si="13"/>
        <v/>
      </c>
      <c r="AX72" s="12"/>
      <c r="AZ72" s="12"/>
    </row>
    <row r="73" spans="2:52" x14ac:dyDescent="0.15">
      <c r="B73" s="292" t="s">
        <v>80</v>
      </c>
      <c r="C73" s="27" t="s">
        <v>34</v>
      </c>
      <c r="D73" s="41"/>
      <c r="E73" s="57"/>
      <c r="F73" s="98">
        <v>30.858035000000001</v>
      </c>
      <c r="G73" s="98">
        <v>34.689135</v>
      </c>
      <c r="H73" s="98">
        <v>0.96901329000000003</v>
      </c>
      <c r="I73" s="62">
        <v>0.97491461999999995</v>
      </c>
      <c r="J73" s="62">
        <v>5.1803811999999998E-2</v>
      </c>
      <c r="K73" s="63"/>
      <c r="L73" s="258"/>
      <c r="M73" s="258"/>
      <c r="N73" s="57"/>
      <c r="O73" s="28"/>
      <c r="P73" s="57"/>
      <c r="Q73" s="28"/>
      <c r="R73" s="133"/>
      <c r="S73" s="206"/>
      <c r="T73" s="292" t="s">
        <v>80</v>
      </c>
      <c r="U73" s="27" t="s">
        <v>34</v>
      </c>
      <c r="V73" s="41"/>
      <c r="W73" s="57"/>
      <c r="X73" s="98">
        <v>30.767268999999999</v>
      </c>
      <c r="Y73" s="98">
        <v>34.685851</v>
      </c>
      <c r="Z73" s="98">
        <v>0.96886053999999999</v>
      </c>
      <c r="AA73" s="62">
        <v>0.97505087000000001</v>
      </c>
      <c r="AB73" s="62">
        <v>5.1679410000000002E-2</v>
      </c>
      <c r="AC73" s="63"/>
      <c r="AD73" s="258"/>
      <c r="AE73" s="258"/>
      <c r="AF73" s="57"/>
      <c r="AG73" s="28"/>
      <c r="AH73" s="57"/>
      <c r="AI73" s="28"/>
      <c r="AJ73" s="133"/>
      <c r="AK73" s="208"/>
      <c r="AL73" s="292" t="s">
        <v>80</v>
      </c>
      <c r="AM73" s="121">
        <f t="shared" si="4"/>
        <v>-9.0766000000002123E-2</v>
      </c>
      <c r="AN73" s="97">
        <f t="shared" si="5"/>
        <v>-3.2840000000007308E-3</v>
      </c>
      <c r="AO73" s="97">
        <f t="shared" si="6"/>
        <v>-1.527500000000348E-4</v>
      </c>
      <c r="AP73" s="97">
        <f t="shared" si="7"/>
        <v>1.3625000000005993E-4</v>
      </c>
      <c r="AQ73" s="122">
        <f t="shared" si="8"/>
        <v>-1.2440199999999568E-4</v>
      </c>
      <c r="AR73" s="42" t="str">
        <f t="shared" si="11"/>
        <v/>
      </c>
      <c r="AS73" s="42" t="str">
        <f t="shared" si="12"/>
        <v/>
      </c>
      <c r="AT73" s="42" t="str">
        <f t="shared" si="13"/>
        <v/>
      </c>
      <c r="AX73" s="12"/>
      <c r="AZ73" s="12"/>
    </row>
    <row r="74" spans="2:52" ht="12.75" customHeight="1" x14ac:dyDescent="0.15">
      <c r="B74" s="290"/>
      <c r="C74" s="29" t="s">
        <v>35</v>
      </c>
      <c r="D74" s="187"/>
      <c r="E74" s="58"/>
      <c r="F74" s="188">
        <v>35.035466</v>
      </c>
      <c r="G74" s="188">
        <v>38.466942000000003</v>
      </c>
      <c r="H74" s="188">
        <v>0.98177466999999996</v>
      </c>
      <c r="I74" s="64">
        <v>0.98673226000000003</v>
      </c>
      <c r="J74" s="64">
        <v>3.1827500000000002E-2</v>
      </c>
      <c r="K74" s="189"/>
      <c r="L74" s="259"/>
      <c r="M74" s="259"/>
      <c r="N74" s="58"/>
      <c r="O74" s="30"/>
      <c r="P74" s="58"/>
      <c r="Q74" s="30"/>
      <c r="R74" s="134"/>
      <c r="S74" s="206"/>
      <c r="T74" s="290"/>
      <c r="U74" s="29" t="s">
        <v>35</v>
      </c>
      <c r="V74" s="187"/>
      <c r="W74" s="58"/>
      <c r="X74" s="188">
        <v>34.994022999999999</v>
      </c>
      <c r="Y74" s="188">
        <v>38.465369000000003</v>
      </c>
      <c r="Z74" s="188">
        <v>0.98184329999999997</v>
      </c>
      <c r="AA74" s="64">
        <v>0.98678442</v>
      </c>
      <c r="AB74" s="64">
        <v>3.1710955999999998E-2</v>
      </c>
      <c r="AC74" s="189"/>
      <c r="AD74" s="259"/>
      <c r="AE74" s="259"/>
      <c r="AF74" s="58"/>
      <c r="AG74" s="30"/>
      <c r="AH74" s="58"/>
      <c r="AI74" s="30"/>
      <c r="AJ74" s="134"/>
      <c r="AK74" s="208"/>
      <c r="AL74" s="290"/>
      <c r="AM74" s="88">
        <f t="shared" si="4"/>
        <v>-4.1443000000001007E-2</v>
      </c>
      <c r="AN74" s="123">
        <f t="shared" si="5"/>
        <v>-1.5730000000004907E-3</v>
      </c>
      <c r="AO74" s="123">
        <f t="shared" si="6"/>
        <v>6.8630000000013958E-5</v>
      </c>
      <c r="AP74" s="123">
        <f t="shared" si="7"/>
        <v>5.2159999999967788E-5</v>
      </c>
      <c r="AQ74" s="89">
        <f t="shared" si="8"/>
        <v>-1.1654400000000315E-4</v>
      </c>
      <c r="AR74" s="42" t="str">
        <f t="shared" si="11"/>
        <v/>
      </c>
      <c r="AS74" s="42" t="str">
        <f t="shared" si="12"/>
        <v/>
      </c>
      <c r="AT74" s="42" t="str">
        <f t="shared" si="13"/>
        <v/>
      </c>
      <c r="AX74" s="12"/>
      <c r="AZ74" s="12"/>
    </row>
    <row r="75" spans="2:52" ht="12.75" customHeight="1" x14ac:dyDescent="0.15">
      <c r="B75" s="290"/>
      <c r="C75" s="29" t="s">
        <v>36</v>
      </c>
      <c r="D75" s="187"/>
      <c r="E75" s="58"/>
      <c r="F75" s="188">
        <v>39.258052999999997</v>
      </c>
      <c r="G75" s="188">
        <v>42.501148999999998</v>
      </c>
      <c r="H75" s="188">
        <v>0.99064841999999997</v>
      </c>
      <c r="I75" s="64">
        <v>0.99357589000000002</v>
      </c>
      <c r="J75" s="64">
        <v>1.6838457000000001E-2</v>
      </c>
      <c r="K75" s="189"/>
      <c r="L75" s="259"/>
      <c r="M75" s="259"/>
      <c r="N75" s="58"/>
      <c r="O75" s="30"/>
      <c r="P75" s="58"/>
      <c r="Q75" s="30"/>
      <c r="R75" s="134"/>
      <c r="S75" s="206"/>
      <c r="T75" s="290"/>
      <c r="U75" s="29" t="s">
        <v>36</v>
      </c>
      <c r="V75" s="187"/>
      <c r="W75" s="58"/>
      <c r="X75" s="188">
        <v>39.268295000000002</v>
      </c>
      <c r="Y75" s="188">
        <v>42.513151000000001</v>
      </c>
      <c r="Z75" s="188">
        <v>0.99062048000000003</v>
      </c>
      <c r="AA75" s="64">
        <v>0.99359407</v>
      </c>
      <c r="AB75" s="64">
        <v>1.6897563000000001E-2</v>
      </c>
      <c r="AC75" s="189"/>
      <c r="AD75" s="259"/>
      <c r="AE75" s="259"/>
      <c r="AF75" s="58"/>
      <c r="AG75" s="30"/>
      <c r="AH75" s="58"/>
      <c r="AI75" s="30"/>
      <c r="AJ75" s="134"/>
      <c r="AK75" s="208"/>
      <c r="AL75" s="290"/>
      <c r="AM75" s="88">
        <f t="shared" si="4"/>
        <v>1.0242000000005191E-2</v>
      </c>
      <c r="AN75" s="123">
        <f t="shared" si="5"/>
        <v>1.2002000000002511E-2</v>
      </c>
      <c r="AO75" s="123">
        <f t="shared" si="6"/>
        <v>-2.7939999999948562E-5</v>
      </c>
      <c r="AP75" s="123">
        <f t="shared" si="7"/>
        <v>1.8179999999978769E-5</v>
      </c>
      <c r="AQ75" s="89">
        <f t="shared" si="8"/>
        <v>5.9105999999999742E-5</v>
      </c>
      <c r="AR75" s="42" t="str">
        <f t="shared" si="11"/>
        <v/>
      </c>
      <c r="AS75" s="42" t="str">
        <f t="shared" si="12"/>
        <v/>
      </c>
      <c r="AT75" s="42" t="str">
        <f t="shared" si="13"/>
        <v/>
      </c>
      <c r="AX75" s="12"/>
      <c r="AZ75" s="12"/>
    </row>
    <row r="76" spans="2:52" ht="12.75" customHeight="1" x14ac:dyDescent="0.15">
      <c r="B76" s="290"/>
      <c r="C76" s="29" t="s">
        <v>38</v>
      </c>
      <c r="D76" s="187"/>
      <c r="E76" s="58"/>
      <c r="F76" s="188">
        <v>43.083585999999997</v>
      </c>
      <c r="G76" s="188">
        <v>46.195919000000004</v>
      </c>
      <c r="H76" s="188">
        <v>0.99459905000000004</v>
      </c>
      <c r="I76" s="64">
        <v>0.99693173000000002</v>
      </c>
      <c r="J76" s="64">
        <v>7.2634010000000001E-3</v>
      </c>
      <c r="K76" s="189"/>
      <c r="L76" s="259"/>
      <c r="M76" s="259"/>
      <c r="N76" s="58"/>
      <c r="O76" s="30"/>
      <c r="P76" s="58"/>
      <c r="Q76" s="30"/>
      <c r="R76" s="134"/>
      <c r="S76" s="206"/>
      <c r="T76" s="290"/>
      <c r="U76" s="29" t="s">
        <v>38</v>
      </c>
      <c r="V76" s="187"/>
      <c r="W76" s="58"/>
      <c r="X76" s="188">
        <v>43.118149000000003</v>
      </c>
      <c r="Y76" s="188">
        <v>46.225036000000003</v>
      </c>
      <c r="Z76" s="188">
        <v>0.99461345000000001</v>
      </c>
      <c r="AA76" s="64">
        <v>0.99694749000000005</v>
      </c>
      <c r="AB76" s="64">
        <v>7.2100265000000002E-3</v>
      </c>
      <c r="AC76" s="189"/>
      <c r="AD76" s="259"/>
      <c r="AE76" s="259"/>
      <c r="AF76" s="58"/>
      <c r="AG76" s="30"/>
      <c r="AH76" s="58"/>
      <c r="AI76" s="30"/>
      <c r="AJ76" s="134"/>
      <c r="AK76" s="208"/>
      <c r="AL76" s="290"/>
      <c r="AM76" s="88">
        <f t="shared" si="4"/>
        <v>3.4563000000005673E-2</v>
      </c>
      <c r="AN76" s="123">
        <f t="shared" si="5"/>
        <v>2.9116999999999393E-2</v>
      </c>
      <c r="AO76" s="123">
        <f t="shared" si="6"/>
        <v>1.4399999999969992E-5</v>
      </c>
      <c r="AP76" s="123">
        <f t="shared" si="7"/>
        <v>1.5760000000031305E-5</v>
      </c>
      <c r="AQ76" s="89">
        <f t="shared" si="8"/>
        <v>-5.3374499999999866E-5</v>
      </c>
      <c r="AR76" s="42" t="str">
        <f t="shared" si="11"/>
        <v/>
      </c>
      <c r="AS76" s="42" t="str">
        <f t="shared" si="12"/>
        <v/>
      </c>
      <c r="AT76" s="42" t="str">
        <f t="shared" si="13"/>
        <v/>
      </c>
      <c r="AX76" s="12"/>
      <c r="AZ76" s="12"/>
    </row>
    <row r="77" spans="2:52" ht="13.5" customHeight="1" thickBot="1" x14ac:dyDescent="0.2">
      <c r="B77" s="290"/>
      <c r="C77" s="29"/>
      <c r="D77" s="187"/>
      <c r="E77" s="58"/>
      <c r="F77" s="190"/>
      <c r="G77" s="190"/>
      <c r="H77" s="190"/>
      <c r="I77" s="58"/>
      <c r="J77" s="58"/>
      <c r="K77" s="189"/>
      <c r="L77" s="259"/>
      <c r="M77" s="259"/>
      <c r="N77" s="58"/>
      <c r="O77" s="30"/>
      <c r="P77" s="58"/>
      <c r="Q77" s="30"/>
      <c r="R77" s="185"/>
      <c r="S77" s="206"/>
      <c r="T77" s="290"/>
      <c r="U77" s="29"/>
      <c r="V77" s="187"/>
      <c r="W77" s="58"/>
      <c r="X77" s="190"/>
      <c r="Y77" s="190"/>
      <c r="Z77" s="190"/>
      <c r="AA77" s="58"/>
      <c r="AB77" s="58"/>
      <c r="AC77" s="189"/>
      <c r="AD77" s="259"/>
      <c r="AE77" s="259"/>
      <c r="AF77" s="58"/>
      <c r="AG77" s="30"/>
      <c r="AH77" s="58"/>
      <c r="AI77" s="30"/>
      <c r="AJ77" s="185"/>
      <c r="AK77" s="208"/>
      <c r="AL77" s="290"/>
      <c r="AM77" s="124" t="str">
        <f t="shared" si="4"/>
        <v/>
      </c>
      <c r="AN77" s="125" t="str">
        <f t="shared" si="5"/>
        <v/>
      </c>
      <c r="AO77" s="125" t="str">
        <f t="shared" si="6"/>
        <v/>
      </c>
      <c r="AP77" s="125" t="str">
        <f t="shared" si="7"/>
        <v/>
      </c>
      <c r="AQ77" s="126" t="str">
        <f t="shared" si="8"/>
        <v/>
      </c>
      <c r="AR77" s="42" t="str">
        <f t="shared" si="11"/>
        <v/>
      </c>
      <c r="AS77" s="42" t="str">
        <f t="shared" si="12"/>
        <v/>
      </c>
      <c r="AT77" s="42" t="str">
        <f t="shared" si="13"/>
        <v/>
      </c>
      <c r="AX77" s="12"/>
      <c r="AZ77" s="12"/>
    </row>
    <row r="78" spans="2:52" x14ac:dyDescent="0.15">
      <c r="B78" s="292" t="s">
        <v>81</v>
      </c>
      <c r="C78" s="27" t="s">
        <v>34</v>
      </c>
      <c r="D78" s="41"/>
      <c r="E78" s="57"/>
      <c r="F78" s="98">
        <v>31.144531000000001</v>
      </c>
      <c r="G78" s="98">
        <v>34.405495000000002</v>
      </c>
      <c r="H78" s="98">
        <v>0.9709006</v>
      </c>
      <c r="I78" s="62">
        <v>0.97663867999999998</v>
      </c>
      <c r="J78" s="62">
        <v>5.0519719999999997E-2</v>
      </c>
      <c r="K78" s="63"/>
      <c r="L78" s="258"/>
      <c r="M78" s="258"/>
      <c r="N78" s="57"/>
      <c r="O78" s="28"/>
      <c r="P78" s="57"/>
      <c r="Q78" s="28"/>
      <c r="R78" s="133"/>
      <c r="S78" s="206"/>
      <c r="T78" s="292" t="s">
        <v>81</v>
      </c>
      <c r="U78" s="27" t="s">
        <v>34</v>
      </c>
      <c r="V78" s="41"/>
      <c r="W78" s="57"/>
      <c r="X78" s="98">
        <v>31.168651000000001</v>
      </c>
      <c r="Y78" s="98">
        <v>34.491278000000001</v>
      </c>
      <c r="Z78" s="98">
        <v>0.97078249000000005</v>
      </c>
      <c r="AA78" s="62">
        <v>0.97663652000000001</v>
      </c>
      <c r="AB78" s="62">
        <v>4.9642156999999999E-2</v>
      </c>
      <c r="AC78" s="63"/>
      <c r="AD78" s="258"/>
      <c r="AE78" s="258"/>
      <c r="AF78" s="57"/>
      <c r="AG78" s="28"/>
      <c r="AH78" s="57"/>
      <c r="AI78" s="28"/>
      <c r="AJ78" s="133"/>
      <c r="AK78" s="208"/>
      <c r="AL78" s="292" t="s">
        <v>81</v>
      </c>
      <c r="AM78" s="121">
        <f t="shared" si="4"/>
        <v>2.4119999999999919E-2</v>
      </c>
      <c r="AN78" s="97">
        <f t="shared" si="5"/>
        <v>8.5782999999999276E-2</v>
      </c>
      <c r="AO78" s="97">
        <f t="shared" si="6"/>
        <v>-1.1810999999994909E-4</v>
      </c>
      <c r="AP78" s="97">
        <f t="shared" si="7"/>
        <v>-2.1599999999732944E-6</v>
      </c>
      <c r="AQ78" s="122">
        <f t="shared" si="8"/>
        <v>-8.7756299999999787E-4</v>
      </c>
      <c r="AR78" s="42" t="str">
        <f t="shared" si="11"/>
        <v/>
      </c>
      <c r="AS78" s="42" t="str">
        <f t="shared" si="12"/>
        <v/>
      </c>
      <c r="AT78" s="42" t="str">
        <f t="shared" si="13"/>
        <v/>
      </c>
      <c r="AX78" s="12"/>
      <c r="AZ78" s="12"/>
    </row>
    <row r="79" spans="2:52" ht="12.75" customHeight="1" x14ac:dyDescent="0.15">
      <c r="B79" s="290"/>
      <c r="C79" s="29" t="s">
        <v>35</v>
      </c>
      <c r="D79" s="187"/>
      <c r="E79" s="58"/>
      <c r="F79" s="188">
        <v>35.293106999999999</v>
      </c>
      <c r="G79" s="188">
        <v>38.447021999999997</v>
      </c>
      <c r="H79" s="188">
        <v>0.98234887999999998</v>
      </c>
      <c r="I79" s="64">
        <v>0.98729540999999998</v>
      </c>
      <c r="J79" s="64">
        <v>3.1420730000000001E-2</v>
      </c>
      <c r="K79" s="189"/>
      <c r="L79" s="259"/>
      <c r="M79" s="259"/>
      <c r="N79" s="58"/>
      <c r="O79" s="30"/>
      <c r="P79" s="58"/>
      <c r="Q79" s="30"/>
      <c r="R79" s="134"/>
      <c r="S79" s="206"/>
      <c r="T79" s="290"/>
      <c r="U79" s="29" t="s">
        <v>35</v>
      </c>
      <c r="V79" s="187"/>
      <c r="W79" s="58"/>
      <c r="X79" s="188">
        <v>35.320675999999999</v>
      </c>
      <c r="Y79" s="188">
        <v>38.501061999999997</v>
      </c>
      <c r="Z79" s="188">
        <v>0.98237099999999999</v>
      </c>
      <c r="AA79" s="64">
        <v>0.98734162999999997</v>
      </c>
      <c r="AB79" s="64">
        <v>3.1185502E-2</v>
      </c>
      <c r="AC79" s="189"/>
      <c r="AD79" s="259"/>
      <c r="AE79" s="259"/>
      <c r="AF79" s="58"/>
      <c r="AG79" s="30"/>
      <c r="AH79" s="58"/>
      <c r="AI79" s="30"/>
      <c r="AJ79" s="134"/>
      <c r="AK79" s="208"/>
      <c r="AL79" s="290"/>
      <c r="AM79" s="88">
        <f t="shared" si="4"/>
        <v>2.7568999999999733E-2</v>
      </c>
      <c r="AN79" s="123">
        <f t="shared" si="5"/>
        <v>5.4040000000000532E-2</v>
      </c>
      <c r="AO79" s="123">
        <f t="shared" si="6"/>
        <v>2.212000000001435E-5</v>
      </c>
      <c r="AP79" s="123">
        <f t="shared" si="7"/>
        <v>4.6219999999985717E-5</v>
      </c>
      <c r="AQ79" s="89">
        <f t="shared" si="8"/>
        <v>-2.3522800000000052E-4</v>
      </c>
      <c r="AR79" s="42" t="str">
        <f t="shared" si="11"/>
        <v/>
      </c>
      <c r="AS79" s="42" t="str">
        <f t="shared" si="12"/>
        <v/>
      </c>
      <c r="AT79" s="42" t="str">
        <f t="shared" si="13"/>
        <v/>
      </c>
      <c r="AX79" s="12"/>
      <c r="AZ79" s="12"/>
    </row>
    <row r="80" spans="2:52" ht="12.75" customHeight="1" x14ac:dyDescent="0.15">
      <c r="B80" s="290"/>
      <c r="C80" s="29" t="s">
        <v>36</v>
      </c>
      <c r="D80" s="187"/>
      <c r="E80" s="58"/>
      <c r="F80" s="188">
        <v>38.764054999999999</v>
      </c>
      <c r="G80" s="188">
        <v>42.344464000000002</v>
      </c>
      <c r="H80" s="188">
        <v>0.99076615000000001</v>
      </c>
      <c r="I80" s="64">
        <v>0.99377771999999998</v>
      </c>
      <c r="J80" s="64">
        <v>1.7439159999999999E-2</v>
      </c>
      <c r="K80" s="189"/>
      <c r="L80" s="259"/>
      <c r="M80" s="259"/>
      <c r="N80" s="58"/>
      <c r="O80" s="30"/>
      <c r="P80" s="58"/>
      <c r="Q80" s="30"/>
      <c r="R80" s="134"/>
      <c r="S80" s="206"/>
      <c r="T80" s="290"/>
      <c r="U80" s="29" t="s">
        <v>36</v>
      </c>
      <c r="V80" s="187"/>
      <c r="W80" s="58"/>
      <c r="X80" s="188">
        <v>38.723478999999998</v>
      </c>
      <c r="Y80" s="188">
        <v>42.346319000000001</v>
      </c>
      <c r="Z80" s="188">
        <v>0.99075579999999996</v>
      </c>
      <c r="AA80" s="64">
        <v>0.99381333999999999</v>
      </c>
      <c r="AB80" s="64">
        <v>1.7572819999999999E-2</v>
      </c>
      <c r="AC80" s="189"/>
      <c r="AD80" s="259"/>
      <c r="AE80" s="259"/>
      <c r="AF80" s="58"/>
      <c r="AG80" s="30"/>
      <c r="AH80" s="58"/>
      <c r="AI80" s="30"/>
      <c r="AJ80" s="134"/>
      <c r="AK80" s="208"/>
      <c r="AL80" s="290"/>
      <c r="AM80" s="88">
        <f t="shared" si="4"/>
        <v>-4.05760000000015E-2</v>
      </c>
      <c r="AN80" s="123">
        <f t="shared" si="5"/>
        <v>1.8549999999990519E-3</v>
      </c>
      <c r="AO80" s="123">
        <f t="shared" si="6"/>
        <v>-1.0350000000047821E-5</v>
      </c>
      <c r="AP80" s="123">
        <f t="shared" si="7"/>
        <v>3.5620000000013974E-5</v>
      </c>
      <c r="AQ80" s="89">
        <f t="shared" si="8"/>
        <v>1.3366000000000072E-4</v>
      </c>
      <c r="AR80" s="42" t="str">
        <f t="shared" si="11"/>
        <v/>
      </c>
      <c r="AS80" s="42" t="str">
        <f t="shared" si="12"/>
        <v/>
      </c>
      <c r="AT80" s="42" t="str">
        <f t="shared" si="13"/>
        <v/>
      </c>
      <c r="AX80" s="12"/>
      <c r="AZ80" s="12"/>
    </row>
    <row r="81" spans="2:52" ht="12.75" customHeight="1" x14ac:dyDescent="0.15">
      <c r="B81" s="290"/>
      <c r="C81" s="29" t="s">
        <v>38</v>
      </c>
      <c r="D81" s="187"/>
      <c r="E81" s="58"/>
      <c r="F81" s="188">
        <v>43.362276000000001</v>
      </c>
      <c r="G81" s="188">
        <v>46.368318000000002</v>
      </c>
      <c r="H81" s="188">
        <v>0.99458963</v>
      </c>
      <c r="I81" s="64">
        <v>0.99697243999999996</v>
      </c>
      <c r="J81" s="64">
        <v>6.9137979999999996E-3</v>
      </c>
      <c r="K81" s="189"/>
      <c r="L81" s="259"/>
      <c r="M81" s="259"/>
      <c r="N81" s="58"/>
      <c r="O81" s="30"/>
      <c r="P81" s="58"/>
      <c r="Q81" s="30"/>
      <c r="R81" s="134"/>
      <c r="S81" s="206"/>
      <c r="T81" s="290"/>
      <c r="U81" s="29" t="s">
        <v>38</v>
      </c>
      <c r="V81" s="187"/>
      <c r="W81" s="58"/>
      <c r="X81" s="188">
        <v>43.363030000000002</v>
      </c>
      <c r="Y81" s="188">
        <v>46.398437000000001</v>
      </c>
      <c r="Z81" s="188">
        <v>0.99460428999999995</v>
      </c>
      <c r="AA81" s="64">
        <v>0.99699481000000001</v>
      </c>
      <c r="AB81" s="64">
        <v>6.9039330000000001E-3</v>
      </c>
      <c r="AC81" s="189"/>
      <c r="AD81" s="259"/>
      <c r="AE81" s="259"/>
      <c r="AF81" s="58"/>
      <c r="AG81" s="30"/>
      <c r="AH81" s="58"/>
      <c r="AI81" s="30"/>
      <c r="AJ81" s="134"/>
      <c r="AK81" s="208"/>
      <c r="AL81" s="290"/>
      <c r="AM81" s="88">
        <f t="shared" si="4"/>
        <v>7.5400000000058753E-4</v>
      </c>
      <c r="AN81" s="123">
        <f t="shared" si="5"/>
        <v>3.0118999999999119E-2</v>
      </c>
      <c r="AO81" s="123">
        <f t="shared" si="6"/>
        <v>1.4659999999944162E-5</v>
      </c>
      <c r="AP81" s="123">
        <f t="shared" si="7"/>
        <v>2.2370000000049295E-5</v>
      </c>
      <c r="AQ81" s="89">
        <f t="shared" si="8"/>
        <v>-9.8649999999995269E-6</v>
      </c>
      <c r="AR81" s="42" t="str">
        <f t="shared" si="11"/>
        <v/>
      </c>
      <c r="AS81" s="42" t="str">
        <f t="shared" si="12"/>
        <v/>
      </c>
      <c r="AT81" s="42" t="str">
        <f t="shared" si="13"/>
        <v/>
      </c>
      <c r="AX81" s="12"/>
      <c r="AZ81" s="12"/>
    </row>
    <row r="82" spans="2:52" ht="13.5" customHeight="1" thickBot="1" x14ac:dyDescent="0.2">
      <c r="B82" s="290"/>
      <c r="C82" s="29"/>
      <c r="D82" s="187"/>
      <c r="E82" s="58"/>
      <c r="F82" s="190"/>
      <c r="G82" s="190"/>
      <c r="H82" s="190"/>
      <c r="I82" s="58"/>
      <c r="J82" s="58"/>
      <c r="K82" s="189"/>
      <c r="L82" s="259"/>
      <c r="M82" s="259"/>
      <c r="N82" s="58"/>
      <c r="O82" s="30"/>
      <c r="P82" s="58"/>
      <c r="Q82" s="30"/>
      <c r="R82" s="185"/>
      <c r="S82" s="206"/>
      <c r="T82" s="290"/>
      <c r="U82" s="29"/>
      <c r="V82" s="187"/>
      <c r="W82" s="58"/>
      <c r="X82" s="190"/>
      <c r="Y82" s="190"/>
      <c r="Z82" s="190"/>
      <c r="AA82" s="58"/>
      <c r="AB82" s="58"/>
      <c r="AC82" s="189"/>
      <c r="AD82" s="259"/>
      <c r="AE82" s="259"/>
      <c r="AF82" s="58"/>
      <c r="AG82" s="30"/>
      <c r="AH82" s="58"/>
      <c r="AI82" s="30"/>
      <c r="AJ82" s="185"/>
      <c r="AK82" s="208"/>
      <c r="AL82" s="290"/>
      <c r="AM82" s="124" t="str">
        <f t="shared" si="4"/>
        <v/>
      </c>
      <c r="AN82" s="125" t="str">
        <f t="shared" si="5"/>
        <v/>
      </c>
      <c r="AO82" s="125" t="str">
        <f t="shared" si="6"/>
        <v/>
      </c>
      <c r="AP82" s="125" t="str">
        <f t="shared" si="7"/>
        <v/>
      </c>
      <c r="AQ82" s="126" t="str">
        <f t="shared" si="8"/>
        <v/>
      </c>
      <c r="AR82" s="42" t="str">
        <f t="shared" si="11"/>
        <v/>
      </c>
      <c r="AS82" s="42" t="str">
        <f t="shared" si="12"/>
        <v/>
      </c>
      <c r="AT82" s="42" t="str">
        <f t="shared" si="13"/>
        <v/>
      </c>
      <c r="AX82" s="12"/>
      <c r="AZ82" s="12"/>
    </row>
    <row r="83" spans="2:52" x14ac:dyDescent="0.15">
      <c r="B83" s="289" t="s">
        <v>82</v>
      </c>
      <c r="C83" s="27" t="s">
        <v>34</v>
      </c>
      <c r="D83" s="41"/>
      <c r="E83" s="57"/>
      <c r="F83" s="98">
        <v>31.629458</v>
      </c>
      <c r="G83" s="98">
        <v>35.029048000000003</v>
      </c>
      <c r="H83" s="98">
        <v>0.97199643000000002</v>
      </c>
      <c r="I83" s="62">
        <v>0.97819487000000005</v>
      </c>
      <c r="J83" s="62">
        <v>4.8295713999999997E-2</v>
      </c>
      <c r="K83" s="63"/>
      <c r="L83" s="258"/>
      <c r="M83" s="258"/>
      <c r="N83" s="57"/>
      <c r="O83" s="28"/>
      <c r="P83" s="57"/>
      <c r="Q83" s="28"/>
      <c r="R83" s="133"/>
      <c r="S83" s="206"/>
      <c r="T83" s="289" t="s">
        <v>82</v>
      </c>
      <c r="U83" s="27" t="s">
        <v>34</v>
      </c>
      <c r="V83" s="41"/>
      <c r="W83" s="57"/>
      <c r="X83" s="98">
        <v>31.628093</v>
      </c>
      <c r="Y83" s="98">
        <v>35.103906000000002</v>
      </c>
      <c r="Z83" s="98">
        <v>0.97193441999999997</v>
      </c>
      <c r="AA83" s="62">
        <v>0.97820657</v>
      </c>
      <c r="AB83" s="62">
        <v>4.7922720000000002E-2</v>
      </c>
      <c r="AC83" s="63"/>
      <c r="AD83" s="258"/>
      <c r="AE83" s="258"/>
      <c r="AF83" s="57"/>
      <c r="AG83" s="28"/>
      <c r="AH83" s="57"/>
      <c r="AI83" s="28"/>
      <c r="AJ83" s="133"/>
      <c r="AK83" s="208"/>
      <c r="AL83" s="289" t="s">
        <v>82</v>
      </c>
      <c r="AM83" s="121">
        <f t="shared" si="4"/>
        <v>-1.3649999999998386E-3</v>
      </c>
      <c r="AN83" s="97">
        <f t="shared" si="5"/>
        <v>7.4857999999998981E-2</v>
      </c>
      <c r="AO83" s="97">
        <f t="shared" si="6"/>
        <v>-6.2010000000056742E-5</v>
      </c>
      <c r="AP83" s="97">
        <f t="shared" si="7"/>
        <v>1.1699999999947863E-5</v>
      </c>
      <c r="AQ83" s="122">
        <f t="shared" si="8"/>
        <v>-3.7299399999999455E-4</v>
      </c>
      <c r="AR83" s="42" t="str">
        <f t="shared" si="11"/>
        <v/>
      </c>
      <c r="AS83" s="42" t="str">
        <f t="shared" si="12"/>
        <v/>
      </c>
      <c r="AT83" s="42" t="str">
        <f t="shared" si="13"/>
        <v/>
      </c>
      <c r="AX83" s="12"/>
      <c r="AZ83" s="12"/>
    </row>
    <row r="84" spans="2:52" ht="12.75" customHeight="1" x14ac:dyDescent="0.15">
      <c r="B84" s="290"/>
      <c r="C84" s="29" t="s">
        <v>35</v>
      </c>
      <c r="D84" s="187"/>
      <c r="E84" s="58"/>
      <c r="F84" s="188">
        <v>35.587727999999998</v>
      </c>
      <c r="G84" s="188">
        <v>38.838996000000002</v>
      </c>
      <c r="H84" s="188">
        <v>0.98241655999999999</v>
      </c>
      <c r="I84" s="64">
        <v>0.98754801000000003</v>
      </c>
      <c r="J84" s="64">
        <v>3.1284770000000003E-2</v>
      </c>
      <c r="K84" s="189"/>
      <c r="L84" s="259"/>
      <c r="M84" s="259"/>
      <c r="N84" s="58"/>
      <c r="O84" s="30"/>
      <c r="P84" s="58"/>
      <c r="Q84" s="30"/>
      <c r="R84" s="134"/>
      <c r="S84" s="206"/>
      <c r="T84" s="290"/>
      <c r="U84" s="29" t="s">
        <v>35</v>
      </c>
      <c r="V84" s="187"/>
      <c r="W84" s="58"/>
      <c r="X84" s="188">
        <v>35.614249999999998</v>
      </c>
      <c r="Y84" s="188">
        <v>38.884984000000003</v>
      </c>
      <c r="Z84" s="188">
        <v>0.98247565000000003</v>
      </c>
      <c r="AA84" s="64">
        <v>0.98762174000000003</v>
      </c>
      <c r="AB84" s="64">
        <v>3.1098378999999999E-2</v>
      </c>
      <c r="AC84" s="189"/>
      <c r="AD84" s="259"/>
      <c r="AE84" s="259"/>
      <c r="AF84" s="58"/>
      <c r="AG84" s="30"/>
      <c r="AH84" s="58"/>
      <c r="AI84" s="30"/>
      <c r="AJ84" s="134"/>
      <c r="AK84" s="208"/>
      <c r="AL84" s="290"/>
      <c r="AM84" s="88">
        <f t="shared" si="4"/>
        <v>2.6521999999999935E-2</v>
      </c>
      <c r="AN84" s="123">
        <f t="shared" si="5"/>
        <v>4.598800000000125E-2</v>
      </c>
      <c r="AO84" s="123">
        <f t="shared" si="6"/>
        <v>5.9090000000039389E-5</v>
      </c>
      <c r="AP84" s="123">
        <f t="shared" si="7"/>
        <v>7.3729999999994078E-5</v>
      </c>
      <c r="AQ84" s="89">
        <f t="shared" si="8"/>
        <v>-1.863910000000045E-4</v>
      </c>
      <c r="AR84" s="42" t="str">
        <f t="shared" si="11"/>
        <v/>
      </c>
      <c r="AS84" s="42" t="str">
        <f t="shared" si="12"/>
        <v/>
      </c>
      <c r="AT84" s="42" t="str">
        <f t="shared" si="13"/>
        <v/>
      </c>
      <c r="AX84" s="12"/>
      <c r="AZ84" s="12"/>
    </row>
    <row r="85" spans="2:52" ht="12.75" customHeight="1" x14ac:dyDescent="0.15">
      <c r="B85" s="290"/>
      <c r="C85" s="29" t="s">
        <v>36</v>
      </c>
      <c r="D85" s="187"/>
      <c r="E85" s="58"/>
      <c r="F85" s="188">
        <v>39.324407999999998</v>
      </c>
      <c r="G85" s="188">
        <v>42.591327</v>
      </c>
      <c r="H85" s="188">
        <v>0.99060190999999997</v>
      </c>
      <c r="I85" s="64">
        <v>0.99376063000000003</v>
      </c>
      <c r="J85" s="64">
        <v>1.7343152000000001E-2</v>
      </c>
      <c r="K85" s="189"/>
      <c r="L85" s="259"/>
      <c r="M85" s="259"/>
      <c r="N85" s="58"/>
      <c r="O85" s="30"/>
      <c r="P85" s="58"/>
      <c r="Q85" s="30"/>
      <c r="R85" s="134"/>
      <c r="S85" s="206"/>
      <c r="T85" s="290"/>
      <c r="U85" s="29" t="s">
        <v>36</v>
      </c>
      <c r="V85" s="187"/>
      <c r="W85" s="58"/>
      <c r="X85" s="188">
        <v>39.297524000000003</v>
      </c>
      <c r="Y85" s="188">
        <v>42.591002000000003</v>
      </c>
      <c r="Z85" s="188">
        <v>0.99058515999999996</v>
      </c>
      <c r="AA85" s="64">
        <v>0.99377316999999998</v>
      </c>
      <c r="AB85" s="64">
        <v>1.7421134000000001E-2</v>
      </c>
      <c r="AC85" s="189"/>
      <c r="AD85" s="259"/>
      <c r="AE85" s="259"/>
      <c r="AF85" s="58"/>
      <c r="AG85" s="30"/>
      <c r="AH85" s="58"/>
      <c r="AI85" s="30"/>
      <c r="AJ85" s="134"/>
      <c r="AK85" s="208"/>
      <c r="AL85" s="290"/>
      <c r="AM85" s="88">
        <f t="shared" si="4"/>
        <v>-2.6883999999995467E-2</v>
      </c>
      <c r="AN85" s="123">
        <f t="shared" si="5"/>
        <v>-3.2499999999657803E-4</v>
      </c>
      <c r="AO85" s="123">
        <f t="shared" si="6"/>
        <v>-1.6750000000009813E-5</v>
      </c>
      <c r="AP85" s="123">
        <f t="shared" si="7"/>
        <v>1.2539999999949814E-5</v>
      </c>
      <c r="AQ85" s="89">
        <f t="shared" si="8"/>
        <v>7.7982000000000745E-5</v>
      </c>
      <c r="AR85" s="42" t="str">
        <f t="shared" si="11"/>
        <v/>
      </c>
      <c r="AS85" s="42" t="str">
        <f t="shared" si="12"/>
        <v/>
      </c>
      <c r="AT85" s="42" t="str">
        <f t="shared" si="13"/>
        <v/>
      </c>
      <c r="AX85" s="12"/>
      <c r="AZ85" s="12"/>
    </row>
    <row r="86" spans="2:52" ht="12.75" customHeight="1" x14ac:dyDescent="0.15">
      <c r="B86" s="290"/>
      <c r="C86" s="29" t="s">
        <v>38</v>
      </c>
      <c r="D86" s="187"/>
      <c r="E86" s="58"/>
      <c r="F86" s="188">
        <v>43.194076000000003</v>
      </c>
      <c r="G86" s="188">
        <v>46.167513</v>
      </c>
      <c r="H86" s="188">
        <v>0.99438305000000005</v>
      </c>
      <c r="I86" s="64">
        <v>0.99690701000000004</v>
      </c>
      <c r="J86" s="64">
        <v>7.4690095999999997E-3</v>
      </c>
      <c r="K86" s="189"/>
      <c r="L86" s="259"/>
      <c r="M86" s="259"/>
      <c r="N86" s="58"/>
      <c r="O86" s="30"/>
      <c r="P86" s="58"/>
      <c r="Q86" s="30"/>
      <c r="R86" s="134"/>
      <c r="S86" s="206"/>
      <c r="T86" s="290"/>
      <c r="U86" s="29" t="s">
        <v>38</v>
      </c>
      <c r="V86" s="187"/>
      <c r="W86" s="58"/>
      <c r="X86" s="188">
        <v>43.192152999999998</v>
      </c>
      <c r="Y86" s="188">
        <v>46.180262999999997</v>
      </c>
      <c r="Z86" s="188">
        <v>0.99439818000000002</v>
      </c>
      <c r="AA86" s="64">
        <v>0.99691271999999997</v>
      </c>
      <c r="AB86" s="64">
        <v>7.4639575999999996E-3</v>
      </c>
      <c r="AC86" s="189"/>
      <c r="AD86" s="259"/>
      <c r="AE86" s="259"/>
      <c r="AF86" s="58"/>
      <c r="AG86" s="30"/>
      <c r="AH86" s="58"/>
      <c r="AI86" s="30"/>
      <c r="AJ86" s="134"/>
      <c r="AK86" s="208"/>
      <c r="AL86" s="290"/>
      <c r="AM86" s="88">
        <f t="shared" si="4"/>
        <v>-1.923000000005004E-3</v>
      </c>
      <c r="AN86" s="123">
        <f t="shared" si="5"/>
        <v>1.274999999999693E-2</v>
      </c>
      <c r="AO86" s="123">
        <f t="shared" si="6"/>
        <v>1.5129999999974331E-5</v>
      </c>
      <c r="AP86" s="123">
        <f t="shared" si="7"/>
        <v>5.7099999999365991E-6</v>
      </c>
      <c r="AQ86" s="89">
        <f t="shared" si="8"/>
        <v>-5.0520000000001813E-6</v>
      </c>
      <c r="AR86" s="42" t="str">
        <f t="shared" si="11"/>
        <v/>
      </c>
      <c r="AS86" s="42" t="str">
        <f t="shared" si="12"/>
        <v/>
      </c>
      <c r="AT86" s="42" t="str">
        <f t="shared" si="13"/>
        <v/>
      </c>
      <c r="AX86" s="12"/>
      <c r="AZ86" s="12"/>
    </row>
    <row r="87" spans="2:52" ht="13.5" customHeight="1" thickBot="1" x14ac:dyDescent="0.2">
      <c r="B87" s="291"/>
      <c r="C87" s="29"/>
      <c r="D87" s="187"/>
      <c r="E87" s="58"/>
      <c r="F87" s="190"/>
      <c r="G87" s="190"/>
      <c r="H87" s="190"/>
      <c r="I87" s="58"/>
      <c r="J87" s="58"/>
      <c r="K87" s="189"/>
      <c r="L87" s="259"/>
      <c r="M87" s="259"/>
      <c r="N87" s="58"/>
      <c r="O87" s="30"/>
      <c r="P87" s="58"/>
      <c r="Q87" s="30"/>
      <c r="R87" s="185"/>
      <c r="S87" s="206"/>
      <c r="T87" s="291"/>
      <c r="U87" s="29"/>
      <c r="V87" s="187"/>
      <c r="W87" s="58"/>
      <c r="X87" s="190"/>
      <c r="Y87" s="190"/>
      <c r="Z87" s="190"/>
      <c r="AA87" s="58"/>
      <c r="AB87" s="58"/>
      <c r="AC87" s="189"/>
      <c r="AD87" s="259"/>
      <c r="AE87" s="259"/>
      <c r="AF87" s="58"/>
      <c r="AG87" s="30"/>
      <c r="AH87" s="58"/>
      <c r="AI87" s="30"/>
      <c r="AJ87" s="185"/>
      <c r="AK87" s="208"/>
      <c r="AL87" s="291"/>
      <c r="AM87" s="124" t="str">
        <f t="shared" si="4"/>
        <v/>
      </c>
      <c r="AN87" s="125" t="str">
        <f t="shared" si="5"/>
        <v/>
      </c>
      <c r="AO87" s="125" t="str">
        <f t="shared" si="6"/>
        <v/>
      </c>
      <c r="AP87" s="125" t="str">
        <f t="shared" si="7"/>
        <v/>
      </c>
      <c r="AQ87" s="126" t="str">
        <f t="shared" si="8"/>
        <v/>
      </c>
      <c r="AR87" s="42" t="str">
        <f t="shared" si="11"/>
        <v/>
      </c>
      <c r="AS87" s="42" t="str">
        <f t="shared" si="12"/>
        <v/>
      </c>
      <c r="AT87" s="42" t="str">
        <f t="shared" si="13"/>
        <v/>
      </c>
      <c r="AX87" s="12"/>
      <c r="AZ87" s="12"/>
    </row>
    <row r="88" spans="2:52" ht="13.5" customHeight="1" x14ac:dyDescent="0.15">
      <c r="B88" s="289" t="s">
        <v>83</v>
      </c>
      <c r="C88" s="27" t="s">
        <v>34</v>
      </c>
      <c r="D88" s="41"/>
      <c r="E88" s="57"/>
      <c r="F88" s="98">
        <v>32.162278999999998</v>
      </c>
      <c r="G88" s="98">
        <v>35.621692000000003</v>
      </c>
      <c r="H88" s="98">
        <v>0.97351743000000002</v>
      </c>
      <c r="I88" s="62">
        <v>0.97917412999999998</v>
      </c>
      <c r="J88" s="62">
        <v>4.5566500000000003E-2</v>
      </c>
      <c r="K88" s="63"/>
      <c r="L88" s="258"/>
      <c r="M88" s="258"/>
      <c r="N88" s="57"/>
      <c r="O88" s="28"/>
      <c r="P88" s="57"/>
      <c r="Q88" s="28"/>
      <c r="R88" s="133"/>
      <c r="S88" s="206"/>
      <c r="T88" s="289" t="s">
        <v>83</v>
      </c>
      <c r="U88" s="27" t="s">
        <v>34</v>
      </c>
      <c r="V88" s="41"/>
      <c r="W88" s="57"/>
      <c r="X88" s="98">
        <v>32.217278</v>
      </c>
      <c r="Y88" s="98">
        <v>35.704886999999999</v>
      </c>
      <c r="Z88" s="98">
        <v>0.97344463999999997</v>
      </c>
      <c r="AA88" s="62">
        <v>0.97924739999999999</v>
      </c>
      <c r="AB88" s="62">
        <v>4.5377470000000003E-2</v>
      </c>
      <c r="AC88" s="63"/>
      <c r="AD88" s="258"/>
      <c r="AE88" s="258"/>
      <c r="AF88" s="57"/>
      <c r="AG88" s="28"/>
      <c r="AH88" s="57"/>
      <c r="AI88" s="28"/>
      <c r="AJ88" s="133"/>
      <c r="AK88" s="208"/>
      <c r="AL88" s="289" t="s">
        <v>83</v>
      </c>
      <c r="AM88" s="121">
        <f t="shared" si="4"/>
        <v>5.4999000000002241E-2</v>
      </c>
      <c r="AN88" s="97">
        <f t="shared" si="5"/>
        <v>8.3194999999996355E-2</v>
      </c>
      <c r="AO88" s="97">
        <f t="shared" si="6"/>
        <v>-7.2790000000044763E-5</v>
      </c>
      <c r="AP88" s="97">
        <f t="shared" si="7"/>
        <v>7.3270000000014157E-5</v>
      </c>
      <c r="AQ88" s="122">
        <f t="shared" si="8"/>
        <v>-1.8902999999999975E-4</v>
      </c>
      <c r="AR88" s="39"/>
      <c r="AS88" s="234"/>
      <c r="AT88" s="39"/>
    </row>
    <row r="89" spans="2:52" ht="13.5" customHeight="1" x14ac:dyDescent="0.15">
      <c r="B89" s="290"/>
      <c r="C89" s="29" t="s">
        <v>35</v>
      </c>
      <c r="D89" s="187"/>
      <c r="E89" s="58"/>
      <c r="F89" s="188">
        <v>35.723174999999998</v>
      </c>
      <c r="G89" s="188">
        <v>38.970081999999998</v>
      </c>
      <c r="H89" s="188">
        <v>0.98333687999999997</v>
      </c>
      <c r="I89" s="64">
        <v>0.98800493</v>
      </c>
      <c r="J89" s="64">
        <v>3.0357169999999999E-2</v>
      </c>
      <c r="K89" s="189"/>
      <c r="L89" s="259"/>
      <c r="M89" s="259"/>
      <c r="N89" s="58"/>
      <c r="O89" s="30"/>
      <c r="P89" s="58"/>
      <c r="Q89" s="30"/>
      <c r="R89" s="134"/>
      <c r="S89" s="206"/>
      <c r="T89" s="290"/>
      <c r="U89" s="29" t="s">
        <v>35</v>
      </c>
      <c r="V89" s="187"/>
      <c r="W89" s="58"/>
      <c r="X89" s="188">
        <v>35.764749000000002</v>
      </c>
      <c r="Y89" s="188">
        <v>39.026507000000002</v>
      </c>
      <c r="Z89" s="188">
        <v>0.98340733000000002</v>
      </c>
      <c r="AA89" s="64">
        <v>0.98811528000000004</v>
      </c>
      <c r="AB89" s="64">
        <v>2.992013E-2</v>
      </c>
      <c r="AC89" s="189"/>
      <c r="AD89" s="259"/>
      <c r="AE89" s="259"/>
      <c r="AF89" s="58"/>
      <c r="AG89" s="30"/>
      <c r="AH89" s="58"/>
      <c r="AI89" s="30"/>
      <c r="AJ89" s="134"/>
      <c r="AK89" s="208"/>
      <c r="AL89" s="290"/>
      <c r="AM89" s="88">
        <f t="shared" si="4"/>
        <v>4.1574000000004219E-2</v>
      </c>
      <c r="AN89" s="123">
        <f t="shared" si="5"/>
        <v>5.6425000000004388E-2</v>
      </c>
      <c r="AO89" s="123">
        <f t="shared" si="6"/>
        <v>7.0450000000055191E-5</v>
      </c>
      <c r="AP89" s="123">
        <f t="shared" si="7"/>
        <v>1.1035000000003681E-4</v>
      </c>
      <c r="AQ89" s="89">
        <f t="shared" si="8"/>
        <v>-4.3703999999999965E-4</v>
      </c>
      <c r="AR89" s="39"/>
      <c r="AS89" s="234"/>
      <c r="AT89" s="39"/>
    </row>
    <row r="90" spans="2:52" ht="13.5" customHeight="1" x14ac:dyDescent="0.15">
      <c r="B90" s="290"/>
      <c r="C90" s="29" t="s">
        <v>36</v>
      </c>
      <c r="D90" s="187"/>
      <c r="E90" s="58"/>
      <c r="F90" s="188">
        <v>39.588681999999999</v>
      </c>
      <c r="G90" s="188">
        <v>42.826622999999998</v>
      </c>
      <c r="H90" s="188">
        <v>0.99107131000000004</v>
      </c>
      <c r="I90" s="64">
        <v>0.99396267999999999</v>
      </c>
      <c r="J90" s="64">
        <v>1.6300693000000002E-2</v>
      </c>
      <c r="K90" s="189"/>
      <c r="L90" s="259"/>
      <c r="M90" s="259"/>
      <c r="N90" s="58"/>
      <c r="O90" s="30"/>
      <c r="P90" s="58"/>
      <c r="Q90" s="30"/>
      <c r="R90" s="134"/>
      <c r="S90" s="206"/>
      <c r="T90" s="290"/>
      <c r="U90" s="29" t="s">
        <v>36</v>
      </c>
      <c r="V90" s="187"/>
      <c r="W90" s="58"/>
      <c r="X90" s="188">
        <v>39.575499999999998</v>
      </c>
      <c r="Y90" s="188">
        <v>42.839477000000002</v>
      </c>
      <c r="Z90" s="188">
        <v>0.99108050999999997</v>
      </c>
      <c r="AA90" s="64">
        <v>0.99400624999999998</v>
      </c>
      <c r="AB90" s="64">
        <v>1.6383562000000001E-2</v>
      </c>
      <c r="AC90" s="189"/>
      <c r="AD90" s="259"/>
      <c r="AE90" s="259"/>
      <c r="AF90" s="58"/>
      <c r="AG90" s="30"/>
      <c r="AH90" s="58"/>
      <c r="AI90" s="30"/>
      <c r="AJ90" s="134"/>
      <c r="AK90" s="208"/>
      <c r="AL90" s="290"/>
      <c r="AM90" s="88">
        <f t="shared" si="4"/>
        <v>-1.3182000000000471E-2</v>
      </c>
      <c r="AN90" s="123">
        <f t="shared" si="5"/>
        <v>1.2854000000004362E-2</v>
      </c>
      <c r="AO90" s="123">
        <f t="shared" si="6"/>
        <v>9.1999999999314852E-6</v>
      </c>
      <c r="AP90" s="123">
        <f t="shared" si="7"/>
        <v>4.3569999999992781E-5</v>
      </c>
      <c r="AQ90" s="89">
        <f t="shared" si="8"/>
        <v>8.2868999999999304E-5</v>
      </c>
      <c r="AR90" s="39"/>
      <c r="AS90" s="234"/>
      <c r="AT90" s="39"/>
    </row>
    <row r="91" spans="2:52" ht="13.5" customHeight="1" x14ac:dyDescent="0.15">
      <c r="B91" s="290"/>
      <c r="C91" s="29" t="s">
        <v>38</v>
      </c>
      <c r="D91" s="187"/>
      <c r="E91" s="58"/>
      <c r="F91" s="188">
        <v>43.744025000000001</v>
      </c>
      <c r="G91" s="188">
        <v>46.685259000000002</v>
      </c>
      <c r="H91" s="188">
        <v>0.99473734999999996</v>
      </c>
      <c r="I91" s="64">
        <v>0.99707153999999998</v>
      </c>
      <c r="J91" s="64">
        <v>6.9457473999999996E-3</v>
      </c>
      <c r="K91" s="189"/>
      <c r="L91" s="259"/>
      <c r="M91" s="259"/>
      <c r="N91" s="58"/>
      <c r="O91" s="30"/>
      <c r="P91" s="58"/>
      <c r="Q91" s="30"/>
      <c r="R91" s="134"/>
      <c r="S91" s="206"/>
      <c r="T91" s="290"/>
      <c r="U91" s="29" t="s">
        <v>38</v>
      </c>
      <c r="V91" s="187"/>
      <c r="W91" s="58"/>
      <c r="X91" s="188">
        <v>43.736865000000002</v>
      </c>
      <c r="Y91" s="188">
        <v>46.702250999999997</v>
      </c>
      <c r="Z91" s="188">
        <v>0.99474346000000002</v>
      </c>
      <c r="AA91" s="64">
        <v>0.99707597000000003</v>
      </c>
      <c r="AB91" s="64">
        <v>6.9308104000000001E-3</v>
      </c>
      <c r="AC91" s="189"/>
      <c r="AD91" s="259"/>
      <c r="AE91" s="259"/>
      <c r="AF91" s="58"/>
      <c r="AG91" s="30"/>
      <c r="AH91" s="58"/>
      <c r="AI91" s="30"/>
      <c r="AJ91" s="134"/>
      <c r="AK91" s="208"/>
      <c r="AL91" s="290"/>
      <c r="AM91" s="88">
        <f t="shared" si="4"/>
        <v>-7.159999999998945E-3</v>
      </c>
      <c r="AN91" s="123">
        <f t="shared" si="5"/>
        <v>1.6991999999994789E-2</v>
      </c>
      <c r="AO91" s="123">
        <f t="shared" si="6"/>
        <v>6.1100000000591237E-6</v>
      </c>
      <c r="AP91" s="123">
        <f t="shared" si="7"/>
        <v>4.4300000000552231E-6</v>
      </c>
      <c r="AQ91" s="89">
        <f t="shared" si="8"/>
        <v>-1.4936999999999589E-5</v>
      </c>
      <c r="AR91" s="39"/>
      <c r="AS91" s="234"/>
      <c r="AT91" s="39"/>
    </row>
    <row r="92" spans="2:52" ht="13.5" customHeight="1" thickBot="1" x14ac:dyDescent="0.2">
      <c r="B92" s="291"/>
      <c r="C92" s="29"/>
      <c r="D92" s="187"/>
      <c r="E92" s="58"/>
      <c r="F92" s="190"/>
      <c r="G92" s="190"/>
      <c r="H92" s="190"/>
      <c r="I92" s="58"/>
      <c r="J92" s="58"/>
      <c r="K92" s="189"/>
      <c r="L92" s="259"/>
      <c r="M92" s="259"/>
      <c r="N92" s="58"/>
      <c r="O92" s="30"/>
      <c r="P92" s="58"/>
      <c r="Q92" s="30"/>
      <c r="R92" s="185"/>
      <c r="S92" s="206"/>
      <c r="T92" s="291"/>
      <c r="U92" s="29"/>
      <c r="V92" s="187"/>
      <c r="W92" s="58"/>
      <c r="X92" s="190"/>
      <c r="Y92" s="190"/>
      <c r="Z92" s="190"/>
      <c r="AA92" s="58"/>
      <c r="AB92" s="58"/>
      <c r="AC92" s="189"/>
      <c r="AD92" s="259"/>
      <c r="AE92" s="259"/>
      <c r="AF92" s="58"/>
      <c r="AG92" s="30"/>
      <c r="AH92" s="58"/>
      <c r="AI92" s="30"/>
      <c r="AJ92" s="185"/>
      <c r="AK92" s="208"/>
      <c r="AL92" s="291"/>
      <c r="AM92" s="124" t="str">
        <f t="shared" si="4"/>
        <v/>
      </c>
      <c r="AN92" s="125" t="str">
        <f t="shared" si="5"/>
        <v/>
      </c>
      <c r="AO92" s="125" t="str">
        <f t="shared" si="6"/>
        <v/>
      </c>
      <c r="AP92" s="125" t="str">
        <f t="shared" si="7"/>
        <v/>
      </c>
      <c r="AQ92" s="126" t="str">
        <f t="shared" si="8"/>
        <v/>
      </c>
      <c r="AR92" s="39"/>
      <c r="AS92" s="234"/>
      <c r="AT92" s="39"/>
    </row>
    <row r="93" spans="2:52" ht="13.5" customHeight="1" x14ac:dyDescent="0.15">
      <c r="B93" s="289" t="s">
        <v>84</v>
      </c>
      <c r="C93" s="27" t="s">
        <v>34</v>
      </c>
      <c r="D93" s="41"/>
      <c r="E93" s="57"/>
      <c r="F93" s="98">
        <v>32.119850999999997</v>
      </c>
      <c r="G93" s="98">
        <v>35.629838999999997</v>
      </c>
      <c r="H93" s="98">
        <v>0.97368286000000004</v>
      </c>
      <c r="I93" s="62">
        <v>0.97895427999999995</v>
      </c>
      <c r="J93" s="62">
        <v>4.7323793000000003E-2</v>
      </c>
      <c r="K93" s="63"/>
      <c r="L93" s="258"/>
      <c r="M93" s="258"/>
      <c r="N93" s="57"/>
      <c r="O93" s="28"/>
      <c r="P93" s="57"/>
      <c r="Q93" s="28"/>
      <c r="R93" s="133"/>
      <c r="S93" s="206"/>
      <c r="T93" s="289" t="s">
        <v>84</v>
      </c>
      <c r="U93" s="27" t="s">
        <v>34</v>
      </c>
      <c r="V93" s="41"/>
      <c r="W93" s="57"/>
      <c r="X93" s="98">
        <v>32.203043000000001</v>
      </c>
      <c r="Y93" s="98">
        <v>35.715904999999999</v>
      </c>
      <c r="Z93" s="98">
        <v>0.97367035000000002</v>
      </c>
      <c r="AA93" s="62">
        <v>0.97908218999999996</v>
      </c>
      <c r="AB93" s="62">
        <v>4.7169276000000003E-2</v>
      </c>
      <c r="AC93" s="63"/>
      <c r="AD93" s="258"/>
      <c r="AE93" s="258"/>
      <c r="AF93" s="57"/>
      <c r="AG93" s="28"/>
      <c r="AH93" s="57"/>
      <c r="AI93" s="28"/>
      <c r="AJ93" s="133"/>
      <c r="AK93" s="208"/>
      <c r="AL93" s="289" t="s">
        <v>84</v>
      </c>
      <c r="AM93" s="121">
        <f t="shared" si="4"/>
        <v>8.3192000000003929E-2</v>
      </c>
      <c r="AN93" s="97">
        <f t="shared" si="5"/>
        <v>8.6066000000002418E-2</v>
      </c>
      <c r="AO93" s="97">
        <f t="shared" si="6"/>
        <v>-1.2510000000021115E-5</v>
      </c>
      <c r="AP93" s="97">
        <f t="shared" si="7"/>
        <v>1.2791000000000885E-4</v>
      </c>
      <c r="AQ93" s="122">
        <f t="shared" si="8"/>
        <v>-1.5451699999999985E-4</v>
      </c>
      <c r="AR93" s="39"/>
      <c r="AS93" s="234"/>
      <c r="AT93" s="39"/>
    </row>
    <row r="94" spans="2:52" ht="13.5" customHeight="1" x14ac:dyDescent="0.15">
      <c r="B94" s="290"/>
      <c r="C94" s="29" t="s">
        <v>35</v>
      </c>
      <c r="D94" s="187"/>
      <c r="E94" s="58"/>
      <c r="F94" s="188">
        <v>35.70205</v>
      </c>
      <c r="G94" s="188">
        <v>39.015293999999997</v>
      </c>
      <c r="H94" s="188">
        <v>0.98362364999999996</v>
      </c>
      <c r="I94" s="64">
        <v>0.98789832</v>
      </c>
      <c r="J94" s="64">
        <v>3.0623732000000001E-2</v>
      </c>
      <c r="K94" s="189"/>
      <c r="L94" s="259"/>
      <c r="M94" s="259"/>
      <c r="N94" s="58"/>
      <c r="O94" s="30"/>
      <c r="P94" s="58"/>
      <c r="Q94" s="30"/>
      <c r="R94" s="134"/>
      <c r="S94" s="206"/>
      <c r="T94" s="290"/>
      <c r="U94" s="29" t="s">
        <v>35</v>
      </c>
      <c r="V94" s="187"/>
      <c r="W94" s="58"/>
      <c r="X94" s="188">
        <v>35.750298000000001</v>
      </c>
      <c r="Y94" s="188">
        <v>39.069319999999998</v>
      </c>
      <c r="Z94" s="188">
        <v>0.98364277</v>
      </c>
      <c r="AA94" s="64">
        <v>0.98799294999999998</v>
      </c>
      <c r="AB94" s="64">
        <v>3.0528784E-2</v>
      </c>
      <c r="AC94" s="189"/>
      <c r="AD94" s="259"/>
      <c r="AE94" s="259"/>
      <c r="AF94" s="58"/>
      <c r="AG94" s="30"/>
      <c r="AH94" s="58"/>
      <c r="AI94" s="30"/>
      <c r="AJ94" s="134"/>
      <c r="AK94" s="208"/>
      <c r="AL94" s="290"/>
      <c r="AM94" s="88">
        <f t="shared" si="4"/>
        <v>4.8248000000000957E-2</v>
      </c>
      <c r="AN94" s="123">
        <f t="shared" si="5"/>
        <v>5.4026000000000352E-2</v>
      </c>
      <c r="AO94" s="123">
        <f t="shared" si="6"/>
        <v>1.9120000000039106E-5</v>
      </c>
      <c r="AP94" s="123">
        <f t="shared" si="7"/>
        <v>9.4629999999984449E-5</v>
      </c>
      <c r="AQ94" s="89">
        <f t="shared" si="8"/>
        <v>-9.4948000000000948E-5</v>
      </c>
      <c r="AR94" s="39"/>
      <c r="AS94" s="234"/>
      <c r="AT94" s="39"/>
    </row>
    <row r="95" spans="2:52" ht="13.5" customHeight="1" x14ac:dyDescent="0.15">
      <c r="B95" s="290"/>
      <c r="C95" s="29" t="s">
        <v>36</v>
      </c>
      <c r="D95" s="187"/>
      <c r="E95" s="58"/>
      <c r="F95" s="188">
        <v>39.56409</v>
      </c>
      <c r="G95" s="188">
        <v>42.826092000000003</v>
      </c>
      <c r="H95" s="188">
        <v>0.99132052999999998</v>
      </c>
      <c r="I95" s="64">
        <v>0.99404855000000003</v>
      </c>
      <c r="J95" s="64">
        <v>1.6455452999999998E-2</v>
      </c>
      <c r="K95" s="189"/>
      <c r="L95" s="259"/>
      <c r="M95" s="259"/>
      <c r="N95" s="58"/>
      <c r="O95" s="30"/>
      <c r="P95" s="58"/>
      <c r="Q95" s="30"/>
      <c r="R95" s="134"/>
      <c r="S95" s="206"/>
      <c r="T95" s="290"/>
      <c r="U95" s="29" t="s">
        <v>36</v>
      </c>
      <c r="V95" s="187"/>
      <c r="W95" s="58"/>
      <c r="X95" s="188">
        <v>39.540939999999999</v>
      </c>
      <c r="Y95" s="188">
        <v>42.836764000000002</v>
      </c>
      <c r="Z95" s="188">
        <v>0.99133819000000001</v>
      </c>
      <c r="AA95" s="64">
        <v>0.99409594000000001</v>
      </c>
      <c r="AB95" s="64">
        <v>1.6616606999999999E-2</v>
      </c>
      <c r="AC95" s="189"/>
      <c r="AD95" s="259"/>
      <c r="AE95" s="259"/>
      <c r="AF95" s="58"/>
      <c r="AG95" s="30"/>
      <c r="AH95" s="58"/>
      <c r="AI95" s="30"/>
      <c r="AJ95" s="134"/>
      <c r="AK95" s="208"/>
      <c r="AL95" s="290"/>
      <c r="AM95" s="88">
        <f t="shared" si="4"/>
        <v>-2.3150000000001114E-2</v>
      </c>
      <c r="AN95" s="123">
        <f t="shared" si="5"/>
        <v>1.0671999999999571E-2</v>
      </c>
      <c r="AO95" s="123">
        <f t="shared" si="6"/>
        <v>1.7660000000030429E-5</v>
      </c>
      <c r="AP95" s="123">
        <f t="shared" si="7"/>
        <v>4.7389999999980503E-5</v>
      </c>
      <c r="AQ95" s="89">
        <f t="shared" si="8"/>
        <v>1.6115400000000016E-4</v>
      </c>
      <c r="AR95" s="39"/>
      <c r="AS95" s="234"/>
      <c r="AT95" s="39"/>
    </row>
    <row r="96" spans="2:52" ht="13.5" customHeight="1" x14ac:dyDescent="0.15">
      <c r="B96" s="290"/>
      <c r="C96" s="29" t="s">
        <v>38</v>
      </c>
      <c r="D96" s="187"/>
      <c r="E96" s="58"/>
      <c r="F96" s="188">
        <v>43.932454</v>
      </c>
      <c r="G96" s="188">
        <v>46.822997999999998</v>
      </c>
      <c r="H96" s="188">
        <v>0.99485283000000002</v>
      </c>
      <c r="I96" s="64">
        <v>0.99712639999999997</v>
      </c>
      <c r="J96" s="64">
        <v>6.8467520000000002E-3</v>
      </c>
      <c r="K96" s="189"/>
      <c r="L96" s="259"/>
      <c r="M96" s="259"/>
      <c r="N96" s="58"/>
      <c r="O96" s="30"/>
      <c r="P96" s="58"/>
      <c r="Q96" s="30"/>
      <c r="R96" s="134"/>
      <c r="S96" s="206"/>
      <c r="T96" s="290"/>
      <c r="U96" s="29" t="s">
        <v>38</v>
      </c>
      <c r="V96" s="187"/>
      <c r="W96" s="58"/>
      <c r="X96" s="188">
        <v>43.928736000000001</v>
      </c>
      <c r="Y96" s="188">
        <v>46.831290000000003</v>
      </c>
      <c r="Z96" s="188">
        <v>0.99485893999999997</v>
      </c>
      <c r="AA96" s="64">
        <v>0.99712497</v>
      </c>
      <c r="AB96" s="64">
        <v>6.8269389999999998E-3</v>
      </c>
      <c r="AC96" s="189"/>
      <c r="AD96" s="259"/>
      <c r="AE96" s="259"/>
      <c r="AF96" s="58"/>
      <c r="AG96" s="30"/>
      <c r="AH96" s="58"/>
      <c r="AI96" s="30"/>
      <c r="AJ96" s="134"/>
      <c r="AK96" s="208"/>
      <c r="AL96" s="290"/>
      <c r="AM96" s="88">
        <f t="shared" si="4"/>
        <v>-3.7179999999992219E-3</v>
      </c>
      <c r="AN96" s="123">
        <f t="shared" si="5"/>
        <v>8.292000000004407E-3</v>
      </c>
      <c r="AO96" s="123">
        <f t="shared" si="6"/>
        <v>6.1099999999481014E-6</v>
      </c>
      <c r="AP96" s="123">
        <f t="shared" si="7"/>
        <v>-1.4299999999689561E-6</v>
      </c>
      <c r="AQ96" s="89">
        <f t="shared" si="8"/>
        <v>-1.9813000000000469E-5</v>
      </c>
      <c r="AR96" s="39"/>
      <c r="AS96" s="234"/>
      <c r="AT96" s="39"/>
    </row>
    <row r="97" spans="2:46" ht="13.5" customHeight="1" thickBot="1" x14ac:dyDescent="0.2">
      <c r="B97" s="291"/>
      <c r="C97" s="29"/>
      <c r="D97" s="187"/>
      <c r="E97" s="58"/>
      <c r="F97" s="190"/>
      <c r="G97" s="190"/>
      <c r="H97" s="190"/>
      <c r="I97" s="58"/>
      <c r="J97" s="58"/>
      <c r="K97" s="189"/>
      <c r="L97" s="259"/>
      <c r="M97" s="259"/>
      <c r="N97" s="58"/>
      <c r="O97" s="30"/>
      <c r="P97" s="58"/>
      <c r="Q97" s="30"/>
      <c r="R97" s="185"/>
      <c r="S97" s="206"/>
      <c r="T97" s="291"/>
      <c r="U97" s="29"/>
      <c r="V97" s="187"/>
      <c r="W97" s="58"/>
      <c r="X97" s="190"/>
      <c r="Y97" s="190"/>
      <c r="Z97" s="190"/>
      <c r="AA97" s="58"/>
      <c r="AB97" s="58"/>
      <c r="AC97" s="189"/>
      <c r="AD97" s="259"/>
      <c r="AE97" s="259"/>
      <c r="AF97" s="58"/>
      <c r="AG97" s="30"/>
      <c r="AH97" s="58"/>
      <c r="AI97" s="30"/>
      <c r="AJ97" s="185"/>
      <c r="AK97" s="208"/>
      <c r="AL97" s="291"/>
      <c r="AM97" s="124" t="str">
        <f t="shared" ref="AM97:AM160" si="14">IF(OR(X97="",F97=""),"",X97-F97)</f>
        <v/>
      </c>
      <c r="AN97" s="125" t="str">
        <f t="shared" ref="AN97:AN160" si="15">IF(OR(Y97="",G97=""),"",Y97-G97)</f>
        <v/>
      </c>
      <c r="AO97" s="125" t="str">
        <f t="shared" ref="AO97:AO160" si="16">IF(OR(Z97="",H97=""),"",Z97-H97)</f>
        <v/>
      </c>
      <c r="AP97" s="125" t="str">
        <f t="shared" ref="AP97:AP160" si="17">IF(OR(AA97="",I97=""),"",AA97-I97)</f>
        <v/>
      </c>
      <c r="AQ97" s="126" t="str">
        <f t="shared" ref="AQ97:AQ160" si="18">IF(OR(AB97="",J97=""),"",AB97-J97)</f>
        <v/>
      </c>
      <c r="AR97" s="39"/>
      <c r="AS97" s="234"/>
      <c r="AT97" s="39"/>
    </row>
    <row r="98" spans="2:46" ht="13.5" customHeight="1" x14ac:dyDescent="0.15">
      <c r="B98" s="289" t="s">
        <v>85</v>
      </c>
      <c r="C98" s="27" t="s">
        <v>34</v>
      </c>
      <c r="D98" s="41"/>
      <c r="E98" s="57"/>
      <c r="F98" s="98">
        <v>32.223140999999998</v>
      </c>
      <c r="G98" s="98">
        <v>35.976160999999998</v>
      </c>
      <c r="H98" s="98">
        <v>0.97196948000000005</v>
      </c>
      <c r="I98" s="62">
        <v>0.97804155999999998</v>
      </c>
      <c r="J98" s="62">
        <v>4.9287587000000001E-2</v>
      </c>
      <c r="K98" s="63"/>
      <c r="L98" s="258"/>
      <c r="M98" s="258"/>
      <c r="N98" s="57"/>
      <c r="O98" s="28"/>
      <c r="P98" s="57"/>
      <c r="Q98" s="28"/>
      <c r="R98" s="133"/>
      <c r="S98" s="206"/>
      <c r="T98" s="289" t="s">
        <v>85</v>
      </c>
      <c r="U98" s="27" t="s">
        <v>34</v>
      </c>
      <c r="V98" s="41"/>
      <c r="W98" s="57"/>
      <c r="X98" s="98">
        <v>32.275326999999997</v>
      </c>
      <c r="Y98" s="98">
        <v>36.014650000000003</v>
      </c>
      <c r="Z98" s="98">
        <v>0.97198826999999999</v>
      </c>
      <c r="AA98" s="62">
        <v>0.97811344</v>
      </c>
      <c r="AB98" s="62">
        <v>4.9224700000000003E-2</v>
      </c>
      <c r="AC98" s="63"/>
      <c r="AD98" s="258"/>
      <c r="AE98" s="258"/>
      <c r="AF98" s="57"/>
      <c r="AG98" s="28"/>
      <c r="AH98" s="57"/>
      <c r="AI98" s="28"/>
      <c r="AJ98" s="133"/>
      <c r="AK98" s="208"/>
      <c r="AL98" s="289" t="s">
        <v>85</v>
      </c>
      <c r="AM98" s="121">
        <f t="shared" si="14"/>
        <v>5.2185999999998955E-2</v>
      </c>
      <c r="AN98" s="97">
        <f t="shared" si="15"/>
        <v>3.8489000000005547E-2</v>
      </c>
      <c r="AO98" s="97">
        <f t="shared" si="16"/>
        <v>1.8789999999935247E-5</v>
      </c>
      <c r="AP98" s="97">
        <f t="shared" si="17"/>
        <v>7.1880000000024147E-5</v>
      </c>
      <c r="AQ98" s="122">
        <f t="shared" si="18"/>
        <v>-6.2886999999997584E-5</v>
      </c>
      <c r="AR98" s="39"/>
      <c r="AS98" s="234"/>
      <c r="AT98" s="39"/>
    </row>
    <row r="99" spans="2:46" ht="13.5" customHeight="1" x14ac:dyDescent="0.15">
      <c r="B99" s="290"/>
      <c r="C99" s="29" t="s">
        <v>35</v>
      </c>
      <c r="D99" s="187"/>
      <c r="E99" s="58"/>
      <c r="F99" s="188">
        <v>35.405845999999997</v>
      </c>
      <c r="G99" s="188">
        <v>38.695303000000003</v>
      </c>
      <c r="H99" s="188">
        <v>0.98314849000000004</v>
      </c>
      <c r="I99" s="64">
        <v>0.98744334</v>
      </c>
      <c r="J99" s="64">
        <v>3.2828863999999999E-2</v>
      </c>
      <c r="K99" s="189"/>
      <c r="L99" s="259"/>
      <c r="M99" s="259"/>
      <c r="N99" s="58"/>
      <c r="O99" s="30"/>
      <c r="P99" s="58"/>
      <c r="Q99" s="30"/>
      <c r="R99" s="134"/>
      <c r="S99" s="206"/>
      <c r="T99" s="290"/>
      <c r="U99" s="29" t="s">
        <v>35</v>
      </c>
      <c r="V99" s="187"/>
      <c r="W99" s="58"/>
      <c r="X99" s="188">
        <v>35.454276</v>
      </c>
      <c r="Y99" s="188">
        <v>38.745894999999997</v>
      </c>
      <c r="Z99" s="188">
        <v>0.98314922000000005</v>
      </c>
      <c r="AA99" s="64">
        <v>0.98757046999999998</v>
      </c>
      <c r="AB99" s="64">
        <v>3.2725483E-2</v>
      </c>
      <c r="AC99" s="189"/>
      <c r="AD99" s="259"/>
      <c r="AE99" s="259"/>
      <c r="AF99" s="58"/>
      <c r="AG99" s="30"/>
      <c r="AH99" s="58"/>
      <c r="AI99" s="30"/>
      <c r="AJ99" s="134"/>
      <c r="AK99" s="208"/>
      <c r="AL99" s="290"/>
      <c r="AM99" s="88">
        <f t="shared" si="14"/>
        <v>4.8430000000003304E-2</v>
      </c>
      <c r="AN99" s="123">
        <f t="shared" si="15"/>
        <v>5.0591999999994641E-2</v>
      </c>
      <c r="AO99" s="123">
        <f t="shared" si="16"/>
        <v>7.3000000000433829E-7</v>
      </c>
      <c r="AP99" s="123">
        <f t="shared" si="17"/>
        <v>1.2712999999997532E-4</v>
      </c>
      <c r="AQ99" s="89">
        <f t="shared" si="18"/>
        <v>-1.0338099999999961E-4</v>
      </c>
      <c r="AR99" s="39"/>
      <c r="AS99" s="234"/>
      <c r="AT99" s="39"/>
    </row>
    <row r="100" spans="2:46" ht="13.5" customHeight="1" x14ac:dyDescent="0.15">
      <c r="B100" s="290"/>
      <c r="C100" s="29" t="s">
        <v>36</v>
      </c>
      <c r="D100" s="187"/>
      <c r="E100" s="58"/>
      <c r="F100" s="188">
        <v>39.666561999999999</v>
      </c>
      <c r="G100" s="188">
        <v>42.882599999999996</v>
      </c>
      <c r="H100" s="188">
        <v>0.99126451000000004</v>
      </c>
      <c r="I100" s="64">
        <v>0.99400785000000003</v>
      </c>
      <c r="J100" s="64">
        <v>1.6515703999999999E-2</v>
      </c>
      <c r="K100" s="189"/>
      <c r="L100" s="259"/>
      <c r="M100" s="259"/>
      <c r="N100" s="58"/>
      <c r="O100" s="30"/>
      <c r="P100" s="58"/>
      <c r="Q100" s="30"/>
      <c r="R100" s="134"/>
      <c r="S100" s="206"/>
      <c r="T100" s="290"/>
      <c r="U100" s="29" t="s">
        <v>36</v>
      </c>
      <c r="V100" s="187"/>
      <c r="W100" s="58"/>
      <c r="X100" s="188">
        <v>39.637959000000002</v>
      </c>
      <c r="Y100" s="188">
        <v>42.888849</v>
      </c>
      <c r="Z100" s="188">
        <v>0.99127193999999996</v>
      </c>
      <c r="AA100" s="64">
        <v>0.99405410999999999</v>
      </c>
      <c r="AB100" s="64">
        <v>1.6620289999999999E-2</v>
      </c>
      <c r="AC100" s="189"/>
      <c r="AD100" s="259"/>
      <c r="AE100" s="259"/>
      <c r="AF100" s="58"/>
      <c r="AG100" s="30"/>
      <c r="AH100" s="58"/>
      <c r="AI100" s="30"/>
      <c r="AJ100" s="134"/>
      <c r="AK100" s="208"/>
      <c r="AL100" s="290"/>
      <c r="AM100" s="88">
        <f t="shared" si="14"/>
        <v>-2.8602999999996825E-2</v>
      </c>
      <c r="AN100" s="123">
        <f t="shared" si="15"/>
        <v>6.2490000000039458E-3</v>
      </c>
      <c r="AO100" s="123">
        <f t="shared" si="16"/>
        <v>7.4299999999194455E-6</v>
      </c>
      <c r="AP100" s="123">
        <f t="shared" si="17"/>
        <v>4.6259999999964663E-5</v>
      </c>
      <c r="AQ100" s="89">
        <f t="shared" si="18"/>
        <v>1.0458600000000026E-4</v>
      </c>
      <c r="AR100" s="39"/>
      <c r="AS100" s="234"/>
      <c r="AT100" s="39"/>
    </row>
    <row r="101" spans="2:46" ht="13.5" customHeight="1" x14ac:dyDescent="0.15">
      <c r="B101" s="290"/>
      <c r="C101" s="29" t="s">
        <v>38</v>
      </c>
      <c r="D101" s="187"/>
      <c r="E101" s="58"/>
      <c r="F101" s="188">
        <v>43.797803000000002</v>
      </c>
      <c r="G101" s="188">
        <v>46.689866000000002</v>
      </c>
      <c r="H101" s="188">
        <v>0.99485760999999995</v>
      </c>
      <c r="I101" s="64">
        <v>0.99705655000000004</v>
      </c>
      <c r="J101" s="64">
        <v>7.0765730000000001E-3</v>
      </c>
      <c r="K101" s="189"/>
      <c r="L101" s="259"/>
      <c r="M101" s="259"/>
      <c r="N101" s="58"/>
      <c r="O101" s="30"/>
      <c r="P101" s="58"/>
      <c r="Q101" s="30"/>
      <c r="R101" s="134"/>
      <c r="S101" s="206"/>
      <c r="T101" s="290"/>
      <c r="U101" s="29" t="s">
        <v>38</v>
      </c>
      <c r="V101" s="187"/>
      <c r="W101" s="58"/>
      <c r="X101" s="188">
        <v>43.788103</v>
      </c>
      <c r="Y101" s="188">
        <v>46.699269000000001</v>
      </c>
      <c r="Z101" s="188">
        <v>0.99486381000000002</v>
      </c>
      <c r="AA101" s="64">
        <v>0.99706386999999996</v>
      </c>
      <c r="AB101" s="64">
        <v>7.0767644999999999E-3</v>
      </c>
      <c r="AC101" s="189"/>
      <c r="AD101" s="259"/>
      <c r="AE101" s="259"/>
      <c r="AF101" s="58"/>
      <c r="AG101" s="30"/>
      <c r="AH101" s="58"/>
      <c r="AI101" s="30"/>
      <c r="AJ101" s="134"/>
      <c r="AK101" s="208"/>
      <c r="AL101" s="290"/>
      <c r="AM101" s="88">
        <f t="shared" si="14"/>
        <v>-9.7000000000022624E-3</v>
      </c>
      <c r="AN101" s="123">
        <f t="shared" si="15"/>
        <v>9.40299999999894E-3</v>
      </c>
      <c r="AO101" s="123">
        <f t="shared" si="16"/>
        <v>6.2000000000672628E-6</v>
      </c>
      <c r="AP101" s="123">
        <f t="shared" si="17"/>
        <v>7.3199999999218335E-6</v>
      </c>
      <c r="AQ101" s="89">
        <f t="shared" si="18"/>
        <v>1.9149999999981682E-7</v>
      </c>
      <c r="AR101" s="39"/>
      <c r="AS101" s="234"/>
      <c r="AT101" s="39"/>
    </row>
    <row r="102" spans="2:46" ht="13.5" customHeight="1" thickBot="1" x14ac:dyDescent="0.2">
      <c r="B102" s="291"/>
      <c r="C102" s="29"/>
      <c r="D102" s="187"/>
      <c r="E102" s="58"/>
      <c r="F102" s="190"/>
      <c r="G102" s="190"/>
      <c r="H102" s="190"/>
      <c r="I102" s="58"/>
      <c r="J102" s="58"/>
      <c r="K102" s="189"/>
      <c r="L102" s="259"/>
      <c r="M102" s="259"/>
      <c r="N102" s="58"/>
      <c r="O102" s="30"/>
      <c r="P102" s="58"/>
      <c r="Q102" s="30"/>
      <c r="R102" s="185"/>
      <c r="S102" s="206"/>
      <c r="T102" s="291"/>
      <c r="U102" s="29"/>
      <c r="V102" s="187"/>
      <c r="W102" s="58"/>
      <c r="X102" s="190"/>
      <c r="Y102" s="190"/>
      <c r="Z102" s="190"/>
      <c r="AA102" s="58"/>
      <c r="AB102" s="58"/>
      <c r="AC102" s="189"/>
      <c r="AD102" s="259"/>
      <c r="AE102" s="259"/>
      <c r="AF102" s="58"/>
      <c r="AG102" s="30"/>
      <c r="AH102" s="58"/>
      <c r="AI102" s="30"/>
      <c r="AJ102" s="185"/>
      <c r="AK102" s="208"/>
      <c r="AL102" s="291"/>
      <c r="AM102" s="124" t="str">
        <f t="shared" si="14"/>
        <v/>
      </c>
      <c r="AN102" s="125" t="str">
        <f t="shared" si="15"/>
        <v/>
      </c>
      <c r="AO102" s="125" t="str">
        <f t="shared" si="16"/>
        <v/>
      </c>
      <c r="AP102" s="125" t="str">
        <f t="shared" si="17"/>
        <v/>
      </c>
      <c r="AQ102" s="126" t="str">
        <f t="shared" si="18"/>
        <v/>
      </c>
      <c r="AR102" s="39"/>
      <c r="AS102" s="234"/>
      <c r="AT102" s="39"/>
    </row>
    <row r="103" spans="2:46" ht="13.5" customHeight="1" x14ac:dyDescent="0.15">
      <c r="B103" s="289" t="s">
        <v>86</v>
      </c>
      <c r="C103" s="27" t="s">
        <v>34</v>
      </c>
      <c r="D103" s="41"/>
      <c r="E103" s="57"/>
      <c r="F103" s="98">
        <v>32.430809000000004</v>
      </c>
      <c r="G103" s="98">
        <v>36.522365999999998</v>
      </c>
      <c r="H103" s="98">
        <v>0.97258887999999999</v>
      </c>
      <c r="I103" s="62">
        <v>0.98009014999999999</v>
      </c>
      <c r="J103" s="62">
        <v>5.6331619999999999E-2</v>
      </c>
      <c r="K103" s="63"/>
      <c r="L103" s="258"/>
      <c r="M103" s="258"/>
      <c r="N103" s="57"/>
      <c r="O103" s="28"/>
      <c r="P103" s="57"/>
      <c r="Q103" s="28"/>
      <c r="R103" s="133"/>
      <c r="S103" s="206"/>
      <c r="T103" s="289" t="s">
        <v>86</v>
      </c>
      <c r="U103" s="27" t="s">
        <v>34</v>
      </c>
      <c r="V103" s="41"/>
      <c r="W103" s="57"/>
      <c r="X103" s="98">
        <v>32.363152999999997</v>
      </c>
      <c r="Y103" s="98">
        <v>36.524444000000003</v>
      </c>
      <c r="Z103" s="98">
        <v>0.97250038999999999</v>
      </c>
      <c r="AA103" s="62">
        <v>0.97994071000000005</v>
      </c>
      <c r="AB103" s="62">
        <v>5.6306053000000002E-2</v>
      </c>
      <c r="AC103" s="63"/>
      <c r="AD103" s="258"/>
      <c r="AE103" s="258"/>
      <c r="AF103" s="57"/>
      <c r="AG103" s="28"/>
      <c r="AH103" s="57"/>
      <c r="AI103" s="28"/>
      <c r="AJ103" s="133"/>
      <c r="AK103" s="208"/>
      <c r="AL103" s="289" t="s">
        <v>86</v>
      </c>
      <c r="AM103" s="121">
        <f t="shared" si="14"/>
        <v>-6.76560000000066E-2</v>
      </c>
      <c r="AN103" s="97">
        <f t="shared" si="15"/>
        <v>2.0780000000044652E-3</v>
      </c>
      <c r="AO103" s="97">
        <f t="shared" si="16"/>
        <v>-8.8489999999996627E-5</v>
      </c>
      <c r="AP103" s="97">
        <f t="shared" si="17"/>
        <v>-1.4943999999994517E-4</v>
      </c>
      <c r="AQ103" s="122">
        <f t="shared" si="18"/>
        <v>-2.5566999999997175E-5</v>
      </c>
      <c r="AR103" s="39"/>
      <c r="AS103" s="234"/>
      <c r="AT103" s="39"/>
    </row>
    <row r="104" spans="2:46" ht="13.5" customHeight="1" x14ac:dyDescent="0.15">
      <c r="B104" s="290"/>
      <c r="C104" s="29" t="s">
        <v>35</v>
      </c>
      <c r="D104" s="187"/>
      <c r="E104" s="58"/>
      <c r="F104" s="188">
        <v>35.630595999999997</v>
      </c>
      <c r="G104" s="188">
        <v>39.190244999999997</v>
      </c>
      <c r="H104" s="188">
        <v>0.98318112000000002</v>
      </c>
      <c r="I104" s="64">
        <v>0.98801905999999995</v>
      </c>
      <c r="J104" s="64">
        <v>3.6132275999999998E-2</v>
      </c>
      <c r="K104" s="189"/>
      <c r="L104" s="259"/>
      <c r="M104" s="259"/>
      <c r="N104" s="58"/>
      <c r="O104" s="30"/>
      <c r="P104" s="58"/>
      <c r="Q104" s="30"/>
      <c r="R104" s="134"/>
      <c r="S104" s="206"/>
      <c r="T104" s="290"/>
      <c r="U104" s="29" t="s">
        <v>35</v>
      </c>
      <c r="V104" s="187"/>
      <c r="W104" s="58"/>
      <c r="X104" s="188">
        <v>35.620302000000002</v>
      </c>
      <c r="Y104" s="188">
        <v>39.181198000000002</v>
      </c>
      <c r="Z104" s="188">
        <v>0.98318205000000003</v>
      </c>
      <c r="AA104" s="64">
        <v>0.98808611999999996</v>
      </c>
      <c r="AB104" s="64">
        <v>3.6326497999999999E-2</v>
      </c>
      <c r="AC104" s="189"/>
      <c r="AD104" s="259"/>
      <c r="AE104" s="259"/>
      <c r="AF104" s="58"/>
      <c r="AG104" s="30"/>
      <c r="AH104" s="58"/>
      <c r="AI104" s="30"/>
      <c r="AJ104" s="134"/>
      <c r="AK104" s="208"/>
      <c r="AL104" s="290"/>
      <c r="AM104" s="88">
        <f t="shared" si="14"/>
        <v>-1.0293999999994696E-2</v>
      </c>
      <c r="AN104" s="123">
        <f t="shared" si="15"/>
        <v>-9.0469999999953643E-3</v>
      </c>
      <c r="AO104" s="123">
        <f t="shared" si="16"/>
        <v>9.3000000001008942E-7</v>
      </c>
      <c r="AP104" s="123">
        <f t="shared" si="17"/>
        <v>6.7060000000007669E-5</v>
      </c>
      <c r="AQ104" s="89">
        <f t="shared" si="18"/>
        <v>1.9422200000000084E-4</v>
      </c>
      <c r="AR104" s="39"/>
      <c r="AS104" s="234"/>
      <c r="AT104" s="39"/>
    </row>
    <row r="105" spans="2:46" ht="13.5" customHeight="1" x14ac:dyDescent="0.15">
      <c r="B105" s="290"/>
      <c r="C105" s="29" t="s">
        <v>36</v>
      </c>
      <c r="D105" s="187"/>
      <c r="E105" s="58"/>
      <c r="F105" s="188">
        <v>39.989106</v>
      </c>
      <c r="G105" s="188">
        <v>43.136037000000002</v>
      </c>
      <c r="H105" s="188">
        <v>0.99107940000000005</v>
      </c>
      <c r="I105" s="64">
        <v>0.99450612999999999</v>
      </c>
      <c r="J105" s="64">
        <v>1.9109755999999999E-2</v>
      </c>
      <c r="K105" s="189"/>
      <c r="L105" s="259"/>
      <c r="M105" s="259"/>
      <c r="N105" s="58"/>
      <c r="O105" s="30"/>
      <c r="P105" s="58"/>
      <c r="Q105" s="30"/>
      <c r="R105" s="134"/>
      <c r="S105" s="206"/>
      <c r="T105" s="290"/>
      <c r="U105" s="29" t="s">
        <v>36</v>
      </c>
      <c r="V105" s="187"/>
      <c r="W105" s="58"/>
      <c r="X105" s="188">
        <v>40.007216999999997</v>
      </c>
      <c r="Y105" s="188">
        <v>43.149129000000002</v>
      </c>
      <c r="Z105" s="188">
        <v>0.99107482999999996</v>
      </c>
      <c r="AA105" s="64">
        <v>0.99452162</v>
      </c>
      <c r="AB105" s="64">
        <v>1.8997417999999999E-2</v>
      </c>
      <c r="AC105" s="189"/>
      <c r="AD105" s="259"/>
      <c r="AE105" s="259"/>
      <c r="AF105" s="58"/>
      <c r="AG105" s="30"/>
      <c r="AH105" s="58"/>
      <c r="AI105" s="30"/>
      <c r="AJ105" s="134"/>
      <c r="AK105" s="208"/>
      <c r="AL105" s="290"/>
      <c r="AM105" s="88">
        <f t="shared" si="14"/>
        <v>1.8110999999997546E-2</v>
      </c>
      <c r="AN105" s="123">
        <f t="shared" si="15"/>
        <v>1.3092000000000326E-2</v>
      </c>
      <c r="AO105" s="123">
        <f t="shared" si="16"/>
        <v>-4.5700000000925556E-6</v>
      </c>
      <c r="AP105" s="123">
        <f t="shared" si="17"/>
        <v>1.5490000000006887E-5</v>
      </c>
      <c r="AQ105" s="89">
        <f t="shared" si="18"/>
        <v>-1.1233800000000002E-4</v>
      </c>
      <c r="AR105" s="39"/>
      <c r="AS105" s="234"/>
      <c r="AT105" s="39"/>
    </row>
    <row r="106" spans="2:46" ht="13.5" customHeight="1" x14ac:dyDescent="0.15">
      <c r="B106" s="290"/>
      <c r="C106" s="29" t="s">
        <v>38</v>
      </c>
      <c r="D106" s="187"/>
      <c r="E106" s="58"/>
      <c r="F106" s="188">
        <v>43.839514000000001</v>
      </c>
      <c r="G106" s="188">
        <v>46.663353999999998</v>
      </c>
      <c r="H106" s="188">
        <v>0.99457810999999996</v>
      </c>
      <c r="I106" s="64">
        <v>0.99716347999999999</v>
      </c>
      <c r="J106" s="64">
        <v>8.9015959999999995E-3</v>
      </c>
      <c r="K106" s="189"/>
      <c r="L106" s="259"/>
      <c r="M106" s="259"/>
      <c r="N106" s="58"/>
      <c r="O106" s="30"/>
      <c r="P106" s="58"/>
      <c r="Q106" s="30"/>
      <c r="R106" s="134"/>
      <c r="S106" s="206"/>
      <c r="T106" s="290"/>
      <c r="U106" s="29" t="s">
        <v>38</v>
      </c>
      <c r="V106" s="187"/>
      <c r="W106" s="58"/>
      <c r="X106" s="188">
        <v>43.826219999999999</v>
      </c>
      <c r="Y106" s="188">
        <v>46.661211000000002</v>
      </c>
      <c r="Z106" s="188">
        <v>0.99456820999999995</v>
      </c>
      <c r="AA106" s="64">
        <v>0.99716963000000003</v>
      </c>
      <c r="AB106" s="64">
        <v>8.8913259999999997E-3</v>
      </c>
      <c r="AC106" s="189"/>
      <c r="AD106" s="259"/>
      <c r="AE106" s="259"/>
      <c r="AF106" s="58"/>
      <c r="AG106" s="30"/>
      <c r="AH106" s="58"/>
      <c r="AI106" s="30"/>
      <c r="AJ106" s="134"/>
      <c r="AK106" s="208"/>
      <c r="AL106" s="290"/>
      <c r="AM106" s="88">
        <f t="shared" si="14"/>
        <v>-1.3294000000001915E-2</v>
      </c>
      <c r="AN106" s="123">
        <f t="shared" si="15"/>
        <v>-2.1429999999966753E-3</v>
      </c>
      <c r="AO106" s="123">
        <f t="shared" si="16"/>
        <v>-9.9000000000071253E-6</v>
      </c>
      <c r="AP106" s="123">
        <f t="shared" si="17"/>
        <v>6.1500000000380695E-6</v>
      </c>
      <c r="AQ106" s="89">
        <f t="shared" si="18"/>
        <v>-1.0269999999999724E-5</v>
      </c>
      <c r="AR106" s="39"/>
      <c r="AS106" s="234"/>
      <c r="AT106" s="39"/>
    </row>
    <row r="107" spans="2:46" ht="13.5" customHeight="1" thickBot="1" x14ac:dyDescent="0.2">
      <c r="B107" s="291"/>
      <c r="C107" s="29"/>
      <c r="D107" s="187"/>
      <c r="E107" s="58"/>
      <c r="F107" s="190"/>
      <c r="G107" s="190"/>
      <c r="H107" s="190"/>
      <c r="I107" s="58"/>
      <c r="J107" s="58"/>
      <c r="K107" s="189"/>
      <c r="L107" s="259"/>
      <c r="M107" s="259"/>
      <c r="N107" s="58"/>
      <c r="O107" s="30"/>
      <c r="P107" s="58"/>
      <c r="Q107" s="30"/>
      <c r="R107" s="185"/>
      <c r="S107" s="206"/>
      <c r="T107" s="291"/>
      <c r="U107" s="29"/>
      <c r="V107" s="187"/>
      <c r="W107" s="58"/>
      <c r="X107" s="190"/>
      <c r="Y107" s="190"/>
      <c r="Z107" s="190"/>
      <c r="AA107" s="58"/>
      <c r="AB107" s="58"/>
      <c r="AC107" s="189"/>
      <c r="AD107" s="259"/>
      <c r="AE107" s="259"/>
      <c r="AF107" s="58"/>
      <c r="AG107" s="30"/>
      <c r="AH107" s="58"/>
      <c r="AI107" s="30"/>
      <c r="AJ107" s="185"/>
      <c r="AK107" s="208"/>
      <c r="AL107" s="291"/>
      <c r="AM107" s="124" t="str">
        <f t="shared" si="14"/>
        <v/>
      </c>
      <c r="AN107" s="125" t="str">
        <f t="shared" si="15"/>
        <v/>
      </c>
      <c r="AO107" s="125" t="str">
        <f t="shared" si="16"/>
        <v/>
      </c>
      <c r="AP107" s="125" t="str">
        <f t="shared" si="17"/>
        <v/>
      </c>
      <c r="AQ107" s="126" t="str">
        <f t="shared" si="18"/>
        <v/>
      </c>
      <c r="AR107" s="39"/>
      <c r="AS107" s="234"/>
      <c r="AT107" s="39"/>
    </row>
    <row r="108" spans="2:46" ht="13.5" customHeight="1" x14ac:dyDescent="0.15">
      <c r="B108" s="289" t="s">
        <v>87</v>
      </c>
      <c r="C108" s="27" t="s">
        <v>34</v>
      </c>
      <c r="D108" s="41"/>
      <c r="E108" s="57"/>
      <c r="F108" s="98">
        <v>32.574665000000003</v>
      </c>
      <c r="G108" s="98">
        <v>36.703042000000003</v>
      </c>
      <c r="H108" s="98">
        <v>0.97348391000000001</v>
      </c>
      <c r="I108" s="62">
        <v>0.98080749</v>
      </c>
      <c r="J108" s="62">
        <v>5.2076124000000001E-2</v>
      </c>
      <c r="K108" s="63"/>
      <c r="L108" s="258"/>
      <c r="M108" s="258"/>
      <c r="N108" s="57"/>
      <c r="O108" s="28"/>
      <c r="P108" s="57"/>
      <c r="Q108" s="28"/>
      <c r="R108" s="133"/>
      <c r="S108" s="206"/>
      <c r="T108" s="289" t="s">
        <v>87</v>
      </c>
      <c r="U108" s="27" t="s">
        <v>34</v>
      </c>
      <c r="V108" s="41"/>
      <c r="W108" s="57"/>
      <c r="X108" s="98">
        <v>32.492305999999999</v>
      </c>
      <c r="Y108" s="98">
        <v>36.649717000000003</v>
      </c>
      <c r="Z108" s="98">
        <v>0.97341182000000004</v>
      </c>
      <c r="AA108" s="62">
        <v>0.98064156999999996</v>
      </c>
      <c r="AB108" s="62">
        <v>5.1874995E-2</v>
      </c>
      <c r="AC108" s="63"/>
      <c r="AD108" s="258"/>
      <c r="AE108" s="258"/>
      <c r="AF108" s="57"/>
      <c r="AG108" s="28"/>
      <c r="AH108" s="57"/>
      <c r="AI108" s="28"/>
      <c r="AJ108" s="133"/>
      <c r="AK108" s="208"/>
      <c r="AL108" s="289" t="s">
        <v>87</v>
      </c>
      <c r="AM108" s="121">
        <f t="shared" si="14"/>
        <v>-8.2359000000003846E-2</v>
      </c>
      <c r="AN108" s="97">
        <f t="shared" si="15"/>
        <v>-5.3325000000000955E-2</v>
      </c>
      <c r="AO108" s="97">
        <f t="shared" si="16"/>
        <v>-7.2089999999969123E-5</v>
      </c>
      <c r="AP108" s="97">
        <f t="shared" si="17"/>
        <v>-1.6592000000004159E-4</v>
      </c>
      <c r="AQ108" s="122">
        <f t="shared" si="18"/>
        <v>-2.0112900000000128E-4</v>
      </c>
      <c r="AR108" s="39"/>
      <c r="AS108" s="234"/>
      <c r="AT108" s="39"/>
    </row>
    <row r="109" spans="2:46" ht="13.5" customHeight="1" x14ac:dyDescent="0.15">
      <c r="B109" s="290"/>
      <c r="C109" s="29" t="s">
        <v>35</v>
      </c>
      <c r="D109" s="187"/>
      <c r="E109" s="58"/>
      <c r="F109" s="188">
        <v>35.955995000000001</v>
      </c>
      <c r="G109" s="188">
        <v>39.466332999999999</v>
      </c>
      <c r="H109" s="188">
        <v>0.98335516000000001</v>
      </c>
      <c r="I109" s="64">
        <v>0.98827102</v>
      </c>
      <c r="J109" s="64">
        <v>3.3547893000000002E-2</v>
      </c>
      <c r="K109" s="189"/>
      <c r="L109" s="259"/>
      <c r="M109" s="259"/>
      <c r="N109" s="58"/>
      <c r="O109" s="30"/>
      <c r="P109" s="58"/>
      <c r="Q109" s="30"/>
      <c r="R109" s="134"/>
      <c r="S109" s="206"/>
      <c r="T109" s="290"/>
      <c r="U109" s="29" t="s">
        <v>35</v>
      </c>
      <c r="V109" s="187"/>
      <c r="W109" s="58"/>
      <c r="X109" s="188">
        <v>35.924047000000002</v>
      </c>
      <c r="Y109" s="188">
        <v>39.451202000000002</v>
      </c>
      <c r="Z109" s="188">
        <v>0.98337472000000004</v>
      </c>
      <c r="AA109" s="64">
        <v>0.98827615999999996</v>
      </c>
      <c r="AB109" s="64">
        <v>3.3535929999999999E-2</v>
      </c>
      <c r="AC109" s="189"/>
      <c r="AD109" s="259"/>
      <c r="AE109" s="259"/>
      <c r="AF109" s="58"/>
      <c r="AG109" s="30"/>
      <c r="AH109" s="58"/>
      <c r="AI109" s="30"/>
      <c r="AJ109" s="134"/>
      <c r="AK109" s="208"/>
      <c r="AL109" s="290"/>
      <c r="AM109" s="88">
        <f t="shared" si="14"/>
        <v>-3.1947999999999865E-2</v>
      </c>
      <c r="AN109" s="123">
        <f t="shared" si="15"/>
        <v>-1.5130999999996675E-2</v>
      </c>
      <c r="AO109" s="123">
        <f t="shared" si="16"/>
        <v>1.9560000000029554E-5</v>
      </c>
      <c r="AP109" s="123">
        <f t="shared" si="17"/>
        <v>5.1399999999590662E-6</v>
      </c>
      <c r="AQ109" s="89">
        <f t="shared" si="18"/>
        <v>-1.1963000000003721E-5</v>
      </c>
      <c r="AR109" s="39"/>
      <c r="AS109" s="234"/>
      <c r="AT109" s="39"/>
    </row>
    <row r="110" spans="2:46" ht="13.5" customHeight="1" x14ac:dyDescent="0.15">
      <c r="B110" s="290"/>
      <c r="C110" s="29" t="s">
        <v>36</v>
      </c>
      <c r="D110" s="187"/>
      <c r="E110" s="58"/>
      <c r="F110" s="188">
        <v>39.969363000000001</v>
      </c>
      <c r="G110" s="188">
        <v>43.168591999999997</v>
      </c>
      <c r="H110" s="188">
        <v>0.99116702999999995</v>
      </c>
      <c r="I110" s="64">
        <v>0.99453541999999995</v>
      </c>
      <c r="J110" s="64">
        <v>1.7957263000000001E-2</v>
      </c>
      <c r="K110" s="189"/>
      <c r="L110" s="259"/>
      <c r="M110" s="259"/>
      <c r="N110" s="58"/>
      <c r="O110" s="30"/>
      <c r="P110" s="58"/>
      <c r="Q110" s="30"/>
      <c r="R110" s="134"/>
      <c r="S110" s="206"/>
      <c r="T110" s="290"/>
      <c r="U110" s="29" t="s">
        <v>36</v>
      </c>
      <c r="V110" s="187"/>
      <c r="W110" s="58"/>
      <c r="X110" s="188">
        <v>39.994041000000003</v>
      </c>
      <c r="Y110" s="188">
        <v>43.188966999999998</v>
      </c>
      <c r="Z110" s="188">
        <v>0.99117032000000005</v>
      </c>
      <c r="AA110" s="64">
        <v>0.99454202000000003</v>
      </c>
      <c r="AB110" s="64">
        <v>1.7910697999999999E-2</v>
      </c>
      <c r="AC110" s="189"/>
      <c r="AD110" s="259"/>
      <c r="AE110" s="259"/>
      <c r="AF110" s="58"/>
      <c r="AG110" s="30"/>
      <c r="AH110" s="58"/>
      <c r="AI110" s="30"/>
      <c r="AJ110" s="134"/>
      <c r="AK110" s="208"/>
      <c r="AL110" s="290"/>
      <c r="AM110" s="88">
        <f t="shared" si="14"/>
        <v>2.4678000000001532E-2</v>
      </c>
      <c r="AN110" s="123">
        <f t="shared" si="15"/>
        <v>2.0375000000001364E-2</v>
      </c>
      <c r="AO110" s="123">
        <f t="shared" si="16"/>
        <v>3.2900000001001573E-6</v>
      </c>
      <c r="AP110" s="123">
        <f t="shared" si="17"/>
        <v>6.6000000000787651E-6</v>
      </c>
      <c r="AQ110" s="89">
        <f t="shared" si="18"/>
        <v>-4.6565000000001883E-5</v>
      </c>
      <c r="AR110" s="39"/>
      <c r="AS110" s="234"/>
      <c r="AT110" s="39"/>
    </row>
    <row r="111" spans="2:46" ht="13.5" customHeight="1" x14ac:dyDescent="0.15">
      <c r="B111" s="290"/>
      <c r="C111" s="29" t="s">
        <v>38</v>
      </c>
      <c r="D111" s="187"/>
      <c r="E111" s="58"/>
      <c r="F111" s="188">
        <v>43.903905000000002</v>
      </c>
      <c r="G111" s="188">
        <v>46.728670000000001</v>
      </c>
      <c r="H111" s="188">
        <v>0.99461065999999998</v>
      </c>
      <c r="I111" s="64">
        <v>0.99724955000000004</v>
      </c>
      <c r="J111" s="64">
        <v>8.0026049999999994E-3</v>
      </c>
      <c r="K111" s="189"/>
      <c r="L111" s="259"/>
      <c r="M111" s="259"/>
      <c r="N111" s="58"/>
      <c r="O111" s="30"/>
      <c r="P111" s="58"/>
      <c r="Q111" s="30"/>
      <c r="R111" s="134"/>
      <c r="S111" s="206"/>
      <c r="T111" s="290"/>
      <c r="U111" s="29" t="s">
        <v>38</v>
      </c>
      <c r="V111" s="187"/>
      <c r="W111" s="58"/>
      <c r="X111" s="188">
        <v>43.881925000000003</v>
      </c>
      <c r="Y111" s="188">
        <v>46.728788000000002</v>
      </c>
      <c r="Z111" s="188">
        <v>0.99460616000000002</v>
      </c>
      <c r="AA111" s="64">
        <v>0.99725483999999998</v>
      </c>
      <c r="AB111" s="64">
        <v>7.9644139999999995E-3</v>
      </c>
      <c r="AC111" s="189"/>
      <c r="AD111" s="259"/>
      <c r="AE111" s="259"/>
      <c r="AF111" s="58"/>
      <c r="AG111" s="30"/>
      <c r="AH111" s="58"/>
      <c r="AI111" s="30"/>
      <c r="AJ111" s="134"/>
      <c r="AK111" s="208"/>
      <c r="AL111" s="290"/>
      <c r="AM111" s="88">
        <f t="shared" si="14"/>
        <v>-2.1979999999999222E-2</v>
      </c>
      <c r="AN111" s="123">
        <f t="shared" si="15"/>
        <v>1.1800000000050659E-4</v>
      </c>
      <c r="AO111" s="123">
        <f t="shared" si="16"/>
        <v>-4.499999999962867E-6</v>
      </c>
      <c r="AP111" s="123">
        <f t="shared" si="17"/>
        <v>5.289999999935624E-6</v>
      </c>
      <c r="AQ111" s="89">
        <f t="shared" si="18"/>
        <v>-3.8190999999999919E-5</v>
      </c>
      <c r="AR111" s="39"/>
      <c r="AS111" s="234"/>
      <c r="AT111" s="39"/>
    </row>
    <row r="112" spans="2:46" ht="13.5" customHeight="1" thickBot="1" x14ac:dyDescent="0.2">
      <c r="B112" s="291"/>
      <c r="C112" s="29"/>
      <c r="D112" s="187"/>
      <c r="E112" s="58"/>
      <c r="F112" s="190"/>
      <c r="G112" s="190"/>
      <c r="H112" s="190"/>
      <c r="I112" s="58"/>
      <c r="J112" s="58"/>
      <c r="K112" s="189"/>
      <c r="L112" s="259"/>
      <c r="M112" s="259"/>
      <c r="N112" s="58"/>
      <c r="O112" s="30"/>
      <c r="P112" s="58"/>
      <c r="Q112" s="30"/>
      <c r="R112" s="185"/>
      <c r="S112" s="206"/>
      <c r="T112" s="291"/>
      <c r="U112" s="29"/>
      <c r="V112" s="187"/>
      <c r="W112" s="58"/>
      <c r="X112" s="190"/>
      <c r="Y112" s="190"/>
      <c r="Z112" s="190"/>
      <c r="AA112" s="58"/>
      <c r="AB112" s="58"/>
      <c r="AC112" s="189"/>
      <c r="AD112" s="259"/>
      <c r="AE112" s="259"/>
      <c r="AF112" s="58"/>
      <c r="AG112" s="30"/>
      <c r="AH112" s="58"/>
      <c r="AI112" s="30"/>
      <c r="AJ112" s="185"/>
      <c r="AK112" s="208"/>
      <c r="AL112" s="291"/>
      <c r="AM112" s="124" t="str">
        <f t="shared" si="14"/>
        <v/>
      </c>
      <c r="AN112" s="125" t="str">
        <f t="shared" si="15"/>
        <v/>
      </c>
      <c r="AO112" s="125" t="str">
        <f t="shared" si="16"/>
        <v/>
      </c>
      <c r="AP112" s="125" t="str">
        <f t="shared" si="17"/>
        <v/>
      </c>
      <c r="AQ112" s="126" t="str">
        <f t="shared" si="18"/>
        <v/>
      </c>
      <c r="AR112" s="39"/>
      <c r="AS112" s="234"/>
      <c r="AT112" s="39"/>
    </row>
    <row r="113" spans="2:46" ht="13.5" customHeight="1" x14ac:dyDescent="0.15">
      <c r="B113" s="289" t="s">
        <v>88</v>
      </c>
      <c r="C113" s="27" t="s">
        <v>34</v>
      </c>
      <c r="D113" s="41"/>
      <c r="E113" s="57"/>
      <c r="F113" s="98">
        <v>32.711320000000001</v>
      </c>
      <c r="G113" s="98">
        <v>36.310769000000001</v>
      </c>
      <c r="H113" s="98">
        <v>0.97458827999999997</v>
      </c>
      <c r="I113" s="62">
        <v>0.98151995000000003</v>
      </c>
      <c r="J113" s="62">
        <v>5.1215164000000001E-2</v>
      </c>
      <c r="K113" s="63"/>
      <c r="L113" s="258"/>
      <c r="M113" s="258"/>
      <c r="N113" s="57"/>
      <c r="O113" s="28"/>
      <c r="P113" s="57"/>
      <c r="Q113" s="28"/>
      <c r="R113" s="133"/>
      <c r="S113" s="206"/>
      <c r="T113" s="289" t="s">
        <v>88</v>
      </c>
      <c r="U113" s="27" t="s">
        <v>34</v>
      </c>
      <c r="V113" s="41"/>
      <c r="W113" s="57"/>
      <c r="X113" s="98">
        <v>32.760492999999997</v>
      </c>
      <c r="Y113" s="98">
        <v>36.424384000000003</v>
      </c>
      <c r="Z113" s="98">
        <v>0.97436803999999999</v>
      </c>
      <c r="AA113" s="62">
        <v>0.98130295999999995</v>
      </c>
      <c r="AB113" s="62">
        <v>5.0509773000000001E-2</v>
      </c>
      <c r="AC113" s="63"/>
      <c r="AD113" s="258"/>
      <c r="AE113" s="258"/>
      <c r="AF113" s="57"/>
      <c r="AG113" s="28"/>
      <c r="AH113" s="57"/>
      <c r="AI113" s="28"/>
      <c r="AJ113" s="133"/>
      <c r="AK113" s="208"/>
      <c r="AL113" s="289" t="s">
        <v>88</v>
      </c>
      <c r="AM113" s="121">
        <f t="shared" si="14"/>
        <v>4.9172999999996136E-2</v>
      </c>
      <c r="AN113" s="97">
        <f t="shared" si="15"/>
        <v>0.11361500000000291</v>
      </c>
      <c r="AO113" s="97">
        <f t="shared" si="16"/>
        <v>-2.2023999999998267E-4</v>
      </c>
      <c r="AP113" s="97">
        <f t="shared" si="17"/>
        <v>-2.169900000000835E-4</v>
      </c>
      <c r="AQ113" s="122">
        <f t="shared" si="18"/>
        <v>-7.0539099999999966E-4</v>
      </c>
      <c r="AR113" s="39"/>
      <c r="AS113" s="234"/>
      <c r="AT113" s="39"/>
    </row>
    <row r="114" spans="2:46" ht="13.5" customHeight="1" x14ac:dyDescent="0.15">
      <c r="B114" s="290"/>
      <c r="C114" s="29" t="s">
        <v>35</v>
      </c>
      <c r="D114" s="187"/>
      <c r="E114" s="58"/>
      <c r="F114" s="188">
        <v>35.933999999999997</v>
      </c>
      <c r="G114" s="188">
        <v>39.343063999999998</v>
      </c>
      <c r="H114" s="188">
        <v>0.98373595999999996</v>
      </c>
      <c r="I114" s="64">
        <v>0.98852017999999997</v>
      </c>
      <c r="J114" s="64">
        <v>3.3237185000000002E-2</v>
      </c>
      <c r="K114" s="189"/>
      <c r="L114" s="259"/>
      <c r="M114" s="259"/>
      <c r="N114" s="58"/>
      <c r="O114" s="30"/>
      <c r="P114" s="58"/>
      <c r="Q114" s="30"/>
      <c r="R114" s="134"/>
      <c r="S114" s="206"/>
      <c r="T114" s="290"/>
      <c r="U114" s="29" t="s">
        <v>35</v>
      </c>
      <c r="V114" s="187"/>
      <c r="W114" s="58"/>
      <c r="X114" s="188">
        <v>35.961745999999998</v>
      </c>
      <c r="Y114" s="188">
        <v>39.379857000000001</v>
      </c>
      <c r="Z114" s="188">
        <v>0.98374830999999996</v>
      </c>
      <c r="AA114" s="64">
        <v>0.98857373999999998</v>
      </c>
      <c r="AB114" s="64">
        <v>3.3140353999999997E-2</v>
      </c>
      <c r="AC114" s="189"/>
      <c r="AD114" s="259"/>
      <c r="AE114" s="259"/>
      <c r="AF114" s="58"/>
      <c r="AG114" s="30"/>
      <c r="AH114" s="58"/>
      <c r="AI114" s="30"/>
      <c r="AJ114" s="134"/>
      <c r="AK114" s="208"/>
      <c r="AL114" s="290"/>
      <c r="AM114" s="88">
        <f t="shared" si="14"/>
        <v>2.7746000000000492E-2</v>
      </c>
      <c r="AN114" s="123">
        <f t="shared" si="15"/>
        <v>3.6793000000002962E-2</v>
      </c>
      <c r="AO114" s="123">
        <f t="shared" si="16"/>
        <v>1.234999999999431E-5</v>
      </c>
      <c r="AP114" s="123">
        <f t="shared" si="17"/>
        <v>5.3560000000008046E-5</v>
      </c>
      <c r="AQ114" s="89">
        <f t="shared" si="18"/>
        <v>-9.6831000000005552E-5</v>
      </c>
      <c r="AR114" s="39"/>
      <c r="AS114" s="234"/>
      <c r="AT114" s="39"/>
    </row>
    <row r="115" spans="2:46" ht="13.5" customHeight="1" x14ac:dyDescent="0.15">
      <c r="B115" s="290"/>
      <c r="C115" s="29" t="s">
        <v>36</v>
      </c>
      <c r="D115" s="187"/>
      <c r="E115" s="58"/>
      <c r="F115" s="188">
        <v>39.835847999999999</v>
      </c>
      <c r="G115" s="188">
        <v>43.102851999999999</v>
      </c>
      <c r="H115" s="188">
        <v>0.99118914000000002</v>
      </c>
      <c r="I115" s="64">
        <v>0.99450570999999999</v>
      </c>
      <c r="J115" s="64">
        <v>1.7899855999999999E-2</v>
      </c>
      <c r="K115" s="189"/>
      <c r="L115" s="259"/>
      <c r="M115" s="259"/>
      <c r="N115" s="58"/>
      <c r="O115" s="30"/>
      <c r="P115" s="58"/>
      <c r="Q115" s="30"/>
      <c r="R115" s="134"/>
      <c r="S115" s="206"/>
      <c r="T115" s="290"/>
      <c r="U115" s="29" t="s">
        <v>36</v>
      </c>
      <c r="V115" s="187"/>
      <c r="W115" s="58"/>
      <c r="X115" s="188">
        <v>39.808359000000003</v>
      </c>
      <c r="Y115" s="188">
        <v>43.083108000000003</v>
      </c>
      <c r="Z115" s="188">
        <v>0.99119109000000005</v>
      </c>
      <c r="AA115" s="64">
        <v>0.99453676999999996</v>
      </c>
      <c r="AB115" s="64">
        <v>1.7946417999999999E-2</v>
      </c>
      <c r="AC115" s="189"/>
      <c r="AD115" s="259"/>
      <c r="AE115" s="259"/>
      <c r="AF115" s="58"/>
      <c r="AG115" s="30"/>
      <c r="AH115" s="58"/>
      <c r="AI115" s="30"/>
      <c r="AJ115" s="134"/>
      <c r="AK115" s="208"/>
      <c r="AL115" s="290"/>
      <c r="AM115" s="88">
        <f t="shared" si="14"/>
        <v>-2.7488999999995656E-2</v>
      </c>
      <c r="AN115" s="123">
        <f t="shared" si="15"/>
        <v>-1.9743999999995765E-2</v>
      </c>
      <c r="AO115" s="123">
        <f t="shared" si="16"/>
        <v>1.950000000028318E-6</v>
      </c>
      <c r="AP115" s="123">
        <f t="shared" si="17"/>
        <v>3.1059999999971666E-5</v>
      </c>
      <c r="AQ115" s="89">
        <f t="shared" si="18"/>
        <v>4.6561999999999992E-5</v>
      </c>
      <c r="AR115" s="39"/>
      <c r="AS115" s="234"/>
      <c r="AT115" s="39"/>
    </row>
    <row r="116" spans="2:46" ht="13.5" customHeight="1" x14ac:dyDescent="0.15">
      <c r="B116" s="290"/>
      <c r="C116" s="29" t="s">
        <v>38</v>
      </c>
      <c r="D116" s="187"/>
      <c r="E116" s="58"/>
      <c r="F116" s="188">
        <v>43.891804</v>
      </c>
      <c r="G116" s="188">
        <v>46.740949999999998</v>
      </c>
      <c r="H116" s="188">
        <v>0.99459481000000005</v>
      </c>
      <c r="I116" s="64">
        <v>0.99725448999999999</v>
      </c>
      <c r="J116" s="64">
        <v>7.9307630000000004E-3</v>
      </c>
      <c r="K116" s="189"/>
      <c r="L116" s="259"/>
      <c r="M116" s="259"/>
      <c r="N116" s="58"/>
      <c r="O116" s="30"/>
      <c r="P116" s="58"/>
      <c r="Q116" s="30"/>
      <c r="R116" s="134"/>
      <c r="S116" s="206"/>
      <c r="T116" s="290"/>
      <c r="U116" s="29" t="s">
        <v>38</v>
      </c>
      <c r="V116" s="187"/>
      <c r="W116" s="58"/>
      <c r="X116" s="188">
        <v>43.861217000000003</v>
      </c>
      <c r="Y116" s="188">
        <v>46.737287999999999</v>
      </c>
      <c r="Z116" s="188">
        <v>0.99459439000000005</v>
      </c>
      <c r="AA116" s="64">
        <v>0.99726837999999995</v>
      </c>
      <c r="AB116" s="64">
        <v>7.8652860000000008E-3</v>
      </c>
      <c r="AC116" s="189"/>
      <c r="AD116" s="259"/>
      <c r="AE116" s="259"/>
      <c r="AF116" s="58"/>
      <c r="AG116" s="30"/>
      <c r="AH116" s="58"/>
      <c r="AI116" s="30"/>
      <c r="AJ116" s="134"/>
      <c r="AK116" s="208"/>
      <c r="AL116" s="290"/>
      <c r="AM116" s="88">
        <f t="shared" si="14"/>
        <v>-3.0586999999997033E-2</v>
      </c>
      <c r="AN116" s="123">
        <f t="shared" si="15"/>
        <v>-3.6619999999984998E-3</v>
      </c>
      <c r="AO116" s="123">
        <f t="shared" si="16"/>
        <v>-4.2000000000097515E-7</v>
      </c>
      <c r="AP116" s="123">
        <f t="shared" si="17"/>
        <v>1.3889999999960878E-5</v>
      </c>
      <c r="AQ116" s="89">
        <f t="shared" si="18"/>
        <v>-6.5476999999999549E-5</v>
      </c>
      <c r="AR116" s="39"/>
      <c r="AS116" s="234"/>
      <c r="AT116" s="39"/>
    </row>
    <row r="117" spans="2:46" ht="13.5" customHeight="1" thickBot="1" x14ac:dyDescent="0.2">
      <c r="B117" s="291"/>
      <c r="C117" s="29"/>
      <c r="D117" s="187"/>
      <c r="E117" s="58"/>
      <c r="F117" s="190"/>
      <c r="G117" s="190"/>
      <c r="H117" s="190"/>
      <c r="I117" s="58"/>
      <c r="J117" s="58"/>
      <c r="K117" s="189"/>
      <c r="L117" s="259"/>
      <c r="M117" s="259"/>
      <c r="N117" s="58"/>
      <c r="O117" s="30"/>
      <c r="P117" s="58"/>
      <c r="Q117" s="30"/>
      <c r="R117" s="185"/>
      <c r="S117" s="206"/>
      <c r="T117" s="291"/>
      <c r="U117" s="29"/>
      <c r="V117" s="187"/>
      <c r="W117" s="58"/>
      <c r="X117" s="190"/>
      <c r="Y117" s="190"/>
      <c r="Z117" s="190"/>
      <c r="AA117" s="58"/>
      <c r="AB117" s="58"/>
      <c r="AC117" s="189"/>
      <c r="AD117" s="259"/>
      <c r="AE117" s="259"/>
      <c r="AF117" s="58"/>
      <c r="AG117" s="30"/>
      <c r="AH117" s="58"/>
      <c r="AI117" s="30"/>
      <c r="AJ117" s="185"/>
      <c r="AK117" s="208"/>
      <c r="AL117" s="291"/>
      <c r="AM117" s="124" t="str">
        <f t="shared" si="14"/>
        <v/>
      </c>
      <c r="AN117" s="125" t="str">
        <f t="shared" si="15"/>
        <v/>
      </c>
      <c r="AO117" s="125" t="str">
        <f t="shared" si="16"/>
        <v/>
      </c>
      <c r="AP117" s="125" t="str">
        <f t="shared" si="17"/>
        <v/>
      </c>
      <c r="AQ117" s="126" t="str">
        <f t="shared" si="18"/>
        <v/>
      </c>
      <c r="AR117" s="39"/>
      <c r="AS117" s="234"/>
      <c r="AT117" s="39"/>
    </row>
    <row r="118" spans="2:46" ht="13.5" customHeight="1" x14ac:dyDescent="0.15">
      <c r="B118" s="289" t="s">
        <v>89</v>
      </c>
      <c r="C118" s="27" t="s">
        <v>34</v>
      </c>
      <c r="D118" s="41"/>
      <c r="E118" s="57"/>
      <c r="F118" s="98">
        <v>33.371951000000003</v>
      </c>
      <c r="G118" s="98">
        <v>37.213295000000002</v>
      </c>
      <c r="H118" s="98">
        <v>0.97604469999999999</v>
      </c>
      <c r="I118" s="62">
        <v>0.98292573000000005</v>
      </c>
      <c r="J118" s="62">
        <v>4.8977452999999997E-2</v>
      </c>
      <c r="K118" s="63"/>
      <c r="L118" s="258"/>
      <c r="M118" s="258"/>
      <c r="N118" s="57"/>
      <c r="O118" s="28"/>
      <c r="P118" s="57"/>
      <c r="Q118" s="28"/>
      <c r="R118" s="133"/>
      <c r="S118" s="206"/>
      <c r="T118" s="289" t="s">
        <v>89</v>
      </c>
      <c r="U118" s="27" t="s">
        <v>34</v>
      </c>
      <c r="V118" s="41"/>
      <c r="W118" s="57"/>
      <c r="X118" s="98">
        <v>33.331820999999998</v>
      </c>
      <c r="Y118" s="98">
        <v>37.212313000000002</v>
      </c>
      <c r="Z118" s="98">
        <v>0.97582891999999999</v>
      </c>
      <c r="AA118" s="62">
        <v>0.98266081999999999</v>
      </c>
      <c r="AB118" s="62">
        <v>4.898578E-2</v>
      </c>
      <c r="AC118" s="63"/>
      <c r="AD118" s="258"/>
      <c r="AE118" s="258"/>
      <c r="AF118" s="57"/>
      <c r="AG118" s="28"/>
      <c r="AH118" s="57"/>
      <c r="AI118" s="28"/>
      <c r="AJ118" s="133"/>
      <c r="AK118" s="208"/>
      <c r="AL118" s="289" t="s">
        <v>89</v>
      </c>
      <c r="AM118" s="121">
        <f t="shared" si="14"/>
        <v>-4.0130000000004884E-2</v>
      </c>
      <c r="AN118" s="97">
        <f t="shared" si="15"/>
        <v>-9.8200000000048249E-4</v>
      </c>
      <c r="AO118" s="97">
        <f t="shared" si="16"/>
        <v>-2.1577999999999875E-4</v>
      </c>
      <c r="AP118" s="97">
        <f t="shared" si="17"/>
        <v>-2.649100000000626E-4</v>
      </c>
      <c r="AQ118" s="122">
        <f t="shared" si="18"/>
        <v>8.3270000000024158E-6</v>
      </c>
      <c r="AR118" s="39"/>
      <c r="AS118" s="234"/>
      <c r="AT118" s="39"/>
    </row>
    <row r="119" spans="2:46" ht="13.5" customHeight="1" x14ac:dyDescent="0.15">
      <c r="B119" s="290"/>
      <c r="C119" s="29" t="s">
        <v>35</v>
      </c>
      <c r="D119" s="187"/>
      <c r="E119" s="58"/>
      <c r="F119" s="188">
        <v>36.091481000000002</v>
      </c>
      <c r="G119" s="188">
        <v>39.492032000000002</v>
      </c>
      <c r="H119" s="188">
        <v>0.98418223999999999</v>
      </c>
      <c r="I119" s="64">
        <v>0.98914597999999998</v>
      </c>
      <c r="J119" s="64">
        <v>3.3298040000000001E-2</v>
      </c>
      <c r="K119" s="189"/>
      <c r="L119" s="259"/>
      <c r="M119" s="259"/>
      <c r="N119" s="58"/>
      <c r="O119" s="30"/>
      <c r="P119" s="58"/>
      <c r="Q119" s="30"/>
      <c r="R119" s="134"/>
      <c r="S119" s="206"/>
      <c r="T119" s="290"/>
      <c r="U119" s="29" t="s">
        <v>35</v>
      </c>
      <c r="V119" s="187"/>
      <c r="W119" s="58"/>
      <c r="X119" s="188">
        <v>36.132030999999998</v>
      </c>
      <c r="Y119" s="188">
        <v>39.542088999999997</v>
      </c>
      <c r="Z119" s="188">
        <v>0.98421826999999995</v>
      </c>
      <c r="AA119" s="64">
        <v>0.98923324999999995</v>
      </c>
      <c r="AB119" s="64">
        <v>3.3246445999999999E-2</v>
      </c>
      <c r="AC119" s="189"/>
      <c r="AD119" s="259"/>
      <c r="AE119" s="259"/>
      <c r="AF119" s="58"/>
      <c r="AG119" s="30"/>
      <c r="AH119" s="58"/>
      <c r="AI119" s="30"/>
      <c r="AJ119" s="134"/>
      <c r="AK119" s="208"/>
      <c r="AL119" s="290"/>
      <c r="AM119" s="88">
        <f t="shared" si="14"/>
        <v>4.0549999999996089E-2</v>
      </c>
      <c r="AN119" s="123">
        <f t="shared" si="15"/>
        <v>5.0056999999995355E-2</v>
      </c>
      <c r="AO119" s="123">
        <f t="shared" si="16"/>
        <v>3.6029999999964701E-5</v>
      </c>
      <c r="AP119" s="123">
        <f t="shared" si="17"/>
        <v>8.7269999999972647E-5</v>
      </c>
      <c r="AQ119" s="89">
        <f t="shared" si="18"/>
        <v>-5.1594000000002027E-5</v>
      </c>
      <c r="AR119" s="39"/>
      <c r="AS119" s="234"/>
      <c r="AT119" s="39"/>
    </row>
    <row r="120" spans="2:46" ht="13.5" customHeight="1" x14ac:dyDescent="0.15">
      <c r="B120" s="290"/>
      <c r="C120" s="29" t="s">
        <v>36</v>
      </c>
      <c r="D120" s="187"/>
      <c r="E120" s="58"/>
      <c r="F120" s="188">
        <v>39.954929</v>
      </c>
      <c r="G120" s="188">
        <v>43.087952000000001</v>
      </c>
      <c r="H120" s="188">
        <v>0.99112089000000003</v>
      </c>
      <c r="I120" s="64">
        <v>0.99450959000000005</v>
      </c>
      <c r="J120" s="64">
        <v>1.8227891999999999E-2</v>
      </c>
      <c r="K120" s="189"/>
      <c r="L120" s="259"/>
      <c r="M120" s="259"/>
      <c r="N120" s="58"/>
      <c r="O120" s="30"/>
      <c r="P120" s="58"/>
      <c r="Q120" s="30"/>
      <c r="R120" s="134"/>
      <c r="S120" s="206"/>
      <c r="T120" s="290"/>
      <c r="U120" s="29" t="s">
        <v>36</v>
      </c>
      <c r="V120" s="187"/>
      <c r="W120" s="58"/>
      <c r="X120" s="188">
        <v>39.943516000000002</v>
      </c>
      <c r="Y120" s="188">
        <v>43.083007000000002</v>
      </c>
      <c r="Z120" s="188">
        <v>0.99111983000000003</v>
      </c>
      <c r="AA120" s="64">
        <v>0.99451645</v>
      </c>
      <c r="AB120" s="64">
        <v>1.8279150000000001E-2</v>
      </c>
      <c r="AC120" s="189"/>
      <c r="AD120" s="259"/>
      <c r="AE120" s="259"/>
      <c r="AF120" s="58"/>
      <c r="AG120" s="30"/>
      <c r="AH120" s="58"/>
      <c r="AI120" s="30"/>
      <c r="AJ120" s="134"/>
      <c r="AK120" s="208"/>
      <c r="AL120" s="290"/>
      <c r="AM120" s="88">
        <f t="shared" si="14"/>
        <v>-1.1412999999997453E-2</v>
      </c>
      <c r="AN120" s="123">
        <f t="shared" si="15"/>
        <v>-4.9449999999993111E-3</v>
      </c>
      <c r="AO120" s="123">
        <f t="shared" si="16"/>
        <v>-1.0599999999971743E-6</v>
      </c>
      <c r="AP120" s="123">
        <f t="shared" si="17"/>
        <v>6.8599999999419126E-6</v>
      </c>
      <c r="AQ120" s="89">
        <f t="shared" si="18"/>
        <v>5.1258000000001941E-5</v>
      </c>
      <c r="AR120" s="39"/>
      <c r="AS120" s="234"/>
      <c r="AT120" s="39"/>
    </row>
    <row r="121" spans="2:46" ht="13.5" customHeight="1" x14ac:dyDescent="0.15">
      <c r="B121" s="290"/>
      <c r="C121" s="29" t="s">
        <v>38</v>
      </c>
      <c r="D121" s="187"/>
      <c r="E121" s="58"/>
      <c r="F121" s="188">
        <v>43.935442000000002</v>
      </c>
      <c r="G121" s="188">
        <v>46.731864000000002</v>
      </c>
      <c r="H121" s="188">
        <v>0.99455004999999996</v>
      </c>
      <c r="I121" s="64">
        <v>0.99722675999999999</v>
      </c>
      <c r="J121" s="64">
        <v>8.4117159999999996E-3</v>
      </c>
      <c r="K121" s="189"/>
      <c r="L121" s="259"/>
      <c r="M121" s="259"/>
      <c r="N121" s="58"/>
      <c r="O121" s="30"/>
      <c r="P121" s="58"/>
      <c r="Q121" s="30"/>
      <c r="R121" s="134"/>
      <c r="S121" s="206"/>
      <c r="T121" s="290"/>
      <c r="U121" s="29" t="s">
        <v>38</v>
      </c>
      <c r="V121" s="187"/>
      <c r="W121" s="58"/>
      <c r="X121" s="188">
        <v>43.928401000000001</v>
      </c>
      <c r="Y121" s="188">
        <v>46.745713000000002</v>
      </c>
      <c r="Z121" s="188">
        <v>0.99454717000000004</v>
      </c>
      <c r="AA121" s="64">
        <v>0.99721910999999996</v>
      </c>
      <c r="AB121" s="64">
        <v>8.3877589999999998E-3</v>
      </c>
      <c r="AC121" s="189"/>
      <c r="AD121" s="259"/>
      <c r="AE121" s="259"/>
      <c r="AF121" s="58"/>
      <c r="AG121" s="30"/>
      <c r="AH121" s="58"/>
      <c r="AI121" s="30"/>
      <c r="AJ121" s="134"/>
      <c r="AK121" s="208"/>
      <c r="AL121" s="290"/>
      <c r="AM121" s="88">
        <f t="shared" si="14"/>
        <v>-7.0410000000009632E-3</v>
      </c>
      <c r="AN121" s="123">
        <f t="shared" si="15"/>
        <v>1.3849000000000444E-2</v>
      </c>
      <c r="AO121" s="123">
        <f t="shared" si="16"/>
        <v>-2.8799999999273851E-6</v>
      </c>
      <c r="AP121" s="123">
        <f t="shared" si="17"/>
        <v>-7.6500000000256918E-6</v>
      </c>
      <c r="AQ121" s="89">
        <f t="shared" si="18"/>
        <v>-2.3956999999999798E-5</v>
      </c>
      <c r="AR121" s="39"/>
      <c r="AS121" s="234"/>
      <c r="AT121" s="39"/>
    </row>
    <row r="122" spans="2:46" ht="13.5" customHeight="1" thickBot="1" x14ac:dyDescent="0.2">
      <c r="B122" s="291"/>
      <c r="C122" s="29"/>
      <c r="D122" s="187"/>
      <c r="E122" s="58"/>
      <c r="F122" s="190"/>
      <c r="G122" s="190"/>
      <c r="H122" s="190"/>
      <c r="I122" s="58"/>
      <c r="J122" s="58"/>
      <c r="K122" s="189"/>
      <c r="L122" s="259"/>
      <c r="M122" s="259"/>
      <c r="N122" s="58"/>
      <c r="O122" s="30"/>
      <c r="P122" s="58"/>
      <c r="Q122" s="30"/>
      <c r="R122" s="185"/>
      <c r="S122" s="206"/>
      <c r="T122" s="291"/>
      <c r="U122" s="29"/>
      <c r="V122" s="187"/>
      <c r="W122" s="58"/>
      <c r="X122" s="190"/>
      <c r="Y122" s="190"/>
      <c r="Z122" s="190"/>
      <c r="AA122" s="58"/>
      <c r="AB122" s="58"/>
      <c r="AC122" s="189"/>
      <c r="AD122" s="259"/>
      <c r="AE122" s="259"/>
      <c r="AF122" s="58"/>
      <c r="AG122" s="30"/>
      <c r="AH122" s="58"/>
      <c r="AI122" s="30"/>
      <c r="AJ122" s="185"/>
      <c r="AK122" s="208"/>
      <c r="AL122" s="291"/>
      <c r="AM122" s="124" t="str">
        <f t="shared" si="14"/>
        <v/>
      </c>
      <c r="AN122" s="125" t="str">
        <f t="shared" si="15"/>
        <v/>
      </c>
      <c r="AO122" s="125" t="str">
        <f t="shared" si="16"/>
        <v/>
      </c>
      <c r="AP122" s="125" t="str">
        <f t="shared" si="17"/>
        <v/>
      </c>
      <c r="AQ122" s="126" t="str">
        <f t="shared" si="18"/>
        <v/>
      </c>
      <c r="AR122" s="39"/>
      <c r="AS122" s="234"/>
      <c r="AT122" s="39"/>
    </row>
    <row r="123" spans="2:46" ht="13.5" customHeight="1" x14ac:dyDescent="0.15">
      <c r="B123" s="289" t="s">
        <v>90</v>
      </c>
      <c r="C123" s="27" t="s">
        <v>34</v>
      </c>
      <c r="D123" s="41"/>
      <c r="E123" s="57"/>
      <c r="F123" s="98">
        <v>33.201183999999998</v>
      </c>
      <c r="G123" s="98">
        <v>36.944141000000002</v>
      </c>
      <c r="H123" s="98">
        <v>0.97540338000000004</v>
      </c>
      <c r="I123" s="62">
        <v>0.98195429000000001</v>
      </c>
      <c r="J123" s="62">
        <v>4.8137109999999997E-2</v>
      </c>
      <c r="K123" s="63"/>
      <c r="L123" s="258"/>
      <c r="M123" s="258"/>
      <c r="N123" s="57"/>
      <c r="O123" s="28"/>
      <c r="P123" s="57"/>
      <c r="Q123" s="28"/>
      <c r="R123" s="133"/>
      <c r="S123" s="206"/>
      <c r="T123" s="289" t="s">
        <v>90</v>
      </c>
      <c r="U123" s="27" t="s">
        <v>34</v>
      </c>
      <c r="V123" s="41"/>
      <c r="W123" s="57"/>
      <c r="X123" s="98">
        <v>33.232325000000003</v>
      </c>
      <c r="Y123" s="98">
        <v>37.010027000000001</v>
      </c>
      <c r="Z123" s="98">
        <v>0.97524440000000001</v>
      </c>
      <c r="AA123" s="62">
        <v>0.98178209999999999</v>
      </c>
      <c r="AB123" s="62">
        <v>4.7957606999999999E-2</v>
      </c>
      <c r="AC123" s="63"/>
      <c r="AD123" s="258"/>
      <c r="AE123" s="258"/>
      <c r="AF123" s="57"/>
      <c r="AG123" s="28"/>
      <c r="AH123" s="57"/>
      <c r="AI123" s="28"/>
      <c r="AJ123" s="133"/>
      <c r="AK123" s="208"/>
      <c r="AL123" s="289" t="s">
        <v>90</v>
      </c>
      <c r="AM123" s="121">
        <f t="shared" si="14"/>
        <v>3.1141000000005192E-2</v>
      </c>
      <c r="AN123" s="97">
        <f t="shared" si="15"/>
        <v>6.5885999999999001E-2</v>
      </c>
      <c r="AO123" s="97">
        <f t="shared" si="16"/>
        <v>-1.5898000000003076E-4</v>
      </c>
      <c r="AP123" s="97">
        <f t="shared" si="17"/>
        <v>-1.721900000000165E-4</v>
      </c>
      <c r="AQ123" s="122">
        <f t="shared" si="18"/>
        <v>-1.7950299999999753E-4</v>
      </c>
      <c r="AR123" s="39"/>
      <c r="AS123" s="234"/>
      <c r="AT123" s="39"/>
    </row>
    <row r="124" spans="2:46" ht="13.5" customHeight="1" x14ac:dyDescent="0.15">
      <c r="B124" s="290"/>
      <c r="C124" s="29" t="s">
        <v>35</v>
      </c>
      <c r="D124" s="187"/>
      <c r="E124" s="58"/>
      <c r="F124" s="188">
        <v>35.855235999999998</v>
      </c>
      <c r="G124" s="188">
        <v>39.192777</v>
      </c>
      <c r="H124" s="188">
        <v>0.98396342999999997</v>
      </c>
      <c r="I124" s="64">
        <v>0.98887029000000004</v>
      </c>
      <c r="J124" s="64">
        <v>3.2993287000000003E-2</v>
      </c>
      <c r="K124" s="189"/>
      <c r="L124" s="259"/>
      <c r="M124" s="259"/>
      <c r="N124" s="58"/>
      <c r="O124" s="30"/>
      <c r="P124" s="58"/>
      <c r="Q124" s="30"/>
      <c r="R124" s="134"/>
      <c r="S124" s="206"/>
      <c r="T124" s="290"/>
      <c r="U124" s="29" t="s">
        <v>35</v>
      </c>
      <c r="V124" s="187"/>
      <c r="W124" s="58"/>
      <c r="X124" s="188">
        <v>35.909568999999998</v>
      </c>
      <c r="Y124" s="188">
        <v>39.245927999999999</v>
      </c>
      <c r="Z124" s="188">
        <v>0.98402940000000005</v>
      </c>
      <c r="AA124" s="64">
        <v>0.98895613000000004</v>
      </c>
      <c r="AB124" s="64">
        <v>3.2863107000000003E-2</v>
      </c>
      <c r="AC124" s="189"/>
      <c r="AD124" s="259"/>
      <c r="AE124" s="259"/>
      <c r="AF124" s="58"/>
      <c r="AG124" s="30"/>
      <c r="AH124" s="58"/>
      <c r="AI124" s="30"/>
      <c r="AJ124" s="134"/>
      <c r="AK124" s="208"/>
      <c r="AL124" s="290"/>
      <c r="AM124" s="88">
        <f t="shared" si="14"/>
        <v>5.4332999999999743E-2</v>
      </c>
      <c r="AN124" s="123">
        <f t="shared" si="15"/>
        <v>5.3150999999999726E-2</v>
      </c>
      <c r="AO124" s="123">
        <f t="shared" si="16"/>
        <v>6.5970000000081797E-5</v>
      </c>
      <c r="AP124" s="123">
        <f t="shared" si="17"/>
        <v>8.5840000000003691E-5</v>
      </c>
      <c r="AQ124" s="89">
        <f t="shared" si="18"/>
        <v>-1.3018000000000057E-4</v>
      </c>
      <c r="AR124" s="39"/>
      <c r="AS124" s="234"/>
      <c r="AT124" s="39"/>
    </row>
    <row r="125" spans="2:46" ht="13.5" customHeight="1" x14ac:dyDescent="0.15">
      <c r="B125" s="290"/>
      <c r="C125" s="29" t="s">
        <v>36</v>
      </c>
      <c r="D125" s="187"/>
      <c r="E125" s="58"/>
      <c r="F125" s="188">
        <v>39.735698999999997</v>
      </c>
      <c r="G125" s="188">
        <v>42.861210999999997</v>
      </c>
      <c r="H125" s="188">
        <v>0.99110710000000002</v>
      </c>
      <c r="I125" s="64">
        <v>0.99430766999999998</v>
      </c>
      <c r="J125" s="64">
        <v>1.7025404000000001E-2</v>
      </c>
      <c r="K125" s="189"/>
      <c r="L125" s="259"/>
      <c r="M125" s="259"/>
      <c r="N125" s="58"/>
      <c r="O125" s="30"/>
      <c r="P125" s="58"/>
      <c r="Q125" s="30"/>
      <c r="R125" s="134"/>
      <c r="S125" s="206"/>
      <c r="T125" s="290"/>
      <c r="U125" s="29" t="s">
        <v>36</v>
      </c>
      <c r="V125" s="187"/>
      <c r="W125" s="58"/>
      <c r="X125" s="188">
        <v>39.739693000000003</v>
      </c>
      <c r="Y125" s="188">
        <v>42.857500000000002</v>
      </c>
      <c r="Z125" s="188">
        <v>0.99110372000000002</v>
      </c>
      <c r="AA125" s="64">
        <v>0.99432151000000002</v>
      </c>
      <c r="AB125" s="64">
        <v>1.7147195E-2</v>
      </c>
      <c r="AC125" s="189"/>
      <c r="AD125" s="259"/>
      <c r="AE125" s="259"/>
      <c r="AF125" s="58"/>
      <c r="AG125" s="30"/>
      <c r="AH125" s="58"/>
      <c r="AI125" s="30"/>
      <c r="AJ125" s="134"/>
      <c r="AK125" s="208"/>
      <c r="AL125" s="290"/>
      <c r="AM125" s="88">
        <f t="shared" si="14"/>
        <v>3.9940000000058262E-3</v>
      </c>
      <c r="AN125" s="123">
        <f t="shared" si="15"/>
        <v>-3.7109999999955789E-3</v>
      </c>
      <c r="AO125" s="123">
        <f t="shared" si="16"/>
        <v>-3.3799999999972741E-6</v>
      </c>
      <c r="AP125" s="123">
        <f t="shared" si="17"/>
        <v>1.3840000000042707E-5</v>
      </c>
      <c r="AQ125" s="89">
        <f t="shared" si="18"/>
        <v>1.2179099999999957E-4</v>
      </c>
      <c r="AR125" s="39"/>
      <c r="AS125" s="234"/>
      <c r="AT125" s="39"/>
    </row>
    <row r="126" spans="2:46" ht="13.5" customHeight="1" x14ac:dyDescent="0.15">
      <c r="B126" s="290"/>
      <c r="C126" s="29" t="s">
        <v>38</v>
      </c>
      <c r="D126" s="187"/>
      <c r="E126" s="58"/>
      <c r="F126" s="188">
        <v>43.950169000000002</v>
      </c>
      <c r="G126" s="188">
        <v>46.702154</v>
      </c>
      <c r="H126" s="188">
        <v>0.99453365000000005</v>
      </c>
      <c r="I126" s="64">
        <v>0.99717566999999996</v>
      </c>
      <c r="J126" s="64">
        <v>7.9487010000000007E-3</v>
      </c>
      <c r="K126" s="189"/>
      <c r="L126" s="259"/>
      <c r="M126" s="259"/>
      <c r="N126" s="58"/>
      <c r="O126" s="30"/>
      <c r="P126" s="58"/>
      <c r="Q126" s="30"/>
      <c r="R126" s="134"/>
      <c r="S126" s="206"/>
      <c r="T126" s="290"/>
      <c r="U126" s="29" t="s">
        <v>38</v>
      </c>
      <c r="V126" s="187"/>
      <c r="W126" s="58"/>
      <c r="X126" s="188">
        <v>43.940676000000003</v>
      </c>
      <c r="Y126" s="188">
        <v>46.721727000000001</v>
      </c>
      <c r="Z126" s="188">
        <v>0.99452892000000004</v>
      </c>
      <c r="AA126" s="64">
        <v>0.99717719000000005</v>
      </c>
      <c r="AB126" s="64">
        <v>7.9421490000000008E-3</v>
      </c>
      <c r="AC126" s="189"/>
      <c r="AD126" s="259"/>
      <c r="AE126" s="259"/>
      <c r="AF126" s="58"/>
      <c r="AG126" s="30"/>
      <c r="AH126" s="58"/>
      <c r="AI126" s="30"/>
      <c r="AJ126" s="134"/>
      <c r="AK126" s="208"/>
      <c r="AL126" s="290"/>
      <c r="AM126" s="88">
        <f t="shared" si="14"/>
        <v>-9.4929999999990855E-3</v>
      </c>
      <c r="AN126" s="123">
        <f t="shared" si="15"/>
        <v>1.9573000000001173E-2</v>
      </c>
      <c r="AO126" s="123">
        <f t="shared" si="16"/>
        <v>-4.7300000000083386E-6</v>
      </c>
      <c r="AP126" s="123">
        <f t="shared" si="17"/>
        <v>1.5200000000881175E-6</v>
      </c>
      <c r="AQ126" s="89">
        <f t="shared" si="18"/>
        <v>-6.5519999999999468E-6</v>
      </c>
      <c r="AR126" s="39"/>
      <c r="AS126" s="234"/>
      <c r="AT126" s="39"/>
    </row>
    <row r="127" spans="2:46" ht="13.5" customHeight="1" thickBot="1" x14ac:dyDescent="0.2">
      <c r="B127" s="291"/>
      <c r="C127" s="29"/>
      <c r="D127" s="187"/>
      <c r="E127" s="58"/>
      <c r="F127" s="190"/>
      <c r="G127" s="190"/>
      <c r="H127" s="190"/>
      <c r="I127" s="58"/>
      <c r="J127" s="58"/>
      <c r="K127" s="189"/>
      <c r="L127" s="259"/>
      <c r="M127" s="259"/>
      <c r="N127" s="58"/>
      <c r="O127" s="30"/>
      <c r="P127" s="58"/>
      <c r="Q127" s="30"/>
      <c r="R127" s="185"/>
      <c r="S127" s="206"/>
      <c r="T127" s="291"/>
      <c r="U127" s="29"/>
      <c r="V127" s="187"/>
      <c r="W127" s="58"/>
      <c r="X127" s="190"/>
      <c r="Y127" s="190"/>
      <c r="Z127" s="190"/>
      <c r="AA127" s="58"/>
      <c r="AB127" s="58"/>
      <c r="AC127" s="189"/>
      <c r="AD127" s="259"/>
      <c r="AE127" s="259"/>
      <c r="AF127" s="58"/>
      <c r="AG127" s="30"/>
      <c r="AH127" s="58"/>
      <c r="AI127" s="30"/>
      <c r="AJ127" s="185"/>
      <c r="AK127" s="208"/>
      <c r="AL127" s="291"/>
      <c r="AM127" s="124" t="str">
        <f t="shared" si="14"/>
        <v/>
      </c>
      <c r="AN127" s="125" t="str">
        <f t="shared" si="15"/>
        <v/>
      </c>
      <c r="AO127" s="125" t="str">
        <f t="shared" si="16"/>
        <v/>
      </c>
      <c r="AP127" s="125" t="str">
        <f t="shared" si="17"/>
        <v/>
      </c>
      <c r="AQ127" s="126" t="str">
        <f t="shared" si="18"/>
        <v/>
      </c>
      <c r="AR127" s="39"/>
      <c r="AS127" s="234"/>
      <c r="AT127" s="39"/>
    </row>
    <row r="128" spans="2:46" ht="13.5" customHeight="1" x14ac:dyDescent="0.15">
      <c r="B128" s="289" t="s">
        <v>91</v>
      </c>
      <c r="C128" s="27" t="s">
        <v>34</v>
      </c>
      <c r="D128" s="41"/>
      <c r="E128" s="57"/>
      <c r="F128" s="98">
        <v>32.643886999999999</v>
      </c>
      <c r="G128" s="98">
        <v>36.188986999999997</v>
      </c>
      <c r="H128" s="98">
        <v>0.97449218000000004</v>
      </c>
      <c r="I128" s="62">
        <v>0.98078569999999998</v>
      </c>
      <c r="J128" s="62">
        <v>5.1530159999999998E-2</v>
      </c>
      <c r="K128" s="63"/>
      <c r="L128" s="258"/>
      <c r="M128" s="258"/>
      <c r="N128" s="57"/>
      <c r="O128" s="28"/>
      <c r="P128" s="57"/>
      <c r="Q128" s="28"/>
      <c r="R128" s="133"/>
      <c r="S128" s="206"/>
      <c r="T128" s="289" t="s">
        <v>91</v>
      </c>
      <c r="U128" s="27" t="s">
        <v>34</v>
      </c>
      <c r="V128" s="41"/>
      <c r="W128" s="57"/>
      <c r="X128" s="98">
        <v>32.679194000000003</v>
      </c>
      <c r="Y128" s="98">
        <v>36.259172</v>
      </c>
      <c r="Z128" s="98">
        <v>0.97443289</v>
      </c>
      <c r="AA128" s="62">
        <v>0.98067477000000003</v>
      </c>
      <c r="AB128" s="62">
        <v>5.1388320000000001E-2</v>
      </c>
      <c r="AC128" s="63"/>
      <c r="AD128" s="258"/>
      <c r="AE128" s="258"/>
      <c r="AF128" s="57"/>
      <c r="AG128" s="28"/>
      <c r="AH128" s="57"/>
      <c r="AI128" s="28"/>
      <c r="AJ128" s="133"/>
      <c r="AK128" s="208"/>
      <c r="AL128" s="289" t="s">
        <v>91</v>
      </c>
      <c r="AM128" s="121">
        <f t="shared" si="14"/>
        <v>3.5307000000003086E-2</v>
      </c>
      <c r="AN128" s="97">
        <f t="shared" si="15"/>
        <v>7.0185000000002162E-2</v>
      </c>
      <c r="AO128" s="97">
        <f t="shared" si="16"/>
        <v>-5.929000000004514E-5</v>
      </c>
      <c r="AP128" s="97">
        <f t="shared" si="17"/>
        <v>-1.1092999999995357E-4</v>
      </c>
      <c r="AQ128" s="122">
        <f t="shared" si="18"/>
        <v>-1.4183999999999725E-4</v>
      </c>
      <c r="AR128" s="39"/>
      <c r="AS128" s="234"/>
      <c r="AT128" s="39"/>
    </row>
    <row r="129" spans="2:46" ht="13.5" customHeight="1" x14ac:dyDescent="0.15">
      <c r="B129" s="290"/>
      <c r="C129" s="29" t="s">
        <v>35</v>
      </c>
      <c r="D129" s="187"/>
      <c r="E129" s="58"/>
      <c r="F129" s="188">
        <v>35.692773000000003</v>
      </c>
      <c r="G129" s="188">
        <v>39.022359000000002</v>
      </c>
      <c r="H129" s="188">
        <v>0.98365007000000004</v>
      </c>
      <c r="I129" s="64">
        <v>0.98834770999999999</v>
      </c>
      <c r="J129" s="64">
        <v>3.3041929999999997E-2</v>
      </c>
      <c r="K129" s="189"/>
      <c r="L129" s="259"/>
      <c r="M129" s="259"/>
      <c r="N129" s="58"/>
      <c r="O129" s="30"/>
      <c r="P129" s="58"/>
      <c r="Q129" s="30"/>
      <c r="R129" s="134"/>
      <c r="S129" s="206"/>
      <c r="T129" s="290"/>
      <c r="U129" s="29" t="s">
        <v>35</v>
      </c>
      <c r="V129" s="187"/>
      <c r="W129" s="58"/>
      <c r="X129" s="188">
        <v>35.726092000000001</v>
      </c>
      <c r="Y129" s="188">
        <v>39.039554000000003</v>
      </c>
      <c r="Z129" s="188">
        <v>0.98367581999999998</v>
      </c>
      <c r="AA129" s="64">
        <v>0.98839071000000001</v>
      </c>
      <c r="AB129" s="64">
        <v>3.2925032E-2</v>
      </c>
      <c r="AC129" s="189"/>
      <c r="AD129" s="259"/>
      <c r="AE129" s="259"/>
      <c r="AF129" s="58"/>
      <c r="AG129" s="30"/>
      <c r="AH129" s="58"/>
      <c r="AI129" s="30"/>
      <c r="AJ129" s="134"/>
      <c r="AK129" s="208"/>
      <c r="AL129" s="290"/>
      <c r="AM129" s="88">
        <f t="shared" si="14"/>
        <v>3.3318999999998766E-2</v>
      </c>
      <c r="AN129" s="123">
        <f t="shared" si="15"/>
        <v>1.719500000000096E-2</v>
      </c>
      <c r="AO129" s="123">
        <f t="shared" si="16"/>
        <v>2.5749999999935547E-5</v>
      </c>
      <c r="AP129" s="123">
        <f t="shared" si="17"/>
        <v>4.3000000000015248E-5</v>
      </c>
      <c r="AQ129" s="89">
        <f t="shared" si="18"/>
        <v>-1.1689799999999723E-4</v>
      </c>
      <c r="AR129" s="39"/>
      <c r="AS129" s="234"/>
      <c r="AT129" s="39"/>
    </row>
    <row r="130" spans="2:46" ht="13.5" customHeight="1" x14ac:dyDescent="0.15">
      <c r="B130" s="290"/>
      <c r="C130" s="29" t="s">
        <v>36</v>
      </c>
      <c r="D130" s="187"/>
      <c r="E130" s="58"/>
      <c r="F130" s="188">
        <v>39.785148999999997</v>
      </c>
      <c r="G130" s="188">
        <v>42.819432999999997</v>
      </c>
      <c r="H130" s="188">
        <v>0.99114767999999998</v>
      </c>
      <c r="I130" s="64">
        <v>0.99420527999999997</v>
      </c>
      <c r="J130" s="64">
        <v>1.6836130000000001E-2</v>
      </c>
      <c r="K130" s="189"/>
      <c r="L130" s="259"/>
      <c r="M130" s="259"/>
      <c r="N130" s="58"/>
      <c r="O130" s="30"/>
      <c r="P130" s="58"/>
      <c r="Q130" s="30"/>
      <c r="R130" s="134"/>
      <c r="S130" s="206"/>
      <c r="T130" s="290"/>
      <c r="U130" s="29" t="s">
        <v>36</v>
      </c>
      <c r="V130" s="187"/>
      <c r="W130" s="58"/>
      <c r="X130" s="188">
        <v>39.720173000000003</v>
      </c>
      <c r="Y130" s="188">
        <v>42.771996000000001</v>
      </c>
      <c r="Z130" s="188">
        <v>0.99114617999999999</v>
      </c>
      <c r="AA130" s="64">
        <v>0.99424075000000001</v>
      </c>
      <c r="AB130" s="64">
        <v>1.6980136E-2</v>
      </c>
      <c r="AC130" s="189"/>
      <c r="AD130" s="259"/>
      <c r="AE130" s="259"/>
      <c r="AF130" s="58"/>
      <c r="AG130" s="30"/>
      <c r="AH130" s="58"/>
      <c r="AI130" s="30"/>
      <c r="AJ130" s="134"/>
      <c r="AK130" s="208"/>
      <c r="AL130" s="290"/>
      <c r="AM130" s="88">
        <f t="shared" si="14"/>
        <v>-6.4975999999994372E-2</v>
      </c>
      <c r="AN130" s="123">
        <f t="shared" si="15"/>
        <v>-4.7436999999995066E-2</v>
      </c>
      <c r="AO130" s="123">
        <f t="shared" si="16"/>
        <v>-1.4999999999876223E-6</v>
      </c>
      <c r="AP130" s="123">
        <f t="shared" si="17"/>
        <v>3.5470000000037416E-5</v>
      </c>
      <c r="AQ130" s="89">
        <f t="shared" si="18"/>
        <v>1.4400599999999861E-4</v>
      </c>
      <c r="AR130" s="39"/>
      <c r="AS130" s="234"/>
      <c r="AT130" s="39"/>
    </row>
    <row r="131" spans="2:46" ht="13.5" customHeight="1" x14ac:dyDescent="0.15">
      <c r="B131" s="290"/>
      <c r="C131" s="29" t="s">
        <v>38</v>
      </c>
      <c r="D131" s="187"/>
      <c r="E131" s="58"/>
      <c r="F131" s="188">
        <v>44.061149999999998</v>
      </c>
      <c r="G131" s="188">
        <v>46.826985000000001</v>
      </c>
      <c r="H131" s="188">
        <v>0.99459381000000002</v>
      </c>
      <c r="I131" s="64">
        <v>0.99717352999999997</v>
      </c>
      <c r="J131" s="64">
        <v>7.6876720000000004E-3</v>
      </c>
      <c r="K131" s="189"/>
      <c r="L131" s="259"/>
      <c r="M131" s="259"/>
      <c r="N131" s="58"/>
      <c r="O131" s="30"/>
      <c r="P131" s="58"/>
      <c r="Q131" s="30"/>
      <c r="R131" s="134"/>
      <c r="S131" s="206"/>
      <c r="T131" s="290"/>
      <c r="U131" s="29" t="s">
        <v>38</v>
      </c>
      <c r="V131" s="187"/>
      <c r="W131" s="58"/>
      <c r="X131" s="188">
        <v>44.038991000000003</v>
      </c>
      <c r="Y131" s="188">
        <v>46.809907000000003</v>
      </c>
      <c r="Z131" s="188">
        <v>0.99458013999999995</v>
      </c>
      <c r="AA131" s="64">
        <v>0.99715666000000003</v>
      </c>
      <c r="AB131" s="64">
        <v>7.7219387E-3</v>
      </c>
      <c r="AC131" s="189"/>
      <c r="AD131" s="259"/>
      <c r="AE131" s="259"/>
      <c r="AF131" s="58"/>
      <c r="AG131" s="30"/>
      <c r="AH131" s="58"/>
      <c r="AI131" s="30"/>
      <c r="AJ131" s="134"/>
      <c r="AK131" s="208"/>
      <c r="AL131" s="290"/>
      <c r="AM131" s="88">
        <f t="shared" si="14"/>
        <v>-2.2158999999994933E-2</v>
      </c>
      <c r="AN131" s="123">
        <f t="shared" si="15"/>
        <v>-1.7077999999997928E-2</v>
      </c>
      <c r="AO131" s="123">
        <f t="shared" si="16"/>
        <v>-1.3670000000076676E-5</v>
      </c>
      <c r="AP131" s="123">
        <f t="shared" si="17"/>
        <v>-1.686999999994665E-5</v>
      </c>
      <c r="AQ131" s="89">
        <f t="shared" si="18"/>
        <v>3.4266699999999616E-5</v>
      </c>
      <c r="AR131" s="39"/>
      <c r="AS131" s="234"/>
      <c r="AT131" s="39"/>
    </row>
    <row r="132" spans="2:46" ht="13.5" customHeight="1" thickBot="1" x14ac:dyDescent="0.2">
      <c r="B132" s="291"/>
      <c r="C132" s="29"/>
      <c r="D132" s="187"/>
      <c r="E132" s="58"/>
      <c r="F132" s="190"/>
      <c r="G132" s="190"/>
      <c r="H132" s="190"/>
      <c r="I132" s="58"/>
      <c r="J132" s="58"/>
      <c r="K132" s="189"/>
      <c r="L132" s="259"/>
      <c r="M132" s="259"/>
      <c r="N132" s="58"/>
      <c r="O132" s="30"/>
      <c r="P132" s="58"/>
      <c r="Q132" s="30"/>
      <c r="R132" s="185"/>
      <c r="S132" s="206"/>
      <c r="T132" s="291"/>
      <c r="U132" s="29"/>
      <c r="V132" s="187"/>
      <c r="W132" s="58"/>
      <c r="X132" s="190"/>
      <c r="Y132" s="190"/>
      <c r="Z132" s="190"/>
      <c r="AA132" s="58"/>
      <c r="AB132" s="58"/>
      <c r="AC132" s="189"/>
      <c r="AD132" s="259"/>
      <c r="AE132" s="259"/>
      <c r="AF132" s="58"/>
      <c r="AG132" s="30"/>
      <c r="AH132" s="58"/>
      <c r="AI132" s="30"/>
      <c r="AJ132" s="185"/>
      <c r="AK132" s="208"/>
      <c r="AL132" s="291"/>
      <c r="AM132" s="124" t="str">
        <f t="shared" si="14"/>
        <v/>
      </c>
      <c r="AN132" s="125" t="str">
        <f t="shared" si="15"/>
        <v/>
      </c>
      <c r="AO132" s="125" t="str">
        <f t="shared" si="16"/>
        <v/>
      </c>
      <c r="AP132" s="125" t="str">
        <f t="shared" si="17"/>
        <v/>
      </c>
      <c r="AQ132" s="126" t="str">
        <f t="shared" si="18"/>
        <v/>
      </c>
      <c r="AR132" s="39"/>
      <c r="AS132" s="234"/>
      <c r="AT132" s="39"/>
    </row>
    <row r="133" spans="2:46" ht="13.5" customHeight="1" x14ac:dyDescent="0.15">
      <c r="B133" s="289" t="s">
        <v>92</v>
      </c>
      <c r="C133" s="27" t="s">
        <v>34</v>
      </c>
      <c r="D133" s="41"/>
      <c r="E133" s="57"/>
      <c r="F133" s="98">
        <v>32.663755999999999</v>
      </c>
      <c r="G133" s="98">
        <v>36.402518000000001</v>
      </c>
      <c r="H133" s="98">
        <v>0.97309215000000004</v>
      </c>
      <c r="I133" s="62">
        <v>0.97985500000000003</v>
      </c>
      <c r="J133" s="62">
        <v>5.2600729999999998E-2</v>
      </c>
      <c r="K133" s="63"/>
      <c r="L133" s="258"/>
      <c r="M133" s="258"/>
      <c r="N133" s="57"/>
      <c r="O133" s="28"/>
      <c r="P133" s="57"/>
      <c r="Q133" s="28"/>
      <c r="R133" s="133"/>
      <c r="S133" s="206"/>
      <c r="T133" s="289" t="s">
        <v>92</v>
      </c>
      <c r="U133" s="27" t="s">
        <v>34</v>
      </c>
      <c r="V133" s="41"/>
      <c r="W133" s="57"/>
      <c r="X133" s="98">
        <v>32.648938000000001</v>
      </c>
      <c r="Y133" s="98">
        <v>36.463661000000002</v>
      </c>
      <c r="Z133" s="98">
        <v>0.97310629999999998</v>
      </c>
      <c r="AA133" s="62">
        <v>0.97988666000000002</v>
      </c>
      <c r="AB133" s="62">
        <v>5.2791286E-2</v>
      </c>
      <c r="AC133" s="63"/>
      <c r="AD133" s="258"/>
      <c r="AE133" s="258"/>
      <c r="AF133" s="57"/>
      <c r="AG133" s="28"/>
      <c r="AH133" s="57"/>
      <c r="AI133" s="28"/>
      <c r="AJ133" s="133"/>
      <c r="AK133" s="208"/>
      <c r="AL133" s="289" t="s">
        <v>92</v>
      </c>
      <c r="AM133" s="121">
        <f t="shared" si="14"/>
        <v>-1.4817999999998221E-2</v>
      </c>
      <c r="AN133" s="97">
        <f t="shared" si="15"/>
        <v>6.114300000000128E-2</v>
      </c>
      <c r="AO133" s="97">
        <f t="shared" si="16"/>
        <v>1.4149999999935048E-5</v>
      </c>
      <c r="AP133" s="97">
        <f t="shared" si="17"/>
        <v>3.1659999999988919E-5</v>
      </c>
      <c r="AQ133" s="122">
        <f t="shared" si="18"/>
        <v>1.9055600000000145E-4</v>
      </c>
      <c r="AR133" s="39"/>
      <c r="AS133" s="234"/>
      <c r="AT133" s="39"/>
    </row>
    <row r="134" spans="2:46" ht="13.5" customHeight="1" x14ac:dyDescent="0.15">
      <c r="B134" s="290"/>
      <c r="C134" s="29" t="s">
        <v>35</v>
      </c>
      <c r="D134" s="187"/>
      <c r="E134" s="58"/>
      <c r="F134" s="188">
        <v>35.583244999999998</v>
      </c>
      <c r="G134" s="188">
        <v>38.895595</v>
      </c>
      <c r="H134" s="188">
        <v>0.98321645000000002</v>
      </c>
      <c r="I134" s="64">
        <v>0.98815003999999995</v>
      </c>
      <c r="J134" s="64">
        <v>3.455797E-2</v>
      </c>
      <c r="K134" s="189"/>
      <c r="L134" s="259"/>
      <c r="M134" s="259"/>
      <c r="N134" s="58"/>
      <c r="O134" s="30"/>
      <c r="P134" s="58"/>
      <c r="Q134" s="30"/>
      <c r="R134" s="134"/>
      <c r="S134" s="206"/>
      <c r="T134" s="290"/>
      <c r="U134" s="29" t="s">
        <v>35</v>
      </c>
      <c r="V134" s="187"/>
      <c r="W134" s="58"/>
      <c r="X134" s="188">
        <v>35.574705999999999</v>
      </c>
      <c r="Y134" s="188">
        <v>38.855989999999998</v>
      </c>
      <c r="Z134" s="188">
        <v>0.98323468999999997</v>
      </c>
      <c r="AA134" s="64">
        <v>0.98819341000000005</v>
      </c>
      <c r="AB134" s="64">
        <v>3.4793623000000003E-2</v>
      </c>
      <c r="AC134" s="189"/>
      <c r="AD134" s="259"/>
      <c r="AE134" s="259"/>
      <c r="AF134" s="58"/>
      <c r="AG134" s="30"/>
      <c r="AH134" s="58"/>
      <c r="AI134" s="30"/>
      <c r="AJ134" s="134"/>
      <c r="AK134" s="208"/>
      <c r="AL134" s="290"/>
      <c r="AM134" s="88">
        <f t="shared" si="14"/>
        <v>-8.5389999999989641E-3</v>
      </c>
      <c r="AN134" s="123">
        <f t="shared" si="15"/>
        <v>-3.9605000000001667E-2</v>
      </c>
      <c r="AO134" s="123">
        <f t="shared" si="16"/>
        <v>1.8239999999947187E-5</v>
      </c>
      <c r="AP134" s="123">
        <f t="shared" si="17"/>
        <v>4.3370000000098052E-5</v>
      </c>
      <c r="AQ134" s="89">
        <f t="shared" si="18"/>
        <v>2.3565300000000233E-4</v>
      </c>
      <c r="AR134" s="39"/>
      <c r="AS134" s="234"/>
      <c r="AT134" s="39"/>
    </row>
    <row r="135" spans="2:46" ht="13.5" customHeight="1" x14ac:dyDescent="0.15">
      <c r="B135" s="290"/>
      <c r="C135" s="29" t="s">
        <v>36</v>
      </c>
      <c r="D135" s="187"/>
      <c r="E135" s="58"/>
      <c r="F135" s="188">
        <v>39.800899000000001</v>
      </c>
      <c r="G135" s="188">
        <v>42.757508999999999</v>
      </c>
      <c r="H135" s="188">
        <v>0.99094704</v>
      </c>
      <c r="I135" s="64">
        <v>0.99405096999999998</v>
      </c>
      <c r="J135" s="64">
        <v>1.7754994E-2</v>
      </c>
      <c r="K135" s="189"/>
      <c r="L135" s="259"/>
      <c r="M135" s="259"/>
      <c r="N135" s="58"/>
      <c r="O135" s="30"/>
      <c r="P135" s="58"/>
      <c r="Q135" s="30"/>
      <c r="R135" s="134"/>
      <c r="S135" s="206"/>
      <c r="T135" s="290"/>
      <c r="U135" s="29" t="s">
        <v>36</v>
      </c>
      <c r="V135" s="187"/>
      <c r="W135" s="58"/>
      <c r="X135" s="188">
        <v>39.725955999999996</v>
      </c>
      <c r="Y135" s="188">
        <v>42.680416000000001</v>
      </c>
      <c r="Z135" s="188">
        <v>0.99095144999999996</v>
      </c>
      <c r="AA135" s="64">
        <v>0.99403052000000003</v>
      </c>
      <c r="AB135" s="64">
        <v>1.797048E-2</v>
      </c>
      <c r="AC135" s="189"/>
      <c r="AD135" s="259"/>
      <c r="AE135" s="259"/>
      <c r="AF135" s="58"/>
      <c r="AG135" s="30"/>
      <c r="AH135" s="58"/>
      <c r="AI135" s="30"/>
      <c r="AJ135" s="134"/>
      <c r="AK135" s="208"/>
      <c r="AL135" s="290"/>
      <c r="AM135" s="88">
        <f t="shared" si="14"/>
        <v>-7.4943000000004645E-2</v>
      </c>
      <c r="AN135" s="123">
        <f t="shared" si="15"/>
        <v>-7.7092999999997858E-2</v>
      </c>
      <c r="AO135" s="123">
        <f t="shared" si="16"/>
        <v>4.4099999999547279E-6</v>
      </c>
      <c r="AP135" s="123">
        <f t="shared" si="17"/>
        <v>-2.0449999999949675E-5</v>
      </c>
      <c r="AQ135" s="89">
        <f t="shared" si="18"/>
        <v>2.1548600000000084E-4</v>
      </c>
      <c r="AR135" s="39"/>
      <c r="AS135" s="234"/>
      <c r="AT135" s="39"/>
    </row>
    <row r="136" spans="2:46" ht="13.5" customHeight="1" x14ac:dyDescent="0.15">
      <c r="B136" s="290"/>
      <c r="C136" s="29" t="s">
        <v>38</v>
      </c>
      <c r="D136" s="187"/>
      <c r="E136" s="58"/>
      <c r="F136" s="188">
        <v>43.909045999999996</v>
      </c>
      <c r="G136" s="188">
        <v>46.737923000000002</v>
      </c>
      <c r="H136" s="188">
        <v>0.99449761999999997</v>
      </c>
      <c r="I136" s="64">
        <v>0.99712038999999997</v>
      </c>
      <c r="J136" s="64">
        <v>8.1977899999999999E-3</v>
      </c>
      <c r="K136" s="189"/>
      <c r="L136" s="259"/>
      <c r="M136" s="259"/>
      <c r="N136" s="58"/>
      <c r="O136" s="30"/>
      <c r="P136" s="58"/>
      <c r="Q136" s="30"/>
      <c r="R136" s="134"/>
      <c r="S136" s="206"/>
      <c r="T136" s="290"/>
      <c r="U136" s="29" t="s">
        <v>38</v>
      </c>
      <c r="V136" s="187"/>
      <c r="W136" s="58"/>
      <c r="X136" s="188">
        <v>43.891525999999999</v>
      </c>
      <c r="Y136" s="188">
        <v>46.699604999999998</v>
      </c>
      <c r="Z136" s="188">
        <v>0.99448864999999997</v>
      </c>
      <c r="AA136" s="64">
        <v>0.99709787999999999</v>
      </c>
      <c r="AB136" s="64">
        <v>8.2299569999999996E-3</v>
      </c>
      <c r="AC136" s="189"/>
      <c r="AD136" s="259"/>
      <c r="AE136" s="259"/>
      <c r="AF136" s="58"/>
      <c r="AG136" s="30"/>
      <c r="AH136" s="58"/>
      <c r="AI136" s="30"/>
      <c r="AJ136" s="134"/>
      <c r="AK136" s="208"/>
      <c r="AL136" s="290"/>
      <c r="AM136" s="88">
        <f t="shared" si="14"/>
        <v>-1.7519999999997538E-2</v>
      </c>
      <c r="AN136" s="123">
        <f t="shared" si="15"/>
        <v>-3.8318000000003849E-2</v>
      </c>
      <c r="AO136" s="123">
        <f t="shared" si="16"/>
        <v>-8.9699999999970359E-6</v>
      </c>
      <c r="AP136" s="123">
        <f t="shared" si="17"/>
        <v>-2.2509999999975605E-5</v>
      </c>
      <c r="AQ136" s="89">
        <f t="shared" si="18"/>
        <v>3.2166999999999613E-5</v>
      </c>
      <c r="AR136" s="39"/>
      <c r="AS136" s="234"/>
      <c r="AT136" s="39"/>
    </row>
    <row r="137" spans="2:46" ht="13.5" customHeight="1" thickBot="1" x14ac:dyDescent="0.2">
      <c r="B137" s="291"/>
      <c r="C137" s="29"/>
      <c r="D137" s="187"/>
      <c r="E137" s="58"/>
      <c r="F137" s="190"/>
      <c r="G137" s="190"/>
      <c r="H137" s="190"/>
      <c r="I137" s="58"/>
      <c r="J137" s="58"/>
      <c r="K137" s="189"/>
      <c r="L137" s="259"/>
      <c r="M137" s="259"/>
      <c r="N137" s="58"/>
      <c r="O137" s="30"/>
      <c r="P137" s="58"/>
      <c r="Q137" s="30"/>
      <c r="R137" s="185"/>
      <c r="S137" s="206"/>
      <c r="T137" s="291"/>
      <c r="U137" s="29"/>
      <c r="V137" s="187"/>
      <c r="W137" s="58"/>
      <c r="X137" s="190"/>
      <c r="Y137" s="190"/>
      <c r="Z137" s="190"/>
      <c r="AA137" s="58"/>
      <c r="AB137" s="58"/>
      <c r="AC137" s="189"/>
      <c r="AD137" s="259"/>
      <c r="AE137" s="259"/>
      <c r="AF137" s="58"/>
      <c r="AG137" s="30"/>
      <c r="AH137" s="58"/>
      <c r="AI137" s="30"/>
      <c r="AJ137" s="185"/>
      <c r="AK137" s="208"/>
      <c r="AL137" s="291"/>
      <c r="AM137" s="124" t="str">
        <f t="shared" si="14"/>
        <v/>
      </c>
      <c r="AN137" s="125" t="str">
        <f t="shared" si="15"/>
        <v/>
      </c>
      <c r="AO137" s="125" t="str">
        <f t="shared" si="16"/>
        <v/>
      </c>
      <c r="AP137" s="125" t="str">
        <f t="shared" si="17"/>
        <v/>
      </c>
      <c r="AQ137" s="126" t="str">
        <f t="shared" si="18"/>
        <v/>
      </c>
      <c r="AR137" s="39"/>
      <c r="AS137" s="234"/>
      <c r="AT137" s="39"/>
    </row>
    <row r="138" spans="2:46" ht="13.5" customHeight="1" x14ac:dyDescent="0.15">
      <c r="B138" s="289" t="s">
        <v>93</v>
      </c>
      <c r="C138" s="27" t="s">
        <v>34</v>
      </c>
      <c r="D138" s="41"/>
      <c r="E138" s="57"/>
      <c r="F138" s="98"/>
      <c r="G138" s="98"/>
      <c r="H138" s="98"/>
      <c r="I138" s="62"/>
      <c r="J138" s="62"/>
      <c r="K138" s="63"/>
      <c r="L138" s="258"/>
      <c r="M138" s="258"/>
      <c r="N138" s="57"/>
      <c r="O138" s="28"/>
      <c r="P138" s="57"/>
      <c r="Q138" s="28"/>
      <c r="R138" s="133"/>
      <c r="S138" s="206"/>
      <c r="T138" s="289" t="s">
        <v>93</v>
      </c>
      <c r="U138" s="27" t="s">
        <v>34</v>
      </c>
      <c r="V138" s="41"/>
      <c r="W138" s="57"/>
      <c r="X138" s="98"/>
      <c r="Y138" s="98"/>
      <c r="Z138" s="98"/>
      <c r="AA138" s="62"/>
      <c r="AB138" s="62"/>
      <c r="AC138" s="63"/>
      <c r="AD138" s="258"/>
      <c r="AE138" s="258"/>
      <c r="AF138" s="57"/>
      <c r="AG138" s="28"/>
      <c r="AH138" s="57"/>
      <c r="AI138" s="28"/>
      <c r="AJ138" s="133"/>
      <c r="AK138" s="208"/>
      <c r="AL138" s="289" t="s">
        <v>93</v>
      </c>
      <c r="AM138" s="121" t="str">
        <f t="shared" si="14"/>
        <v/>
      </c>
      <c r="AN138" s="97" t="str">
        <f t="shared" si="15"/>
        <v/>
      </c>
      <c r="AO138" s="97" t="str">
        <f t="shared" si="16"/>
        <v/>
      </c>
      <c r="AP138" s="97" t="str">
        <f t="shared" si="17"/>
        <v/>
      </c>
      <c r="AQ138" s="122" t="str">
        <f t="shared" si="18"/>
        <v/>
      </c>
      <c r="AR138" s="39"/>
      <c r="AS138" s="234"/>
      <c r="AT138" s="39"/>
    </row>
    <row r="139" spans="2:46" ht="13.5" customHeight="1" x14ac:dyDescent="0.15">
      <c r="B139" s="290"/>
      <c r="C139" s="29" t="s">
        <v>35</v>
      </c>
      <c r="D139" s="187"/>
      <c r="E139" s="58"/>
      <c r="F139" s="188"/>
      <c r="G139" s="188"/>
      <c r="H139" s="188"/>
      <c r="I139" s="64"/>
      <c r="J139" s="64"/>
      <c r="K139" s="189"/>
      <c r="L139" s="259"/>
      <c r="M139" s="259"/>
      <c r="N139" s="58"/>
      <c r="O139" s="30"/>
      <c r="P139" s="58"/>
      <c r="Q139" s="30"/>
      <c r="R139" s="134"/>
      <c r="S139" s="206"/>
      <c r="T139" s="290"/>
      <c r="U139" s="29" t="s">
        <v>35</v>
      </c>
      <c r="V139" s="187"/>
      <c r="W139" s="58"/>
      <c r="X139" s="188"/>
      <c r="Y139" s="188"/>
      <c r="Z139" s="188"/>
      <c r="AA139" s="64"/>
      <c r="AB139" s="64"/>
      <c r="AC139" s="189"/>
      <c r="AD139" s="259"/>
      <c r="AE139" s="259"/>
      <c r="AF139" s="58"/>
      <c r="AG139" s="30"/>
      <c r="AH139" s="58"/>
      <c r="AI139" s="30"/>
      <c r="AJ139" s="134"/>
      <c r="AK139" s="208"/>
      <c r="AL139" s="290"/>
      <c r="AM139" s="88" t="str">
        <f t="shared" si="14"/>
        <v/>
      </c>
      <c r="AN139" s="123" t="str">
        <f t="shared" si="15"/>
        <v/>
      </c>
      <c r="AO139" s="123" t="str">
        <f t="shared" si="16"/>
        <v/>
      </c>
      <c r="AP139" s="123" t="str">
        <f t="shared" si="17"/>
        <v/>
      </c>
      <c r="AQ139" s="89" t="str">
        <f t="shared" si="18"/>
        <v/>
      </c>
      <c r="AR139" s="39"/>
      <c r="AS139" s="234"/>
      <c r="AT139" s="39"/>
    </row>
    <row r="140" spans="2:46" ht="13.5" customHeight="1" x14ac:dyDescent="0.15">
      <c r="B140" s="290"/>
      <c r="C140" s="29" t="s">
        <v>36</v>
      </c>
      <c r="D140" s="187"/>
      <c r="E140" s="58"/>
      <c r="F140" s="188"/>
      <c r="G140" s="188"/>
      <c r="H140" s="188"/>
      <c r="I140" s="64"/>
      <c r="J140" s="64"/>
      <c r="K140" s="189"/>
      <c r="L140" s="259"/>
      <c r="M140" s="259"/>
      <c r="N140" s="58"/>
      <c r="O140" s="30"/>
      <c r="P140" s="58"/>
      <c r="Q140" s="30"/>
      <c r="R140" s="134"/>
      <c r="S140" s="206"/>
      <c r="T140" s="290"/>
      <c r="U140" s="29" t="s">
        <v>36</v>
      </c>
      <c r="V140" s="187"/>
      <c r="W140" s="58"/>
      <c r="X140" s="188"/>
      <c r="Y140" s="188"/>
      <c r="Z140" s="188"/>
      <c r="AA140" s="64"/>
      <c r="AB140" s="64"/>
      <c r="AC140" s="189"/>
      <c r="AD140" s="259"/>
      <c r="AE140" s="259"/>
      <c r="AF140" s="58"/>
      <c r="AG140" s="30"/>
      <c r="AH140" s="58"/>
      <c r="AI140" s="30"/>
      <c r="AJ140" s="134"/>
      <c r="AK140" s="208"/>
      <c r="AL140" s="290"/>
      <c r="AM140" s="88" t="str">
        <f t="shared" si="14"/>
        <v/>
      </c>
      <c r="AN140" s="123" t="str">
        <f t="shared" si="15"/>
        <v/>
      </c>
      <c r="AO140" s="123" t="str">
        <f t="shared" si="16"/>
        <v/>
      </c>
      <c r="AP140" s="123" t="str">
        <f t="shared" si="17"/>
        <v/>
      </c>
      <c r="AQ140" s="89" t="str">
        <f t="shared" si="18"/>
        <v/>
      </c>
      <c r="AR140" s="39"/>
      <c r="AS140" s="234"/>
      <c r="AT140" s="39"/>
    </row>
    <row r="141" spans="2:46" ht="13.5" customHeight="1" x14ac:dyDescent="0.15">
      <c r="B141" s="290"/>
      <c r="C141" s="29" t="s">
        <v>38</v>
      </c>
      <c r="D141" s="187"/>
      <c r="E141" s="58"/>
      <c r="F141" s="188"/>
      <c r="G141" s="188"/>
      <c r="H141" s="188"/>
      <c r="I141" s="64"/>
      <c r="J141" s="64"/>
      <c r="K141" s="189"/>
      <c r="L141" s="259"/>
      <c r="M141" s="259"/>
      <c r="N141" s="58"/>
      <c r="O141" s="30"/>
      <c r="P141" s="58"/>
      <c r="Q141" s="30"/>
      <c r="R141" s="134"/>
      <c r="S141" s="206"/>
      <c r="T141" s="290"/>
      <c r="U141" s="29" t="s">
        <v>38</v>
      </c>
      <c r="V141" s="187"/>
      <c r="W141" s="58"/>
      <c r="X141" s="188"/>
      <c r="Y141" s="188"/>
      <c r="Z141" s="188"/>
      <c r="AA141" s="64"/>
      <c r="AB141" s="64"/>
      <c r="AC141" s="189"/>
      <c r="AD141" s="259"/>
      <c r="AE141" s="259"/>
      <c r="AF141" s="58"/>
      <c r="AG141" s="30"/>
      <c r="AH141" s="58"/>
      <c r="AI141" s="30"/>
      <c r="AJ141" s="134"/>
      <c r="AK141" s="208"/>
      <c r="AL141" s="290"/>
      <c r="AM141" s="88" t="str">
        <f t="shared" si="14"/>
        <v/>
      </c>
      <c r="AN141" s="123" t="str">
        <f t="shared" si="15"/>
        <v/>
      </c>
      <c r="AO141" s="123" t="str">
        <f t="shared" si="16"/>
        <v/>
      </c>
      <c r="AP141" s="123" t="str">
        <f t="shared" si="17"/>
        <v/>
      </c>
      <c r="AQ141" s="89" t="str">
        <f t="shared" si="18"/>
        <v/>
      </c>
      <c r="AR141" s="39"/>
      <c r="AS141" s="234"/>
      <c r="AT141" s="39"/>
    </row>
    <row r="142" spans="2:46" ht="13.5" customHeight="1" thickBot="1" x14ac:dyDescent="0.2">
      <c r="B142" s="291"/>
      <c r="C142" s="29"/>
      <c r="D142" s="187"/>
      <c r="E142" s="58"/>
      <c r="F142" s="190"/>
      <c r="G142" s="190"/>
      <c r="H142" s="190"/>
      <c r="I142" s="58"/>
      <c r="J142" s="58"/>
      <c r="K142" s="189"/>
      <c r="L142" s="259"/>
      <c r="M142" s="259"/>
      <c r="N142" s="58"/>
      <c r="O142" s="30"/>
      <c r="P142" s="58"/>
      <c r="Q142" s="30"/>
      <c r="R142" s="185"/>
      <c r="S142" s="206"/>
      <c r="T142" s="291"/>
      <c r="U142" s="29"/>
      <c r="V142" s="187"/>
      <c r="W142" s="58"/>
      <c r="X142" s="190"/>
      <c r="Y142" s="190"/>
      <c r="Z142" s="190"/>
      <c r="AA142" s="58"/>
      <c r="AB142" s="58"/>
      <c r="AC142" s="189"/>
      <c r="AD142" s="259"/>
      <c r="AE142" s="259"/>
      <c r="AF142" s="58"/>
      <c r="AG142" s="30"/>
      <c r="AH142" s="58"/>
      <c r="AI142" s="30"/>
      <c r="AJ142" s="185"/>
      <c r="AK142" s="208"/>
      <c r="AL142" s="291"/>
      <c r="AM142" s="124" t="str">
        <f t="shared" si="14"/>
        <v/>
      </c>
      <c r="AN142" s="125" t="str">
        <f t="shared" si="15"/>
        <v/>
      </c>
      <c r="AO142" s="125" t="str">
        <f t="shared" si="16"/>
        <v/>
      </c>
      <c r="AP142" s="125" t="str">
        <f t="shared" si="17"/>
        <v/>
      </c>
      <c r="AQ142" s="126" t="str">
        <f t="shared" si="18"/>
        <v/>
      </c>
      <c r="AR142" s="39"/>
      <c r="AS142" s="234"/>
      <c r="AT142" s="39"/>
    </row>
    <row r="143" spans="2:46" ht="13.5" customHeight="1" x14ac:dyDescent="0.15">
      <c r="B143" s="289" t="s">
        <v>94</v>
      </c>
      <c r="C143" s="27" t="s">
        <v>34</v>
      </c>
      <c r="D143" s="41"/>
      <c r="E143" s="57"/>
      <c r="F143" s="98"/>
      <c r="G143" s="98"/>
      <c r="H143" s="98"/>
      <c r="I143" s="62"/>
      <c r="J143" s="62"/>
      <c r="K143" s="63"/>
      <c r="L143" s="258"/>
      <c r="M143" s="258"/>
      <c r="N143" s="57"/>
      <c r="O143" s="28"/>
      <c r="P143" s="57"/>
      <c r="Q143" s="28"/>
      <c r="R143" s="133"/>
      <c r="S143" s="206"/>
      <c r="T143" s="289" t="s">
        <v>94</v>
      </c>
      <c r="U143" s="27" t="s">
        <v>34</v>
      </c>
      <c r="V143" s="41"/>
      <c r="W143" s="57"/>
      <c r="X143" s="98"/>
      <c r="Y143" s="98"/>
      <c r="Z143" s="98"/>
      <c r="AA143" s="62"/>
      <c r="AB143" s="62"/>
      <c r="AC143" s="63"/>
      <c r="AD143" s="258"/>
      <c r="AE143" s="258"/>
      <c r="AF143" s="57"/>
      <c r="AG143" s="28"/>
      <c r="AH143" s="57"/>
      <c r="AI143" s="28"/>
      <c r="AJ143" s="133"/>
      <c r="AK143" s="208"/>
      <c r="AL143" s="289" t="s">
        <v>94</v>
      </c>
      <c r="AM143" s="121" t="str">
        <f t="shared" si="14"/>
        <v/>
      </c>
      <c r="AN143" s="97" t="str">
        <f t="shared" si="15"/>
        <v/>
      </c>
      <c r="AO143" s="97" t="str">
        <f t="shared" si="16"/>
        <v/>
      </c>
      <c r="AP143" s="97" t="str">
        <f t="shared" si="17"/>
        <v/>
      </c>
      <c r="AQ143" s="122" t="str">
        <f t="shared" si="18"/>
        <v/>
      </c>
      <c r="AR143" s="39"/>
      <c r="AS143" s="234"/>
      <c r="AT143" s="39"/>
    </row>
    <row r="144" spans="2:46" ht="13.5" customHeight="1" x14ac:dyDescent="0.15">
      <c r="B144" s="290"/>
      <c r="C144" s="29" t="s">
        <v>35</v>
      </c>
      <c r="D144" s="187"/>
      <c r="E144" s="58"/>
      <c r="F144" s="188"/>
      <c r="G144" s="188"/>
      <c r="H144" s="188"/>
      <c r="I144" s="64"/>
      <c r="J144" s="64"/>
      <c r="K144" s="189"/>
      <c r="L144" s="259"/>
      <c r="M144" s="259"/>
      <c r="N144" s="58"/>
      <c r="O144" s="30"/>
      <c r="P144" s="58"/>
      <c r="Q144" s="30"/>
      <c r="R144" s="134"/>
      <c r="S144" s="206"/>
      <c r="T144" s="290"/>
      <c r="U144" s="29" t="s">
        <v>35</v>
      </c>
      <c r="V144" s="187"/>
      <c r="W144" s="58"/>
      <c r="X144" s="188"/>
      <c r="Y144" s="188"/>
      <c r="Z144" s="188"/>
      <c r="AA144" s="64"/>
      <c r="AB144" s="64"/>
      <c r="AC144" s="189"/>
      <c r="AD144" s="259"/>
      <c r="AE144" s="259"/>
      <c r="AF144" s="58"/>
      <c r="AG144" s="30"/>
      <c r="AH144" s="58"/>
      <c r="AI144" s="30"/>
      <c r="AJ144" s="134"/>
      <c r="AK144" s="208"/>
      <c r="AL144" s="290"/>
      <c r="AM144" s="88" t="str">
        <f t="shared" si="14"/>
        <v/>
      </c>
      <c r="AN144" s="123" t="str">
        <f t="shared" si="15"/>
        <v/>
      </c>
      <c r="AO144" s="123" t="str">
        <f t="shared" si="16"/>
        <v/>
      </c>
      <c r="AP144" s="123" t="str">
        <f t="shared" si="17"/>
        <v/>
      </c>
      <c r="AQ144" s="89" t="str">
        <f t="shared" si="18"/>
        <v/>
      </c>
      <c r="AR144" s="39"/>
      <c r="AS144" s="234"/>
      <c r="AT144" s="39"/>
    </row>
    <row r="145" spans="2:46" ht="13.5" customHeight="1" x14ac:dyDescent="0.15">
      <c r="B145" s="290"/>
      <c r="C145" s="29" t="s">
        <v>36</v>
      </c>
      <c r="D145" s="187"/>
      <c r="E145" s="58"/>
      <c r="F145" s="188"/>
      <c r="G145" s="188"/>
      <c r="H145" s="188"/>
      <c r="I145" s="64"/>
      <c r="J145" s="64"/>
      <c r="K145" s="189"/>
      <c r="L145" s="259"/>
      <c r="M145" s="259"/>
      <c r="N145" s="58"/>
      <c r="O145" s="30"/>
      <c r="P145" s="58"/>
      <c r="Q145" s="30"/>
      <c r="R145" s="134"/>
      <c r="S145" s="206"/>
      <c r="T145" s="290"/>
      <c r="U145" s="29" t="s">
        <v>36</v>
      </c>
      <c r="V145" s="187"/>
      <c r="W145" s="58"/>
      <c r="X145" s="188"/>
      <c r="Y145" s="188"/>
      <c r="Z145" s="188"/>
      <c r="AA145" s="64"/>
      <c r="AB145" s="64"/>
      <c r="AC145" s="189"/>
      <c r="AD145" s="259"/>
      <c r="AE145" s="259"/>
      <c r="AF145" s="58"/>
      <c r="AG145" s="30"/>
      <c r="AH145" s="58"/>
      <c r="AI145" s="30"/>
      <c r="AJ145" s="134"/>
      <c r="AK145" s="208"/>
      <c r="AL145" s="290"/>
      <c r="AM145" s="88" t="str">
        <f t="shared" si="14"/>
        <v/>
      </c>
      <c r="AN145" s="123" t="str">
        <f t="shared" si="15"/>
        <v/>
      </c>
      <c r="AO145" s="123" t="str">
        <f t="shared" si="16"/>
        <v/>
      </c>
      <c r="AP145" s="123" t="str">
        <f t="shared" si="17"/>
        <v/>
      </c>
      <c r="AQ145" s="89" t="str">
        <f t="shared" si="18"/>
        <v/>
      </c>
      <c r="AR145" s="39"/>
      <c r="AS145" s="234"/>
      <c r="AT145" s="39"/>
    </row>
    <row r="146" spans="2:46" ht="13.5" customHeight="1" x14ac:dyDescent="0.15">
      <c r="B146" s="290"/>
      <c r="C146" s="29" t="s">
        <v>38</v>
      </c>
      <c r="D146" s="187"/>
      <c r="E146" s="58"/>
      <c r="F146" s="188"/>
      <c r="G146" s="188"/>
      <c r="H146" s="188"/>
      <c r="I146" s="64"/>
      <c r="J146" s="64"/>
      <c r="K146" s="189"/>
      <c r="L146" s="259"/>
      <c r="M146" s="259"/>
      <c r="N146" s="58"/>
      <c r="O146" s="30"/>
      <c r="P146" s="58"/>
      <c r="Q146" s="30"/>
      <c r="R146" s="134"/>
      <c r="S146" s="206"/>
      <c r="T146" s="290"/>
      <c r="U146" s="29" t="s">
        <v>38</v>
      </c>
      <c r="V146" s="187"/>
      <c r="W146" s="58"/>
      <c r="X146" s="188"/>
      <c r="Y146" s="188"/>
      <c r="Z146" s="188"/>
      <c r="AA146" s="64"/>
      <c r="AB146" s="64"/>
      <c r="AC146" s="189"/>
      <c r="AD146" s="259"/>
      <c r="AE146" s="259"/>
      <c r="AF146" s="58"/>
      <c r="AG146" s="30"/>
      <c r="AH146" s="58"/>
      <c r="AI146" s="30"/>
      <c r="AJ146" s="134"/>
      <c r="AK146" s="208"/>
      <c r="AL146" s="290"/>
      <c r="AM146" s="88" t="str">
        <f t="shared" si="14"/>
        <v/>
      </c>
      <c r="AN146" s="123" t="str">
        <f t="shared" si="15"/>
        <v/>
      </c>
      <c r="AO146" s="123" t="str">
        <f t="shared" si="16"/>
        <v/>
      </c>
      <c r="AP146" s="123" t="str">
        <f t="shared" si="17"/>
        <v/>
      </c>
      <c r="AQ146" s="89" t="str">
        <f t="shared" si="18"/>
        <v/>
      </c>
      <c r="AR146" s="39"/>
      <c r="AS146" s="234"/>
      <c r="AT146" s="39"/>
    </row>
    <row r="147" spans="2:46" ht="13.5" customHeight="1" thickBot="1" x14ac:dyDescent="0.2">
      <c r="B147" s="291"/>
      <c r="C147" s="29"/>
      <c r="D147" s="187"/>
      <c r="E147" s="58"/>
      <c r="F147" s="190"/>
      <c r="G147" s="190"/>
      <c r="H147" s="190"/>
      <c r="I147" s="58"/>
      <c r="J147" s="58"/>
      <c r="K147" s="189"/>
      <c r="L147" s="259"/>
      <c r="M147" s="259"/>
      <c r="N147" s="58"/>
      <c r="O147" s="30"/>
      <c r="P147" s="58"/>
      <c r="Q147" s="30"/>
      <c r="R147" s="185"/>
      <c r="S147" s="206"/>
      <c r="T147" s="291"/>
      <c r="U147" s="29"/>
      <c r="V147" s="187"/>
      <c r="W147" s="58"/>
      <c r="X147" s="190"/>
      <c r="Y147" s="190"/>
      <c r="Z147" s="190"/>
      <c r="AA147" s="58"/>
      <c r="AB147" s="58"/>
      <c r="AC147" s="189"/>
      <c r="AD147" s="259"/>
      <c r="AE147" s="259"/>
      <c r="AF147" s="58"/>
      <c r="AG147" s="30"/>
      <c r="AH147" s="58"/>
      <c r="AI147" s="30"/>
      <c r="AJ147" s="185"/>
      <c r="AK147" s="208"/>
      <c r="AL147" s="291"/>
      <c r="AM147" s="124" t="str">
        <f t="shared" si="14"/>
        <v/>
      </c>
      <c r="AN147" s="125" t="str">
        <f t="shared" si="15"/>
        <v/>
      </c>
      <c r="AO147" s="125" t="str">
        <f t="shared" si="16"/>
        <v/>
      </c>
      <c r="AP147" s="125" t="str">
        <f t="shared" si="17"/>
        <v/>
      </c>
      <c r="AQ147" s="126" t="str">
        <f t="shared" si="18"/>
        <v/>
      </c>
      <c r="AR147" s="39"/>
      <c r="AS147" s="234"/>
      <c r="AT147" s="39"/>
    </row>
    <row r="148" spans="2:46" ht="13.5" customHeight="1" x14ac:dyDescent="0.15">
      <c r="B148" s="289" t="s">
        <v>95</v>
      </c>
      <c r="C148" s="27" t="s">
        <v>34</v>
      </c>
      <c r="D148" s="41"/>
      <c r="E148" s="57"/>
      <c r="F148" s="98"/>
      <c r="G148" s="98"/>
      <c r="H148" s="98"/>
      <c r="I148" s="62"/>
      <c r="J148" s="62"/>
      <c r="K148" s="63"/>
      <c r="L148" s="258"/>
      <c r="M148" s="258"/>
      <c r="N148" s="57"/>
      <c r="O148" s="28"/>
      <c r="P148" s="57"/>
      <c r="Q148" s="28"/>
      <c r="R148" s="133"/>
      <c r="S148" s="206"/>
      <c r="T148" s="289" t="s">
        <v>95</v>
      </c>
      <c r="U148" s="27" t="s">
        <v>34</v>
      </c>
      <c r="V148" s="41"/>
      <c r="W148" s="57"/>
      <c r="X148" s="98"/>
      <c r="Y148" s="98"/>
      <c r="Z148" s="98"/>
      <c r="AA148" s="62"/>
      <c r="AB148" s="62"/>
      <c r="AC148" s="63"/>
      <c r="AD148" s="258"/>
      <c r="AE148" s="258"/>
      <c r="AF148" s="57"/>
      <c r="AG148" s="28"/>
      <c r="AH148" s="57"/>
      <c r="AI148" s="28"/>
      <c r="AJ148" s="133"/>
      <c r="AK148" s="208"/>
      <c r="AL148" s="289" t="s">
        <v>95</v>
      </c>
      <c r="AM148" s="121" t="str">
        <f t="shared" si="14"/>
        <v/>
      </c>
      <c r="AN148" s="97" t="str">
        <f t="shared" si="15"/>
        <v/>
      </c>
      <c r="AO148" s="97" t="str">
        <f t="shared" si="16"/>
        <v/>
      </c>
      <c r="AP148" s="97" t="str">
        <f t="shared" si="17"/>
        <v/>
      </c>
      <c r="AQ148" s="122" t="str">
        <f t="shared" si="18"/>
        <v/>
      </c>
      <c r="AR148" s="39"/>
      <c r="AS148" s="234"/>
      <c r="AT148" s="39"/>
    </row>
    <row r="149" spans="2:46" ht="13.5" customHeight="1" x14ac:dyDescent="0.15">
      <c r="B149" s="290"/>
      <c r="C149" s="29" t="s">
        <v>35</v>
      </c>
      <c r="D149" s="187"/>
      <c r="E149" s="58"/>
      <c r="F149" s="188"/>
      <c r="G149" s="188"/>
      <c r="H149" s="188"/>
      <c r="I149" s="64"/>
      <c r="J149" s="64"/>
      <c r="K149" s="189"/>
      <c r="L149" s="259"/>
      <c r="M149" s="259"/>
      <c r="N149" s="58"/>
      <c r="O149" s="30"/>
      <c r="P149" s="58"/>
      <c r="Q149" s="30"/>
      <c r="R149" s="134"/>
      <c r="S149" s="206"/>
      <c r="T149" s="290"/>
      <c r="U149" s="29" t="s">
        <v>35</v>
      </c>
      <c r="V149" s="187"/>
      <c r="W149" s="58"/>
      <c r="X149" s="188"/>
      <c r="Y149" s="188"/>
      <c r="Z149" s="188"/>
      <c r="AA149" s="64"/>
      <c r="AB149" s="64"/>
      <c r="AC149" s="189"/>
      <c r="AD149" s="259"/>
      <c r="AE149" s="259"/>
      <c r="AF149" s="58"/>
      <c r="AG149" s="30"/>
      <c r="AH149" s="58"/>
      <c r="AI149" s="30"/>
      <c r="AJ149" s="134"/>
      <c r="AK149" s="208"/>
      <c r="AL149" s="290"/>
      <c r="AM149" s="88" t="str">
        <f t="shared" si="14"/>
        <v/>
      </c>
      <c r="AN149" s="123" t="str">
        <f t="shared" si="15"/>
        <v/>
      </c>
      <c r="AO149" s="123" t="str">
        <f t="shared" si="16"/>
        <v/>
      </c>
      <c r="AP149" s="123" t="str">
        <f t="shared" si="17"/>
        <v/>
      </c>
      <c r="AQ149" s="89" t="str">
        <f t="shared" si="18"/>
        <v/>
      </c>
      <c r="AR149" s="39"/>
      <c r="AS149" s="234"/>
      <c r="AT149" s="39"/>
    </row>
    <row r="150" spans="2:46" ht="13.5" customHeight="1" x14ac:dyDescent="0.15">
      <c r="B150" s="290"/>
      <c r="C150" s="29" t="s">
        <v>36</v>
      </c>
      <c r="D150" s="187"/>
      <c r="E150" s="58"/>
      <c r="F150" s="188"/>
      <c r="G150" s="188"/>
      <c r="H150" s="188"/>
      <c r="I150" s="64"/>
      <c r="J150" s="64"/>
      <c r="K150" s="189"/>
      <c r="L150" s="259"/>
      <c r="M150" s="259"/>
      <c r="N150" s="58"/>
      <c r="O150" s="30"/>
      <c r="P150" s="58"/>
      <c r="Q150" s="30"/>
      <c r="R150" s="134"/>
      <c r="S150" s="206"/>
      <c r="T150" s="290"/>
      <c r="U150" s="29" t="s">
        <v>36</v>
      </c>
      <c r="V150" s="187"/>
      <c r="W150" s="58"/>
      <c r="X150" s="188"/>
      <c r="Y150" s="188"/>
      <c r="Z150" s="188"/>
      <c r="AA150" s="64"/>
      <c r="AB150" s="64"/>
      <c r="AC150" s="189"/>
      <c r="AD150" s="259"/>
      <c r="AE150" s="259"/>
      <c r="AF150" s="58"/>
      <c r="AG150" s="30"/>
      <c r="AH150" s="58"/>
      <c r="AI150" s="30"/>
      <c r="AJ150" s="134"/>
      <c r="AK150" s="208"/>
      <c r="AL150" s="290"/>
      <c r="AM150" s="88" t="str">
        <f t="shared" si="14"/>
        <v/>
      </c>
      <c r="AN150" s="123" t="str">
        <f t="shared" si="15"/>
        <v/>
      </c>
      <c r="AO150" s="123" t="str">
        <f t="shared" si="16"/>
        <v/>
      </c>
      <c r="AP150" s="123" t="str">
        <f t="shared" si="17"/>
        <v/>
      </c>
      <c r="AQ150" s="89" t="str">
        <f t="shared" si="18"/>
        <v/>
      </c>
      <c r="AR150" s="39"/>
      <c r="AS150" s="234"/>
      <c r="AT150" s="39"/>
    </row>
    <row r="151" spans="2:46" ht="13.5" customHeight="1" x14ac:dyDescent="0.15">
      <c r="B151" s="290"/>
      <c r="C151" s="29" t="s">
        <v>38</v>
      </c>
      <c r="D151" s="187"/>
      <c r="E151" s="58"/>
      <c r="F151" s="188"/>
      <c r="G151" s="188"/>
      <c r="H151" s="188"/>
      <c r="I151" s="64"/>
      <c r="J151" s="64"/>
      <c r="K151" s="189"/>
      <c r="L151" s="259"/>
      <c r="M151" s="259"/>
      <c r="N151" s="58"/>
      <c r="O151" s="30"/>
      <c r="P151" s="58"/>
      <c r="Q151" s="30"/>
      <c r="R151" s="134"/>
      <c r="S151" s="206"/>
      <c r="T151" s="290"/>
      <c r="U151" s="29" t="s">
        <v>38</v>
      </c>
      <c r="V151" s="187"/>
      <c r="W151" s="58"/>
      <c r="X151" s="188"/>
      <c r="Y151" s="188"/>
      <c r="Z151" s="188"/>
      <c r="AA151" s="64"/>
      <c r="AB151" s="64"/>
      <c r="AC151" s="189"/>
      <c r="AD151" s="259"/>
      <c r="AE151" s="259"/>
      <c r="AF151" s="58"/>
      <c r="AG151" s="30"/>
      <c r="AH151" s="58"/>
      <c r="AI151" s="30"/>
      <c r="AJ151" s="134"/>
      <c r="AK151" s="208"/>
      <c r="AL151" s="290"/>
      <c r="AM151" s="88" t="str">
        <f t="shared" si="14"/>
        <v/>
      </c>
      <c r="AN151" s="123" t="str">
        <f t="shared" si="15"/>
        <v/>
      </c>
      <c r="AO151" s="123" t="str">
        <f t="shared" si="16"/>
        <v/>
      </c>
      <c r="AP151" s="123" t="str">
        <f t="shared" si="17"/>
        <v/>
      </c>
      <c r="AQ151" s="89" t="str">
        <f t="shared" si="18"/>
        <v/>
      </c>
      <c r="AR151" s="39"/>
      <c r="AS151" s="234"/>
      <c r="AT151" s="39"/>
    </row>
    <row r="152" spans="2:46" ht="13.5" customHeight="1" thickBot="1" x14ac:dyDescent="0.2">
      <c r="B152" s="291"/>
      <c r="C152" s="29"/>
      <c r="D152" s="187"/>
      <c r="E152" s="58"/>
      <c r="F152" s="190"/>
      <c r="G152" s="190"/>
      <c r="H152" s="190"/>
      <c r="I152" s="58"/>
      <c r="J152" s="58"/>
      <c r="K152" s="189"/>
      <c r="L152" s="259"/>
      <c r="M152" s="259"/>
      <c r="N152" s="58"/>
      <c r="O152" s="30"/>
      <c r="P152" s="58"/>
      <c r="Q152" s="30"/>
      <c r="R152" s="185"/>
      <c r="S152" s="206"/>
      <c r="T152" s="291"/>
      <c r="U152" s="29"/>
      <c r="V152" s="187"/>
      <c r="W152" s="58"/>
      <c r="X152" s="190"/>
      <c r="Y152" s="190"/>
      <c r="Z152" s="190"/>
      <c r="AA152" s="58"/>
      <c r="AB152" s="58"/>
      <c r="AC152" s="189"/>
      <c r="AD152" s="259"/>
      <c r="AE152" s="259"/>
      <c r="AF152" s="58"/>
      <c r="AG152" s="30"/>
      <c r="AH152" s="58"/>
      <c r="AI152" s="30"/>
      <c r="AJ152" s="185"/>
      <c r="AK152" s="208"/>
      <c r="AL152" s="291"/>
      <c r="AM152" s="124" t="str">
        <f t="shared" si="14"/>
        <v/>
      </c>
      <c r="AN152" s="125" t="str">
        <f t="shared" si="15"/>
        <v/>
      </c>
      <c r="AO152" s="125" t="str">
        <f t="shared" si="16"/>
        <v/>
      </c>
      <c r="AP152" s="125" t="str">
        <f t="shared" si="17"/>
        <v/>
      </c>
      <c r="AQ152" s="126" t="str">
        <f t="shared" si="18"/>
        <v/>
      </c>
      <c r="AR152" s="39"/>
      <c r="AS152" s="234"/>
      <c r="AT152" s="39"/>
    </row>
    <row r="153" spans="2:46" ht="13.5" customHeight="1" x14ac:dyDescent="0.15">
      <c r="B153" s="289" t="s">
        <v>96</v>
      </c>
      <c r="C153" s="27" t="s">
        <v>34</v>
      </c>
      <c r="D153" s="41"/>
      <c r="E153" s="57"/>
      <c r="F153" s="98"/>
      <c r="G153" s="98"/>
      <c r="H153" s="98"/>
      <c r="I153" s="62"/>
      <c r="J153" s="62"/>
      <c r="K153" s="63"/>
      <c r="L153" s="258"/>
      <c r="M153" s="258"/>
      <c r="N153" s="57"/>
      <c r="O153" s="28"/>
      <c r="P153" s="57"/>
      <c r="Q153" s="28"/>
      <c r="R153" s="133"/>
      <c r="S153" s="206"/>
      <c r="T153" s="289" t="s">
        <v>96</v>
      </c>
      <c r="U153" s="27" t="s">
        <v>34</v>
      </c>
      <c r="V153" s="41"/>
      <c r="W153" s="57"/>
      <c r="X153" s="98"/>
      <c r="Y153" s="98"/>
      <c r="Z153" s="98"/>
      <c r="AA153" s="62"/>
      <c r="AB153" s="62"/>
      <c r="AC153" s="63"/>
      <c r="AD153" s="258"/>
      <c r="AE153" s="258"/>
      <c r="AF153" s="57"/>
      <c r="AG153" s="28"/>
      <c r="AH153" s="57"/>
      <c r="AI153" s="28"/>
      <c r="AJ153" s="133"/>
      <c r="AK153" s="208"/>
      <c r="AL153" s="289" t="s">
        <v>96</v>
      </c>
      <c r="AM153" s="121" t="str">
        <f t="shared" si="14"/>
        <v/>
      </c>
      <c r="AN153" s="97" t="str">
        <f t="shared" si="15"/>
        <v/>
      </c>
      <c r="AO153" s="97" t="str">
        <f t="shared" si="16"/>
        <v/>
      </c>
      <c r="AP153" s="97" t="str">
        <f t="shared" si="17"/>
        <v/>
      </c>
      <c r="AQ153" s="122" t="str">
        <f t="shared" si="18"/>
        <v/>
      </c>
      <c r="AR153" s="39"/>
      <c r="AS153" s="234"/>
      <c r="AT153" s="39"/>
    </row>
    <row r="154" spans="2:46" ht="13.5" customHeight="1" x14ac:dyDescent="0.15">
      <c r="B154" s="290"/>
      <c r="C154" s="29" t="s">
        <v>35</v>
      </c>
      <c r="D154" s="187"/>
      <c r="E154" s="58"/>
      <c r="F154" s="188"/>
      <c r="G154" s="188"/>
      <c r="H154" s="188"/>
      <c r="I154" s="64"/>
      <c r="J154" s="64"/>
      <c r="K154" s="189"/>
      <c r="L154" s="259"/>
      <c r="M154" s="259"/>
      <c r="N154" s="58"/>
      <c r="O154" s="30"/>
      <c r="P154" s="58"/>
      <c r="Q154" s="30"/>
      <c r="R154" s="134"/>
      <c r="S154" s="206"/>
      <c r="T154" s="290"/>
      <c r="U154" s="29" t="s">
        <v>35</v>
      </c>
      <c r="V154" s="187"/>
      <c r="W154" s="58"/>
      <c r="X154" s="188"/>
      <c r="Y154" s="188"/>
      <c r="Z154" s="188"/>
      <c r="AA154" s="64"/>
      <c r="AB154" s="64"/>
      <c r="AC154" s="189"/>
      <c r="AD154" s="259"/>
      <c r="AE154" s="259"/>
      <c r="AF154" s="58"/>
      <c r="AG154" s="30"/>
      <c r="AH154" s="58"/>
      <c r="AI154" s="30"/>
      <c r="AJ154" s="134"/>
      <c r="AK154" s="208"/>
      <c r="AL154" s="290"/>
      <c r="AM154" s="88" t="str">
        <f t="shared" si="14"/>
        <v/>
      </c>
      <c r="AN154" s="123" t="str">
        <f t="shared" si="15"/>
        <v/>
      </c>
      <c r="AO154" s="123" t="str">
        <f t="shared" si="16"/>
        <v/>
      </c>
      <c r="AP154" s="123" t="str">
        <f t="shared" si="17"/>
        <v/>
      </c>
      <c r="AQ154" s="89" t="str">
        <f t="shared" si="18"/>
        <v/>
      </c>
      <c r="AR154" s="39"/>
      <c r="AS154" s="234"/>
      <c r="AT154" s="39"/>
    </row>
    <row r="155" spans="2:46" ht="13.5" customHeight="1" x14ac:dyDescent="0.15">
      <c r="B155" s="290"/>
      <c r="C155" s="29" t="s">
        <v>36</v>
      </c>
      <c r="D155" s="187"/>
      <c r="E155" s="58"/>
      <c r="F155" s="188"/>
      <c r="G155" s="188"/>
      <c r="H155" s="188"/>
      <c r="I155" s="64"/>
      <c r="J155" s="64"/>
      <c r="K155" s="189"/>
      <c r="L155" s="259"/>
      <c r="M155" s="259"/>
      <c r="N155" s="58"/>
      <c r="O155" s="30"/>
      <c r="P155" s="58"/>
      <c r="Q155" s="30"/>
      <c r="R155" s="134"/>
      <c r="S155" s="206"/>
      <c r="T155" s="290"/>
      <c r="U155" s="29" t="s">
        <v>36</v>
      </c>
      <c r="V155" s="187"/>
      <c r="W155" s="58"/>
      <c r="X155" s="188"/>
      <c r="Y155" s="188"/>
      <c r="Z155" s="188"/>
      <c r="AA155" s="64"/>
      <c r="AB155" s="64"/>
      <c r="AC155" s="189"/>
      <c r="AD155" s="259"/>
      <c r="AE155" s="259"/>
      <c r="AF155" s="58"/>
      <c r="AG155" s="30"/>
      <c r="AH155" s="58"/>
      <c r="AI155" s="30"/>
      <c r="AJ155" s="134"/>
      <c r="AK155" s="208"/>
      <c r="AL155" s="290"/>
      <c r="AM155" s="88" t="str">
        <f t="shared" si="14"/>
        <v/>
      </c>
      <c r="AN155" s="123" t="str">
        <f t="shared" si="15"/>
        <v/>
      </c>
      <c r="AO155" s="123" t="str">
        <f t="shared" si="16"/>
        <v/>
      </c>
      <c r="AP155" s="123" t="str">
        <f t="shared" si="17"/>
        <v/>
      </c>
      <c r="AQ155" s="89" t="str">
        <f t="shared" si="18"/>
        <v/>
      </c>
      <c r="AR155" s="39"/>
      <c r="AS155" s="234"/>
      <c r="AT155" s="39"/>
    </row>
    <row r="156" spans="2:46" ht="13.5" customHeight="1" x14ac:dyDescent="0.15">
      <c r="B156" s="290"/>
      <c r="C156" s="29" t="s">
        <v>38</v>
      </c>
      <c r="D156" s="187"/>
      <c r="E156" s="58"/>
      <c r="F156" s="188"/>
      <c r="G156" s="188"/>
      <c r="H156" s="188"/>
      <c r="I156" s="64"/>
      <c r="J156" s="64"/>
      <c r="K156" s="189"/>
      <c r="L156" s="259"/>
      <c r="M156" s="259"/>
      <c r="N156" s="58"/>
      <c r="O156" s="30"/>
      <c r="P156" s="58"/>
      <c r="Q156" s="30"/>
      <c r="R156" s="134"/>
      <c r="S156" s="206"/>
      <c r="T156" s="290"/>
      <c r="U156" s="29" t="s">
        <v>38</v>
      </c>
      <c r="V156" s="187"/>
      <c r="W156" s="58"/>
      <c r="X156" s="188"/>
      <c r="Y156" s="188"/>
      <c r="Z156" s="188"/>
      <c r="AA156" s="64"/>
      <c r="AB156" s="64"/>
      <c r="AC156" s="189"/>
      <c r="AD156" s="259"/>
      <c r="AE156" s="259"/>
      <c r="AF156" s="58"/>
      <c r="AG156" s="30"/>
      <c r="AH156" s="58"/>
      <c r="AI156" s="30"/>
      <c r="AJ156" s="134"/>
      <c r="AK156" s="208"/>
      <c r="AL156" s="290"/>
      <c r="AM156" s="88" t="str">
        <f t="shared" si="14"/>
        <v/>
      </c>
      <c r="AN156" s="123" t="str">
        <f t="shared" si="15"/>
        <v/>
      </c>
      <c r="AO156" s="123" t="str">
        <f t="shared" si="16"/>
        <v/>
      </c>
      <c r="AP156" s="123" t="str">
        <f t="shared" si="17"/>
        <v/>
      </c>
      <c r="AQ156" s="89" t="str">
        <f t="shared" si="18"/>
        <v/>
      </c>
      <c r="AR156" s="39"/>
      <c r="AS156" s="234"/>
      <c r="AT156" s="39"/>
    </row>
    <row r="157" spans="2:46" ht="13.5" customHeight="1" thickBot="1" x14ac:dyDescent="0.2">
      <c r="B157" s="291"/>
      <c r="C157" s="29"/>
      <c r="D157" s="187"/>
      <c r="E157" s="58"/>
      <c r="F157" s="190"/>
      <c r="G157" s="190"/>
      <c r="H157" s="190"/>
      <c r="I157" s="58"/>
      <c r="J157" s="58"/>
      <c r="K157" s="189"/>
      <c r="L157" s="259"/>
      <c r="M157" s="259"/>
      <c r="N157" s="58"/>
      <c r="O157" s="30"/>
      <c r="P157" s="58"/>
      <c r="Q157" s="30"/>
      <c r="R157" s="185"/>
      <c r="S157" s="206"/>
      <c r="T157" s="291"/>
      <c r="U157" s="29"/>
      <c r="V157" s="187"/>
      <c r="W157" s="58"/>
      <c r="X157" s="190"/>
      <c r="Y157" s="190"/>
      <c r="Z157" s="190"/>
      <c r="AA157" s="58"/>
      <c r="AB157" s="58"/>
      <c r="AC157" s="189"/>
      <c r="AD157" s="259"/>
      <c r="AE157" s="259"/>
      <c r="AF157" s="58"/>
      <c r="AG157" s="30"/>
      <c r="AH157" s="58"/>
      <c r="AI157" s="30"/>
      <c r="AJ157" s="185"/>
      <c r="AK157" s="208"/>
      <c r="AL157" s="291"/>
      <c r="AM157" s="124" t="str">
        <f t="shared" si="14"/>
        <v/>
      </c>
      <c r="AN157" s="125" t="str">
        <f t="shared" si="15"/>
        <v/>
      </c>
      <c r="AO157" s="125" t="str">
        <f t="shared" si="16"/>
        <v/>
      </c>
      <c r="AP157" s="125" t="str">
        <f t="shared" si="17"/>
        <v/>
      </c>
      <c r="AQ157" s="126" t="str">
        <f t="shared" si="18"/>
        <v/>
      </c>
      <c r="AR157" s="39"/>
      <c r="AS157" s="234"/>
      <c r="AT157" s="39"/>
    </row>
    <row r="158" spans="2:46" ht="13.5" customHeight="1" x14ac:dyDescent="0.15">
      <c r="B158" s="289" t="s">
        <v>97</v>
      </c>
      <c r="C158" s="27" t="s">
        <v>34</v>
      </c>
      <c r="D158" s="41"/>
      <c r="E158" s="57"/>
      <c r="F158" s="98"/>
      <c r="G158" s="98"/>
      <c r="H158" s="98"/>
      <c r="I158" s="62"/>
      <c r="J158" s="62"/>
      <c r="K158" s="63"/>
      <c r="L158" s="258"/>
      <c r="M158" s="258"/>
      <c r="N158" s="57"/>
      <c r="O158" s="28"/>
      <c r="P158" s="57"/>
      <c r="Q158" s="28"/>
      <c r="R158" s="133"/>
      <c r="S158" s="206"/>
      <c r="T158" s="289" t="s">
        <v>97</v>
      </c>
      <c r="U158" s="27" t="s">
        <v>34</v>
      </c>
      <c r="V158" s="41"/>
      <c r="W158" s="57"/>
      <c r="X158" s="98"/>
      <c r="Y158" s="98"/>
      <c r="Z158" s="98"/>
      <c r="AA158" s="62"/>
      <c r="AB158" s="62"/>
      <c r="AC158" s="63"/>
      <c r="AD158" s="258"/>
      <c r="AE158" s="258"/>
      <c r="AF158" s="57"/>
      <c r="AG158" s="28"/>
      <c r="AH158" s="57"/>
      <c r="AI158" s="28"/>
      <c r="AJ158" s="133"/>
      <c r="AK158" s="208"/>
      <c r="AL158" s="289" t="s">
        <v>97</v>
      </c>
      <c r="AM158" s="121" t="str">
        <f t="shared" si="14"/>
        <v/>
      </c>
      <c r="AN158" s="97" t="str">
        <f t="shared" si="15"/>
        <v/>
      </c>
      <c r="AO158" s="97" t="str">
        <f t="shared" si="16"/>
        <v/>
      </c>
      <c r="AP158" s="97" t="str">
        <f t="shared" si="17"/>
        <v/>
      </c>
      <c r="AQ158" s="122" t="str">
        <f t="shared" si="18"/>
        <v/>
      </c>
      <c r="AR158" s="39"/>
      <c r="AS158" s="234"/>
      <c r="AT158" s="39"/>
    </row>
    <row r="159" spans="2:46" ht="13.5" customHeight="1" x14ac:dyDescent="0.15">
      <c r="B159" s="290"/>
      <c r="C159" s="29" t="s">
        <v>35</v>
      </c>
      <c r="D159" s="187"/>
      <c r="E159" s="58"/>
      <c r="F159" s="188"/>
      <c r="G159" s="188"/>
      <c r="H159" s="188"/>
      <c r="I159" s="64"/>
      <c r="J159" s="64"/>
      <c r="K159" s="189"/>
      <c r="L159" s="259"/>
      <c r="M159" s="259"/>
      <c r="N159" s="58"/>
      <c r="O159" s="30"/>
      <c r="P159" s="58"/>
      <c r="Q159" s="30"/>
      <c r="R159" s="134"/>
      <c r="S159" s="206"/>
      <c r="T159" s="290"/>
      <c r="U159" s="29" t="s">
        <v>35</v>
      </c>
      <c r="V159" s="187"/>
      <c r="W159" s="58"/>
      <c r="X159" s="188"/>
      <c r="Y159" s="188"/>
      <c r="Z159" s="188"/>
      <c r="AA159" s="64"/>
      <c r="AB159" s="64"/>
      <c r="AC159" s="189"/>
      <c r="AD159" s="259"/>
      <c r="AE159" s="259"/>
      <c r="AF159" s="58"/>
      <c r="AG159" s="30"/>
      <c r="AH159" s="58"/>
      <c r="AI159" s="30"/>
      <c r="AJ159" s="134"/>
      <c r="AK159" s="208"/>
      <c r="AL159" s="290"/>
      <c r="AM159" s="88" t="str">
        <f t="shared" si="14"/>
        <v/>
      </c>
      <c r="AN159" s="123" t="str">
        <f t="shared" si="15"/>
        <v/>
      </c>
      <c r="AO159" s="123" t="str">
        <f t="shared" si="16"/>
        <v/>
      </c>
      <c r="AP159" s="123" t="str">
        <f t="shared" si="17"/>
        <v/>
      </c>
      <c r="AQ159" s="89" t="str">
        <f t="shared" si="18"/>
        <v/>
      </c>
      <c r="AR159" s="39"/>
      <c r="AS159" s="234"/>
      <c r="AT159" s="39"/>
    </row>
    <row r="160" spans="2:46" ht="13.5" customHeight="1" x14ac:dyDescent="0.15">
      <c r="B160" s="290"/>
      <c r="C160" s="29" t="s">
        <v>36</v>
      </c>
      <c r="D160" s="187"/>
      <c r="E160" s="58"/>
      <c r="F160" s="188"/>
      <c r="G160" s="188"/>
      <c r="H160" s="188"/>
      <c r="I160" s="64"/>
      <c r="J160" s="64"/>
      <c r="K160" s="189"/>
      <c r="L160" s="259"/>
      <c r="M160" s="259"/>
      <c r="N160" s="58"/>
      <c r="O160" s="30"/>
      <c r="P160" s="58"/>
      <c r="Q160" s="30"/>
      <c r="R160" s="134"/>
      <c r="S160" s="206"/>
      <c r="T160" s="290"/>
      <c r="U160" s="29" t="s">
        <v>36</v>
      </c>
      <c r="V160" s="187"/>
      <c r="W160" s="58"/>
      <c r="X160" s="188"/>
      <c r="Y160" s="188"/>
      <c r="Z160" s="188"/>
      <c r="AA160" s="64"/>
      <c r="AB160" s="64"/>
      <c r="AC160" s="189"/>
      <c r="AD160" s="259"/>
      <c r="AE160" s="259"/>
      <c r="AF160" s="58"/>
      <c r="AG160" s="30"/>
      <c r="AH160" s="58"/>
      <c r="AI160" s="30"/>
      <c r="AJ160" s="134"/>
      <c r="AK160" s="208"/>
      <c r="AL160" s="290"/>
      <c r="AM160" s="88" t="str">
        <f t="shared" si="14"/>
        <v/>
      </c>
      <c r="AN160" s="123" t="str">
        <f t="shared" si="15"/>
        <v/>
      </c>
      <c r="AO160" s="123" t="str">
        <f t="shared" si="16"/>
        <v/>
      </c>
      <c r="AP160" s="123" t="str">
        <f t="shared" si="17"/>
        <v/>
      </c>
      <c r="AQ160" s="89" t="str">
        <f t="shared" si="18"/>
        <v/>
      </c>
      <c r="AR160" s="39"/>
      <c r="AS160" s="234"/>
      <c r="AT160" s="39"/>
    </row>
    <row r="161" spans="2:46" ht="13.5" customHeight="1" x14ac:dyDescent="0.15">
      <c r="B161" s="290"/>
      <c r="C161" s="29" t="s">
        <v>38</v>
      </c>
      <c r="D161" s="187"/>
      <c r="E161" s="58"/>
      <c r="F161" s="188"/>
      <c r="G161" s="188"/>
      <c r="H161" s="188"/>
      <c r="I161" s="64"/>
      <c r="J161" s="64"/>
      <c r="K161" s="189"/>
      <c r="L161" s="259"/>
      <c r="M161" s="259"/>
      <c r="N161" s="58"/>
      <c r="O161" s="30"/>
      <c r="P161" s="58"/>
      <c r="Q161" s="30"/>
      <c r="R161" s="134"/>
      <c r="S161" s="206"/>
      <c r="T161" s="290"/>
      <c r="U161" s="29" t="s">
        <v>38</v>
      </c>
      <c r="V161" s="187"/>
      <c r="W161" s="58"/>
      <c r="X161" s="188"/>
      <c r="Y161" s="188"/>
      <c r="Z161" s="188"/>
      <c r="AA161" s="64"/>
      <c r="AB161" s="64"/>
      <c r="AC161" s="189"/>
      <c r="AD161" s="259"/>
      <c r="AE161" s="259"/>
      <c r="AF161" s="58"/>
      <c r="AG161" s="30"/>
      <c r="AH161" s="58"/>
      <c r="AI161" s="30"/>
      <c r="AJ161" s="134"/>
      <c r="AK161" s="208"/>
      <c r="AL161" s="290"/>
      <c r="AM161" s="88" t="str">
        <f t="shared" ref="AM161:AM224" si="19">IF(OR(X161="",F161=""),"",X161-F161)</f>
        <v/>
      </c>
      <c r="AN161" s="123" t="str">
        <f t="shared" ref="AN161:AN224" si="20">IF(OR(Y161="",G161=""),"",Y161-G161)</f>
        <v/>
      </c>
      <c r="AO161" s="123" t="str">
        <f t="shared" ref="AO161:AO224" si="21">IF(OR(Z161="",H161=""),"",Z161-H161)</f>
        <v/>
      </c>
      <c r="AP161" s="123" t="str">
        <f t="shared" ref="AP161:AP224" si="22">IF(OR(AA161="",I161=""),"",AA161-I161)</f>
        <v/>
      </c>
      <c r="AQ161" s="89" t="str">
        <f t="shared" ref="AQ161:AQ224" si="23">IF(OR(AB161="",J161=""),"",AB161-J161)</f>
        <v/>
      </c>
      <c r="AR161" s="39"/>
      <c r="AS161" s="234"/>
      <c r="AT161" s="39"/>
    </row>
    <row r="162" spans="2:46" ht="13.5" customHeight="1" thickBot="1" x14ac:dyDescent="0.2">
      <c r="B162" s="291"/>
      <c r="C162" s="29"/>
      <c r="D162" s="187"/>
      <c r="E162" s="58"/>
      <c r="F162" s="190"/>
      <c r="G162" s="190"/>
      <c r="H162" s="190"/>
      <c r="I162" s="58"/>
      <c r="J162" s="58"/>
      <c r="K162" s="189"/>
      <c r="L162" s="259"/>
      <c r="M162" s="259"/>
      <c r="N162" s="58"/>
      <c r="O162" s="30"/>
      <c r="P162" s="58"/>
      <c r="Q162" s="30"/>
      <c r="R162" s="185"/>
      <c r="S162" s="206"/>
      <c r="T162" s="291"/>
      <c r="U162" s="29"/>
      <c r="V162" s="187"/>
      <c r="W162" s="58"/>
      <c r="X162" s="190"/>
      <c r="Y162" s="190"/>
      <c r="Z162" s="190"/>
      <c r="AA162" s="58"/>
      <c r="AB162" s="58"/>
      <c r="AC162" s="189"/>
      <c r="AD162" s="259"/>
      <c r="AE162" s="259"/>
      <c r="AF162" s="58"/>
      <c r="AG162" s="30"/>
      <c r="AH162" s="58"/>
      <c r="AI162" s="30"/>
      <c r="AJ162" s="185"/>
      <c r="AK162" s="208"/>
      <c r="AL162" s="291"/>
      <c r="AM162" s="124" t="str">
        <f t="shared" si="19"/>
        <v/>
      </c>
      <c r="AN162" s="125" t="str">
        <f t="shared" si="20"/>
        <v/>
      </c>
      <c r="AO162" s="125" t="str">
        <f t="shared" si="21"/>
        <v/>
      </c>
      <c r="AP162" s="125" t="str">
        <f t="shared" si="22"/>
        <v/>
      </c>
      <c r="AQ162" s="126" t="str">
        <f t="shared" si="23"/>
        <v/>
      </c>
      <c r="AR162" s="39"/>
      <c r="AS162" s="234"/>
      <c r="AT162" s="39"/>
    </row>
    <row r="163" spans="2:46" ht="13.5" customHeight="1" x14ac:dyDescent="0.15">
      <c r="B163" s="289" t="s">
        <v>98</v>
      </c>
      <c r="C163" s="27" t="s">
        <v>34</v>
      </c>
      <c r="D163" s="41"/>
      <c r="E163" s="57"/>
      <c r="F163" s="98"/>
      <c r="G163" s="98"/>
      <c r="H163" s="98"/>
      <c r="I163" s="62"/>
      <c r="J163" s="62"/>
      <c r="K163" s="63"/>
      <c r="L163" s="258"/>
      <c r="M163" s="258"/>
      <c r="N163" s="57"/>
      <c r="O163" s="28"/>
      <c r="P163" s="57"/>
      <c r="Q163" s="28"/>
      <c r="R163" s="133"/>
      <c r="S163" s="206"/>
      <c r="T163" s="289" t="s">
        <v>98</v>
      </c>
      <c r="U163" s="27" t="s">
        <v>34</v>
      </c>
      <c r="V163" s="41"/>
      <c r="W163" s="57"/>
      <c r="X163" s="98"/>
      <c r="Y163" s="98"/>
      <c r="Z163" s="98"/>
      <c r="AA163" s="62"/>
      <c r="AB163" s="62"/>
      <c r="AC163" s="63"/>
      <c r="AD163" s="258"/>
      <c r="AE163" s="258"/>
      <c r="AF163" s="57"/>
      <c r="AG163" s="28"/>
      <c r="AH163" s="57"/>
      <c r="AI163" s="28"/>
      <c r="AJ163" s="133"/>
      <c r="AK163" s="208"/>
      <c r="AL163" s="289" t="s">
        <v>98</v>
      </c>
      <c r="AM163" s="121" t="str">
        <f t="shared" si="19"/>
        <v/>
      </c>
      <c r="AN163" s="97" t="str">
        <f t="shared" si="20"/>
        <v/>
      </c>
      <c r="AO163" s="97" t="str">
        <f t="shared" si="21"/>
        <v/>
      </c>
      <c r="AP163" s="97" t="str">
        <f t="shared" si="22"/>
        <v/>
      </c>
      <c r="AQ163" s="122" t="str">
        <f t="shared" si="23"/>
        <v/>
      </c>
      <c r="AR163" s="39"/>
      <c r="AS163" s="234"/>
      <c r="AT163" s="39"/>
    </row>
    <row r="164" spans="2:46" ht="13.5" customHeight="1" x14ac:dyDescent="0.15">
      <c r="B164" s="290"/>
      <c r="C164" s="29" t="s">
        <v>35</v>
      </c>
      <c r="D164" s="187"/>
      <c r="E164" s="58"/>
      <c r="F164" s="188"/>
      <c r="G164" s="188"/>
      <c r="H164" s="188"/>
      <c r="I164" s="64"/>
      <c r="J164" s="64"/>
      <c r="K164" s="189"/>
      <c r="L164" s="259"/>
      <c r="M164" s="259"/>
      <c r="N164" s="58"/>
      <c r="O164" s="30"/>
      <c r="P164" s="58"/>
      <c r="Q164" s="30"/>
      <c r="R164" s="134"/>
      <c r="S164" s="206"/>
      <c r="T164" s="290"/>
      <c r="U164" s="29" t="s">
        <v>35</v>
      </c>
      <c r="V164" s="187"/>
      <c r="W164" s="58"/>
      <c r="X164" s="188"/>
      <c r="Y164" s="188"/>
      <c r="Z164" s="188"/>
      <c r="AA164" s="64"/>
      <c r="AB164" s="64"/>
      <c r="AC164" s="189"/>
      <c r="AD164" s="259"/>
      <c r="AE164" s="259"/>
      <c r="AF164" s="58"/>
      <c r="AG164" s="30"/>
      <c r="AH164" s="58"/>
      <c r="AI164" s="30"/>
      <c r="AJ164" s="134"/>
      <c r="AK164" s="208"/>
      <c r="AL164" s="290"/>
      <c r="AM164" s="88" t="str">
        <f t="shared" si="19"/>
        <v/>
      </c>
      <c r="AN164" s="123" t="str">
        <f t="shared" si="20"/>
        <v/>
      </c>
      <c r="AO164" s="123" t="str">
        <f t="shared" si="21"/>
        <v/>
      </c>
      <c r="AP164" s="123" t="str">
        <f t="shared" si="22"/>
        <v/>
      </c>
      <c r="AQ164" s="89" t="str">
        <f t="shared" si="23"/>
        <v/>
      </c>
      <c r="AR164" s="39"/>
      <c r="AS164" s="234"/>
      <c r="AT164" s="39"/>
    </row>
    <row r="165" spans="2:46" ht="13.5" customHeight="1" x14ac:dyDescent="0.15">
      <c r="B165" s="290"/>
      <c r="C165" s="29" t="s">
        <v>36</v>
      </c>
      <c r="D165" s="187"/>
      <c r="E165" s="58"/>
      <c r="F165" s="188"/>
      <c r="G165" s="188"/>
      <c r="H165" s="188"/>
      <c r="I165" s="64"/>
      <c r="J165" s="64"/>
      <c r="K165" s="189"/>
      <c r="L165" s="259"/>
      <c r="M165" s="259"/>
      <c r="N165" s="58"/>
      <c r="O165" s="30"/>
      <c r="P165" s="58"/>
      <c r="Q165" s="30"/>
      <c r="R165" s="134"/>
      <c r="S165" s="206"/>
      <c r="T165" s="290"/>
      <c r="U165" s="29" t="s">
        <v>36</v>
      </c>
      <c r="V165" s="187"/>
      <c r="W165" s="58"/>
      <c r="X165" s="188"/>
      <c r="Y165" s="188"/>
      <c r="Z165" s="188"/>
      <c r="AA165" s="64"/>
      <c r="AB165" s="64"/>
      <c r="AC165" s="189"/>
      <c r="AD165" s="259"/>
      <c r="AE165" s="259"/>
      <c r="AF165" s="58"/>
      <c r="AG165" s="30"/>
      <c r="AH165" s="58"/>
      <c r="AI165" s="30"/>
      <c r="AJ165" s="134"/>
      <c r="AK165" s="208"/>
      <c r="AL165" s="290"/>
      <c r="AM165" s="88" t="str">
        <f t="shared" si="19"/>
        <v/>
      </c>
      <c r="AN165" s="123" t="str">
        <f t="shared" si="20"/>
        <v/>
      </c>
      <c r="AO165" s="123" t="str">
        <f t="shared" si="21"/>
        <v/>
      </c>
      <c r="AP165" s="123" t="str">
        <f t="shared" si="22"/>
        <v/>
      </c>
      <c r="AQ165" s="89" t="str">
        <f t="shared" si="23"/>
        <v/>
      </c>
      <c r="AR165" s="39"/>
      <c r="AS165" s="234"/>
      <c r="AT165" s="39"/>
    </row>
    <row r="166" spans="2:46" ht="13.5" customHeight="1" x14ac:dyDescent="0.15">
      <c r="B166" s="290"/>
      <c r="C166" s="29" t="s">
        <v>38</v>
      </c>
      <c r="D166" s="187"/>
      <c r="E166" s="58"/>
      <c r="F166" s="188"/>
      <c r="G166" s="188"/>
      <c r="H166" s="188"/>
      <c r="I166" s="64"/>
      <c r="J166" s="64"/>
      <c r="K166" s="189"/>
      <c r="L166" s="259"/>
      <c r="M166" s="259"/>
      <c r="N166" s="58"/>
      <c r="O166" s="30"/>
      <c r="P166" s="58"/>
      <c r="Q166" s="30"/>
      <c r="R166" s="134"/>
      <c r="S166" s="206"/>
      <c r="T166" s="290"/>
      <c r="U166" s="29" t="s">
        <v>38</v>
      </c>
      <c r="V166" s="187"/>
      <c r="W166" s="58"/>
      <c r="X166" s="188"/>
      <c r="Y166" s="188"/>
      <c r="Z166" s="188"/>
      <c r="AA166" s="64"/>
      <c r="AB166" s="64"/>
      <c r="AC166" s="189"/>
      <c r="AD166" s="259"/>
      <c r="AE166" s="259"/>
      <c r="AF166" s="58"/>
      <c r="AG166" s="30"/>
      <c r="AH166" s="58"/>
      <c r="AI166" s="30"/>
      <c r="AJ166" s="134"/>
      <c r="AK166" s="208"/>
      <c r="AL166" s="290"/>
      <c r="AM166" s="88" t="str">
        <f t="shared" si="19"/>
        <v/>
      </c>
      <c r="AN166" s="123" t="str">
        <f t="shared" si="20"/>
        <v/>
      </c>
      <c r="AO166" s="123" t="str">
        <f t="shared" si="21"/>
        <v/>
      </c>
      <c r="AP166" s="123" t="str">
        <f t="shared" si="22"/>
        <v/>
      </c>
      <c r="AQ166" s="89" t="str">
        <f t="shared" si="23"/>
        <v/>
      </c>
      <c r="AR166" s="39"/>
      <c r="AS166" s="234"/>
      <c r="AT166" s="39"/>
    </row>
    <row r="167" spans="2:46" ht="13.5" customHeight="1" thickBot="1" x14ac:dyDescent="0.2">
      <c r="B167" s="291"/>
      <c r="C167" s="29"/>
      <c r="D167" s="187"/>
      <c r="E167" s="58"/>
      <c r="F167" s="190"/>
      <c r="G167" s="190"/>
      <c r="H167" s="190"/>
      <c r="I167" s="58"/>
      <c r="J167" s="58"/>
      <c r="K167" s="189"/>
      <c r="L167" s="259"/>
      <c r="M167" s="259"/>
      <c r="N167" s="58"/>
      <c r="O167" s="30"/>
      <c r="P167" s="58"/>
      <c r="Q167" s="30"/>
      <c r="R167" s="185"/>
      <c r="S167" s="206"/>
      <c r="T167" s="291"/>
      <c r="U167" s="29"/>
      <c r="V167" s="187"/>
      <c r="W167" s="58"/>
      <c r="X167" s="190"/>
      <c r="Y167" s="190"/>
      <c r="Z167" s="190"/>
      <c r="AA167" s="58"/>
      <c r="AB167" s="58"/>
      <c r="AC167" s="189"/>
      <c r="AD167" s="259"/>
      <c r="AE167" s="259"/>
      <c r="AF167" s="58"/>
      <c r="AG167" s="30"/>
      <c r="AH167" s="58"/>
      <c r="AI167" s="30"/>
      <c r="AJ167" s="185"/>
      <c r="AK167" s="208"/>
      <c r="AL167" s="291"/>
      <c r="AM167" s="124" t="str">
        <f t="shared" si="19"/>
        <v/>
      </c>
      <c r="AN167" s="125" t="str">
        <f t="shared" si="20"/>
        <v/>
      </c>
      <c r="AO167" s="125" t="str">
        <f t="shared" si="21"/>
        <v/>
      </c>
      <c r="AP167" s="125" t="str">
        <f t="shared" si="22"/>
        <v/>
      </c>
      <c r="AQ167" s="126" t="str">
        <f t="shared" si="23"/>
        <v/>
      </c>
      <c r="AR167" s="39"/>
      <c r="AS167" s="234"/>
      <c r="AT167" s="39"/>
    </row>
    <row r="168" spans="2:46" ht="13.5" customHeight="1" x14ac:dyDescent="0.15">
      <c r="B168" s="289" t="s">
        <v>99</v>
      </c>
      <c r="C168" s="27" t="s">
        <v>34</v>
      </c>
      <c r="D168" s="41"/>
      <c r="E168" s="57"/>
      <c r="F168" s="98"/>
      <c r="G168" s="98"/>
      <c r="H168" s="98"/>
      <c r="I168" s="62"/>
      <c r="J168" s="62"/>
      <c r="K168" s="63"/>
      <c r="L168" s="258"/>
      <c r="M168" s="258"/>
      <c r="N168" s="57"/>
      <c r="O168" s="28"/>
      <c r="P168" s="57"/>
      <c r="Q168" s="28"/>
      <c r="R168" s="133"/>
      <c r="S168" s="206"/>
      <c r="T168" s="289" t="s">
        <v>99</v>
      </c>
      <c r="U168" s="27" t="s">
        <v>34</v>
      </c>
      <c r="V168" s="41"/>
      <c r="W168" s="57"/>
      <c r="X168" s="98"/>
      <c r="Y168" s="98"/>
      <c r="Z168" s="98"/>
      <c r="AA168" s="62"/>
      <c r="AB168" s="62"/>
      <c r="AC168" s="63"/>
      <c r="AD168" s="258"/>
      <c r="AE168" s="258"/>
      <c r="AF168" s="57"/>
      <c r="AG168" s="28"/>
      <c r="AH168" s="57"/>
      <c r="AI168" s="28"/>
      <c r="AJ168" s="133"/>
      <c r="AK168" s="208"/>
      <c r="AL168" s="289" t="s">
        <v>99</v>
      </c>
      <c r="AM168" s="121" t="str">
        <f t="shared" si="19"/>
        <v/>
      </c>
      <c r="AN168" s="97" t="str">
        <f t="shared" si="20"/>
        <v/>
      </c>
      <c r="AO168" s="97" t="str">
        <f t="shared" si="21"/>
        <v/>
      </c>
      <c r="AP168" s="97" t="str">
        <f t="shared" si="22"/>
        <v/>
      </c>
      <c r="AQ168" s="122" t="str">
        <f t="shared" si="23"/>
        <v/>
      </c>
      <c r="AR168" s="39"/>
      <c r="AS168" s="234"/>
      <c r="AT168" s="39"/>
    </row>
    <row r="169" spans="2:46" ht="13.5" customHeight="1" x14ac:dyDescent="0.15">
      <c r="B169" s="290"/>
      <c r="C169" s="29" t="s">
        <v>35</v>
      </c>
      <c r="D169" s="187"/>
      <c r="E169" s="58"/>
      <c r="F169" s="188"/>
      <c r="G169" s="188"/>
      <c r="H169" s="188"/>
      <c r="I169" s="64"/>
      <c r="J169" s="64"/>
      <c r="K169" s="189"/>
      <c r="L169" s="259"/>
      <c r="M169" s="259"/>
      <c r="N169" s="58"/>
      <c r="O169" s="30"/>
      <c r="P169" s="58"/>
      <c r="Q169" s="30"/>
      <c r="R169" s="134"/>
      <c r="S169" s="206"/>
      <c r="T169" s="290"/>
      <c r="U169" s="29" t="s">
        <v>35</v>
      </c>
      <c r="V169" s="187"/>
      <c r="W169" s="58"/>
      <c r="X169" s="188"/>
      <c r="Y169" s="188"/>
      <c r="Z169" s="188"/>
      <c r="AA169" s="64"/>
      <c r="AB169" s="64"/>
      <c r="AC169" s="189"/>
      <c r="AD169" s="259"/>
      <c r="AE169" s="259"/>
      <c r="AF169" s="58"/>
      <c r="AG169" s="30"/>
      <c r="AH169" s="58"/>
      <c r="AI169" s="30"/>
      <c r="AJ169" s="134"/>
      <c r="AK169" s="208"/>
      <c r="AL169" s="290"/>
      <c r="AM169" s="88" t="str">
        <f t="shared" si="19"/>
        <v/>
      </c>
      <c r="AN169" s="123" t="str">
        <f t="shared" si="20"/>
        <v/>
      </c>
      <c r="AO169" s="123" t="str">
        <f t="shared" si="21"/>
        <v/>
      </c>
      <c r="AP169" s="123" t="str">
        <f t="shared" si="22"/>
        <v/>
      </c>
      <c r="AQ169" s="89" t="str">
        <f t="shared" si="23"/>
        <v/>
      </c>
      <c r="AR169" s="39"/>
      <c r="AS169" s="234"/>
      <c r="AT169" s="39"/>
    </row>
    <row r="170" spans="2:46" ht="13.5" customHeight="1" x14ac:dyDescent="0.15">
      <c r="B170" s="290"/>
      <c r="C170" s="29" t="s">
        <v>36</v>
      </c>
      <c r="D170" s="187"/>
      <c r="E170" s="58"/>
      <c r="F170" s="188"/>
      <c r="G170" s="188"/>
      <c r="H170" s="188"/>
      <c r="I170" s="64"/>
      <c r="J170" s="64"/>
      <c r="K170" s="189"/>
      <c r="L170" s="259"/>
      <c r="M170" s="259"/>
      <c r="N170" s="58"/>
      <c r="O170" s="30"/>
      <c r="P170" s="58"/>
      <c r="Q170" s="30"/>
      <c r="R170" s="134"/>
      <c r="S170" s="206"/>
      <c r="T170" s="290"/>
      <c r="U170" s="29" t="s">
        <v>36</v>
      </c>
      <c r="V170" s="187"/>
      <c r="W170" s="58"/>
      <c r="X170" s="188"/>
      <c r="Y170" s="188"/>
      <c r="Z170" s="188"/>
      <c r="AA170" s="64"/>
      <c r="AB170" s="64"/>
      <c r="AC170" s="189"/>
      <c r="AD170" s="259"/>
      <c r="AE170" s="259"/>
      <c r="AF170" s="58"/>
      <c r="AG170" s="30"/>
      <c r="AH170" s="58"/>
      <c r="AI170" s="30"/>
      <c r="AJ170" s="134"/>
      <c r="AK170" s="208"/>
      <c r="AL170" s="290"/>
      <c r="AM170" s="88" t="str">
        <f t="shared" si="19"/>
        <v/>
      </c>
      <c r="AN170" s="123" t="str">
        <f t="shared" si="20"/>
        <v/>
      </c>
      <c r="AO170" s="123" t="str">
        <f t="shared" si="21"/>
        <v/>
      </c>
      <c r="AP170" s="123" t="str">
        <f t="shared" si="22"/>
        <v/>
      </c>
      <c r="AQ170" s="89" t="str">
        <f t="shared" si="23"/>
        <v/>
      </c>
      <c r="AR170" s="39"/>
      <c r="AS170" s="234"/>
      <c r="AT170" s="39"/>
    </row>
    <row r="171" spans="2:46" ht="13.5" customHeight="1" x14ac:dyDescent="0.15">
      <c r="B171" s="290"/>
      <c r="C171" s="29" t="s">
        <v>38</v>
      </c>
      <c r="D171" s="187"/>
      <c r="E171" s="58"/>
      <c r="F171" s="188"/>
      <c r="G171" s="188"/>
      <c r="H171" s="188"/>
      <c r="I171" s="64"/>
      <c r="J171" s="64"/>
      <c r="K171" s="189"/>
      <c r="L171" s="259"/>
      <c r="M171" s="259"/>
      <c r="N171" s="58"/>
      <c r="O171" s="30"/>
      <c r="P171" s="58"/>
      <c r="Q171" s="30"/>
      <c r="R171" s="134"/>
      <c r="S171" s="206"/>
      <c r="T171" s="290"/>
      <c r="U171" s="29" t="s">
        <v>38</v>
      </c>
      <c r="V171" s="187"/>
      <c r="W171" s="58"/>
      <c r="X171" s="188"/>
      <c r="Y171" s="188"/>
      <c r="Z171" s="188"/>
      <c r="AA171" s="64"/>
      <c r="AB171" s="64"/>
      <c r="AC171" s="189"/>
      <c r="AD171" s="259"/>
      <c r="AE171" s="259"/>
      <c r="AF171" s="58"/>
      <c r="AG171" s="30"/>
      <c r="AH171" s="58"/>
      <c r="AI171" s="30"/>
      <c r="AJ171" s="134"/>
      <c r="AK171" s="208"/>
      <c r="AL171" s="290"/>
      <c r="AM171" s="88" t="str">
        <f t="shared" si="19"/>
        <v/>
      </c>
      <c r="AN171" s="123" t="str">
        <f t="shared" si="20"/>
        <v/>
      </c>
      <c r="AO171" s="123" t="str">
        <f t="shared" si="21"/>
        <v/>
      </c>
      <c r="AP171" s="123" t="str">
        <f t="shared" si="22"/>
        <v/>
      </c>
      <c r="AQ171" s="89" t="str">
        <f t="shared" si="23"/>
        <v/>
      </c>
      <c r="AR171" s="39"/>
      <c r="AS171" s="234"/>
      <c r="AT171" s="39"/>
    </row>
    <row r="172" spans="2:46" ht="13.5" customHeight="1" thickBot="1" x14ac:dyDescent="0.2">
      <c r="B172" s="291"/>
      <c r="C172" s="29"/>
      <c r="D172" s="187"/>
      <c r="E172" s="58"/>
      <c r="F172" s="190"/>
      <c r="G172" s="190"/>
      <c r="H172" s="190"/>
      <c r="I172" s="58"/>
      <c r="J172" s="58"/>
      <c r="K172" s="189"/>
      <c r="L172" s="259"/>
      <c r="M172" s="259"/>
      <c r="N172" s="58"/>
      <c r="O172" s="30"/>
      <c r="P172" s="58"/>
      <c r="Q172" s="30"/>
      <c r="R172" s="185"/>
      <c r="S172" s="206"/>
      <c r="T172" s="291"/>
      <c r="U172" s="29"/>
      <c r="V172" s="187"/>
      <c r="W172" s="58"/>
      <c r="X172" s="190"/>
      <c r="Y172" s="190"/>
      <c r="Z172" s="190"/>
      <c r="AA172" s="58"/>
      <c r="AB172" s="58"/>
      <c r="AC172" s="189"/>
      <c r="AD172" s="259"/>
      <c r="AE172" s="259"/>
      <c r="AF172" s="58"/>
      <c r="AG172" s="30"/>
      <c r="AH172" s="58"/>
      <c r="AI172" s="30"/>
      <c r="AJ172" s="185"/>
      <c r="AK172" s="208"/>
      <c r="AL172" s="291"/>
      <c r="AM172" s="124" t="str">
        <f t="shared" si="19"/>
        <v/>
      </c>
      <c r="AN172" s="125" t="str">
        <f t="shared" si="20"/>
        <v/>
      </c>
      <c r="AO172" s="125" t="str">
        <f t="shared" si="21"/>
        <v/>
      </c>
      <c r="AP172" s="125" t="str">
        <f t="shared" si="22"/>
        <v/>
      </c>
      <c r="AQ172" s="126" t="str">
        <f t="shared" si="23"/>
        <v/>
      </c>
      <c r="AR172" s="39"/>
      <c r="AS172" s="234"/>
      <c r="AT172" s="39"/>
    </row>
    <row r="173" spans="2:46" ht="13.5" customHeight="1" x14ac:dyDescent="0.15">
      <c r="B173" s="289" t="s">
        <v>100</v>
      </c>
      <c r="C173" s="27" t="s">
        <v>34</v>
      </c>
      <c r="D173" s="41"/>
      <c r="E173" s="57"/>
      <c r="F173" s="98"/>
      <c r="G173" s="98"/>
      <c r="H173" s="98"/>
      <c r="I173" s="62"/>
      <c r="J173" s="62"/>
      <c r="K173" s="63"/>
      <c r="L173" s="258"/>
      <c r="M173" s="258"/>
      <c r="N173" s="57"/>
      <c r="O173" s="28"/>
      <c r="P173" s="57"/>
      <c r="Q173" s="28"/>
      <c r="R173" s="133"/>
      <c r="S173" s="206"/>
      <c r="T173" s="289" t="s">
        <v>100</v>
      </c>
      <c r="U173" s="27" t="s">
        <v>34</v>
      </c>
      <c r="V173" s="41"/>
      <c r="W173" s="57"/>
      <c r="X173" s="98"/>
      <c r="Y173" s="98"/>
      <c r="Z173" s="98"/>
      <c r="AA173" s="62"/>
      <c r="AB173" s="62"/>
      <c r="AC173" s="63"/>
      <c r="AD173" s="258"/>
      <c r="AE173" s="258"/>
      <c r="AF173" s="57"/>
      <c r="AG173" s="28"/>
      <c r="AH173" s="57"/>
      <c r="AI173" s="28"/>
      <c r="AJ173" s="133"/>
      <c r="AK173" s="208"/>
      <c r="AL173" s="289" t="s">
        <v>100</v>
      </c>
      <c r="AM173" s="121" t="str">
        <f t="shared" si="19"/>
        <v/>
      </c>
      <c r="AN173" s="97" t="str">
        <f t="shared" si="20"/>
        <v/>
      </c>
      <c r="AO173" s="97" t="str">
        <f t="shared" si="21"/>
        <v/>
      </c>
      <c r="AP173" s="97" t="str">
        <f t="shared" si="22"/>
        <v/>
      </c>
      <c r="AQ173" s="122" t="str">
        <f t="shared" si="23"/>
        <v/>
      </c>
      <c r="AR173" s="39"/>
      <c r="AS173" s="234"/>
      <c r="AT173" s="39"/>
    </row>
    <row r="174" spans="2:46" ht="13.5" customHeight="1" x14ac:dyDescent="0.15">
      <c r="B174" s="290"/>
      <c r="C174" s="29" t="s">
        <v>35</v>
      </c>
      <c r="D174" s="187"/>
      <c r="E174" s="58"/>
      <c r="F174" s="188"/>
      <c r="G174" s="188"/>
      <c r="H174" s="188"/>
      <c r="I174" s="64"/>
      <c r="J174" s="64"/>
      <c r="K174" s="189"/>
      <c r="L174" s="259"/>
      <c r="M174" s="259"/>
      <c r="N174" s="58"/>
      <c r="O174" s="30"/>
      <c r="P174" s="58"/>
      <c r="Q174" s="30"/>
      <c r="R174" s="134"/>
      <c r="S174" s="206"/>
      <c r="T174" s="290"/>
      <c r="U174" s="29" t="s">
        <v>35</v>
      </c>
      <c r="V174" s="187"/>
      <c r="W174" s="58"/>
      <c r="X174" s="188"/>
      <c r="Y174" s="188"/>
      <c r="Z174" s="188"/>
      <c r="AA174" s="64"/>
      <c r="AB174" s="64"/>
      <c r="AC174" s="189"/>
      <c r="AD174" s="259"/>
      <c r="AE174" s="259"/>
      <c r="AF174" s="58"/>
      <c r="AG174" s="30"/>
      <c r="AH174" s="58"/>
      <c r="AI174" s="30"/>
      <c r="AJ174" s="134"/>
      <c r="AK174" s="208"/>
      <c r="AL174" s="290"/>
      <c r="AM174" s="88" t="str">
        <f t="shared" si="19"/>
        <v/>
      </c>
      <c r="AN174" s="123" t="str">
        <f t="shared" si="20"/>
        <v/>
      </c>
      <c r="AO174" s="123" t="str">
        <f t="shared" si="21"/>
        <v/>
      </c>
      <c r="AP174" s="123" t="str">
        <f t="shared" si="22"/>
        <v/>
      </c>
      <c r="AQ174" s="89" t="str">
        <f t="shared" si="23"/>
        <v/>
      </c>
      <c r="AR174" s="39"/>
      <c r="AS174" s="234"/>
      <c r="AT174" s="39"/>
    </row>
    <row r="175" spans="2:46" ht="13.5" customHeight="1" x14ac:dyDescent="0.15">
      <c r="B175" s="290"/>
      <c r="C175" s="29" t="s">
        <v>36</v>
      </c>
      <c r="D175" s="187"/>
      <c r="E175" s="58"/>
      <c r="F175" s="188"/>
      <c r="G175" s="188"/>
      <c r="H175" s="188"/>
      <c r="I175" s="64"/>
      <c r="J175" s="64"/>
      <c r="K175" s="189"/>
      <c r="L175" s="259"/>
      <c r="M175" s="259"/>
      <c r="N175" s="58"/>
      <c r="O175" s="30"/>
      <c r="P175" s="58"/>
      <c r="Q175" s="30"/>
      <c r="R175" s="134"/>
      <c r="S175" s="206"/>
      <c r="T175" s="290"/>
      <c r="U175" s="29" t="s">
        <v>36</v>
      </c>
      <c r="V175" s="187"/>
      <c r="W175" s="58"/>
      <c r="X175" s="188"/>
      <c r="Y175" s="188"/>
      <c r="Z175" s="188"/>
      <c r="AA175" s="64"/>
      <c r="AB175" s="64"/>
      <c r="AC175" s="189"/>
      <c r="AD175" s="259"/>
      <c r="AE175" s="259"/>
      <c r="AF175" s="58"/>
      <c r="AG175" s="30"/>
      <c r="AH175" s="58"/>
      <c r="AI175" s="30"/>
      <c r="AJ175" s="134"/>
      <c r="AK175" s="208"/>
      <c r="AL175" s="290"/>
      <c r="AM175" s="88" t="str">
        <f t="shared" si="19"/>
        <v/>
      </c>
      <c r="AN175" s="123" t="str">
        <f t="shared" si="20"/>
        <v/>
      </c>
      <c r="AO175" s="123" t="str">
        <f t="shared" si="21"/>
        <v/>
      </c>
      <c r="AP175" s="123" t="str">
        <f t="shared" si="22"/>
        <v/>
      </c>
      <c r="AQ175" s="89" t="str">
        <f t="shared" si="23"/>
        <v/>
      </c>
      <c r="AR175" s="39"/>
      <c r="AS175" s="234"/>
      <c r="AT175" s="39"/>
    </row>
    <row r="176" spans="2:46" ht="13.5" customHeight="1" x14ac:dyDescent="0.15">
      <c r="B176" s="290"/>
      <c r="C176" s="29" t="s">
        <v>38</v>
      </c>
      <c r="D176" s="187"/>
      <c r="E176" s="58"/>
      <c r="F176" s="188"/>
      <c r="G176" s="188"/>
      <c r="H176" s="188"/>
      <c r="I176" s="64"/>
      <c r="J176" s="64"/>
      <c r="K176" s="189"/>
      <c r="L176" s="259"/>
      <c r="M176" s="259"/>
      <c r="N176" s="58"/>
      <c r="O176" s="30"/>
      <c r="P176" s="58"/>
      <c r="Q176" s="30"/>
      <c r="R176" s="134"/>
      <c r="S176" s="206"/>
      <c r="T176" s="290"/>
      <c r="U176" s="29" t="s">
        <v>38</v>
      </c>
      <c r="V176" s="187"/>
      <c r="W176" s="58"/>
      <c r="X176" s="188"/>
      <c r="Y176" s="188"/>
      <c r="Z176" s="188"/>
      <c r="AA176" s="64"/>
      <c r="AB176" s="64"/>
      <c r="AC176" s="189"/>
      <c r="AD176" s="259"/>
      <c r="AE176" s="259"/>
      <c r="AF176" s="58"/>
      <c r="AG176" s="30"/>
      <c r="AH176" s="58"/>
      <c r="AI176" s="30"/>
      <c r="AJ176" s="134"/>
      <c r="AK176" s="208"/>
      <c r="AL176" s="290"/>
      <c r="AM176" s="88" t="str">
        <f t="shared" si="19"/>
        <v/>
      </c>
      <c r="AN176" s="123" t="str">
        <f t="shared" si="20"/>
        <v/>
      </c>
      <c r="AO176" s="123" t="str">
        <f t="shared" si="21"/>
        <v/>
      </c>
      <c r="AP176" s="123" t="str">
        <f t="shared" si="22"/>
        <v/>
      </c>
      <c r="AQ176" s="89" t="str">
        <f t="shared" si="23"/>
        <v/>
      </c>
      <c r="AR176" s="39"/>
      <c r="AS176" s="234"/>
      <c r="AT176" s="39"/>
    </row>
    <row r="177" spans="2:46" ht="13.5" customHeight="1" thickBot="1" x14ac:dyDescent="0.2">
      <c r="B177" s="291"/>
      <c r="C177" s="29"/>
      <c r="D177" s="187"/>
      <c r="E177" s="58"/>
      <c r="F177" s="190"/>
      <c r="G177" s="190"/>
      <c r="H177" s="190"/>
      <c r="I177" s="58"/>
      <c r="J177" s="58"/>
      <c r="K177" s="189"/>
      <c r="L177" s="259"/>
      <c r="M177" s="259"/>
      <c r="N177" s="58"/>
      <c r="O177" s="30"/>
      <c r="P177" s="58"/>
      <c r="Q177" s="30"/>
      <c r="R177" s="185"/>
      <c r="S177" s="206"/>
      <c r="T177" s="291"/>
      <c r="U177" s="29"/>
      <c r="V177" s="187"/>
      <c r="W177" s="58"/>
      <c r="X177" s="190"/>
      <c r="Y177" s="190"/>
      <c r="Z177" s="190"/>
      <c r="AA177" s="58"/>
      <c r="AB177" s="58"/>
      <c r="AC177" s="189"/>
      <c r="AD177" s="259"/>
      <c r="AE177" s="259"/>
      <c r="AF177" s="58"/>
      <c r="AG177" s="30"/>
      <c r="AH177" s="58"/>
      <c r="AI177" s="30"/>
      <c r="AJ177" s="185"/>
      <c r="AK177" s="208"/>
      <c r="AL177" s="291"/>
      <c r="AM177" s="124" t="str">
        <f t="shared" si="19"/>
        <v/>
      </c>
      <c r="AN177" s="125" t="str">
        <f t="shared" si="20"/>
        <v/>
      </c>
      <c r="AO177" s="125" t="str">
        <f t="shared" si="21"/>
        <v/>
      </c>
      <c r="AP177" s="125" t="str">
        <f t="shared" si="22"/>
        <v/>
      </c>
      <c r="AQ177" s="126" t="str">
        <f t="shared" si="23"/>
        <v/>
      </c>
      <c r="AR177" s="39"/>
      <c r="AS177" s="234"/>
      <c r="AT177" s="39"/>
    </row>
    <row r="178" spans="2:46" ht="13.5" customHeight="1" x14ac:dyDescent="0.15">
      <c r="B178" s="289" t="s">
        <v>101</v>
      </c>
      <c r="C178" s="27" t="s">
        <v>34</v>
      </c>
      <c r="D178" s="41"/>
      <c r="E178" s="57"/>
      <c r="F178" s="98"/>
      <c r="G178" s="98"/>
      <c r="H178" s="98"/>
      <c r="I178" s="62"/>
      <c r="J178" s="62"/>
      <c r="K178" s="63"/>
      <c r="L178" s="258"/>
      <c r="M178" s="258"/>
      <c r="N178" s="57"/>
      <c r="O178" s="28"/>
      <c r="P178" s="57"/>
      <c r="Q178" s="28"/>
      <c r="R178" s="133"/>
      <c r="S178" s="206"/>
      <c r="T178" s="289" t="s">
        <v>101</v>
      </c>
      <c r="U178" s="27" t="s">
        <v>34</v>
      </c>
      <c r="V178" s="41"/>
      <c r="W178" s="57"/>
      <c r="X178" s="98"/>
      <c r="Y178" s="98"/>
      <c r="Z178" s="98"/>
      <c r="AA178" s="62"/>
      <c r="AB178" s="62"/>
      <c r="AC178" s="63"/>
      <c r="AD178" s="258"/>
      <c r="AE178" s="258"/>
      <c r="AF178" s="57"/>
      <c r="AG178" s="28"/>
      <c r="AH178" s="57"/>
      <c r="AI178" s="28"/>
      <c r="AJ178" s="133"/>
      <c r="AK178" s="208"/>
      <c r="AL178" s="289" t="s">
        <v>101</v>
      </c>
      <c r="AM178" s="121" t="str">
        <f t="shared" si="19"/>
        <v/>
      </c>
      <c r="AN178" s="97" t="str">
        <f t="shared" si="20"/>
        <v/>
      </c>
      <c r="AO178" s="97" t="str">
        <f t="shared" si="21"/>
        <v/>
      </c>
      <c r="AP178" s="97" t="str">
        <f t="shared" si="22"/>
        <v/>
      </c>
      <c r="AQ178" s="122" t="str">
        <f t="shared" si="23"/>
        <v/>
      </c>
      <c r="AR178" s="39"/>
      <c r="AS178" s="234"/>
      <c r="AT178" s="39"/>
    </row>
    <row r="179" spans="2:46" ht="13.5" customHeight="1" x14ac:dyDescent="0.15">
      <c r="B179" s="290"/>
      <c r="C179" s="29" t="s">
        <v>35</v>
      </c>
      <c r="D179" s="187"/>
      <c r="E179" s="58"/>
      <c r="F179" s="188"/>
      <c r="G179" s="188"/>
      <c r="H179" s="188"/>
      <c r="I179" s="64"/>
      <c r="J179" s="64"/>
      <c r="K179" s="189"/>
      <c r="L179" s="259"/>
      <c r="M179" s="259"/>
      <c r="N179" s="58"/>
      <c r="O179" s="30"/>
      <c r="P179" s="58"/>
      <c r="Q179" s="30"/>
      <c r="R179" s="134"/>
      <c r="S179" s="206"/>
      <c r="T179" s="290"/>
      <c r="U179" s="29" t="s">
        <v>35</v>
      </c>
      <c r="V179" s="187"/>
      <c r="W179" s="58"/>
      <c r="X179" s="188"/>
      <c r="Y179" s="188"/>
      <c r="Z179" s="188"/>
      <c r="AA179" s="64"/>
      <c r="AB179" s="64"/>
      <c r="AC179" s="189"/>
      <c r="AD179" s="259"/>
      <c r="AE179" s="259"/>
      <c r="AF179" s="58"/>
      <c r="AG179" s="30"/>
      <c r="AH179" s="58"/>
      <c r="AI179" s="30"/>
      <c r="AJ179" s="134"/>
      <c r="AK179" s="208"/>
      <c r="AL179" s="290"/>
      <c r="AM179" s="88" t="str">
        <f t="shared" si="19"/>
        <v/>
      </c>
      <c r="AN179" s="123" t="str">
        <f t="shared" si="20"/>
        <v/>
      </c>
      <c r="AO179" s="123" t="str">
        <f t="shared" si="21"/>
        <v/>
      </c>
      <c r="AP179" s="123" t="str">
        <f t="shared" si="22"/>
        <v/>
      </c>
      <c r="AQ179" s="89" t="str">
        <f t="shared" si="23"/>
        <v/>
      </c>
      <c r="AR179" s="39"/>
      <c r="AS179" s="234"/>
      <c r="AT179" s="39"/>
    </row>
    <row r="180" spans="2:46" ht="13.5" customHeight="1" x14ac:dyDescent="0.15">
      <c r="B180" s="290"/>
      <c r="C180" s="29" t="s">
        <v>36</v>
      </c>
      <c r="D180" s="187"/>
      <c r="E180" s="58"/>
      <c r="F180" s="188"/>
      <c r="G180" s="188"/>
      <c r="H180" s="188"/>
      <c r="I180" s="64"/>
      <c r="J180" s="64"/>
      <c r="K180" s="189"/>
      <c r="L180" s="259"/>
      <c r="M180" s="259"/>
      <c r="N180" s="58"/>
      <c r="O180" s="30"/>
      <c r="P180" s="58"/>
      <c r="Q180" s="30"/>
      <c r="R180" s="134"/>
      <c r="S180" s="206"/>
      <c r="T180" s="290"/>
      <c r="U180" s="29" t="s">
        <v>36</v>
      </c>
      <c r="V180" s="187"/>
      <c r="W180" s="58"/>
      <c r="X180" s="188"/>
      <c r="Y180" s="188"/>
      <c r="Z180" s="188"/>
      <c r="AA180" s="64"/>
      <c r="AB180" s="64"/>
      <c r="AC180" s="189"/>
      <c r="AD180" s="259"/>
      <c r="AE180" s="259"/>
      <c r="AF180" s="58"/>
      <c r="AG180" s="30"/>
      <c r="AH180" s="58"/>
      <c r="AI180" s="30"/>
      <c r="AJ180" s="134"/>
      <c r="AK180" s="208"/>
      <c r="AL180" s="290"/>
      <c r="AM180" s="88" t="str">
        <f t="shared" si="19"/>
        <v/>
      </c>
      <c r="AN180" s="123" t="str">
        <f t="shared" si="20"/>
        <v/>
      </c>
      <c r="AO180" s="123" t="str">
        <f t="shared" si="21"/>
        <v/>
      </c>
      <c r="AP180" s="123" t="str">
        <f t="shared" si="22"/>
        <v/>
      </c>
      <c r="AQ180" s="89" t="str">
        <f t="shared" si="23"/>
        <v/>
      </c>
      <c r="AR180" s="39"/>
      <c r="AS180" s="234"/>
      <c r="AT180" s="39"/>
    </row>
    <row r="181" spans="2:46" ht="13.5" customHeight="1" x14ac:dyDescent="0.15">
      <c r="B181" s="290"/>
      <c r="C181" s="29" t="s">
        <v>38</v>
      </c>
      <c r="D181" s="187"/>
      <c r="E181" s="58"/>
      <c r="F181" s="188"/>
      <c r="G181" s="188"/>
      <c r="H181" s="188"/>
      <c r="I181" s="64"/>
      <c r="J181" s="64"/>
      <c r="K181" s="189"/>
      <c r="L181" s="259"/>
      <c r="M181" s="259"/>
      <c r="N181" s="58"/>
      <c r="O181" s="30"/>
      <c r="P181" s="58"/>
      <c r="Q181" s="30"/>
      <c r="R181" s="134"/>
      <c r="S181" s="206"/>
      <c r="T181" s="290"/>
      <c r="U181" s="29" t="s">
        <v>38</v>
      </c>
      <c r="V181" s="187"/>
      <c r="W181" s="58"/>
      <c r="X181" s="188"/>
      <c r="Y181" s="188"/>
      <c r="Z181" s="188"/>
      <c r="AA181" s="64"/>
      <c r="AB181" s="64"/>
      <c r="AC181" s="189"/>
      <c r="AD181" s="259"/>
      <c r="AE181" s="259"/>
      <c r="AF181" s="58"/>
      <c r="AG181" s="30"/>
      <c r="AH181" s="58"/>
      <c r="AI181" s="30"/>
      <c r="AJ181" s="134"/>
      <c r="AK181" s="208"/>
      <c r="AL181" s="290"/>
      <c r="AM181" s="88" t="str">
        <f t="shared" si="19"/>
        <v/>
      </c>
      <c r="AN181" s="123" t="str">
        <f t="shared" si="20"/>
        <v/>
      </c>
      <c r="AO181" s="123" t="str">
        <f t="shared" si="21"/>
        <v/>
      </c>
      <c r="AP181" s="123" t="str">
        <f t="shared" si="22"/>
        <v/>
      </c>
      <c r="AQ181" s="89" t="str">
        <f t="shared" si="23"/>
        <v/>
      </c>
      <c r="AR181" s="39"/>
      <c r="AS181" s="234"/>
      <c r="AT181" s="39"/>
    </row>
    <row r="182" spans="2:46" ht="13.5" customHeight="1" thickBot="1" x14ac:dyDescent="0.2">
      <c r="B182" s="291"/>
      <c r="C182" s="29"/>
      <c r="D182" s="187"/>
      <c r="E182" s="58"/>
      <c r="F182" s="190"/>
      <c r="G182" s="190"/>
      <c r="H182" s="190"/>
      <c r="I182" s="58"/>
      <c r="J182" s="58"/>
      <c r="K182" s="189"/>
      <c r="L182" s="259"/>
      <c r="M182" s="259"/>
      <c r="N182" s="58"/>
      <c r="O182" s="30"/>
      <c r="P182" s="58"/>
      <c r="Q182" s="30"/>
      <c r="R182" s="185"/>
      <c r="S182" s="206"/>
      <c r="T182" s="291"/>
      <c r="U182" s="29"/>
      <c r="V182" s="187"/>
      <c r="W182" s="58"/>
      <c r="X182" s="190"/>
      <c r="Y182" s="190"/>
      <c r="Z182" s="190"/>
      <c r="AA182" s="58"/>
      <c r="AB182" s="58"/>
      <c r="AC182" s="189"/>
      <c r="AD182" s="259"/>
      <c r="AE182" s="259"/>
      <c r="AF182" s="58"/>
      <c r="AG182" s="30"/>
      <c r="AH182" s="58"/>
      <c r="AI182" s="30"/>
      <c r="AJ182" s="185"/>
      <c r="AK182" s="208"/>
      <c r="AL182" s="291"/>
      <c r="AM182" s="124" t="str">
        <f t="shared" si="19"/>
        <v/>
      </c>
      <c r="AN182" s="125" t="str">
        <f t="shared" si="20"/>
        <v/>
      </c>
      <c r="AO182" s="125" t="str">
        <f t="shared" si="21"/>
        <v/>
      </c>
      <c r="AP182" s="125" t="str">
        <f t="shared" si="22"/>
        <v/>
      </c>
      <c r="AQ182" s="126" t="str">
        <f t="shared" si="23"/>
        <v/>
      </c>
      <c r="AR182" s="39"/>
      <c r="AS182" s="234"/>
      <c r="AT182" s="39"/>
    </row>
    <row r="183" spans="2:46" ht="13.5" customHeight="1" x14ac:dyDescent="0.15">
      <c r="B183" s="289" t="s">
        <v>102</v>
      </c>
      <c r="C183" s="27" t="s">
        <v>34</v>
      </c>
      <c r="D183" s="41"/>
      <c r="E183" s="57"/>
      <c r="F183" s="98"/>
      <c r="G183" s="98"/>
      <c r="H183" s="98"/>
      <c r="I183" s="62"/>
      <c r="J183" s="62"/>
      <c r="K183" s="63"/>
      <c r="L183" s="258"/>
      <c r="M183" s="258"/>
      <c r="N183" s="57"/>
      <c r="O183" s="28"/>
      <c r="P183" s="57"/>
      <c r="Q183" s="28"/>
      <c r="R183" s="133"/>
      <c r="S183" s="206"/>
      <c r="T183" s="289" t="s">
        <v>102</v>
      </c>
      <c r="U183" s="27" t="s">
        <v>34</v>
      </c>
      <c r="V183" s="41"/>
      <c r="W183" s="57"/>
      <c r="X183" s="98"/>
      <c r="Y183" s="98"/>
      <c r="Z183" s="98"/>
      <c r="AA183" s="62"/>
      <c r="AB183" s="62"/>
      <c r="AC183" s="63"/>
      <c r="AD183" s="258"/>
      <c r="AE183" s="258"/>
      <c r="AF183" s="57"/>
      <c r="AG183" s="28"/>
      <c r="AH183" s="57"/>
      <c r="AI183" s="28"/>
      <c r="AJ183" s="133"/>
      <c r="AK183" s="208"/>
      <c r="AL183" s="289" t="s">
        <v>102</v>
      </c>
      <c r="AM183" s="121" t="str">
        <f t="shared" si="19"/>
        <v/>
      </c>
      <c r="AN183" s="97" t="str">
        <f t="shared" si="20"/>
        <v/>
      </c>
      <c r="AO183" s="97" t="str">
        <f t="shared" si="21"/>
        <v/>
      </c>
      <c r="AP183" s="97" t="str">
        <f t="shared" si="22"/>
        <v/>
      </c>
      <c r="AQ183" s="122" t="str">
        <f t="shared" si="23"/>
        <v/>
      </c>
      <c r="AR183" s="39"/>
      <c r="AS183" s="234"/>
      <c r="AT183" s="39"/>
    </row>
    <row r="184" spans="2:46" ht="13.5" customHeight="1" x14ac:dyDescent="0.15">
      <c r="B184" s="290"/>
      <c r="C184" s="29" t="s">
        <v>35</v>
      </c>
      <c r="D184" s="187"/>
      <c r="E184" s="58"/>
      <c r="F184" s="188"/>
      <c r="G184" s="188"/>
      <c r="H184" s="188"/>
      <c r="I184" s="64"/>
      <c r="J184" s="64"/>
      <c r="K184" s="189"/>
      <c r="L184" s="259"/>
      <c r="M184" s="259"/>
      <c r="N184" s="58"/>
      <c r="O184" s="30"/>
      <c r="P184" s="58"/>
      <c r="Q184" s="30"/>
      <c r="R184" s="134"/>
      <c r="S184" s="206"/>
      <c r="T184" s="290"/>
      <c r="U184" s="29" t="s">
        <v>35</v>
      </c>
      <c r="V184" s="187"/>
      <c r="W184" s="58"/>
      <c r="X184" s="188"/>
      <c r="Y184" s="188"/>
      <c r="Z184" s="188"/>
      <c r="AA184" s="64"/>
      <c r="AB184" s="64"/>
      <c r="AC184" s="189"/>
      <c r="AD184" s="259"/>
      <c r="AE184" s="259"/>
      <c r="AF184" s="58"/>
      <c r="AG184" s="30"/>
      <c r="AH184" s="58"/>
      <c r="AI184" s="30"/>
      <c r="AJ184" s="134"/>
      <c r="AK184" s="208"/>
      <c r="AL184" s="290"/>
      <c r="AM184" s="88" t="str">
        <f t="shared" si="19"/>
        <v/>
      </c>
      <c r="AN184" s="123" t="str">
        <f t="shared" si="20"/>
        <v/>
      </c>
      <c r="AO184" s="123" t="str">
        <f t="shared" si="21"/>
        <v/>
      </c>
      <c r="AP184" s="123" t="str">
        <f t="shared" si="22"/>
        <v/>
      </c>
      <c r="AQ184" s="89" t="str">
        <f t="shared" si="23"/>
        <v/>
      </c>
      <c r="AR184" s="39"/>
      <c r="AS184" s="234"/>
      <c r="AT184" s="39"/>
    </row>
    <row r="185" spans="2:46" ht="13.5" customHeight="1" x14ac:dyDescent="0.15">
      <c r="B185" s="290"/>
      <c r="C185" s="29" t="s">
        <v>36</v>
      </c>
      <c r="D185" s="187"/>
      <c r="E185" s="58"/>
      <c r="F185" s="188"/>
      <c r="G185" s="188"/>
      <c r="H185" s="188"/>
      <c r="I185" s="64"/>
      <c r="J185" s="64"/>
      <c r="K185" s="189"/>
      <c r="L185" s="259"/>
      <c r="M185" s="259"/>
      <c r="N185" s="58"/>
      <c r="O185" s="30"/>
      <c r="P185" s="58"/>
      <c r="Q185" s="30"/>
      <c r="R185" s="134"/>
      <c r="S185" s="206"/>
      <c r="T185" s="290"/>
      <c r="U185" s="29" t="s">
        <v>36</v>
      </c>
      <c r="V185" s="187"/>
      <c r="W185" s="58"/>
      <c r="X185" s="188"/>
      <c r="Y185" s="188"/>
      <c r="Z185" s="188"/>
      <c r="AA185" s="64"/>
      <c r="AB185" s="64"/>
      <c r="AC185" s="189"/>
      <c r="AD185" s="259"/>
      <c r="AE185" s="259"/>
      <c r="AF185" s="58"/>
      <c r="AG185" s="30"/>
      <c r="AH185" s="58"/>
      <c r="AI185" s="30"/>
      <c r="AJ185" s="134"/>
      <c r="AK185" s="208"/>
      <c r="AL185" s="290"/>
      <c r="AM185" s="88" t="str">
        <f t="shared" si="19"/>
        <v/>
      </c>
      <c r="AN185" s="123" t="str">
        <f t="shared" si="20"/>
        <v/>
      </c>
      <c r="AO185" s="123" t="str">
        <f t="shared" si="21"/>
        <v/>
      </c>
      <c r="AP185" s="123" t="str">
        <f t="shared" si="22"/>
        <v/>
      </c>
      <c r="AQ185" s="89" t="str">
        <f t="shared" si="23"/>
        <v/>
      </c>
      <c r="AR185" s="39"/>
      <c r="AS185" s="234"/>
      <c r="AT185" s="39"/>
    </row>
    <row r="186" spans="2:46" ht="13.5" customHeight="1" x14ac:dyDescent="0.15">
      <c r="B186" s="290"/>
      <c r="C186" s="29" t="s">
        <v>38</v>
      </c>
      <c r="D186" s="187"/>
      <c r="E186" s="58"/>
      <c r="F186" s="188"/>
      <c r="G186" s="188"/>
      <c r="H186" s="188"/>
      <c r="I186" s="64"/>
      <c r="J186" s="64"/>
      <c r="K186" s="189"/>
      <c r="L186" s="259"/>
      <c r="M186" s="259"/>
      <c r="N186" s="58"/>
      <c r="O186" s="30"/>
      <c r="P186" s="58"/>
      <c r="Q186" s="30"/>
      <c r="R186" s="134"/>
      <c r="S186" s="206"/>
      <c r="T186" s="290"/>
      <c r="U186" s="29" t="s">
        <v>38</v>
      </c>
      <c r="V186" s="187"/>
      <c r="W186" s="58"/>
      <c r="X186" s="188"/>
      <c r="Y186" s="188"/>
      <c r="Z186" s="188"/>
      <c r="AA186" s="64"/>
      <c r="AB186" s="64"/>
      <c r="AC186" s="189"/>
      <c r="AD186" s="259"/>
      <c r="AE186" s="259"/>
      <c r="AF186" s="58"/>
      <c r="AG186" s="30"/>
      <c r="AH186" s="58"/>
      <c r="AI186" s="30"/>
      <c r="AJ186" s="134"/>
      <c r="AK186" s="208"/>
      <c r="AL186" s="290"/>
      <c r="AM186" s="88" t="str">
        <f t="shared" si="19"/>
        <v/>
      </c>
      <c r="AN186" s="123" t="str">
        <f t="shared" si="20"/>
        <v/>
      </c>
      <c r="AO186" s="123" t="str">
        <f t="shared" si="21"/>
        <v/>
      </c>
      <c r="AP186" s="123" t="str">
        <f t="shared" si="22"/>
        <v/>
      </c>
      <c r="AQ186" s="89" t="str">
        <f t="shared" si="23"/>
        <v/>
      </c>
      <c r="AR186" s="39"/>
      <c r="AS186" s="234"/>
      <c r="AT186" s="39"/>
    </row>
    <row r="187" spans="2:46" ht="13.5" customHeight="1" thickBot="1" x14ac:dyDescent="0.2">
      <c r="B187" s="291"/>
      <c r="C187" s="29"/>
      <c r="D187" s="187"/>
      <c r="E187" s="58"/>
      <c r="F187" s="190"/>
      <c r="G187" s="190"/>
      <c r="H187" s="190"/>
      <c r="I187" s="58"/>
      <c r="J187" s="58"/>
      <c r="K187" s="189"/>
      <c r="L187" s="259"/>
      <c r="M187" s="259"/>
      <c r="N187" s="58"/>
      <c r="O187" s="30"/>
      <c r="P187" s="58"/>
      <c r="Q187" s="30"/>
      <c r="R187" s="185"/>
      <c r="S187" s="206"/>
      <c r="T187" s="291"/>
      <c r="U187" s="29"/>
      <c r="V187" s="187"/>
      <c r="W187" s="58"/>
      <c r="X187" s="190"/>
      <c r="Y187" s="190"/>
      <c r="Z187" s="190"/>
      <c r="AA187" s="58"/>
      <c r="AB187" s="58"/>
      <c r="AC187" s="189"/>
      <c r="AD187" s="259"/>
      <c r="AE187" s="259"/>
      <c r="AF187" s="58"/>
      <c r="AG187" s="30"/>
      <c r="AH187" s="58"/>
      <c r="AI187" s="30"/>
      <c r="AJ187" s="185"/>
      <c r="AK187" s="208"/>
      <c r="AL187" s="291"/>
      <c r="AM187" s="124" t="str">
        <f t="shared" si="19"/>
        <v/>
      </c>
      <c r="AN187" s="125" t="str">
        <f t="shared" si="20"/>
        <v/>
      </c>
      <c r="AO187" s="125" t="str">
        <f t="shared" si="21"/>
        <v/>
      </c>
      <c r="AP187" s="125" t="str">
        <f t="shared" si="22"/>
        <v/>
      </c>
      <c r="AQ187" s="126" t="str">
        <f t="shared" si="23"/>
        <v/>
      </c>
      <c r="AR187" s="39"/>
      <c r="AS187" s="234"/>
      <c r="AT187" s="39"/>
    </row>
    <row r="188" spans="2:46" ht="13.5" customHeight="1" x14ac:dyDescent="0.15">
      <c r="B188" s="289" t="s">
        <v>103</v>
      </c>
      <c r="C188" s="27" t="s">
        <v>34</v>
      </c>
      <c r="D188" s="41"/>
      <c r="E188" s="57"/>
      <c r="F188" s="98"/>
      <c r="G188" s="98"/>
      <c r="H188" s="98"/>
      <c r="I188" s="62"/>
      <c r="J188" s="62"/>
      <c r="K188" s="63"/>
      <c r="L188" s="258"/>
      <c r="M188" s="258"/>
      <c r="N188" s="57"/>
      <c r="O188" s="28"/>
      <c r="P188" s="57"/>
      <c r="Q188" s="28"/>
      <c r="R188" s="133"/>
      <c r="S188" s="206"/>
      <c r="T188" s="289" t="s">
        <v>103</v>
      </c>
      <c r="U188" s="27" t="s">
        <v>34</v>
      </c>
      <c r="V188" s="41"/>
      <c r="W188" s="57"/>
      <c r="X188" s="98"/>
      <c r="Y188" s="98"/>
      <c r="Z188" s="98"/>
      <c r="AA188" s="62"/>
      <c r="AB188" s="62"/>
      <c r="AC188" s="63"/>
      <c r="AD188" s="258"/>
      <c r="AE188" s="258"/>
      <c r="AF188" s="57"/>
      <c r="AG188" s="28"/>
      <c r="AH188" s="57"/>
      <c r="AI188" s="28"/>
      <c r="AJ188" s="133"/>
      <c r="AK188" s="208"/>
      <c r="AL188" s="289" t="s">
        <v>103</v>
      </c>
      <c r="AM188" s="121" t="str">
        <f t="shared" si="19"/>
        <v/>
      </c>
      <c r="AN188" s="97" t="str">
        <f t="shared" si="20"/>
        <v/>
      </c>
      <c r="AO188" s="97" t="str">
        <f t="shared" si="21"/>
        <v/>
      </c>
      <c r="AP188" s="97" t="str">
        <f t="shared" si="22"/>
        <v/>
      </c>
      <c r="AQ188" s="122" t="str">
        <f t="shared" si="23"/>
        <v/>
      </c>
      <c r="AR188" s="39"/>
      <c r="AS188" s="234"/>
      <c r="AT188" s="39"/>
    </row>
    <row r="189" spans="2:46" ht="13.5" customHeight="1" x14ac:dyDescent="0.15">
      <c r="B189" s="290"/>
      <c r="C189" s="29" t="s">
        <v>35</v>
      </c>
      <c r="D189" s="187"/>
      <c r="E189" s="58"/>
      <c r="F189" s="188"/>
      <c r="G189" s="188"/>
      <c r="H189" s="188"/>
      <c r="I189" s="64"/>
      <c r="J189" s="64"/>
      <c r="K189" s="189"/>
      <c r="L189" s="259"/>
      <c r="M189" s="259"/>
      <c r="N189" s="58"/>
      <c r="O189" s="30"/>
      <c r="P189" s="58"/>
      <c r="Q189" s="30"/>
      <c r="R189" s="134"/>
      <c r="S189" s="206"/>
      <c r="T189" s="290"/>
      <c r="U189" s="29" t="s">
        <v>35</v>
      </c>
      <c r="V189" s="187"/>
      <c r="W189" s="58"/>
      <c r="X189" s="188"/>
      <c r="Y189" s="188"/>
      <c r="Z189" s="188"/>
      <c r="AA189" s="64"/>
      <c r="AB189" s="64"/>
      <c r="AC189" s="189"/>
      <c r="AD189" s="259"/>
      <c r="AE189" s="259"/>
      <c r="AF189" s="58"/>
      <c r="AG189" s="30"/>
      <c r="AH189" s="58"/>
      <c r="AI189" s="30"/>
      <c r="AJ189" s="134"/>
      <c r="AK189" s="208"/>
      <c r="AL189" s="290"/>
      <c r="AM189" s="88" t="str">
        <f t="shared" si="19"/>
        <v/>
      </c>
      <c r="AN189" s="123" t="str">
        <f t="shared" si="20"/>
        <v/>
      </c>
      <c r="AO189" s="123" t="str">
        <f t="shared" si="21"/>
        <v/>
      </c>
      <c r="AP189" s="123" t="str">
        <f t="shared" si="22"/>
        <v/>
      </c>
      <c r="AQ189" s="89" t="str">
        <f t="shared" si="23"/>
        <v/>
      </c>
      <c r="AR189" s="39"/>
      <c r="AS189" s="234"/>
      <c r="AT189" s="39"/>
    </row>
    <row r="190" spans="2:46" ht="13.5" customHeight="1" x14ac:dyDescent="0.15">
      <c r="B190" s="290"/>
      <c r="C190" s="29" t="s">
        <v>36</v>
      </c>
      <c r="D190" s="187"/>
      <c r="E190" s="58"/>
      <c r="F190" s="188"/>
      <c r="G190" s="188"/>
      <c r="H190" s="188"/>
      <c r="I190" s="64"/>
      <c r="J190" s="64"/>
      <c r="K190" s="189"/>
      <c r="L190" s="259"/>
      <c r="M190" s="259"/>
      <c r="N190" s="58"/>
      <c r="O190" s="30"/>
      <c r="P190" s="58"/>
      <c r="Q190" s="30"/>
      <c r="R190" s="134"/>
      <c r="S190" s="206"/>
      <c r="T190" s="290"/>
      <c r="U190" s="29" t="s">
        <v>36</v>
      </c>
      <c r="V190" s="187"/>
      <c r="W190" s="58"/>
      <c r="X190" s="188"/>
      <c r="Y190" s="188"/>
      <c r="Z190" s="188"/>
      <c r="AA190" s="64"/>
      <c r="AB190" s="64"/>
      <c r="AC190" s="189"/>
      <c r="AD190" s="259"/>
      <c r="AE190" s="259"/>
      <c r="AF190" s="58"/>
      <c r="AG190" s="30"/>
      <c r="AH190" s="58"/>
      <c r="AI190" s="30"/>
      <c r="AJ190" s="134"/>
      <c r="AK190" s="208"/>
      <c r="AL190" s="290"/>
      <c r="AM190" s="88" t="str">
        <f t="shared" si="19"/>
        <v/>
      </c>
      <c r="AN190" s="123" t="str">
        <f t="shared" si="20"/>
        <v/>
      </c>
      <c r="AO190" s="123" t="str">
        <f t="shared" si="21"/>
        <v/>
      </c>
      <c r="AP190" s="123" t="str">
        <f t="shared" si="22"/>
        <v/>
      </c>
      <c r="AQ190" s="89" t="str">
        <f t="shared" si="23"/>
        <v/>
      </c>
      <c r="AR190" s="39"/>
      <c r="AS190" s="234"/>
      <c r="AT190" s="39"/>
    </row>
    <row r="191" spans="2:46" ht="13.5" customHeight="1" x14ac:dyDescent="0.15">
      <c r="B191" s="290"/>
      <c r="C191" s="29" t="s">
        <v>38</v>
      </c>
      <c r="D191" s="187"/>
      <c r="E191" s="58"/>
      <c r="F191" s="188"/>
      <c r="G191" s="188"/>
      <c r="H191" s="188"/>
      <c r="I191" s="64"/>
      <c r="J191" s="64"/>
      <c r="K191" s="189"/>
      <c r="L191" s="259"/>
      <c r="M191" s="259"/>
      <c r="N191" s="58"/>
      <c r="O191" s="30"/>
      <c r="P191" s="58"/>
      <c r="Q191" s="30"/>
      <c r="R191" s="134"/>
      <c r="S191" s="206"/>
      <c r="T191" s="290"/>
      <c r="U191" s="29" t="s">
        <v>38</v>
      </c>
      <c r="V191" s="187"/>
      <c r="W191" s="58"/>
      <c r="X191" s="188"/>
      <c r="Y191" s="188"/>
      <c r="Z191" s="188"/>
      <c r="AA191" s="64"/>
      <c r="AB191" s="64"/>
      <c r="AC191" s="189"/>
      <c r="AD191" s="259"/>
      <c r="AE191" s="259"/>
      <c r="AF191" s="58"/>
      <c r="AG191" s="30"/>
      <c r="AH191" s="58"/>
      <c r="AI191" s="30"/>
      <c r="AJ191" s="134"/>
      <c r="AK191" s="208"/>
      <c r="AL191" s="290"/>
      <c r="AM191" s="88" t="str">
        <f t="shared" si="19"/>
        <v/>
      </c>
      <c r="AN191" s="123" t="str">
        <f t="shared" si="20"/>
        <v/>
      </c>
      <c r="AO191" s="123" t="str">
        <f t="shared" si="21"/>
        <v/>
      </c>
      <c r="AP191" s="123" t="str">
        <f t="shared" si="22"/>
        <v/>
      </c>
      <c r="AQ191" s="89" t="str">
        <f t="shared" si="23"/>
        <v/>
      </c>
      <c r="AR191" s="39"/>
      <c r="AS191" s="234"/>
      <c r="AT191" s="39"/>
    </row>
    <row r="192" spans="2:46" ht="13.5" customHeight="1" thickBot="1" x14ac:dyDescent="0.2">
      <c r="B192" s="291"/>
      <c r="C192" s="29"/>
      <c r="D192" s="187"/>
      <c r="E192" s="58"/>
      <c r="F192" s="190"/>
      <c r="G192" s="190"/>
      <c r="H192" s="190"/>
      <c r="I192" s="58"/>
      <c r="J192" s="58"/>
      <c r="K192" s="189"/>
      <c r="L192" s="259"/>
      <c r="M192" s="259"/>
      <c r="N192" s="58"/>
      <c r="O192" s="30"/>
      <c r="P192" s="58"/>
      <c r="Q192" s="30"/>
      <c r="R192" s="185"/>
      <c r="S192" s="206"/>
      <c r="T192" s="291"/>
      <c r="U192" s="29"/>
      <c r="V192" s="187"/>
      <c r="W192" s="58"/>
      <c r="X192" s="190"/>
      <c r="Y192" s="190"/>
      <c r="Z192" s="190"/>
      <c r="AA192" s="58"/>
      <c r="AB192" s="58"/>
      <c r="AC192" s="189"/>
      <c r="AD192" s="259"/>
      <c r="AE192" s="259"/>
      <c r="AF192" s="58"/>
      <c r="AG192" s="30"/>
      <c r="AH192" s="58"/>
      <c r="AI192" s="30"/>
      <c r="AJ192" s="185"/>
      <c r="AK192" s="208"/>
      <c r="AL192" s="291"/>
      <c r="AM192" s="124" t="str">
        <f t="shared" si="19"/>
        <v/>
      </c>
      <c r="AN192" s="125" t="str">
        <f t="shared" si="20"/>
        <v/>
      </c>
      <c r="AO192" s="125" t="str">
        <f t="shared" si="21"/>
        <v/>
      </c>
      <c r="AP192" s="125" t="str">
        <f t="shared" si="22"/>
        <v/>
      </c>
      <c r="AQ192" s="126" t="str">
        <f t="shared" si="23"/>
        <v/>
      </c>
      <c r="AR192" s="39"/>
      <c r="AS192" s="234"/>
      <c r="AT192" s="39"/>
    </row>
    <row r="193" spans="2:46" ht="13.5" customHeight="1" x14ac:dyDescent="0.15">
      <c r="B193" s="289" t="s">
        <v>104</v>
      </c>
      <c r="C193" s="27" t="s">
        <v>34</v>
      </c>
      <c r="D193" s="41"/>
      <c r="E193" s="57"/>
      <c r="F193" s="98"/>
      <c r="G193" s="98"/>
      <c r="H193" s="98"/>
      <c r="I193" s="62"/>
      <c r="J193" s="62"/>
      <c r="K193" s="63"/>
      <c r="L193" s="258"/>
      <c r="M193" s="258"/>
      <c r="N193" s="57"/>
      <c r="O193" s="28"/>
      <c r="P193" s="57"/>
      <c r="Q193" s="28"/>
      <c r="R193" s="133"/>
      <c r="S193" s="206"/>
      <c r="T193" s="289" t="s">
        <v>104</v>
      </c>
      <c r="U193" s="27" t="s">
        <v>34</v>
      </c>
      <c r="V193" s="41"/>
      <c r="W193" s="57"/>
      <c r="X193" s="98"/>
      <c r="Y193" s="98"/>
      <c r="Z193" s="98"/>
      <c r="AA193" s="62"/>
      <c r="AB193" s="62"/>
      <c r="AC193" s="63"/>
      <c r="AD193" s="258"/>
      <c r="AE193" s="258"/>
      <c r="AF193" s="57"/>
      <c r="AG193" s="28"/>
      <c r="AH193" s="57"/>
      <c r="AI193" s="28"/>
      <c r="AJ193" s="133"/>
      <c r="AK193" s="208"/>
      <c r="AL193" s="289" t="s">
        <v>104</v>
      </c>
      <c r="AM193" s="121" t="str">
        <f t="shared" si="19"/>
        <v/>
      </c>
      <c r="AN193" s="97" t="str">
        <f t="shared" si="20"/>
        <v/>
      </c>
      <c r="AO193" s="97" t="str">
        <f t="shared" si="21"/>
        <v/>
      </c>
      <c r="AP193" s="97" t="str">
        <f t="shared" si="22"/>
        <v/>
      </c>
      <c r="AQ193" s="122" t="str">
        <f t="shared" si="23"/>
        <v/>
      </c>
      <c r="AR193" s="39"/>
      <c r="AS193" s="234"/>
      <c r="AT193" s="39"/>
    </row>
    <row r="194" spans="2:46" ht="13.5" customHeight="1" x14ac:dyDescent="0.15">
      <c r="B194" s="290"/>
      <c r="C194" s="29" t="s">
        <v>35</v>
      </c>
      <c r="D194" s="187"/>
      <c r="E194" s="58"/>
      <c r="F194" s="188"/>
      <c r="G194" s="188"/>
      <c r="H194" s="188"/>
      <c r="I194" s="64"/>
      <c r="J194" s="64"/>
      <c r="K194" s="189"/>
      <c r="L194" s="259"/>
      <c r="M194" s="259"/>
      <c r="N194" s="58"/>
      <c r="O194" s="30"/>
      <c r="P194" s="58"/>
      <c r="Q194" s="30"/>
      <c r="R194" s="134"/>
      <c r="S194" s="206"/>
      <c r="T194" s="290"/>
      <c r="U194" s="29" t="s">
        <v>35</v>
      </c>
      <c r="V194" s="187"/>
      <c r="W194" s="58"/>
      <c r="X194" s="188"/>
      <c r="Y194" s="188"/>
      <c r="Z194" s="188"/>
      <c r="AA194" s="64"/>
      <c r="AB194" s="64"/>
      <c r="AC194" s="189"/>
      <c r="AD194" s="259"/>
      <c r="AE194" s="259"/>
      <c r="AF194" s="58"/>
      <c r="AG194" s="30"/>
      <c r="AH194" s="58"/>
      <c r="AI194" s="30"/>
      <c r="AJ194" s="134"/>
      <c r="AK194" s="208"/>
      <c r="AL194" s="290"/>
      <c r="AM194" s="88" t="str">
        <f t="shared" si="19"/>
        <v/>
      </c>
      <c r="AN194" s="123" t="str">
        <f t="shared" si="20"/>
        <v/>
      </c>
      <c r="AO194" s="123" t="str">
        <f t="shared" si="21"/>
        <v/>
      </c>
      <c r="AP194" s="123" t="str">
        <f t="shared" si="22"/>
        <v/>
      </c>
      <c r="AQ194" s="89" t="str">
        <f t="shared" si="23"/>
        <v/>
      </c>
      <c r="AR194" s="39"/>
      <c r="AS194" s="234"/>
      <c r="AT194" s="39"/>
    </row>
    <row r="195" spans="2:46" ht="13.5" customHeight="1" x14ac:dyDescent="0.15">
      <c r="B195" s="290"/>
      <c r="C195" s="29" t="s">
        <v>36</v>
      </c>
      <c r="D195" s="187"/>
      <c r="E195" s="58"/>
      <c r="F195" s="188"/>
      <c r="G195" s="188"/>
      <c r="H195" s="188"/>
      <c r="I195" s="64"/>
      <c r="J195" s="64"/>
      <c r="K195" s="189"/>
      <c r="L195" s="259"/>
      <c r="M195" s="259"/>
      <c r="N195" s="58"/>
      <c r="O195" s="30"/>
      <c r="P195" s="58"/>
      <c r="Q195" s="30"/>
      <c r="R195" s="134"/>
      <c r="S195" s="206"/>
      <c r="T195" s="290"/>
      <c r="U195" s="29" t="s">
        <v>36</v>
      </c>
      <c r="V195" s="187"/>
      <c r="W195" s="58"/>
      <c r="X195" s="188"/>
      <c r="Y195" s="188"/>
      <c r="Z195" s="188"/>
      <c r="AA195" s="64"/>
      <c r="AB195" s="64"/>
      <c r="AC195" s="189"/>
      <c r="AD195" s="259"/>
      <c r="AE195" s="259"/>
      <c r="AF195" s="58"/>
      <c r="AG195" s="30"/>
      <c r="AH195" s="58"/>
      <c r="AI195" s="30"/>
      <c r="AJ195" s="134"/>
      <c r="AK195" s="208"/>
      <c r="AL195" s="290"/>
      <c r="AM195" s="88" t="str">
        <f t="shared" si="19"/>
        <v/>
      </c>
      <c r="AN195" s="123" t="str">
        <f t="shared" si="20"/>
        <v/>
      </c>
      <c r="AO195" s="123" t="str">
        <f t="shared" si="21"/>
        <v/>
      </c>
      <c r="AP195" s="123" t="str">
        <f t="shared" si="22"/>
        <v/>
      </c>
      <c r="AQ195" s="89" t="str">
        <f t="shared" si="23"/>
        <v/>
      </c>
      <c r="AR195" s="39"/>
      <c r="AS195" s="234"/>
      <c r="AT195" s="39"/>
    </row>
    <row r="196" spans="2:46" ht="13.5" customHeight="1" x14ac:dyDescent="0.15">
      <c r="B196" s="290"/>
      <c r="C196" s="29" t="s">
        <v>38</v>
      </c>
      <c r="D196" s="187"/>
      <c r="E196" s="58"/>
      <c r="F196" s="188"/>
      <c r="G196" s="188"/>
      <c r="H196" s="188"/>
      <c r="I196" s="64"/>
      <c r="J196" s="64"/>
      <c r="K196" s="189"/>
      <c r="L196" s="259"/>
      <c r="M196" s="259"/>
      <c r="N196" s="58"/>
      <c r="O196" s="30"/>
      <c r="P196" s="58"/>
      <c r="Q196" s="30"/>
      <c r="R196" s="134"/>
      <c r="S196" s="206"/>
      <c r="T196" s="290"/>
      <c r="U196" s="29" t="s">
        <v>38</v>
      </c>
      <c r="V196" s="187"/>
      <c r="W196" s="58"/>
      <c r="X196" s="188"/>
      <c r="Y196" s="188"/>
      <c r="Z196" s="188"/>
      <c r="AA196" s="64"/>
      <c r="AB196" s="64"/>
      <c r="AC196" s="189"/>
      <c r="AD196" s="259"/>
      <c r="AE196" s="259"/>
      <c r="AF196" s="58"/>
      <c r="AG196" s="30"/>
      <c r="AH196" s="58"/>
      <c r="AI196" s="30"/>
      <c r="AJ196" s="134"/>
      <c r="AK196" s="208"/>
      <c r="AL196" s="290"/>
      <c r="AM196" s="88" t="str">
        <f t="shared" si="19"/>
        <v/>
      </c>
      <c r="AN196" s="123" t="str">
        <f t="shared" si="20"/>
        <v/>
      </c>
      <c r="AO196" s="123" t="str">
        <f t="shared" si="21"/>
        <v/>
      </c>
      <c r="AP196" s="123" t="str">
        <f t="shared" si="22"/>
        <v/>
      </c>
      <c r="AQ196" s="89" t="str">
        <f t="shared" si="23"/>
        <v/>
      </c>
      <c r="AR196" s="39"/>
      <c r="AS196" s="234"/>
      <c r="AT196" s="39"/>
    </row>
    <row r="197" spans="2:46" ht="13.5" customHeight="1" thickBot="1" x14ac:dyDescent="0.2">
      <c r="B197" s="291"/>
      <c r="C197" s="29"/>
      <c r="D197" s="187"/>
      <c r="E197" s="58"/>
      <c r="F197" s="190"/>
      <c r="G197" s="190"/>
      <c r="H197" s="190"/>
      <c r="I197" s="58"/>
      <c r="J197" s="58"/>
      <c r="K197" s="189"/>
      <c r="L197" s="259"/>
      <c r="M197" s="259"/>
      <c r="N197" s="58"/>
      <c r="O197" s="30"/>
      <c r="P197" s="58"/>
      <c r="Q197" s="30"/>
      <c r="R197" s="185"/>
      <c r="S197" s="206"/>
      <c r="T197" s="291"/>
      <c r="U197" s="29"/>
      <c r="V197" s="187"/>
      <c r="W197" s="58"/>
      <c r="X197" s="190"/>
      <c r="Y197" s="190"/>
      <c r="Z197" s="190"/>
      <c r="AA197" s="58"/>
      <c r="AB197" s="58"/>
      <c r="AC197" s="189"/>
      <c r="AD197" s="259"/>
      <c r="AE197" s="259"/>
      <c r="AF197" s="58"/>
      <c r="AG197" s="30"/>
      <c r="AH197" s="58"/>
      <c r="AI197" s="30"/>
      <c r="AJ197" s="185"/>
      <c r="AK197" s="208"/>
      <c r="AL197" s="291"/>
      <c r="AM197" s="124" t="str">
        <f t="shared" si="19"/>
        <v/>
      </c>
      <c r="AN197" s="125" t="str">
        <f t="shared" si="20"/>
        <v/>
      </c>
      <c r="AO197" s="125" t="str">
        <f t="shared" si="21"/>
        <v/>
      </c>
      <c r="AP197" s="125" t="str">
        <f t="shared" si="22"/>
        <v/>
      </c>
      <c r="AQ197" s="126" t="str">
        <f t="shared" si="23"/>
        <v/>
      </c>
      <c r="AR197" s="39"/>
      <c r="AS197" s="234"/>
      <c r="AT197" s="39"/>
    </row>
    <row r="198" spans="2:46" ht="13.5" customHeight="1" x14ac:dyDescent="0.15">
      <c r="B198" s="289" t="s">
        <v>105</v>
      </c>
      <c r="C198" s="27" t="s">
        <v>34</v>
      </c>
      <c r="D198" s="41"/>
      <c r="E198" s="57"/>
      <c r="F198" s="98"/>
      <c r="G198" s="98"/>
      <c r="H198" s="98"/>
      <c r="I198" s="62"/>
      <c r="J198" s="62"/>
      <c r="K198" s="63"/>
      <c r="L198" s="258"/>
      <c r="M198" s="258"/>
      <c r="N198" s="57"/>
      <c r="O198" s="28"/>
      <c r="P198" s="57"/>
      <c r="Q198" s="28"/>
      <c r="R198" s="133"/>
      <c r="S198" s="206"/>
      <c r="T198" s="289" t="s">
        <v>105</v>
      </c>
      <c r="U198" s="27" t="s">
        <v>34</v>
      </c>
      <c r="V198" s="41"/>
      <c r="W198" s="57"/>
      <c r="X198" s="98"/>
      <c r="Y198" s="98"/>
      <c r="Z198" s="98"/>
      <c r="AA198" s="62"/>
      <c r="AB198" s="62"/>
      <c r="AC198" s="63"/>
      <c r="AD198" s="258"/>
      <c r="AE198" s="258"/>
      <c r="AF198" s="57"/>
      <c r="AG198" s="28"/>
      <c r="AH198" s="57"/>
      <c r="AI198" s="28"/>
      <c r="AJ198" s="133"/>
      <c r="AK198" s="208"/>
      <c r="AL198" s="289" t="s">
        <v>105</v>
      </c>
      <c r="AM198" s="121" t="str">
        <f t="shared" si="19"/>
        <v/>
      </c>
      <c r="AN198" s="97" t="str">
        <f t="shared" si="20"/>
        <v/>
      </c>
      <c r="AO198" s="97" t="str">
        <f t="shared" si="21"/>
        <v/>
      </c>
      <c r="AP198" s="97" t="str">
        <f t="shared" si="22"/>
        <v/>
      </c>
      <c r="AQ198" s="122" t="str">
        <f t="shared" si="23"/>
        <v/>
      </c>
      <c r="AR198" s="39"/>
      <c r="AS198" s="234"/>
      <c r="AT198" s="39"/>
    </row>
    <row r="199" spans="2:46" ht="13.5" customHeight="1" x14ac:dyDescent="0.15">
      <c r="B199" s="290"/>
      <c r="C199" s="29" t="s">
        <v>35</v>
      </c>
      <c r="D199" s="187"/>
      <c r="E199" s="58"/>
      <c r="F199" s="188"/>
      <c r="G199" s="188"/>
      <c r="H199" s="188"/>
      <c r="I199" s="64"/>
      <c r="J199" s="64"/>
      <c r="K199" s="189"/>
      <c r="L199" s="259"/>
      <c r="M199" s="259"/>
      <c r="N199" s="58"/>
      <c r="O199" s="30"/>
      <c r="P199" s="58"/>
      <c r="Q199" s="30"/>
      <c r="R199" s="134"/>
      <c r="S199" s="206"/>
      <c r="T199" s="290"/>
      <c r="U199" s="29" t="s">
        <v>35</v>
      </c>
      <c r="V199" s="187"/>
      <c r="W199" s="58"/>
      <c r="X199" s="188"/>
      <c r="Y199" s="188"/>
      <c r="Z199" s="188"/>
      <c r="AA199" s="64"/>
      <c r="AB199" s="64"/>
      <c r="AC199" s="189"/>
      <c r="AD199" s="259"/>
      <c r="AE199" s="259"/>
      <c r="AF199" s="58"/>
      <c r="AG199" s="30"/>
      <c r="AH199" s="58"/>
      <c r="AI199" s="30"/>
      <c r="AJ199" s="134"/>
      <c r="AK199" s="208"/>
      <c r="AL199" s="290"/>
      <c r="AM199" s="88" t="str">
        <f t="shared" si="19"/>
        <v/>
      </c>
      <c r="AN199" s="123" t="str">
        <f t="shared" si="20"/>
        <v/>
      </c>
      <c r="AO199" s="123" t="str">
        <f t="shared" si="21"/>
        <v/>
      </c>
      <c r="AP199" s="123" t="str">
        <f t="shared" si="22"/>
        <v/>
      </c>
      <c r="AQ199" s="89" t="str">
        <f t="shared" si="23"/>
        <v/>
      </c>
      <c r="AR199" s="39"/>
      <c r="AS199" s="234"/>
      <c r="AT199" s="39"/>
    </row>
    <row r="200" spans="2:46" ht="13.5" customHeight="1" x14ac:dyDescent="0.15">
      <c r="B200" s="290"/>
      <c r="C200" s="29" t="s">
        <v>36</v>
      </c>
      <c r="D200" s="187"/>
      <c r="E200" s="58"/>
      <c r="F200" s="188"/>
      <c r="G200" s="188"/>
      <c r="H200" s="188"/>
      <c r="I200" s="64"/>
      <c r="J200" s="64"/>
      <c r="K200" s="189"/>
      <c r="L200" s="259"/>
      <c r="M200" s="259"/>
      <c r="N200" s="58"/>
      <c r="O200" s="30"/>
      <c r="P200" s="58"/>
      <c r="Q200" s="30"/>
      <c r="R200" s="134"/>
      <c r="S200" s="206"/>
      <c r="T200" s="290"/>
      <c r="U200" s="29" t="s">
        <v>36</v>
      </c>
      <c r="V200" s="187"/>
      <c r="W200" s="58"/>
      <c r="X200" s="188"/>
      <c r="Y200" s="188"/>
      <c r="Z200" s="188"/>
      <c r="AA200" s="64"/>
      <c r="AB200" s="64"/>
      <c r="AC200" s="189"/>
      <c r="AD200" s="259"/>
      <c r="AE200" s="259"/>
      <c r="AF200" s="58"/>
      <c r="AG200" s="30"/>
      <c r="AH200" s="58"/>
      <c r="AI200" s="30"/>
      <c r="AJ200" s="134"/>
      <c r="AK200" s="208"/>
      <c r="AL200" s="290"/>
      <c r="AM200" s="88" t="str">
        <f t="shared" si="19"/>
        <v/>
      </c>
      <c r="AN200" s="123" t="str">
        <f t="shared" si="20"/>
        <v/>
      </c>
      <c r="AO200" s="123" t="str">
        <f t="shared" si="21"/>
        <v/>
      </c>
      <c r="AP200" s="123" t="str">
        <f t="shared" si="22"/>
        <v/>
      </c>
      <c r="AQ200" s="89" t="str">
        <f t="shared" si="23"/>
        <v/>
      </c>
      <c r="AR200" s="39"/>
      <c r="AS200" s="234"/>
      <c r="AT200" s="39"/>
    </row>
    <row r="201" spans="2:46" ht="13.5" customHeight="1" x14ac:dyDescent="0.15">
      <c r="B201" s="290"/>
      <c r="C201" s="29" t="s">
        <v>38</v>
      </c>
      <c r="D201" s="187"/>
      <c r="E201" s="58"/>
      <c r="F201" s="188"/>
      <c r="G201" s="188"/>
      <c r="H201" s="188"/>
      <c r="I201" s="64"/>
      <c r="J201" s="64"/>
      <c r="K201" s="189"/>
      <c r="L201" s="259"/>
      <c r="M201" s="259"/>
      <c r="N201" s="58"/>
      <c r="O201" s="30"/>
      <c r="P201" s="58"/>
      <c r="Q201" s="30"/>
      <c r="R201" s="134"/>
      <c r="S201" s="206"/>
      <c r="T201" s="290"/>
      <c r="U201" s="29" t="s">
        <v>38</v>
      </c>
      <c r="V201" s="187"/>
      <c r="W201" s="58"/>
      <c r="X201" s="188"/>
      <c r="Y201" s="188"/>
      <c r="Z201" s="188"/>
      <c r="AA201" s="64"/>
      <c r="AB201" s="64"/>
      <c r="AC201" s="189"/>
      <c r="AD201" s="259"/>
      <c r="AE201" s="259"/>
      <c r="AF201" s="58"/>
      <c r="AG201" s="30"/>
      <c r="AH201" s="58"/>
      <c r="AI201" s="30"/>
      <c r="AJ201" s="134"/>
      <c r="AK201" s="208"/>
      <c r="AL201" s="290"/>
      <c r="AM201" s="88" t="str">
        <f t="shared" si="19"/>
        <v/>
      </c>
      <c r="AN201" s="123" t="str">
        <f t="shared" si="20"/>
        <v/>
      </c>
      <c r="AO201" s="123" t="str">
        <f t="shared" si="21"/>
        <v/>
      </c>
      <c r="AP201" s="123" t="str">
        <f t="shared" si="22"/>
        <v/>
      </c>
      <c r="AQ201" s="89" t="str">
        <f t="shared" si="23"/>
        <v/>
      </c>
      <c r="AR201" s="39"/>
      <c r="AS201" s="234"/>
      <c r="AT201" s="39"/>
    </row>
    <row r="202" spans="2:46" ht="13.5" customHeight="1" thickBot="1" x14ac:dyDescent="0.2">
      <c r="B202" s="291"/>
      <c r="C202" s="29"/>
      <c r="D202" s="187"/>
      <c r="E202" s="58"/>
      <c r="F202" s="190"/>
      <c r="G202" s="190"/>
      <c r="H202" s="190"/>
      <c r="I202" s="58"/>
      <c r="J202" s="58"/>
      <c r="K202" s="189"/>
      <c r="L202" s="259"/>
      <c r="M202" s="259"/>
      <c r="N202" s="58"/>
      <c r="O202" s="30"/>
      <c r="P202" s="58"/>
      <c r="Q202" s="30"/>
      <c r="R202" s="185"/>
      <c r="S202" s="206"/>
      <c r="T202" s="291"/>
      <c r="U202" s="29"/>
      <c r="V202" s="187"/>
      <c r="W202" s="58"/>
      <c r="X202" s="190"/>
      <c r="Y202" s="190"/>
      <c r="Z202" s="190"/>
      <c r="AA202" s="58"/>
      <c r="AB202" s="58"/>
      <c r="AC202" s="189"/>
      <c r="AD202" s="259"/>
      <c r="AE202" s="259"/>
      <c r="AF202" s="58"/>
      <c r="AG202" s="30"/>
      <c r="AH202" s="58"/>
      <c r="AI202" s="30"/>
      <c r="AJ202" s="185"/>
      <c r="AK202" s="208"/>
      <c r="AL202" s="291"/>
      <c r="AM202" s="124" t="str">
        <f t="shared" si="19"/>
        <v/>
      </c>
      <c r="AN202" s="125" t="str">
        <f t="shared" si="20"/>
        <v/>
      </c>
      <c r="AO202" s="125" t="str">
        <f t="shared" si="21"/>
        <v/>
      </c>
      <c r="AP202" s="125" t="str">
        <f t="shared" si="22"/>
        <v/>
      </c>
      <c r="AQ202" s="126" t="str">
        <f t="shared" si="23"/>
        <v/>
      </c>
      <c r="AR202" s="39"/>
      <c r="AS202" s="234"/>
      <c r="AT202" s="39"/>
    </row>
    <row r="203" spans="2:46" ht="13.5" customHeight="1" x14ac:dyDescent="0.15">
      <c r="B203" s="289" t="s">
        <v>106</v>
      </c>
      <c r="C203" s="27" t="s">
        <v>34</v>
      </c>
      <c r="D203" s="41"/>
      <c r="E203" s="57"/>
      <c r="F203" s="98"/>
      <c r="G203" s="98"/>
      <c r="H203" s="98"/>
      <c r="I203" s="62"/>
      <c r="J203" s="62"/>
      <c r="K203" s="63"/>
      <c r="L203" s="258"/>
      <c r="M203" s="258"/>
      <c r="N203" s="57"/>
      <c r="O203" s="28"/>
      <c r="P203" s="57"/>
      <c r="Q203" s="28"/>
      <c r="R203" s="133"/>
      <c r="S203" s="206"/>
      <c r="T203" s="289" t="s">
        <v>106</v>
      </c>
      <c r="U203" s="27" t="s">
        <v>34</v>
      </c>
      <c r="V203" s="41"/>
      <c r="W203" s="57"/>
      <c r="X203" s="98"/>
      <c r="Y203" s="98"/>
      <c r="Z203" s="98"/>
      <c r="AA203" s="62"/>
      <c r="AB203" s="62"/>
      <c r="AC203" s="63"/>
      <c r="AD203" s="258"/>
      <c r="AE203" s="258"/>
      <c r="AF203" s="57"/>
      <c r="AG203" s="28"/>
      <c r="AH203" s="57"/>
      <c r="AI203" s="28"/>
      <c r="AJ203" s="133"/>
      <c r="AK203" s="208"/>
      <c r="AL203" s="289" t="s">
        <v>106</v>
      </c>
      <c r="AM203" s="121" t="str">
        <f t="shared" si="19"/>
        <v/>
      </c>
      <c r="AN203" s="97" t="str">
        <f t="shared" si="20"/>
        <v/>
      </c>
      <c r="AO203" s="97" t="str">
        <f t="shared" si="21"/>
        <v/>
      </c>
      <c r="AP203" s="97" t="str">
        <f t="shared" si="22"/>
        <v/>
      </c>
      <c r="AQ203" s="122" t="str">
        <f t="shared" si="23"/>
        <v/>
      </c>
      <c r="AR203" s="39"/>
      <c r="AS203" s="234"/>
      <c r="AT203" s="39"/>
    </row>
    <row r="204" spans="2:46" ht="13.5" customHeight="1" x14ac:dyDescent="0.15">
      <c r="B204" s="290"/>
      <c r="C204" s="29" t="s">
        <v>35</v>
      </c>
      <c r="D204" s="187"/>
      <c r="E204" s="58"/>
      <c r="F204" s="188"/>
      <c r="G204" s="188"/>
      <c r="H204" s="188"/>
      <c r="I204" s="64"/>
      <c r="J204" s="64"/>
      <c r="K204" s="189"/>
      <c r="L204" s="259"/>
      <c r="M204" s="259"/>
      <c r="N204" s="58"/>
      <c r="O204" s="30"/>
      <c r="P204" s="58"/>
      <c r="Q204" s="30"/>
      <c r="R204" s="134"/>
      <c r="S204" s="206"/>
      <c r="T204" s="290"/>
      <c r="U204" s="29" t="s">
        <v>35</v>
      </c>
      <c r="V204" s="187"/>
      <c r="W204" s="58"/>
      <c r="X204" s="188"/>
      <c r="Y204" s="188"/>
      <c r="Z204" s="188"/>
      <c r="AA204" s="64"/>
      <c r="AB204" s="64"/>
      <c r="AC204" s="189"/>
      <c r="AD204" s="259"/>
      <c r="AE204" s="259"/>
      <c r="AF204" s="58"/>
      <c r="AG204" s="30"/>
      <c r="AH204" s="58"/>
      <c r="AI204" s="30"/>
      <c r="AJ204" s="134"/>
      <c r="AK204" s="208"/>
      <c r="AL204" s="290"/>
      <c r="AM204" s="88" t="str">
        <f t="shared" si="19"/>
        <v/>
      </c>
      <c r="AN204" s="123" t="str">
        <f t="shared" si="20"/>
        <v/>
      </c>
      <c r="AO204" s="123" t="str">
        <f t="shared" si="21"/>
        <v/>
      </c>
      <c r="AP204" s="123" t="str">
        <f t="shared" si="22"/>
        <v/>
      </c>
      <c r="AQ204" s="89" t="str">
        <f t="shared" si="23"/>
        <v/>
      </c>
      <c r="AR204" s="39"/>
      <c r="AS204" s="234"/>
      <c r="AT204" s="39"/>
    </row>
    <row r="205" spans="2:46" ht="13.5" customHeight="1" x14ac:dyDescent="0.15">
      <c r="B205" s="290"/>
      <c r="C205" s="29" t="s">
        <v>36</v>
      </c>
      <c r="D205" s="187"/>
      <c r="E205" s="58"/>
      <c r="F205" s="188"/>
      <c r="G205" s="188"/>
      <c r="H205" s="188"/>
      <c r="I205" s="64"/>
      <c r="J205" s="64"/>
      <c r="K205" s="189"/>
      <c r="L205" s="259"/>
      <c r="M205" s="259"/>
      <c r="N205" s="58"/>
      <c r="O205" s="30"/>
      <c r="P205" s="58"/>
      <c r="Q205" s="30"/>
      <c r="R205" s="134"/>
      <c r="S205" s="206"/>
      <c r="T205" s="290"/>
      <c r="U205" s="29" t="s">
        <v>36</v>
      </c>
      <c r="V205" s="187"/>
      <c r="W205" s="58"/>
      <c r="X205" s="188"/>
      <c r="Y205" s="188"/>
      <c r="Z205" s="188"/>
      <c r="AA205" s="64"/>
      <c r="AB205" s="64"/>
      <c r="AC205" s="189"/>
      <c r="AD205" s="259"/>
      <c r="AE205" s="259"/>
      <c r="AF205" s="58"/>
      <c r="AG205" s="30"/>
      <c r="AH205" s="58"/>
      <c r="AI205" s="30"/>
      <c r="AJ205" s="134"/>
      <c r="AK205" s="208"/>
      <c r="AL205" s="290"/>
      <c r="AM205" s="88" t="str">
        <f t="shared" si="19"/>
        <v/>
      </c>
      <c r="AN205" s="123" t="str">
        <f t="shared" si="20"/>
        <v/>
      </c>
      <c r="AO205" s="123" t="str">
        <f t="shared" si="21"/>
        <v/>
      </c>
      <c r="AP205" s="123" t="str">
        <f t="shared" si="22"/>
        <v/>
      </c>
      <c r="AQ205" s="89" t="str">
        <f t="shared" si="23"/>
        <v/>
      </c>
      <c r="AR205" s="39"/>
      <c r="AS205" s="234"/>
      <c r="AT205" s="39"/>
    </row>
    <row r="206" spans="2:46" ht="13.5" customHeight="1" x14ac:dyDescent="0.15">
      <c r="B206" s="290"/>
      <c r="C206" s="29" t="s">
        <v>38</v>
      </c>
      <c r="D206" s="187"/>
      <c r="E206" s="58"/>
      <c r="F206" s="188"/>
      <c r="G206" s="188"/>
      <c r="H206" s="188"/>
      <c r="I206" s="64"/>
      <c r="J206" s="64"/>
      <c r="K206" s="189"/>
      <c r="L206" s="259"/>
      <c r="M206" s="259"/>
      <c r="N206" s="58"/>
      <c r="O206" s="30"/>
      <c r="P206" s="58"/>
      <c r="Q206" s="30"/>
      <c r="R206" s="134"/>
      <c r="S206" s="206"/>
      <c r="T206" s="290"/>
      <c r="U206" s="29" t="s">
        <v>38</v>
      </c>
      <c r="V206" s="187"/>
      <c r="W206" s="58"/>
      <c r="X206" s="188"/>
      <c r="Y206" s="188"/>
      <c r="Z206" s="188"/>
      <c r="AA206" s="64"/>
      <c r="AB206" s="64"/>
      <c r="AC206" s="189"/>
      <c r="AD206" s="259"/>
      <c r="AE206" s="259"/>
      <c r="AF206" s="58"/>
      <c r="AG206" s="30"/>
      <c r="AH206" s="58"/>
      <c r="AI206" s="30"/>
      <c r="AJ206" s="134"/>
      <c r="AK206" s="208"/>
      <c r="AL206" s="290"/>
      <c r="AM206" s="88" t="str">
        <f t="shared" si="19"/>
        <v/>
      </c>
      <c r="AN206" s="123" t="str">
        <f t="shared" si="20"/>
        <v/>
      </c>
      <c r="AO206" s="123" t="str">
        <f t="shared" si="21"/>
        <v/>
      </c>
      <c r="AP206" s="123" t="str">
        <f t="shared" si="22"/>
        <v/>
      </c>
      <c r="AQ206" s="89" t="str">
        <f t="shared" si="23"/>
        <v/>
      </c>
      <c r="AR206" s="39"/>
      <c r="AS206" s="234"/>
      <c r="AT206" s="39"/>
    </row>
    <row r="207" spans="2:46" ht="13.5" customHeight="1" thickBot="1" x14ac:dyDescent="0.2">
      <c r="B207" s="291"/>
      <c r="C207" s="29"/>
      <c r="D207" s="187"/>
      <c r="E207" s="58"/>
      <c r="F207" s="190"/>
      <c r="G207" s="190"/>
      <c r="H207" s="190"/>
      <c r="I207" s="58"/>
      <c r="J207" s="58"/>
      <c r="K207" s="189"/>
      <c r="L207" s="259"/>
      <c r="M207" s="259"/>
      <c r="N207" s="58"/>
      <c r="O207" s="30"/>
      <c r="P207" s="58"/>
      <c r="Q207" s="30"/>
      <c r="R207" s="185"/>
      <c r="S207" s="206"/>
      <c r="T207" s="291"/>
      <c r="U207" s="29"/>
      <c r="V207" s="187"/>
      <c r="W207" s="58"/>
      <c r="X207" s="190"/>
      <c r="Y207" s="190"/>
      <c r="Z207" s="190"/>
      <c r="AA207" s="58"/>
      <c r="AB207" s="58"/>
      <c r="AC207" s="189"/>
      <c r="AD207" s="259"/>
      <c r="AE207" s="259"/>
      <c r="AF207" s="58"/>
      <c r="AG207" s="30"/>
      <c r="AH207" s="58"/>
      <c r="AI207" s="30"/>
      <c r="AJ207" s="185"/>
      <c r="AK207" s="208"/>
      <c r="AL207" s="291"/>
      <c r="AM207" s="124" t="str">
        <f t="shared" si="19"/>
        <v/>
      </c>
      <c r="AN207" s="125" t="str">
        <f t="shared" si="20"/>
        <v/>
      </c>
      <c r="AO207" s="125" t="str">
        <f t="shared" si="21"/>
        <v/>
      </c>
      <c r="AP207" s="125" t="str">
        <f t="shared" si="22"/>
        <v/>
      </c>
      <c r="AQ207" s="126" t="str">
        <f t="shared" si="23"/>
        <v/>
      </c>
      <c r="AR207" s="39"/>
      <c r="AS207" s="234"/>
      <c r="AT207" s="39"/>
    </row>
    <row r="208" spans="2:46" ht="13.5" customHeight="1" x14ac:dyDescent="0.15">
      <c r="B208" s="289" t="s">
        <v>107</v>
      </c>
      <c r="C208" s="27" t="s">
        <v>34</v>
      </c>
      <c r="D208" s="41"/>
      <c r="E208" s="57"/>
      <c r="F208" s="98"/>
      <c r="G208" s="98"/>
      <c r="H208" s="98"/>
      <c r="I208" s="62"/>
      <c r="J208" s="62"/>
      <c r="K208" s="63"/>
      <c r="L208" s="258"/>
      <c r="M208" s="258"/>
      <c r="N208" s="57"/>
      <c r="O208" s="28"/>
      <c r="P208" s="57"/>
      <c r="Q208" s="28"/>
      <c r="R208" s="133"/>
      <c r="S208" s="206"/>
      <c r="T208" s="289" t="s">
        <v>107</v>
      </c>
      <c r="U208" s="27" t="s">
        <v>34</v>
      </c>
      <c r="V208" s="41"/>
      <c r="W208" s="57"/>
      <c r="X208" s="98"/>
      <c r="Y208" s="98"/>
      <c r="Z208" s="98"/>
      <c r="AA208" s="62"/>
      <c r="AB208" s="62"/>
      <c r="AC208" s="63"/>
      <c r="AD208" s="258"/>
      <c r="AE208" s="258"/>
      <c r="AF208" s="57"/>
      <c r="AG208" s="28"/>
      <c r="AH208" s="57"/>
      <c r="AI208" s="28"/>
      <c r="AJ208" s="133"/>
      <c r="AK208" s="208"/>
      <c r="AL208" s="289" t="s">
        <v>107</v>
      </c>
      <c r="AM208" s="121" t="str">
        <f t="shared" si="19"/>
        <v/>
      </c>
      <c r="AN208" s="97" t="str">
        <f t="shared" si="20"/>
        <v/>
      </c>
      <c r="AO208" s="97" t="str">
        <f t="shared" si="21"/>
        <v/>
      </c>
      <c r="AP208" s="97" t="str">
        <f t="shared" si="22"/>
        <v/>
      </c>
      <c r="AQ208" s="122" t="str">
        <f t="shared" si="23"/>
        <v/>
      </c>
      <c r="AR208" s="39"/>
      <c r="AS208" s="234"/>
      <c r="AT208" s="39"/>
    </row>
    <row r="209" spans="2:46" ht="13.5" customHeight="1" x14ac:dyDescent="0.15">
      <c r="B209" s="290"/>
      <c r="C209" s="29" t="s">
        <v>35</v>
      </c>
      <c r="D209" s="187"/>
      <c r="E209" s="58"/>
      <c r="F209" s="188"/>
      <c r="G209" s="188"/>
      <c r="H209" s="188"/>
      <c r="I209" s="64"/>
      <c r="J209" s="64"/>
      <c r="K209" s="189"/>
      <c r="L209" s="259"/>
      <c r="M209" s="259"/>
      <c r="N209" s="58"/>
      <c r="O209" s="30"/>
      <c r="P209" s="58"/>
      <c r="Q209" s="30"/>
      <c r="R209" s="134"/>
      <c r="S209" s="206"/>
      <c r="T209" s="290"/>
      <c r="U209" s="29" t="s">
        <v>35</v>
      </c>
      <c r="V209" s="187"/>
      <c r="W209" s="58"/>
      <c r="X209" s="188"/>
      <c r="Y209" s="188"/>
      <c r="Z209" s="188"/>
      <c r="AA209" s="64"/>
      <c r="AB209" s="64"/>
      <c r="AC209" s="189"/>
      <c r="AD209" s="259"/>
      <c r="AE209" s="259"/>
      <c r="AF209" s="58"/>
      <c r="AG209" s="30"/>
      <c r="AH209" s="58"/>
      <c r="AI209" s="30"/>
      <c r="AJ209" s="134"/>
      <c r="AK209" s="208"/>
      <c r="AL209" s="290"/>
      <c r="AM209" s="88" t="str">
        <f t="shared" si="19"/>
        <v/>
      </c>
      <c r="AN209" s="123" t="str">
        <f t="shared" si="20"/>
        <v/>
      </c>
      <c r="AO209" s="123" t="str">
        <f t="shared" si="21"/>
        <v/>
      </c>
      <c r="AP209" s="123" t="str">
        <f t="shared" si="22"/>
        <v/>
      </c>
      <c r="AQ209" s="89" t="str">
        <f t="shared" si="23"/>
        <v/>
      </c>
      <c r="AR209" s="39"/>
      <c r="AS209" s="234"/>
      <c r="AT209" s="39"/>
    </row>
    <row r="210" spans="2:46" ht="13.5" customHeight="1" x14ac:dyDescent="0.15">
      <c r="B210" s="290"/>
      <c r="C210" s="29" t="s">
        <v>36</v>
      </c>
      <c r="D210" s="187"/>
      <c r="E210" s="58"/>
      <c r="F210" s="188"/>
      <c r="G210" s="188"/>
      <c r="H210" s="188"/>
      <c r="I210" s="64"/>
      <c r="J210" s="64"/>
      <c r="K210" s="189"/>
      <c r="L210" s="259"/>
      <c r="M210" s="259"/>
      <c r="N210" s="58"/>
      <c r="O210" s="30"/>
      <c r="P210" s="58"/>
      <c r="Q210" s="30"/>
      <c r="R210" s="134"/>
      <c r="S210" s="206"/>
      <c r="T210" s="290"/>
      <c r="U210" s="29" t="s">
        <v>36</v>
      </c>
      <c r="V210" s="187"/>
      <c r="W210" s="58"/>
      <c r="X210" s="188"/>
      <c r="Y210" s="188"/>
      <c r="Z210" s="188"/>
      <c r="AA210" s="64"/>
      <c r="AB210" s="64"/>
      <c r="AC210" s="189"/>
      <c r="AD210" s="259"/>
      <c r="AE210" s="259"/>
      <c r="AF210" s="58"/>
      <c r="AG210" s="30"/>
      <c r="AH210" s="58"/>
      <c r="AI210" s="30"/>
      <c r="AJ210" s="134"/>
      <c r="AK210" s="208"/>
      <c r="AL210" s="290"/>
      <c r="AM210" s="88" t="str">
        <f t="shared" si="19"/>
        <v/>
      </c>
      <c r="AN210" s="123" t="str">
        <f t="shared" si="20"/>
        <v/>
      </c>
      <c r="AO210" s="123" t="str">
        <f t="shared" si="21"/>
        <v/>
      </c>
      <c r="AP210" s="123" t="str">
        <f t="shared" si="22"/>
        <v/>
      </c>
      <c r="AQ210" s="89" t="str">
        <f t="shared" si="23"/>
        <v/>
      </c>
      <c r="AR210" s="39"/>
      <c r="AS210" s="234"/>
      <c r="AT210" s="39"/>
    </row>
    <row r="211" spans="2:46" ht="13.5" customHeight="1" x14ac:dyDescent="0.15">
      <c r="B211" s="290"/>
      <c r="C211" s="29" t="s">
        <v>38</v>
      </c>
      <c r="D211" s="187"/>
      <c r="E211" s="58"/>
      <c r="F211" s="188"/>
      <c r="G211" s="188"/>
      <c r="H211" s="188"/>
      <c r="I211" s="64"/>
      <c r="J211" s="64"/>
      <c r="K211" s="189"/>
      <c r="L211" s="259"/>
      <c r="M211" s="259"/>
      <c r="N211" s="58"/>
      <c r="O211" s="30"/>
      <c r="P211" s="58"/>
      <c r="Q211" s="30"/>
      <c r="R211" s="134"/>
      <c r="S211" s="206"/>
      <c r="T211" s="290"/>
      <c r="U211" s="29" t="s">
        <v>38</v>
      </c>
      <c r="V211" s="187"/>
      <c r="W211" s="58"/>
      <c r="X211" s="188"/>
      <c r="Y211" s="188"/>
      <c r="Z211" s="188"/>
      <c r="AA211" s="64"/>
      <c r="AB211" s="64"/>
      <c r="AC211" s="189"/>
      <c r="AD211" s="259"/>
      <c r="AE211" s="259"/>
      <c r="AF211" s="58"/>
      <c r="AG211" s="30"/>
      <c r="AH211" s="58"/>
      <c r="AI211" s="30"/>
      <c r="AJ211" s="134"/>
      <c r="AK211" s="208"/>
      <c r="AL211" s="290"/>
      <c r="AM211" s="88" t="str">
        <f t="shared" si="19"/>
        <v/>
      </c>
      <c r="AN211" s="123" t="str">
        <f t="shared" si="20"/>
        <v/>
      </c>
      <c r="AO211" s="123" t="str">
        <f t="shared" si="21"/>
        <v/>
      </c>
      <c r="AP211" s="123" t="str">
        <f t="shared" si="22"/>
        <v/>
      </c>
      <c r="AQ211" s="89" t="str">
        <f t="shared" si="23"/>
        <v/>
      </c>
      <c r="AR211" s="39"/>
      <c r="AS211" s="234"/>
      <c r="AT211" s="39"/>
    </row>
    <row r="212" spans="2:46" ht="13.5" customHeight="1" thickBot="1" x14ac:dyDescent="0.2">
      <c r="B212" s="291"/>
      <c r="C212" s="29"/>
      <c r="D212" s="187"/>
      <c r="E212" s="58"/>
      <c r="F212" s="190"/>
      <c r="G212" s="190"/>
      <c r="H212" s="190"/>
      <c r="I212" s="58"/>
      <c r="J212" s="58"/>
      <c r="K212" s="189"/>
      <c r="L212" s="259"/>
      <c r="M212" s="259"/>
      <c r="N212" s="58"/>
      <c r="O212" s="30"/>
      <c r="P212" s="58"/>
      <c r="Q212" s="30"/>
      <c r="R212" s="185"/>
      <c r="S212" s="206"/>
      <c r="T212" s="291"/>
      <c r="U212" s="29"/>
      <c r="V212" s="187"/>
      <c r="W212" s="58"/>
      <c r="X212" s="190"/>
      <c r="Y212" s="190"/>
      <c r="Z212" s="190"/>
      <c r="AA212" s="58"/>
      <c r="AB212" s="58"/>
      <c r="AC212" s="189"/>
      <c r="AD212" s="259"/>
      <c r="AE212" s="259"/>
      <c r="AF212" s="58"/>
      <c r="AG212" s="30"/>
      <c r="AH212" s="58"/>
      <c r="AI212" s="30"/>
      <c r="AJ212" s="185"/>
      <c r="AK212" s="208"/>
      <c r="AL212" s="291"/>
      <c r="AM212" s="124" t="str">
        <f t="shared" si="19"/>
        <v/>
      </c>
      <c r="AN212" s="125" t="str">
        <f t="shared" si="20"/>
        <v/>
      </c>
      <c r="AO212" s="125" t="str">
        <f t="shared" si="21"/>
        <v/>
      </c>
      <c r="AP212" s="125" t="str">
        <f t="shared" si="22"/>
        <v/>
      </c>
      <c r="AQ212" s="126" t="str">
        <f t="shared" si="23"/>
        <v/>
      </c>
      <c r="AR212" s="39"/>
      <c r="AS212" s="234"/>
      <c r="AT212" s="39"/>
    </row>
    <row r="213" spans="2:46" ht="13.5" customHeight="1" x14ac:dyDescent="0.15">
      <c r="B213" s="289" t="s">
        <v>108</v>
      </c>
      <c r="C213" s="27" t="s">
        <v>34</v>
      </c>
      <c r="D213" s="41"/>
      <c r="E213" s="57"/>
      <c r="F213" s="98"/>
      <c r="G213" s="98"/>
      <c r="H213" s="98"/>
      <c r="I213" s="62"/>
      <c r="J213" s="62"/>
      <c r="K213" s="63"/>
      <c r="L213" s="258"/>
      <c r="M213" s="258"/>
      <c r="N213" s="57"/>
      <c r="O213" s="28"/>
      <c r="P213" s="57"/>
      <c r="Q213" s="28"/>
      <c r="R213" s="133"/>
      <c r="S213" s="206"/>
      <c r="T213" s="289" t="s">
        <v>108</v>
      </c>
      <c r="U213" s="27" t="s">
        <v>34</v>
      </c>
      <c r="V213" s="41"/>
      <c r="W213" s="57"/>
      <c r="X213" s="98"/>
      <c r="Y213" s="98"/>
      <c r="Z213" s="98"/>
      <c r="AA213" s="62"/>
      <c r="AB213" s="62"/>
      <c r="AC213" s="63"/>
      <c r="AD213" s="258"/>
      <c r="AE213" s="258"/>
      <c r="AF213" s="57"/>
      <c r="AG213" s="28"/>
      <c r="AH213" s="57"/>
      <c r="AI213" s="28"/>
      <c r="AJ213" s="133"/>
      <c r="AK213" s="208"/>
      <c r="AL213" s="289" t="s">
        <v>108</v>
      </c>
      <c r="AM213" s="121" t="str">
        <f t="shared" si="19"/>
        <v/>
      </c>
      <c r="AN213" s="97" t="str">
        <f t="shared" si="20"/>
        <v/>
      </c>
      <c r="AO213" s="97" t="str">
        <f t="shared" si="21"/>
        <v/>
      </c>
      <c r="AP213" s="97" t="str">
        <f t="shared" si="22"/>
        <v/>
      </c>
      <c r="AQ213" s="122" t="str">
        <f t="shared" si="23"/>
        <v/>
      </c>
      <c r="AR213" s="39"/>
      <c r="AS213" s="234"/>
      <c r="AT213" s="39"/>
    </row>
    <row r="214" spans="2:46" ht="13.5" customHeight="1" x14ac:dyDescent="0.15">
      <c r="B214" s="290"/>
      <c r="C214" s="29" t="s">
        <v>35</v>
      </c>
      <c r="D214" s="187"/>
      <c r="E214" s="58"/>
      <c r="F214" s="188"/>
      <c r="G214" s="188"/>
      <c r="H214" s="188"/>
      <c r="I214" s="64"/>
      <c r="J214" s="64"/>
      <c r="K214" s="189"/>
      <c r="L214" s="259"/>
      <c r="M214" s="259"/>
      <c r="N214" s="58"/>
      <c r="O214" s="30"/>
      <c r="P214" s="58"/>
      <c r="Q214" s="30"/>
      <c r="R214" s="134"/>
      <c r="S214" s="206"/>
      <c r="T214" s="290"/>
      <c r="U214" s="29" t="s">
        <v>35</v>
      </c>
      <c r="V214" s="187"/>
      <c r="W214" s="58"/>
      <c r="X214" s="188"/>
      <c r="Y214" s="188"/>
      <c r="Z214" s="188"/>
      <c r="AA214" s="64"/>
      <c r="AB214" s="64"/>
      <c r="AC214" s="189"/>
      <c r="AD214" s="259"/>
      <c r="AE214" s="259"/>
      <c r="AF214" s="58"/>
      <c r="AG214" s="30"/>
      <c r="AH214" s="58"/>
      <c r="AI214" s="30"/>
      <c r="AJ214" s="134"/>
      <c r="AK214" s="208"/>
      <c r="AL214" s="290"/>
      <c r="AM214" s="88" t="str">
        <f t="shared" si="19"/>
        <v/>
      </c>
      <c r="AN214" s="123" t="str">
        <f t="shared" si="20"/>
        <v/>
      </c>
      <c r="AO214" s="123" t="str">
        <f t="shared" si="21"/>
        <v/>
      </c>
      <c r="AP214" s="123" t="str">
        <f t="shared" si="22"/>
        <v/>
      </c>
      <c r="AQ214" s="89" t="str">
        <f t="shared" si="23"/>
        <v/>
      </c>
      <c r="AR214" s="39"/>
      <c r="AS214" s="234"/>
      <c r="AT214" s="39"/>
    </row>
    <row r="215" spans="2:46" ht="13.5" customHeight="1" x14ac:dyDescent="0.15">
      <c r="B215" s="290"/>
      <c r="C215" s="29" t="s">
        <v>36</v>
      </c>
      <c r="D215" s="187"/>
      <c r="E215" s="58"/>
      <c r="F215" s="188"/>
      <c r="G215" s="188"/>
      <c r="H215" s="188"/>
      <c r="I215" s="64"/>
      <c r="J215" s="64"/>
      <c r="K215" s="189"/>
      <c r="L215" s="259"/>
      <c r="M215" s="259"/>
      <c r="N215" s="58"/>
      <c r="O215" s="30"/>
      <c r="P215" s="58"/>
      <c r="Q215" s="30"/>
      <c r="R215" s="134"/>
      <c r="S215" s="206"/>
      <c r="T215" s="290"/>
      <c r="U215" s="29" t="s">
        <v>36</v>
      </c>
      <c r="V215" s="187"/>
      <c r="W215" s="58"/>
      <c r="X215" s="188"/>
      <c r="Y215" s="188"/>
      <c r="Z215" s="188"/>
      <c r="AA215" s="64"/>
      <c r="AB215" s="64"/>
      <c r="AC215" s="189"/>
      <c r="AD215" s="259"/>
      <c r="AE215" s="259"/>
      <c r="AF215" s="58"/>
      <c r="AG215" s="30"/>
      <c r="AH215" s="58"/>
      <c r="AI215" s="30"/>
      <c r="AJ215" s="134"/>
      <c r="AK215" s="208"/>
      <c r="AL215" s="290"/>
      <c r="AM215" s="88" t="str">
        <f t="shared" si="19"/>
        <v/>
      </c>
      <c r="AN215" s="123" t="str">
        <f t="shared" si="20"/>
        <v/>
      </c>
      <c r="AO215" s="123" t="str">
        <f t="shared" si="21"/>
        <v/>
      </c>
      <c r="AP215" s="123" t="str">
        <f t="shared" si="22"/>
        <v/>
      </c>
      <c r="AQ215" s="89" t="str">
        <f t="shared" si="23"/>
        <v/>
      </c>
      <c r="AR215" s="39"/>
      <c r="AS215" s="234"/>
      <c r="AT215" s="39"/>
    </row>
    <row r="216" spans="2:46" ht="13.5" customHeight="1" x14ac:dyDescent="0.15">
      <c r="B216" s="290"/>
      <c r="C216" s="29" t="s">
        <v>38</v>
      </c>
      <c r="D216" s="187"/>
      <c r="E216" s="58"/>
      <c r="F216" s="188"/>
      <c r="G216" s="188"/>
      <c r="H216" s="188"/>
      <c r="I216" s="64"/>
      <c r="J216" s="64"/>
      <c r="K216" s="189"/>
      <c r="L216" s="259"/>
      <c r="M216" s="259"/>
      <c r="N216" s="58"/>
      <c r="O216" s="30"/>
      <c r="P216" s="58"/>
      <c r="Q216" s="30"/>
      <c r="R216" s="134"/>
      <c r="S216" s="206"/>
      <c r="T216" s="290"/>
      <c r="U216" s="29" t="s">
        <v>38</v>
      </c>
      <c r="V216" s="187"/>
      <c r="W216" s="58"/>
      <c r="X216" s="188"/>
      <c r="Y216" s="188"/>
      <c r="Z216" s="188"/>
      <c r="AA216" s="64"/>
      <c r="AB216" s="64"/>
      <c r="AC216" s="189"/>
      <c r="AD216" s="259"/>
      <c r="AE216" s="259"/>
      <c r="AF216" s="58"/>
      <c r="AG216" s="30"/>
      <c r="AH216" s="58"/>
      <c r="AI216" s="30"/>
      <c r="AJ216" s="134"/>
      <c r="AK216" s="208"/>
      <c r="AL216" s="290"/>
      <c r="AM216" s="88" t="str">
        <f t="shared" si="19"/>
        <v/>
      </c>
      <c r="AN216" s="123" t="str">
        <f t="shared" si="20"/>
        <v/>
      </c>
      <c r="AO216" s="123" t="str">
        <f t="shared" si="21"/>
        <v/>
      </c>
      <c r="AP216" s="123" t="str">
        <f t="shared" si="22"/>
        <v/>
      </c>
      <c r="AQ216" s="89" t="str">
        <f t="shared" si="23"/>
        <v/>
      </c>
      <c r="AR216" s="39"/>
      <c r="AS216" s="234"/>
      <c r="AT216" s="39"/>
    </row>
    <row r="217" spans="2:46" ht="13.5" customHeight="1" thickBot="1" x14ac:dyDescent="0.2">
      <c r="B217" s="291"/>
      <c r="C217" s="29"/>
      <c r="D217" s="187"/>
      <c r="E217" s="58"/>
      <c r="F217" s="190"/>
      <c r="G217" s="190"/>
      <c r="H217" s="190"/>
      <c r="I217" s="58"/>
      <c r="J217" s="58"/>
      <c r="K217" s="189"/>
      <c r="L217" s="259"/>
      <c r="M217" s="259"/>
      <c r="N217" s="58"/>
      <c r="O217" s="30"/>
      <c r="P217" s="58"/>
      <c r="Q217" s="30"/>
      <c r="R217" s="185"/>
      <c r="S217" s="206"/>
      <c r="T217" s="291"/>
      <c r="U217" s="29"/>
      <c r="V217" s="187"/>
      <c r="W217" s="58"/>
      <c r="X217" s="190"/>
      <c r="Y217" s="190"/>
      <c r="Z217" s="190"/>
      <c r="AA217" s="58"/>
      <c r="AB217" s="58"/>
      <c r="AC217" s="189"/>
      <c r="AD217" s="259"/>
      <c r="AE217" s="259"/>
      <c r="AF217" s="58"/>
      <c r="AG217" s="30"/>
      <c r="AH217" s="58"/>
      <c r="AI217" s="30"/>
      <c r="AJ217" s="185"/>
      <c r="AK217" s="208"/>
      <c r="AL217" s="291"/>
      <c r="AM217" s="124" t="str">
        <f t="shared" si="19"/>
        <v/>
      </c>
      <c r="AN217" s="125" t="str">
        <f t="shared" si="20"/>
        <v/>
      </c>
      <c r="AO217" s="125" t="str">
        <f t="shared" si="21"/>
        <v/>
      </c>
      <c r="AP217" s="125" t="str">
        <f t="shared" si="22"/>
        <v/>
      </c>
      <c r="AQ217" s="126" t="str">
        <f t="shared" si="23"/>
        <v/>
      </c>
      <c r="AR217" s="39"/>
      <c r="AS217" s="234"/>
      <c r="AT217" s="39"/>
    </row>
    <row r="218" spans="2:46" ht="13.5" customHeight="1" x14ac:dyDescent="0.15">
      <c r="B218" s="289" t="s">
        <v>109</v>
      </c>
      <c r="C218" s="27" t="s">
        <v>34</v>
      </c>
      <c r="D218" s="41"/>
      <c r="E218" s="57"/>
      <c r="F218" s="98"/>
      <c r="G218" s="98"/>
      <c r="H218" s="98"/>
      <c r="I218" s="62"/>
      <c r="J218" s="62"/>
      <c r="K218" s="63"/>
      <c r="L218" s="258"/>
      <c r="M218" s="258"/>
      <c r="N218" s="57"/>
      <c r="O218" s="28"/>
      <c r="P218" s="57"/>
      <c r="Q218" s="28"/>
      <c r="R218" s="133"/>
      <c r="S218" s="206"/>
      <c r="T218" s="289" t="s">
        <v>109</v>
      </c>
      <c r="U218" s="27" t="s">
        <v>34</v>
      </c>
      <c r="V218" s="41"/>
      <c r="W218" s="57"/>
      <c r="X218" s="98"/>
      <c r="Y218" s="98"/>
      <c r="Z218" s="98"/>
      <c r="AA218" s="62"/>
      <c r="AB218" s="62"/>
      <c r="AC218" s="63"/>
      <c r="AD218" s="258"/>
      <c r="AE218" s="258"/>
      <c r="AF218" s="57"/>
      <c r="AG218" s="28"/>
      <c r="AH218" s="57"/>
      <c r="AI218" s="28"/>
      <c r="AJ218" s="133"/>
      <c r="AK218" s="208"/>
      <c r="AL218" s="289" t="s">
        <v>109</v>
      </c>
      <c r="AM218" s="121" t="str">
        <f t="shared" si="19"/>
        <v/>
      </c>
      <c r="AN218" s="97" t="str">
        <f t="shared" si="20"/>
        <v/>
      </c>
      <c r="AO218" s="97" t="str">
        <f t="shared" si="21"/>
        <v/>
      </c>
      <c r="AP218" s="97" t="str">
        <f t="shared" si="22"/>
        <v/>
      </c>
      <c r="AQ218" s="122" t="str">
        <f t="shared" si="23"/>
        <v/>
      </c>
      <c r="AR218" s="39"/>
      <c r="AS218" s="234"/>
      <c r="AT218" s="39"/>
    </row>
    <row r="219" spans="2:46" ht="13.5" customHeight="1" x14ac:dyDescent="0.15">
      <c r="B219" s="290"/>
      <c r="C219" s="29" t="s">
        <v>35</v>
      </c>
      <c r="D219" s="187"/>
      <c r="E219" s="58"/>
      <c r="F219" s="188"/>
      <c r="G219" s="188"/>
      <c r="H219" s="188"/>
      <c r="I219" s="64"/>
      <c r="J219" s="64"/>
      <c r="K219" s="189"/>
      <c r="L219" s="259"/>
      <c r="M219" s="259"/>
      <c r="N219" s="58"/>
      <c r="O219" s="30"/>
      <c r="P219" s="58"/>
      <c r="Q219" s="30"/>
      <c r="R219" s="134"/>
      <c r="S219" s="206"/>
      <c r="T219" s="290"/>
      <c r="U219" s="29" t="s">
        <v>35</v>
      </c>
      <c r="V219" s="187"/>
      <c r="W219" s="58"/>
      <c r="X219" s="188"/>
      <c r="Y219" s="188"/>
      <c r="Z219" s="188"/>
      <c r="AA219" s="64"/>
      <c r="AB219" s="64"/>
      <c r="AC219" s="189"/>
      <c r="AD219" s="259"/>
      <c r="AE219" s="259"/>
      <c r="AF219" s="58"/>
      <c r="AG219" s="30"/>
      <c r="AH219" s="58"/>
      <c r="AI219" s="30"/>
      <c r="AJ219" s="134"/>
      <c r="AK219" s="208"/>
      <c r="AL219" s="290"/>
      <c r="AM219" s="88" t="str">
        <f t="shared" si="19"/>
        <v/>
      </c>
      <c r="AN219" s="123" t="str">
        <f t="shared" si="20"/>
        <v/>
      </c>
      <c r="AO219" s="123" t="str">
        <f t="shared" si="21"/>
        <v/>
      </c>
      <c r="AP219" s="123" t="str">
        <f t="shared" si="22"/>
        <v/>
      </c>
      <c r="AQ219" s="89" t="str">
        <f t="shared" si="23"/>
        <v/>
      </c>
      <c r="AR219" s="39"/>
      <c r="AS219" s="234"/>
      <c r="AT219" s="39"/>
    </row>
    <row r="220" spans="2:46" ht="13.5" customHeight="1" x14ac:dyDescent="0.15">
      <c r="B220" s="290"/>
      <c r="C220" s="29" t="s">
        <v>36</v>
      </c>
      <c r="D220" s="187"/>
      <c r="E220" s="58"/>
      <c r="F220" s="188"/>
      <c r="G220" s="188"/>
      <c r="H220" s="188"/>
      <c r="I220" s="64"/>
      <c r="J220" s="64"/>
      <c r="K220" s="189"/>
      <c r="L220" s="259"/>
      <c r="M220" s="259"/>
      <c r="N220" s="58"/>
      <c r="O220" s="30"/>
      <c r="P220" s="58"/>
      <c r="Q220" s="30"/>
      <c r="R220" s="134"/>
      <c r="S220" s="206"/>
      <c r="T220" s="290"/>
      <c r="U220" s="29" t="s">
        <v>36</v>
      </c>
      <c r="V220" s="187"/>
      <c r="W220" s="58"/>
      <c r="X220" s="188"/>
      <c r="Y220" s="188"/>
      <c r="Z220" s="188"/>
      <c r="AA220" s="64"/>
      <c r="AB220" s="64"/>
      <c r="AC220" s="189"/>
      <c r="AD220" s="259"/>
      <c r="AE220" s="259"/>
      <c r="AF220" s="58"/>
      <c r="AG220" s="30"/>
      <c r="AH220" s="58"/>
      <c r="AI220" s="30"/>
      <c r="AJ220" s="134"/>
      <c r="AK220" s="208"/>
      <c r="AL220" s="290"/>
      <c r="AM220" s="88" t="str">
        <f t="shared" si="19"/>
        <v/>
      </c>
      <c r="AN220" s="123" t="str">
        <f t="shared" si="20"/>
        <v/>
      </c>
      <c r="AO220" s="123" t="str">
        <f t="shared" si="21"/>
        <v/>
      </c>
      <c r="AP220" s="123" t="str">
        <f t="shared" si="22"/>
        <v/>
      </c>
      <c r="AQ220" s="89" t="str">
        <f t="shared" si="23"/>
        <v/>
      </c>
      <c r="AR220" s="39"/>
      <c r="AS220" s="234"/>
      <c r="AT220" s="39"/>
    </row>
    <row r="221" spans="2:46" ht="13.5" customHeight="1" x14ac:dyDescent="0.15">
      <c r="B221" s="290"/>
      <c r="C221" s="29" t="s">
        <v>38</v>
      </c>
      <c r="D221" s="187"/>
      <c r="E221" s="58"/>
      <c r="F221" s="188"/>
      <c r="G221" s="188"/>
      <c r="H221" s="188"/>
      <c r="I221" s="64"/>
      <c r="J221" s="64"/>
      <c r="K221" s="189"/>
      <c r="L221" s="259"/>
      <c r="M221" s="259"/>
      <c r="N221" s="58"/>
      <c r="O221" s="30"/>
      <c r="P221" s="58"/>
      <c r="Q221" s="30"/>
      <c r="R221" s="134"/>
      <c r="S221" s="206"/>
      <c r="T221" s="290"/>
      <c r="U221" s="29" t="s">
        <v>38</v>
      </c>
      <c r="V221" s="187"/>
      <c r="W221" s="58"/>
      <c r="X221" s="188"/>
      <c r="Y221" s="188"/>
      <c r="Z221" s="188"/>
      <c r="AA221" s="64"/>
      <c r="AB221" s="64"/>
      <c r="AC221" s="189"/>
      <c r="AD221" s="259"/>
      <c r="AE221" s="259"/>
      <c r="AF221" s="58"/>
      <c r="AG221" s="30"/>
      <c r="AH221" s="58"/>
      <c r="AI221" s="30"/>
      <c r="AJ221" s="134"/>
      <c r="AK221" s="208"/>
      <c r="AL221" s="290"/>
      <c r="AM221" s="88" t="str">
        <f t="shared" si="19"/>
        <v/>
      </c>
      <c r="AN221" s="123" t="str">
        <f t="shared" si="20"/>
        <v/>
      </c>
      <c r="AO221" s="123" t="str">
        <f t="shared" si="21"/>
        <v/>
      </c>
      <c r="AP221" s="123" t="str">
        <f t="shared" si="22"/>
        <v/>
      </c>
      <c r="AQ221" s="89" t="str">
        <f t="shared" si="23"/>
        <v/>
      </c>
      <c r="AR221" s="39"/>
      <c r="AS221" s="234"/>
      <c r="AT221" s="39"/>
    </row>
    <row r="222" spans="2:46" ht="13.5" customHeight="1" thickBot="1" x14ac:dyDescent="0.2">
      <c r="B222" s="291"/>
      <c r="C222" s="29"/>
      <c r="D222" s="187"/>
      <c r="E222" s="58"/>
      <c r="F222" s="190"/>
      <c r="G222" s="190"/>
      <c r="H222" s="190"/>
      <c r="I222" s="58"/>
      <c r="J222" s="58"/>
      <c r="K222" s="189"/>
      <c r="L222" s="259"/>
      <c r="M222" s="259"/>
      <c r="N222" s="58"/>
      <c r="O222" s="30"/>
      <c r="P222" s="58"/>
      <c r="Q222" s="30"/>
      <c r="R222" s="185"/>
      <c r="S222" s="206"/>
      <c r="T222" s="291"/>
      <c r="U222" s="29"/>
      <c r="V222" s="187"/>
      <c r="W222" s="58"/>
      <c r="X222" s="190"/>
      <c r="Y222" s="190"/>
      <c r="Z222" s="190"/>
      <c r="AA222" s="58"/>
      <c r="AB222" s="58"/>
      <c r="AC222" s="189"/>
      <c r="AD222" s="259"/>
      <c r="AE222" s="259"/>
      <c r="AF222" s="58"/>
      <c r="AG222" s="30"/>
      <c r="AH222" s="58"/>
      <c r="AI222" s="30"/>
      <c r="AJ222" s="185"/>
      <c r="AK222" s="208"/>
      <c r="AL222" s="291"/>
      <c r="AM222" s="124" t="str">
        <f t="shared" si="19"/>
        <v/>
      </c>
      <c r="AN222" s="125" t="str">
        <f t="shared" si="20"/>
        <v/>
      </c>
      <c r="AO222" s="125" t="str">
        <f t="shared" si="21"/>
        <v/>
      </c>
      <c r="AP222" s="125" t="str">
        <f t="shared" si="22"/>
        <v/>
      </c>
      <c r="AQ222" s="126" t="str">
        <f t="shared" si="23"/>
        <v/>
      </c>
      <c r="AR222" s="39"/>
      <c r="AS222" s="234"/>
      <c r="AT222" s="39"/>
    </row>
    <row r="223" spans="2:46" ht="13.5" customHeight="1" x14ac:dyDescent="0.15">
      <c r="B223" s="289" t="s">
        <v>110</v>
      </c>
      <c r="C223" s="27" t="s">
        <v>34</v>
      </c>
      <c r="D223" s="41"/>
      <c r="E223" s="57"/>
      <c r="F223" s="98"/>
      <c r="G223" s="98"/>
      <c r="H223" s="98"/>
      <c r="I223" s="62"/>
      <c r="J223" s="62"/>
      <c r="K223" s="63"/>
      <c r="L223" s="258"/>
      <c r="M223" s="258"/>
      <c r="N223" s="57"/>
      <c r="O223" s="28"/>
      <c r="P223" s="57"/>
      <c r="Q223" s="28"/>
      <c r="R223" s="133"/>
      <c r="S223" s="206"/>
      <c r="T223" s="289" t="s">
        <v>110</v>
      </c>
      <c r="U223" s="27" t="s">
        <v>34</v>
      </c>
      <c r="V223" s="41"/>
      <c r="W223" s="57"/>
      <c r="X223" s="98"/>
      <c r="Y223" s="98"/>
      <c r="Z223" s="98"/>
      <c r="AA223" s="62"/>
      <c r="AB223" s="62"/>
      <c r="AC223" s="63"/>
      <c r="AD223" s="258"/>
      <c r="AE223" s="258"/>
      <c r="AF223" s="57"/>
      <c r="AG223" s="28"/>
      <c r="AH223" s="57"/>
      <c r="AI223" s="28"/>
      <c r="AJ223" s="133"/>
      <c r="AK223" s="208"/>
      <c r="AL223" s="289" t="s">
        <v>110</v>
      </c>
      <c r="AM223" s="121" t="str">
        <f t="shared" si="19"/>
        <v/>
      </c>
      <c r="AN223" s="97" t="str">
        <f t="shared" si="20"/>
        <v/>
      </c>
      <c r="AO223" s="97" t="str">
        <f t="shared" si="21"/>
        <v/>
      </c>
      <c r="AP223" s="97" t="str">
        <f t="shared" si="22"/>
        <v/>
      </c>
      <c r="AQ223" s="122" t="str">
        <f t="shared" si="23"/>
        <v/>
      </c>
      <c r="AR223" s="39"/>
      <c r="AS223" s="234"/>
      <c r="AT223" s="39"/>
    </row>
    <row r="224" spans="2:46" ht="13.5" customHeight="1" x14ac:dyDescent="0.15">
      <c r="B224" s="290"/>
      <c r="C224" s="29" t="s">
        <v>35</v>
      </c>
      <c r="D224" s="187"/>
      <c r="E224" s="58"/>
      <c r="F224" s="188"/>
      <c r="G224" s="188"/>
      <c r="H224" s="188"/>
      <c r="I224" s="64"/>
      <c r="J224" s="64"/>
      <c r="K224" s="189"/>
      <c r="L224" s="259"/>
      <c r="M224" s="259"/>
      <c r="N224" s="58"/>
      <c r="O224" s="30"/>
      <c r="P224" s="58"/>
      <c r="Q224" s="30"/>
      <c r="R224" s="134"/>
      <c r="S224" s="206"/>
      <c r="T224" s="290"/>
      <c r="U224" s="29" t="s">
        <v>35</v>
      </c>
      <c r="V224" s="187"/>
      <c r="W224" s="58"/>
      <c r="X224" s="188"/>
      <c r="Y224" s="188"/>
      <c r="Z224" s="188"/>
      <c r="AA224" s="64"/>
      <c r="AB224" s="64"/>
      <c r="AC224" s="189"/>
      <c r="AD224" s="259"/>
      <c r="AE224" s="259"/>
      <c r="AF224" s="58"/>
      <c r="AG224" s="30"/>
      <c r="AH224" s="58"/>
      <c r="AI224" s="30"/>
      <c r="AJ224" s="134"/>
      <c r="AK224" s="208"/>
      <c r="AL224" s="290"/>
      <c r="AM224" s="88" t="str">
        <f t="shared" si="19"/>
        <v/>
      </c>
      <c r="AN224" s="123" t="str">
        <f t="shared" si="20"/>
        <v/>
      </c>
      <c r="AO224" s="123" t="str">
        <f t="shared" si="21"/>
        <v/>
      </c>
      <c r="AP224" s="123" t="str">
        <f t="shared" si="22"/>
        <v/>
      </c>
      <c r="AQ224" s="89" t="str">
        <f t="shared" si="23"/>
        <v/>
      </c>
      <c r="AR224" s="39"/>
      <c r="AS224" s="234"/>
      <c r="AT224" s="39"/>
    </row>
    <row r="225" spans="2:46" ht="13.5" customHeight="1" x14ac:dyDescent="0.15">
      <c r="B225" s="290"/>
      <c r="C225" s="29" t="s">
        <v>36</v>
      </c>
      <c r="D225" s="187"/>
      <c r="E225" s="58"/>
      <c r="F225" s="188"/>
      <c r="G225" s="188"/>
      <c r="H225" s="188"/>
      <c r="I225" s="64"/>
      <c r="J225" s="64"/>
      <c r="K225" s="189"/>
      <c r="L225" s="259"/>
      <c r="M225" s="259"/>
      <c r="N225" s="58"/>
      <c r="O225" s="30"/>
      <c r="P225" s="58"/>
      <c r="Q225" s="30"/>
      <c r="R225" s="134"/>
      <c r="S225" s="206"/>
      <c r="T225" s="290"/>
      <c r="U225" s="29" t="s">
        <v>36</v>
      </c>
      <c r="V225" s="187"/>
      <c r="W225" s="58"/>
      <c r="X225" s="188"/>
      <c r="Y225" s="188"/>
      <c r="Z225" s="188"/>
      <c r="AA225" s="64"/>
      <c r="AB225" s="64"/>
      <c r="AC225" s="189"/>
      <c r="AD225" s="259"/>
      <c r="AE225" s="259"/>
      <c r="AF225" s="58"/>
      <c r="AG225" s="30"/>
      <c r="AH225" s="58"/>
      <c r="AI225" s="30"/>
      <c r="AJ225" s="134"/>
      <c r="AK225" s="208"/>
      <c r="AL225" s="290"/>
      <c r="AM225" s="88" t="str">
        <f t="shared" ref="AM225:AM288" si="24">IF(OR(X225="",F225=""),"",X225-F225)</f>
        <v/>
      </c>
      <c r="AN225" s="123" t="str">
        <f t="shared" ref="AN225:AN288" si="25">IF(OR(Y225="",G225=""),"",Y225-G225)</f>
        <v/>
      </c>
      <c r="AO225" s="123" t="str">
        <f t="shared" ref="AO225:AO288" si="26">IF(OR(Z225="",H225=""),"",Z225-H225)</f>
        <v/>
      </c>
      <c r="AP225" s="123" t="str">
        <f t="shared" ref="AP225:AP288" si="27">IF(OR(AA225="",I225=""),"",AA225-I225)</f>
        <v/>
      </c>
      <c r="AQ225" s="89" t="str">
        <f t="shared" ref="AQ225:AQ288" si="28">IF(OR(AB225="",J225=""),"",AB225-J225)</f>
        <v/>
      </c>
      <c r="AR225" s="39"/>
      <c r="AS225" s="234"/>
      <c r="AT225" s="39"/>
    </row>
    <row r="226" spans="2:46" ht="13.5" customHeight="1" x14ac:dyDescent="0.15">
      <c r="B226" s="290"/>
      <c r="C226" s="29" t="s">
        <v>38</v>
      </c>
      <c r="D226" s="187"/>
      <c r="E226" s="58"/>
      <c r="F226" s="188"/>
      <c r="G226" s="188"/>
      <c r="H226" s="188"/>
      <c r="I226" s="64"/>
      <c r="J226" s="64"/>
      <c r="K226" s="189"/>
      <c r="L226" s="259"/>
      <c r="M226" s="259"/>
      <c r="N226" s="58"/>
      <c r="O226" s="30"/>
      <c r="P226" s="58"/>
      <c r="Q226" s="30"/>
      <c r="R226" s="134"/>
      <c r="S226" s="206"/>
      <c r="T226" s="290"/>
      <c r="U226" s="29" t="s">
        <v>38</v>
      </c>
      <c r="V226" s="187"/>
      <c r="W226" s="58"/>
      <c r="X226" s="188"/>
      <c r="Y226" s="188"/>
      <c r="Z226" s="188"/>
      <c r="AA226" s="64"/>
      <c r="AB226" s="64"/>
      <c r="AC226" s="189"/>
      <c r="AD226" s="259"/>
      <c r="AE226" s="259"/>
      <c r="AF226" s="58"/>
      <c r="AG226" s="30"/>
      <c r="AH226" s="58"/>
      <c r="AI226" s="30"/>
      <c r="AJ226" s="134"/>
      <c r="AK226" s="208"/>
      <c r="AL226" s="290"/>
      <c r="AM226" s="88" t="str">
        <f t="shared" si="24"/>
        <v/>
      </c>
      <c r="AN226" s="123" t="str">
        <f t="shared" si="25"/>
        <v/>
      </c>
      <c r="AO226" s="123" t="str">
        <f t="shared" si="26"/>
        <v/>
      </c>
      <c r="AP226" s="123" t="str">
        <f t="shared" si="27"/>
        <v/>
      </c>
      <c r="AQ226" s="89" t="str">
        <f t="shared" si="28"/>
        <v/>
      </c>
      <c r="AR226" s="39"/>
      <c r="AS226" s="234"/>
      <c r="AT226" s="39"/>
    </row>
    <row r="227" spans="2:46" ht="13.5" customHeight="1" thickBot="1" x14ac:dyDescent="0.2">
      <c r="B227" s="291"/>
      <c r="C227" s="29"/>
      <c r="D227" s="187"/>
      <c r="E227" s="58"/>
      <c r="F227" s="190"/>
      <c r="G227" s="190"/>
      <c r="H227" s="190"/>
      <c r="I227" s="58"/>
      <c r="J227" s="58"/>
      <c r="K227" s="189"/>
      <c r="L227" s="259"/>
      <c r="M227" s="259"/>
      <c r="N227" s="58"/>
      <c r="O227" s="30"/>
      <c r="P227" s="58"/>
      <c r="Q227" s="30"/>
      <c r="R227" s="185"/>
      <c r="S227" s="206"/>
      <c r="T227" s="291"/>
      <c r="U227" s="29"/>
      <c r="V227" s="187"/>
      <c r="W227" s="58"/>
      <c r="X227" s="190"/>
      <c r="Y227" s="190"/>
      <c r="Z227" s="190"/>
      <c r="AA227" s="58"/>
      <c r="AB227" s="58"/>
      <c r="AC227" s="189"/>
      <c r="AD227" s="259"/>
      <c r="AE227" s="259"/>
      <c r="AF227" s="58"/>
      <c r="AG227" s="30"/>
      <c r="AH227" s="58"/>
      <c r="AI227" s="30"/>
      <c r="AJ227" s="185"/>
      <c r="AK227" s="208"/>
      <c r="AL227" s="291"/>
      <c r="AM227" s="124" t="str">
        <f t="shared" si="24"/>
        <v/>
      </c>
      <c r="AN227" s="125" t="str">
        <f t="shared" si="25"/>
        <v/>
      </c>
      <c r="AO227" s="125" t="str">
        <f t="shared" si="26"/>
        <v/>
      </c>
      <c r="AP227" s="125" t="str">
        <f t="shared" si="27"/>
        <v/>
      </c>
      <c r="AQ227" s="126" t="str">
        <f t="shared" si="28"/>
        <v/>
      </c>
      <c r="AR227" s="39"/>
      <c r="AS227" s="234"/>
      <c r="AT227" s="39"/>
    </row>
    <row r="228" spans="2:46" ht="13.5" customHeight="1" x14ac:dyDescent="0.15">
      <c r="B228" s="289" t="s">
        <v>111</v>
      </c>
      <c r="C228" s="27" t="s">
        <v>34</v>
      </c>
      <c r="D228" s="41"/>
      <c r="E228" s="57"/>
      <c r="F228" s="98"/>
      <c r="G228" s="98"/>
      <c r="H228" s="98"/>
      <c r="I228" s="62"/>
      <c r="J228" s="62"/>
      <c r="K228" s="63"/>
      <c r="L228" s="258"/>
      <c r="M228" s="258"/>
      <c r="N228" s="57"/>
      <c r="O228" s="28"/>
      <c r="P228" s="57"/>
      <c r="Q228" s="28"/>
      <c r="R228" s="133"/>
      <c r="S228" s="206"/>
      <c r="T228" s="289" t="s">
        <v>111</v>
      </c>
      <c r="U228" s="27" t="s">
        <v>34</v>
      </c>
      <c r="V228" s="41"/>
      <c r="W228" s="57"/>
      <c r="X228" s="98"/>
      <c r="Y228" s="98"/>
      <c r="Z228" s="98"/>
      <c r="AA228" s="62"/>
      <c r="AB228" s="62"/>
      <c r="AC228" s="63"/>
      <c r="AD228" s="258"/>
      <c r="AE228" s="258"/>
      <c r="AF228" s="57"/>
      <c r="AG228" s="28"/>
      <c r="AH228" s="57"/>
      <c r="AI228" s="28"/>
      <c r="AJ228" s="133"/>
      <c r="AK228" s="208"/>
      <c r="AL228" s="289" t="s">
        <v>111</v>
      </c>
      <c r="AM228" s="121" t="str">
        <f t="shared" si="24"/>
        <v/>
      </c>
      <c r="AN228" s="97" t="str">
        <f t="shared" si="25"/>
        <v/>
      </c>
      <c r="AO228" s="97" t="str">
        <f t="shared" si="26"/>
        <v/>
      </c>
      <c r="AP228" s="97" t="str">
        <f t="shared" si="27"/>
        <v/>
      </c>
      <c r="AQ228" s="122" t="str">
        <f t="shared" si="28"/>
        <v/>
      </c>
      <c r="AR228" s="39"/>
      <c r="AS228" s="234"/>
      <c r="AT228" s="39"/>
    </row>
    <row r="229" spans="2:46" ht="13.5" customHeight="1" x14ac:dyDescent="0.15">
      <c r="B229" s="290"/>
      <c r="C229" s="29" t="s">
        <v>35</v>
      </c>
      <c r="D229" s="187"/>
      <c r="E229" s="58"/>
      <c r="F229" s="188"/>
      <c r="G229" s="188"/>
      <c r="H229" s="188"/>
      <c r="I229" s="64"/>
      <c r="J229" s="64"/>
      <c r="K229" s="189"/>
      <c r="L229" s="259"/>
      <c r="M229" s="259"/>
      <c r="N229" s="58"/>
      <c r="O229" s="30"/>
      <c r="P229" s="58"/>
      <c r="Q229" s="30"/>
      <c r="R229" s="134"/>
      <c r="S229" s="206"/>
      <c r="T229" s="290"/>
      <c r="U229" s="29" t="s">
        <v>35</v>
      </c>
      <c r="V229" s="187"/>
      <c r="W229" s="58"/>
      <c r="X229" s="188"/>
      <c r="Y229" s="188"/>
      <c r="Z229" s="188"/>
      <c r="AA229" s="64"/>
      <c r="AB229" s="64"/>
      <c r="AC229" s="189"/>
      <c r="AD229" s="259"/>
      <c r="AE229" s="259"/>
      <c r="AF229" s="58"/>
      <c r="AG229" s="30"/>
      <c r="AH229" s="58"/>
      <c r="AI229" s="30"/>
      <c r="AJ229" s="134"/>
      <c r="AK229" s="208"/>
      <c r="AL229" s="290"/>
      <c r="AM229" s="88" t="str">
        <f t="shared" si="24"/>
        <v/>
      </c>
      <c r="AN229" s="123" t="str">
        <f t="shared" si="25"/>
        <v/>
      </c>
      <c r="AO229" s="123" t="str">
        <f t="shared" si="26"/>
        <v/>
      </c>
      <c r="AP229" s="123" t="str">
        <f t="shared" si="27"/>
        <v/>
      </c>
      <c r="AQ229" s="89" t="str">
        <f t="shared" si="28"/>
        <v/>
      </c>
      <c r="AR229" s="39"/>
      <c r="AS229" s="234"/>
      <c r="AT229" s="39"/>
    </row>
    <row r="230" spans="2:46" ht="13.5" customHeight="1" x14ac:dyDescent="0.15">
      <c r="B230" s="290"/>
      <c r="C230" s="29" t="s">
        <v>36</v>
      </c>
      <c r="D230" s="187"/>
      <c r="E230" s="58"/>
      <c r="F230" s="188"/>
      <c r="G230" s="188"/>
      <c r="H230" s="188"/>
      <c r="I230" s="64"/>
      <c r="J230" s="64"/>
      <c r="K230" s="189"/>
      <c r="L230" s="259"/>
      <c r="M230" s="259"/>
      <c r="N230" s="58"/>
      <c r="O230" s="30"/>
      <c r="P230" s="58"/>
      <c r="Q230" s="30"/>
      <c r="R230" s="134"/>
      <c r="S230" s="206"/>
      <c r="T230" s="290"/>
      <c r="U230" s="29" t="s">
        <v>36</v>
      </c>
      <c r="V230" s="187"/>
      <c r="W230" s="58"/>
      <c r="X230" s="188"/>
      <c r="Y230" s="188"/>
      <c r="Z230" s="188"/>
      <c r="AA230" s="64"/>
      <c r="AB230" s="64"/>
      <c r="AC230" s="189"/>
      <c r="AD230" s="259"/>
      <c r="AE230" s="259"/>
      <c r="AF230" s="58"/>
      <c r="AG230" s="30"/>
      <c r="AH230" s="58"/>
      <c r="AI230" s="30"/>
      <c r="AJ230" s="134"/>
      <c r="AK230" s="208"/>
      <c r="AL230" s="290"/>
      <c r="AM230" s="88" t="str">
        <f t="shared" si="24"/>
        <v/>
      </c>
      <c r="AN230" s="123" t="str">
        <f t="shared" si="25"/>
        <v/>
      </c>
      <c r="AO230" s="123" t="str">
        <f t="shared" si="26"/>
        <v/>
      </c>
      <c r="AP230" s="123" t="str">
        <f t="shared" si="27"/>
        <v/>
      </c>
      <c r="AQ230" s="89" t="str">
        <f t="shared" si="28"/>
        <v/>
      </c>
      <c r="AR230" s="39"/>
      <c r="AS230" s="234"/>
      <c r="AT230" s="39"/>
    </row>
    <row r="231" spans="2:46" ht="13.5" customHeight="1" x14ac:dyDescent="0.15">
      <c r="B231" s="290"/>
      <c r="C231" s="29" t="s">
        <v>38</v>
      </c>
      <c r="D231" s="187"/>
      <c r="E231" s="58"/>
      <c r="F231" s="188"/>
      <c r="G231" s="188"/>
      <c r="H231" s="188"/>
      <c r="I231" s="64"/>
      <c r="J231" s="64"/>
      <c r="K231" s="189"/>
      <c r="L231" s="259"/>
      <c r="M231" s="259"/>
      <c r="N231" s="58"/>
      <c r="O231" s="30"/>
      <c r="P231" s="58"/>
      <c r="Q231" s="30"/>
      <c r="R231" s="134"/>
      <c r="S231" s="206"/>
      <c r="T231" s="290"/>
      <c r="U231" s="29" t="s">
        <v>38</v>
      </c>
      <c r="V231" s="187"/>
      <c r="W231" s="58"/>
      <c r="X231" s="188"/>
      <c r="Y231" s="188"/>
      <c r="Z231" s="188"/>
      <c r="AA231" s="64"/>
      <c r="AB231" s="64"/>
      <c r="AC231" s="189"/>
      <c r="AD231" s="259"/>
      <c r="AE231" s="259"/>
      <c r="AF231" s="58"/>
      <c r="AG231" s="30"/>
      <c r="AH231" s="58"/>
      <c r="AI231" s="30"/>
      <c r="AJ231" s="134"/>
      <c r="AK231" s="208"/>
      <c r="AL231" s="290"/>
      <c r="AM231" s="88" t="str">
        <f t="shared" si="24"/>
        <v/>
      </c>
      <c r="AN231" s="123" t="str">
        <f t="shared" si="25"/>
        <v/>
      </c>
      <c r="AO231" s="123" t="str">
        <f t="shared" si="26"/>
        <v/>
      </c>
      <c r="AP231" s="123" t="str">
        <f t="shared" si="27"/>
        <v/>
      </c>
      <c r="AQ231" s="89" t="str">
        <f t="shared" si="28"/>
        <v/>
      </c>
      <c r="AR231" s="39"/>
      <c r="AS231" s="234"/>
      <c r="AT231" s="39"/>
    </row>
    <row r="232" spans="2:46" ht="13.5" customHeight="1" thickBot="1" x14ac:dyDescent="0.2">
      <c r="B232" s="291"/>
      <c r="C232" s="29"/>
      <c r="D232" s="187"/>
      <c r="E232" s="58"/>
      <c r="F232" s="190"/>
      <c r="G232" s="190"/>
      <c r="H232" s="190"/>
      <c r="I232" s="58"/>
      <c r="J232" s="58"/>
      <c r="K232" s="189"/>
      <c r="L232" s="259"/>
      <c r="M232" s="259"/>
      <c r="N232" s="58"/>
      <c r="O232" s="30"/>
      <c r="P232" s="58"/>
      <c r="Q232" s="30"/>
      <c r="R232" s="185"/>
      <c r="S232" s="206"/>
      <c r="T232" s="291"/>
      <c r="U232" s="29"/>
      <c r="V232" s="187"/>
      <c r="W232" s="58"/>
      <c r="X232" s="190"/>
      <c r="Y232" s="190"/>
      <c r="Z232" s="190"/>
      <c r="AA232" s="58"/>
      <c r="AB232" s="58"/>
      <c r="AC232" s="189"/>
      <c r="AD232" s="259"/>
      <c r="AE232" s="259"/>
      <c r="AF232" s="58"/>
      <c r="AG232" s="30"/>
      <c r="AH232" s="58"/>
      <c r="AI232" s="30"/>
      <c r="AJ232" s="185"/>
      <c r="AK232" s="208"/>
      <c r="AL232" s="291"/>
      <c r="AM232" s="124" t="str">
        <f t="shared" si="24"/>
        <v/>
      </c>
      <c r="AN232" s="125" t="str">
        <f t="shared" si="25"/>
        <v/>
      </c>
      <c r="AO232" s="125" t="str">
        <f t="shared" si="26"/>
        <v/>
      </c>
      <c r="AP232" s="125" t="str">
        <f t="shared" si="27"/>
        <v/>
      </c>
      <c r="AQ232" s="126" t="str">
        <f t="shared" si="28"/>
        <v/>
      </c>
      <c r="AR232" s="39"/>
      <c r="AS232" s="234"/>
      <c r="AT232" s="39"/>
    </row>
    <row r="233" spans="2:46" ht="13.5" customHeight="1" x14ac:dyDescent="0.15">
      <c r="B233" s="289" t="s">
        <v>112</v>
      </c>
      <c r="C233" s="27" t="s">
        <v>34</v>
      </c>
      <c r="D233" s="41"/>
      <c r="E233" s="57"/>
      <c r="F233" s="98"/>
      <c r="G233" s="98"/>
      <c r="H233" s="98"/>
      <c r="I233" s="62"/>
      <c r="J233" s="62"/>
      <c r="K233" s="63"/>
      <c r="L233" s="258"/>
      <c r="M233" s="258"/>
      <c r="N233" s="57"/>
      <c r="O233" s="28"/>
      <c r="P233" s="57"/>
      <c r="Q233" s="28"/>
      <c r="R233" s="133"/>
      <c r="S233" s="206"/>
      <c r="T233" s="289" t="s">
        <v>112</v>
      </c>
      <c r="U233" s="27" t="s">
        <v>34</v>
      </c>
      <c r="V233" s="41"/>
      <c r="W233" s="57"/>
      <c r="X233" s="98"/>
      <c r="Y233" s="98"/>
      <c r="Z233" s="98"/>
      <c r="AA233" s="62"/>
      <c r="AB233" s="62"/>
      <c r="AC233" s="63"/>
      <c r="AD233" s="258"/>
      <c r="AE233" s="258"/>
      <c r="AF233" s="57"/>
      <c r="AG233" s="28"/>
      <c r="AH233" s="57"/>
      <c r="AI233" s="28"/>
      <c r="AJ233" s="133"/>
      <c r="AK233" s="208"/>
      <c r="AL233" s="289" t="s">
        <v>112</v>
      </c>
      <c r="AM233" s="121" t="str">
        <f t="shared" si="24"/>
        <v/>
      </c>
      <c r="AN233" s="97" t="str">
        <f t="shared" si="25"/>
        <v/>
      </c>
      <c r="AO233" s="97" t="str">
        <f t="shared" si="26"/>
        <v/>
      </c>
      <c r="AP233" s="97" t="str">
        <f t="shared" si="27"/>
        <v/>
      </c>
      <c r="AQ233" s="122" t="str">
        <f t="shared" si="28"/>
        <v/>
      </c>
      <c r="AR233" s="39"/>
      <c r="AS233" s="234"/>
      <c r="AT233" s="39"/>
    </row>
    <row r="234" spans="2:46" ht="13.5" customHeight="1" x14ac:dyDescent="0.15">
      <c r="B234" s="290"/>
      <c r="C234" s="29" t="s">
        <v>35</v>
      </c>
      <c r="D234" s="187"/>
      <c r="E234" s="58"/>
      <c r="F234" s="188"/>
      <c r="G234" s="188"/>
      <c r="H234" s="188"/>
      <c r="I234" s="64"/>
      <c r="J234" s="64"/>
      <c r="K234" s="189"/>
      <c r="L234" s="259"/>
      <c r="M234" s="259"/>
      <c r="N234" s="58"/>
      <c r="O234" s="30"/>
      <c r="P234" s="58"/>
      <c r="Q234" s="30"/>
      <c r="R234" s="134"/>
      <c r="S234" s="206"/>
      <c r="T234" s="290"/>
      <c r="U234" s="29" t="s">
        <v>35</v>
      </c>
      <c r="V234" s="187"/>
      <c r="W234" s="58"/>
      <c r="X234" s="188"/>
      <c r="Y234" s="188"/>
      <c r="Z234" s="188"/>
      <c r="AA234" s="64"/>
      <c r="AB234" s="64"/>
      <c r="AC234" s="189"/>
      <c r="AD234" s="259"/>
      <c r="AE234" s="259"/>
      <c r="AF234" s="58"/>
      <c r="AG234" s="30"/>
      <c r="AH234" s="58"/>
      <c r="AI234" s="30"/>
      <c r="AJ234" s="134"/>
      <c r="AK234" s="208"/>
      <c r="AL234" s="290"/>
      <c r="AM234" s="88" t="str">
        <f t="shared" si="24"/>
        <v/>
      </c>
      <c r="AN234" s="123" t="str">
        <f t="shared" si="25"/>
        <v/>
      </c>
      <c r="AO234" s="123" t="str">
        <f t="shared" si="26"/>
        <v/>
      </c>
      <c r="AP234" s="123" t="str">
        <f t="shared" si="27"/>
        <v/>
      </c>
      <c r="AQ234" s="89" t="str">
        <f t="shared" si="28"/>
        <v/>
      </c>
      <c r="AR234" s="39"/>
      <c r="AS234" s="234"/>
      <c r="AT234" s="39"/>
    </row>
    <row r="235" spans="2:46" ht="13.5" customHeight="1" x14ac:dyDescent="0.15">
      <c r="B235" s="290"/>
      <c r="C235" s="29" t="s">
        <v>36</v>
      </c>
      <c r="D235" s="187"/>
      <c r="E235" s="58"/>
      <c r="F235" s="188"/>
      <c r="G235" s="188"/>
      <c r="H235" s="188"/>
      <c r="I235" s="64"/>
      <c r="J235" s="64"/>
      <c r="K235" s="189"/>
      <c r="L235" s="259"/>
      <c r="M235" s="259"/>
      <c r="N235" s="58"/>
      <c r="O235" s="30"/>
      <c r="P235" s="58"/>
      <c r="Q235" s="30"/>
      <c r="R235" s="134"/>
      <c r="S235" s="206"/>
      <c r="T235" s="290"/>
      <c r="U235" s="29" t="s">
        <v>36</v>
      </c>
      <c r="V235" s="187"/>
      <c r="W235" s="58"/>
      <c r="X235" s="188"/>
      <c r="Y235" s="188"/>
      <c r="Z235" s="188"/>
      <c r="AA235" s="64"/>
      <c r="AB235" s="64"/>
      <c r="AC235" s="189"/>
      <c r="AD235" s="259"/>
      <c r="AE235" s="259"/>
      <c r="AF235" s="58"/>
      <c r="AG235" s="30"/>
      <c r="AH235" s="58"/>
      <c r="AI235" s="30"/>
      <c r="AJ235" s="134"/>
      <c r="AK235" s="208"/>
      <c r="AL235" s="290"/>
      <c r="AM235" s="88" t="str">
        <f t="shared" si="24"/>
        <v/>
      </c>
      <c r="AN235" s="123" t="str">
        <f t="shared" si="25"/>
        <v/>
      </c>
      <c r="AO235" s="123" t="str">
        <f t="shared" si="26"/>
        <v/>
      </c>
      <c r="AP235" s="123" t="str">
        <f t="shared" si="27"/>
        <v/>
      </c>
      <c r="AQ235" s="89" t="str">
        <f t="shared" si="28"/>
        <v/>
      </c>
      <c r="AR235" s="39"/>
      <c r="AS235" s="234"/>
      <c r="AT235" s="39"/>
    </row>
    <row r="236" spans="2:46" ht="13.5" customHeight="1" x14ac:dyDescent="0.15">
      <c r="B236" s="290"/>
      <c r="C236" s="29" t="s">
        <v>38</v>
      </c>
      <c r="D236" s="187"/>
      <c r="E236" s="58"/>
      <c r="F236" s="188"/>
      <c r="G236" s="188"/>
      <c r="H236" s="188"/>
      <c r="I236" s="64"/>
      <c r="J236" s="64"/>
      <c r="K236" s="189"/>
      <c r="L236" s="259"/>
      <c r="M236" s="259"/>
      <c r="N236" s="58"/>
      <c r="O236" s="30"/>
      <c r="P236" s="58"/>
      <c r="Q236" s="30"/>
      <c r="R236" s="134"/>
      <c r="S236" s="206"/>
      <c r="T236" s="290"/>
      <c r="U236" s="29" t="s">
        <v>38</v>
      </c>
      <c r="V236" s="187"/>
      <c r="W236" s="58"/>
      <c r="X236" s="188"/>
      <c r="Y236" s="188"/>
      <c r="Z236" s="188"/>
      <c r="AA236" s="64"/>
      <c r="AB236" s="64"/>
      <c r="AC236" s="189"/>
      <c r="AD236" s="259"/>
      <c r="AE236" s="259"/>
      <c r="AF236" s="58"/>
      <c r="AG236" s="30"/>
      <c r="AH236" s="58"/>
      <c r="AI236" s="30"/>
      <c r="AJ236" s="134"/>
      <c r="AK236" s="208"/>
      <c r="AL236" s="290"/>
      <c r="AM236" s="88" t="str">
        <f t="shared" si="24"/>
        <v/>
      </c>
      <c r="AN236" s="123" t="str">
        <f t="shared" si="25"/>
        <v/>
      </c>
      <c r="AO236" s="123" t="str">
        <f t="shared" si="26"/>
        <v/>
      </c>
      <c r="AP236" s="123" t="str">
        <f t="shared" si="27"/>
        <v/>
      </c>
      <c r="AQ236" s="89" t="str">
        <f t="shared" si="28"/>
        <v/>
      </c>
      <c r="AR236" s="39"/>
      <c r="AS236" s="234"/>
      <c r="AT236" s="39"/>
    </row>
    <row r="237" spans="2:46" ht="13.5" customHeight="1" thickBot="1" x14ac:dyDescent="0.2">
      <c r="B237" s="291"/>
      <c r="C237" s="29"/>
      <c r="D237" s="187"/>
      <c r="E237" s="58"/>
      <c r="F237" s="190"/>
      <c r="G237" s="190"/>
      <c r="H237" s="190"/>
      <c r="I237" s="58"/>
      <c r="J237" s="58"/>
      <c r="K237" s="189"/>
      <c r="L237" s="259"/>
      <c r="M237" s="259"/>
      <c r="N237" s="58"/>
      <c r="O237" s="30"/>
      <c r="P237" s="58"/>
      <c r="Q237" s="30"/>
      <c r="R237" s="185"/>
      <c r="S237" s="206"/>
      <c r="T237" s="291"/>
      <c r="U237" s="29"/>
      <c r="V237" s="187"/>
      <c r="W237" s="58"/>
      <c r="X237" s="190"/>
      <c r="Y237" s="190"/>
      <c r="Z237" s="190"/>
      <c r="AA237" s="58"/>
      <c r="AB237" s="58"/>
      <c r="AC237" s="189"/>
      <c r="AD237" s="259"/>
      <c r="AE237" s="259"/>
      <c r="AF237" s="58"/>
      <c r="AG237" s="30"/>
      <c r="AH237" s="58"/>
      <c r="AI237" s="30"/>
      <c r="AJ237" s="185"/>
      <c r="AK237" s="208"/>
      <c r="AL237" s="291"/>
      <c r="AM237" s="124" t="str">
        <f t="shared" si="24"/>
        <v/>
      </c>
      <c r="AN237" s="125" t="str">
        <f t="shared" si="25"/>
        <v/>
      </c>
      <c r="AO237" s="125" t="str">
        <f t="shared" si="26"/>
        <v/>
      </c>
      <c r="AP237" s="125" t="str">
        <f t="shared" si="27"/>
        <v/>
      </c>
      <c r="AQ237" s="126" t="str">
        <f t="shared" si="28"/>
        <v/>
      </c>
      <c r="AR237" s="39"/>
      <c r="AS237" s="234"/>
      <c r="AT237" s="39"/>
    </row>
    <row r="238" spans="2:46" ht="13.5" customHeight="1" x14ac:dyDescent="0.15">
      <c r="B238" s="289" t="s">
        <v>113</v>
      </c>
      <c r="C238" s="27" t="s">
        <v>34</v>
      </c>
      <c r="D238" s="41"/>
      <c r="E238" s="57"/>
      <c r="F238" s="98"/>
      <c r="G238" s="98"/>
      <c r="H238" s="98"/>
      <c r="I238" s="62"/>
      <c r="J238" s="62"/>
      <c r="K238" s="63"/>
      <c r="L238" s="258"/>
      <c r="M238" s="258"/>
      <c r="N238" s="57"/>
      <c r="O238" s="28"/>
      <c r="P238" s="57"/>
      <c r="Q238" s="28"/>
      <c r="R238" s="133"/>
      <c r="S238" s="206"/>
      <c r="T238" s="289" t="s">
        <v>113</v>
      </c>
      <c r="U238" s="27" t="s">
        <v>34</v>
      </c>
      <c r="V238" s="41"/>
      <c r="W238" s="57"/>
      <c r="X238" s="98"/>
      <c r="Y238" s="98"/>
      <c r="Z238" s="98"/>
      <c r="AA238" s="62"/>
      <c r="AB238" s="62"/>
      <c r="AC238" s="63"/>
      <c r="AD238" s="258"/>
      <c r="AE238" s="258"/>
      <c r="AF238" s="57"/>
      <c r="AG238" s="28"/>
      <c r="AH238" s="57"/>
      <c r="AI238" s="28"/>
      <c r="AJ238" s="133"/>
      <c r="AK238" s="208"/>
      <c r="AL238" s="289" t="s">
        <v>113</v>
      </c>
      <c r="AM238" s="121" t="str">
        <f t="shared" si="24"/>
        <v/>
      </c>
      <c r="AN238" s="97" t="str">
        <f t="shared" si="25"/>
        <v/>
      </c>
      <c r="AO238" s="97" t="str">
        <f t="shared" si="26"/>
        <v/>
      </c>
      <c r="AP238" s="97" t="str">
        <f t="shared" si="27"/>
        <v/>
      </c>
      <c r="AQ238" s="122" t="str">
        <f t="shared" si="28"/>
        <v/>
      </c>
      <c r="AR238" s="39"/>
      <c r="AS238" s="234"/>
      <c r="AT238" s="39"/>
    </row>
    <row r="239" spans="2:46" ht="13.5" customHeight="1" x14ac:dyDescent="0.15">
      <c r="B239" s="290"/>
      <c r="C239" s="29" t="s">
        <v>35</v>
      </c>
      <c r="D239" s="187"/>
      <c r="E239" s="58"/>
      <c r="F239" s="188"/>
      <c r="G239" s="188"/>
      <c r="H239" s="188"/>
      <c r="I239" s="64"/>
      <c r="J239" s="64"/>
      <c r="K239" s="189"/>
      <c r="L239" s="259"/>
      <c r="M239" s="259"/>
      <c r="N239" s="58"/>
      <c r="O239" s="30"/>
      <c r="P239" s="58"/>
      <c r="Q239" s="30"/>
      <c r="R239" s="134"/>
      <c r="S239" s="206"/>
      <c r="T239" s="290"/>
      <c r="U239" s="29" t="s">
        <v>35</v>
      </c>
      <c r="V239" s="187"/>
      <c r="W239" s="58"/>
      <c r="X239" s="188"/>
      <c r="Y239" s="188"/>
      <c r="Z239" s="188"/>
      <c r="AA239" s="64"/>
      <c r="AB239" s="64"/>
      <c r="AC239" s="189"/>
      <c r="AD239" s="259"/>
      <c r="AE239" s="259"/>
      <c r="AF239" s="58"/>
      <c r="AG239" s="30"/>
      <c r="AH239" s="58"/>
      <c r="AI239" s="30"/>
      <c r="AJ239" s="134"/>
      <c r="AK239" s="208"/>
      <c r="AL239" s="290"/>
      <c r="AM239" s="88" t="str">
        <f t="shared" si="24"/>
        <v/>
      </c>
      <c r="AN239" s="123" t="str">
        <f t="shared" si="25"/>
        <v/>
      </c>
      <c r="AO239" s="123" t="str">
        <f t="shared" si="26"/>
        <v/>
      </c>
      <c r="AP239" s="123" t="str">
        <f t="shared" si="27"/>
        <v/>
      </c>
      <c r="AQ239" s="89" t="str">
        <f t="shared" si="28"/>
        <v/>
      </c>
      <c r="AR239" s="39"/>
      <c r="AS239" s="234"/>
      <c r="AT239" s="39"/>
    </row>
    <row r="240" spans="2:46" ht="13.5" customHeight="1" x14ac:dyDescent="0.15">
      <c r="B240" s="290"/>
      <c r="C240" s="29" t="s">
        <v>36</v>
      </c>
      <c r="D240" s="187"/>
      <c r="E240" s="58"/>
      <c r="F240" s="188"/>
      <c r="G240" s="188"/>
      <c r="H240" s="188"/>
      <c r="I240" s="64"/>
      <c r="J240" s="64"/>
      <c r="K240" s="189"/>
      <c r="L240" s="259"/>
      <c r="M240" s="259"/>
      <c r="N240" s="58"/>
      <c r="O240" s="30"/>
      <c r="P240" s="58"/>
      <c r="Q240" s="30"/>
      <c r="R240" s="134"/>
      <c r="S240" s="206"/>
      <c r="T240" s="290"/>
      <c r="U240" s="29" t="s">
        <v>36</v>
      </c>
      <c r="V240" s="187"/>
      <c r="W240" s="58"/>
      <c r="X240" s="188"/>
      <c r="Y240" s="188"/>
      <c r="Z240" s="188"/>
      <c r="AA240" s="64"/>
      <c r="AB240" s="64"/>
      <c r="AC240" s="189"/>
      <c r="AD240" s="259"/>
      <c r="AE240" s="259"/>
      <c r="AF240" s="58"/>
      <c r="AG240" s="30"/>
      <c r="AH240" s="58"/>
      <c r="AI240" s="30"/>
      <c r="AJ240" s="134"/>
      <c r="AK240" s="208"/>
      <c r="AL240" s="290"/>
      <c r="AM240" s="88" t="str">
        <f t="shared" si="24"/>
        <v/>
      </c>
      <c r="AN240" s="123" t="str">
        <f t="shared" si="25"/>
        <v/>
      </c>
      <c r="AO240" s="123" t="str">
        <f t="shared" si="26"/>
        <v/>
      </c>
      <c r="AP240" s="123" t="str">
        <f t="shared" si="27"/>
        <v/>
      </c>
      <c r="AQ240" s="89" t="str">
        <f t="shared" si="28"/>
        <v/>
      </c>
      <c r="AR240" s="39"/>
      <c r="AS240" s="234"/>
      <c r="AT240" s="39"/>
    </row>
    <row r="241" spans="2:46" ht="13.5" customHeight="1" x14ac:dyDescent="0.15">
      <c r="B241" s="290"/>
      <c r="C241" s="29" t="s">
        <v>38</v>
      </c>
      <c r="D241" s="187"/>
      <c r="E241" s="58"/>
      <c r="F241" s="188"/>
      <c r="G241" s="188"/>
      <c r="H241" s="188"/>
      <c r="I241" s="64"/>
      <c r="J241" s="64"/>
      <c r="K241" s="189"/>
      <c r="L241" s="259"/>
      <c r="M241" s="259"/>
      <c r="N241" s="58"/>
      <c r="O241" s="30"/>
      <c r="P241" s="58"/>
      <c r="Q241" s="30"/>
      <c r="R241" s="134"/>
      <c r="S241" s="206"/>
      <c r="T241" s="290"/>
      <c r="U241" s="29" t="s">
        <v>38</v>
      </c>
      <c r="V241" s="187"/>
      <c r="W241" s="58"/>
      <c r="X241" s="188"/>
      <c r="Y241" s="188"/>
      <c r="Z241" s="188"/>
      <c r="AA241" s="64"/>
      <c r="AB241" s="64"/>
      <c r="AC241" s="189"/>
      <c r="AD241" s="259"/>
      <c r="AE241" s="259"/>
      <c r="AF241" s="58"/>
      <c r="AG241" s="30"/>
      <c r="AH241" s="58"/>
      <c r="AI241" s="30"/>
      <c r="AJ241" s="134"/>
      <c r="AK241" s="208"/>
      <c r="AL241" s="290"/>
      <c r="AM241" s="88" t="str">
        <f t="shared" si="24"/>
        <v/>
      </c>
      <c r="AN241" s="123" t="str">
        <f t="shared" si="25"/>
        <v/>
      </c>
      <c r="AO241" s="123" t="str">
        <f t="shared" si="26"/>
        <v/>
      </c>
      <c r="AP241" s="123" t="str">
        <f t="shared" si="27"/>
        <v/>
      </c>
      <c r="AQ241" s="89" t="str">
        <f t="shared" si="28"/>
        <v/>
      </c>
      <c r="AR241" s="39"/>
      <c r="AS241" s="234"/>
      <c r="AT241" s="39"/>
    </row>
    <row r="242" spans="2:46" ht="13.5" customHeight="1" thickBot="1" x14ac:dyDescent="0.2">
      <c r="B242" s="291"/>
      <c r="C242" s="29"/>
      <c r="D242" s="187"/>
      <c r="E242" s="58"/>
      <c r="F242" s="190"/>
      <c r="G242" s="190"/>
      <c r="H242" s="190"/>
      <c r="I242" s="58"/>
      <c r="J242" s="58"/>
      <c r="K242" s="189"/>
      <c r="L242" s="259"/>
      <c r="M242" s="259"/>
      <c r="N242" s="58"/>
      <c r="O242" s="30"/>
      <c r="P242" s="58"/>
      <c r="Q242" s="30"/>
      <c r="R242" s="185"/>
      <c r="S242" s="206"/>
      <c r="T242" s="291"/>
      <c r="U242" s="29"/>
      <c r="V242" s="187"/>
      <c r="W242" s="58"/>
      <c r="X242" s="190"/>
      <c r="Y242" s="190"/>
      <c r="Z242" s="190"/>
      <c r="AA242" s="58"/>
      <c r="AB242" s="58"/>
      <c r="AC242" s="189"/>
      <c r="AD242" s="259"/>
      <c r="AE242" s="259"/>
      <c r="AF242" s="58"/>
      <c r="AG242" s="30"/>
      <c r="AH242" s="58"/>
      <c r="AI242" s="30"/>
      <c r="AJ242" s="185"/>
      <c r="AK242" s="208"/>
      <c r="AL242" s="291"/>
      <c r="AM242" s="124" t="str">
        <f t="shared" si="24"/>
        <v/>
      </c>
      <c r="AN242" s="125" t="str">
        <f t="shared" si="25"/>
        <v/>
      </c>
      <c r="AO242" s="125" t="str">
        <f t="shared" si="26"/>
        <v/>
      </c>
      <c r="AP242" s="125" t="str">
        <f t="shared" si="27"/>
        <v/>
      </c>
      <c r="AQ242" s="126" t="str">
        <f t="shared" si="28"/>
        <v/>
      </c>
      <c r="AR242" s="39"/>
      <c r="AS242" s="234"/>
      <c r="AT242" s="39"/>
    </row>
    <row r="243" spans="2:46" ht="13.5" customHeight="1" x14ac:dyDescent="0.15">
      <c r="B243" s="289" t="s">
        <v>114</v>
      </c>
      <c r="C243" s="27" t="s">
        <v>34</v>
      </c>
      <c r="D243" s="41"/>
      <c r="E243" s="57"/>
      <c r="F243" s="98"/>
      <c r="G243" s="98"/>
      <c r="H243" s="98"/>
      <c r="I243" s="62"/>
      <c r="J243" s="62"/>
      <c r="K243" s="63"/>
      <c r="L243" s="258"/>
      <c r="M243" s="258"/>
      <c r="N243" s="57"/>
      <c r="O243" s="28"/>
      <c r="P243" s="57"/>
      <c r="Q243" s="28"/>
      <c r="R243" s="133"/>
      <c r="S243" s="206"/>
      <c r="T243" s="289" t="s">
        <v>114</v>
      </c>
      <c r="U243" s="27" t="s">
        <v>34</v>
      </c>
      <c r="V243" s="41"/>
      <c r="W243" s="57"/>
      <c r="X243" s="98"/>
      <c r="Y243" s="98"/>
      <c r="Z243" s="98"/>
      <c r="AA243" s="62"/>
      <c r="AB243" s="62"/>
      <c r="AC243" s="63"/>
      <c r="AD243" s="258"/>
      <c r="AE243" s="258"/>
      <c r="AF243" s="57"/>
      <c r="AG243" s="28"/>
      <c r="AH243" s="57"/>
      <c r="AI243" s="28"/>
      <c r="AJ243" s="133"/>
      <c r="AK243" s="208"/>
      <c r="AL243" s="289" t="s">
        <v>114</v>
      </c>
      <c r="AM243" s="121" t="str">
        <f t="shared" si="24"/>
        <v/>
      </c>
      <c r="AN243" s="97" t="str">
        <f t="shared" si="25"/>
        <v/>
      </c>
      <c r="AO243" s="97" t="str">
        <f t="shared" si="26"/>
        <v/>
      </c>
      <c r="AP243" s="97" t="str">
        <f t="shared" si="27"/>
        <v/>
      </c>
      <c r="AQ243" s="122" t="str">
        <f t="shared" si="28"/>
        <v/>
      </c>
      <c r="AR243" s="39"/>
      <c r="AS243" s="234"/>
      <c r="AT243" s="39"/>
    </row>
    <row r="244" spans="2:46" ht="13.5" customHeight="1" x14ac:dyDescent="0.15">
      <c r="B244" s="290"/>
      <c r="C244" s="29" t="s">
        <v>35</v>
      </c>
      <c r="D244" s="187"/>
      <c r="E244" s="58"/>
      <c r="F244" s="188"/>
      <c r="G244" s="188"/>
      <c r="H244" s="188"/>
      <c r="I244" s="64"/>
      <c r="J244" s="64"/>
      <c r="K244" s="189"/>
      <c r="L244" s="259"/>
      <c r="M244" s="259"/>
      <c r="N244" s="58"/>
      <c r="O244" s="30"/>
      <c r="P244" s="58"/>
      <c r="Q244" s="30"/>
      <c r="R244" s="134"/>
      <c r="S244" s="206"/>
      <c r="T244" s="290"/>
      <c r="U244" s="29" t="s">
        <v>35</v>
      </c>
      <c r="V244" s="187"/>
      <c r="W244" s="58"/>
      <c r="X244" s="188"/>
      <c r="Y244" s="188"/>
      <c r="Z244" s="188"/>
      <c r="AA244" s="64"/>
      <c r="AB244" s="64"/>
      <c r="AC244" s="189"/>
      <c r="AD244" s="259"/>
      <c r="AE244" s="259"/>
      <c r="AF244" s="58"/>
      <c r="AG244" s="30"/>
      <c r="AH244" s="58"/>
      <c r="AI244" s="30"/>
      <c r="AJ244" s="134"/>
      <c r="AK244" s="208"/>
      <c r="AL244" s="290"/>
      <c r="AM244" s="88" t="str">
        <f t="shared" si="24"/>
        <v/>
      </c>
      <c r="AN244" s="123" t="str">
        <f t="shared" si="25"/>
        <v/>
      </c>
      <c r="AO244" s="123" t="str">
        <f t="shared" si="26"/>
        <v/>
      </c>
      <c r="AP244" s="123" t="str">
        <f t="shared" si="27"/>
        <v/>
      </c>
      <c r="AQ244" s="89" t="str">
        <f t="shared" si="28"/>
        <v/>
      </c>
      <c r="AR244" s="39"/>
      <c r="AS244" s="234"/>
      <c r="AT244" s="39"/>
    </row>
    <row r="245" spans="2:46" ht="13.5" customHeight="1" x14ac:dyDescent="0.15">
      <c r="B245" s="290"/>
      <c r="C245" s="29" t="s">
        <v>36</v>
      </c>
      <c r="D245" s="187"/>
      <c r="E245" s="58"/>
      <c r="F245" s="188"/>
      <c r="G245" s="188"/>
      <c r="H245" s="188"/>
      <c r="I245" s="64"/>
      <c r="J245" s="64"/>
      <c r="K245" s="189"/>
      <c r="L245" s="259"/>
      <c r="M245" s="259"/>
      <c r="N245" s="58"/>
      <c r="O245" s="30"/>
      <c r="P245" s="58"/>
      <c r="Q245" s="30"/>
      <c r="R245" s="134"/>
      <c r="S245" s="206"/>
      <c r="T245" s="290"/>
      <c r="U245" s="29" t="s">
        <v>36</v>
      </c>
      <c r="V245" s="187"/>
      <c r="W245" s="58"/>
      <c r="X245" s="188"/>
      <c r="Y245" s="188"/>
      <c r="Z245" s="188"/>
      <c r="AA245" s="64"/>
      <c r="AB245" s="64"/>
      <c r="AC245" s="189"/>
      <c r="AD245" s="259"/>
      <c r="AE245" s="259"/>
      <c r="AF245" s="58"/>
      <c r="AG245" s="30"/>
      <c r="AH245" s="58"/>
      <c r="AI245" s="30"/>
      <c r="AJ245" s="134"/>
      <c r="AK245" s="208"/>
      <c r="AL245" s="290"/>
      <c r="AM245" s="88" t="str">
        <f t="shared" si="24"/>
        <v/>
      </c>
      <c r="AN245" s="123" t="str">
        <f t="shared" si="25"/>
        <v/>
      </c>
      <c r="AO245" s="123" t="str">
        <f t="shared" si="26"/>
        <v/>
      </c>
      <c r="AP245" s="123" t="str">
        <f t="shared" si="27"/>
        <v/>
      </c>
      <c r="AQ245" s="89" t="str">
        <f t="shared" si="28"/>
        <v/>
      </c>
      <c r="AR245" s="39"/>
      <c r="AS245" s="234"/>
      <c r="AT245" s="39"/>
    </row>
    <row r="246" spans="2:46" ht="13.5" customHeight="1" x14ac:dyDescent="0.15">
      <c r="B246" s="290"/>
      <c r="C246" s="29" t="s">
        <v>38</v>
      </c>
      <c r="D246" s="187"/>
      <c r="E246" s="58"/>
      <c r="F246" s="188"/>
      <c r="G246" s="188"/>
      <c r="H246" s="188"/>
      <c r="I246" s="64"/>
      <c r="J246" s="64"/>
      <c r="K246" s="189"/>
      <c r="L246" s="259"/>
      <c r="M246" s="259"/>
      <c r="N246" s="58"/>
      <c r="O246" s="30"/>
      <c r="P246" s="58"/>
      <c r="Q246" s="30"/>
      <c r="R246" s="134"/>
      <c r="S246" s="206"/>
      <c r="T246" s="290"/>
      <c r="U246" s="29" t="s">
        <v>38</v>
      </c>
      <c r="V246" s="187"/>
      <c r="W246" s="58"/>
      <c r="X246" s="188"/>
      <c r="Y246" s="188"/>
      <c r="Z246" s="188"/>
      <c r="AA246" s="64"/>
      <c r="AB246" s="64"/>
      <c r="AC246" s="189"/>
      <c r="AD246" s="259"/>
      <c r="AE246" s="259"/>
      <c r="AF246" s="58"/>
      <c r="AG246" s="30"/>
      <c r="AH246" s="58"/>
      <c r="AI246" s="30"/>
      <c r="AJ246" s="134"/>
      <c r="AK246" s="208"/>
      <c r="AL246" s="290"/>
      <c r="AM246" s="88" t="str">
        <f t="shared" si="24"/>
        <v/>
      </c>
      <c r="AN246" s="123" t="str">
        <f t="shared" si="25"/>
        <v/>
      </c>
      <c r="AO246" s="123" t="str">
        <f t="shared" si="26"/>
        <v/>
      </c>
      <c r="AP246" s="123" t="str">
        <f t="shared" si="27"/>
        <v/>
      </c>
      <c r="AQ246" s="89" t="str">
        <f t="shared" si="28"/>
        <v/>
      </c>
      <c r="AR246" s="39"/>
      <c r="AS246" s="234"/>
      <c r="AT246" s="39"/>
    </row>
    <row r="247" spans="2:46" ht="13.5" customHeight="1" thickBot="1" x14ac:dyDescent="0.2">
      <c r="B247" s="291"/>
      <c r="C247" s="29"/>
      <c r="D247" s="187"/>
      <c r="E247" s="58"/>
      <c r="F247" s="190"/>
      <c r="G247" s="190"/>
      <c r="H247" s="190"/>
      <c r="I247" s="58"/>
      <c r="J247" s="58"/>
      <c r="K247" s="189"/>
      <c r="L247" s="259"/>
      <c r="M247" s="259"/>
      <c r="N247" s="58"/>
      <c r="O247" s="30"/>
      <c r="P247" s="58"/>
      <c r="Q247" s="30"/>
      <c r="R247" s="185"/>
      <c r="S247" s="206"/>
      <c r="T247" s="291"/>
      <c r="U247" s="29"/>
      <c r="V247" s="187"/>
      <c r="W247" s="58"/>
      <c r="X247" s="190"/>
      <c r="Y247" s="190"/>
      <c r="Z247" s="190"/>
      <c r="AA247" s="58"/>
      <c r="AB247" s="58"/>
      <c r="AC247" s="189"/>
      <c r="AD247" s="259"/>
      <c r="AE247" s="259"/>
      <c r="AF247" s="58"/>
      <c r="AG247" s="30"/>
      <c r="AH247" s="58"/>
      <c r="AI247" s="30"/>
      <c r="AJ247" s="185"/>
      <c r="AK247" s="208"/>
      <c r="AL247" s="291"/>
      <c r="AM247" s="124" t="str">
        <f t="shared" si="24"/>
        <v/>
      </c>
      <c r="AN247" s="125" t="str">
        <f t="shared" si="25"/>
        <v/>
      </c>
      <c r="AO247" s="125" t="str">
        <f t="shared" si="26"/>
        <v/>
      </c>
      <c r="AP247" s="125" t="str">
        <f t="shared" si="27"/>
        <v/>
      </c>
      <c r="AQ247" s="126" t="str">
        <f t="shared" si="28"/>
        <v/>
      </c>
      <c r="AR247" s="39"/>
      <c r="AS247" s="234"/>
      <c r="AT247" s="39"/>
    </row>
    <row r="248" spans="2:46" ht="13.5" customHeight="1" x14ac:dyDescent="0.15">
      <c r="B248" s="289" t="s">
        <v>115</v>
      </c>
      <c r="C248" s="27" t="s">
        <v>34</v>
      </c>
      <c r="D248" s="41"/>
      <c r="E248" s="57"/>
      <c r="F248" s="98"/>
      <c r="G248" s="98"/>
      <c r="H248" s="98"/>
      <c r="I248" s="62"/>
      <c r="J248" s="62"/>
      <c r="K248" s="63"/>
      <c r="L248" s="258"/>
      <c r="M248" s="258"/>
      <c r="N248" s="57"/>
      <c r="O248" s="28"/>
      <c r="P248" s="57"/>
      <c r="Q248" s="28"/>
      <c r="R248" s="133"/>
      <c r="S248" s="206"/>
      <c r="T248" s="289" t="s">
        <v>115</v>
      </c>
      <c r="U248" s="27" t="s">
        <v>34</v>
      </c>
      <c r="V248" s="41"/>
      <c r="W248" s="57"/>
      <c r="X248" s="98"/>
      <c r="Y248" s="98"/>
      <c r="Z248" s="98"/>
      <c r="AA248" s="62"/>
      <c r="AB248" s="62"/>
      <c r="AC248" s="63"/>
      <c r="AD248" s="258"/>
      <c r="AE248" s="258"/>
      <c r="AF248" s="57"/>
      <c r="AG248" s="28"/>
      <c r="AH248" s="57"/>
      <c r="AI248" s="28"/>
      <c r="AJ248" s="133"/>
      <c r="AK248" s="208"/>
      <c r="AL248" s="289" t="s">
        <v>115</v>
      </c>
      <c r="AM248" s="121" t="str">
        <f t="shared" si="24"/>
        <v/>
      </c>
      <c r="AN248" s="97" t="str">
        <f t="shared" si="25"/>
        <v/>
      </c>
      <c r="AO248" s="97" t="str">
        <f t="shared" si="26"/>
        <v/>
      </c>
      <c r="AP248" s="97" t="str">
        <f t="shared" si="27"/>
        <v/>
      </c>
      <c r="AQ248" s="122" t="str">
        <f t="shared" si="28"/>
        <v/>
      </c>
      <c r="AR248" s="39"/>
      <c r="AS248" s="234"/>
      <c r="AT248" s="39"/>
    </row>
    <row r="249" spans="2:46" ht="13.5" customHeight="1" x14ac:dyDescent="0.15">
      <c r="B249" s="290"/>
      <c r="C249" s="29" t="s">
        <v>35</v>
      </c>
      <c r="D249" s="187"/>
      <c r="E249" s="58"/>
      <c r="F249" s="188"/>
      <c r="G249" s="188"/>
      <c r="H249" s="188"/>
      <c r="I249" s="64"/>
      <c r="J249" s="64"/>
      <c r="K249" s="189"/>
      <c r="L249" s="259"/>
      <c r="M249" s="259"/>
      <c r="N249" s="58"/>
      <c r="O249" s="30"/>
      <c r="P249" s="58"/>
      <c r="Q249" s="30"/>
      <c r="R249" s="134"/>
      <c r="S249" s="206"/>
      <c r="T249" s="290"/>
      <c r="U249" s="29" t="s">
        <v>35</v>
      </c>
      <c r="V249" s="187"/>
      <c r="W249" s="58"/>
      <c r="X249" s="188"/>
      <c r="Y249" s="188"/>
      <c r="Z249" s="188"/>
      <c r="AA249" s="64"/>
      <c r="AB249" s="64"/>
      <c r="AC249" s="189"/>
      <c r="AD249" s="259"/>
      <c r="AE249" s="259"/>
      <c r="AF249" s="58"/>
      <c r="AG249" s="30"/>
      <c r="AH249" s="58"/>
      <c r="AI249" s="30"/>
      <c r="AJ249" s="134"/>
      <c r="AK249" s="208"/>
      <c r="AL249" s="290"/>
      <c r="AM249" s="88" t="str">
        <f t="shared" si="24"/>
        <v/>
      </c>
      <c r="AN249" s="123" t="str">
        <f t="shared" si="25"/>
        <v/>
      </c>
      <c r="AO249" s="123" t="str">
        <f t="shared" si="26"/>
        <v/>
      </c>
      <c r="AP249" s="123" t="str">
        <f t="shared" si="27"/>
        <v/>
      </c>
      <c r="AQ249" s="89" t="str">
        <f t="shared" si="28"/>
        <v/>
      </c>
      <c r="AR249" s="39"/>
      <c r="AS249" s="234"/>
      <c r="AT249" s="39"/>
    </row>
    <row r="250" spans="2:46" ht="13.5" customHeight="1" x14ac:dyDescent="0.15">
      <c r="B250" s="290"/>
      <c r="C250" s="29" t="s">
        <v>36</v>
      </c>
      <c r="D250" s="187"/>
      <c r="E250" s="58"/>
      <c r="F250" s="188"/>
      <c r="G250" s="188"/>
      <c r="H250" s="188"/>
      <c r="I250" s="64"/>
      <c r="J250" s="64"/>
      <c r="K250" s="189"/>
      <c r="L250" s="259"/>
      <c r="M250" s="259"/>
      <c r="N250" s="58"/>
      <c r="O250" s="30"/>
      <c r="P250" s="58"/>
      <c r="Q250" s="30"/>
      <c r="R250" s="134"/>
      <c r="S250" s="206"/>
      <c r="T250" s="290"/>
      <c r="U250" s="29" t="s">
        <v>36</v>
      </c>
      <c r="V250" s="187"/>
      <c r="W250" s="58"/>
      <c r="X250" s="188"/>
      <c r="Y250" s="188"/>
      <c r="Z250" s="188"/>
      <c r="AA250" s="64"/>
      <c r="AB250" s="64"/>
      <c r="AC250" s="189"/>
      <c r="AD250" s="259"/>
      <c r="AE250" s="259"/>
      <c r="AF250" s="58"/>
      <c r="AG250" s="30"/>
      <c r="AH250" s="58"/>
      <c r="AI250" s="30"/>
      <c r="AJ250" s="134"/>
      <c r="AK250" s="208"/>
      <c r="AL250" s="290"/>
      <c r="AM250" s="88" t="str">
        <f t="shared" si="24"/>
        <v/>
      </c>
      <c r="AN250" s="123" t="str">
        <f t="shared" si="25"/>
        <v/>
      </c>
      <c r="AO250" s="123" t="str">
        <f t="shared" si="26"/>
        <v/>
      </c>
      <c r="AP250" s="123" t="str">
        <f t="shared" si="27"/>
        <v/>
      </c>
      <c r="AQ250" s="89" t="str">
        <f t="shared" si="28"/>
        <v/>
      </c>
      <c r="AR250" s="39"/>
      <c r="AS250" s="234"/>
      <c r="AT250" s="39"/>
    </row>
    <row r="251" spans="2:46" ht="13.5" customHeight="1" x14ac:dyDescent="0.15">
      <c r="B251" s="290"/>
      <c r="C251" s="29" t="s">
        <v>38</v>
      </c>
      <c r="D251" s="187"/>
      <c r="E251" s="58"/>
      <c r="F251" s="188"/>
      <c r="G251" s="188"/>
      <c r="H251" s="188"/>
      <c r="I251" s="64"/>
      <c r="J251" s="64"/>
      <c r="K251" s="189"/>
      <c r="L251" s="259"/>
      <c r="M251" s="259"/>
      <c r="N251" s="58"/>
      <c r="O251" s="30"/>
      <c r="P251" s="58"/>
      <c r="Q251" s="30"/>
      <c r="R251" s="134"/>
      <c r="S251" s="206"/>
      <c r="T251" s="290"/>
      <c r="U251" s="29" t="s">
        <v>38</v>
      </c>
      <c r="V251" s="187"/>
      <c r="W251" s="58"/>
      <c r="X251" s="188"/>
      <c r="Y251" s="188"/>
      <c r="Z251" s="188"/>
      <c r="AA251" s="64"/>
      <c r="AB251" s="64"/>
      <c r="AC251" s="189"/>
      <c r="AD251" s="259"/>
      <c r="AE251" s="259"/>
      <c r="AF251" s="58"/>
      <c r="AG251" s="30"/>
      <c r="AH251" s="58"/>
      <c r="AI251" s="30"/>
      <c r="AJ251" s="134"/>
      <c r="AK251" s="208"/>
      <c r="AL251" s="290"/>
      <c r="AM251" s="88" t="str">
        <f t="shared" si="24"/>
        <v/>
      </c>
      <c r="AN251" s="123" t="str">
        <f t="shared" si="25"/>
        <v/>
      </c>
      <c r="AO251" s="123" t="str">
        <f t="shared" si="26"/>
        <v/>
      </c>
      <c r="AP251" s="123" t="str">
        <f t="shared" si="27"/>
        <v/>
      </c>
      <c r="AQ251" s="89" t="str">
        <f t="shared" si="28"/>
        <v/>
      </c>
      <c r="AR251" s="39"/>
      <c r="AS251" s="234"/>
      <c r="AT251" s="39"/>
    </row>
    <row r="252" spans="2:46" ht="13.5" customHeight="1" thickBot="1" x14ac:dyDescent="0.2">
      <c r="B252" s="291"/>
      <c r="C252" s="29"/>
      <c r="D252" s="187"/>
      <c r="E252" s="58"/>
      <c r="F252" s="190"/>
      <c r="G252" s="190"/>
      <c r="H252" s="190"/>
      <c r="I252" s="58"/>
      <c r="J252" s="58"/>
      <c r="K252" s="189"/>
      <c r="L252" s="259"/>
      <c r="M252" s="259"/>
      <c r="N252" s="58"/>
      <c r="O252" s="30"/>
      <c r="P252" s="58"/>
      <c r="Q252" s="30"/>
      <c r="R252" s="185"/>
      <c r="S252" s="206"/>
      <c r="T252" s="291"/>
      <c r="U252" s="29"/>
      <c r="V252" s="187"/>
      <c r="W252" s="58"/>
      <c r="X252" s="190"/>
      <c r="Y252" s="190"/>
      <c r="Z252" s="190"/>
      <c r="AA252" s="58"/>
      <c r="AB252" s="58"/>
      <c r="AC252" s="189"/>
      <c r="AD252" s="259"/>
      <c r="AE252" s="259"/>
      <c r="AF252" s="58"/>
      <c r="AG252" s="30"/>
      <c r="AH252" s="58"/>
      <c r="AI252" s="30"/>
      <c r="AJ252" s="185"/>
      <c r="AK252" s="208"/>
      <c r="AL252" s="291"/>
      <c r="AM252" s="124" t="str">
        <f t="shared" si="24"/>
        <v/>
      </c>
      <c r="AN252" s="125" t="str">
        <f t="shared" si="25"/>
        <v/>
      </c>
      <c r="AO252" s="125" t="str">
        <f t="shared" si="26"/>
        <v/>
      </c>
      <c r="AP252" s="125" t="str">
        <f t="shared" si="27"/>
        <v/>
      </c>
      <c r="AQ252" s="126" t="str">
        <f t="shared" si="28"/>
        <v/>
      </c>
      <c r="AR252" s="39"/>
      <c r="AS252" s="234"/>
      <c r="AT252" s="39"/>
    </row>
    <row r="253" spans="2:46" ht="13.5" customHeight="1" x14ac:dyDescent="0.15">
      <c r="B253" s="289" t="s">
        <v>116</v>
      </c>
      <c r="C253" s="27" t="s">
        <v>34</v>
      </c>
      <c r="D253" s="41"/>
      <c r="E253" s="57"/>
      <c r="F253" s="98"/>
      <c r="G253" s="98"/>
      <c r="H253" s="98"/>
      <c r="I253" s="62"/>
      <c r="J253" s="62"/>
      <c r="K253" s="63"/>
      <c r="L253" s="258"/>
      <c r="M253" s="258"/>
      <c r="N253" s="57"/>
      <c r="O253" s="28"/>
      <c r="P253" s="57"/>
      <c r="Q253" s="28"/>
      <c r="R253" s="133"/>
      <c r="S253" s="206"/>
      <c r="T253" s="289" t="s">
        <v>116</v>
      </c>
      <c r="U253" s="27" t="s">
        <v>34</v>
      </c>
      <c r="V253" s="41"/>
      <c r="W253" s="57"/>
      <c r="X253" s="98"/>
      <c r="Y253" s="98"/>
      <c r="Z253" s="98"/>
      <c r="AA253" s="62"/>
      <c r="AB253" s="62"/>
      <c r="AC253" s="63"/>
      <c r="AD253" s="258"/>
      <c r="AE253" s="258"/>
      <c r="AF253" s="57"/>
      <c r="AG253" s="28"/>
      <c r="AH253" s="57"/>
      <c r="AI253" s="28"/>
      <c r="AJ253" s="133"/>
      <c r="AK253" s="208"/>
      <c r="AL253" s="289" t="s">
        <v>116</v>
      </c>
      <c r="AM253" s="121" t="str">
        <f t="shared" si="24"/>
        <v/>
      </c>
      <c r="AN253" s="97" t="str">
        <f t="shared" si="25"/>
        <v/>
      </c>
      <c r="AO253" s="97" t="str">
        <f t="shared" si="26"/>
        <v/>
      </c>
      <c r="AP253" s="97" t="str">
        <f t="shared" si="27"/>
        <v/>
      </c>
      <c r="AQ253" s="122" t="str">
        <f t="shared" si="28"/>
        <v/>
      </c>
      <c r="AR253" s="39"/>
      <c r="AS253" s="234"/>
      <c r="AT253" s="39"/>
    </row>
    <row r="254" spans="2:46" ht="13.5" customHeight="1" x14ac:dyDescent="0.15">
      <c r="B254" s="290"/>
      <c r="C254" s="29" t="s">
        <v>35</v>
      </c>
      <c r="D254" s="187"/>
      <c r="E254" s="58"/>
      <c r="F254" s="188"/>
      <c r="G254" s="188"/>
      <c r="H254" s="188"/>
      <c r="I254" s="64"/>
      <c r="J254" s="64"/>
      <c r="K254" s="189"/>
      <c r="L254" s="259"/>
      <c r="M254" s="259"/>
      <c r="N254" s="58"/>
      <c r="O254" s="30"/>
      <c r="P254" s="58"/>
      <c r="Q254" s="30"/>
      <c r="R254" s="134"/>
      <c r="S254" s="206"/>
      <c r="T254" s="290"/>
      <c r="U254" s="29" t="s">
        <v>35</v>
      </c>
      <c r="V254" s="187"/>
      <c r="W254" s="58"/>
      <c r="X254" s="188"/>
      <c r="Y254" s="188"/>
      <c r="Z254" s="188"/>
      <c r="AA254" s="64"/>
      <c r="AB254" s="64"/>
      <c r="AC254" s="189"/>
      <c r="AD254" s="259"/>
      <c r="AE254" s="259"/>
      <c r="AF254" s="58"/>
      <c r="AG254" s="30"/>
      <c r="AH254" s="58"/>
      <c r="AI254" s="30"/>
      <c r="AJ254" s="134"/>
      <c r="AK254" s="208"/>
      <c r="AL254" s="290"/>
      <c r="AM254" s="88" t="str">
        <f t="shared" si="24"/>
        <v/>
      </c>
      <c r="AN254" s="123" t="str">
        <f t="shared" si="25"/>
        <v/>
      </c>
      <c r="AO254" s="123" t="str">
        <f t="shared" si="26"/>
        <v/>
      </c>
      <c r="AP254" s="123" t="str">
        <f t="shared" si="27"/>
        <v/>
      </c>
      <c r="AQ254" s="89" t="str">
        <f t="shared" si="28"/>
        <v/>
      </c>
      <c r="AR254" s="39"/>
      <c r="AS254" s="234"/>
      <c r="AT254" s="39"/>
    </row>
    <row r="255" spans="2:46" ht="13.5" customHeight="1" x14ac:dyDescent="0.15">
      <c r="B255" s="290"/>
      <c r="C255" s="29" t="s">
        <v>36</v>
      </c>
      <c r="D255" s="187"/>
      <c r="E255" s="58"/>
      <c r="F255" s="188"/>
      <c r="G255" s="188"/>
      <c r="H255" s="188"/>
      <c r="I255" s="64"/>
      <c r="J255" s="64"/>
      <c r="K255" s="189"/>
      <c r="L255" s="259"/>
      <c r="M255" s="259"/>
      <c r="N255" s="58"/>
      <c r="O255" s="30"/>
      <c r="P255" s="58"/>
      <c r="Q255" s="30"/>
      <c r="R255" s="134"/>
      <c r="S255" s="206"/>
      <c r="T255" s="290"/>
      <c r="U255" s="29" t="s">
        <v>36</v>
      </c>
      <c r="V255" s="187"/>
      <c r="W255" s="58"/>
      <c r="X255" s="188"/>
      <c r="Y255" s="188"/>
      <c r="Z255" s="188"/>
      <c r="AA255" s="64"/>
      <c r="AB255" s="64"/>
      <c r="AC255" s="189"/>
      <c r="AD255" s="259"/>
      <c r="AE255" s="259"/>
      <c r="AF255" s="58"/>
      <c r="AG255" s="30"/>
      <c r="AH255" s="58"/>
      <c r="AI255" s="30"/>
      <c r="AJ255" s="134"/>
      <c r="AK255" s="208"/>
      <c r="AL255" s="290"/>
      <c r="AM255" s="88" t="str">
        <f t="shared" si="24"/>
        <v/>
      </c>
      <c r="AN255" s="123" t="str">
        <f t="shared" si="25"/>
        <v/>
      </c>
      <c r="AO255" s="123" t="str">
        <f t="shared" si="26"/>
        <v/>
      </c>
      <c r="AP255" s="123" t="str">
        <f t="shared" si="27"/>
        <v/>
      </c>
      <c r="AQ255" s="89" t="str">
        <f t="shared" si="28"/>
        <v/>
      </c>
      <c r="AR255" s="39"/>
      <c r="AS255" s="234"/>
      <c r="AT255" s="39"/>
    </row>
    <row r="256" spans="2:46" ht="13.5" customHeight="1" x14ac:dyDescent="0.15">
      <c r="B256" s="290"/>
      <c r="C256" s="29" t="s">
        <v>38</v>
      </c>
      <c r="D256" s="187"/>
      <c r="E256" s="58"/>
      <c r="F256" s="188"/>
      <c r="G256" s="188"/>
      <c r="H256" s="188"/>
      <c r="I256" s="64"/>
      <c r="J256" s="64"/>
      <c r="K256" s="189"/>
      <c r="L256" s="259"/>
      <c r="M256" s="259"/>
      <c r="N256" s="58"/>
      <c r="O256" s="30"/>
      <c r="P256" s="58"/>
      <c r="Q256" s="30"/>
      <c r="R256" s="134"/>
      <c r="S256" s="206"/>
      <c r="T256" s="290"/>
      <c r="U256" s="29" t="s">
        <v>38</v>
      </c>
      <c r="V256" s="187"/>
      <c r="W256" s="58"/>
      <c r="X256" s="188"/>
      <c r="Y256" s="188"/>
      <c r="Z256" s="188"/>
      <c r="AA256" s="64"/>
      <c r="AB256" s="64"/>
      <c r="AC256" s="189"/>
      <c r="AD256" s="259"/>
      <c r="AE256" s="259"/>
      <c r="AF256" s="58"/>
      <c r="AG256" s="30"/>
      <c r="AH256" s="58"/>
      <c r="AI256" s="30"/>
      <c r="AJ256" s="134"/>
      <c r="AK256" s="208"/>
      <c r="AL256" s="290"/>
      <c r="AM256" s="88" t="str">
        <f t="shared" si="24"/>
        <v/>
      </c>
      <c r="AN256" s="123" t="str">
        <f t="shared" si="25"/>
        <v/>
      </c>
      <c r="AO256" s="123" t="str">
        <f t="shared" si="26"/>
        <v/>
      </c>
      <c r="AP256" s="123" t="str">
        <f t="shared" si="27"/>
        <v/>
      </c>
      <c r="AQ256" s="89" t="str">
        <f t="shared" si="28"/>
        <v/>
      </c>
      <c r="AR256" s="39"/>
      <c r="AS256" s="234"/>
      <c r="AT256" s="39"/>
    </row>
    <row r="257" spans="2:46" ht="13.5" customHeight="1" thickBot="1" x14ac:dyDescent="0.2">
      <c r="B257" s="291"/>
      <c r="C257" s="29"/>
      <c r="D257" s="187"/>
      <c r="E257" s="58"/>
      <c r="F257" s="190"/>
      <c r="G257" s="190"/>
      <c r="H257" s="190"/>
      <c r="I257" s="58"/>
      <c r="J257" s="58"/>
      <c r="K257" s="189"/>
      <c r="L257" s="259"/>
      <c r="M257" s="259"/>
      <c r="N257" s="58"/>
      <c r="O257" s="30"/>
      <c r="P257" s="58"/>
      <c r="Q257" s="30"/>
      <c r="R257" s="185"/>
      <c r="S257" s="206"/>
      <c r="T257" s="291"/>
      <c r="U257" s="29"/>
      <c r="V257" s="187"/>
      <c r="W257" s="58"/>
      <c r="X257" s="190"/>
      <c r="Y257" s="190"/>
      <c r="Z257" s="190"/>
      <c r="AA257" s="58"/>
      <c r="AB257" s="58"/>
      <c r="AC257" s="189"/>
      <c r="AD257" s="259"/>
      <c r="AE257" s="259"/>
      <c r="AF257" s="58"/>
      <c r="AG257" s="30"/>
      <c r="AH257" s="58"/>
      <c r="AI257" s="30"/>
      <c r="AJ257" s="185"/>
      <c r="AK257" s="208"/>
      <c r="AL257" s="291"/>
      <c r="AM257" s="124" t="str">
        <f t="shared" si="24"/>
        <v/>
      </c>
      <c r="AN257" s="125" t="str">
        <f t="shared" si="25"/>
        <v/>
      </c>
      <c r="AO257" s="125" t="str">
        <f t="shared" si="26"/>
        <v/>
      </c>
      <c r="AP257" s="125" t="str">
        <f t="shared" si="27"/>
        <v/>
      </c>
      <c r="AQ257" s="126" t="str">
        <f t="shared" si="28"/>
        <v/>
      </c>
      <c r="AR257" s="39"/>
      <c r="AS257" s="234"/>
      <c r="AT257" s="39"/>
    </row>
    <row r="258" spans="2:46" ht="13.5" customHeight="1" x14ac:dyDescent="0.15">
      <c r="B258" s="289" t="s">
        <v>117</v>
      </c>
      <c r="C258" s="27" t="s">
        <v>34</v>
      </c>
      <c r="D258" s="41"/>
      <c r="E258" s="57"/>
      <c r="F258" s="98"/>
      <c r="G258" s="98"/>
      <c r="H258" s="98"/>
      <c r="I258" s="62"/>
      <c r="J258" s="62"/>
      <c r="K258" s="63"/>
      <c r="L258" s="258"/>
      <c r="M258" s="258"/>
      <c r="N258" s="57"/>
      <c r="O258" s="28"/>
      <c r="P258" s="57"/>
      <c r="Q258" s="28"/>
      <c r="R258" s="133"/>
      <c r="S258" s="206"/>
      <c r="T258" s="289" t="s">
        <v>117</v>
      </c>
      <c r="U258" s="27" t="s">
        <v>34</v>
      </c>
      <c r="V258" s="41"/>
      <c r="W258" s="57"/>
      <c r="X258" s="98"/>
      <c r="Y258" s="98"/>
      <c r="Z258" s="98"/>
      <c r="AA258" s="62"/>
      <c r="AB258" s="62"/>
      <c r="AC258" s="63"/>
      <c r="AD258" s="258"/>
      <c r="AE258" s="258"/>
      <c r="AF258" s="57"/>
      <c r="AG258" s="28"/>
      <c r="AH258" s="57"/>
      <c r="AI258" s="28"/>
      <c r="AJ258" s="133"/>
      <c r="AK258" s="208"/>
      <c r="AL258" s="289" t="s">
        <v>117</v>
      </c>
      <c r="AM258" s="121" t="str">
        <f t="shared" si="24"/>
        <v/>
      </c>
      <c r="AN258" s="97" t="str">
        <f t="shared" si="25"/>
        <v/>
      </c>
      <c r="AO258" s="97" t="str">
        <f t="shared" si="26"/>
        <v/>
      </c>
      <c r="AP258" s="97" t="str">
        <f t="shared" si="27"/>
        <v/>
      </c>
      <c r="AQ258" s="122" t="str">
        <f t="shared" si="28"/>
        <v/>
      </c>
      <c r="AR258" s="39"/>
      <c r="AS258" s="234"/>
      <c r="AT258" s="39"/>
    </row>
    <row r="259" spans="2:46" ht="13.5" customHeight="1" x14ac:dyDescent="0.15">
      <c r="B259" s="290"/>
      <c r="C259" s="29" t="s">
        <v>35</v>
      </c>
      <c r="D259" s="187"/>
      <c r="E259" s="58"/>
      <c r="F259" s="188"/>
      <c r="G259" s="188"/>
      <c r="H259" s="188"/>
      <c r="I259" s="64"/>
      <c r="J259" s="64"/>
      <c r="K259" s="189"/>
      <c r="L259" s="259"/>
      <c r="M259" s="259"/>
      <c r="N259" s="58"/>
      <c r="O259" s="30"/>
      <c r="P259" s="58"/>
      <c r="Q259" s="30"/>
      <c r="R259" s="134"/>
      <c r="S259" s="206"/>
      <c r="T259" s="290"/>
      <c r="U259" s="29" t="s">
        <v>35</v>
      </c>
      <c r="V259" s="187"/>
      <c r="W259" s="58"/>
      <c r="X259" s="188"/>
      <c r="Y259" s="188"/>
      <c r="Z259" s="188"/>
      <c r="AA259" s="64"/>
      <c r="AB259" s="64"/>
      <c r="AC259" s="189"/>
      <c r="AD259" s="259"/>
      <c r="AE259" s="259"/>
      <c r="AF259" s="58"/>
      <c r="AG259" s="30"/>
      <c r="AH259" s="58"/>
      <c r="AI259" s="30"/>
      <c r="AJ259" s="134"/>
      <c r="AK259" s="208"/>
      <c r="AL259" s="290"/>
      <c r="AM259" s="88" t="str">
        <f t="shared" si="24"/>
        <v/>
      </c>
      <c r="AN259" s="123" t="str">
        <f t="shared" si="25"/>
        <v/>
      </c>
      <c r="AO259" s="123" t="str">
        <f t="shared" si="26"/>
        <v/>
      </c>
      <c r="AP259" s="123" t="str">
        <f t="shared" si="27"/>
        <v/>
      </c>
      <c r="AQ259" s="89" t="str">
        <f t="shared" si="28"/>
        <v/>
      </c>
      <c r="AR259" s="39"/>
      <c r="AS259" s="234"/>
      <c r="AT259" s="39"/>
    </row>
    <row r="260" spans="2:46" ht="13.5" customHeight="1" x14ac:dyDescent="0.15">
      <c r="B260" s="290"/>
      <c r="C260" s="29" t="s">
        <v>36</v>
      </c>
      <c r="D260" s="187"/>
      <c r="E260" s="58"/>
      <c r="F260" s="188"/>
      <c r="G260" s="188"/>
      <c r="H260" s="188"/>
      <c r="I260" s="64"/>
      <c r="J260" s="64"/>
      <c r="K260" s="189"/>
      <c r="L260" s="259"/>
      <c r="M260" s="259"/>
      <c r="N260" s="58"/>
      <c r="O260" s="30"/>
      <c r="P260" s="58"/>
      <c r="Q260" s="30"/>
      <c r="R260" s="134"/>
      <c r="S260" s="206"/>
      <c r="T260" s="290"/>
      <c r="U260" s="29" t="s">
        <v>36</v>
      </c>
      <c r="V260" s="187"/>
      <c r="W260" s="58"/>
      <c r="X260" s="188"/>
      <c r="Y260" s="188"/>
      <c r="Z260" s="188"/>
      <c r="AA260" s="64"/>
      <c r="AB260" s="64"/>
      <c r="AC260" s="189"/>
      <c r="AD260" s="259"/>
      <c r="AE260" s="259"/>
      <c r="AF260" s="58"/>
      <c r="AG260" s="30"/>
      <c r="AH260" s="58"/>
      <c r="AI260" s="30"/>
      <c r="AJ260" s="134"/>
      <c r="AK260" s="208"/>
      <c r="AL260" s="290"/>
      <c r="AM260" s="88" t="str">
        <f t="shared" si="24"/>
        <v/>
      </c>
      <c r="AN260" s="123" t="str">
        <f t="shared" si="25"/>
        <v/>
      </c>
      <c r="AO260" s="123" t="str">
        <f t="shared" si="26"/>
        <v/>
      </c>
      <c r="AP260" s="123" t="str">
        <f t="shared" si="27"/>
        <v/>
      </c>
      <c r="AQ260" s="89" t="str">
        <f t="shared" si="28"/>
        <v/>
      </c>
      <c r="AR260" s="39"/>
      <c r="AS260" s="234"/>
      <c r="AT260" s="39"/>
    </row>
    <row r="261" spans="2:46" ht="13.5" customHeight="1" x14ac:dyDescent="0.15">
      <c r="B261" s="290"/>
      <c r="C261" s="29" t="s">
        <v>38</v>
      </c>
      <c r="D261" s="187"/>
      <c r="E261" s="58"/>
      <c r="F261" s="188"/>
      <c r="G261" s="188"/>
      <c r="H261" s="188"/>
      <c r="I261" s="64"/>
      <c r="J261" s="64"/>
      <c r="K261" s="189"/>
      <c r="L261" s="259"/>
      <c r="M261" s="259"/>
      <c r="N261" s="58"/>
      <c r="O261" s="30"/>
      <c r="P261" s="58"/>
      <c r="Q261" s="30"/>
      <c r="R261" s="134"/>
      <c r="S261" s="206"/>
      <c r="T261" s="290"/>
      <c r="U261" s="29" t="s">
        <v>38</v>
      </c>
      <c r="V261" s="187"/>
      <c r="W261" s="58"/>
      <c r="X261" s="188"/>
      <c r="Y261" s="188"/>
      <c r="Z261" s="188"/>
      <c r="AA261" s="64"/>
      <c r="AB261" s="64"/>
      <c r="AC261" s="189"/>
      <c r="AD261" s="259"/>
      <c r="AE261" s="259"/>
      <c r="AF261" s="58"/>
      <c r="AG261" s="30"/>
      <c r="AH261" s="58"/>
      <c r="AI261" s="30"/>
      <c r="AJ261" s="134"/>
      <c r="AK261" s="208"/>
      <c r="AL261" s="290"/>
      <c r="AM261" s="88" t="str">
        <f t="shared" si="24"/>
        <v/>
      </c>
      <c r="AN261" s="123" t="str">
        <f t="shared" si="25"/>
        <v/>
      </c>
      <c r="AO261" s="123" t="str">
        <f t="shared" si="26"/>
        <v/>
      </c>
      <c r="AP261" s="123" t="str">
        <f t="shared" si="27"/>
        <v/>
      </c>
      <c r="AQ261" s="89" t="str">
        <f t="shared" si="28"/>
        <v/>
      </c>
      <c r="AR261" s="39"/>
      <c r="AS261" s="234"/>
      <c r="AT261" s="39"/>
    </row>
    <row r="262" spans="2:46" ht="13.5" customHeight="1" thickBot="1" x14ac:dyDescent="0.2">
      <c r="B262" s="291"/>
      <c r="C262" s="29"/>
      <c r="D262" s="187"/>
      <c r="E262" s="58"/>
      <c r="F262" s="190"/>
      <c r="G262" s="190"/>
      <c r="H262" s="190"/>
      <c r="I262" s="58"/>
      <c r="J262" s="58"/>
      <c r="K262" s="189"/>
      <c r="L262" s="259"/>
      <c r="M262" s="259"/>
      <c r="N262" s="58"/>
      <c r="O262" s="30"/>
      <c r="P262" s="58"/>
      <c r="Q262" s="30"/>
      <c r="R262" s="185"/>
      <c r="S262" s="206"/>
      <c r="T262" s="291"/>
      <c r="U262" s="29"/>
      <c r="V262" s="187"/>
      <c r="W262" s="58"/>
      <c r="X262" s="190"/>
      <c r="Y262" s="190"/>
      <c r="Z262" s="190"/>
      <c r="AA262" s="58"/>
      <c r="AB262" s="58"/>
      <c r="AC262" s="189"/>
      <c r="AD262" s="259"/>
      <c r="AE262" s="259"/>
      <c r="AF262" s="58"/>
      <c r="AG262" s="30"/>
      <c r="AH262" s="58"/>
      <c r="AI262" s="30"/>
      <c r="AJ262" s="185"/>
      <c r="AK262" s="208"/>
      <c r="AL262" s="291"/>
      <c r="AM262" s="124" t="str">
        <f t="shared" si="24"/>
        <v/>
      </c>
      <c r="AN262" s="125" t="str">
        <f t="shared" si="25"/>
        <v/>
      </c>
      <c r="AO262" s="125" t="str">
        <f t="shared" si="26"/>
        <v/>
      </c>
      <c r="AP262" s="125" t="str">
        <f t="shared" si="27"/>
        <v/>
      </c>
      <c r="AQ262" s="126" t="str">
        <f t="shared" si="28"/>
        <v/>
      </c>
      <c r="AR262" s="39"/>
      <c r="AS262" s="234"/>
      <c r="AT262" s="39"/>
    </row>
    <row r="263" spans="2:46" ht="13.5" customHeight="1" x14ac:dyDescent="0.15">
      <c r="B263" s="289" t="s">
        <v>118</v>
      </c>
      <c r="C263" s="27" t="s">
        <v>34</v>
      </c>
      <c r="D263" s="41"/>
      <c r="E263" s="57"/>
      <c r="F263" s="98"/>
      <c r="G263" s="98"/>
      <c r="H263" s="98"/>
      <c r="I263" s="62"/>
      <c r="J263" s="62"/>
      <c r="K263" s="63"/>
      <c r="L263" s="258"/>
      <c r="M263" s="258"/>
      <c r="N263" s="57"/>
      <c r="O263" s="28"/>
      <c r="P263" s="57"/>
      <c r="Q263" s="28"/>
      <c r="R263" s="133"/>
      <c r="S263" s="206"/>
      <c r="T263" s="289" t="s">
        <v>118</v>
      </c>
      <c r="U263" s="27" t="s">
        <v>34</v>
      </c>
      <c r="V263" s="41"/>
      <c r="W263" s="57"/>
      <c r="X263" s="98"/>
      <c r="Y263" s="98"/>
      <c r="Z263" s="98"/>
      <c r="AA263" s="62"/>
      <c r="AB263" s="62"/>
      <c r="AC263" s="63"/>
      <c r="AD263" s="258"/>
      <c r="AE263" s="258"/>
      <c r="AF263" s="57"/>
      <c r="AG263" s="28"/>
      <c r="AH263" s="57"/>
      <c r="AI263" s="28"/>
      <c r="AJ263" s="133"/>
      <c r="AK263" s="208"/>
      <c r="AL263" s="289" t="s">
        <v>118</v>
      </c>
      <c r="AM263" s="121" t="str">
        <f t="shared" si="24"/>
        <v/>
      </c>
      <c r="AN263" s="97" t="str">
        <f t="shared" si="25"/>
        <v/>
      </c>
      <c r="AO263" s="97" t="str">
        <f t="shared" si="26"/>
        <v/>
      </c>
      <c r="AP263" s="97" t="str">
        <f t="shared" si="27"/>
        <v/>
      </c>
      <c r="AQ263" s="122" t="str">
        <f t="shared" si="28"/>
        <v/>
      </c>
      <c r="AR263" s="39"/>
      <c r="AS263" s="234"/>
      <c r="AT263" s="39"/>
    </row>
    <row r="264" spans="2:46" ht="13.5" customHeight="1" x14ac:dyDescent="0.15">
      <c r="B264" s="290"/>
      <c r="C264" s="29" t="s">
        <v>35</v>
      </c>
      <c r="D264" s="187"/>
      <c r="E264" s="58"/>
      <c r="F264" s="188"/>
      <c r="G264" s="188"/>
      <c r="H264" s="188"/>
      <c r="I264" s="64"/>
      <c r="J264" s="64"/>
      <c r="K264" s="189"/>
      <c r="L264" s="259"/>
      <c r="M264" s="259"/>
      <c r="N264" s="58"/>
      <c r="O264" s="30"/>
      <c r="P264" s="58"/>
      <c r="Q264" s="30"/>
      <c r="R264" s="134"/>
      <c r="S264" s="206"/>
      <c r="T264" s="290"/>
      <c r="U264" s="29" t="s">
        <v>35</v>
      </c>
      <c r="V264" s="187"/>
      <c r="W264" s="58"/>
      <c r="X264" s="188"/>
      <c r="Y264" s="188"/>
      <c r="Z264" s="188"/>
      <c r="AA264" s="64"/>
      <c r="AB264" s="64"/>
      <c r="AC264" s="189"/>
      <c r="AD264" s="259"/>
      <c r="AE264" s="259"/>
      <c r="AF264" s="58"/>
      <c r="AG264" s="30"/>
      <c r="AH264" s="58"/>
      <c r="AI264" s="30"/>
      <c r="AJ264" s="134"/>
      <c r="AK264" s="208"/>
      <c r="AL264" s="290"/>
      <c r="AM264" s="88" t="str">
        <f t="shared" si="24"/>
        <v/>
      </c>
      <c r="AN264" s="123" t="str">
        <f t="shared" si="25"/>
        <v/>
      </c>
      <c r="AO264" s="123" t="str">
        <f t="shared" si="26"/>
        <v/>
      </c>
      <c r="AP264" s="123" t="str">
        <f t="shared" si="27"/>
        <v/>
      </c>
      <c r="AQ264" s="89" t="str">
        <f t="shared" si="28"/>
        <v/>
      </c>
      <c r="AR264" s="39"/>
      <c r="AS264" s="234"/>
      <c r="AT264" s="39"/>
    </row>
    <row r="265" spans="2:46" ht="13.5" customHeight="1" x14ac:dyDescent="0.15">
      <c r="B265" s="290"/>
      <c r="C265" s="29" t="s">
        <v>36</v>
      </c>
      <c r="D265" s="187"/>
      <c r="E265" s="58"/>
      <c r="F265" s="188"/>
      <c r="G265" s="188"/>
      <c r="H265" s="188"/>
      <c r="I265" s="64"/>
      <c r="J265" s="64"/>
      <c r="K265" s="189"/>
      <c r="L265" s="259"/>
      <c r="M265" s="259"/>
      <c r="N265" s="58"/>
      <c r="O265" s="30"/>
      <c r="P265" s="58"/>
      <c r="Q265" s="30"/>
      <c r="R265" s="134"/>
      <c r="S265" s="206"/>
      <c r="T265" s="290"/>
      <c r="U265" s="29" t="s">
        <v>36</v>
      </c>
      <c r="V265" s="187"/>
      <c r="W265" s="58"/>
      <c r="X265" s="188"/>
      <c r="Y265" s="188"/>
      <c r="Z265" s="188"/>
      <c r="AA265" s="64"/>
      <c r="AB265" s="64"/>
      <c r="AC265" s="189"/>
      <c r="AD265" s="259"/>
      <c r="AE265" s="259"/>
      <c r="AF265" s="58"/>
      <c r="AG265" s="30"/>
      <c r="AH265" s="58"/>
      <c r="AI265" s="30"/>
      <c r="AJ265" s="134"/>
      <c r="AK265" s="208"/>
      <c r="AL265" s="290"/>
      <c r="AM265" s="88" t="str">
        <f t="shared" si="24"/>
        <v/>
      </c>
      <c r="AN265" s="123" t="str">
        <f t="shared" si="25"/>
        <v/>
      </c>
      <c r="AO265" s="123" t="str">
        <f t="shared" si="26"/>
        <v/>
      </c>
      <c r="AP265" s="123" t="str">
        <f t="shared" si="27"/>
        <v/>
      </c>
      <c r="AQ265" s="89" t="str">
        <f t="shared" si="28"/>
        <v/>
      </c>
      <c r="AR265" s="39"/>
      <c r="AS265" s="234"/>
      <c r="AT265" s="39"/>
    </row>
    <row r="266" spans="2:46" ht="13.5" customHeight="1" x14ac:dyDescent="0.15">
      <c r="B266" s="290"/>
      <c r="C266" s="29" t="s">
        <v>38</v>
      </c>
      <c r="D266" s="187"/>
      <c r="E266" s="58"/>
      <c r="F266" s="188"/>
      <c r="G266" s="188"/>
      <c r="H266" s="188"/>
      <c r="I266" s="64"/>
      <c r="J266" s="64"/>
      <c r="K266" s="189"/>
      <c r="L266" s="259"/>
      <c r="M266" s="259"/>
      <c r="N266" s="58"/>
      <c r="O266" s="30"/>
      <c r="P266" s="58"/>
      <c r="Q266" s="30"/>
      <c r="R266" s="134"/>
      <c r="S266" s="206"/>
      <c r="T266" s="290"/>
      <c r="U266" s="29" t="s">
        <v>38</v>
      </c>
      <c r="V266" s="187"/>
      <c r="W266" s="58"/>
      <c r="X266" s="188"/>
      <c r="Y266" s="188"/>
      <c r="Z266" s="188"/>
      <c r="AA266" s="64"/>
      <c r="AB266" s="64"/>
      <c r="AC266" s="189"/>
      <c r="AD266" s="259"/>
      <c r="AE266" s="259"/>
      <c r="AF266" s="58"/>
      <c r="AG266" s="30"/>
      <c r="AH266" s="58"/>
      <c r="AI266" s="30"/>
      <c r="AJ266" s="134"/>
      <c r="AK266" s="208"/>
      <c r="AL266" s="290"/>
      <c r="AM266" s="88" t="str">
        <f t="shared" si="24"/>
        <v/>
      </c>
      <c r="AN266" s="123" t="str">
        <f t="shared" si="25"/>
        <v/>
      </c>
      <c r="AO266" s="123" t="str">
        <f t="shared" si="26"/>
        <v/>
      </c>
      <c r="AP266" s="123" t="str">
        <f t="shared" si="27"/>
        <v/>
      </c>
      <c r="AQ266" s="89" t="str">
        <f t="shared" si="28"/>
        <v/>
      </c>
      <c r="AR266" s="39"/>
      <c r="AS266" s="234"/>
      <c r="AT266" s="39"/>
    </row>
    <row r="267" spans="2:46" ht="13.5" customHeight="1" thickBot="1" x14ac:dyDescent="0.2">
      <c r="B267" s="291"/>
      <c r="C267" s="29"/>
      <c r="D267" s="187"/>
      <c r="E267" s="58"/>
      <c r="F267" s="190"/>
      <c r="G267" s="190"/>
      <c r="H267" s="190"/>
      <c r="I267" s="58"/>
      <c r="J267" s="58"/>
      <c r="K267" s="189"/>
      <c r="L267" s="259"/>
      <c r="M267" s="259"/>
      <c r="N267" s="58"/>
      <c r="O267" s="30"/>
      <c r="P267" s="58"/>
      <c r="Q267" s="30"/>
      <c r="R267" s="185"/>
      <c r="S267" s="206"/>
      <c r="T267" s="291"/>
      <c r="U267" s="29"/>
      <c r="V267" s="187"/>
      <c r="W267" s="58"/>
      <c r="X267" s="190"/>
      <c r="Y267" s="190"/>
      <c r="Z267" s="190"/>
      <c r="AA267" s="58"/>
      <c r="AB267" s="58"/>
      <c r="AC267" s="189"/>
      <c r="AD267" s="259"/>
      <c r="AE267" s="259"/>
      <c r="AF267" s="58"/>
      <c r="AG267" s="30"/>
      <c r="AH267" s="58"/>
      <c r="AI267" s="30"/>
      <c r="AJ267" s="185"/>
      <c r="AK267" s="208"/>
      <c r="AL267" s="291"/>
      <c r="AM267" s="124" t="str">
        <f t="shared" si="24"/>
        <v/>
      </c>
      <c r="AN267" s="125" t="str">
        <f t="shared" si="25"/>
        <v/>
      </c>
      <c r="AO267" s="125" t="str">
        <f t="shared" si="26"/>
        <v/>
      </c>
      <c r="AP267" s="125" t="str">
        <f t="shared" si="27"/>
        <v/>
      </c>
      <c r="AQ267" s="126" t="str">
        <f t="shared" si="28"/>
        <v/>
      </c>
      <c r="AR267" s="39"/>
      <c r="AS267" s="234"/>
      <c r="AT267" s="39"/>
    </row>
    <row r="268" spans="2:46" ht="13.5" customHeight="1" x14ac:dyDescent="0.15">
      <c r="B268" s="289" t="s">
        <v>119</v>
      </c>
      <c r="C268" s="27" t="s">
        <v>34</v>
      </c>
      <c r="D268" s="41"/>
      <c r="E268" s="57"/>
      <c r="F268" s="98"/>
      <c r="G268" s="98"/>
      <c r="H268" s="98"/>
      <c r="I268" s="62"/>
      <c r="J268" s="62"/>
      <c r="K268" s="63"/>
      <c r="L268" s="258"/>
      <c r="M268" s="258"/>
      <c r="N268" s="57"/>
      <c r="O268" s="28"/>
      <c r="P268" s="57"/>
      <c r="Q268" s="28"/>
      <c r="R268" s="133"/>
      <c r="S268" s="206"/>
      <c r="T268" s="289" t="s">
        <v>119</v>
      </c>
      <c r="U268" s="27" t="s">
        <v>34</v>
      </c>
      <c r="V268" s="41"/>
      <c r="W268" s="57"/>
      <c r="X268" s="98"/>
      <c r="Y268" s="98"/>
      <c r="Z268" s="98"/>
      <c r="AA268" s="62"/>
      <c r="AB268" s="62"/>
      <c r="AC268" s="63"/>
      <c r="AD268" s="258"/>
      <c r="AE268" s="258"/>
      <c r="AF268" s="57"/>
      <c r="AG268" s="28"/>
      <c r="AH268" s="57"/>
      <c r="AI268" s="28"/>
      <c r="AJ268" s="133"/>
      <c r="AK268" s="208"/>
      <c r="AL268" s="289" t="s">
        <v>119</v>
      </c>
      <c r="AM268" s="121" t="str">
        <f t="shared" si="24"/>
        <v/>
      </c>
      <c r="AN268" s="97" t="str">
        <f t="shared" si="25"/>
        <v/>
      </c>
      <c r="AO268" s="97" t="str">
        <f t="shared" si="26"/>
        <v/>
      </c>
      <c r="AP268" s="97" t="str">
        <f t="shared" si="27"/>
        <v/>
      </c>
      <c r="AQ268" s="122" t="str">
        <f t="shared" si="28"/>
        <v/>
      </c>
      <c r="AR268" s="39"/>
      <c r="AS268" s="234"/>
      <c r="AT268" s="39"/>
    </row>
    <row r="269" spans="2:46" ht="13.5" customHeight="1" x14ac:dyDescent="0.15">
      <c r="B269" s="290"/>
      <c r="C269" s="29" t="s">
        <v>35</v>
      </c>
      <c r="D269" s="187"/>
      <c r="E269" s="58"/>
      <c r="F269" s="188"/>
      <c r="G269" s="188"/>
      <c r="H269" s="188"/>
      <c r="I269" s="64"/>
      <c r="J269" s="64"/>
      <c r="K269" s="189"/>
      <c r="L269" s="259"/>
      <c r="M269" s="259"/>
      <c r="N269" s="58"/>
      <c r="O269" s="30"/>
      <c r="P269" s="58"/>
      <c r="Q269" s="30"/>
      <c r="R269" s="134"/>
      <c r="S269" s="206"/>
      <c r="T269" s="290"/>
      <c r="U269" s="29" t="s">
        <v>35</v>
      </c>
      <c r="V269" s="187"/>
      <c r="W269" s="58"/>
      <c r="X269" s="188"/>
      <c r="Y269" s="188"/>
      <c r="Z269" s="188"/>
      <c r="AA269" s="64"/>
      <c r="AB269" s="64"/>
      <c r="AC269" s="189"/>
      <c r="AD269" s="259"/>
      <c r="AE269" s="259"/>
      <c r="AF269" s="58"/>
      <c r="AG269" s="30"/>
      <c r="AH269" s="58"/>
      <c r="AI269" s="30"/>
      <c r="AJ269" s="134"/>
      <c r="AK269" s="208"/>
      <c r="AL269" s="290"/>
      <c r="AM269" s="88" t="str">
        <f t="shared" si="24"/>
        <v/>
      </c>
      <c r="AN269" s="123" t="str">
        <f t="shared" si="25"/>
        <v/>
      </c>
      <c r="AO269" s="123" t="str">
        <f t="shared" si="26"/>
        <v/>
      </c>
      <c r="AP269" s="123" t="str">
        <f t="shared" si="27"/>
        <v/>
      </c>
      <c r="AQ269" s="89" t="str">
        <f t="shared" si="28"/>
        <v/>
      </c>
      <c r="AR269" s="39"/>
      <c r="AS269" s="234"/>
      <c r="AT269" s="39"/>
    </row>
    <row r="270" spans="2:46" ht="13.5" customHeight="1" x14ac:dyDescent="0.15">
      <c r="B270" s="290"/>
      <c r="C270" s="29" t="s">
        <v>36</v>
      </c>
      <c r="D270" s="187"/>
      <c r="E270" s="58"/>
      <c r="F270" s="188"/>
      <c r="G270" s="188"/>
      <c r="H270" s="188"/>
      <c r="I270" s="64"/>
      <c r="J270" s="64"/>
      <c r="K270" s="189"/>
      <c r="L270" s="259"/>
      <c r="M270" s="259"/>
      <c r="N270" s="58"/>
      <c r="O270" s="30"/>
      <c r="P270" s="58"/>
      <c r="Q270" s="30"/>
      <c r="R270" s="134"/>
      <c r="S270" s="206"/>
      <c r="T270" s="290"/>
      <c r="U270" s="29" t="s">
        <v>36</v>
      </c>
      <c r="V270" s="187"/>
      <c r="W270" s="58"/>
      <c r="X270" s="188"/>
      <c r="Y270" s="188"/>
      <c r="Z270" s="188"/>
      <c r="AA270" s="64"/>
      <c r="AB270" s="64"/>
      <c r="AC270" s="189"/>
      <c r="AD270" s="259"/>
      <c r="AE270" s="259"/>
      <c r="AF270" s="58"/>
      <c r="AG270" s="30"/>
      <c r="AH270" s="58"/>
      <c r="AI270" s="30"/>
      <c r="AJ270" s="134"/>
      <c r="AK270" s="208"/>
      <c r="AL270" s="290"/>
      <c r="AM270" s="88" t="str">
        <f t="shared" si="24"/>
        <v/>
      </c>
      <c r="AN270" s="123" t="str">
        <f t="shared" si="25"/>
        <v/>
      </c>
      <c r="AO270" s="123" t="str">
        <f t="shared" si="26"/>
        <v/>
      </c>
      <c r="AP270" s="123" t="str">
        <f t="shared" si="27"/>
        <v/>
      </c>
      <c r="AQ270" s="89" t="str">
        <f t="shared" si="28"/>
        <v/>
      </c>
      <c r="AR270" s="39"/>
      <c r="AS270" s="234"/>
      <c r="AT270" s="39"/>
    </row>
    <row r="271" spans="2:46" ht="13.5" customHeight="1" x14ac:dyDescent="0.15">
      <c r="B271" s="290"/>
      <c r="C271" s="29" t="s">
        <v>38</v>
      </c>
      <c r="D271" s="187"/>
      <c r="E271" s="58"/>
      <c r="F271" s="188"/>
      <c r="G271" s="188"/>
      <c r="H271" s="188"/>
      <c r="I271" s="64"/>
      <c r="J271" s="64"/>
      <c r="K271" s="189"/>
      <c r="L271" s="259"/>
      <c r="M271" s="259"/>
      <c r="N271" s="58"/>
      <c r="O271" s="30"/>
      <c r="P271" s="58"/>
      <c r="Q271" s="30"/>
      <c r="R271" s="134"/>
      <c r="S271" s="206"/>
      <c r="T271" s="290"/>
      <c r="U271" s="29" t="s">
        <v>38</v>
      </c>
      <c r="V271" s="187"/>
      <c r="W271" s="58"/>
      <c r="X271" s="188"/>
      <c r="Y271" s="188"/>
      <c r="Z271" s="188"/>
      <c r="AA271" s="64"/>
      <c r="AB271" s="64"/>
      <c r="AC271" s="189"/>
      <c r="AD271" s="259"/>
      <c r="AE271" s="259"/>
      <c r="AF271" s="58"/>
      <c r="AG271" s="30"/>
      <c r="AH271" s="58"/>
      <c r="AI271" s="30"/>
      <c r="AJ271" s="134"/>
      <c r="AK271" s="208"/>
      <c r="AL271" s="290"/>
      <c r="AM271" s="88" t="str">
        <f t="shared" si="24"/>
        <v/>
      </c>
      <c r="AN271" s="123" t="str">
        <f t="shared" si="25"/>
        <v/>
      </c>
      <c r="AO271" s="123" t="str">
        <f t="shared" si="26"/>
        <v/>
      </c>
      <c r="AP271" s="123" t="str">
        <f t="shared" si="27"/>
        <v/>
      </c>
      <c r="AQ271" s="89" t="str">
        <f t="shared" si="28"/>
        <v/>
      </c>
      <c r="AR271" s="39"/>
      <c r="AS271" s="234"/>
      <c r="AT271" s="39"/>
    </row>
    <row r="272" spans="2:46" ht="13.5" customHeight="1" thickBot="1" x14ac:dyDescent="0.2">
      <c r="B272" s="291"/>
      <c r="C272" s="29"/>
      <c r="D272" s="187"/>
      <c r="E272" s="58"/>
      <c r="F272" s="190"/>
      <c r="G272" s="190"/>
      <c r="H272" s="190"/>
      <c r="I272" s="58"/>
      <c r="J272" s="58"/>
      <c r="K272" s="189"/>
      <c r="L272" s="259"/>
      <c r="M272" s="259"/>
      <c r="N272" s="58"/>
      <c r="O272" s="30"/>
      <c r="P272" s="58"/>
      <c r="Q272" s="30"/>
      <c r="R272" s="185"/>
      <c r="S272" s="206"/>
      <c r="T272" s="291"/>
      <c r="U272" s="29"/>
      <c r="V272" s="187"/>
      <c r="W272" s="58"/>
      <c r="X272" s="190"/>
      <c r="Y272" s="190"/>
      <c r="Z272" s="190"/>
      <c r="AA272" s="58"/>
      <c r="AB272" s="58"/>
      <c r="AC272" s="189"/>
      <c r="AD272" s="259"/>
      <c r="AE272" s="259"/>
      <c r="AF272" s="58"/>
      <c r="AG272" s="30"/>
      <c r="AH272" s="58"/>
      <c r="AI272" s="30"/>
      <c r="AJ272" s="185"/>
      <c r="AK272" s="208"/>
      <c r="AL272" s="291"/>
      <c r="AM272" s="124" t="str">
        <f t="shared" si="24"/>
        <v/>
      </c>
      <c r="AN272" s="125" t="str">
        <f t="shared" si="25"/>
        <v/>
      </c>
      <c r="AO272" s="125" t="str">
        <f t="shared" si="26"/>
        <v/>
      </c>
      <c r="AP272" s="125" t="str">
        <f t="shared" si="27"/>
        <v/>
      </c>
      <c r="AQ272" s="126" t="str">
        <f t="shared" si="28"/>
        <v/>
      </c>
      <c r="AR272" s="39"/>
      <c r="AS272" s="234"/>
      <c r="AT272" s="39"/>
    </row>
    <row r="273" spans="2:46" ht="13.5" customHeight="1" x14ac:dyDescent="0.15">
      <c r="B273" s="289" t="s">
        <v>120</v>
      </c>
      <c r="C273" s="27" t="s">
        <v>34</v>
      </c>
      <c r="D273" s="41"/>
      <c r="E273" s="57"/>
      <c r="F273" s="98"/>
      <c r="G273" s="98"/>
      <c r="H273" s="98"/>
      <c r="I273" s="62"/>
      <c r="J273" s="62"/>
      <c r="K273" s="63"/>
      <c r="L273" s="258"/>
      <c r="M273" s="258"/>
      <c r="N273" s="57"/>
      <c r="O273" s="28"/>
      <c r="P273" s="57"/>
      <c r="Q273" s="28"/>
      <c r="R273" s="133"/>
      <c r="S273" s="206"/>
      <c r="T273" s="289" t="s">
        <v>120</v>
      </c>
      <c r="U273" s="27" t="s">
        <v>34</v>
      </c>
      <c r="V273" s="41"/>
      <c r="W273" s="57"/>
      <c r="X273" s="98"/>
      <c r="Y273" s="98"/>
      <c r="Z273" s="98"/>
      <c r="AA273" s="62"/>
      <c r="AB273" s="62"/>
      <c r="AC273" s="63"/>
      <c r="AD273" s="258"/>
      <c r="AE273" s="258"/>
      <c r="AF273" s="57"/>
      <c r="AG273" s="28"/>
      <c r="AH273" s="57"/>
      <c r="AI273" s="28"/>
      <c r="AJ273" s="133"/>
      <c r="AK273" s="208"/>
      <c r="AL273" s="289" t="s">
        <v>120</v>
      </c>
      <c r="AM273" s="121" t="str">
        <f t="shared" si="24"/>
        <v/>
      </c>
      <c r="AN273" s="97" t="str">
        <f t="shared" si="25"/>
        <v/>
      </c>
      <c r="AO273" s="97" t="str">
        <f t="shared" si="26"/>
        <v/>
      </c>
      <c r="AP273" s="97" t="str">
        <f t="shared" si="27"/>
        <v/>
      </c>
      <c r="AQ273" s="122" t="str">
        <f t="shared" si="28"/>
        <v/>
      </c>
      <c r="AR273" s="39"/>
      <c r="AS273" s="234"/>
      <c r="AT273" s="39"/>
    </row>
    <row r="274" spans="2:46" ht="13.5" customHeight="1" x14ac:dyDescent="0.15">
      <c r="B274" s="290"/>
      <c r="C274" s="29" t="s">
        <v>35</v>
      </c>
      <c r="D274" s="187"/>
      <c r="E274" s="58"/>
      <c r="F274" s="188"/>
      <c r="G274" s="188"/>
      <c r="H274" s="188"/>
      <c r="I274" s="64"/>
      <c r="J274" s="64"/>
      <c r="K274" s="189"/>
      <c r="L274" s="259"/>
      <c r="M274" s="259"/>
      <c r="N274" s="58"/>
      <c r="O274" s="30"/>
      <c r="P274" s="58"/>
      <c r="Q274" s="30"/>
      <c r="R274" s="134"/>
      <c r="S274" s="206"/>
      <c r="T274" s="290"/>
      <c r="U274" s="29" t="s">
        <v>35</v>
      </c>
      <c r="V274" s="187"/>
      <c r="W274" s="58"/>
      <c r="X274" s="188"/>
      <c r="Y274" s="188"/>
      <c r="Z274" s="188"/>
      <c r="AA274" s="64"/>
      <c r="AB274" s="64"/>
      <c r="AC274" s="189"/>
      <c r="AD274" s="259"/>
      <c r="AE274" s="259"/>
      <c r="AF274" s="58"/>
      <c r="AG274" s="30"/>
      <c r="AH274" s="58"/>
      <c r="AI274" s="30"/>
      <c r="AJ274" s="134"/>
      <c r="AK274" s="208"/>
      <c r="AL274" s="290"/>
      <c r="AM274" s="88" t="str">
        <f t="shared" si="24"/>
        <v/>
      </c>
      <c r="AN274" s="123" t="str">
        <f t="shared" si="25"/>
        <v/>
      </c>
      <c r="AO274" s="123" t="str">
        <f t="shared" si="26"/>
        <v/>
      </c>
      <c r="AP274" s="123" t="str">
        <f t="shared" si="27"/>
        <v/>
      </c>
      <c r="AQ274" s="89" t="str">
        <f t="shared" si="28"/>
        <v/>
      </c>
      <c r="AR274" s="39"/>
      <c r="AS274" s="234"/>
      <c r="AT274" s="39"/>
    </row>
    <row r="275" spans="2:46" ht="13.5" customHeight="1" x14ac:dyDescent="0.15">
      <c r="B275" s="290"/>
      <c r="C275" s="29" t="s">
        <v>36</v>
      </c>
      <c r="D275" s="187"/>
      <c r="E275" s="58"/>
      <c r="F275" s="188"/>
      <c r="G275" s="188"/>
      <c r="H275" s="188"/>
      <c r="I275" s="64"/>
      <c r="J275" s="64"/>
      <c r="K275" s="189"/>
      <c r="L275" s="259"/>
      <c r="M275" s="259"/>
      <c r="N275" s="58"/>
      <c r="O275" s="30"/>
      <c r="P275" s="58"/>
      <c r="Q275" s="30"/>
      <c r="R275" s="134"/>
      <c r="S275" s="206"/>
      <c r="T275" s="290"/>
      <c r="U275" s="29" t="s">
        <v>36</v>
      </c>
      <c r="V275" s="187"/>
      <c r="W275" s="58"/>
      <c r="X275" s="188"/>
      <c r="Y275" s="188"/>
      <c r="Z275" s="188"/>
      <c r="AA275" s="64"/>
      <c r="AB275" s="64"/>
      <c r="AC275" s="189"/>
      <c r="AD275" s="259"/>
      <c r="AE275" s="259"/>
      <c r="AF275" s="58"/>
      <c r="AG275" s="30"/>
      <c r="AH275" s="58"/>
      <c r="AI275" s="30"/>
      <c r="AJ275" s="134"/>
      <c r="AK275" s="208"/>
      <c r="AL275" s="290"/>
      <c r="AM275" s="88" t="str">
        <f t="shared" si="24"/>
        <v/>
      </c>
      <c r="AN275" s="123" t="str">
        <f t="shared" si="25"/>
        <v/>
      </c>
      <c r="AO275" s="123" t="str">
        <f t="shared" si="26"/>
        <v/>
      </c>
      <c r="AP275" s="123" t="str">
        <f t="shared" si="27"/>
        <v/>
      </c>
      <c r="AQ275" s="89" t="str">
        <f t="shared" si="28"/>
        <v/>
      </c>
      <c r="AR275" s="39"/>
      <c r="AS275" s="234"/>
      <c r="AT275" s="39"/>
    </row>
    <row r="276" spans="2:46" ht="13.5" customHeight="1" x14ac:dyDescent="0.15">
      <c r="B276" s="290"/>
      <c r="C276" s="29" t="s">
        <v>38</v>
      </c>
      <c r="D276" s="187"/>
      <c r="E276" s="58"/>
      <c r="F276" s="188"/>
      <c r="G276" s="188"/>
      <c r="H276" s="188"/>
      <c r="I276" s="64"/>
      <c r="J276" s="64"/>
      <c r="K276" s="189"/>
      <c r="L276" s="259"/>
      <c r="M276" s="259"/>
      <c r="N276" s="58"/>
      <c r="O276" s="30"/>
      <c r="P276" s="58"/>
      <c r="Q276" s="30"/>
      <c r="R276" s="134"/>
      <c r="S276" s="206"/>
      <c r="T276" s="290"/>
      <c r="U276" s="29" t="s">
        <v>38</v>
      </c>
      <c r="V276" s="187"/>
      <c r="W276" s="58"/>
      <c r="X276" s="188"/>
      <c r="Y276" s="188"/>
      <c r="Z276" s="188"/>
      <c r="AA276" s="64"/>
      <c r="AB276" s="64"/>
      <c r="AC276" s="189"/>
      <c r="AD276" s="259"/>
      <c r="AE276" s="259"/>
      <c r="AF276" s="58"/>
      <c r="AG276" s="30"/>
      <c r="AH276" s="58"/>
      <c r="AI276" s="30"/>
      <c r="AJ276" s="134"/>
      <c r="AK276" s="208"/>
      <c r="AL276" s="290"/>
      <c r="AM276" s="88" t="str">
        <f t="shared" si="24"/>
        <v/>
      </c>
      <c r="AN276" s="123" t="str">
        <f t="shared" si="25"/>
        <v/>
      </c>
      <c r="AO276" s="123" t="str">
        <f t="shared" si="26"/>
        <v/>
      </c>
      <c r="AP276" s="123" t="str">
        <f t="shared" si="27"/>
        <v/>
      </c>
      <c r="AQ276" s="89" t="str">
        <f t="shared" si="28"/>
        <v/>
      </c>
      <c r="AR276" s="39"/>
      <c r="AS276" s="234"/>
      <c r="AT276" s="39"/>
    </row>
    <row r="277" spans="2:46" ht="13.5" customHeight="1" thickBot="1" x14ac:dyDescent="0.2">
      <c r="B277" s="291"/>
      <c r="C277" s="29"/>
      <c r="D277" s="187"/>
      <c r="E277" s="58"/>
      <c r="F277" s="190"/>
      <c r="G277" s="190"/>
      <c r="H277" s="190"/>
      <c r="I277" s="58"/>
      <c r="J277" s="58"/>
      <c r="K277" s="189"/>
      <c r="L277" s="259"/>
      <c r="M277" s="259"/>
      <c r="N277" s="58"/>
      <c r="O277" s="30"/>
      <c r="P277" s="58"/>
      <c r="Q277" s="30"/>
      <c r="R277" s="185"/>
      <c r="S277" s="206"/>
      <c r="T277" s="291"/>
      <c r="U277" s="29"/>
      <c r="V277" s="187"/>
      <c r="W277" s="58"/>
      <c r="X277" s="190"/>
      <c r="Y277" s="190"/>
      <c r="Z277" s="190"/>
      <c r="AA277" s="58"/>
      <c r="AB277" s="58"/>
      <c r="AC277" s="189"/>
      <c r="AD277" s="259"/>
      <c r="AE277" s="259"/>
      <c r="AF277" s="58"/>
      <c r="AG277" s="30"/>
      <c r="AH277" s="58"/>
      <c r="AI277" s="30"/>
      <c r="AJ277" s="185"/>
      <c r="AK277" s="208"/>
      <c r="AL277" s="291"/>
      <c r="AM277" s="124" t="str">
        <f t="shared" si="24"/>
        <v/>
      </c>
      <c r="AN277" s="125" t="str">
        <f t="shared" si="25"/>
        <v/>
      </c>
      <c r="AO277" s="125" t="str">
        <f t="shared" si="26"/>
        <v/>
      </c>
      <c r="AP277" s="125" t="str">
        <f t="shared" si="27"/>
        <v/>
      </c>
      <c r="AQ277" s="126" t="str">
        <f t="shared" si="28"/>
        <v/>
      </c>
      <c r="AR277" s="39"/>
      <c r="AS277" s="234"/>
      <c r="AT277" s="39"/>
    </row>
    <row r="278" spans="2:46" ht="13.5" customHeight="1" x14ac:dyDescent="0.15">
      <c r="B278" s="289" t="s">
        <v>121</v>
      </c>
      <c r="C278" s="27" t="s">
        <v>34</v>
      </c>
      <c r="D278" s="41"/>
      <c r="E278" s="57"/>
      <c r="F278" s="98"/>
      <c r="G278" s="98"/>
      <c r="H278" s="98"/>
      <c r="I278" s="62"/>
      <c r="J278" s="62"/>
      <c r="K278" s="63"/>
      <c r="L278" s="258"/>
      <c r="M278" s="258"/>
      <c r="N278" s="57"/>
      <c r="O278" s="28"/>
      <c r="P278" s="57"/>
      <c r="Q278" s="28"/>
      <c r="R278" s="133"/>
      <c r="S278" s="206"/>
      <c r="T278" s="289" t="s">
        <v>121</v>
      </c>
      <c r="U278" s="27" t="s">
        <v>34</v>
      </c>
      <c r="V278" s="41"/>
      <c r="W278" s="57"/>
      <c r="X278" s="98"/>
      <c r="Y278" s="98"/>
      <c r="Z278" s="98"/>
      <c r="AA278" s="62"/>
      <c r="AB278" s="62"/>
      <c r="AC278" s="63"/>
      <c r="AD278" s="258"/>
      <c r="AE278" s="258"/>
      <c r="AF278" s="57"/>
      <c r="AG278" s="28"/>
      <c r="AH278" s="57"/>
      <c r="AI278" s="28"/>
      <c r="AJ278" s="133"/>
      <c r="AK278" s="208"/>
      <c r="AL278" s="289" t="s">
        <v>121</v>
      </c>
      <c r="AM278" s="121" t="str">
        <f t="shared" si="24"/>
        <v/>
      </c>
      <c r="AN278" s="97" t="str">
        <f t="shared" si="25"/>
        <v/>
      </c>
      <c r="AO278" s="97" t="str">
        <f t="shared" si="26"/>
        <v/>
      </c>
      <c r="AP278" s="97" t="str">
        <f t="shared" si="27"/>
        <v/>
      </c>
      <c r="AQ278" s="122" t="str">
        <f t="shared" si="28"/>
        <v/>
      </c>
      <c r="AR278" s="39"/>
      <c r="AS278" s="234"/>
      <c r="AT278" s="39"/>
    </row>
    <row r="279" spans="2:46" ht="13.5" customHeight="1" x14ac:dyDescent="0.15">
      <c r="B279" s="290"/>
      <c r="C279" s="29" t="s">
        <v>35</v>
      </c>
      <c r="D279" s="187"/>
      <c r="E279" s="58"/>
      <c r="F279" s="188"/>
      <c r="G279" s="188"/>
      <c r="H279" s="188"/>
      <c r="I279" s="64"/>
      <c r="J279" s="64"/>
      <c r="K279" s="189"/>
      <c r="L279" s="259"/>
      <c r="M279" s="259"/>
      <c r="N279" s="58"/>
      <c r="O279" s="30"/>
      <c r="P279" s="58"/>
      <c r="Q279" s="30"/>
      <c r="R279" s="134"/>
      <c r="S279" s="206"/>
      <c r="T279" s="290"/>
      <c r="U279" s="29" t="s">
        <v>35</v>
      </c>
      <c r="V279" s="187"/>
      <c r="W279" s="58"/>
      <c r="X279" s="188"/>
      <c r="Y279" s="188"/>
      <c r="Z279" s="188"/>
      <c r="AA279" s="64"/>
      <c r="AB279" s="64"/>
      <c r="AC279" s="189"/>
      <c r="AD279" s="259"/>
      <c r="AE279" s="259"/>
      <c r="AF279" s="58"/>
      <c r="AG279" s="30"/>
      <c r="AH279" s="58"/>
      <c r="AI279" s="30"/>
      <c r="AJ279" s="134"/>
      <c r="AK279" s="208"/>
      <c r="AL279" s="290"/>
      <c r="AM279" s="88" t="str">
        <f t="shared" si="24"/>
        <v/>
      </c>
      <c r="AN279" s="123" t="str">
        <f t="shared" si="25"/>
        <v/>
      </c>
      <c r="AO279" s="123" t="str">
        <f t="shared" si="26"/>
        <v/>
      </c>
      <c r="AP279" s="123" t="str">
        <f t="shared" si="27"/>
        <v/>
      </c>
      <c r="AQ279" s="89" t="str">
        <f t="shared" si="28"/>
        <v/>
      </c>
      <c r="AR279" s="39"/>
      <c r="AS279" s="234"/>
      <c r="AT279" s="39"/>
    </row>
    <row r="280" spans="2:46" ht="13.5" customHeight="1" x14ac:dyDescent="0.15">
      <c r="B280" s="290"/>
      <c r="C280" s="29" t="s">
        <v>36</v>
      </c>
      <c r="D280" s="187"/>
      <c r="E280" s="58"/>
      <c r="F280" s="188"/>
      <c r="G280" s="188"/>
      <c r="H280" s="188"/>
      <c r="I280" s="64"/>
      <c r="J280" s="64"/>
      <c r="K280" s="189"/>
      <c r="L280" s="259"/>
      <c r="M280" s="259"/>
      <c r="N280" s="58"/>
      <c r="O280" s="30"/>
      <c r="P280" s="58"/>
      <c r="Q280" s="30"/>
      <c r="R280" s="134"/>
      <c r="S280" s="206"/>
      <c r="T280" s="290"/>
      <c r="U280" s="29" t="s">
        <v>36</v>
      </c>
      <c r="V280" s="187"/>
      <c r="W280" s="58"/>
      <c r="X280" s="188"/>
      <c r="Y280" s="188"/>
      <c r="Z280" s="188"/>
      <c r="AA280" s="64"/>
      <c r="AB280" s="64"/>
      <c r="AC280" s="189"/>
      <c r="AD280" s="259"/>
      <c r="AE280" s="259"/>
      <c r="AF280" s="58"/>
      <c r="AG280" s="30"/>
      <c r="AH280" s="58"/>
      <c r="AI280" s="30"/>
      <c r="AJ280" s="134"/>
      <c r="AK280" s="208"/>
      <c r="AL280" s="290"/>
      <c r="AM280" s="88" t="str">
        <f t="shared" si="24"/>
        <v/>
      </c>
      <c r="AN280" s="123" t="str">
        <f t="shared" si="25"/>
        <v/>
      </c>
      <c r="AO280" s="123" t="str">
        <f t="shared" si="26"/>
        <v/>
      </c>
      <c r="AP280" s="123" t="str">
        <f t="shared" si="27"/>
        <v/>
      </c>
      <c r="AQ280" s="89" t="str">
        <f t="shared" si="28"/>
        <v/>
      </c>
      <c r="AR280" s="39"/>
      <c r="AS280" s="234"/>
      <c r="AT280" s="39"/>
    </row>
    <row r="281" spans="2:46" ht="13.5" customHeight="1" x14ac:dyDescent="0.15">
      <c r="B281" s="290"/>
      <c r="C281" s="29" t="s">
        <v>38</v>
      </c>
      <c r="D281" s="187"/>
      <c r="E281" s="58"/>
      <c r="F281" s="188"/>
      <c r="G281" s="188"/>
      <c r="H281" s="188"/>
      <c r="I281" s="64"/>
      <c r="J281" s="64"/>
      <c r="K281" s="189"/>
      <c r="L281" s="259"/>
      <c r="M281" s="259"/>
      <c r="N281" s="58"/>
      <c r="O281" s="30"/>
      <c r="P281" s="58"/>
      <c r="Q281" s="30"/>
      <c r="R281" s="134"/>
      <c r="S281" s="206"/>
      <c r="T281" s="290"/>
      <c r="U281" s="29" t="s">
        <v>38</v>
      </c>
      <c r="V281" s="187"/>
      <c r="W281" s="58"/>
      <c r="X281" s="188"/>
      <c r="Y281" s="188"/>
      <c r="Z281" s="188"/>
      <c r="AA281" s="64"/>
      <c r="AB281" s="64"/>
      <c r="AC281" s="189"/>
      <c r="AD281" s="259"/>
      <c r="AE281" s="259"/>
      <c r="AF281" s="58"/>
      <c r="AG281" s="30"/>
      <c r="AH281" s="58"/>
      <c r="AI281" s="30"/>
      <c r="AJ281" s="134"/>
      <c r="AK281" s="208"/>
      <c r="AL281" s="290"/>
      <c r="AM281" s="88" t="str">
        <f t="shared" si="24"/>
        <v/>
      </c>
      <c r="AN281" s="123" t="str">
        <f t="shared" si="25"/>
        <v/>
      </c>
      <c r="AO281" s="123" t="str">
        <f t="shared" si="26"/>
        <v/>
      </c>
      <c r="AP281" s="123" t="str">
        <f t="shared" si="27"/>
        <v/>
      </c>
      <c r="AQ281" s="89" t="str">
        <f t="shared" si="28"/>
        <v/>
      </c>
      <c r="AR281" s="39"/>
      <c r="AS281" s="234"/>
      <c r="AT281" s="39"/>
    </row>
    <row r="282" spans="2:46" ht="13.5" customHeight="1" thickBot="1" x14ac:dyDescent="0.2">
      <c r="B282" s="291"/>
      <c r="C282" s="29"/>
      <c r="D282" s="187"/>
      <c r="E282" s="58"/>
      <c r="F282" s="190"/>
      <c r="G282" s="190"/>
      <c r="H282" s="190"/>
      <c r="I282" s="58"/>
      <c r="J282" s="58"/>
      <c r="K282" s="189"/>
      <c r="L282" s="259"/>
      <c r="M282" s="259"/>
      <c r="N282" s="58"/>
      <c r="O282" s="30"/>
      <c r="P282" s="58"/>
      <c r="Q282" s="30"/>
      <c r="R282" s="185"/>
      <c r="S282" s="206"/>
      <c r="T282" s="291"/>
      <c r="U282" s="29"/>
      <c r="V282" s="187"/>
      <c r="W282" s="58"/>
      <c r="X282" s="190"/>
      <c r="Y282" s="190"/>
      <c r="Z282" s="190"/>
      <c r="AA282" s="58"/>
      <c r="AB282" s="58"/>
      <c r="AC282" s="189"/>
      <c r="AD282" s="259"/>
      <c r="AE282" s="259"/>
      <c r="AF282" s="58"/>
      <c r="AG282" s="30"/>
      <c r="AH282" s="58"/>
      <c r="AI282" s="30"/>
      <c r="AJ282" s="185"/>
      <c r="AK282" s="208"/>
      <c r="AL282" s="291"/>
      <c r="AM282" s="124" t="str">
        <f t="shared" si="24"/>
        <v/>
      </c>
      <c r="AN282" s="125" t="str">
        <f t="shared" si="25"/>
        <v/>
      </c>
      <c r="AO282" s="125" t="str">
        <f t="shared" si="26"/>
        <v/>
      </c>
      <c r="AP282" s="125" t="str">
        <f t="shared" si="27"/>
        <v/>
      </c>
      <c r="AQ282" s="126" t="str">
        <f t="shared" si="28"/>
        <v/>
      </c>
      <c r="AR282" s="39"/>
      <c r="AS282" s="234"/>
      <c r="AT282" s="39"/>
    </row>
    <row r="283" spans="2:46" ht="13.5" customHeight="1" x14ac:dyDescent="0.15">
      <c r="B283" s="289" t="s">
        <v>122</v>
      </c>
      <c r="C283" s="27" t="s">
        <v>34</v>
      </c>
      <c r="D283" s="41"/>
      <c r="E283" s="57"/>
      <c r="F283" s="98"/>
      <c r="G283" s="98"/>
      <c r="H283" s="98"/>
      <c r="I283" s="62"/>
      <c r="J283" s="62"/>
      <c r="K283" s="63"/>
      <c r="L283" s="258"/>
      <c r="M283" s="258"/>
      <c r="N283" s="57"/>
      <c r="O283" s="28"/>
      <c r="P283" s="57"/>
      <c r="Q283" s="28"/>
      <c r="R283" s="133"/>
      <c r="S283" s="206"/>
      <c r="T283" s="289" t="s">
        <v>122</v>
      </c>
      <c r="U283" s="27" t="s">
        <v>34</v>
      </c>
      <c r="V283" s="41"/>
      <c r="W283" s="57"/>
      <c r="X283" s="98"/>
      <c r="Y283" s="98"/>
      <c r="Z283" s="98"/>
      <c r="AA283" s="62"/>
      <c r="AB283" s="62"/>
      <c r="AC283" s="63"/>
      <c r="AD283" s="258"/>
      <c r="AE283" s="258"/>
      <c r="AF283" s="57"/>
      <c r="AG283" s="28"/>
      <c r="AH283" s="57"/>
      <c r="AI283" s="28"/>
      <c r="AJ283" s="133"/>
      <c r="AK283" s="208"/>
      <c r="AL283" s="289" t="s">
        <v>122</v>
      </c>
      <c r="AM283" s="121" t="str">
        <f t="shared" si="24"/>
        <v/>
      </c>
      <c r="AN283" s="97" t="str">
        <f t="shared" si="25"/>
        <v/>
      </c>
      <c r="AO283" s="97" t="str">
        <f t="shared" si="26"/>
        <v/>
      </c>
      <c r="AP283" s="97" t="str">
        <f t="shared" si="27"/>
        <v/>
      </c>
      <c r="AQ283" s="122" t="str">
        <f t="shared" si="28"/>
        <v/>
      </c>
      <c r="AR283" s="39"/>
      <c r="AS283" s="234"/>
      <c r="AT283" s="39"/>
    </row>
    <row r="284" spans="2:46" ht="13.5" customHeight="1" x14ac:dyDescent="0.15">
      <c r="B284" s="290"/>
      <c r="C284" s="29" t="s">
        <v>35</v>
      </c>
      <c r="D284" s="187"/>
      <c r="E284" s="58"/>
      <c r="F284" s="188"/>
      <c r="G284" s="188"/>
      <c r="H284" s="188"/>
      <c r="I284" s="64"/>
      <c r="J284" s="64"/>
      <c r="K284" s="189"/>
      <c r="L284" s="259"/>
      <c r="M284" s="259"/>
      <c r="N284" s="58"/>
      <c r="O284" s="30"/>
      <c r="P284" s="58"/>
      <c r="Q284" s="30"/>
      <c r="R284" s="134"/>
      <c r="S284" s="206"/>
      <c r="T284" s="290"/>
      <c r="U284" s="29" t="s">
        <v>35</v>
      </c>
      <c r="V284" s="187"/>
      <c r="W284" s="58"/>
      <c r="X284" s="188"/>
      <c r="Y284" s="188"/>
      <c r="Z284" s="188"/>
      <c r="AA284" s="64"/>
      <c r="AB284" s="64"/>
      <c r="AC284" s="189"/>
      <c r="AD284" s="259"/>
      <c r="AE284" s="259"/>
      <c r="AF284" s="58"/>
      <c r="AG284" s="30"/>
      <c r="AH284" s="58"/>
      <c r="AI284" s="30"/>
      <c r="AJ284" s="134"/>
      <c r="AK284" s="208"/>
      <c r="AL284" s="290"/>
      <c r="AM284" s="88" t="str">
        <f t="shared" si="24"/>
        <v/>
      </c>
      <c r="AN284" s="123" t="str">
        <f t="shared" si="25"/>
        <v/>
      </c>
      <c r="AO284" s="123" t="str">
        <f t="shared" si="26"/>
        <v/>
      </c>
      <c r="AP284" s="123" t="str">
        <f t="shared" si="27"/>
        <v/>
      </c>
      <c r="AQ284" s="89" t="str">
        <f t="shared" si="28"/>
        <v/>
      </c>
      <c r="AR284" s="39"/>
      <c r="AS284" s="234"/>
      <c r="AT284" s="39"/>
    </row>
    <row r="285" spans="2:46" ht="13.5" customHeight="1" x14ac:dyDescent="0.15">
      <c r="B285" s="290"/>
      <c r="C285" s="29" t="s">
        <v>36</v>
      </c>
      <c r="D285" s="187"/>
      <c r="E285" s="58"/>
      <c r="F285" s="188"/>
      <c r="G285" s="188"/>
      <c r="H285" s="188"/>
      <c r="I285" s="64"/>
      <c r="J285" s="64"/>
      <c r="K285" s="189"/>
      <c r="L285" s="259"/>
      <c r="M285" s="259"/>
      <c r="N285" s="58"/>
      <c r="O285" s="30"/>
      <c r="P285" s="58"/>
      <c r="Q285" s="30"/>
      <c r="R285" s="134"/>
      <c r="S285" s="206"/>
      <c r="T285" s="290"/>
      <c r="U285" s="29" t="s">
        <v>36</v>
      </c>
      <c r="V285" s="187"/>
      <c r="W285" s="58"/>
      <c r="X285" s="188"/>
      <c r="Y285" s="188"/>
      <c r="Z285" s="188"/>
      <c r="AA285" s="64"/>
      <c r="AB285" s="64"/>
      <c r="AC285" s="189"/>
      <c r="AD285" s="259"/>
      <c r="AE285" s="259"/>
      <c r="AF285" s="58"/>
      <c r="AG285" s="30"/>
      <c r="AH285" s="58"/>
      <c r="AI285" s="30"/>
      <c r="AJ285" s="134"/>
      <c r="AK285" s="208"/>
      <c r="AL285" s="290"/>
      <c r="AM285" s="88" t="str">
        <f t="shared" si="24"/>
        <v/>
      </c>
      <c r="AN285" s="123" t="str">
        <f t="shared" si="25"/>
        <v/>
      </c>
      <c r="AO285" s="123" t="str">
        <f t="shared" si="26"/>
        <v/>
      </c>
      <c r="AP285" s="123" t="str">
        <f t="shared" si="27"/>
        <v/>
      </c>
      <c r="AQ285" s="89" t="str">
        <f t="shared" si="28"/>
        <v/>
      </c>
      <c r="AR285" s="39"/>
      <c r="AS285" s="234"/>
      <c r="AT285" s="39"/>
    </row>
    <row r="286" spans="2:46" ht="13.5" customHeight="1" x14ac:dyDescent="0.15">
      <c r="B286" s="290"/>
      <c r="C286" s="29" t="s">
        <v>38</v>
      </c>
      <c r="D286" s="187"/>
      <c r="E286" s="58"/>
      <c r="F286" s="188"/>
      <c r="G286" s="188"/>
      <c r="H286" s="188"/>
      <c r="I286" s="64"/>
      <c r="J286" s="64"/>
      <c r="K286" s="189"/>
      <c r="L286" s="259"/>
      <c r="M286" s="259"/>
      <c r="N286" s="58"/>
      <c r="O286" s="30"/>
      <c r="P286" s="58"/>
      <c r="Q286" s="30"/>
      <c r="R286" s="134"/>
      <c r="S286" s="206"/>
      <c r="T286" s="290"/>
      <c r="U286" s="29" t="s">
        <v>38</v>
      </c>
      <c r="V286" s="187"/>
      <c r="W286" s="58"/>
      <c r="X286" s="188"/>
      <c r="Y286" s="188"/>
      <c r="Z286" s="188"/>
      <c r="AA286" s="64"/>
      <c r="AB286" s="64"/>
      <c r="AC286" s="189"/>
      <c r="AD286" s="259"/>
      <c r="AE286" s="259"/>
      <c r="AF286" s="58"/>
      <c r="AG286" s="30"/>
      <c r="AH286" s="58"/>
      <c r="AI286" s="30"/>
      <c r="AJ286" s="134"/>
      <c r="AK286" s="208"/>
      <c r="AL286" s="290"/>
      <c r="AM286" s="88" t="str">
        <f t="shared" si="24"/>
        <v/>
      </c>
      <c r="AN286" s="123" t="str">
        <f t="shared" si="25"/>
        <v/>
      </c>
      <c r="AO286" s="123" t="str">
        <f t="shared" si="26"/>
        <v/>
      </c>
      <c r="AP286" s="123" t="str">
        <f t="shared" si="27"/>
        <v/>
      </c>
      <c r="AQ286" s="89" t="str">
        <f t="shared" si="28"/>
        <v/>
      </c>
      <c r="AR286" s="39"/>
      <c r="AS286" s="234"/>
      <c r="AT286" s="39"/>
    </row>
    <row r="287" spans="2:46" ht="13.5" customHeight="1" thickBot="1" x14ac:dyDescent="0.2">
      <c r="B287" s="291"/>
      <c r="C287" s="29"/>
      <c r="D287" s="187"/>
      <c r="E287" s="58"/>
      <c r="F287" s="190"/>
      <c r="G287" s="190"/>
      <c r="H287" s="190"/>
      <c r="I287" s="58"/>
      <c r="J287" s="58"/>
      <c r="K287" s="189"/>
      <c r="L287" s="259"/>
      <c r="M287" s="259"/>
      <c r="N287" s="58"/>
      <c r="O287" s="30"/>
      <c r="P287" s="58"/>
      <c r="Q287" s="30"/>
      <c r="R287" s="185"/>
      <c r="S287" s="206"/>
      <c r="T287" s="291"/>
      <c r="U287" s="29"/>
      <c r="V287" s="187"/>
      <c r="W287" s="58"/>
      <c r="X287" s="190"/>
      <c r="Y287" s="190"/>
      <c r="Z287" s="190"/>
      <c r="AA287" s="58"/>
      <c r="AB287" s="58"/>
      <c r="AC287" s="189"/>
      <c r="AD287" s="259"/>
      <c r="AE287" s="259"/>
      <c r="AF287" s="58"/>
      <c r="AG287" s="30"/>
      <c r="AH287" s="58"/>
      <c r="AI287" s="30"/>
      <c r="AJ287" s="185"/>
      <c r="AK287" s="208"/>
      <c r="AL287" s="291"/>
      <c r="AM287" s="124" t="str">
        <f t="shared" si="24"/>
        <v/>
      </c>
      <c r="AN287" s="125" t="str">
        <f t="shared" si="25"/>
        <v/>
      </c>
      <c r="AO287" s="125" t="str">
        <f t="shared" si="26"/>
        <v/>
      </c>
      <c r="AP287" s="125" t="str">
        <f t="shared" si="27"/>
        <v/>
      </c>
      <c r="AQ287" s="126" t="str">
        <f t="shared" si="28"/>
        <v/>
      </c>
      <c r="AR287" s="39"/>
      <c r="AS287" s="234"/>
      <c r="AT287" s="39"/>
    </row>
    <row r="288" spans="2:46" ht="13.5" customHeight="1" x14ac:dyDescent="0.15">
      <c r="B288" s="289" t="s">
        <v>123</v>
      </c>
      <c r="C288" s="27" t="s">
        <v>34</v>
      </c>
      <c r="D288" s="41"/>
      <c r="E288" s="57"/>
      <c r="F288" s="98"/>
      <c r="G288" s="98"/>
      <c r="H288" s="98"/>
      <c r="I288" s="62"/>
      <c r="J288" s="62"/>
      <c r="K288" s="63"/>
      <c r="L288" s="258"/>
      <c r="M288" s="258"/>
      <c r="N288" s="57"/>
      <c r="O288" s="28"/>
      <c r="P288" s="57"/>
      <c r="Q288" s="28"/>
      <c r="R288" s="133"/>
      <c r="S288" s="206"/>
      <c r="T288" s="289" t="s">
        <v>123</v>
      </c>
      <c r="U288" s="27" t="s">
        <v>34</v>
      </c>
      <c r="V288" s="41"/>
      <c r="W288" s="57"/>
      <c r="X288" s="98"/>
      <c r="Y288" s="98"/>
      <c r="Z288" s="98"/>
      <c r="AA288" s="62"/>
      <c r="AB288" s="62"/>
      <c r="AC288" s="63"/>
      <c r="AD288" s="258"/>
      <c r="AE288" s="258"/>
      <c r="AF288" s="57"/>
      <c r="AG288" s="28"/>
      <c r="AH288" s="57"/>
      <c r="AI288" s="28"/>
      <c r="AJ288" s="133"/>
      <c r="AK288" s="208"/>
      <c r="AL288" s="289" t="s">
        <v>123</v>
      </c>
      <c r="AM288" s="121" t="str">
        <f t="shared" si="24"/>
        <v/>
      </c>
      <c r="AN288" s="97" t="str">
        <f t="shared" si="25"/>
        <v/>
      </c>
      <c r="AO288" s="97" t="str">
        <f t="shared" si="26"/>
        <v/>
      </c>
      <c r="AP288" s="97" t="str">
        <f t="shared" si="27"/>
        <v/>
      </c>
      <c r="AQ288" s="122" t="str">
        <f t="shared" si="28"/>
        <v/>
      </c>
      <c r="AR288" s="39"/>
      <c r="AS288" s="234"/>
      <c r="AT288" s="39"/>
    </row>
    <row r="289" spans="2:46" ht="13.5" customHeight="1" x14ac:dyDescent="0.15">
      <c r="B289" s="290"/>
      <c r="C289" s="29" t="s">
        <v>35</v>
      </c>
      <c r="D289" s="187"/>
      <c r="E289" s="58"/>
      <c r="F289" s="188"/>
      <c r="G289" s="188"/>
      <c r="H289" s="188"/>
      <c r="I289" s="64"/>
      <c r="J289" s="64"/>
      <c r="K289" s="189"/>
      <c r="L289" s="259"/>
      <c r="M289" s="259"/>
      <c r="N289" s="58"/>
      <c r="O289" s="30"/>
      <c r="P289" s="58"/>
      <c r="Q289" s="30"/>
      <c r="R289" s="134"/>
      <c r="S289" s="206"/>
      <c r="T289" s="290"/>
      <c r="U289" s="29" t="s">
        <v>35</v>
      </c>
      <c r="V289" s="187"/>
      <c r="W289" s="58"/>
      <c r="X289" s="188"/>
      <c r="Y289" s="188"/>
      <c r="Z289" s="188"/>
      <c r="AA289" s="64"/>
      <c r="AB289" s="64"/>
      <c r="AC289" s="189"/>
      <c r="AD289" s="259"/>
      <c r="AE289" s="259"/>
      <c r="AF289" s="58"/>
      <c r="AG289" s="30"/>
      <c r="AH289" s="58"/>
      <c r="AI289" s="30"/>
      <c r="AJ289" s="134"/>
      <c r="AK289" s="208"/>
      <c r="AL289" s="290"/>
      <c r="AM289" s="88" t="str">
        <f t="shared" ref="AM289:AM352" si="29">IF(OR(X289="",F289=""),"",X289-F289)</f>
        <v/>
      </c>
      <c r="AN289" s="123" t="str">
        <f t="shared" ref="AN289:AN352" si="30">IF(OR(Y289="",G289=""),"",Y289-G289)</f>
        <v/>
      </c>
      <c r="AO289" s="123" t="str">
        <f t="shared" ref="AO289:AO352" si="31">IF(OR(Z289="",H289=""),"",Z289-H289)</f>
        <v/>
      </c>
      <c r="AP289" s="123" t="str">
        <f t="shared" ref="AP289:AP352" si="32">IF(OR(AA289="",I289=""),"",AA289-I289)</f>
        <v/>
      </c>
      <c r="AQ289" s="89" t="str">
        <f t="shared" ref="AQ289:AQ352" si="33">IF(OR(AB289="",J289=""),"",AB289-J289)</f>
        <v/>
      </c>
      <c r="AR289" s="39"/>
      <c r="AS289" s="234"/>
      <c r="AT289" s="39"/>
    </row>
    <row r="290" spans="2:46" ht="13.5" customHeight="1" x14ac:dyDescent="0.15">
      <c r="B290" s="290"/>
      <c r="C290" s="29" t="s">
        <v>36</v>
      </c>
      <c r="D290" s="187"/>
      <c r="E290" s="58"/>
      <c r="F290" s="188"/>
      <c r="G290" s="188"/>
      <c r="H290" s="188"/>
      <c r="I290" s="64"/>
      <c r="J290" s="64"/>
      <c r="K290" s="189"/>
      <c r="L290" s="259"/>
      <c r="M290" s="259"/>
      <c r="N290" s="58"/>
      <c r="O290" s="30"/>
      <c r="P290" s="58"/>
      <c r="Q290" s="30"/>
      <c r="R290" s="134"/>
      <c r="S290" s="206"/>
      <c r="T290" s="290"/>
      <c r="U290" s="29" t="s">
        <v>36</v>
      </c>
      <c r="V290" s="187"/>
      <c r="W290" s="58"/>
      <c r="X290" s="188"/>
      <c r="Y290" s="188"/>
      <c r="Z290" s="188"/>
      <c r="AA290" s="64"/>
      <c r="AB290" s="64"/>
      <c r="AC290" s="189"/>
      <c r="AD290" s="259"/>
      <c r="AE290" s="259"/>
      <c r="AF290" s="58"/>
      <c r="AG290" s="30"/>
      <c r="AH290" s="58"/>
      <c r="AI290" s="30"/>
      <c r="AJ290" s="134"/>
      <c r="AK290" s="208"/>
      <c r="AL290" s="290"/>
      <c r="AM290" s="88" t="str">
        <f t="shared" si="29"/>
        <v/>
      </c>
      <c r="AN290" s="123" t="str">
        <f t="shared" si="30"/>
        <v/>
      </c>
      <c r="AO290" s="123" t="str">
        <f t="shared" si="31"/>
        <v/>
      </c>
      <c r="AP290" s="123" t="str">
        <f t="shared" si="32"/>
        <v/>
      </c>
      <c r="AQ290" s="89" t="str">
        <f t="shared" si="33"/>
        <v/>
      </c>
      <c r="AR290" s="39"/>
      <c r="AS290" s="234"/>
      <c r="AT290" s="39"/>
    </row>
    <row r="291" spans="2:46" ht="13.5" customHeight="1" x14ac:dyDescent="0.15">
      <c r="B291" s="290"/>
      <c r="C291" s="29" t="s">
        <v>38</v>
      </c>
      <c r="D291" s="187"/>
      <c r="E291" s="58"/>
      <c r="F291" s="188"/>
      <c r="G291" s="188"/>
      <c r="H291" s="188"/>
      <c r="I291" s="64"/>
      <c r="J291" s="64"/>
      <c r="K291" s="189"/>
      <c r="L291" s="259"/>
      <c r="M291" s="259"/>
      <c r="N291" s="58"/>
      <c r="O291" s="30"/>
      <c r="P291" s="58"/>
      <c r="Q291" s="30"/>
      <c r="R291" s="134"/>
      <c r="S291" s="206"/>
      <c r="T291" s="290"/>
      <c r="U291" s="29" t="s">
        <v>38</v>
      </c>
      <c r="V291" s="187"/>
      <c r="W291" s="58"/>
      <c r="X291" s="188"/>
      <c r="Y291" s="188"/>
      <c r="Z291" s="188"/>
      <c r="AA291" s="64"/>
      <c r="AB291" s="64"/>
      <c r="AC291" s="189"/>
      <c r="AD291" s="259"/>
      <c r="AE291" s="259"/>
      <c r="AF291" s="58"/>
      <c r="AG291" s="30"/>
      <c r="AH291" s="58"/>
      <c r="AI291" s="30"/>
      <c r="AJ291" s="134"/>
      <c r="AK291" s="208"/>
      <c r="AL291" s="290"/>
      <c r="AM291" s="88" t="str">
        <f t="shared" si="29"/>
        <v/>
      </c>
      <c r="AN291" s="123" t="str">
        <f t="shared" si="30"/>
        <v/>
      </c>
      <c r="AO291" s="123" t="str">
        <f t="shared" si="31"/>
        <v/>
      </c>
      <c r="AP291" s="123" t="str">
        <f t="shared" si="32"/>
        <v/>
      </c>
      <c r="AQ291" s="89" t="str">
        <f t="shared" si="33"/>
        <v/>
      </c>
      <c r="AR291" s="39"/>
      <c r="AS291" s="234"/>
      <c r="AT291" s="39"/>
    </row>
    <row r="292" spans="2:46" ht="13.5" customHeight="1" thickBot="1" x14ac:dyDescent="0.2">
      <c r="B292" s="291"/>
      <c r="C292" s="29"/>
      <c r="D292" s="187"/>
      <c r="E292" s="58"/>
      <c r="F292" s="190"/>
      <c r="G292" s="190"/>
      <c r="H292" s="190"/>
      <c r="I292" s="58"/>
      <c r="J292" s="58"/>
      <c r="K292" s="189"/>
      <c r="L292" s="259"/>
      <c r="M292" s="259"/>
      <c r="N292" s="58"/>
      <c r="O292" s="30"/>
      <c r="P292" s="58"/>
      <c r="Q292" s="30"/>
      <c r="R292" s="185"/>
      <c r="S292" s="206"/>
      <c r="T292" s="291"/>
      <c r="U292" s="29"/>
      <c r="V292" s="187"/>
      <c r="W292" s="58"/>
      <c r="X292" s="190"/>
      <c r="Y292" s="190"/>
      <c r="Z292" s="190"/>
      <c r="AA292" s="58"/>
      <c r="AB292" s="58"/>
      <c r="AC292" s="189"/>
      <c r="AD292" s="259"/>
      <c r="AE292" s="259"/>
      <c r="AF292" s="58"/>
      <c r="AG292" s="30"/>
      <c r="AH292" s="58"/>
      <c r="AI292" s="30"/>
      <c r="AJ292" s="185"/>
      <c r="AK292" s="208"/>
      <c r="AL292" s="291"/>
      <c r="AM292" s="124" t="str">
        <f t="shared" si="29"/>
        <v/>
      </c>
      <c r="AN292" s="125" t="str">
        <f t="shared" si="30"/>
        <v/>
      </c>
      <c r="AO292" s="125" t="str">
        <f t="shared" si="31"/>
        <v/>
      </c>
      <c r="AP292" s="125" t="str">
        <f t="shared" si="32"/>
        <v/>
      </c>
      <c r="AQ292" s="126" t="str">
        <f t="shared" si="33"/>
        <v/>
      </c>
      <c r="AR292" s="39"/>
      <c r="AS292" s="234"/>
      <c r="AT292" s="39"/>
    </row>
    <row r="293" spans="2:46" ht="13.5" customHeight="1" x14ac:dyDescent="0.15">
      <c r="B293" s="289" t="s">
        <v>124</v>
      </c>
      <c r="C293" s="27" t="s">
        <v>34</v>
      </c>
      <c r="D293" s="41"/>
      <c r="E293" s="57"/>
      <c r="F293" s="98"/>
      <c r="G293" s="98"/>
      <c r="H293" s="98"/>
      <c r="I293" s="62"/>
      <c r="J293" s="62"/>
      <c r="K293" s="63"/>
      <c r="L293" s="258"/>
      <c r="M293" s="258"/>
      <c r="N293" s="57"/>
      <c r="O293" s="28"/>
      <c r="P293" s="57"/>
      <c r="Q293" s="28"/>
      <c r="R293" s="133"/>
      <c r="S293" s="206"/>
      <c r="T293" s="289" t="s">
        <v>124</v>
      </c>
      <c r="U293" s="27" t="s">
        <v>34</v>
      </c>
      <c r="V293" s="41"/>
      <c r="W293" s="57"/>
      <c r="X293" s="98"/>
      <c r="Y293" s="98"/>
      <c r="Z293" s="98"/>
      <c r="AA293" s="62"/>
      <c r="AB293" s="62"/>
      <c r="AC293" s="63"/>
      <c r="AD293" s="258"/>
      <c r="AE293" s="258"/>
      <c r="AF293" s="57"/>
      <c r="AG293" s="28"/>
      <c r="AH293" s="57"/>
      <c r="AI293" s="28"/>
      <c r="AJ293" s="133"/>
      <c r="AK293" s="208"/>
      <c r="AL293" s="289" t="s">
        <v>124</v>
      </c>
      <c r="AM293" s="121" t="str">
        <f t="shared" si="29"/>
        <v/>
      </c>
      <c r="AN293" s="97" t="str">
        <f t="shared" si="30"/>
        <v/>
      </c>
      <c r="AO293" s="97" t="str">
        <f t="shared" si="31"/>
        <v/>
      </c>
      <c r="AP293" s="97" t="str">
        <f t="shared" si="32"/>
        <v/>
      </c>
      <c r="AQ293" s="122" t="str">
        <f t="shared" si="33"/>
        <v/>
      </c>
      <c r="AR293" s="39"/>
      <c r="AS293" s="234"/>
      <c r="AT293" s="39"/>
    </row>
    <row r="294" spans="2:46" ht="13.5" customHeight="1" x14ac:dyDescent="0.15">
      <c r="B294" s="290"/>
      <c r="C294" s="29" t="s">
        <v>35</v>
      </c>
      <c r="D294" s="187"/>
      <c r="E294" s="58"/>
      <c r="F294" s="188"/>
      <c r="G294" s="188"/>
      <c r="H294" s="188"/>
      <c r="I294" s="64"/>
      <c r="J294" s="64"/>
      <c r="K294" s="189"/>
      <c r="L294" s="259"/>
      <c r="M294" s="259"/>
      <c r="N294" s="58"/>
      <c r="O294" s="30"/>
      <c r="P294" s="58"/>
      <c r="Q294" s="30"/>
      <c r="R294" s="134"/>
      <c r="S294" s="206"/>
      <c r="T294" s="290"/>
      <c r="U294" s="29" t="s">
        <v>35</v>
      </c>
      <c r="V294" s="187"/>
      <c r="W294" s="58"/>
      <c r="X294" s="188"/>
      <c r="Y294" s="188"/>
      <c r="Z294" s="188"/>
      <c r="AA294" s="64"/>
      <c r="AB294" s="64"/>
      <c r="AC294" s="189"/>
      <c r="AD294" s="259"/>
      <c r="AE294" s="259"/>
      <c r="AF294" s="58"/>
      <c r="AG294" s="30"/>
      <c r="AH294" s="58"/>
      <c r="AI294" s="30"/>
      <c r="AJ294" s="134"/>
      <c r="AK294" s="208"/>
      <c r="AL294" s="290"/>
      <c r="AM294" s="88" t="str">
        <f t="shared" si="29"/>
        <v/>
      </c>
      <c r="AN294" s="123" t="str">
        <f t="shared" si="30"/>
        <v/>
      </c>
      <c r="AO294" s="123" t="str">
        <f t="shared" si="31"/>
        <v/>
      </c>
      <c r="AP294" s="123" t="str">
        <f t="shared" si="32"/>
        <v/>
      </c>
      <c r="AQ294" s="89" t="str">
        <f t="shared" si="33"/>
        <v/>
      </c>
      <c r="AR294" s="39"/>
      <c r="AS294" s="234"/>
      <c r="AT294" s="39"/>
    </row>
    <row r="295" spans="2:46" ht="13.5" customHeight="1" x14ac:dyDescent="0.15">
      <c r="B295" s="290"/>
      <c r="C295" s="29" t="s">
        <v>36</v>
      </c>
      <c r="D295" s="187"/>
      <c r="E295" s="58"/>
      <c r="F295" s="188"/>
      <c r="G295" s="188"/>
      <c r="H295" s="188"/>
      <c r="I295" s="64"/>
      <c r="J295" s="64"/>
      <c r="K295" s="189"/>
      <c r="L295" s="259"/>
      <c r="M295" s="259"/>
      <c r="N295" s="58"/>
      <c r="O295" s="30"/>
      <c r="P295" s="58"/>
      <c r="Q295" s="30"/>
      <c r="R295" s="134"/>
      <c r="S295" s="206"/>
      <c r="T295" s="290"/>
      <c r="U295" s="29" t="s">
        <v>36</v>
      </c>
      <c r="V295" s="187"/>
      <c r="W295" s="58"/>
      <c r="X295" s="188"/>
      <c r="Y295" s="188"/>
      <c r="Z295" s="188"/>
      <c r="AA295" s="64"/>
      <c r="AB295" s="64"/>
      <c r="AC295" s="189"/>
      <c r="AD295" s="259"/>
      <c r="AE295" s="259"/>
      <c r="AF295" s="58"/>
      <c r="AG295" s="30"/>
      <c r="AH295" s="58"/>
      <c r="AI295" s="30"/>
      <c r="AJ295" s="134"/>
      <c r="AK295" s="208"/>
      <c r="AL295" s="290"/>
      <c r="AM295" s="88" t="str">
        <f t="shared" si="29"/>
        <v/>
      </c>
      <c r="AN295" s="123" t="str">
        <f t="shared" si="30"/>
        <v/>
      </c>
      <c r="AO295" s="123" t="str">
        <f t="shared" si="31"/>
        <v/>
      </c>
      <c r="AP295" s="123" t="str">
        <f t="shared" si="32"/>
        <v/>
      </c>
      <c r="AQ295" s="89" t="str">
        <f t="shared" si="33"/>
        <v/>
      </c>
      <c r="AR295" s="39"/>
      <c r="AS295" s="234"/>
      <c r="AT295" s="39"/>
    </row>
    <row r="296" spans="2:46" ht="13.5" customHeight="1" x14ac:dyDescent="0.15">
      <c r="B296" s="290"/>
      <c r="C296" s="29" t="s">
        <v>38</v>
      </c>
      <c r="D296" s="187"/>
      <c r="E296" s="58"/>
      <c r="F296" s="188"/>
      <c r="G296" s="188"/>
      <c r="H296" s="188"/>
      <c r="I296" s="64"/>
      <c r="J296" s="64"/>
      <c r="K296" s="189"/>
      <c r="L296" s="259"/>
      <c r="M296" s="259"/>
      <c r="N296" s="58"/>
      <c r="O296" s="30"/>
      <c r="P296" s="58"/>
      <c r="Q296" s="30"/>
      <c r="R296" s="134"/>
      <c r="S296" s="206"/>
      <c r="T296" s="290"/>
      <c r="U296" s="29" t="s">
        <v>38</v>
      </c>
      <c r="V296" s="187"/>
      <c r="W296" s="58"/>
      <c r="X296" s="188"/>
      <c r="Y296" s="188"/>
      <c r="Z296" s="188"/>
      <c r="AA296" s="64"/>
      <c r="AB296" s="64"/>
      <c r="AC296" s="189"/>
      <c r="AD296" s="259"/>
      <c r="AE296" s="259"/>
      <c r="AF296" s="58"/>
      <c r="AG296" s="30"/>
      <c r="AH296" s="58"/>
      <c r="AI296" s="30"/>
      <c r="AJ296" s="134"/>
      <c r="AK296" s="208"/>
      <c r="AL296" s="290"/>
      <c r="AM296" s="88" t="str">
        <f t="shared" si="29"/>
        <v/>
      </c>
      <c r="AN296" s="123" t="str">
        <f t="shared" si="30"/>
        <v/>
      </c>
      <c r="AO296" s="123" t="str">
        <f t="shared" si="31"/>
        <v/>
      </c>
      <c r="AP296" s="123" t="str">
        <f t="shared" si="32"/>
        <v/>
      </c>
      <c r="AQ296" s="89" t="str">
        <f t="shared" si="33"/>
        <v/>
      </c>
      <c r="AR296" s="39"/>
      <c r="AS296" s="234"/>
      <c r="AT296" s="39"/>
    </row>
    <row r="297" spans="2:46" ht="13.5" customHeight="1" thickBot="1" x14ac:dyDescent="0.2">
      <c r="B297" s="291"/>
      <c r="C297" s="29"/>
      <c r="D297" s="187"/>
      <c r="E297" s="58"/>
      <c r="F297" s="190"/>
      <c r="G297" s="190"/>
      <c r="H297" s="190"/>
      <c r="I297" s="58"/>
      <c r="J297" s="58"/>
      <c r="K297" s="189"/>
      <c r="L297" s="259"/>
      <c r="M297" s="259"/>
      <c r="N297" s="58"/>
      <c r="O297" s="30"/>
      <c r="P297" s="58"/>
      <c r="Q297" s="30"/>
      <c r="R297" s="185"/>
      <c r="S297" s="206"/>
      <c r="T297" s="291"/>
      <c r="U297" s="29"/>
      <c r="V297" s="187"/>
      <c r="W297" s="58"/>
      <c r="X297" s="190"/>
      <c r="Y297" s="190"/>
      <c r="Z297" s="190"/>
      <c r="AA297" s="58"/>
      <c r="AB297" s="58"/>
      <c r="AC297" s="189"/>
      <c r="AD297" s="259"/>
      <c r="AE297" s="259"/>
      <c r="AF297" s="58"/>
      <c r="AG297" s="30"/>
      <c r="AH297" s="58"/>
      <c r="AI297" s="30"/>
      <c r="AJ297" s="185"/>
      <c r="AK297" s="208"/>
      <c r="AL297" s="291"/>
      <c r="AM297" s="124" t="str">
        <f t="shared" si="29"/>
        <v/>
      </c>
      <c r="AN297" s="125" t="str">
        <f t="shared" si="30"/>
        <v/>
      </c>
      <c r="AO297" s="125" t="str">
        <f t="shared" si="31"/>
        <v/>
      </c>
      <c r="AP297" s="125" t="str">
        <f t="shared" si="32"/>
        <v/>
      </c>
      <c r="AQ297" s="126" t="str">
        <f t="shared" si="33"/>
        <v/>
      </c>
      <c r="AR297" s="39"/>
      <c r="AS297" s="234"/>
      <c r="AT297" s="39"/>
    </row>
    <row r="298" spans="2:46" ht="13.5" customHeight="1" x14ac:dyDescent="0.15">
      <c r="B298" s="289" t="s">
        <v>125</v>
      </c>
      <c r="C298" s="27" t="s">
        <v>34</v>
      </c>
      <c r="D298" s="41"/>
      <c r="E298" s="57"/>
      <c r="F298" s="98"/>
      <c r="G298" s="98"/>
      <c r="H298" s="98"/>
      <c r="I298" s="62"/>
      <c r="J298" s="62"/>
      <c r="K298" s="63"/>
      <c r="L298" s="258"/>
      <c r="M298" s="258"/>
      <c r="N298" s="57"/>
      <c r="O298" s="28"/>
      <c r="P298" s="57"/>
      <c r="Q298" s="28"/>
      <c r="R298" s="133"/>
      <c r="S298" s="206"/>
      <c r="T298" s="289" t="s">
        <v>125</v>
      </c>
      <c r="U298" s="27" t="s">
        <v>34</v>
      </c>
      <c r="V298" s="41"/>
      <c r="W298" s="57"/>
      <c r="X298" s="98"/>
      <c r="Y298" s="98"/>
      <c r="Z298" s="98"/>
      <c r="AA298" s="62"/>
      <c r="AB298" s="62"/>
      <c r="AC298" s="63"/>
      <c r="AD298" s="258"/>
      <c r="AE298" s="258"/>
      <c r="AF298" s="57"/>
      <c r="AG298" s="28"/>
      <c r="AH298" s="57"/>
      <c r="AI298" s="28"/>
      <c r="AJ298" s="133"/>
      <c r="AK298" s="208"/>
      <c r="AL298" s="289" t="s">
        <v>125</v>
      </c>
      <c r="AM298" s="121" t="str">
        <f t="shared" si="29"/>
        <v/>
      </c>
      <c r="AN298" s="97" t="str">
        <f t="shared" si="30"/>
        <v/>
      </c>
      <c r="AO298" s="97" t="str">
        <f t="shared" si="31"/>
        <v/>
      </c>
      <c r="AP298" s="97" t="str">
        <f t="shared" si="32"/>
        <v/>
      </c>
      <c r="AQ298" s="122" t="str">
        <f t="shared" si="33"/>
        <v/>
      </c>
      <c r="AR298" s="39"/>
      <c r="AS298" s="234"/>
      <c r="AT298" s="39"/>
    </row>
    <row r="299" spans="2:46" ht="13.5" customHeight="1" x14ac:dyDescent="0.15">
      <c r="B299" s="290"/>
      <c r="C299" s="29" t="s">
        <v>35</v>
      </c>
      <c r="D299" s="187"/>
      <c r="E299" s="58"/>
      <c r="F299" s="188"/>
      <c r="G299" s="188"/>
      <c r="H299" s="188"/>
      <c r="I299" s="64"/>
      <c r="J299" s="64"/>
      <c r="K299" s="189"/>
      <c r="L299" s="259"/>
      <c r="M299" s="259"/>
      <c r="N299" s="58"/>
      <c r="O299" s="30"/>
      <c r="P299" s="58"/>
      <c r="Q299" s="30"/>
      <c r="R299" s="134"/>
      <c r="S299" s="206"/>
      <c r="T299" s="290"/>
      <c r="U299" s="29" t="s">
        <v>35</v>
      </c>
      <c r="V299" s="187"/>
      <c r="W299" s="58"/>
      <c r="X299" s="188"/>
      <c r="Y299" s="188"/>
      <c r="Z299" s="188"/>
      <c r="AA299" s="64"/>
      <c r="AB299" s="64"/>
      <c r="AC299" s="189"/>
      <c r="AD299" s="259"/>
      <c r="AE299" s="259"/>
      <c r="AF299" s="58"/>
      <c r="AG299" s="30"/>
      <c r="AH299" s="58"/>
      <c r="AI299" s="30"/>
      <c r="AJ299" s="134"/>
      <c r="AK299" s="208"/>
      <c r="AL299" s="290"/>
      <c r="AM299" s="88" t="str">
        <f t="shared" si="29"/>
        <v/>
      </c>
      <c r="AN299" s="123" t="str">
        <f t="shared" si="30"/>
        <v/>
      </c>
      <c r="AO299" s="123" t="str">
        <f t="shared" si="31"/>
        <v/>
      </c>
      <c r="AP299" s="123" t="str">
        <f t="shared" si="32"/>
        <v/>
      </c>
      <c r="AQ299" s="89" t="str">
        <f t="shared" si="33"/>
        <v/>
      </c>
      <c r="AR299" s="39"/>
      <c r="AS299" s="234"/>
      <c r="AT299" s="39"/>
    </row>
    <row r="300" spans="2:46" ht="13.5" customHeight="1" x14ac:dyDescent="0.15">
      <c r="B300" s="290"/>
      <c r="C300" s="29" t="s">
        <v>36</v>
      </c>
      <c r="D300" s="187"/>
      <c r="E300" s="58"/>
      <c r="F300" s="188"/>
      <c r="G300" s="188"/>
      <c r="H300" s="188"/>
      <c r="I300" s="64"/>
      <c r="J300" s="64"/>
      <c r="K300" s="189"/>
      <c r="L300" s="259"/>
      <c r="M300" s="259"/>
      <c r="N300" s="58"/>
      <c r="O300" s="30"/>
      <c r="P300" s="58"/>
      <c r="Q300" s="30"/>
      <c r="R300" s="134"/>
      <c r="S300" s="206"/>
      <c r="T300" s="290"/>
      <c r="U300" s="29" t="s">
        <v>36</v>
      </c>
      <c r="V300" s="187"/>
      <c r="W300" s="58"/>
      <c r="X300" s="188"/>
      <c r="Y300" s="188"/>
      <c r="Z300" s="188"/>
      <c r="AA300" s="64"/>
      <c r="AB300" s="64"/>
      <c r="AC300" s="189"/>
      <c r="AD300" s="259"/>
      <c r="AE300" s="259"/>
      <c r="AF300" s="58"/>
      <c r="AG300" s="30"/>
      <c r="AH300" s="58"/>
      <c r="AI300" s="30"/>
      <c r="AJ300" s="134"/>
      <c r="AK300" s="208"/>
      <c r="AL300" s="290"/>
      <c r="AM300" s="88" t="str">
        <f t="shared" si="29"/>
        <v/>
      </c>
      <c r="AN300" s="123" t="str">
        <f t="shared" si="30"/>
        <v/>
      </c>
      <c r="AO300" s="123" t="str">
        <f t="shared" si="31"/>
        <v/>
      </c>
      <c r="AP300" s="123" t="str">
        <f t="shared" si="32"/>
        <v/>
      </c>
      <c r="AQ300" s="89" t="str">
        <f t="shared" si="33"/>
        <v/>
      </c>
      <c r="AR300" s="39"/>
      <c r="AS300" s="234"/>
      <c r="AT300" s="39"/>
    </row>
    <row r="301" spans="2:46" ht="13.5" customHeight="1" x14ac:dyDescent="0.15">
      <c r="B301" s="290"/>
      <c r="C301" s="29" t="s">
        <v>38</v>
      </c>
      <c r="D301" s="187"/>
      <c r="E301" s="58"/>
      <c r="F301" s="188"/>
      <c r="G301" s="188"/>
      <c r="H301" s="188"/>
      <c r="I301" s="64"/>
      <c r="J301" s="64"/>
      <c r="K301" s="189"/>
      <c r="L301" s="259"/>
      <c r="M301" s="259"/>
      <c r="N301" s="58"/>
      <c r="O301" s="30"/>
      <c r="P301" s="58"/>
      <c r="Q301" s="30"/>
      <c r="R301" s="134"/>
      <c r="S301" s="206"/>
      <c r="T301" s="290"/>
      <c r="U301" s="29" t="s">
        <v>38</v>
      </c>
      <c r="V301" s="187"/>
      <c r="W301" s="58"/>
      <c r="X301" s="188"/>
      <c r="Y301" s="188"/>
      <c r="Z301" s="188"/>
      <c r="AA301" s="64"/>
      <c r="AB301" s="64"/>
      <c r="AC301" s="189"/>
      <c r="AD301" s="259"/>
      <c r="AE301" s="259"/>
      <c r="AF301" s="58"/>
      <c r="AG301" s="30"/>
      <c r="AH301" s="58"/>
      <c r="AI301" s="30"/>
      <c r="AJ301" s="134"/>
      <c r="AK301" s="208"/>
      <c r="AL301" s="290"/>
      <c r="AM301" s="88" t="str">
        <f t="shared" si="29"/>
        <v/>
      </c>
      <c r="AN301" s="123" t="str">
        <f t="shared" si="30"/>
        <v/>
      </c>
      <c r="AO301" s="123" t="str">
        <f t="shared" si="31"/>
        <v/>
      </c>
      <c r="AP301" s="123" t="str">
        <f t="shared" si="32"/>
        <v/>
      </c>
      <c r="AQ301" s="89" t="str">
        <f t="shared" si="33"/>
        <v/>
      </c>
      <c r="AR301" s="39"/>
      <c r="AS301" s="234"/>
      <c r="AT301" s="39"/>
    </row>
    <row r="302" spans="2:46" ht="13.5" customHeight="1" thickBot="1" x14ac:dyDescent="0.2">
      <c r="B302" s="291"/>
      <c r="C302" s="29"/>
      <c r="D302" s="187"/>
      <c r="E302" s="58"/>
      <c r="F302" s="190"/>
      <c r="G302" s="190"/>
      <c r="H302" s="190"/>
      <c r="I302" s="58"/>
      <c r="J302" s="58"/>
      <c r="K302" s="189"/>
      <c r="L302" s="259"/>
      <c r="M302" s="259"/>
      <c r="N302" s="58"/>
      <c r="O302" s="30"/>
      <c r="P302" s="58"/>
      <c r="Q302" s="30"/>
      <c r="R302" s="185"/>
      <c r="S302" s="206"/>
      <c r="T302" s="291"/>
      <c r="U302" s="29"/>
      <c r="V302" s="187"/>
      <c r="W302" s="58"/>
      <c r="X302" s="190"/>
      <c r="Y302" s="190"/>
      <c r="Z302" s="190"/>
      <c r="AA302" s="58"/>
      <c r="AB302" s="58"/>
      <c r="AC302" s="189"/>
      <c r="AD302" s="259"/>
      <c r="AE302" s="259"/>
      <c r="AF302" s="58"/>
      <c r="AG302" s="30"/>
      <c r="AH302" s="58"/>
      <c r="AI302" s="30"/>
      <c r="AJ302" s="185"/>
      <c r="AK302" s="208"/>
      <c r="AL302" s="291"/>
      <c r="AM302" s="124" t="str">
        <f t="shared" si="29"/>
        <v/>
      </c>
      <c r="AN302" s="125" t="str">
        <f t="shared" si="30"/>
        <v/>
      </c>
      <c r="AO302" s="125" t="str">
        <f t="shared" si="31"/>
        <v/>
      </c>
      <c r="AP302" s="125" t="str">
        <f t="shared" si="32"/>
        <v/>
      </c>
      <c r="AQ302" s="126" t="str">
        <f t="shared" si="33"/>
        <v/>
      </c>
      <c r="AR302" s="39"/>
      <c r="AS302" s="234"/>
      <c r="AT302" s="39"/>
    </row>
    <row r="303" spans="2:46" ht="13.5" customHeight="1" x14ac:dyDescent="0.15">
      <c r="B303" s="289" t="s">
        <v>126</v>
      </c>
      <c r="C303" s="27" t="s">
        <v>34</v>
      </c>
      <c r="D303" s="41"/>
      <c r="E303" s="57"/>
      <c r="F303" s="98"/>
      <c r="G303" s="98"/>
      <c r="H303" s="98"/>
      <c r="I303" s="62"/>
      <c r="J303" s="62"/>
      <c r="K303" s="63"/>
      <c r="L303" s="258"/>
      <c r="M303" s="258"/>
      <c r="N303" s="57"/>
      <c r="O303" s="28"/>
      <c r="P303" s="57"/>
      <c r="Q303" s="28"/>
      <c r="R303" s="133"/>
      <c r="S303" s="206"/>
      <c r="T303" s="289" t="s">
        <v>126</v>
      </c>
      <c r="U303" s="27" t="s">
        <v>34</v>
      </c>
      <c r="V303" s="41"/>
      <c r="W303" s="57"/>
      <c r="X303" s="98"/>
      <c r="Y303" s="98"/>
      <c r="Z303" s="98"/>
      <c r="AA303" s="62"/>
      <c r="AB303" s="62"/>
      <c r="AC303" s="63"/>
      <c r="AD303" s="258"/>
      <c r="AE303" s="258"/>
      <c r="AF303" s="57"/>
      <c r="AG303" s="28"/>
      <c r="AH303" s="57"/>
      <c r="AI303" s="28"/>
      <c r="AJ303" s="133"/>
      <c r="AK303" s="208"/>
      <c r="AL303" s="289" t="s">
        <v>126</v>
      </c>
      <c r="AM303" s="121" t="str">
        <f t="shared" si="29"/>
        <v/>
      </c>
      <c r="AN303" s="97" t="str">
        <f t="shared" si="30"/>
        <v/>
      </c>
      <c r="AO303" s="97" t="str">
        <f t="shared" si="31"/>
        <v/>
      </c>
      <c r="AP303" s="97" t="str">
        <f t="shared" si="32"/>
        <v/>
      </c>
      <c r="AQ303" s="122" t="str">
        <f t="shared" si="33"/>
        <v/>
      </c>
      <c r="AR303" s="39"/>
      <c r="AS303" s="234"/>
      <c r="AT303" s="39"/>
    </row>
    <row r="304" spans="2:46" ht="13.5" customHeight="1" x14ac:dyDescent="0.15">
      <c r="B304" s="290"/>
      <c r="C304" s="29" t="s">
        <v>35</v>
      </c>
      <c r="D304" s="187"/>
      <c r="E304" s="58"/>
      <c r="F304" s="188"/>
      <c r="G304" s="188"/>
      <c r="H304" s="188"/>
      <c r="I304" s="64"/>
      <c r="J304" s="64"/>
      <c r="K304" s="189"/>
      <c r="L304" s="259"/>
      <c r="M304" s="259"/>
      <c r="N304" s="58"/>
      <c r="O304" s="30"/>
      <c r="P304" s="58"/>
      <c r="Q304" s="30"/>
      <c r="R304" s="134"/>
      <c r="S304" s="206"/>
      <c r="T304" s="290"/>
      <c r="U304" s="29" t="s">
        <v>35</v>
      </c>
      <c r="V304" s="187"/>
      <c r="W304" s="58"/>
      <c r="X304" s="188"/>
      <c r="Y304" s="188"/>
      <c r="Z304" s="188"/>
      <c r="AA304" s="64"/>
      <c r="AB304" s="64"/>
      <c r="AC304" s="189"/>
      <c r="AD304" s="259"/>
      <c r="AE304" s="259"/>
      <c r="AF304" s="58"/>
      <c r="AG304" s="30"/>
      <c r="AH304" s="58"/>
      <c r="AI304" s="30"/>
      <c r="AJ304" s="134"/>
      <c r="AK304" s="208"/>
      <c r="AL304" s="290"/>
      <c r="AM304" s="88" t="str">
        <f t="shared" si="29"/>
        <v/>
      </c>
      <c r="AN304" s="123" t="str">
        <f t="shared" si="30"/>
        <v/>
      </c>
      <c r="AO304" s="123" t="str">
        <f t="shared" si="31"/>
        <v/>
      </c>
      <c r="AP304" s="123" t="str">
        <f t="shared" si="32"/>
        <v/>
      </c>
      <c r="AQ304" s="89" t="str">
        <f t="shared" si="33"/>
        <v/>
      </c>
      <c r="AR304" s="39"/>
      <c r="AS304" s="234"/>
      <c r="AT304" s="39"/>
    </row>
    <row r="305" spans="2:46" ht="13.5" customHeight="1" x14ac:dyDescent="0.15">
      <c r="B305" s="290"/>
      <c r="C305" s="29" t="s">
        <v>36</v>
      </c>
      <c r="D305" s="187"/>
      <c r="E305" s="58"/>
      <c r="F305" s="188"/>
      <c r="G305" s="188"/>
      <c r="H305" s="188"/>
      <c r="I305" s="64"/>
      <c r="J305" s="64"/>
      <c r="K305" s="189"/>
      <c r="L305" s="259"/>
      <c r="M305" s="259"/>
      <c r="N305" s="58"/>
      <c r="O305" s="30"/>
      <c r="P305" s="58"/>
      <c r="Q305" s="30"/>
      <c r="R305" s="134"/>
      <c r="S305" s="206"/>
      <c r="T305" s="290"/>
      <c r="U305" s="29" t="s">
        <v>36</v>
      </c>
      <c r="V305" s="187"/>
      <c r="W305" s="58"/>
      <c r="X305" s="188"/>
      <c r="Y305" s="188"/>
      <c r="Z305" s="188"/>
      <c r="AA305" s="64"/>
      <c r="AB305" s="64"/>
      <c r="AC305" s="189"/>
      <c r="AD305" s="259"/>
      <c r="AE305" s="259"/>
      <c r="AF305" s="58"/>
      <c r="AG305" s="30"/>
      <c r="AH305" s="58"/>
      <c r="AI305" s="30"/>
      <c r="AJ305" s="134"/>
      <c r="AK305" s="208"/>
      <c r="AL305" s="290"/>
      <c r="AM305" s="88" t="str">
        <f t="shared" si="29"/>
        <v/>
      </c>
      <c r="AN305" s="123" t="str">
        <f t="shared" si="30"/>
        <v/>
      </c>
      <c r="AO305" s="123" t="str">
        <f t="shared" si="31"/>
        <v/>
      </c>
      <c r="AP305" s="123" t="str">
        <f t="shared" si="32"/>
        <v/>
      </c>
      <c r="AQ305" s="89" t="str">
        <f t="shared" si="33"/>
        <v/>
      </c>
      <c r="AR305" s="39"/>
      <c r="AS305" s="234"/>
      <c r="AT305" s="39"/>
    </row>
    <row r="306" spans="2:46" ht="13.5" customHeight="1" x14ac:dyDescent="0.15">
      <c r="B306" s="290"/>
      <c r="C306" s="29" t="s">
        <v>38</v>
      </c>
      <c r="D306" s="187"/>
      <c r="E306" s="58"/>
      <c r="F306" s="188"/>
      <c r="G306" s="188"/>
      <c r="H306" s="188"/>
      <c r="I306" s="64"/>
      <c r="J306" s="64"/>
      <c r="K306" s="189"/>
      <c r="L306" s="259"/>
      <c r="M306" s="259"/>
      <c r="N306" s="58"/>
      <c r="O306" s="30"/>
      <c r="P306" s="58"/>
      <c r="Q306" s="30"/>
      <c r="R306" s="134"/>
      <c r="S306" s="206"/>
      <c r="T306" s="290"/>
      <c r="U306" s="29" t="s">
        <v>38</v>
      </c>
      <c r="V306" s="187"/>
      <c r="W306" s="58"/>
      <c r="X306" s="188"/>
      <c r="Y306" s="188"/>
      <c r="Z306" s="188"/>
      <c r="AA306" s="64"/>
      <c r="AB306" s="64"/>
      <c r="AC306" s="189"/>
      <c r="AD306" s="259"/>
      <c r="AE306" s="259"/>
      <c r="AF306" s="58"/>
      <c r="AG306" s="30"/>
      <c r="AH306" s="58"/>
      <c r="AI306" s="30"/>
      <c r="AJ306" s="134"/>
      <c r="AK306" s="208"/>
      <c r="AL306" s="290"/>
      <c r="AM306" s="88" t="str">
        <f t="shared" si="29"/>
        <v/>
      </c>
      <c r="AN306" s="123" t="str">
        <f t="shared" si="30"/>
        <v/>
      </c>
      <c r="AO306" s="123" t="str">
        <f t="shared" si="31"/>
        <v/>
      </c>
      <c r="AP306" s="123" t="str">
        <f t="shared" si="32"/>
        <v/>
      </c>
      <c r="AQ306" s="89" t="str">
        <f t="shared" si="33"/>
        <v/>
      </c>
      <c r="AR306" s="39"/>
      <c r="AS306" s="234"/>
      <c r="AT306" s="39"/>
    </row>
    <row r="307" spans="2:46" ht="13.5" customHeight="1" thickBot="1" x14ac:dyDescent="0.2">
      <c r="B307" s="291"/>
      <c r="C307" s="29"/>
      <c r="D307" s="187"/>
      <c r="E307" s="58"/>
      <c r="F307" s="190"/>
      <c r="G307" s="190"/>
      <c r="H307" s="190"/>
      <c r="I307" s="58"/>
      <c r="J307" s="58"/>
      <c r="K307" s="189"/>
      <c r="L307" s="259"/>
      <c r="M307" s="259"/>
      <c r="N307" s="58"/>
      <c r="O307" s="30"/>
      <c r="P307" s="58"/>
      <c r="Q307" s="30"/>
      <c r="R307" s="185"/>
      <c r="S307" s="206"/>
      <c r="T307" s="291"/>
      <c r="U307" s="29"/>
      <c r="V307" s="187"/>
      <c r="W307" s="58"/>
      <c r="X307" s="190"/>
      <c r="Y307" s="190"/>
      <c r="Z307" s="190"/>
      <c r="AA307" s="58"/>
      <c r="AB307" s="58"/>
      <c r="AC307" s="189"/>
      <c r="AD307" s="259"/>
      <c r="AE307" s="259"/>
      <c r="AF307" s="58"/>
      <c r="AG307" s="30"/>
      <c r="AH307" s="58"/>
      <c r="AI307" s="30"/>
      <c r="AJ307" s="185"/>
      <c r="AK307" s="208"/>
      <c r="AL307" s="291"/>
      <c r="AM307" s="124" t="str">
        <f t="shared" si="29"/>
        <v/>
      </c>
      <c r="AN307" s="125" t="str">
        <f t="shared" si="30"/>
        <v/>
      </c>
      <c r="AO307" s="125" t="str">
        <f t="shared" si="31"/>
        <v/>
      </c>
      <c r="AP307" s="125" t="str">
        <f t="shared" si="32"/>
        <v/>
      </c>
      <c r="AQ307" s="126" t="str">
        <f t="shared" si="33"/>
        <v/>
      </c>
      <c r="AR307" s="39"/>
      <c r="AS307" s="234"/>
      <c r="AT307" s="39"/>
    </row>
    <row r="308" spans="2:46" ht="13.5" customHeight="1" x14ac:dyDescent="0.15">
      <c r="B308" s="289" t="s">
        <v>127</v>
      </c>
      <c r="C308" s="27" t="s">
        <v>34</v>
      </c>
      <c r="D308" s="41"/>
      <c r="E308" s="57"/>
      <c r="F308" s="98"/>
      <c r="G308" s="98"/>
      <c r="H308" s="98"/>
      <c r="I308" s="62"/>
      <c r="J308" s="62"/>
      <c r="K308" s="63"/>
      <c r="L308" s="258"/>
      <c r="M308" s="258"/>
      <c r="N308" s="57"/>
      <c r="O308" s="28"/>
      <c r="P308" s="57"/>
      <c r="Q308" s="28"/>
      <c r="R308" s="133"/>
      <c r="S308" s="206"/>
      <c r="T308" s="289" t="s">
        <v>127</v>
      </c>
      <c r="U308" s="27" t="s">
        <v>34</v>
      </c>
      <c r="V308" s="41"/>
      <c r="W308" s="57"/>
      <c r="X308" s="98"/>
      <c r="Y308" s="98"/>
      <c r="Z308" s="98"/>
      <c r="AA308" s="62"/>
      <c r="AB308" s="62"/>
      <c r="AC308" s="63"/>
      <c r="AD308" s="258"/>
      <c r="AE308" s="258"/>
      <c r="AF308" s="57"/>
      <c r="AG308" s="28"/>
      <c r="AH308" s="57"/>
      <c r="AI308" s="28"/>
      <c r="AJ308" s="133"/>
      <c r="AK308" s="208"/>
      <c r="AL308" s="289" t="s">
        <v>127</v>
      </c>
      <c r="AM308" s="121" t="str">
        <f t="shared" si="29"/>
        <v/>
      </c>
      <c r="AN308" s="97" t="str">
        <f t="shared" si="30"/>
        <v/>
      </c>
      <c r="AO308" s="97" t="str">
        <f t="shared" si="31"/>
        <v/>
      </c>
      <c r="AP308" s="97" t="str">
        <f t="shared" si="32"/>
        <v/>
      </c>
      <c r="AQ308" s="122" t="str">
        <f t="shared" si="33"/>
        <v/>
      </c>
      <c r="AR308" s="39"/>
      <c r="AS308" s="234"/>
      <c r="AT308" s="39"/>
    </row>
    <row r="309" spans="2:46" ht="13.5" customHeight="1" x14ac:dyDescent="0.15">
      <c r="B309" s="290"/>
      <c r="C309" s="29" t="s">
        <v>35</v>
      </c>
      <c r="D309" s="187"/>
      <c r="E309" s="58"/>
      <c r="F309" s="188"/>
      <c r="G309" s="188"/>
      <c r="H309" s="188"/>
      <c r="I309" s="64"/>
      <c r="J309" s="64"/>
      <c r="K309" s="189"/>
      <c r="L309" s="259"/>
      <c r="M309" s="259"/>
      <c r="N309" s="58"/>
      <c r="O309" s="30"/>
      <c r="P309" s="58"/>
      <c r="Q309" s="30"/>
      <c r="R309" s="134"/>
      <c r="S309" s="206"/>
      <c r="T309" s="290"/>
      <c r="U309" s="29" t="s">
        <v>35</v>
      </c>
      <c r="V309" s="187"/>
      <c r="W309" s="58"/>
      <c r="X309" s="188"/>
      <c r="Y309" s="188"/>
      <c r="Z309" s="188"/>
      <c r="AA309" s="64"/>
      <c r="AB309" s="64"/>
      <c r="AC309" s="189"/>
      <c r="AD309" s="259"/>
      <c r="AE309" s="259"/>
      <c r="AF309" s="58"/>
      <c r="AG309" s="30"/>
      <c r="AH309" s="58"/>
      <c r="AI309" s="30"/>
      <c r="AJ309" s="134"/>
      <c r="AK309" s="208"/>
      <c r="AL309" s="290"/>
      <c r="AM309" s="88" t="str">
        <f t="shared" si="29"/>
        <v/>
      </c>
      <c r="AN309" s="123" t="str">
        <f t="shared" si="30"/>
        <v/>
      </c>
      <c r="AO309" s="123" t="str">
        <f t="shared" si="31"/>
        <v/>
      </c>
      <c r="AP309" s="123" t="str">
        <f t="shared" si="32"/>
        <v/>
      </c>
      <c r="AQ309" s="89" t="str">
        <f t="shared" si="33"/>
        <v/>
      </c>
      <c r="AR309" s="39"/>
      <c r="AS309" s="234"/>
      <c r="AT309" s="39"/>
    </row>
    <row r="310" spans="2:46" ht="13.5" customHeight="1" x14ac:dyDescent="0.15">
      <c r="B310" s="290"/>
      <c r="C310" s="29" t="s">
        <v>36</v>
      </c>
      <c r="D310" s="187"/>
      <c r="E310" s="58"/>
      <c r="F310" s="188"/>
      <c r="G310" s="188"/>
      <c r="H310" s="188"/>
      <c r="I310" s="64"/>
      <c r="J310" s="64"/>
      <c r="K310" s="189"/>
      <c r="L310" s="259"/>
      <c r="M310" s="259"/>
      <c r="N310" s="58"/>
      <c r="O310" s="30"/>
      <c r="P310" s="58"/>
      <c r="Q310" s="30"/>
      <c r="R310" s="134"/>
      <c r="S310" s="206"/>
      <c r="T310" s="290"/>
      <c r="U310" s="29" t="s">
        <v>36</v>
      </c>
      <c r="V310" s="187"/>
      <c r="W310" s="58"/>
      <c r="X310" s="188"/>
      <c r="Y310" s="188"/>
      <c r="Z310" s="188"/>
      <c r="AA310" s="64"/>
      <c r="AB310" s="64"/>
      <c r="AC310" s="189"/>
      <c r="AD310" s="259"/>
      <c r="AE310" s="259"/>
      <c r="AF310" s="58"/>
      <c r="AG310" s="30"/>
      <c r="AH310" s="58"/>
      <c r="AI310" s="30"/>
      <c r="AJ310" s="134"/>
      <c r="AK310" s="208"/>
      <c r="AL310" s="290"/>
      <c r="AM310" s="88" t="str">
        <f t="shared" si="29"/>
        <v/>
      </c>
      <c r="AN310" s="123" t="str">
        <f t="shared" si="30"/>
        <v/>
      </c>
      <c r="AO310" s="123" t="str">
        <f t="shared" si="31"/>
        <v/>
      </c>
      <c r="AP310" s="123" t="str">
        <f t="shared" si="32"/>
        <v/>
      </c>
      <c r="AQ310" s="89" t="str">
        <f t="shared" si="33"/>
        <v/>
      </c>
      <c r="AR310" s="39"/>
      <c r="AS310" s="234"/>
      <c r="AT310" s="39"/>
    </row>
    <row r="311" spans="2:46" ht="13.5" customHeight="1" x14ac:dyDescent="0.15">
      <c r="B311" s="290"/>
      <c r="C311" s="29" t="s">
        <v>38</v>
      </c>
      <c r="D311" s="187"/>
      <c r="E311" s="58"/>
      <c r="F311" s="188"/>
      <c r="G311" s="188"/>
      <c r="H311" s="188"/>
      <c r="I311" s="64"/>
      <c r="J311" s="64"/>
      <c r="K311" s="189"/>
      <c r="L311" s="259"/>
      <c r="M311" s="259"/>
      <c r="N311" s="58"/>
      <c r="O311" s="30"/>
      <c r="P311" s="58"/>
      <c r="Q311" s="30"/>
      <c r="R311" s="134"/>
      <c r="S311" s="206"/>
      <c r="T311" s="290"/>
      <c r="U311" s="29" t="s">
        <v>38</v>
      </c>
      <c r="V311" s="187"/>
      <c r="W311" s="58"/>
      <c r="X311" s="188"/>
      <c r="Y311" s="188"/>
      <c r="Z311" s="188"/>
      <c r="AA311" s="64"/>
      <c r="AB311" s="64"/>
      <c r="AC311" s="189"/>
      <c r="AD311" s="259"/>
      <c r="AE311" s="259"/>
      <c r="AF311" s="58"/>
      <c r="AG311" s="30"/>
      <c r="AH311" s="58"/>
      <c r="AI311" s="30"/>
      <c r="AJ311" s="134"/>
      <c r="AK311" s="208"/>
      <c r="AL311" s="290"/>
      <c r="AM311" s="88" t="str">
        <f t="shared" si="29"/>
        <v/>
      </c>
      <c r="AN311" s="123" t="str">
        <f t="shared" si="30"/>
        <v/>
      </c>
      <c r="AO311" s="123" t="str">
        <f t="shared" si="31"/>
        <v/>
      </c>
      <c r="AP311" s="123" t="str">
        <f t="shared" si="32"/>
        <v/>
      </c>
      <c r="AQ311" s="89" t="str">
        <f t="shared" si="33"/>
        <v/>
      </c>
      <c r="AR311" s="39"/>
      <c r="AS311" s="234"/>
      <c r="AT311" s="39"/>
    </row>
    <row r="312" spans="2:46" ht="13.5" customHeight="1" thickBot="1" x14ac:dyDescent="0.2">
      <c r="B312" s="291"/>
      <c r="C312" s="29"/>
      <c r="D312" s="187"/>
      <c r="E312" s="58"/>
      <c r="F312" s="190"/>
      <c r="G312" s="190"/>
      <c r="H312" s="190"/>
      <c r="I312" s="58"/>
      <c r="J312" s="58"/>
      <c r="K312" s="189"/>
      <c r="L312" s="259"/>
      <c r="M312" s="259"/>
      <c r="N312" s="58"/>
      <c r="O312" s="30"/>
      <c r="P312" s="58"/>
      <c r="Q312" s="30"/>
      <c r="R312" s="185"/>
      <c r="S312" s="206"/>
      <c r="T312" s="291"/>
      <c r="U312" s="29"/>
      <c r="V312" s="187"/>
      <c r="W312" s="58"/>
      <c r="X312" s="190"/>
      <c r="Y312" s="190"/>
      <c r="Z312" s="190"/>
      <c r="AA312" s="58"/>
      <c r="AB312" s="58"/>
      <c r="AC312" s="189"/>
      <c r="AD312" s="259"/>
      <c r="AE312" s="259"/>
      <c r="AF312" s="58"/>
      <c r="AG312" s="30"/>
      <c r="AH312" s="58"/>
      <c r="AI312" s="30"/>
      <c r="AJ312" s="185"/>
      <c r="AK312" s="208"/>
      <c r="AL312" s="291"/>
      <c r="AM312" s="124" t="str">
        <f t="shared" si="29"/>
        <v/>
      </c>
      <c r="AN312" s="125" t="str">
        <f t="shared" si="30"/>
        <v/>
      </c>
      <c r="AO312" s="125" t="str">
        <f t="shared" si="31"/>
        <v/>
      </c>
      <c r="AP312" s="125" t="str">
        <f t="shared" si="32"/>
        <v/>
      </c>
      <c r="AQ312" s="126" t="str">
        <f t="shared" si="33"/>
        <v/>
      </c>
      <c r="AR312" s="39"/>
      <c r="AS312" s="234"/>
      <c r="AT312" s="39"/>
    </row>
    <row r="313" spans="2:46" ht="13.5" customHeight="1" x14ac:dyDescent="0.15">
      <c r="B313" s="289" t="s">
        <v>128</v>
      </c>
      <c r="C313" s="27" t="s">
        <v>34</v>
      </c>
      <c r="D313" s="41"/>
      <c r="E313" s="57"/>
      <c r="F313" s="98"/>
      <c r="G313" s="98"/>
      <c r="H313" s="98"/>
      <c r="I313" s="62"/>
      <c r="J313" s="62"/>
      <c r="K313" s="63"/>
      <c r="L313" s="258"/>
      <c r="M313" s="258"/>
      <c r="N313" s="57"/>
      <c r="O313" s="28"/>
      <c r="P313" s="57"/>
      <c r="Q313" s="28"/>
      <c r="R313" s="133"/>
      <c r="S313" s="206"/>
      <c r="T313" s="289" t="s">
        <v>128</v>
      </c>
      <c r="U313" s="27" t="s">
        <v>34</v>
      </c>
      <c r="V313" s="41"/>
      <c r="W313" s="57"/>
      <c r="X313" s="98"/>
      <c r="Y313" s="98"/>
      <c r="Z313" s="98"/>
      <c r="AA313" s="62"/>
      <c r="AB313" s="62"/>
      <c r="AC313" s="63"/>
      <c r="AD313" s="258"/>
      <c r="AE313" s="258"/>
      <c r="AF313" s="57"/>
      <c r="AG313" s="28"/>
      <c r="AH313" s="57"/>
      <c r="AI313" s="28"/>
      <c r="AJ313" s="133"/>
      <c r="AK313" s="208"/>
      <c r="AL313" s="289" t="s">
        <v>128</v>
      </c>
      <c r="AM313" s="121" t="str">
        <f t="shared" si="29"/>
        <v/>
      </c>
      <c r="AN313" s="97" t="str">
        <f t="shared" si="30"/>
        <v/>
      </c>
      <c r="AO313" s="97" t="str">
        <f t="shared" si="31"/>
        <v/>
      </c>
      <c r="AP313" s="97" t="str">
        <f t="shared" si="32"/>
        <v/>
      </c>
      <c r="AQ313" s="122" t="str">
        <f t="shared" si="33"/>
        <v/>
      </c>
      <c r="AR313" s="39"/>
      <c r="AS313" s="234"/>
      <c r="AT313" s="39"/>
    </row>
    <row r="314" spans="2:46" ht="13.5" customHeight="1" x14ac:dyDescent="0.15">
      <c r="B314" s="290"/>
      <c r="C314" s="29" t="s">
        <v>35</v>
      </c>
      <c r="D314" s="187"/>
      <c r="E314" s="58"/>
      <c r="F314" s="188"/>
      <c r="G314" s="188"/>
      <c r="H314" s="188"/>
      <c r="I314" s="64"/>
      <c r="J314" s="64"/>
      <c r="K314" s="189"/>
      <c r="L314" s="259"/>
      <c r="M314" s="259"/>
      <c r="N314" s="58"/>
      <c r="O314" s="30"/>
      <c r="P314" s="58"/>
      <c r="Q314" s="30"/>
      <c r="R314" s="134"/>
      <c r="S314" s="206"/>
      <c r="T314" s="290"/>
      <c r="U314" s="29" t="s">
        <v>35</v>
      </c>
      <c r="V314" s="187"/>
      <c r="W314" s="58"/>
      <c r="X314" s="188"/>
      <c r="Y314" s="188"/>
      <c r="Z314" s="188"/>
      <c r="AA314" s="64"/>
      <c r="AB314" s="64"/>
      <c r="AC314" s="189"/>
      <c r="AD314" s="259"/>
      <c r="AE314" s="259"/>
      <c r="AF314" s="58"/>
      <c r="AG314" s="30"/>
      <c r="AH314" s="58"/>
      <c r="AI314" s="30"/>
      <c r="AJ314" s="134"/>
      <c r="AK314" s="208"/>
      <c r="AL314" s="290"/>
      <c r="AM314" s="88" t="str">
        <f t="shared" si="29"/>
        <v/>
      </c>
      <c r="AN314" s="123" t="str">
        <f t="shared" si="30"/>
        <v/>
      </c>
      <c r="AO314" s="123" t="str">
        <f t="shared" si="31"/>
        <v/>
      </c>
      <c r="AP314" s="123" t="str">
        <f t="shared" si="32"/>
        <v/>
      </c>
      <c r="AQ314" s="89" t="str">
        <f t="shared" si="33"/>
        <v/>
      </c>
      <c r="AR314" s="39"/>
      <c r="AS314" s="234"/>
      <c r="AT314" s="39"/>
    </row>
    <row r="315" spans="2:46" ht="13.5" customHeight="1" x14ac:dyDescent="0.15">
      <c r="B315" s="290"/>
      <c r="C315" s="29" t="s">
        <v>36</v>
      </c>
      <c r="D315" s="187"/>
      <c r="E315" s="58"/>
      <c r="F315" s="188"/>
      <c r="G315" s="188"/>
      <c r="H315" s="188"/>
      <c r="I315" s="64"/>
      <c r="J315" s="64"/>
      <c r="K315" s="189"/>
      <c r="L315" s="259"/>
      <c r="M315" s="259"/>
      <c r="N315" s="58"/>
      <c r="O315" s="30"/>
      <c r="P315" s="58"/>
      <c r="Q315" s="30"/>
      <c r="R315" s="134"/>
      <c r="S315" s="206"/>
      <c r="T315" s="290"/>
      <c r="U315" s="29" t="s">
        <v>36</v>
      </c>
      <c r="V315" s="187"/>
      <c r="W315" s="58"/>
      <c r="X315" s="188"/>
      <c r="Y315" s="188"/>
      <c r="Z315" s="188"/>
      <c r="AA315" s="64"/>
      <c r="AB315" s="64"/>
      <c r="AC315" s="189"/>
      <c r="AD315" s="259"/>
      <c r="AE315" s="259"/>
      <c r="AF315" s="58"/>
      <c r="AG315" s="30"/>
      <c r="AH315" s="58"/>
      <c r="AI315" s="30"/>
      <c r="AJ315" s="134"/>
      <c r="AK315" s="208"/>
      <c r="AL315" s="290"/>
      <c r="AM315" s="88" t="str">
        <f t="shared" si="29"/>
        <v/>
      </c>
      <c r="AN315" s="123" t="str">
        <f t="shared" si="30"/>
        <v/>
      </c>
      <c r="AO315" s="123" t="str">
        <f t="shared" si="31"/>
        <v/>
      </c>
      <c r="AP315" s="123" t="str">
        <f t="shared" si="32"/>
        <v/>
      </c>
      <c r="AQ315" s="89" t="str">
        <f t="shared" si="33"/>
        <v/>
      </c>
      <c r="AR315" s="39"/>
      <c r="AS315" s="234"/>
      <c r="AT315" s="39"/>
    </row>
    <row r="316" spans="2:46" ht="13.5" customHeight="1" x14ac:dyDescent="0.15">
      <c r="B316" s="290"/>
      <c r="C316" s="29" t="s">
        <v>38</v>
      </c>
      <c r="D316" s="187"/>
      <c r="E316" s="58"/>
      <c r="F316" s="188"/>
      <c r="G316" s="188"/>
      <c r="H316" s="188"/>
      <c r="I316" s="64"/>
      <c r="J316" s="64"/>
      <c r="K316" s="189"/>
      <c r="L316" s="259"/>
      <c r="M316" s="259"/>
      <c r="N316" s="58"/>
      <c r="O316" s="30"/>
      <c r="P316" s="58"/>
      <c r="Q316" s="30"/>
      <c r="R316" s="134"/>
      <c r="S316" s="206"/>
      <c r="T316" s="290"/>
      <c r="U316" s="29" t="s">
        <v>38</v>
      </c>
      <c r="V316" s="187"/>
      <c r="W316" s="58"/>
      <c r="X316" s="188"/>
      <c r="Y316" s="188"/>
      <c r="Z316" s="188"/>
      <c r="AA316" s="64"/>
      <c r="AB316" s="64"/>
      <c r="AC316" s="189"/>
      <c r="AD316" s="259"/>
      <c r="AE316" s="259"/>
      <c r="AF316" s="58"/>
      <c r="AG316" s="30"/>
      <c r="AH316" s="58"/>
      <c r="AI316" s="30"/>
      <c r="AJ316" s="134"/>
      <c r="AK316" s="208"/>
      <c r="AL316" s="290"/>
      <c r="AM316" s="88" t="str">
        <f t="shared" si="29"/>
        <v/>
      </c>
      <c r="AN316" s="123" t="str">
        <f t="shared" si="30"/>
        <v/>
      </c>
      <c r="AO316" s="123" t="str">
        <f t="shared" si="31"/>
        <v/>
      </c>
      <c r="AP316" s="123" t="str">
        <f t="shared" si="32"/>
        <v/>
      </c>
      <c r="AQ316" s="89" t="str">
        <f t="shared" si="33"/>
        <v/>
      </c>
      <c r="AR316" s="39"/>
      <c r="AS316" s="234"/>
      <c r="AT316" s="39"/>
    </row>
    <row r="317" spans="2:46" ht="13.5" customHeight="1" thickBot="1" x14ac:dyDescent="0.2">
      <c r="B317" s="291"/>
      <c r="C317" s="29"/>
      <c r="D317" s="187"/>
      <c r="E317" s="58"/>
      <c r="F317" s="190"/>
      <c r="G317" s="190"/>
      <c r="H317" s="190"/>
      <c r="I317" s="58"/>
      <c r="J317" s="58"/>
      <c r="K317" s="189"/>
      <c r="L317" s="259"/>
      <c r="M317" s="259"/>
      <c r="N317" s="58"/>
      <c r="O317" s="30"/>
      <c r="P317" s="58"/>
      <c r="Q317" s="30"/>
      <c r="R317" s="185"/>
      <c r="S317" s="206"/>
      <c r="T317" s="291"/>
      <c r="U317" s="29"/>
      <c r="V317" s="187"/>
      <c r="W317" s="58"/>
      <c r="X317" s="190"/>
      <c r="Y317" s="190"/>
      <c r="Z317" s="190"/>
      <c r="AA317" s="58"/>
      <c r="AB317" s="58"/>
      <c r="AC317" s="189"/>
      <c r="AD317" s="259"/>
      <c r="AE317" s="259"/>
      <c r="AF317" s="58"/>
      <c r="AG317" s="30"/>
      <c r="AH317" s="58"/>
      <c r="AI317" s="30"/>
      <c r="AJ317" s="185"/>
      <c r="AK317" s="208"/>
      <c r="AL317" s="291"/>
      <c r="AM317" s="124" t="str">
        <f t="shared" si="29"/>
        <v/>
      </c>
      <c r="AN317" s="125" t="str">
        <f t="shared" si="30"/>
        <v/>
      </c>
      <c r="AO317" s="125" t="str">
        <f t="shared" si="31"/>
        <v/>
      </c>
      <c r="AP317" s="125" t="str">
        <f t="shared" si="32"/>
        <v/>
      </c>
      <c r="AQ317" s="126" t="str">
        <f t="shared" si="33"/>
        <v/>
      </c>
      <c r="AR317" s="39"/>
      <c r="AS317" s="234"/>
      <c r="AT317" s="39"/>
    </row>
    <row r="318" spans="2:46" ht="13.5" customHeight="1" x14ac:dyDescent="0.15">
      <c r="B318" s="289" t="s">
        <v>129</v>
      </c>
      <c r="C318" s="27" t="s">
        <v>34</v>
      </c>
      <c r="D318" s="41"/>
      <c r="E318" s="57"/>
      <c r="F318" s="98"/>
      <c r="G318" s="98"/>
      <c r="H318" s="98"/>
      <c r="I318" s="62"/>
      <c r="J318" s="62"/>
      <c r="K318" s="63"/>
      <c r="L318" s="258"/>
      <c r="M318" s="258"/>
      <c r="N318" s="57"/>
      <c r="O318" s="28"/>
      <c r="P318" s="57"/>
      <c r="Q318" s="28"/>
      <c r="R318" s="133"/>
      <c r="S318" s="206"/>
      <c r="T318" s="289" t="s">
        <v>129</v>
      </c>
      <c r="U318" s="27" t="s">
        <v>34</v>
      </c>
      <c r="V318" s="41"/>
      <c r="W318" s="57"/>
      <c r="X318" s="98"/>
      <c r="Y318" s="98"/>
      <c r="Z318" s="98"/>
      <c r="AA318" s="62"/>
      <c r="AB318" s="62"/>
      <c r="AC318" s="63"/>
      <c r="AD318" s="258"/>
      <c r="AE318" s="258"/>
      <c r="AF318" s="57"/>
      <c r="AG318" s="28"/>
      <c r="AH318" s="57"/>
      <c r="AI318" s="28"/>
      <c r="AJ318" s="133"/>
      <c r="AK318" s="208"/>
      <c r="AL318" s="289" t="s">
        <v>129</v>
      </c>
      <c r="AM318" s="121" t="str">
        <f t="shared" si="29"/>
        <v/>
      </c>
      <c r="AN318" s="97" t="str">
        <f t="shared" si="30"/>
        <v/>
      </c>
      <c r="AO318" s="97" t="str">
        <f t="shared" si="31"/>
        <v/>
      </c>
      <c r="AP318" s="97" t="str">
        <f t="shared" si="32"/>
        <v/>
      </c>
      <c r="AQ318" s="122" t="str">
        <f t="shared" si="33"/>
        <v/>
      </c>
      <c r="AR318" s="39"/>
      <c r="AS318" s="234"/>
      <c r="AT318" s="39"/>
    </row>
    <row r="319" spans="2:46" ht="13.5" customHeight="1" x14ac:dyDescent="0.15">
      <c r="B319" s="290"/>
      <c r="C319" s="29" t="s">
        <v>35</v>
      </c>
      <c r="D319" s="187"/>
      <c r="E319" s="58"/>
      <c r="F319" s="188"/>
      <c r="G319" s="188"/>
      <c r="H319" s="188"/>
      <c r="I319" s="64"/>
      <c r="J319" s="64"/>
      <c r="K319" s="189"/>
      <c r="L319" s="259"/>
      <c r="M319" s="259"/>
      <c r="N319" s="58"/>
      <c r="O319" s="30"/>
      <c r="P319" s="58"/>
      <c r="Q319" s="30"/>
      <c r="R319" s="134"/>
      <c r="S319" s="206"/>
      <c r="T319" s="290"/>
      <c r="U319" s="29" t="s">
        <v>35</v>
      </c>
      <c r="V319" s="187"/>
      <c r="W319" s="58"/>
      <c r="X319" s="188"/>
      <c r="Y319" s="188"/>
      <c r="Z319" s="188"/>
      <c r="AA319" s="64"/>
      <c r="AB319" s="64"/>
      <c r="AC319" s="189"/>
      <c r="AD319" s="259"/>
      <c r="AE319" s="259"/>
      <c r="AF319" s="58"/>
      <c r="AG319" s="30"/>
      <c r="AH319" s="58"/>
      <c r="AI319" s="30"/>
      <c r="AJ319" s="134"/>
      <c r="AK319" s="208"/>
      <c r="AL319" s="290"/>
      <c r="AM319" s="88" t="str">
        <f t="shared" si="29"/>
        <v/>
      </c>
      <c r="AN319" s="123" t="str">
        <f t="shared" si="30"/>
        <v/>
      </c>
      <c r="AO319" s="123" t="str">
        <f t="shared" si="31"/>
        <v/>
      </c>
      <c r="AP319" s="123" t="str">
        <f t="shared" si="32"/>
        <v/>
      </c>
      <c r="AQ319" s="89" t="str">
        <f t="shared" si="33"/>
        <v/>
      </c>
      <c r="AR319" s="39"/>
      <c r="AS319" s="234"/>
      <c r="AT319" s="39"/>
    </row>
    <row r="320" spans="2:46" ht="13.5" customHeight="1" x14ac:dyDescent="0.15">
      <c r="B320" s="290"/>
      <c r="C320" s="29" t="s">
        <v>36</v>
      </c>
      <c r="D320" s="187"/>
      <c r="E320" s="58"/>
      <c r="F320" s="188"/>
      <c r="G320" s="188"/>
      <c r="H320" s="188"/>
      <c r="I320" s="64"/>
      <c r="J320" s="64"/>
      <c r="K320" s="189"/>
      <c r="L320" s="259"/>
      <c r="M320" s="259"/>
      <c r="N320" s="58"/>
      <c r="O320" s="30"/>
      <c r="P320" s="58"/>
      <c r="Q320" s="30"/>
      <c r="R320" s="134"/>
      <c r="S320" s="206"/>
      <c r="T320" s="290"/>
      <c r="U320" s="29" t="s">
        <v>36</v>
      </c>
      <c r="V320" s="187"/>
      <c r="W320" s="58"/>
      <c r="X320" s="188"/>
      <c r="Y320" s="188"/>
      <c r="Z320" s="188"/>
      <c r="AA320" s="64"/>
      <c r="AB320" s="64"/>
      <c r="AC320" s="189"/>
      <c r="AD320" s="259"/>
      <c r="AE320" s="259"/>
      <c r="AF320" s="58"/>
      <c r="AG320" s="30"/>
      <c r="AH320" s="58"/>
      <c r="AI320" s="30"/>
      <c r="AJ320" s="134"/>
      <c r="AK320" s="208"/>
      <c r="AL320" s="290"/>
      <c r="AM320" s="88" t="str">
        <f t="shared" si="29"/>
        <v/>
      </c>
      <c r="AN320" s="123" t="str">
        <f t="shared" si="30"/>
        <v/>
      </c>
      <c r="AO320" s="123" t="str">
        <f t="shared" si="31"/>
        <v/>
      </c>
      <c r="AP320" s="123" t="str">
        <f t="shared" si="32"/>
        <v/>
      </c>
      <c r="AQ320" s="89" t="str">
        <f t="shared" si="33"/>
        <v/>
      </c>
      <c r="AR320" s="39"/>
      <c r="AS320" s="234"/>
      <c r="AT320" s="39"/>
    </row>
    <row r="321" spans="2:46" ht="13.5" customHeight="1" x14ac:dyDescent="0.15">
      <c r="B321" s="290"/>
      <c r="C321" s="29" t="s">
        <v>38</v>
      </c>
      <c r="D321" s="187"/>
      <c r="E321" s="58"/>
      <c r="F321" s="188"/>
      <c r="G321" s="188"/>
      <c r="H321" s="188"/>
      <c r="I321" s="64"/>
      <c r="J321" s="64"/>
      <c r="K321" s="189"/>
      <c r="L321" s="259"/>
      <c r="M321" s="259"/>
      <c r="N321" s="58"/>
      <c r="O321" s="30"/>
      <c r="P321" s="58"/>
      <c r="Q321" s="30"/>
      <c r="R321" s="134"/>
      <c r="S321" s="206"/>
      <c r="T321" s="290"/>
      <c r="U321" s="29" t="s">
        <v>38</v>
      </c>
      <c r="V321" s="187"/>
      <c r="W321" s="58"/>
      <c r="X321" s="188"/>
      <c r="Y321" s="188"/>
      <c r="Z321" s="188"/>
      <c r="AA321" s="64"/>
      <c r="AB321" s="64"/>
      <c r="AC321" s="189"/>
      <c r="AD321" s="259"/>
      <c r="AE321" s="259"/>
      <c r="AF321" s="58"/>
      <c r="AG321" s="30"/>
      <c r="AH321" s="58"/>
      <c r="AI321" s="30"/>
      <c r="AJ321" s="134"/>
      <c r="AK321" s="208"/>
      <c r="AL321" s="290"/>
      <c r="AM321" s="88" t="str">
        <f t="shared" si="29"/>
        <v/>
      </c>
      <c r="AN321" s="123" t="str">
        <f t="shared" si="30"/>
        <v/>
      </c>
      <c r="AO321" s="123" t="str">
        <f t="shared" si="31"/>
        <v/>
      </c>
      <c r="AP321" s="123" t="str">
        <f t="shared" si="32"/>
        <v/>
      </c>
      <c r="AQ321" s="89" t="str">
        <f t="shared" si="33"/>
        <v/>
      </c>
      <c r="AR321" s="39"/>
      <c r="AS321" s="234"/>
      <c r="AT321" s="39"/>
    </row>
    <row r="322" spans="2:46" ht="13.5" customHeight="1" thickBot="1" x14ac:dyDescent="0.2">
      <c r="B322" s="291"/>
      <c r="C322" s="29"/>
      <c r="D322" s="187"/>
      <c r="E322" s="58"/>
      <c r="F322" s="190"/>
      <c r="G322" s="190"/>
      <c r="H322" s="190"/>
      <c r="I322" s="58"/>
      <c r="J322" s="58"/>
      <c r="K322" s="189"/>
      <c r="L322" s="259"/>
      <c r="M322" s="259"/>
      <c r="N322" s="58"/>
      <c r="O322" s="30"/>
      <c r="P322" s="58"/>
      <c r="Q322" s="30"/>
      <c r="R322" s="185"/>
      <c r="S322" s="206"/>
      <c r="T322" s="291"/>
      <c r="U322" s="29"/>
      <c r="V322" s="187"/>
      <c r="W322" s="58"/>
      <c r="X322" s="190"/>
      <c r="Y322" s="190"/>
      <c r="Z322" s="190"/>
      <c r="AA322" s="58"/>
      <c r="AB322" s="58"/>
      <c r="AC322" s="189"/>
      <c r="AD322" s="259"/>
      <c r="AE322" s="259"/>
      <c r="AF322" s="58"/>
      <c r="AG322" s="30"/>
      <c r="AH322" s="58"/>
      <c r="AI322" s="30"/>
      <c r="AJ322" s="185"/>
      <c r="AK322" s="208"/>
      <c r="AL322" s="291"/>
      <c r="AM322" s="124" t="str">
        <f t="shared" si="29"/>
        <v/>
      </c>
      <c r="AN322" s="125" t="str">
        <f t="shared" si="30"/>
        <v/>
      </c>
      <c r="AO322" s="125" t="str">
        <f t="shared" si="31"/>
        <v/>
      </c>
      <c r="AP322" s="125" t="str">
        <f t="shared" si="32"/>
        <v/>
      </c>
      <c r="AQ322" s="126" t="str">
        <f t="shared" si="33"/>
        <v/>
      </c>
      <c r="AR322" s="39"/>
      <c r="AS322" s="234"/>
      <c r="AT322" s="39"/>
    </row>
    <row r="323" spans="2:46" ht="13.5" customHeight="1" x14ac:dyDescent="0.15">
      <c r="B323" s="289" t="s">
        <v>130</v>
      </c>
      <c r="C323" s="27" t="s">
        <v>34</v>
      </c>
      <c r="D323" s="41"/>
      <c r="E323" s="57"/>
      <c r="F323" s="98"/>
      <c r="G323" s="98"/>
      <c r="H323" s="98"/>
      <c r="I323" s="62"/>
      <c r="J323" s="62"/>
      <c r="K323" s="63"/>
      <c r="L323" s="258"/>
      <c r="M323" s="258"/>
      <c r="N323" s="57"/>
      <c r="O323" s="28"/>
      <c r="P323" s="57"/>
      <c r="Q323" s="28"/>
      <c r="R323" s="133"/>
      <c r="S323" s="206"/>
      <c r="T323" s="289" t="s">
        <v>130</v>
      </c>
      <c r="U323" s="27" t="s">
        <v>34</v>
      </c>
      <c r="V323" s="41"/>
      <c r="W323" s="57"/>
      <c r="X323" s="98"/>
      <c r="Y323" s="98"/>
      <c r="Z323" s="98"/>
      <c r="AA323" s="62"/>
      <c r="AB323" s="62"/>
      <c r="AC323" s="63"/>
      <c r="AD323" s="258"/>
      <c r="AE323" s="258"/>
      <c r="AF323" s="57"/>
      <c r="AG323" s="28"/>
      <c r="AH323" s="57"/>
      <c r="AI323" s="28"/>
      <c r="AJ323" s="133"/>
      <c r="AK323" s="208"/>
      <c r="AL323" s="289" t="s">
        <v>130</v>
      </c>
      <c r="AM323" s="121" t="str">
        <f t="shared" si="29"/>
        <v/>
      </c>
      <c r="AN323" s="97" t="str">
        <f t="shared" si="30"/>
        <v/>
      </c>
      <c r="AO323" s="97" t="str">
        <f t="shared" si="31"/>
        <v/>
      </c>
      <c r="AP323" s="97" t="str">
        <f t="shared" si="32"/>
        <v/>
      </c>
      <c r="AQ323" s="122" t="str">
        <f t="shared" si="33"/>
        <v/>
      </c>
      <c r="AR323" s="39"/>
      <c r="AS323" s="234"/>
      <c r="AT323" s="39"/>
    </row>
    <row r="324" spans="2:46" ht="13.5" customHeight="1" x14ac:dyDescent="0.15">
      <c r="B324" s="290"/>
      <c r="C324" s="29" t="s">
        <v>35</v>
      </c>
      <c r="D324" s="187"/>
      <c r="E324" s="58"/>
      <c r="F324" s="188"/>
      <c r="G324" s="188"/>
      <c r="H324" s="188"/>
      <c r="I324" s="64"/>
      <c r="J324" s="64"/>
      <c r="K324" s="189"/>
      <c r="L324" s="259"/>
      <c r="M324" s="259"/>
      <c r="N324" s="58"/>
      <c r="O324" s="30"/>
      <c r="P324" s="58"/>
      <c r="Q324" s="30"/>
      <c r="R324" s="134"/>
      <c r="S324" s="206"/>
      <c r="T324" s="290"/>
      <c r="U324" s="29" t="s">
        <v>35</v>
      </c>
      <c r="V324" s="187"/>
      <c r="W324" s="58"/>
      <c r="X324" s="188"/>
      <c r="Y324" s="188"/>
      <c r="Z324" s="188"/>
      <c r="AA324" s="64"/>
      <c r="AB324" s="64"/>
      <c r="AC324" s="189"/>
      <c r="AD324" s="259"/>
      <c r="AE324" s="259"/>
      <c r="AF324" s="58"/>
      <c r="AG324" s="30"/>
      <c r="AH324" s="58"/>
      <c r="AI324" s="30"/>
      <c r="AJ324" s="134"/>
      <c r="AK324" s="208"/>
      <c r="AL324" s="290"/>
      <c r="AM324" s="88" t="str">
        <f t="shared" si="29"/>
        <v/>
      </c>
      <c r="AN324" s="123" t="str">
        <f t="shared" si="30"/>
        <v/>
      </c>
      <c r="AO324" s="123" t="str">
        <f t="shared" si="31"/>
        <v/>
      </c>
      <c r="AP324" s="123" t="str">
        <f t="shared" si="32"/>
        <v/>
      </c>
      <c r="AQ324" s="89" t="str">
        <f t="shared" si="33"/>
        <v/>
      </c>
      <c r="AR324" s="39"/>
      <c r="AS324" s="234"/>
      <c r="AT324" s="39"/>
    </row>
    <row r="325" spans="2:46" ht="13.5" customHeight="1" x14ac:dyDescent="0.15">
      <c r="B325" s="290"/>
      <c r="C325" s="29" t="s">
        <v>36</v>
      </c>
      <c r="D325" s="187"/>
      <c r="E325" s="58"/>
      <c r="F325" s="188"/>
      <c r="G325" s="188"/>
      <c r="H325" s="188"/>
      <c r="I325" s="64"/>
      <c r="J325" s="64"/>
      <c r="K325" s="189"/>
      <c r="L325" s="259"/>
      <c r="M325" s="259"/>
      <c r="N325" s="58"/>
      <c r="O325" s="30"/>
      <c r="P325" s="58"/>
      <c r="Q325" s="30"/>
      <c r="R325" s="134"/>
      <c r="S325" s="206"/>
      <c r="T325" s="290"/>
      <c r="U325" s="29" t="s">
        <v>36</v>
      </c>
      <c r="V325" s="187"/>
      <c r="W325" s="58"/>
      <c r="X325" s="188"/>
      <c r="Y325" s="188"/>
      <c r="Z325" s="188"/>
      <c r="AA325" s="64"/>
      <c r="AB325" s="64"/>
      <c r="AC325" s="189"/>
      <c r="AD325" s="259"/>
      <c r="AE325" s="259"/>
      <c r="AF325" s="58"/>
      <c r="AG325" s="30"/>
      <c r="AH325" s="58"/>
      <c r="AI325" s="30"/>
      <c r="AJ325" s="134"/>
      <c r="AK325" s="208"/>
      <c r="AL325" s="290"/>
      <c r="AM325" s="88" t="str">
        <f t="shared" si="29"/>
        <v/>
      </c>
      <c r="AN325" s="123" t="str">
        <f t="shared" si="30"/>
        <v/>
      </c>
      <c r="AO325" s="123" t="str">
        <f t="shared" si="31"/>
        <v/>
      </c>
      <c r="AP325" s="123" t="str">
        <f t="shared" si="32"/>
        <v/>
      </c>
      <c r="AQ325" s="89" t="str">
        <f t="shared" si="33"/>
        <v/>
      </c>
      <c r="AR325" s="39"/>
      <c r="AS325" s="234"/>
      <c r="AT325" s="39"/>
    </row>
    <row r="326" spans="2:46" ht="13.5" customHeight="1" x14ac:dyDescent="0.15">
      <c r="B326" s="290"/>
      <c r="C326" s="29" t="s">
        <v>38</v>
      </c>
      <c r="D326" s="187"/>
      <c r="E326" s="58"/>
      <c r="F326" s="188"/>
      <c r="G326" s="188"/>
      <c r="H326" s="188"/>
      <c r="I326" s="64"/>
      <c r="J326" s="64"/>
      <c r="K326" s="189"/>
      <c r="L326" s="259"/>
      <c r="M326" s="259"/>
      <c r="N326" s="58"/>
      <c r="O326" s="30"/>
      <c r="P326" s="58"/>
      <c r="Q326" s="30"/>
      <c r="R326" s="134"/>
      <c r="S326" s="206"/>
      <c r="T326" s="290"/>
      <c r="U326" s="29" t="s">
        <v>38</v>
      </c>
      <c r="V326" s="187"/>
      <c r="W326" s="58"/>
      <c r="X326" s="188"/>
      <c r="Y326" s="188"/>
      <c r="Z326" s="188"/>
      <c r="AA326" s="64"/>
      <c r="AB326" s="64"/>
      <c r="AC326" s="189"/>
      <c r="AD326" s="259"/>
      <c r="AE326" s="259"/>
      <c r="AF326" s="58"/>
      <c r="AG326" s="30"/>
      <c r="AH326" s="58"/>
      <c r="AI326" s="30"/>
      <c r="AJ326" s="134"/>
      <c r="AK326" s="208"/>
      <c r="AL326" s="290"/>
      <c r="AM326" s="88" t="str">
        <f t="shared" si="29"/>
        <v/>
      </c>
      <c r="AN326" s="123" t="str">
        <f t="shared" si="30"/>
        <v/>
      </c>
      <c r="AO326" s="123" t="str">
        <f t="shared" si="31"/>
        <v/>
      </c>
      <c r="AP326" s="123" t="str">
        <f t="shared" si="32"/>
        <v/>
      </c>
      <c r="AQ326" s="89" t="str">
        <f t="shared" si="33"/>
        <v/>
      </c>
      <c r="AR326" s="39"/>
      <c r="AS326" s="234"/>
      <c r="AT326" s="39"/>
    </row>
    <row r="327" spans="2:46" ht="13.5" customHeight="1" thickBot="1" x14ac:dyDescent="0.2">
      <c r="B327" s="291"/>
      <c r="C327" s="29"/>
      <c r="D327" s="187"/>
      <c r="E327" s="58"/>
      <c r="F327" s="190"/>
      <c r="G327" s="190"/>
      <c r="H327" s="190"/>
      <c r="I327" s="58"/>
      <c r="J327" s="58"/>
      <c r="K327" s="189"/>
      <c r="L327" s="259"/>
      <c r="M327" s="259"/>
      <c r="N327" s="58"/>
      <c r="O327" s="30"/>
      <c r="P327" s="58"/>
      <c r="Q327" s="30"/>
      <c r="R327" s="185"/>
      <c r="S327" s="206"/>
      <c r="T327" s="291"/>
      <c r="U327" s="29"/>
      <c r="V327" s="187"/>
      <c r="W327" s="58"/>
      <c r="X327" s="190"/>
      <c r="Y327" s="190"/>
      <c r="Z327" s="190"/>
      <c r="AA327" s="58"/>
      <c r="AB327" s="58"/>
      <c r="AC327" s="189"/>
      <c r="AD327" s="259"/>
      <c r="AE327" s="259"/>
      <c r="AF327" s="58"/>
      <c r="AG327" s="30"/>
      <c r="AH327" s="58"/>
      <c r="AI327" s="30"/>
      <c r="AJ327" s="185"/>
      <c r="AK327" s="208"/>
      <c r="AL327" s="291"/>
      <c r="AM327" s="124" t="str">
        <f t="shared" si="29"/>
        <v/>
      </c>
      <c r="AN327" s="125" t="str">
        <f t="shared" si="30"/>
        <v/>
      </c>
      <c r="AO327" s="125" t="str">
        <f t="shared" si="31"/>
        <v/>
      </c>
      <c r="AP327" s="125" t="str">
        <f t="shared" si="32"/>
        <v/>
      </c>
      <c r="AQ327" s="126" t="str">
        <f t="shared" si="33"/>
        <v/>
      </c>
      <c r="AR327" s="39"/>
      <c r="AS327" s="234"/>
      <c r="AT327" s="39"/>
    </row>
    <row r="328" spans="2:46" ht="13.5" customHeight="1" x14ac:dyDescent="0.15">
      <c r="B328" s="289" t="s">
        <v>131</v>
      </c>
      <c r="C328" s="27" t="s">
        <v>34</v>
      </c>
      <c r="D328" s="41"/>
      <c r="E328" s="57"/>
      <c r="F328" s="98"/>
      <c r="G328" s="98"/>
      <c r="H328" s="98"/>
      <c r="I328" s="62"/>
      <c r="J328" s="62"/>
      <c r="K328" s="63"/>
      <c r="L328" s="258"/>
      <c r="M328" s="258"/>
      <c r="N328" s="57"/>
      <c r="O328" s="28"/>
      <c r="P328" s="57"/>
      <c r="Q328" s="28"/>
      <c r="R328" s="133"/>
      <c r="S328" s="206"/>
      <c r="T328" s="289" t="s">
        <v>131</v>
      </c>
      <c r="U328" s="27" t="s">
        <v>34</v>
      </c>
      <c r="V328" s="41"/>
      <c r="W328" s="57"/>
      <c r="X328" s="98"/>
      <c r="Y328" s="98"/>
      <c r="Z328" s="98"/>
      <c r="AA328" s="62"/>
      <c r="AB328" s="62"/>
      <c r="AC328" s="63"/>
      <c r="AD328" s="258"/>
      <c r="AE328" s="258"/>
      <c r="AF328" s="57"/>
      <c r="AG328" s="28"/>
      <c r="AH328" s="57"/>
      <c r="AI328" s="28"/>
      <c r="AJ328" s="133"/>
      <c r="AK328" s="208"/>
      <c r="AL328" s="289" t="s">
        <v>131</v>
      </c>
      <c r="AM328" s="121" t="str">
        <f t="shared" si="29"/>
        <v/>
      </c>
      <c r="AN328" s="97" t="str">
        <f t="shared" si="30"/>
        <v/>
      </c>
      <c r="AO328" s="97" t="str">
        <f t="shared" si="31"/>
        <v/>
      </c>
      <c r="AP328" s="97" t="str">
        <f t="shared" si="32"/>
        <v/>
      </c>
      <c r="AQ328" s="122" t="str">
        <f t="shared" si="33"/>
        <v/>
      </c>
      <c r="AR328" s="39"/>
      <c r="AS328" s="234"/>
      <c r="AT328" s="39"/>
    </row>
    <row r="329" spans="2:46" ht="13.5" customHeight="1" x14ac:dyDescent="0.15">
      <c r="B329" s="290"/>
      <c r="C329" s="29" t="s">
        <v>35</v>
      </c>
      <c r="D329" s="187"/>
      <c r="E329" s="58"/>
      <c r="F329" s="188"/>
      <c r="G329" s="188"/>
      <c r="H329" s="188"/>
      <c r="I329" s="64"/>
      <c r="J329" s="64"/>
      <c r="K329" s="189"/>
      <c r="L329" s="259"/>
      <c r="M329" s="259"/>
      <c r="N329" s="58"/>
      <c r="O329" s="30"/>
      <c r="P329" s="58"/>
      <c r="Q329" s="30"/>
      <c r="R329" s="134"/>
      <c r="S329" s="206"/>
      <c r="T329" s="290"/>
      <c r="U329" s="29" t="s">
        <v>35</v>
      </c>
      <c r="V329" s="187"/>
      <c r="W329" s="58"/>
      <c r="X329" s="188"/>
      <c r="Y329" s="188"/>
      <c r="Z329" s="188"/>
      <c r="AA329" s="64"/>
      <c r="AB329" s="64"/>
      <c r="AC329" s="189"/>
      <c r="AD329" s="259"/>
      <c r="AE329" s="259"/>
      <c r="AF329" s="58"/>
      <c r="AG329" s="30"/>
      <c r="AH329" s="58"/>
      <c r="AI329" s="30"/>
      <c r="AJ329" s="134"/>
      <c r="AK329" s="208"/>
      <c r="AL329" s="290"/>
      <c r="AM329" s="88" t="str">
        <f t="shared" si="29"/>
        <v/>
      </c>
      <c r="AN329" s="123" t="str">
        <f t="shared" si="30"/>
        <v/>
      </c>
      <c r="AO329" s="123" t="str">
        <f t="shared" si="31"/>
        <v/>
      </c>
      <c r="AP329" s="123" t="str">
        <f t="shared" si="32"/>
        <v/>
      </c>
      <c r="AQ329" s="89" t="str">
        <f t="shared" si="33"/>
        <v/>
      </c>
      <c r="AR329" s="39"/>
      <c r="AS329" s="234"/>
      <c r="AT329" s="39"/>
    </row>
    <row r="330" spans="2:46" ht="13.5" customHeight="1" x14ac:dyDescent="0.15">
      <c r="B330" s="290"/>
      <c r="C330" s="29" t="s">
        <v>36</v>
      </c>
      <c r="D330" s="187"/>
      <c r="E330" s="58"/>
      <c r="F330" s="188"/>
      <c r="G330" s="188"/>
      <c r="H330" s="188"/>
      <c r="I330" s="64"/>
      <c r="J330" s="64"/>
      <c r="K330" s="189"/>
      <c r="L330" s="259"/>
      <c r="M330" s="259"/>
      <c r="N330" s="58"/>
      <c r="O330" s="30"/>
      <c r="P330" s="58"/>
      <c r="Q330" s="30"/>
      <c r="R330" s="134"/>
      <c r="S330" s="206"/>
      <c r="T330" s="290"/>
      <c r="U330" s="29" t="s">
        <v>36</v>
      </c>
      <c r="V330" s="187"/>
      <c r="W330" s="58"/>
      <c r="X330" s="188"/>
      <c r="Y330" s="188"/>
      <c r="Z330" s="188"/>
      <c r="AA330" s="64"/>
      <c r="AB330" s="64"/>
      <c r="AC330" s="189"/>
      <c r="AD330" s="259"/>
      <c r="AE330" s="259"/>
      <c r="AF330" s="58"/>
      <c r="AG330" s="30"/>
      <c r="AH330" s="58"/>
      <c r="AI330" s="30"/>
      <c r="AJ330" s="134"/>
      <c r="AK330" s="208"/>
      <c r="AL330" s="290"/>
      <c r="AM330" s="88" t="str">
        <f t="shared" si="29"/>
        <v/>
      </c>
      <c r="AN330" s="123" t="str">
        <f t="shared" si="30"/>
        <v/>
      </c>
      <c r="AO330" s="123" t="str">
        <f t="shared" si="31"/>
        <v/>
      </c>
      <c r="AP330" s="123" t="str">
        <f t="shared" si="32"/>
        <v/>
      </c>
      <c r="AQ330" s="89" t="str">
        <f t="shared" si="33"/>
        <v/>
      </c>
      <c r="AR330" s="39"/>
      <c r="AS330" s="234"/>
      <c r="AT330" s="39"/>
    </row>
    <row r="331" spans="2:46" ht="13.5" customHeight="1" x14ac:dyDescent="0.15">
      <c r="B331" s="290"/>
      <c r="C331" s="29" t="s">
        <v>38</v>
      </c>
      <c r="D331" s="187"/>
      <c r="E331" s="58"/>
      <c r="F331" s="188"/>
      <c r="G331" s="188"/>
      <c r="H331" s="188"/>
      <c r="I331" s="64"/>
      <c r="J331" s="64"/>
      <c r="K331" s="189"/>
      <c r="L331" s="259"/>
      <c r="M331" s="259"/>
      <c r="N331" s="58"/>
      <c r="O331" s="30"/>
      <c r="P331" s="58"/>
      <c r="Q331" s="30"/>
      <c r="R331" s="134"/>
      <c r="S331" s="206"/>
      <c r="T331" s="290"/>
      <c r="U331" s="29" t="s">
        <v>38</v>
      </c>
      <c r="V331" s="187"/>
      <c r="W331" s="58"/>
      <c r="X331" s="188"/>
      <c r="Y331" s="188"/>
      <c r="Z331" s="188"/>
      <c r="AA331" s="64"/>
      <c r="AB331" s="64"/>
      <c r="AC331" s="189"/>
      <c r="AD331" s="259"/>
      <c r="AE331" s="259"/>
      <c r="AF331" s="58"/>
      <c r="AG331" s="30"/>
      <c r="AH331" s="58"/>
      <c r="AI331" s="30"/>
      <c r="AJ331" s="134"/>
      <c r="AK331" s="208"/>
      <c r="AL331" s="290"/>
      <c r="AM331" s="88" t="str">
        <f t="shared" si="29"/>
        <v/>
      </c>
      <c r="AN331" s="123" t="str">
        <f t="shared" si="30"/>
        <v/>
      </c>
      <c r="AO331" s="123" t="str">
        <f t="shared" si="31"/>
        <v/>
      </c>
      <c r="AP331" s="123" t="str">
        <f t="shared" si="32"/>
        <v/>
      </c>
      <c r="AQ331" s="89" t="str">
        <f t="shared" si="33"/>
        <v/>
      </c>
      <c r="AR331" s="39"/>
      <c r="AS331" s="234"/>
      <c r="AT331" s="39"/>
    </row>
    <row r="332" spans="2:46" ht="13.5" customHeight="1" thickBot="1" x14ac:dyDescent="0.2">
      <c r="B332" s="291"/>
      <c r="C332" s="29"/>
      <c r="D332" s="187"/>
      <c r="E332" s="58"/>
      <c r="F332" s="190"/>
      <c r="G332" s="190"/>
      <c r="H332" s="190"/>
      <c r="I332" s="58"/>
      <c r="J332" s="58"/>
      <c r="K332" s="189"/>
      <c r="L332" s="259"/>
      <c r="M332" s="259"/>
      <c r="N332" s="58"/>
      <c r="O332" s="30"/>
      <c r="P332" s="58"/>
      <c r="Q332" s="30"/>
      <c r="R332" s="185"/>
      <c r="S332" s="206"/>
      <c r="T332" s="291"/>
      <c r="U332" s="29"/>
      <c r="V332" s="187"/>
      <c r="W332" s="58"/>
      <c r="X332" s="190"/>
      <c r="Y332" s="190"/>
      <c r="Z332" s="190"/>
      <c r="AA332" s="58"/>
      <c r="AB332" s="58"/>
      <c r="AC332" s="189"/>
      <c r="AD332" s="259"/>
      <c r="AE332" s="259"/>
      <c r="AF332" s="58"/>
      <c r="AG332" s="30"/>
      <c r="AH332" s="58"/>
      <c r="AI332" s="30"/>
      <c r="AJ332" s="185"/>
      <c r="AK332" s="208"/>
      <c r="AL332" s="291"/>
      <c r="AM332" s="124" t="str">
        <f t="shared" si="29"/>
        <v/>
      </c>
      <c r="AN332" s="125" t="str">
        <f t="shared" si="30"/>
        <v/>
      </c>
      <c r="AO332" s="125" t="str">
        <f t="shared" si="31"/>
        <v/>
      </c>
      <c r="AP332" s="125" t="str">
        <f t="shared" si="32"/>
        <v/>
      </c>
      <c r="AQ332" s="126" t="str">
        <f t="shared" si="33"/>
        <v/>
      </c>
      <c r="AR332" s="39"/>
      <c r="AS332" s="234"/>
      <c r="AT332" s="39"/>
    </row>
    <row r="333" spans="2:46" ht="13.5" customHeight="1" x14ac:dyDescent="0.15">
      <c r="B333" s="289" t="s">
        <v>132</v>
      </c>
      <c r="C333" s="27" t="s">
        <v>34</v>
      </c>
      <c r="D333" s="41"/>
      <c r="E333" s="57"/>
      <c r="F333" s="98"/>
      <c r="G333" s="98"/>
      <c r="H333" s="98"/>
      <c r="I333" s="62"/>
      <c r="J333" s="62"/>
      <c r="K333" s="63"/>
      <c r="L333" s="258"/>
      <c r="M333" s="258"/>
      <c r="N333" s="57"/>
      <c r="O333" s="28"/>
      <c r="P333" s="57"/>
      <c r="Q333" s="28"/>
      <c r="R333" s="133"/>
      <c r="S333" s="206"/>
      <c r="T333" s="289" t="s">
        <v>132</v>
      </c>
      <c r="U333" s="27" t="s">
        <v>34</v>
      </c>
      <c r="V333" s="41"/>
      <c r="W333" s="57"/>
      <c r="X333" s="98"/>
      <c r="Y333" s="98"/>
      <c r="Z333" s="98"/>
      <c r="AA333" s="62"/>
      <c r="AB333" s="62"/>
      <c r="AC333" s="63"/>
      <c r="AD333" s="258"/>
      <c r="AE333" s="258"/>
      <c r="AF333" s="57"/>
      <c r="AG333" s="28"/>
      <c r="AH333" s="57"/>
      <c r="AI333" s="28"/>
      <c r="AJ333" s="133"/>
      <c r="AK333" s="208"/>
      <c r="AL333" s="289" t="s">
        <v>132</v>
      </c>
      <c r="AM333" s="121" t="str">
        <f t="shared" si="29"/>
        <v/>
      </c>
      <c r="AN333" s="97" t="str">
        <f t="shared" si="30"/>
        <v/>
      </c>
      <c r="AO333" s="97" t="str">
        <f t="shared" si="31"/>
        <v/>
      </c>
      <c r="AP333" s="97" t="str">
        <f t="shared" si="32"/>
        <v/>
      </c>
      <c r="AQ333" s="122" t="str">
        <f t="shared" si="33"/>
        <v/>
      </c>
      <c r="AR333" s="39"/>
      <c r="AS333" s="234"/>
      <c r="AT333" s="39"/>
    </row>
    <row r="334" spans="2:46" ht="13.5" customHeight="1" x14ac:dyDescent="0.15">
      <c r="B334" s="290"/>
      <c r="C334" s="29" t="s">
        <v>35</v>
      </c>
      <c r="D334" s="187"/>
      <c r="E334" s="58"/>
      <c r="F334" s="188"/>
      <c r="G334" s="188"/>
      <c r="H334" s="188"/>
      <c r="I334" s="64"/>
      <c r="J334" s="64"/>
      <c r="K334" s="189"/>
      <c r="L334" s="259"/>
      <c r="M334" s="259"/>
      <c r="N334" s="58"/>
      <c r="O334" s="30"/>
      <c r="P334" s="58"/>
      <c r="Q334" s="30"/>
      <c r="R334" s="134"/>
      <c r="S334" s="206"/>
      <c r="T334" s="290"/>
      <c r="U334" s="29" t="s">
        <v>35</v>
      </c>
      <c r="V334" s="187"/>
      <c r="W334" s="58"/>
      <c r="X334" s="188"/>
      <c r="Y334" s="188"/>
      <c r="Z334" s="188"/>
      <c r="AA334" s="64"/>
      <c r="AB334" s="64"/>
      <c r="AC334" s="189"/>
      <c r="AD334" s="259"/>
      <c r="AE334" s="259"/>
      <c r="AF334" s="58"/>
      <c r="AG334" s="30"/>
      <c r="AH334" s="58"/>
      <c r="AI334" s="30"/>
      <c r="AJ334" s="134"/>
      <c r="AK334" s="208"/>
      <c r="AL334" s="290"/>
      <c r="AM334" s="88" t="str">
        <f t="shared" si="29"/>
        <v/>
      </c>
      <c r="AN334" s="123" t="str">
        <f t="shared" si="30"/>
        <v/>
      </c>
      <c r="AO334" s="123" t="str">
        <f t="shared" si="31"/>
        <v/>
      </c>
      <c r="AP334" s="123" t="str">
        <f t="shared" si="32"/>
        <v/>
      </c>
      <c r="AQ334" s="89" t="str">
        <f t="shared" si="33"/>
        <v/>
      </c>
      <c r="AR334" s="39"/>
      <c r="AS334" s="234"/>
      <c r="AT334" s="39"/>
    </row>
    <row r="335" spans="2:46" ht="13.5" customHeight="1" x14ac:dyDescent="0.15">
      <c r="B335" s="290"/>
      <c r="C335" s="29" t="s">
        <v>36</v>
      </c>
      <c r="D335" s="187"/>
      <c r="E335" s="58"/>
      <c r="F335" s="188"/>
      <c r="G335" s="188"/>
      <c r="H335" s="188"/>
      <c r="I335" s="64"/>
      <c r="J335" s="64"/>
      <c r="K335" s="189"/>
      <c r="L335" s="259"/>
      <c r="M335" s="259"/>
      <c r="N335" s="58"/>
      <c r="O335" s="30"/>
      <c r="P335" s="58"/>
      <c r="Q335" s="30"/>
      <c r="R335" s="134"/>
      <c r="S335" s="206"/>
      <c r="T335" s="290"/>
      <c r="U335" s="29" t="s">
        <v>36</v>
      </c>
      <c r="V335" s="187"/>
      <c r="W335" s="58"/>
      <c r="X335" s="188"/>
      <c r="Y335" s="188"/>
      <c r="Z335" s="188"/>
      <c r="AA335" s="64"/>
      <c r="AB335" s="64"/>
      <c r="AC335" s="189"/>
      <c r="AD335" s="259"/>
      <c r="AE335" s="259"/>
      <c r="AF335" s="58"/>
      <c r="AG335" s="30"/>
      <c r="AH335" s="58"/>
      <c r="AI335" s="30"/>
      <c r="AJ335" s="134"/>
      <c r="AK335" s="208"/>
      <c r="AL335" s="290"/>
      <c r="AM335" s="88" t="str">
        <f t="shared" si="29"/>
        <v/>
      </c>
      <c r="AN335" s="123" t="str">
        <f t="shared" si="30"/>
        <v/>
      </c>
      <c r="AO335" s="123" t="str">
        <f t="shared" si="31"/>
        <v/>
      </c>
      <c r="AP335" s="123" t="str">
        <f t="shared" si="32"/>
        <v/>
      </c>
      <c r="AQ335" s="89" t="str">
        <f t="shared" si="33"/>
        <v/>
      </c>
      <c r="AR335" s="39"/>
      <c r="AS335" s="234"/>
      <c r="AT335" s="39"/>
    </row>
    <row r="336" spans="2:46" ht="13.5" customHeight="1" x14ac:dyDescent="0.15">
      <c r="B336" s="290"/>
      <c r="C336" s="29" t="s">
        <v>38</v>
      </c>
      <c r="D336" s="187"/>
      <c r="E336" s="58"/>
      <c r="F336" s="188"/>
      <c r="G336" s="188"/>
      <c r="H336" s="188"/>
      <c r="I336" s="64"/>
      <c r="J336" s="64"/>
      <c r="K336" s="189"/>
      <c r="L336" s="259"/>
      <c r="M336" s="259"/>
      <c r="N336" s="58"/>
      <c r="O336" s="30"/>
      <c r="P336" s="58"/>
      <c r="Q336" s="30"/>
      <c r="R336" s="134"/>
      <c r="S336" s="206"/>
      <c r="T336" s="290"/>
      <c r="U336" s="29" t="s">
        <v>38</v>
      </c>
      <c r="V336" s="187"/>
      <c r="W336" s="58"/>
      <c r="X336" s="188"/>
      <c r="Y336" s="188"/>
      <c r="Z336" s="188"/>
      <c r="AA336" s="64"/>
      <c r="AB336" s="64"/>
      <c r="AC336" s="189"/>
      <c r="AD336" s="259"/>
      <c r="AE336" s="259"/>
      <c r="AF336" s="58"/>
      <c r="AG336" s="30"/>
      <c r="AH336" s="58"/>
      <c r="AI336" s="30"/>
      <c r="AJ336" s="134"/>
      <c r="AK336" s="208"/>
      <c r="AL336" s="290"/>
      <c r="AM336" s="88" t="str">
        <f t="shared" si="29"/>
        <v/>
      </c>
      <c r="AN336" s="123" t="str">
        <f t="shared" si="30"/>
        <v/>
      </c>
      <c r="AO336" s="123" t="str">
        <f t="shared" si="31"/>
        <v/>
      </c>
      <c r="AP336" s="123" t="str">
        <f t="shared" si="32"/>
        <v/>
      </c>
      <c r="AQ336" s="89" t="str">
        <f t="shared" si="33"/>
        <v/>
      </c>
      <c r="AR336" s="39"/>
      <c r="AS336" s="234"/>
      <c r="AT336" s="39"/>
    </row>
    <row r="337" spans="2:46" ht="13.5" customHeight="1" thickBot="1" x14ac:dyDescent="0.2">
      <c r="B337" s="291"/>
      <c r="C337" s="29"/>
      <c r="D337" s="187"/>
      <c r="E337" s="58"/>
      <c r="F337" s="190"/>
      <c r="G337" s="190"/>
      <c r="H337" s="190"/>
      <c r="I337" s="58"/>
      <c r="J337" s="58"/>
      <c r="K337" s="189"/>
      <c r="L337" s="259"/>
      <c r="M337" s="259"/>
      <c r="N337" s="58"/>
      <c r="O337" s="30"/>
      <c r="P337" s="58"/>
      <c r="Q337" s="30"/>
      <c r="R337" s="185"/>
      <c r="S337" s="206"/>
      <c r="T337" s="291"/>
      <c r="U337" s="29"/>
      <c r="V337" s="187"/>
      <c r="W337" s="58"/>
      <c r="X337" s="190"/>
      <c r="Y337" s="190"/>
      <c r="Z337" s="190"/>
      <c r="AA337" s="58"/>
      <c r="AB337" s="58"/>
      <c r="AC337" s="189"/>
      <c r="AD337" s="259"/>
      <c r="AE337" s="259"/>
      <c r="AF337" s="58"/>
      <c r="AG337" s="30"/>
      <c r="AH337" s="58"/>
      <c r="AI337" s="30"/>
      <c r="AJ337" s="185"/>
      <c r="AK337" s="208"/>
      <c r="AL337" s="291"/>
      <c r="AM337" s="124" t="str">
        <f t="shared" si="29"/>
        <v/>
      </c>
      <c r="AN337" s="125" t="str">
        <f t="shared" si="30"/>
        <v/>
      </c>
      <c r="AO337" s="125" t="str">
        <f t="shared" si="31"/>
        <v/>
      </c>
      <c r="AP337" s="125" t="str">
        <f t="shared" si="32"/>
        <v/>
      </c>
      <c r="AQ337" s="126" t="str">
        <f t="shared" si="33"/>
        <v/>
      </c>
      <c r="AR337" s="39"/>
      <c r="AS337" s="234"/>
      <c r="AT337" s="39"/>
    </row>
    <row r="338" spans="2:46" ht="13.5" customHeight="1" x14ac:dyDescent="0.15">
      <c r="B338" s="289" t="s">
        <v>133</v>
      </c>
      <c r="C338" s="27" t="s">
        <v>34</v>
      </c>
      <c r="D338" s="41"/>
      <c r="E338" s="57"/>
      <c r="F338" s="98"/>
      <c r="G338" s="98"/>
      <c r="H338" s="98"/>
      <c r="I338" s="62"/>
      <c r="J338" s="62"/>
      <c r="K338" s="63"/>
      <c r="L338" s="258"/>
      <c r="M338" s="258"/>
      <c r="N338" s="57"/>
      <c r="O338" s="28"/>
      <c r="P338" s="57"/>
      <c r="Q338" s="28"/>
      <c r="R338" s="133"/>
      <c r="S338" s="206"/>
      <c r="T338" s="289" t="s">
        <v>133</v>
      </c>
      <c r="U338" s="27" t="s">
        <v>34</v>
      </c>
      <c r="V338" s="41"/>
      <c r="W338" s="57"/>
      <c r="X338" s="98"/>
      <c r="Y338" s="98"/>
      <c r="Z338" s="98"/>
      <c r="AA338" s="62"/>
      <c r="AB338" s="62"/>
      <c r="AC338" s="63"/>
      <c r="AD338" s="258"/>
      <c r="AE338" s="258"/>
      <c r="AF338" s="57"/>
      <c r="AG338" s="28"/>
      <c r="AH338" s="57"/>
      <c r="AI338" s="28"/>
      <c r="AJ338" s="133"/>
      <c r="AK338" s="208"/>
      <c r="AL338" s="289" t="s">
        <v>133</v>
      </c>
      <c r="AM338" s="121" t="str">
        <f t="shared" si="29"/>
        <v/>
      </c>
      <c r="AN338" s="97" t="str">
        <f t="shared" si="30"/>
        <v/>
      </c>
      <c r="AO338" s="97" t="str">
        <f t="shared" si="31"/>
        <v/>
      </c>
      <c r="AP338" s="97" t="str">
        <f t="shared" si="32"/>
        <v/>
      </c>
      <c r="AQ338" s="122" t="str">
        <f t="shared" si="33"/>
        <v/>
      </c>
      <c r="AR338" s="39"/>
      <c r="AS338" s="234"/>
      <c r="AT338" s="39"/>
    </row>
    <row r="339" spans="2:46" ht="13.5" customHeight="1" x14ac:dyDescent="0.15">
      <c r="B339" s="290"/>
      <c r="C339" s="29" t="s">
        <v>35</v>
      </c>
      <c r="D339" s="187"/>
      <c r="E339" s="58"/>
      <c r="F339" s="188"/>
      <c r="G339" s="188"/>
      <c r="H339" s="188"/>
      <c r="I339" s="64"/>
      <c r="J339" s="64"/>
      <c r="K339" s="189"/>
      <c r="L339" s="259"/>
      <c r="M339" s="259"/>
      <c r="N339" s="58"/>
      <c r="O339" s="30"/>
      <c r="P339" s="58"/>
      <c r="Q339" s="30"/>
      <c r="R339" s="134"/>
      <c r="S339" s="206"/>
      <c r="T339" s="290"/>
      <c r="U339" s="29" t="s">
        <v>35</v>
      </c>
      <c r="V339" s="187"/>
      <c r="W339" s="58"/>
      <c r="X339" s="188"/>
      <c r="Y339" s="188"/>
      <c r="Z339" s="188"/>
      <c r="AA339" s="64"/>
      <c r="AB339" s="64"/>
      <c r="AC339" s="189"/>
      <c r="AD339" s="259"/>
      <c r="AE339" s="259"/>
      <c r="AF339" s="58"/>
      <c r="AG339" s="30"/>
      <c r="AH339" s="58"/>
      <c r="AI339" s="30"/>
      <c r="AJ339" s="134"/>
      <c r="AK339" s="208"/>
      <c r="AL339" s="290"/>
      <c r="AM339" s="88" t="str">
        <f t="shared" si="29"/>
        <v/>
      </c>
      <c r="AN339" s="123" t="str">
        <f t="shared" si="30"/>
        <v/>
      </c>
      <c r="AO339" s="123" t="str">
        <f t="shared" si="31"/>
        <v/>
      </c>
      <c r="AP339" s="123" t="str">
        <f t="shared" si="32"/>
        <v/>
      </c>
      <c r="AQ339" s="89" t="str">
        <f t="shared" si="33"/>
        <v/>
      </c>
      <c r="AR339" s="39"/>
      <c r="AS339" s="234"/>
      <c r="AT339" s="39"/>
    </row>
    <row r="340" spans="2:46" ht="13.5" customHeight="1" x14ac:dyDescent="0.15">
      <c r="B340" s="290"/>
      <c r="C340" s="29" t="s">
        <v>36</v>
      </c>
      <c r="D340" s="187"/>
      <c r="E340" s="58"/>
      <c r="F340" s="188"/>
      <c r="G340" s="188"/>
      <c r="H340" s="188"/>
      <c r="I340" s="64"/>
      <c r="J340" s="64"/>
      <c r="K340" s="189"/>
      <c r="L340" s="259"/>
      <c r="M340" s="259"/>
      <c r="N340" s="58"/>
      <c r="O340" s="30"/>
      <c r="P340" s="58"/>
      <c r="Q340" s="30"/>
      <c r="R340" s="134"/>
      <c r="S340" s="206"/>
      <c r="T340" s="290"/>
      <c r="U340" s="29" t="s">
        <v>36</v>
      </c>
      <c r="V340" s="187"/>
      <c r="W340" s="58"/>
      <c r="X340" s="188"/>
      <c r="Y340" s="188"/>
      <c r="Z340" s="188"/>
      <c r="AA340" s="64"/>
      <c r="AB340" s="64"/>
      <c r="AC340" s="189"/>
      <c r="AD340" s="259"/>
      <c r="AE340" s="259"/>
      <c r="AF340" s="58"/>
      <c r="AG340" s="30"/>
      <c r="AH340" s="58"/>
      <c r="AI340" s="30"/>
      <c r="AJ340" s="134"/>
      <c r="AK340" s="208"/>
      <c r="AL340" s="290"/>
      <c r="AM340" s="88" t="str">
        <f t="shared" si="29"/>
        <v/>
      </c>
      <c r="AN340" s="123" t="str">
        <f t="shared" si="30"/>
        <v/>
      </c>
      <c r="AO340" s="123" t="str">
        <f t="shared" si="31"/>
        <v/>
      </c>
      <c r="AP340" s="123" t="str">
        <f t="shared" si="32"/>
        <v/>
      </c>
      <c r="AQ340" s="89" t="str">
        <f t="shared" si="33"/>
        <v/>
      </c>
      <c r="AR340" s="39"/>
      <c r="AS340" s="234"/>
      <c r="AT340" s="39"/>
    </row>
    <row r="341" spans="2:46" ht="13.5" customHeight="1" x14ac:dyDescent="0.15">
      <c r="B341" s="290"/>
      <c r="C341" s="29" t="s">
        <v>38</v>
      </c>
      <c r="D341" s="187"/>
      <c r="E341" s="58"/>
      <c r="F341" s="188"/>
      <c r="G341" s="188"/>
      <c r="H341" s="188"/>
      <c r="I341" s="64"/>
      <c r="J341" s="64"/>
      <c r="K341" s="189"/>
      <c r="L341" s="259"/>
      <c r="M341" s="259"/>
      <c r="N341" s="58"/>
      <c r="O341" s="30"/>
      <c r="P341" s="58"/>
      <c r="Q341" s="30"/>
      <c r="R341" s="134"/>
      <c r="S341" s="206"/>
      <c r="T341" s="290"/>
      <c r="U341" s="29" t="s">
        <v>38</v>
      </c>
      <c r="V341" s="187"/>
      <c r="W341" s="58"/>
      <c r="X341" s="188"/>
      <c r="Y341" s="188"/>
      <c r="Z341" s="188"/>
      <c r="AA341" s="64"/>
      <c r="AB341" s="64"/>
      <c r="AC341" s="189"/>
      <c r="AD341" s="259"/>
      <c r="AE341" s="259"/>
      <c r="AF341" s="58"/>
      <c r="AG341" s="30"/>
      <c r="AH341" s="58"/>
      <c r="AI341" s="30"/>
      <c r="AJ341" s="134"/>
      <c r="AK341" s="208"/>
      <c r="AL341" s="290"/>
      <c r="AM341" s="88" t="str">
        <f t="shared" si="29"/>
        <v/>
      </c>
      <c r="AN341" s="123" t="str">
        <f t="shared" si="30"/>
        <v/>
      </c>
      <c r="AO341" s="123" t="str">
        <f t="shared" si="31"/>
        <v/>
      </c>
      <c r="AP341" s="123" t="str">
        <f t="shared" si="32"/>
        <v/>
      </c>
      <c r="AQ341" s="89" t="str">
        <f t="shared" si="33"/>
        <v/>
      </c>
      <c r="AR341" s="39"/>
      <c r="AS341" s="234"/>
      <c r="AT341" s="39"/>
    </row>
    <row r="342" spans="2:46" ht="13.5" customHeight="1" thickBot="1" x14ac:dyDescent="0.2">
      <c r="B342" s="291"/>
      <c r="C342" s="29"/>
      <c r="D342" s="187"/>
      <c r="E342" s="58"/>
      <c r="F342" s="190"/>
      <c r="G342" s="190"/>
      <c r="H342" s="190"/>
      <c r="I342" s="58"/>
      <c r="J342" s="58"/>
      <c r="K342" s="189"/>
      <c r="L342" s="259"/>
      <c r="M342" s="259"/>
      <c r="N342" s="58"/>
      <c r="O342" s="30"/>
      <c r="P342" s="58"/>
      <c r="Q342" s="30"/>
      <c r="R342" s="185"/>
      <c r="S342" s="206"/>
      <c r="T342" s="291"/>
      <c r="U342" s="29"/>
      <c r="V342" s="187"/>
      <c r="W342" s="58"/>
      <c r="X342" s="190"/>
      <c r="Y342" s="190"/>
      <c r="Z342" s="190"/>
      <c r="AA342" s="58"/>
      <c r="AB342" s="58"/>
      <c r="AC342" s="189"/>
      <c r="AD342" s="259"/>
      <c r="AE342" s="259"/>
      <c r="AF342" s="58"/>
      <c r="AG342" s="30"/>
      <c r="AH342" s="58"/>
      <c r="AI342" s="30"/>
      <c r="AJ342" s="185"/>
      <c r="AK342" s="208"/>
      <c r="AL342" s="291"/>
      <c r="AM342" s="124" t="str">
        <f t="shared" si="29"/>
        <v/>
      </c>
      <c r="AN342" s="125" t="str">
        <f t="shared" si="30"/>
        <v/>
      </c>
      <c r="AO342" s="125" t="str">
        <f t="shared" si="31"/>
        <v/>
      </c>
      <c r="AP342" s="125" t="str">
        <f t="shared" si="32"/>
        <v/>
      </c>
      <c r="AQ342" s="126" t="str">
        <f t="shared" si="33"/>
        <v/>
      </c>
      <c r="AR342" s="39"/>
      <c r="AS342" s="234"/>
      <c r="AT342" s="39"/>
    </row>
    <row r="343" spans="2:46" ht="13.5" customHeight="1" x14ac:dyDescent="0.15">
      <c r="B343" s="289" t="s">
        <v>134</v>
      </c>
      <c r="C343" s="27" t="s">
        <v>34</v>
      </c>
      <c r="D343" s="41"/>
      <c r="E343" s="57"/>
      <c r="F343" s="98"/>
      <c r="G343" s="98"/>
      <c r="H343" s="98"/>
      <c r="I343" s="62"/>
      <c r="J343" s="62"/>
      <c r="K343" s="63"/>
      <c r="L343" s="258"/>
      <c r="M343" s="258"/>
      <c r="N343" s="57"/>
      <c r="O343" s="28"/>
      <c r="P343" s="57"/>
      <c r="Q343" s="28"/>
      <c r="R343" s="133"/>
      <c r="S343" s="206"/>
      <c r="T343" s="289" t="s">
        <v>134</v>
      </c>
      <c r="U343" s="27" t="s">
        <v>34</v>
      </c>
      <c r="V343" s="41"/>
      <c r="W343" s="57"/>
      <c r="X343" s="98"/>
      <c r="Y343" s="98"/>
      <c r="Z343" s="98"/>
      <c r="AA343" s="62"/>
      <c r="AB343" s="62"/>
      <c r="AC343" s="63"/>
      <c r="AD343" s="258"/>
      <c r="AE343" s="258"/>
      <c r="AF343" s="57"/>
      <c r="AG343" s="28"/>
      <c r="AH343" s="57"/>
      <c r="AI343" s="28"/>
      <c r="AJ343" s="133"/>
      <c r="AK343" s="208"/>
      <c r="AL343" s="289" t="s">
        <v>134</v>
      </c>
      <c r="AM343" s="121" t="str">
        <f t="shared" si="29"/>
        <v/>
      </c>
      <c r="AN343" s="97" t="str">
        <f t="shared" si="30"/>
        <v/>
      </c>
      <c r="AO343" s="97" t="str">
        <f t="shared" si="31"/>
        <v/>
      </c>
      <c r="AP343" s="97" t="str">
        <f t="shared" si="32"/>
        <v/>
      </c>
      <c r="AQ343" s="122" t="str">
        <f t="shared" si="33"/>
        <v/>
      </c>
      <c r="AR343" s="39"/>
      <c r="AS343" s="234"/>
      <c r="AT343" s="39"/>
    </row>
    <row r="344" spans="2:46" ht="13.5" customHeight="1" x14ac:dyDescent="0.15">
      <c r="B344" s="290"/>
      <c r="C344" s="29" t="s">
        <v>35</v>
      </c>
      <c r="D344" s="187"/>
      <c r="E344" s="58"/>
      <c r="F344" s="188"/>
      <c r="G344" s="188"/>
      <c r="H344" s="188"/>
      <c r="I344" s="64"/>
      <c r="J344" s="64"/>
      <c r="K344" s="189"/>
      <c r="L344" s="259"/>
      <c r="M344" s="259"/>
      <c r="N344" s="58"/>
      <c r="O344" s="30"/>
      <c r="P344" s="58"/>
      <c r="Q344" s="30"/>
      <c r="R344" s="134"/>
      <c r="S344" s="206"/>
      <c r="T344" s="290"/>
      <c r="U344" s="29" t="s">
        <v>35</v>
      </c>
      <c r="V344" s="187"/>
      <c r="W344" s="58"/>
      <c r="X344" s="188"/>
      <c r="Y344" s="188"/>
      <c r="Z344" s="188"/>
      <c r="AA344" s="64"/>
      <c r="AB344" s="64"/>
      <c r="AC344" s="189"/>
      <c r="AD344" s="259"/>
      <c r="AE344" s="259"/>
      <c r="AF344" s="58"/>
      <c r="AG344" s="30"/>
      <c r="AH344" s="58"/>
      <c r="AI344" s="30"/>
      <c r="AJ344" s="134"/>
      <c r="AK344" s="208"/>
      <c r="AL344" s="290"/>
      <c r="AM344" s="88" t="str">
        <f t="shared" si="29"/>
        <v/>
      </c>
      <c r="AN344" s="123" t="str">
        <f t="shared" si="30"/>
        <v/>
      </c>
      <c r="AO344" s="123" t="str">
        <f t="shared" si="31"/>
        <v/>
      </c>
      <c r="AP344" s="123" t="str">
        <f t="shared" si="32"/>
        <v/>
      </c>
      <c r="AQ344" s="89" t="str">
        <f t="shared" si="33"/>
        <v/>
      </c>
      <c r="AR344" s="39"/>
      <c r="AS344" s="234"/>
      <c r="AT344" s="39"/>
    </row>
    <row r="345" spans="2:46" ht="13.5" customHeight="1" x14ac:dyDescent="0.15">
      <c r="B345" s="290"/>
      <c r="C345" s="29" t="s">
        <v>36</v>
      </c>
      <c r="D345" s="187"/>
      <c r="E345" s="58"/>
      <c r="F345" s="188"/>
      <c r="G345" s="188"/>
      <c r="H345" s="188"/>
      <c r="I345" s="64"/>
      <c r="J345" s="64"/>
      <c r="K345" s="189"/>
      <c r="L345" s="259"/>
      <c r="M345" s="259"/>
      <c r="N345" s="58"/>
      <c r="O345" s="30"/>
      <c r="P345" s="58"/>
      <c r="Q345" s="30"/>
      <c r="R345" s="134"/>
      <c r="S345" s="206"/>
      <c r="T345" s="290"/>
      <c r="U345" s="29" t="s">
        <v>36</v>
      </c>
      <c r="V345" s="187"/>
      <c r="W345" s="58"/>
      <c r="X345" s="188"/>
      <c r="Y345" s="188"/>
      <c r="Z345" s="188"/>
      <c r="AA345" s="64"/>
      <c r="AB345" s="64"/>
      <c r="AC345" s="189"/>
      <c r="AD345" s="259"/>
      <c r="AE345" s="259"/>
      <c r="AF345" s="58"/>
      <c r="AG345" s="30"/>
      <c r="AH345" s="58"/>
      <c r="AI345" s="30"/>
      <c r="AJ345" s="134"/>
      <c r="AK345" s="208"/>
      <c r="AL345" s="290"/>
      <c r="AM345" s="88" t="str">
        <f t="shared" si="29"/>
        <v/>
      </c>
      <c r="AN345" s="123" t="str">
        <f t="shared" si="30"/>
        <v/>
      </c>
      <c r="AO345" s="123" t="str">
        <f t="shared" si="31"/>
        <v/>
      </c>
      <c r="AP345" s="123" t="str">
        <f t="shared" si="32"/>
        <v/>
      </c>
      <c r="AQ345" s="89" t="str">
        <f t="shared" si="33"/>
        <v/>
      </c>
      <c r="AR345" s="39"/>
      <c r="AS345" s="234"/>
      <c r="AT345" s="39"/>
    </row>
    <row r="346" spans="2:46" ht="13.5" customHeight="1" x14ac:dyDescent="0.15">
      <c r="B346" s="290"/>
      <c r="C346" s="29" t="s">
        <v>38</v>
      </c>
      <c r="D346" s="187"/>
      <c r="E346" s="58"/>
      <c r="F346" s="188"/>
      <c r="G346" s="188"/>
      <c r="H346" s="188"/>
      <c r="I346" s="64"/>
      <c r="J346" s="64"/>
      <c r="K346" s="189"/>
      <c r="L346" s="259"/>
      <c r="M346" s="259"/>
      <c r="N346" s="58"/>
      <c r="O346" s="30"/>
      <c r="P346" s="58"/>
      <c r="Q346" s="30"/>
      <c r="R346" s="134"/>
      <c r="S346" s="206"/>
      <c r="T346" s="290"/>
      <c r="U346" s="29" t="s">
        <v>38</v>
      </c>
      <c r="V346" s="187"/>
      <c r="W346" s="58"/>
      <c r="X346" s="188"/>
      <c r="Y346" s="188"/>
      <c r="Z346" s="188"/>
      <c r="AA346" s="64"/>
      <c r="AB346" s="64"/>
      <c r="AC346" s="189"/>
      <c r="AD346" s="259"/>
      <c r="AE346" s="259"/>
      <c r="AF346" s="58"/>
      <c r="AG346" s="30"/>
      <c r="AH346" s="58"/>
      <c r="AI346" s="30"/>
      <c r="AJ346" s="134"/>
      <c r="AK346" s="208"/>
      <c r="AL346" s="290"/>
      <c r="AM346" s="88" t="str">
        <f t="shared" si="29"/>
        <v/>
      </c>
      <c r="AN346" s="123" t="str">
        <f t="shared" si="30"/>
        <v/>
      </c>
      <c r="AO346" s="123" t="str">
        <f t="shared" si="31"/>
        <v/>
      </c>
      <c r="AP346" s="123" t="str">
        <f t="shared" si="32"/>
        <v/>
      </c>
      <c r="AQ346" s="89" t="str">
        <f t="shared" si="33"/>
        <v/>
      </c>
      <c r="AR346" s="39"/>
      <c r="AS346" s="234"/>
      <c r="AT346" s="39"/>
    </row>
    <row r="347" spans="2:46" ht="13.5" customHeight="1" thickBot="1" x14ac:dyDescent="0.2">
      <c r="B347" s="291"/>
      <c r="C347" s="29"/>
      <c r="D347" s="187"/>
      <c r="E347" s="58"/>
      <c r="F347" s="190"/>
      <c r="G347" s="190"/>
      <c r="H347" s="190"/>
      <c r="I347" s="58"/>
      <c r="J347" s="58"/>
      <c r="K347" s="189"/>
      <c r="L347" s="259"/>
      <c r="M347" s="259"/>
      <c r="N347" s="58"/>
      <c r="O347" s="30"/>
      <c r="P347" s="58"/>
      <c r="Q347" s="30"/>
      <c r="R347" s="185"/>
      <c r="S347" s="206"/>
      <c r="T347" s="291"/>
      <c r="U347" s="29"/>
      <c r="V347" s="187"/>
      <c r="W347" s="58"/>
      <c r="X347" s="190"/>
      <c r="Y347" s="190"/>
      <c r="Z347" s="190"/>
      <c r="AA347" s="58"/>
      <c r="AB347" s="58"/>
      <c r="AC347" s="189"/>
      <c r="AD347" s="259"/>
      <c r="AE347" s="259"/>
      <c r="AF347" s="58"/>
      <c r="AG347" s="30"/>
      <c r="AH347" s="58"/>
      <c r="AI347" s="30"/>
      <c r="AJ347" s="185"/>
      <c r="AK347" s="208"/>
      <c r="AL347" s="291"/>
      <c r="AM347" s="124" t="str">
        <f t="shared" si="29"/>
        <v/>
      </c>
      <c r="AN347" s="125" t="str">
        <f t="shared" si="30"/>
        <v/>
      </c>
      <c r="AO347" s="125" t="str">
        <f t="shared" si="31"/>
        <v/>
      </c>
      <c r="AP347" s="125" t="str">
        <f t="shared" si="32"/>
        <v/>
      </c>
      <c r="AQ347" s="126" t="str">
        <f t="shared" si="33"/>
        <v/>
      </c>
      <c r="AR347" s="39"/>
      <c r="AS347" s="234"/>
      <c r="AT347" s="39"/>
    </row>
    <row r="348" spans="2:46" ht="13.5" customHeight="1" x14ac:dyDescent="0.15">
      <c r="B348" s="289" t="s">
        <v>135</v>
      </c>
      <c r="C348" s="27" t="s">
        <v>34</v>
      </c>
      <c r="D348" s="41"/>
      <c r="E348" s="57"/>
      <c r="F348" s="98"/>
      <c r="G348" s="98"/>
      <c r="H348" s="98"/>
      <c r="I348" s="62"/>
      <c r="J348" s="62"/>
      <c r="K348" s="63"/>
      <c r="L348" s="258"/>
      <c r="M348" s="258"/>
      <c r="N348" s="57"/>
      <c r="O348" s="28"/>
      <c r="P348" s="57"/>
      <c r="Q348" s="28"/>
      <c r="R348" s="133"/>
      <c r="S348" s="206"/>
      <c r="T348" s="289" t="s">
        <v>135</v>
      </c>
      <c r="U348" s="27" t="s">
        <v>34</v>
      </c>
      <c r="V348" s="41"/>
      <c r="W348" s="57"/>
      <c r="X348" s="98"/>
      <c r="Y348" s="98"/>
      <c r="Z348" s="98"/>
      <c r="AA348" s="62"/>
      <c r="AB348" s="62"/>
      <c r="AC348" s="63"/>
      <c r="AD348" s="258"/>
      <c r="AE348" s="258"/>
      <c r="AF348" s="57"/>
      <c r="AG348" s="28"/>
      <c r="AH348" s="57"/>
      <c r="AI348" s="28"/>
      <c r="AJ348" s="133"/>
      <c r="AK348" s="208"/>
      <c r="AL348" s="289" t="s">
        <v>135</v>
      </c>
      <c r="AM348" s="121" t="str">
        <f t="shared" si="29"/>
        <v/>
      </c>
      <c r="AN348" s="97" t="str">
        <f t="shared" si="30"/>
        <v/>
      </c>
      <c r="AO348" s="97" t="str">
        <f t="shared" si="31"/>
        <v/>
      </c>
      <c r="AP348" s="97" t="str">
        <f t="shared" si="32"/>
        <v/>
      </c>
      <c r="AQ348" s="122" t="str">
        <f t="shared" si="33"/>
        <v/>
      </c>
      <c r="AR348" s="39"/>
      <c r="AS348" s="234"/>
      <c r="AT348" s="39"/>
    </row>
    <row r="349" spans="2:46" ht="13.5" customHeight="1" x14ac:dyDescent="0.15">
      <c r="B349" s="290"/>
      <c r="C349" s="29" t="s">
        <v>35</v>
      </c>
      <c r="D349" s="187"/>
      <c r="E349" s="58"/>
      <c r="F349" s="188"/>
      <c r="G349" s="188"/>
      <c r="H349" s="188"/>
      <c r="I349" s="64"/>
      <c r="J349" s="64"/>
      <c r="K349" s="189"/>
      <c r="L349" s="259"/>
      <c r="M349" s="259"/>
      <c r="N349" s="58"/>
      <c r="O349" s="30"/>
      <c r="P349" s="58"/>
      <c r="Q349" s="30"/>
      <c r="R349" s="134"/>
      <c r="S349" s="206"/>
      <c r="T349" s="290"/>
      <c r="U349" s="29" t="s">
        <v>35</v>
      </c>
      <c r="V349" s="187"/>
      <c r="W349" s="58"/>
      <c r="X349" s="188"/>
      <c r="Y349" s="188"/>
      <c r="Z349" s="188"/>
      <c r="AA349" s="64"/>
      <c r="AB349" s="64"/>
      <c r="AC349" s="189"/>
      <c r="AD349" s="259"/>
      <c r="AE349" s="259"/>
      <c r="AF349" s="58"/>
      <c r="AG349" s="30"/>
      <c r="AH349" s="58"/>
      <c r="AI349" s="30"/>
      <c r="AJ349" s="134"/>
      <c r="AK349" s="208"/>
      <c r="AL349" s="290"/>
      <c r="AM349" s="88" t="str">
        <f t="shared" si="29"/>
        <v/>
      </c>
      <c r="AN349" s="123" t="str">
        <f t="shared" si="30"/>
        <v/>
      </c>
      <c r="AO349" s="123" t="str">
        <f t="shared" si="31"/>
        <v/>
      </c>
      <c r="AP349" s="123" t="str">
        <f t="shared" si="32"/>
        <v/>
      </c>
      <c r="AQ349" s="89" t="str">
        <f t="shared" si="33"/>
        <v/>
      </c>
      <c r="AR349" s="39"/>
      <c r="AS349" s="234"/>
      <c r="AT349" s="39"/>
    </row>
    <row r="350" spans="2:46" ht="13.5" customHeight="1" x14ac:dyDescent="0.15">
      <c r="B350" s="290"/>
      <c r="C350" s="29" t="s">
        <v>36</v>
      </c>
      <c r="D350" s="187"/>
      <c r="E350" s="58"/>
      <c r="F350" s="188"/>
      <c r="G350" s="188"/>
      <c r="H350" s="188"/>
      <c r="I350" s="64"/>
      <c r="J350" s="64"/>
      <c r="K350" s="189"/>
      <c r="L350" s="259"/>
      <c r="M350" s="259"/>
      <c r="N350" s="58"/>
      <c r="O350" s="30"/>
      <c r="P350" s="58"/>
      <c r="Q350" s="30"/>
      <c r="R350" s="134"/>
      <c r="S350" s="206"/>
      <c r="T350" s="290"/>
      <c r="U350" s="29" t="s">
        <v>36</v>
      </c>
      <c r="V350" s="187"/>
      <c r="W350" s="58"/>
      <c r="X350" s="188"/>
      <c r="Y350" s="188"/>
      <c r="Z350" s="188"/>
      <c r="AA350" s="64"/>
      <c r="AB350" s="64"/>
      <c r="AC350" s="189"/>
      <c r="AD350" s="259"/>
      <c r="AE350" s="259"/>
      <c r="AF350" s="58"/>
      <c r="AG350" s="30"/>
      <c r="AH350" s="58"/>
      <c r="AI350" s="30"/>
      <c r="AJ350" s="134"/>
      <c r="AK350" s="208"/>
      <c r="AL350" s="290"/>
      <c r="AM350" s="88" t="str">
        <f t="shared" si="29"/>
        <v/>
      </c>
      <c r="AN350" s="123" t="str">
        <f t="shared" si="30"/>
        <v/>
      </c>
      <c r="AO350" s="123" t="str">
        <f t="shared" si="31"/>
        <v/>
      </c>
      <c r="AP350" s="123" t="str">
        <f t="shared" si="32"/>
        <v/>
      </c>
      <c r="AQ350" s="89" t="str">
        <f t="shared" si="33"/>
        <v/>
      </c>
      <c r="AR350" s="39"/>
      <c r="AS350" s="234"/>
      <c r="AT350" s="39"/>
    </row>
    <row r="351" spans="2:46" ht="13.5" customHeight="1" x14ac:dyDescent="0.15">
      <c r="B351" s="290"/>
      <c r="C351" s="29" t="s">
        <v>38</v>
      </c>
      <c r="D351" s="187"/>
      <c r="E351" s="58"/>
      <c r="F351" s="188"/>
      <c r="G351" s="188"/>
      <c r="H351" s="188"/>
      <c r="I351" s="64"/>
      <c r="J351" s="64"/>
      <c r="K351" s="189"/>
      <c r="L351" s="259"/>
      <c r="M351" s="259"/>
      <c r="N351" s="58"/>
      <c r="O351" s="30"/>
      <c r="P351" s="58"/>
      <c r="Q351" s="30"/>
      <c r="R351" s="134"/>
      <c r="S351" s="206"/>
      <c r="T351" s="290"/>
      <c r="U351" s="29" t="s">
        <v>38</v>
      </c>
      <c r="V351" s="187"/>
      <c r="W351" s="58"/>
      <c r="X351" s="188"/>
      <c r="Y351" s="188"/>
      <c r="Z351" s="188"/>
      <c r="AA351" s="64"/>
      <c r="AB351" s="64"/>
      <c r="AC351" s="189"/>
      <c r="AD351" s="259"/>
      <c r="AE351" s="259"/>
      <c r="AF351" s="58"/>
      <c r="AG351" s="30"/>
      <c r="AH351" s="58"/>
      <c r="AI351" s="30"/>
      <c r="AJ351" s="134"/>
      <c r="AK351" s="208"/>
      <c r="AL351" s="290"/>
      <c r="AM351" s="88" t="str">
        <f t="shared" si="29"/>
        <v/>
      </c>
      <c r="AN351" s="123" t="str">
        <f t="shared" si="30"/>
        <v/>
      </c>
      <c r="AO351" s="123" t="str">
        <f t="shared" si="31"/>
        <v/>
      </c>
      <c r="AP351" s="123" t="str">
        <f t="shared" si="32"/>
        <v/>
      </c>
      <c r="AQ351" s="89" t="str">
        <f t="shared" si="33"/>
        <v/>
      </c>
      <c r="AR351" s="39"/>
      <c r="AS351" s="234"/>
      <c r="AT351" s="39"/>
    </row>
    <row r="352" spans="2:46" ht="13.5" customHeight="1" thickBot="1" x14ac:dyDescent="0.2">
      <c r="B352" s="291"/>
      <c r="C352" s="29"/>
      <c r="D352" s="187"/>
      <c r="E352" s="58"/>
      <c r="F352" s="190"/>
      <c r="G352" s="190"/>
      <c r="H352" s="190"/>
      <c r="I352" s="58"/>
      <c r="J352" s="58"/>
      <c r="K352" s="189"/>
      <c r="L352" s="259"/>
      <c r="M352" s="259"/>
      <c r="N352" s="58"/>
      <c r="O352" s="30"/>
      <c r="P352" s="58"/>
      <c r="Q352" s="30"/>
      <c r="R352" s="185"/>
      <c r="S352" s="206"/>
      <c r="T352" s="291"/>
      <c r="U352" s="29"/>
      <c r="V352" s="187"/>
      <c r="W352" s="58"/>
      <c r="X352" s="190"/>
      <c r="Y352" s="190"/>
      <c r="Z352" s="190"/>
      <c r="AA352" s="58"/>
      <c r="AB352" s="58"/>
      <c r="AC352" s="189"/>
      <c r="AD352" s="259"/>
      <c r="AE352" s="259"/>
      <c r="AF352" s="58"/>
      <c r="AG352" s="30"/>
      <c r="AH352" s="58"/>
      <c r="AI352" s="30"/>
      <c r="AJ352" s="185"/>
      <c r="AK352" s="208"/>
      <c r="AL352" s="291"/>
      <c r="AM352" s="124" t="str">
        <f t="shared" si="29"/>
        <v/>
      </c>
      <c r="AN352" s="125" t="str">
        <f t="shared" si="30"/>
        <v/>
      </c>
      <c r="AO352" s="125" t="str">
        <f t="shared" si="31"/>
        <v/>
      </c>
      <c r="AP352" s="125" t="str">
        <f t="shared" si="32"/>
        <v/>
      </c>
      <c r="AQ352" s="126" t="str">
        <f t="shared" si="33"/>
        <v/>
      </c>
      <c r="AR352" s="39"/>
      <c r="AS352" s="234"/>
      <c r="AT352" s="39"/>
    </row>
    <row r="353" spans="2:46" ht="13.5" customHeight="1" x14ac:dyDescent="0.15">
      <c r="B353" s="289" t="s">
        <v>136</v>
      </c>
      <c r="C353" s="27" t="s">
        <v>34</v>
      </c>
      <c r="D353" s="41"/>
      <c r="E353" s="57"/>
      <c r="F353" s="98"/>
      <c r="G353" s="98"/>
      <c r="H353" s="98"/>
      <c r="I353" s="62"/>
      <c r="J353" s="62"/>
      <c r="K353" s="63"/>
      <c r="L353" s="258"/>
      <c r="M353" s="258"/>
      <c r="N353" s="57"/>
      <c r="O353" s="28"/>
      <c r="P353" s="57"/>
      <c r="Q353" s="28"/>
      <c r="R353" s="133"/>
      <c r="S353" s="206"/>
      <c r="T353" s="289" t="s">
        <v>136</v>
      </c>
      <c r="U353" s="27" t="s">
        <v>34</v>
      </c>
      <c r="V353" s="41"/>
      <c r="W353" s="57"/>
      <c r="X353" s="98"/>
      <c r="Y353" s="98"/>
      <c r="Z353" s="98"/>
      <c r="AA353" s="62"/>
      <c r="AB353" s="62"/>
      <c r="AC353" s="63"/>
      <c r="AD353" s="258"/>
      <c r="AE353" s="258"/>
      <c r="AF353" s="57"/>
      <c r="AG353" s="28"/>
      <c r="AH353" s="57"/>
      <c r="AI353" s="28"/>
      <c r="AJ353" s="133"/>
      <c r="AK353" s="208"/>
      <c r="AL353" s="289" t="s">
        <v>136</v>
      </c>
      <c r="AM353" s="121" t="str">
        <f t="shared" ref="AM353:AM416" si="34">IF(OR(X353="",F353=""),"",X353-F353)</f>
        <v/>
      </c>
      <c r="AN353" s="97" t="str">
        <f t="shared" ref="AN353:AN416" si="35">IF(OR(Y353="",G353=""),"",Y353-G353)</f>
        <v/>
      </c>
      <c r="AO353" s="97" t="str">
        <f t="shared" ref="AO353:AO416" si="36">IF(OR(Z353="",H353=""),"",Z353-H353)</f>
        <v/>
      </c>
      <c r="AP353" s="97" t="str">
        <f t="shared" ref="AP353:AP416" si="37">IF(OR(AA353="",I353=""),"",AA353-I353)</f>
        <v/>
      </c>
      <c r="AQ353" s="122" t="str">
        <f t="shared" ref="AQ353:AQ416" si="38">IF(OR(AB353="",J353=""),"",AB353-J353)</f>
        <v/>
      </c>
      <c r="AR353" s="39"/>
      <c r="AS353" s="234"/>
      <c r="AT353" s="39"/>
    </row>
    <row r="354" spans="2:46" ht="13.5" customHeight="1" x14ac:dyDescent="0.15">
      <c r="B354" s="290"/>
      <c r="C354" s="29" t="s">
        <v>35</v>
      </c>
      <c r="D354" s="187"/>
      <c r="E354" s="58"/>
      <c r="F354" s="188"/>
      <c r="G354" s="188"/>
      <c r="H354" s="188"/>
      <c r="I354" s="64"/>
      <c r="J354" s="64"/>
      <c r="K354" s="189"/>
      <c r="L354" s="259"/>
      <c r="M354" s="259"/>
      <c r="N354" s="58"/>
      <c r="O354" s="30"/>
      <c r="P354" s="58"/>
      <c r="Q354" s="30"/>
      <c r="R354" s="134"/>
      <c r="S354" s="206"/>
      <c r="T354" s="290"/>
      <c r="U354" s="29" t="s">
        <v>35</v>
      </c>
      <c r="V354" s="187"/>
      <c r="W354" s="58"/>
      <c r="X354" s="188"/>
      <c r="Y354" s="188"/>
      <c r="Z354" s="188"/>
      <c r="AA354" s="64"/>
      <c r="AB354" s="64"/>
      <c r="AC354" s="189"/>
      <c r="AD354" s="259"/>
      <c r="AE354" s="259"/>
      <c r="AF354" s="58"/>
      <c r="AG354" s="30"/>
      <c r="AH354" s="58"/>
      <c r="AI354" s="30"/>
      <c r="AJ354" s="134"/>
      <c r="AK354" s="208"/>
      <c r="AL354" s="290"/>
      <c r="AM354" s="88" t="str">
        <f t="shared" si="34"/>
        <v/>
      </c>
      <c r="AN354" s="123" t="str">
        <f t="shared" si="35"/>
        <v/>
      </c>
      <c r="AO354" s="123" t="str">
        <f t="shared" si="36"/>
        <v/>
      </c>
      <c r="AP354" s="123" t="str">
        <f t="shared" si="37"/>
        <v/>
      </c>
      <c r="AQ354" s="89" t="str">
        <f t="shared" si="38"/>
        <v/>
      </c>
      <c r="AR354" s="39"/>
      <c r="AS354" s="234"/>
      <c r="AT354" s="39"/>
    </row>
    <row r="355" spans="2:46" ht="13.5" customHeight="1" x14ac:dyDescent="0.15">
      <c r="B355" s="290"/>
      <c r="C355" s="29" t="s">
        <v>36</v>
      </c>
      <c r="D355" s="187"/>
      <c r="E355" s="58"/>
      <c r="F355" s="188"/>
      <c r="G355" s="188"/>
      <c r="H355" s="188"/>
      <c r="I355" s="64"/>
      <c r="J355" s="64"/>
      <c r="K355" s="189"/>
      <c r="L355" s="259"/>
      <c r="M355" s="259"/>
      <c r="N355" s="58"/>
      <c r="O355" s="30"/>
      <c r="P355" s="58"/>
      <c r="Q355" s="30"/>
      <c r="R355" s="134"/>
      <c r="S355" s="206"/>
      <c r="T355" s="290"/>
      <c r="U355" s="29" t="s">
        <v>36</v>
      </c>
      <c r="V355" s="187"/>
      <c r="W355" s="58"/>
      <c r="X355" s="188"/>
      <c r="Y355" s="188"/>
      <c r="Z355" s="188"/>
      <c r="AA355" s="64"/>
      <c r="AB355" s="64"/>
      <c r="AC355" s="189"/>
      <c r="AD355" s="259"/>
      <c r="AE355" s="259"/>
      <c r="AF355" s="58"/>
      <c r="AG355" s="30"/>
      <c r="AH355" s="58"/>
      <c r="AI355" s="30"/>
      <c r="AJ355" s="134"/>
      <c r="AK355" s="208"/>
      <c r="AL355" s="290"/>
      <c r="AM355" s="88" t="str">
        <f t="shared" si="34"/>
        <v/>
      </c>
      <c r="AN355" s="123" t="str">
        <f t="shared" si="35"/>
        <v/>
      </c>
      <c r="AO355" s="123" t="str">
        <f t="shared" si="36"/>
        <v/>
      </c>
      <c r="AP355" s="123" t="str">
        <f t="shared" si="37"/>
        <v/>
      </c>
      <c r="AQ355" s="89" t="str">
        <f t="shared" si="38"/>
        <v/>
      </c>
      <c r="AR355" s="39"/>
      <c r="AS355" s="234"/>
      <c r="AT355" s="39"/>
    </row>
    <row r="356" spans="2:46" ht="13.5" customHeight="1" x14ac:dyDescent="0.15">
      <c r="B356" s="290"/>
      <c r="C356" s="29" t="s">
        <v>38</v>
      </c>
      <c r="D356" s="187"/>
      <c r="E356" s="58"/>
      <c r="F356" s="188"/>
      <c r="G356" s="188"/>
      <c r="H356" s="188"/>
      <c r="I356" s="64"/>
      <c r="J356" s="64"/>
      <c r="K356" s="189"/>
      <c r="L356" s="259"/>
      <c r="M356" s="259"/>
      <c r="N356" s="58"/>
      <c r="O356" s="30"/>
      <c r="P356" s="58"/>
      <c r="Q356" s="30"/>
      <c r="R356" s="134"/>
      <c r="S356" s="206"/>
      <c r="T356" s="290"/>
      <c r="U356" s="29" t="s">
        <v>38</v>
      </c>
      <c r="V356" s="187"/>
      <c r="W356" s="58"/>
      <c r="X356" s="188"/>
      <c r="Y356" s="188"/>
      <c r="Z356" s="188"/>
      <c r="AA356" s="64"/>
      <c r="AB356" s="64"/>
      <c r="AC356" s="189"/>
      <c r="AD356" s="259"/>
      <c r="AE356" s="259"/>
      <c r="AF356" s="58"/>
      <c r="AG356" s="30"/>
      <c r="AH356" s="58"/>
      <c r="AI356" s="30"/>
      <c r="AJ356" s="134"/>
      <c r="AK356" s="208"/>
      <c r="AL356" s="290"/>
      <c r="AM356" s="88" t="str">
        <f t="shared" si="34"/>
        <v/>
      </c>
      <c r="AN356" s="123" t="str">
        <f t="shared" si="35"/>
        <v/>
      </c>
      <c r="AO356" s="123" t="str">
        <f t="shared" si="36"/>
        <v/>
      </c>
      <c r="AP356" s="123" t="str">
        <f t="shared" si="37"/>
        <v/>
      </c>
      <c r="AQ356" s="89" t="str">
        <f t="shared" si="38"/>
        <v/>
      </c>
      <c r="AR356" s="39"/>
      <c r="AS356" s="234"/>
      <c r="AT356" s="39"/>
    </row>
    <row r="357" spans="2:46" ht="13.5" customHeight="1" thickBot="1" x14ac:dyDescent="0.2">
      <c r="B357" s="291"/>
      <c r="C357" s="29"/>
      <c r="D357" s="187"/>
      <c r="E357" s="58"/>
      <c r="F357" s="190"/>
      <c r="G357" s="190"/>
      <c r="H357" s="190"/>
      <c r="I357" s="58"/>
      <c r="J357" s="58"/>
      <c r="K357" s="189"/>
      <c r="L357" s="259"/>
      <c r="M357" s="259"/>
      <c r="N357" s="58"/>
      <c r="O357" s="30"/>
      <c r="P357" s="58"/>
      <c r="Q357" s="30"/>
      <c r="R357" s="185"/>
      <c r="S357" s="206"/>
      <c r="T357" s="291"/>
      <c r="U357" s="29"/>
      <c r="V357" s="187"/>
      <c r="W357" s="58"/>
      <c r="X357" s="190"/>
      <c r="Y357" s="190"/>
      <c r="Z357" s="190"/>
      <c r="AA357" s="58"/>
      <c r="AB357" s="58"/>
      <c r="AC357" s="189"/>
      <c r="AD357" s="259"/>
      <c r="AE357" s="259"/>
      <c r="AF357" s="58"/>
      <c r="AG357" s="30"/>
      <c r="AH357" s="58"/>
      <c r="AI357" s="30"/>
      <c r="AJ357" s="185"/>
      <c r="AK357" s="208"/>
      <c r="AL357" s="291"/>
      <c r="AM357" s="124" t="str">
        <f t="shared" si="34"/>
        <v/>
      </c>
      <c r="AN357" s="125" t="str">
        <f t="shared" si="35"/>
        <v/>
      </c>
      <c r="AO357" s="125" t="str">
        <f t="shared" si="36"/>
        <v/>
      </c>
      <c r="AP357" s="125" t="str">
        <f t="shared" si="37"/>
        <v/>
      </c>
      <c r="AQ357" s="126" t="str">
        <f t="shared" si="38"/>
        <v/>
      </c>
      <c r="AR357" s="39"/>
      <c r="AS357" s="234"/>
      <c r="AT357" s="39"/>
    </row>
    <row r="358" spans="2:46" ht="13.5" customHeight="1" x14ac:dyDescent="0.15">
      <c r="B358" s="289" t="s">
        <v>137</v>
      </c>
      <c r="C358" s="27" t="s">
        <v>34</v>
      </c>
      <c r="D358" s="41"/>
      <c r="E358" s="57"/>
      <c r="F358" s="98"/>
      <c r="G358" s="98"/>
      <c r="H358" s="98"/>
      <c r="I358" s="62"/>
      <c r="J358" s="62"/>
      <c r="K358" s="63"/>
      <c r="L358" s="258"/>
      <c r="M358" s="258"/>
      <c r="N358" s="57"/>
      <c r="O358" s="28"/>
      <c r="P358" s="57"/>
      <c r="Q358" s="28"/>
      <c r="R358" s="133"/>
      <c r="S358" s="206"/>
      <c r="T358" s="289" t="s">
        <v>137</v>
      </c>
      <c r="U358" s="27" t="s">
        <v>34</v>
      </c>
      <c r="V358" s="41"/>
      <c r="W358" s="57"/>
      <c r="X358" s="98"/>
      <c r="Y358" s="98"/>
      <c r="Z358" s="98"/>
      <c r="AA358" s="62"/>
      <c r="AB358" s="62"/>
      <c r="AC358" s="63"/>
      <c r="AD358" s="258"/>
      <c r="AE358" s="258"/>
      <c r="AF358" s="57"/>
      <c r="AG358" s="28"/>
      <c r="AH358" s="57"/>
      <c r="AI358" s="28"/>
      <c r="AJ358" s="133"/>
      <c r="AK358" s="208"/>
      <c r="AL358" s="289" t="s">
        <v>137</v>
      </c>
      <c r="AM358" s="121" t="str">
        <f t="shared" si="34"/>
        <v/>
      </c>
      <c r="AN358" s="97" t="str">
        <f t="shared" si="35"/>
        <v/>
      </c>
      <c r="AO358" s="97" t="str">
        <f t="shared" si="36"/>
        <v/>
      </c>
      <c r="AP358" s="97" t="str">
        <f t="shared" si="37"/>
        <v/>
      </c>
      <c r="AQ358" s="122" t="str">
        <f t="shared" si="38"/>
        <v/>
      </c>
      <c r="AR358" s="39"/>
      <c r="AS358" s="234"/>
      <c r="AT358" s="39"/>
    </row>
    <row r="359" spans="2:46" ht="13.5" customHeight="1" x14ac:dyDescent="0.15">
      <c r="B359" s="290"/>
      <c r="C359" s="29" t="s">
        <v>35</v>
      </c>
      <c r="D359" s="187"/>
      <c r="E359" s="58"/>
      <c r="F359" s="188"/>
      <c r="G359" s="188"/>
      <c r="H359" s="188"/>
      <c r="I359" s="64"/>
      <c r="J359" s="64"/>
      <c r="K359" s="189"/>
      <c r="L359" s="259"/>
      <c r="M359" s="259"/>
      <c r="N359" s="58"/>
      <c r="O359" s="30"/>
      <c r="P359" s="58"/>
      <c r="Q359" s="30"/>
      <c r="R359" s="134"/>
      <c r="S359" s="206"/>
      <c r="T359" s="290"/>
      <c r="U359" s="29" t="s">
        <v>35</v>
      </c>
      <c r="V359" s="187"/>
      <c r="W359" s="58"/>
      <c r="X359" s="188"/>
      <c r="Y359" s="188"/>
      <c r="Z359" s="188"/>
      <c r="AA359" s="64"/>
      <c r="AB359" s="64"/>
      <c r="AC359" s="189"/>
      <c r="AD359" s="259"/>
      <c r="AE359" s="259"/>
      <c r="AF359" s="58"/>
      <c r="AG359" s="30"/>
      <c r="AH359" s="58"/>
      <c r="AI359" s="30"/>
      <c r="AJ359" s="134"/>
      <c r="AK359" s="208"/>
      <c r="AL359" s="290"/>
      <c r="AM359" s="88" t="str">
        <f t="shared" si="34"/>
        <v/>
      </c>
      <c r="AN359" s="123" t="str">
        <f t="shared" si="35"/>
        <v/>
      </c>
      <c r="AO359" s="123" t="str">
        <f t="shared" si="36"/>
        <v/>
      </c>
      <c r="AP359" s="123" t="str">
        <f t="shared" si="37"/>
        <v/>
      </c>
      <c r="AQ359" s="89" t="str">
        <f t="shared" si="38"/>
        <v/>
      </c>
      <c r="AR359" s="39"/>
      <c r="AS359" s="234"/>
      <c r="AT359" s="39"/>
    </row>
    <row r="360" spans="2:46" ht="13.5" customHeight="1" x14ac:dyDescent="0.15">
      <c r="B360" s="290"/>
      <c r="C360" s="29" t="s">
        <v>36</v>
      </c>
      <c r="D360" s="187"/>
      <c r="E360" s="58"/>
      <c r="F360" s="188"/>
      <c r="G360" s="188"/>
      <c r="H360" s="188"/>
      <c r="I360" s="64"/>
      <c r="J360" s="64"/>
      <c r="K360" s="189"/>
      <c r="L360" s="259"/>
      <c r="M360" s="259"/>
      <c r="N360" s="58"/>
      <c r="O360" s="30"/>
      <c r="P360" s="58"/>
      <c r="Q360" s="30"/>
      <c r="R360" s="134"/>
      <c r="S360" s="206"/>
      <c r="T360" s="290"/>
      <c r="U360" s="29" t="s">
        <v>36</v>
      </c>
      <c r="V360" s="187"/>
      <c r="W360" s="58"/>
      <c r="X360" s="188"/>
      <c r="Y360" s="188"/>
      <c r="Z360" s="188"/>
      <c r="AA360" s="64"/>
      <c r="AB360" s="64"/>
      <c r="AC360" s="189"/>
      <c r="AD360" s="259"/>
      <c r="AE360" s="259"/>
      <c r="AF360" s="58"/>
      <c r="AG360" s="30"/>
      <c r="AH360" s="58"/>
      <c r="AI360" s="30"/>
      <c r="AJ360" s="134"/>
      <c r="AK360" s="208"/>
      <c r="AL360" s="290"/>
      <c r="AM360" s="88" t="str">
        <f t="shared" si="34"/>
        <v/>
      </c>
      <c r="AN360" s="123" t="str">
        <f t="shared" si="35"/>
        <v/>
      </c>
      <c r="AO360" s="123" t="str">
        <f t="shared" si="36"/>
        <v/>
      </c>
      <c r="AP360" s="123" t="str">
        <f t="shared" si="37"/>
        <v/>
      </c>
      <c r="AQ360" s="89" t="str">
        <f t="shared" si="38"/>
        <v/>
      </c>
      <c r="AR360" s="39"/>
      <c r="AS360" s="234"/>
      <c r="AT360" s="39"/>
    </row>
    <row r="361" spans="2:46" ht="13.5" customHeight="1" x14ac:dyDescent="0.15">
      <c r="B361" s="290"/>
      <c r="C361" s="29" t="s">
        <v>38</v>
      </c>
      <c r="D361" s="187"/>
      <c r="E361" s="58"/>
      <c r="F361" s="188"/>
      <c r="G361" s="188"/>
      <c r="H361" s="188"/>
      <c r="I361" s="64"/>
      <c r="J361" s="64"/>
      <c r="K361" s="189"/>
      <c r="L361" s="259"/>
      <c r="M361" s="259"/>
      <c r="N361" s="58"/>
      <c r="O361" s="30"/>
      <c r="P361" s="58"/>
      <c r="Q361" s="30"/>
      <c r="R361" s="134"/>
      <c r="S361" s="206"/>
      <c r="T361" s="290"/>
      <c r="U361" s="29" t="s">
        <v>38</v>
      </c>
      <c r="V361" s="187"/>
      <c r="W361" s="58"/>
      <c r="X361" s="188"/>
      <c r="Y361" s="188"/>
      <c r="Z361" s="188"/>
      <c r="AA361" s="64"/>
      <c r="AB361" s="64"/>
      <c r="AC361" s="189"/>
      <c r="AD361" s="259"/>
      <c r="AE361" s="259"/>
      <c r="AF361" s="58"/>
      <c r="AG361" s="30"/>
      <c r="AH361" s="58"/>
      <c r="AI361" s="30"/>
      <c r="AJ361" s="134"/>
      <c r="AK361" s="208"/>
      <c r="AL361" s="290"/>
      <c r="AM361" s="88" t="str">
        <f t="shared" si="34"/>
        <v/>
      </c>
      <c r="AN361" s="123" t="str">
        <f t="shared" si="35"/>
        <v/>
      </c>
      <c r="AO361" s="123" t="str">
        <f t="shared" si="36"/>
        <v/>
      </c>
      <c r="AP361" s="123" t="str">
        <f t="shared" si="37"/>
        <v/>
      </c>
      <c r="AQ361" s="89" t="str">
        <f t="shared" si="38"/>
        <v/>
      </c>
      <c r="AR361" s="39"/>
      <c r="AS361" s="234"/>
      <c r="AT361" s="39"/>
    </row>
    <row r="362" spans="2:46" ht="13.5" customHeight="1" thickBot="1" x14ac:dyDescent="0.2">
      <c r="B362" s="291"/>
      <c r="C362" s="29"/>
      <c r="D362" s="187"/>
      <c r="E362" s="58"/>
      <c r="F362" s="190"/>
      <c r="G362" s="190"/>
      <c r="H362" s="190"/>
      <c r="I362" s="58"/>
      <c r="J362" s="58"/>
      <c r="K362" s="189"/>
      <c r="L362" s="259"/>
      <c r="M362" s="259"/>
      <c r="N362" s="58"/>
      <c r="O362" s="30"/>
      <c r="P362" s="58"/>
      <c r="Q362" s="30"/>
      <c r="R362" s="185"/>
      <c r="S362" s="206"/>
      <c r="T362" s="291"/>
      <c r="U362" s="29"/>
      <c r="V362" s="187"/>
      <c r="W362" s="58"/>
      <c r="X362" s="190"/>
      <c r="Y362" s="190"/>
      <c r="Z362" s="190"/>
      <c r="AA362" s="58"/>
      <c r="AB362" s="58"/>
      <c r="AC362" s="189"/>
      <c r="AD362" s="259"/>
      <c r="AE362" s="259"/>
      <c r="AF362" s="58"/>
      <c r="AG362" s="30"/>
      <c r="AH362" s="58"/>
      <c r="AI362" s="30"/>
      <c r="AJ362" s="185"/>
      <c r="AK362" s="208"/>
      <c r="AL362" s="291"/>
      <c r="AM362" s="124" t="str">
        <f t="shared" si="34"/>
        <v/>
      </c>
      <c r="AN362" s="125" t="str">
        <f t="shared" si="35"/>
        <v/>
      </c>
      <c r="AO362" s="125" t="str">
        <f t="shared" si="36"/>
        <v/>
      </c>
      <c r="AP362" s="125" t="str">
        <f t="shared" si="37"/>
        <v/>
      </c>
      <c r="AQ362" s="126" t="str">
        <f t="shared" si="38"/>
        <v/>
      </c>
      <c r="AR362" s="39"/>
      <c r="AS362" s="234"/>
      <c r="AT362" s="39"/>
    </row>
    <row r="363" spans="2:46" ht="13.5" customHeight="1" x14ac:dyDescent="0.15">
      <c r="B363" s="289" t="s">
        <v>138</v>
      </c>
      <c r="C363" s="27" t="s">
        <v>34</v>
      </c>
      <c r="D363" s="41"/>
      <c r="E363" s="57"/>
      <c r="F363" s="98"/>
      <c r="G363" s="98"/>
      <c r="H363" s="98"/>
      <c r="I363" s="62"/>
      <c r="J363" s="62"/>
      <c r="K363" s="63"/>
      <c r="L363" s="258"/>
      <c r="M363" s="258"/>
      <c r="N363" s="57"/>
      <c r="O363" s="28"/>
      <c r="P363" s="57"/>
      <c r="Q363" s="28"/>
      <c r="R363" s="133"/>
      <c r="S363" s="206"/>
      <c r="T363" s="289" t="s">
        <v>138</v>
      </c>
      <c r="U363" s="27" t="s">
        <v>34</v>
      </c>
      <c r="V363" s="41"/>
      <c r="W363" s="57"/>
      <c r="X363" s="98"/>
      <c r="Y363" s="98"/>
      <c r="Z363" s="98"/>
      <c r="AA363" s="62"/>
      <c r="AB363" s="62"/>
      <c r="AC363" s="63"/>
      <c r="AD363" s="258"/>
      <c r="AE363" s="258"/>
      <c r="AF363" s="57"/>
      <c r="AG363" s="28"/>
      <c r="AH363" s="57"/>
      <c r="AI363" s="28"/>
      <c r="AJ363" s="133"/>
      <c r="AK363" s="208"/>
      <c r="AL363" s="289" t="s">
        <v>138</v>
      </c>
      <c r="AM363" s="121" t="str">
        <f t="shared" si="34"/>
        <v/>
      </c>
      <c r="AN363" s="97" t="str">
        <f t="shared" si="35"/>
        <v/>
      </c>
      <c r="AO363" s="97" t="str">
        <f t="shared" si="36"/>
        <v/>
      </c>
      <c r="AP363" s="97" t="str">
        <f t="shared" si="37"/>
        <v/>
      </c>
      <c r="AQ363" s="122" t="str">
        <f t="shared" si="38"/>
        <v/>
      </c>
      <c r="AR363" s="39"/>
      <c r="AS363" s="234"/>
      <c r="AT363" s="39"/>
    </row>
    <row r="364" spans="2:46" ht="13.5" customHeight="1" x14ac:dyDescent="0.15">
      <c r="B364" s="290"/>
      <c r="C364" s="29" t="s">
        <v>35</v>
      </c>
      <c r="D364" s="187"/>
      <c r="E364" s="58"/>
      <c r="F364" s="188"/>
      <c r="G364" s="188"/>
      <c r="H364" s="188"/>
      <c r="I364" s="64"/>
      <c r="J364" s="64"/>
      <c r="K364" s="189"/>
      <c r="L364" s="259"/>
      <c r="M364" s="259"/>
      <c r="N364" s="58"/>
      <c r="O364" s="30"/>
      <c r="P364" s="58"/>
      <c r="Q364" s="30"/>
      <c r="R364" s="134"/>
      <c r="S364" s="206"/>
      <c r="T364" s="290"/>
      <c r="U364" s="29" t="s">
        <v>35</v>
      </c>
      <c r="V364" s="187"/>
      <c r="W364" s="58"/>
      <c r="X364" s="188"/>
      <c r="Y364" s="188"/>
      <c r="Z364" s="188"/>
      <c r="AA364" s="64"/>
      <c r="AB364" s="64"/>
      <c r="AC364" s="189"/>
      <c r="AD364" s="259"/>
      <c r="AE364" s="259"/>
      <c r="AF364" s="58"/>
      <c r="AG364" s="30"/>
      <c r="AH364" s="58"/>
      <c r="AI364" s="30"/>
      <c r="AJ364" s="134"/>
      <c r="AK364" s="208"/>
      <c r="AL364" s="290"/>
      <c r="AM364" s="88" t="str">
        <f t="shared" si="34"/>
        <v/>
      </c>
      <c r="AN364" s="123" t="str">
        <f t="shared" si="35"/>
        <v/>
      </c>
      <c r="AO364" s="123" t="str">
        <f t="shared" si="36"/>
        <v/>
      </c>
      <c r="AP364" s="123" t="str">
        <f t="shared" si="37"/>
        <v/>
      </c>
      <c r="AQ364" s="89" t="str">
        <f t="shared" si="38"/>
        <v/>
      </c>
      <c r="AR364" s="39"/>
      <c r="AS364" s="234"/>
      <c r="AT364" s="39"/>
    </row>
    <row r="365" spans="2:46" ht="13.5" customHeight="1" x14ac:dyDescent="0.15">
      <c r="B365" s="290"/>
      <c r="C365" s="29" t="s">
        <v>36</v>
      </c>
      <c r="D365" s="187"/>
      <c r="E365" s="58"/>
      <c r="F365" s="188"/>
      <c r="G365" s="188"/>
      <c r="H365" s="188"/>
      <c r="I365" s="64"/>
      <c r="J365" s="64"/>
      <c r="K365" s="189"/>
      <c r="L365" s="259"/>
      <c r="M365" s="259"/>
      <c r="N365" s="58"/>
      <c r="O365" s="30"/>
      <c r="P365" s="58"/>
      <c r="Q365" s="30"/>
      <c r="R365" s="134"/>
      <c r="S365" s="206"/>
      <c r="T365" s="290"/>
      <c r="U365" s="29" t="s">
        <v>36</v>
      </c>
      <c r="V365" s="187"/>
      <c r="W365" s="58"/>
      <c r="X365" s="188"/>
      <c r="Y365" s="188"/>
      <c r="Z365" s="188"/>
      <c r="AA365" s="64"/>
      <c r="AB365" s="64"/>
      <c r="AC365" s="189"/>
      <c r="AD365" s="259"/>
      <c r="AE365" s="259"/>
      <c r="AF365" s="58"/>
      <c r="AG365" s="30"/>
      <c r="AH365" s="58"/>
      <c r="AI365" s="30"/>
      <c r="AJ365" s="134"/>
      <c r="AK365" s="208"/>
      <c r="AL365" s="290"/>
      <c r="AM365" s="88" t="str">
        <f t="shared" si="34"/>
        <v/>
      </c>
      <c r="AN365" s="123" t="str">
        <f t="shared" si="35"/>
        <v/>
      </c>
      <c r="AO365" s="123" t="str">
        <f t="shared" si="36"/>
        <v/>
      </c>
      <c r="AP365" s="123" t="str">
        <f t="shared" si="37"/>
        <v/>
      </c>
      <c r="AQ365" s="89" t="str">
        <f t="shared" si="38"/>
        <v/>
      </c>
      <c r="AR365" s="39"/>
      <c r="AS365" s="234"/>
      <c r="AT365" s="39"/>
    </row>
    <row r="366" spans="2:46" ht="13.5" customHeight="1" x14ac:dyDescent="0.15">
      <c r="B366" s="290"/>
      <c r="C366" s="29" t="s">
        <v>38</v>
      </c>
      <c r="D366" s="187"/>
      <c r="E366" s="58"/>
      <c r="F366" s="188"/>
      <c r="G366" s="188"/>
      <c r="H366" s="188"/>
      <c r="I366" s="64"/>
      <c r="J366" s="64"/>
      <c r="K366" s="189"/>
      <c r="L366" s="259"/>
      <c r="M366" s="259"/>
      <c r="N366" s="58"/>
      <c r="O366" s="30"/>
      <c r="P366" s="58"/>
      <c r="Q366" s="30"/>
      <c r="R366" s="134"/>
      <c r="S366" s="206"/>
      <c r="T366" s="290"/>
      <c r="U366" s="29" t="s">
        <v>38</v>
      </c>
      <c r="V366" s="187"/>
      <c r="W366" s="58"/>
      <c r="X366" s="188"/>
      <c r="Y366" s="188"/>
      <c r="Z366" s="188"/>
      <c r="AA366" s="64"/>
      <c r="AB366" s="64"/>
      <c r="AC366" s="189"/>
      <c r="AD366" s="259"/>
      <c r="AE366" s="259"/>
      <c r="AF366" s="58"/>
      <c r="AG366" s="30"/>
      <c r="AH366" s="58"/>
      <c r="AI366" s="30"/>
      <c r="AJ366" s="134"/>
      <c r="AK366" s="208"/>
      <c r="AL366" s="290"/>
      <c r="AM366" s="88" t="str">
        <f t="shared" si="34"/>
        <v/>
      </c>
      <c r="AN366" s="123" t="str">
        <f t="shared" si="35"/>
        <v/>
      </c>
      <c r="AO366" s="123" t="str">
        <f t="shared" si="36"/>
        <v/>
      </c>
      <c r="AP366" s="123" t="str">
        <f t="shared" si="37"/>
        <v/>
      </c>
      <c r="AQ366" s="89" t="str">
        <f t="shared" si="38"/>
        <v/>
      </c>
      <c r="AR366" s="39"/>
      <c r="AS366" s="234"/>
      <c r="AT366" s="39"/>
    </row>
    <row r="367" spans="2:46" ht="13.5" customHeight="1" thickBot="1" x14ac:dyDescent="0.2">
      <c r="B367" s="291"/>
      <c r="C367" s="29"/>
      <c r="D367" s="187"/>
      <c r="E367" s="58"/>
      <c r="F367" s="190"/>
      <c r="G367" s="190"/>
      <c r="H367" s="190"/>
      <c r="I367" s="58"/>
      <c r="J367" s="58"/>
      <c r="K367" s="189"/>
      <c r="L367" s="259"/>
      <c r="M367" s="259"/>
      <c r="N367" s="58"/>
      <c r="O367" s="30"/>
      <c r="P367" s="58"/>
      <c r="Q367" s="30"/>
      <c r="R367" s="185"/>
      <c r="S367" s="206"/>
      <c r="T367" s="291"/>
      <c r="U367" s="29"/>
      <c r="V367" s="187"/>
      <c r="W367" s="58"/>
      <c r="X367" s="190"/>
      <c r="Y367" s="190"/>
      <c r="Z367" s="190"/>
      <c r="AA367" s="58"/>
      <c r="AB367" s="58"/>
      <c r="AC367" s="189"/>
      <c r="AD367" s="259"/>
      <c r="AE367" s="259"/>
      <c r="AF367" s="58"/>
      <c r="AG367" s="30"/>
      <c r="AH367" s="58"/>
      <c r="AI367" s="30"/>
      <c r="AJ367" s="185"/>
      <c r="AK367" s="208"/>
      <c r="AL367" s="291"/>
      <c r="AM367" s="124" t="str">
        <f t="shared" si="34"/>
        <v/>
      </c>
      <c r="AN367" s="125" t="str">
        <f t="shared" si="35"/>
        <v/>
      </c>
      <c r="AO367" s="125" t="str">
        <f t="shared" si="36"/>
        <v/>
      </c>
      <c r="AP367" s="125" t="str">
        <f t="shared" si="37"/>
        <v/>
      </c>
      <c r="AQ367" s="126" t="str">
        <f t="shared" si="38"/>
        <v/>
      </c>
      <c r="AR367" s="39"/>
      <c r="AS367" s="234"/>
      <c r="AT367" s="39"/>
    </row>
    <row r="368" spans="2:46" ht="13.5" customHeight="1" x14ac:dyDescent="0.15">
      <c r="B368" s="289" t="s">
        <v>139</v>
      </c>
      <c r="C368" s="27" t="s">
        <v>34</v>
      </c>
      <c r="D368" s="41"/>
      <c r="E368" s="57"/>
      <c r="F368" s="98"/>
      <c r="G368" s="98"/>
      <c r="H368" s="98"/>
      <c r="I368" s="62"/>
      <c r="J368" s="62"/>
      <c r="K368" s="63"/>
      <c r="L368" s="258"/>
      <c r="M368" s="258"/>
      <c r="N368" s="57"/>
      <c r="O368" s="28"/>
      <c r="P368" s="57"/>
      <c r="Q368" s="28"/>
      <c r="R368" s="133"/>
      <c r="S368" s="206"/>
      <c r="T368" s="289" t="s">
        <v>139</v>
      </c>
      <c r="U368" s="27" t="s">
        <v>34</v>
      </c>
      <c r="V368" s="41"/>
      <c r="W368" s="57"/>
      <c r="X368" s="98"/>
      <c r="Y368" s="98"/>
      <c r="Z368" s="98"/>
      <c r="AA368" s="62"/>
      <c r="AB368" s="62"/>
      <c r="AC368" s="63"/>
      <c r="AD368" s="258"/>
      <c r="AE368" s="258"/>
      <c r="AF368" s="57"/>
      <c r="AG368" s="28"/>
      <c r="AH368" s="57"/>
      <c r="AI368" s="28"/>
      <c r="AJ368" s="133"/>
      <c r="AK368" s="208"/>
      <c r="AL368" s="289" t="s">
        <v>139</v>
      </c>
      <c r="AM368" s="121" t="str">
        <f t="shared" si="34"/>
        <v/>
      </c>
      <c r="AN368" s="97" t="str">
        <f t="shared" si="35"/>
        <v/>
      </c>
      <c r="AO368" s="97" t="str">
        <f t="shared" si="36"/>
        <v/>
      </c>
      <c r="AP368" s="97" t="str">
        <f t="shared" si="37"/>
        <v/>
      </c>
      <c r="AQ368" s="122" t="str">
        <f t="shared" si="38"/>
        <v/>
      </c>
      <c r="AR368" s="39"/>
      <c r="AS368" s="234"/>
      <c r="AT368" s="39"/>
    </row>
    <row r="369" spans="2:46" ht="13.5" customHeight="1" x14ac:dyDescent="0.15">
      <c r="B369" s="290"/>
      <c r="C369" s="29" t="s">
        <v>35</v>
      </c>
      <c r="D369" s="187"/>
      <c r="E369" s="58"/>
      <c r="F369" s="188"/>
      <c r="G369" s="188"/>
      <c r="H369" s="188"/>
      <c r="I369" s="64"/>
      <c r="J369" s="64"/>
      <c r="K369" s="189"/>
      <c r="L369" s="259"/>
      <c r="M369" s="259"/>
      <c r="N369" s="58"/>
      <c r="O369" s="30"/>
      <c r="P369" s="58"/>
      <c r="Q369" s="30"/>
      <c r="R369" s="134"/>
      <c r="S369" s="206"/>
      <c r="T369" s="290"/>
      <c r="U369" s="29" t="s">
        <v>35</v>
      </c>
      <c r="V369" s="187"/>
      <c r="W369" s="58"/>
      <c r="X369" s="188"/>
      <c r="Y369" s="188"/>
      <c r="Z369" s="188"/>
      <c r="AA369" s="64"/>
      <c r="AB369" s="64"/>
      <c r="AC369" s="189"/>
      <c r="AD369" s="259"/>
      <c r="AE369" s="259"/>
      <c r="AF369" s="58"/>
      <c r="AG369" s="30"/>
      <c r="AH369" s="58"/>
      <c r="AI369" s="30"/>
      <c r="AJ369" s="134"/>
      <c r="AK369" s="208"/>
      <c r="AL369" s="290"/>
      <c r="AM369" s="88" t="str">
        <f t="shared" si="34"/>
        <v/>
      </c>
      <c r="AN369" s="123" t="str">
        <f t="shared" si="35"/>
        <v/>
      </c>
      <c r="AO369" s="123" t="str">
        <f t="shared" si="36"/>
        <v/>
      </c>
      <c r="AP369" s="123" t="str">
        <f t="shared" si="37"/>
        <v/>
      </c>
      <c r="AQ369" s="89" t="str">
        <f t="shared" si="38"/>
        <v/>
      </c>
      <c r="AR369" s="39"/>
      <c r="AS369" s="234"/>
      <c r="AT369" s="39"/>
    </row>
    <row r="370" spans="2:46" ht="13.5" customHeight="1" x14ac:dyDescent="0.15">
      <c r="B370" s="290"/>
      <c r="C370" s="29" t="s">
        <v>36</v>
      </c>
      <c r="D370" s="187"/>
      <c r="E370" s="58"/>
      <c r="F370" s="188"/>
      <c r="G370" s="188"/>
      <c r="H370" s="188"/>
      <c r="I370" s="64"/>
      <c r="J370" s="64"/>
      <c r="K370" s="189"/>
      <c r="L370" s="259"/>
      <c r="M370" s="259"/>
      <c r="N370" s="58"/>
      <c r="O370" s="30"/>
      <c r="P370" s="58"/>
      <c r="Q370" s="30"/>
      <c r="R370" s="134"/>
      <c r="S370" s="206"/>
      <c r="T370" s="290"/>
      <c r="U370" s="29" t="s">
        <v>36</v>
      </c>
      <c r="V370" s="187"/>
      <c r="W370" s="58"/>
      <c r="X370" s="188"/>
      <c r="Y370" s="188"/>
      <c r="Z370" s="188"/>
      <c r="AA370" s="64"/>
      <c r="AB370" s="64"/>
      <c r="AC370" s="189"/>
      <c r="AD370" s="259"/>
      <c r="AE370" s="259"/>
      <c r="AF370" s="58"/>
      <c r="AG370" s="30"/>
      <c r="AH370" s="58"/>
      <c r="AI370" s="30"/>
      <c r="AJ370" s="134"/>
      <c r="AK370" s="208"/>
      <c r="AL370" s="290"/>
      <c r="AM370" s="88" t="str">
        <f t="shared" si="34"/>
        <v/>
      </c>
      <c r="AN370" s="123" t="str">
        <f t="shared" si="35"/>
        <v/>
      </c>
      <c r="AO370" s="123" t="str">
        <f t="shared" si="36"/>
        <v/>
      </c>
      <c r="AP370" s="123" t="str">
        <f t="shared" si="37"/>
        <v/>
      </c>
      <c r="AQ370" s="89" t="str">
        <f t="shared" si="38"/>
        <v/>
      </c>
      <c r="AR370" s="39"/>
      <c r="AS370" s="234"/>
      <c r="AT370" s="39"/>
    </row>
    <row r="371" spans="2:46" ht="13.5" customHeight="1" x14ac:dyDescent="0.15">
      <c r="B371" s="290"/>
      <c r="C371" s="29" t="s">
        <v>38</v>
      </c>
      <c r="D371" s="187"/>
      <c r="E371" s="58"/>
      <c r="F371" s="188"/>
      <c r="G371" s="188"/>
      <c r="H371" s="188"/>
      <c r="I371" s="64"/>
      <c r="J371" s="64"/>
      <c r="K371" s="189"/>
      <c r="L371" s="259"/>
      <c r="M371" s="259"/>
      <c r="N371" s="58"/>
      <c r="O371" s="30"/>
      <c r="P371" s="58"/>
      <c r="Q371" s="30"/>
      <c r="R371" s="134"/>
      <c r="S371" s="206"/>
      <c r="T371" s="290"/>
      <c r="U371" s="29" t="s">
        <v>38</v>
      </c>
      <c r="V371" s="187"/>
      <c r="W371" s="58"/>
      <c r="X371" s="188"/>
      <c r="Y371" s="188"/>
      <c r="Z371" s="188"/>
      <c r="AA371" s="64"/>
      <c r="AB371" s="64"/>
      <c r="AC371" s="189"/>
      <c r="AD371" s="259"/>
      <c r="AE371" s="259"/>
      <c r="AF371" s="58"/>
      <c r="AG371" s="30"/>
      <c r="AH371" s="58"/>
      <c r="AI371" s="30"/>
      <c r="AJ371" s="134"/>
      <c r="AK371" s="208"/>
      <c r="AL371" s="290"/>
      <c r="AM371" s="88" t="str">
        <f t="shared" si="34"/>
        <v/>
      </c>
      <c r="AN371" s="123" t="str">
        <f t="shared" si="35"/>
        <v/>
      </c>
      <c r="AO371" s="123" t="str">
        <f t="shared" si="36"/>
        <v/>
      </c>
      <c r="AP371" s="123" t="str">
        <f t="shared" si="37"/>
        <v/>
      </c>
      <c r="AQ371" s="89" t="str">
        <f t="shared" si="38"/>
        <v/>
      </c>
      <c r="AR371" s="39"/>
      <c r="AS371" s="234"/>
      <c r="AT371" s="39"/>
    </row>
    <row r="372" spans="2:46" ht="13.5" customHeight="1" thickBot="1" x14ac:dyDescent="0.2">
      <c r="B372" s="291"/>
      <c r="C372" s="29"/>
      <c r="D372" s="187"/>
      <c r="E372" s="58"/>
      <c r="F372" s="190"/>
      <c r="G372" s="190"/>
      <c r="H372" s="190"/>
      <c r="I372" s="58"/>
      <c r="J372" s="58"/>
      <c r="K372" s="189"/>
      <c r="L372" s="259"/>
      <c r="M372" s="259"/>
      <c r="N372" s="58"/>
      <c r="O372" s="30"/>
      <c r="P372" s="58"/>
      <c r="Q372" s="30"/>
      <c r="R372" s="185"/>
      <c r="S372" s="206"/>
      <c r="T372" s="291"/>
      <c r="U372" s="29"/>
      <c r="V372" s="187"/>
      <c r="W372" s="58"/>
      <c r="X372" s="190"/>
      <c r="Y372" s="190"/>
      <c r="Z372" s="190"/>
      <c r="AA372" s="58"/>
      <c r="AB372" s="58"/>
      <c r="AC372" s="189"/>
      <c r="AD372" s="259"/>
      <c r="AE372" s="259"/>
      <c r="AF372" s="58"/>
      <c r="AG372" s="30"/>
      <c r="AH372" s="58"/>
      <c r="AI372" s="30"/>
      <c r="AJ372" s="185"/>
      <c r="AK372" s="208"/>
      <c r="AL372" s="291"/>
      <c r="AM372" s="124" t="str">
        <f t="shared" si="34"/>
        <v/>
      </c>
      <c r="AN372" s="125" t="str">
        <f t="shared" si="35"/>
        <v/>
      </c>
      <c r="AO372" s="125" t="str">
        <f t="shared" si="36"/>
        <v/>
      </c>
      <c r="AP372" s="125" t="str">
        <f t="shared" si="37"/>
        <v/>
      </c>
      <c r="AQ372" s="126" t="str">
        <f t="shared" si="38"/>
        <v/>
      </c>
      <c r="AR372" s="39"/>
      <c r="AS372" s="234"/>
      <c r="AT372" s="39"/>
    </row>
    <row r="373" spans="2:46" ht="13.5" customHeight="1" x14ac:dyDescent="0.15">
      <c r="B373" s="289" t="s">
        <v>140</v>
      </c>
      <c r="C373" s="27" t="s">
        <v>34</v>
      </c>
      <c r="D373" s="41"/>
      <c r="E373" s="57"/>
      <c r="F373" s="98"/>
      <c r="G373" s="98"/>
      <c r="H373" s="98"/>
      <c r="I373" s="62"/>
      <c r="J373" s="62"/>
      <c r="K373" s="63"/>
      <c r="L373" s="258"/>
      <c r="M373" s="258"/>
      <c r="N373" s="57"/>
      <c r="O373" s="28"/>
      <c r="P373" s="57"/>
      <c r="Q373" s="28"/>
      <c r="R373" s="133"/>
      <c r="S373" s="206"/>
      <c r="T373" s="289" t="s">
        <v>140</v>
      </c>
      <c r="U373" s="27" t="s">
        <v>34</v>
      </c>
      <c r="V373" s="41"/>
      <c r="W373" s="57"/>
      <c r="X373" s="98"/>
      <c r="Y373" s="98"/>
      <c r="Z373" s="98"/>
      <c r="AA373" s="62"/>
      <c r="AB373" s="62"/>
      <c r="AC373" s="63"/>
      <c r="AD373" s="258"/>
      <c r="AE373" s="258"/>
      <c r="AF373" s="57"/>
      <c r="AG373" s="28"/>
      <c r="AH373" s="57"/>
      <c r="AI373" s="28"/>
      <c r="AJ373" s="133"/>
      <c r="AK373" s="208"/>
      <c r="AL373" s="289" t="s">
        <v>140</v>
      </c>
      <c r="AM373" s="121" t="str">
        <f t="shared" si="34"/>
        <v/>
      </c>
      <c r="AN373" s="97" t="str">
        <f t="shared" si="35"/>
        <v/>
      </c>
      <c r="AO373" s="97" t="str">
        <f t="shared" si="36"/>
        <v/>
      </c>
      <c r="AP373" s="97" t="str">
        <f t="shared" si="37"/>
        <v/>
      </c>
      <c r="AQ373" s="122" t="str">
        <f t="shared" si="38"/>
        <v/>
      </c>
      <c r="AR373" s="39"/>
      <c r="AS373" s="234"/>
      <c r="AT373" s="39"/>
    </row>
    <row r="374" spans="2:46" ht="13.5" customHeight="1" x14ac:dyDescent="0.15">
      <c r="B374" s="290"/>
      <c r="C374" s="29" t="s">
        <v>35</v>
      </c>
      <c r="D374" s="187"/>
      <c r="E374" s="58"/>
      <c r="F374" s="188"/>
      <c r="G374" s="188"/>
      <c r="H374" s="188"/>
      <c r="I374" s="64"/>
      <c r="J374" s="64"/>
      <c r="K374" s="189"/>
      <c r="L374" s="259"/>
      <c r="M374" s="259"/>
      <c r="N374" s="58"/>
      <c r="O374" s="30"/>
      <c r="P374" s="58"/>
      <c r="Q374" s="30"/>
      <c r="R374" s="134"/>
      <c r="S374" s="206"/>
      <c r="T374" s="290"/>
      <c r="U374" s="29" t="s">
        <v>35</v>
      </c>
      <c r="V374" s="187"/>
      <c r="W374" s="58"/>
      <c r="X374" s="188"/>
      <c r="Y374" s="188"/>
      <c r="Z374" s="188"/>
      <c r="AA374" s="64"/>
      <c r="AB374" s="64"/>
      <c r="AC374" s="189"/>
      <c r="AD374" s="259"/>
      <c r="AE374" s="259"/>
      <c r="AF374" s="58"/>
      <c r="AG374" s="30"/>
      <c r="AH374" s="58"/>
      <c r="AI374" s="30"/>
      <c r="AJ374" s="134"/>
      <c r="AK374" s="208"/>
      <c r="AL374" s="290"/>
      <c r="AM374" s="88" t="str">
        <f t="shared" si="34"/>
        <v/>
      </c>
      <c r="AN374" s="123" t="str">
        <f t="shared" si="35"/>
        <v/>
      </c>
      <c r="AO374" s="123" t="str">
        <f t="shared" si="36"/>
        <v/>
      </c>
      <c r="AP374" s="123" t="str">
        <f t="shared" si="37"/>
        <v/>
      </c>
      <c r="AQ374" s="89" t="str">
        <f t="shared" si="38"/>
        <v/>
      </c>
      <c r="AR374" s="39"/>
      <c r="AS374" s="234"/>
      <c r="AT374" s="39"/>
    </row>
    <row r="375" spans="2:46" ht="13.5" customHeight="1" x14ac:dyDescent="0.15">
      <c r="B375" s="290"/>
      <c r="C375" s="29" t="s">
        <v>36</v>
      </c>
      <c r="D375" s="187"/>
      <c r="E375" s="58"/>
      <c r="F375" s="188"/>
      <c r="G375" s="188"/>
      <c r="H375" s="188"/>
      <c r="I375" s="64"/>
      <c r="J375" s="64"/>
      <c r="K375" s="189"/>
      <c r="L375" s="259"/>
      <c r="M375" s="259"/>
      <c r="N375" s="58"/>
      <c r="O375" s="30"/>
      <c r="P375" s="58"/>
      <c r="Q375" s="30"/>
      <c r="R375" s="134"/>
      <c r="S375" s="206"/>
      <c r="T375" s="290"/>
      <c r="U375" s="29" t="s">
        <v>36</v>
      </c>
      <c r="V375" s="187"/>
      <c r="W375" s="58"/>
      <c r="X375" s="188"/>
      <c r="Y375" s="188"/>
      <c r="Z375" s="188"/>
      <c r="AA375" s="64"/>
      <c r="AB375" s="64"/>
      <c r="AC375" s="189"/>
      <c r="AD375" s="259"/>
      <c r="AE375" s="259"/>
      <c r="AF375" s="58"/>
      <c r="AG375" s="30"/>
      <c r="AH375" s="58"/>
      <c r="AI375" s="30"/>
      <c r="AJ375" s="134"/>
      <c r="AK375" s="208"/>
      <c r="AL375" s="290"/>
      <c r="AM375" s="88" t="str">
        <f t="shared" si="34"/>
        <v/>
      </c>
      <c r="AN375" s="123" t="str">
        <f t="shared" si="35"/>
        <v/>
      </c>
      <c r="AO375" s="123" t="str">
        <f t="shared" si="36"/>
        <v/>
      </c>
      <c r="AP375" s="123" t="str">
        <f t="shared" si="37"/>
        <v/>
      </c>
      <c r="AQ375" s="89" t="str">
        <f t="shared" si="38"/>
        <v/>
      </c>
      <c r="AR375" s="39"/>
      <c r="AS375" s="234"/>
      <c r="AT375" s="39"/>
    </row>
    <row r="376" spans="2:46" ht="13.5" customHeight="1" x14ac:dyDescent="0.15">
      <c r="B376" s="290"/>
      <c r="C376" s="29" t="s">
        <v>38</v>
      </c>
      <c r="D376" s="187"/>
      <c r="E376" s="58"/>
      <c r="F376" s="188"/>
      <c r="G376" s="188"/>
      <c r="H376" s="188"/>
      <c r="I376" s="64"/>
      <c r="J376" s="64"/>
      <c r="K376" s="189"/>
      <c r="L376" s="259"/>
      <c r="M376" s="259"/>
      <c r="N376" s="58"/>
      <c r="O376" s="30"/>
      <c r="P376" s="58"/>
      <c r="Q376" s="30"/>
      <c r="R376" s="134"/>
      <c r="S376" s="206"/>
      <c r="T376" s="290"/>
      <c r="U376" s="29" t="s">
        <v>38</v>
      </c>
      <c r="V376" s="187"/>
      <c r="W376" s="58"/>
      <c r="X376" s="188"/>
      <c r="Y376" s="188"/>
      <c r="Z376" s="188"/>
      <c r="AA376" s="64"/>
      <c r="AB376" s="64"/>
      <c r="AC376" s="189"/>
      <c r="AD376" s="259"/>
      <c r="AE376" s="259"/>
      <c r="AF376" s="58"/>
      <c r="AG376" s="30"/>
      <c r="AH376" s="58"/>
      <c r="AI376" s="30"/>
      <c r="AJ376" s="134"/>
      <c r="AK376" s="208"/>
      <c r="AL376" s="290"/>
      <c r="AM376" s="88" t="str">
        <f t="shared" si="34"/>
        <v/>
      </c>
      <c r="AN376" s="123" t="str">
        <f t="shared" si="35"/>
        <v/>
      </c>
      <c r="AO376" s="123" t="str">
        <f t="shared" si="36"/>
        <v/>
      </c>
      <c r="AP376" s="123" t="str">
        <f t="shared" si="37"/>
        <v/>
      </c>
      <c r="AQ376" s="89" t="str">
        <f t="shared" si="38"/>
        <v/>
      </c>
      <c r="AR376" s="39"/>
      <c r="AS376" s="234"/>
      <c r="AT376" s="39"/>
    </row>
    <row r="377" spans="2:46" ht="13.5" customHeight="1" thickBot="1" x14ac:dyDescent="0.2">
      <c r="B377" s="291"/>
      <c r="C377" s="29"/>
      <c r="D377" s="187"/>
      <c r="E377" s="58"/>
      <c r="F377" s="190"/>
      <c r="G377" s="190"/>
      <c r="H377" s="190"/>
      <c r="I377" s="58"/>
      <c r="J377" s="58"/>
      <c r="K377" s="189"/>
      <c r="L377" s="259"/>
      <c r="M377" s="259"/>
      <c r="N377" s="58"/>
      <c r="O377" s="30"/>
      <c r="P377" s="58"/>
      <c r="Q377" s="30"/>
      <c r="R377" s="185"/>
      <c r="S377" s="206"/>
      <c r="T377" s="291"/>
      <c r="U377" s="29"/>
      <c r="V377" s="187"/>
      <c r="W377" s="58"/>
      <c r="X377" s="190"/>
      <c r="Y377" s="190"/>
      <c r="Z377" s="190"/>
      <c r="AA377" s="58"/>
      <c r="AB377" s="58"/>
      <c r="AC377" s="189"/>
      <c r="AD377" s="259"/>
      <c r="AE377" s="259"/>
      <c r="AF377" s="58"/>
      <c r="AG377" s="30"/>
      <c r="AH377" s="58"/>
      <c r="AI377" s="30"/>
      <c r="AJ377" s="185"/>
      <c r="AK377" s="208"/>
      <c r="AL377" s="291"/>
      <c r="AM377" s="124" t="str">
        <f t="shared" si="34"/>
        <v/>
      </c>
      <c r="AN377" s="125" t="str">
        <f t="shared" si="35"/>
        <v/>
      </c>
      <c r="AO377" s="125" t="str">
        <f t="shared" si="36"/>
        <v/>
      </c>
      <c r="AP377" s="125" t="str">
        <f t="shared" si="37"/>
        <v/>
      </c>
      <c r="AQ377" s="126" t="str">
        <f t="shared" si="38"/>
        <v/>
      </c>
      <c r="AR377" s="39"/>
      <c r="AS377" s="234"/>
      <c r="AT377" s="39"/>
    </row>
    <row r="378" spans="2:46" ht="13.5" customHeight="1" x14ac:dyDescent="0.15">
      <c r="B378" s="289" t="s">
        <v>141</v>
      </c>
      <c r="C378" s="27" t="s">
        <v>34</v>
      </c>
      <c r="D378" s="41"/>
      <c r="E378" s="57"/>
      <c r="F378" s="98"/>
      <c r="G378" s="98"/>
      <c r="H378" s="98"/>
      <c r="I378" s="62"/>
      <c r="J378" s="62"/>
      <c r="K378" s="63"/>
      <c r="L378" s="258"/>
      <c r="M378" s="258"/>
      <c r="N378" s="57"/>
      <c r="O378" s="28"/>
      <c r="P378" s="57"/>
      <c r="Q378" s="28"/>
      <c r="R378" s="133"/>
      <c r="S378" s="206"/>
      <c r="T378" s="289" t="s">
        <v>141</v>
      </c>
      <c r="U378" s="27" t="s">
        <v>34</v>
      </c>
      <c r="V378" s="41"/>
      <c r="W378" s="57"/>
      <c r="X378" s="98"/>
      <c r="Y378" s="98"/>
      <c r="Z378" s="98"/>
      <c r="AA378" s="62"/>
      <c r="AB378" s="62"/>
      <c r="AC378" s="63"/>
      <c r="AD378" s="258"/>
      <c r="AE378" s="258"/>
      <c r="AF378" s="57"/>
      <c r="AG378" s="28"/>
      <c r="AH378" s="57"/>
      <c r="AI378" s="28"/>
      <c r="AJ378" s="133"/>
      <c r="AK378" s="208"/>
      <c r="AL378" s="289" t="s">
        <v>141</v>
      </c>
      <c r="AM378" s="121" t="str">
        <f t="shared" si="34"/>
        <v/>
      </c>
      <c r="AN378" s="97" t="str">
        <f t="shared" si="35"/>
        <v/>
      </c>
      <c r="AO378" s="97" t="str">
        <f t="shared" si="36"/>
        <v/>
      </c>
      <c r="AP378" s="97" t="str">
        <f t="shared" si="37"/>
        <v/>
      </c>
      <c r="AQ378" s="122" t="str">
        <f t="shared" si="38"/>
        <v/>
      </c>
      <c r="AR378" s="39"/>
      <c r="AS378" s="234"/>
      <c r="AT378" s="39"/>
    </row>
    <row r="379" spans="2:46" ht="13.5" customHeight="1" x14ac:dyDescent="0.15">
      <c r="B379" s="290"/>
      <c r="C379" s="29" t="s">
        <v>35</v>
      </c>
      <c r="D379" s="187"/>
      <c r="E379" s="58"/>
      <c r="F379" s="188"/>
      <c r="G379" s="188"/>
      <c r="H379" s="188"/>
      <c r="I379" s="64"/>
      <c r="J379" s="64"/>
      <c r="K379" s="189"/>
      <c r="L379" s="259"/>
      <c r="M379" s="259"/>
      <c r="N379" s="58"/>
      <c r="O379" s="30"/>
      <c r="P379" s="58"/>
      <c r="Q379" s="30"/>
      <c r="R379" s="134"/>
      <c r="S379" s="206"/>
      <c r="T379" s="290"/>
      <c r="U379" s="29" t="s">
        <v>35</v>
      </c>
      <c r="V379" s="187"/>
      <c r="W379" s="58"/>
      <c r="X379" s="188"/>
      <c r="Y379" s="188"/>
      <c r="Z379" s="188"/>
      <c r="AA379" s="64"/>
      <c r="AB379" s="64"/>
      <c r="AC379" s="189"/>
      <c r="AD379" s="259"/>
      <c r="AE379" s="259"/>
      <c r="AF379" s="58"/>
      <c r="AG379" s="30"/>
      <c r="AH379" s="58"/>
      <c r="AI379" s="30"/>
      <c r="AJ379" s="134"/>
      <c r="AK379" s="208"/>
      <c r="AL379" s="290"/>
      <c r="AM379" s="88" t="str">
        <f t="shared" si="34"/>
        <v/>
      </c>
      <c r="AN379" s="123" t="str">
        <f t="shared" si="35"/>
        <v/>
      </c>
      <c r="AO379" s="123" t="str">
        <f t="shared" si="36"/>
        <v/>
      </c>
      <c r="AP379" s="123" t="str">
        <f t="shared" si="37"/>
        <v/>
      </c>
      <c r="AQ379" s="89" t="str">
        <f t="shared" si="38"/>
        <v/>
      </c>
      <c r="AR379" s="39"/>
      <c r="AS379" s="234"/>
      <c r="AT379" s="39"/>
    </row>
    <row r="380" spans="2:46" ht="13.5" customHeight="1" x14ac:dyDescent="0.15">
      <c r="B380" s="290"/>
      <c r="C380" s="29" t="s">
        <v>36</v>
      </c>
      <c r="D380" s="187"/>
      <c r="E380" s="58"/>
      <c r="F380" s="188"/>
      <c r="G380" s="188"/>
      <c r="H380" s="188"/>
      <c r="I380" s="64"/>
      <c r="J380" s="64"/>
      <c r="K380" s="189"/>
      <c r="L380" s="259"/>
      <c r="M380" s="259"/>
      <c r="N380" s="58"/>
      <c r="O380" s="30"/>
      <c r="P380" s="58"/>
      <c r="Q380" s="30"/>
      <c r="R380" s="134"/>
      <c r="S380" s="206"/>
      <c r="T380" s="290"/>
      <c r="U380" s="29" t="s">
        <v>36</v>
      </c>
      <c r="V380" s="187"/>
      <c r="W380" s="58"/>
      <c r="X380" s="188"/>
      <c r="Y380" s="188"/>
      <c r="Z380" s="188"/>
      <c r="AA380" s="64"/>
      <c r="AB380" s="64"/>
      <c r="AC380" s="189"/>
      <c r="AD380" s="259"/>
      <c r="AE380" s="259"/>
      <c r="AF380" s="58"/>
      <c r="AG380" s="30"/>
      <c r="AH380" s="58"/>
      <c r="AI380" s="30"/>
      <c r="AJ380" s="134"/>
      <c r="AK380" s="208"/>
      <c r="AL380" s="290"/>
      <c r="AM380" s="88" t="str">
        <f t="shared" si="34"/>
        <v/>
      </c>
      <c r="AN380" s="123" t="str">
        <f t="shared" si="35"/>
        <v/>
      </c>
      <c r="AO380" s="123" t="str">
        <f t="shared" si="36"/>
        <v/>
      </c>
      <c r="AP380" s="123" t="str">
        <f t="shared" si="37"/>
        <v/>
      </c>
      <c r="AQ380" s="89" t="str">
        <f t="shared" si="38"/>
        <v/>
      </c>
      <c r="AR380" s="39"/>
      <c r="AS380" s="234"/>
      <c r="AT380" s="39"/>
    </row>
    <row r="381" spans="2:46" ht="13.5" customHeight="1" x14ac:dyDescent="0.15">
      <c r="B381" s="290"/>
      <c r="C381" s="29" t="s">
        <v>38</v>
      </c>
      <c r="D381" s="187"/>
      <c r="E381" s="58"/>
      <c r="F381" s="188"/>
      <c r="G381" s="188"/>
      <c r="H381" s="188"/>
      <c r="I381" s="64"/>
      <c r="J381" s="64"/>
      <c r="K381" s="189"/>
      <c r="L381" s="259"/>
      <c r="M381" s="259"/>
      <c r="N381" s="58"/>
      <c r="O381" s="30"/>
      <c r="P381" s="58"/>
      <c r="Q381" s="30"/>
      <c r="R381" s="134"/>
      <c r="S381" s="206"/>
      <c r="T381" s="290"/>
      <c r="U381" s="29" t="s">
        <v>38</v>
      </c>
      <c r="V381" s="187"/>
      <c r="W381" s="58"/>
      <c r="X381" s="188"/>
      <c r="Y381" s="188"/>
      <c r="Z381" s="188"/>
      <c r="AA381" s="64"/>
      <c r="AB381" s="64"/>
      <c r="AC381" s="189"/>
      <c r="AD381" s="259"/>
      <c r="AE381" s="259"/>
      <c r="AF381" s="58"/>
      <c r="AG381" s="30"/>
      <c r="AH381" s="58"/>
      <c r="AI381" s="30"/>
      <c r="AJ381" s="134"/>
      <c r="AK381" s="208"/>
      <c r="AL381" s="290"/>
      <c r="AM381" s="88" t="str">
        <f t="shared" si="34"/>
        <v/>
      </c>
      <c r="AN381" s="123" t="str">
        <f t="shared" si="35"/>
        <v/>
      </c>
      <c r="AO381" s="123" t="str">
        <f t="shared" si="36"/>
        <v/>
      </c>
      <c r="AP381" s="123" t="str">
        <f t="shared" si="37"/>
        <v/>
      </c>
      <c r="AQ381" s="89" t="str">
        <f t="shared" si="38"/>
        <v/>
      </c>
      <c r="AR381" s="39"/>
      <c r="AS381" s="234"/>
      <c r="AT381" s="39"/>
    </row>
    <row r="382" spans="2:46" ht="13.5" customHeight="1" thickBot="1" x14ac:dyDescent="0.2">
      <c r="B382" s="291"/>
      <c r="C382" s="29"/>
      <c r="D382" s="187"/>
      <c r="E382" s="58"/>
      <c r="F382" s="190"/>
      <c r="G382" s="190"/>
      <c r="H382" s="190"/>
      <c r="I382" s="58"/>
      <c r="J382" s="58"/>
      <c r="K382" s="189"/>
      <c r="L382" s="259"/>
      <c r="M382" s="259"/>
      <c r="N382" s="58"/>
      <c r="O382" s="30"/>
      <c r="P382" s="58"/>
      <c r="Q382" s="30"/>
      <c r="R382" s="185"/>
      <c r="S382" s="206"/>
      <c r="T382" s="291"/>
      <c r="U382" s="29"/>
      <c r="V382" s="187"/>
      <c r="W382" s="58"/>
      <c r="X382" s="190"/>
      <c r="Y382" s="190"/>
      <c r="Z382" s="190"/>
      <c r="AA382" s="58"/>
      <c r="AB382" s="58"/>
      <c r="AC382" s="189"/>
      <c r="AD382" s="259"/>
      <c r="AE382" s="259"/>
      <c r="AF382" s="58"/>
      <c r="AG382" s="30"/>
      <c r="AH382" s="58"/>
      <c r="AI382" s="30"/>
      <c r="AJ382" s="185"/>
      <c r="AK382" s="208"/>
      <c r="AL382" s="291"/>
      <c r="AM382" s="124" t="str">
        <f t="shared" si="34"/>
        <v/>
      </c>
      <c r="AN382" s="125" t="str">
        <f t="shared" si="35"/>
        <v/>
      </c>
      <c r="AO382" s="125" t="str">
        <f t="shared" si="36"/>
        <v/>
      </c>
      <c r="AP382" s="125" t="str">
        <f t="shared" si="37"/>
        <v/>
      </c>
      <c r="AQ382" s="126" t="str">
        <f t="shared" si="38"/>
        <v/>
      </c>
      <c r="AR382" s="39"/>
      <c r="AS382" s="234"/>
      <c r="AT382" s="39"/>
    </row>
    <row r="383" spans="2:46" ht="13.5" customHeight="1" x14ac:dyDescent="0.15">
      <c r="B383" s="289" t="s">
        <v>142</v>
      </c>
      <c r="C383" s="27" t="s">
        <v>34</v>
      </c>
      <c r="D383" s="41"/>
      <c r="E383" s="57"/>
      <c r="F383" s="98"/>
      <c r="G383" s="98"/>
      <c r="H383" s="98"/>
      <c r="I383" s="62"/>
      <c r="J383" s="62"/>
      <c r="K383" s="63"/>
      <c r="L383" s="258"/>
      <c r="M383" s="258"/>
      <c r="N383" s="57"/>
      <c r="O383" s="28"/>
      <c r="P383" s="57"/>
      <c r="Q383" s="28"/>
      <c r="R383" s="133"/>
      <c r="S383" s="206"/>
      <c r="T383" s="289" t="s">
        <v>142</v>
      </c>
      <c r="U383" s="27" t="s">
        <v>34</v>
      </c>
      <c r="V383" s="41"/>
      <c r="W383" s="57"/>
      <c r="X383" s="98"/>
      <c r="Y383" s="98"/>
      <c r="Z383" s="98"/>
      <c r="AA383" s="62"/>
      <c r="AB383" s="62"/>
      <c r="AC383" s="63"/>
      <c r="AD383" s="258"/>
      <c r="AE383" s="258"/>
      <c r="AF383" s="57"/>
      <c r="AG383" s="28"/>
      <c r="AH383" s="57"/>
      <c r="AI383" s="28"/>
      <c r="AJ383" s="133"/>
      <c r="AK383" s="208"/>
      <c r="AL383" s="289" t="s">
        <v>142</v>
      </c>
      <c r="AM383" s="121" t="str">
        <f t="shared" si="34"/>
        <v/>
      </c>
      <c r="AN383" s="97" t="str">
        <f t="shared" si="35"/>
        <v/>
      </c>
      <c r="AO383" s="97" t="str">
        <f t="shared" si="36"/>
        <v/>
      </c>
      <c r="AP383" s="97" t="str">
        <f t="shared" si="37"/>
        <v/>
      </c>
      <c r="AQ383" s="122" t="str">
        <f t="shared" si="38"/>
        <v/>
      </c>
      <c r="AR383" s="39"/>
      <c r="AS383" s="234"/>
      <c r="AT383" s="39"/>
    </row>
    <row r="384" spans="2:46" ht="13.5" customHeight="1" x14ac:dyDescent="0.15">
      <c r="B384" s="290"/>
      <c r="C384" s="29" t="s">
        <v>35</v>
      </c>
      <c r="D384" s="187"/>
      <c r="E384" s="58"/>
      <c r="F384" s="188"/>
      <c r="G384" s="188"/>
      <c r="H384" s="188"/>
      <c r="I384" s="64"/>
      <c r="J384" s="64"/>
      <c r="K384" s="189"/>
      <c r="L384" s="259"/>
      <c r="M384" s="259"/>
      <c r="N384" s="58"/>
      <c r="O384" s="30"/>
      <c r="P384" s="58"/>
      <c r="Q384" s="30"/>
      <c r="R384" s="134"/>
      <c r="S384" s="206"/>
      <c r="T384" s="290"/>
      <c r="U384" s="29" t="s">
        <v>35</v>
      </c>
      <c r="V384" s="187"/>
      <c r="W384" s="58"/>
      <c r="X384" s="188"/>
      <c r="Y384" s="188"/>
      <c r="Z384" s="188"/>
      <c r="AA384" s="64"/>
      <c r="AB384" s="64"/>
      <c r="AC384" s="189"/>
      <c r="AD384" s="259"/>
      <c r="AE384" s="259"/>
      <c r="AF384" s="58"/>
      <c r="AG384" s="30"/>
      <c r="AH384" s="58"/>
      <c r="AI384" s="30"/>
      <c r="AJ384" s="134"/>
      <c r="AK384" s="208"/>
      <c r="AL384" s="290"/>
      <c r="AM384" s="88" t="str">
        <f t="shared" si="34"/>
        <v/>
      </c>
      <c r="AN384" s="123" t="str">
        <f t="shared" si="35"/>
        <v/>
      </c>
      <c r="AO384" s="123" t="str">
        <f t="shared" si="36"/>
        <v/>
      </c>
      <c r="AP384" s="123" t="str">
        <f t="shared" si="37"/>
        <v/>
      </c>
      <c r="AQ384" s="89" t="str">
        <f t="shared" si="38"/>
        <v/>
      </c>
      <c r="AR384" s="39"/>
      <c r="AS384" s="234"/>
      <c r="AT384" s="39"/>
    </row>
    <row r="385" spans="2:46" ht="13.5" customHeight="1" x14ac:dyDescent="0.15">
      <c r="B385" s="290"/>
      <c r="C385" s="29" t="s">
        <v>36</v>
      </c>
      <c r="D385" s="187"/>
      <c r="E385" s="58"/>
      <c r="F385" s="188"/>
      <c r="G385" s="188"/>
      <c r="H385" s="188"/>
      <c r="I385" s="64"/>
      <c r="J385" s="64"/>
      <c r="K385" s="189"/>
      <c r="L385" s="259"/>
      <c r="M385" s="259"/>
      <c r="N385" s="58"/>
      <c r="O385" s="30"/>
      <c r="P385" s="58"/>
      <c r="Q385" s="30"/>
      <c r="R385" s="134"/>
      <c r="S385" s="206"/>
      <c r="T385" s="290"/>
      <c r="U385" s="29" t="s">
        <v>36</v>
      </c>
      <c r="V385" s="187"/>
      <c r="W385" s="58"/>
      <c r="X385" s="188"/>
      <c r="Y385" s="188"/>
      <c r="Z385" s="188"/>
      <c r="AA385" s="64"/>
      <c r="AB385" s="64"/>
      <c r="AC385" s="189"/>
      <c r="AD385" s="259"/>
      <c r="AE385" s="259"/>
      <c r="AF385" s="58"/>
      <c r="AG385" s="30"/>
      <c r="AH385" s="58"/>
      <c r="AI385" s="30"/>
      <c r="AJ385" s="134"/>
      <c r="AK385" s="208"/>
      <c r="AL385" s="290"/>
      <c r="AM385" s="88" t="str">
        <f t="shared" si="34"/>
        <v/>
      </c>
      <c r="AN385" s="123" t="str">
        <f t="shared" si="35"/>
        <v/>
      </c>
      <c r="AO385" s="123" t="str">
        <f t="shared" si="36"/>
        <v/>
      </c>
      <c r="AP385" s="123" t="str">
        <f t="shared" si="37"/>
        <v/>
      </c>
      <c r="AQ385" s="89" t="str">
        <f t="shared" si="38"/>
        <v/>
      </c>
      <c r="AR385" s="39"/>
      <c r="AS385" s="234"/>
      <c r="AT385" s="39"/>
    </row>
    <row r="386" spans="2:46" ht="13.5" customHeight="1" x14ac:dyDescent="0.15">
      <c r="B386" s="290"/>
      <c r="C386" s="29" t="s">
        <v>38</v>
      </c>
      <c r="D386" s="187"/>
      <c r="E386" s="58"/>
      <c r="F386" s="188"/>
      <c r="G386" s="188"/>
      <c r="H386" s="188"/>
      <c r="I386" s="64"/>
      <c r="J386" s="64"/>
      <c r="K386" s="189"/>
      <c r="L386" s="259"/>
      <c r="M386" s="259"/>
      <c r="N386" s="58"/>
      <c r="O386" s="30"/>
      <c r="P386" s="58"/>
      <c r="Q386" s="30"/>
      <c r="R386" s="134"/>
      <c r="S386" s="206"/>
      <c r="T386" s="290"/>
      <c r="U386" s="29" t="s">
        <v>38</v>
      </c>
      <c r="V386" s="187"/>
      <c r="W386" s="58"/>
      <c r="X386" s="188"/>
      <c r="Y386" s="188"/>
      <c r="Z386" s="188"/>
      <c r="AA386" s="64"/>
      <c r="AB386" s="64"/>
      <c r="AC386" s="189"/>
      <c r="AD386" s="259"/>
      <c r="AE386" s="259"/>
      <c r="AF386" s="58"/>
      <c r="AG386" s="30"/>
      <c r="AH386" s="58"/>
      <c r="AI386" s="30"/>
      <c r="AJ386" s="134"/>
      <c r="AK386" s="208"/>
      <c r="AL386" s="290"/>
      <c r="AM386" s="88" t="str">
        <f t="shared" si="34"/>
        <v/>
      </c>
      <c r="AN386" s="123" t="str">
        <f t="shared" si="35"/>
        <v/>
      </c>
      <c r="AO386" s="123" t="str">
        <f t="shared" si="36"/>
        <v/>
      </c>
      <c r="AP386" s="123" t="str">
        <f t="shared" si="37"/>
        <v/>
      </c>
      <c r="AQ386" s="89" t="str">
        <f t="shared" si="38"/>
        <v/>
      </c>
      <c r="AR386" s="39"/>
      <c r="AS386" s="234"/>
      <c r="AT386" s="39"/>
    </row>
    <row r="387" spans="2:46" ht="13.5" customHeight="1" thickBot="1" x14ac:dyDescent="0.2">
      <c r="B387" s="291"/>
      <c r="C387" s="29"/>
      <c r="D387" s="187"/>
      <c r="E387" s="58"/>
      <c r="F387" s="190"/>
      <c r="G387" s="190"/>
      <c r="H387" s="190"/>
      <c r="I387" s="58"/>
      <c r="J387" s="58"/>
      <c r="K387" s="189"/>
      <c r="L387" s="259"/>
      <c r="M387" s="259"/>
      <c r="N387" s="58"/>
      <c r="O387" s="30"/>
      <c r="P387" s="58"/>
      <c r="Q387" s="30"/>
      <c r="R387" s="185"/>
      <c r="S387" s="206"/>
      <c r="T387" s="291"/>
      <c r="U387" s="29"/>
      <c r="V387" s="187"/>
      <c r="W387" s="58"/>
      <c r="X387" s="190"/>
      <c r="Y387" s="190"/>
      <c r="Z387" s="190"/>
      <c r="AA387" s="58"/>
      <c r="AB387" s="58"/>
      <c r="AC387" s="189"/>
      <c r="AD387" s="259"/>
      <c r="AE387" s="259"/>
      <c r="AF387" s="58"/>
      <c r="AG387" s="30"/>
      <c r="AH387" s="58"/>
      <c r="AI387" s="30"/>
      <c r="AJ387" s="185"/>
      <c r="AK387" s="208"/>
      <c r="AL387" s="291"/>
      <c r="AM387" s="124" t="str">
        <f t="shared" si="34"/>
        <v/>
      </c>
      <c r="AN387" s="125" t="str">
        <f t="shared" si="35"/>
        <v/>
      </c>
      <c r="AO387" s="125" t="str">
        <f t="shared" si="36"/>
        <v/>
      </c>
      <c r="AP387" s="125" t="str">
        <f t="shared" si="37"/>
        <v/>
      </c>
      <c r="AQ387" s="126" t="str">
        <f t="shared" si="38"/>
        <v/>
      </c>
      <c r="AR387" s="39"/>
      <c r="AS387" s="234"/>
      <c r="AT387" s="39"/>
    </row>
    <row r="388" spans="2:46" ht="13.5" customHeight="1" x14ac:dyDescent="0.15">
      <c r="B388" s="289" t="s">
        <v>143</v>
      </c>
      <c r="C388" s="27" t="s">
        <v>34</v>
      </c>
      <c r="D388" s="41"/>
      <c r="E388" s="57"/>
      <c r="F388" s="98"/>
      <c r="G388" s="98"/>
      <c r="H388" s="98"/>
      <c r="I388" s="62"/>
      <c r="J388" s="62"/>
      <c r="K388" s="63"/>
      <c r="L388" s="258"/>
      <c r="M388" s="258"/>
      <c r="N388" s="57"/>
      <c r="O388" s="28"/>
      <c r="P388" s="57"/>
      <c r="Q388" s="28"/>
      <c r="R388" s="133"/>
      <c r="S388" s="206"/>
      <c r="T388" s="289" t="s">
        <v>143</v>
      </c>
      <c r="U388" s="27" t="s">
        <v>34</v>
      </c>
      <c r="V388" s="41"/>
      <c r="W388" s="57"/>
      <c r="X388" s="98"/>
      <c r="Y388" s="98"/>
      <c r="Z388" s="98"/>
      <c r="AA388" s="62"/>
      <c r="AB388" s="62"/>
      <c r="AC388" s="63"/>
      <c r="AD388" s="258"/>
      <c r="AE388" s="258"/>
      <c r="AF388" s="57"/>
      <c r="AG388" s="28"/>
      <c r="AH388" s="57"/>
      <c r="AI388" s="28"/>
      <c r="AJ388" s="133"/>
      <c r="AK388" s="208"/>
      <c r="AL388" s="289" t="s">
        <v>143</v>
      </c>
      <c r="AM388" s="121" t="str">
        <f t="shared" si="34"/>
        <v/>
      </c>
      <c r="AN388" s="97" t="str">
        <f t="shared" si="35"/>
        <v/>
      </c>
      <c r="AO388" s="97" t="str">
        <f t="shared" si="36"/>
        <v/>
      </c>
      <c r="AP388" s="97" t="str">
        <f t="shared" si="37"/>
        <v/>
      </c>
      <c r="AQ388" s="122" t="str">
        <f t="shared" si="38"/>
        <v/>
      </c>
      <c r="AR388" s="39"/>
      <c r="AS388" s="234"/>
      <c r="AT388" s="39"/>
    </row>
    <row r="389" spans="2:46" ht="13.5" customHeight="1" x14ac:dyDescent="0.15">
      <c r="B389" s="290"/>
      <c r="C389" s="29" t="s">
        <v>35</v>
      </c>
      <c r="D389" s="187"/>
      <c r="E389" s="58"/>
      <c r="F389" s="188"/>
      <c r="G389" s="188"/>
      <c r="H389" s="188"/>
      <c r="I389" s="64"/>
      <c r="J389" s="64"/>
      <c r="K389" s="189"/>
      <c r="L389" s="259"/>
      <c r="M389" s="259"/>
      <c r="N389" s="58"/>
      <c r="O389" s="30"/>
      <c r="P389" s="58"/>
      <c r="Q389" s="30"/>
      <c r="R389" s="134"/>
      <c r="S389" s="206"/>
      <c r="T389" s="290"/>
      <c r="U389" s="29" t="s">
        <v>35</v>
      </c>
      <c r="V389" s="187"/>
      <c r="W389" s="58"/>
      <c r="X389" s="188"/>
      <c r="Y389" s="188"/>
      <c r="Z389" s="188"/>
      <c r="AA389" s="64"/>
      <c r="AB389" s="64"/>
      <c r="AC389" s="189"/>
      <c r="AD389" s="259"/>
      <c r="AE389" s="259"/>
      <c r="AF389" s="58"/>
      <c r="AG389" s="30"/>
      <c r="AH389" s="58"/>
      <c r="AI389" s="30"/>
      <c r="AJ389" s="134"/>
      <c r="AK389" s="208"/>
      <c r="AL389" s="290"/>
      <c r="AM389" s="88" t="str">
        <f t="shared" si="34"/>
        <v/>
      </c>
      <c r="AN389" s="123" t="str">
        <f t="shared" si="35"/>
        <v/>
      </c>
      <c r="AO389" s="123" t="str">
        <f t="shared" si="36"/>
        <v/>
      </c>
      <c r="AP389" s="123" t="str">
        <f t="shared" si="37"/>
        <v/>
      </c>
      <c r="AQ389" s="89" t="str">
        <f t="shared" si="38"/>
        <v/>
      </c>
      <c r="AR389" s="39"/>
      <c r="AS389" s="234"/>
      <c r="AT389" s="39"/>
    </row>
    <row r="390" spans="2:46" ht="13.5" customHeight="1" x14ac:dyDescent="0.15">
      <c r="B390" s="290"/>
      <c r="C390" s="29" t="s">
        <v>36</v>
      </c>
      <c r="D390" s="187"/>
      <c r="E390" s="58"/>
      <c r="F390" s="188"/>
      <c r="G390" s="188"/>
      <c r="H390" s="188"/>
      <c r="I390" s="64"/>
      <c r="J390" s="64"/>
      <c r="K390" s="189"/>
      <c r="L390" s="259"/>
      <c r="M390" s="259"/>
      <c r="N390" s="58"/>
      <c r="O390" s="30"/>
      <c r="P390" s="58"/>
      <c r="Q390" s="30"/>
      <c r="R390" s="134"/>
      <c r="S390" s="206"/>
      <c r="T390" s="290"/>
      <c r="U390" s="29" t="s">
        <v>36</v>
      </c>
      <c r="V390" s="187"/>
      <c r="W390" s="58"/>
      <c r="X390" s="188"/>
      <c r="Y390" s="188"/>
      <c r="Z390" s="188"/>
      <c r="AA390" s="64"/>
      <c r="AB390" s="64"/>
      <c r="AC390" s="189"/>
      <c r="AD390" s="259"/>
      <c r="AE390" s="259"/>
      <c r="AF390" s="58"/>
      <c r="AG390" s="30"/>
      <c r="AH390" s="58"/>
      <c r="AI390" s="30"/>
      <c r="AJ390" s="134"/>
      <c r="AK390" s="208"/>
      <c r="AL390" s="290"/>
      <c r="AM390" s="88" t="str">
        <f t="shared" si="34"/>
        <v/>
      </c>
      <c r="AN390" s="123" t="str">
        <f t="shared" si="35"/>
        <v/>
      </c>
      <c r="AO390" s="123" t="str">
        <f t="shared" si="36"/>
        <v/>
      </c>
      <c r="AP390" s="123" t="str">
        <f t="shared" si="37"/>
        <v/>
      </c>
      <c r="AQ390" s="89" t="str">
        <f t="shared" si="38"/>
        <v/>
      </c>
      <c r="AR390" s="39"/>
      <c r="AS390" s="234"/>
      <c r="AT390" s="39"/>
    </row>
    <row r="391" spans="2:46" ht="13.5" customHeight="1" x14ac:dyDescent="0.15">
      <c r="B391" s="290"/>
      <c r="C391" s="29" t="s">
        <v>38</v>
      </c>
      <c r="D391" s="187"/>
      <c r="E391" s="58"/>
      <c r="F391" s="188"/>
      <c r="G391" s="188"/>
      <c r="H391" s="188"/>
      <c r="I391" s="64"/>
      <c r="J391" s="64"/>
      <c r="K391" s="189"/>
      <c r="L391" s="259"/>
      <c r="M391" s="259"/>
      <c r="N391" s="58"/>
      <c r="O391" s="30"/>
      <c r="P391" s="58"/>
      <c r="Q391" s="30"/>
      <c r="R391" s="134"/>
      <c r="S391" s="206"/>
      <c r="T391" s="290"/>
      <c r="U391" s="29" t="s">
        <v>38</v>
      </c>
      <c r="V391" s="187"/>
      <c r="W391" s="58"/>
      <c r="X391" s="188"/>
      <c r="Y391" s="188"/>
      <c r="Z391" s="188"/>
      <c r="AA391" s="64"/>
      <c r="AB391" s="64"/>
      <c r="AC391" s="189"/>
      <c r="AD391" s="259"/>
      <c r="AE391" s="259"/>
      <c r="AF391" s="58"/>
      <c r="AG391" s="30"/>
      <c r="AH391" s="58"/>
      <c r="AI391" s="30"/>
      <c r="AJ391" s="134"/>
      <c r="AK391" s="208"/>
      <c r="AL391" s="290"/>
      <c r="AM391" s="88" t="str">
        <f t="shared" si="34"/>
        <v/>
      </c>
      <c r="AN391" s="123" t="str">
        <f t="shared" si="35"/>
        <v/>
      </c>
      <c r="AO391" s="123" t="str">
        <f t="shared" si="36"/>
        <v/>
      </c>
      <c r="AP391" s="123" t="str">
        <f t="shared" si="37"/>
        <v/>
      </c>
      <c r="AQ391" s="89" t="str">
        <f t="shared" si="38"/>
        <v/>
      </c>
      <c r="AR391" s="39"/>
      <c r="AS391" s="234"/>
      <c r="AT391" s="39"/>
    </row>
    <row r="392" spans="2:46" ht="13.5" customHeight="1" thickBot="1" x14ac:dyDescent="0.2">
      <c r="B392" s="291"/>
      <c r="C392" s="29"/>
      <c r="D392" s="187"/>
      <c r="E392" s="58"/>
      <c r="F392" s="190"/>
      <c r="G392" s="190"/>
      <c r="H392" s="190"/>
      <c r="I392" s="58"/>
      <c r="J392" s="58"/>
      <c r="K392" s="189"/>
      <c r="L392" s="259"/>
      <c r="M392" s="259"/>
      <c r="N392" s="58"/>
      <c r="O392" s="30"/>
      <c r="P392" s="58"/>
      <c r="Q392" s="30"/>
      <c r="R392" s="185"/>
      <c r="S392" s="206"/>
      <c r="T392" s="291"/>
      <c r="U392" s="29"/>
      <c r="V392" s="187"/>
      <c r="W392" s="58"/>
      <c r="X392" s="190"/>
      <c r="Y392" s="190"/>
      <c r="Z392" s="190"/>
      <c r="AA392" s="58"/>
      <c r="AB392" s="58"/>
      <c r="AC392" s="189"/>
      <c r="AD392" s="259"/>
      <c r="AE392" s="259"/>
      <c r="AF392" s="58"/>
      <c r="AG392" s="30"/>
      <c r="AH392" s="58"/>
      <c r="AI392" s="30"/>
      <c r="AJ392" s="185"/>
      <c r="AK392" s="208"/>
      <c r="AL392" s="291"/>
      <c r="AM392" s="124" t="str">
        <f t="shared" si="34"/>
        <v/>
      </c>
      <c r="AN392" s="125" t="str">
        <f t="shared" si="35"/>
        <v/>
      </c>
      <c r="AO392" s="125" t="str">
        <f t="shared" si="36"/>
        <v/>
      </c>
      <c r="AP392" s="125" t="str">
        <f t="shared" si="37"/>
        <v/>
      </c>
      <c r="AQ392" s="126" t="str">
        <f t="shared" si="38"/>
        <v/>
      </c>
      <c r="AR392" s="39"/>
      <c r="AS392" s="234"/>
      <c r="AT392" s="39"/>
    </row>
    <row r="393" spans="2:46" ht="13.5" customHeight="1" x14ac:dyDescent="0.15">
      <c r="B393" s="289" t="s">
        <v>144</v>
      </c>
      <c r="C393" s="27" t="s">
        <v>34</v>
      </c>
      <c r="D393" s="41"/>
      <c r="E393" s="57"/>
      <c r="F393" s="98"/>
      <c r="G393" s="98"/>
      <c r="H393" s="98"/>
      <c r="I393" s="62"/>
      <c r="J393" s="62"/>
      <c r="K393" s="63"/>
      <c r="L393" s="258"/>
      <c r="M393" s="258"/>
      <c r="N393" s="57"/>
      <c r="O393" s="28"/>
      <c r="P393" s="57"/>
      <c r="Q393" s="28"/>
      <c r="R393" s="133"/>
      <c r="S393" s="206"/>
      <c r="T393" s="289" t="s">
        <v>144</v>
      </c>
      <c r="U393" s="27" t="s">
        <v>34</v>
      </c>
      <c r="V393" s="41"/>
      <c r="W393" s="57"/>
      <c r="X393" s="98"/>
      <c r="Y393" s="98"/>
      <c r="Z393" s="98"/>
      <c r="AA393" s="62"/>
      <c r="AB393" s="62"/>
      <c r="AC393" s="63"/>
      <c r="AD393" s="258"/>
      <c r="AE393" s="258"/>
      <c r="AF393" s="57"/>
      <c r="AG393" s="28"/>
      <c r="AH393" s="57"/>
      <c r="AI393" s="28"/>
      <c r="AJ393" s="133"/>
      <c r="AK393" s="208"/>
      <c r="AL393" s="289" t="s">
        <v>144</v>
      </c>
      <c r="AM393" s="121" t="str">
        <f t="shared" si="34"/>
        <v/>
      </c>
      <c r="AN393" s="97" t="str">
        <f t="shared" si="35"/>
        <v/>
      </c>
      <c r="AO393" s="97" t="str">
        <f t="shared" si="36"/>
        <v/>
      </c>
      <c r="AP393" s="97" t="str">
        <f t="shared" si="37"/>
        <v/>
      </c>
      <c r="AQ393" s="122" t="str">
        <f t="shared" si="38"/>
        <v/>
      </c>
      <c r="AR393" s="39"/>
      <c r="AS393" s="234"/>
      <c r="AT393" s="39"/>
    </row>
    <row r="394" spans="2:46" ht="13.5" customHeight="1" x14ac:dyDescent="0.15">
      <c r="B394" s="290"/>
      <c r="C394" s="29" t="s">
        <v>35</v>
      </c>
      <c r="D394" s="187"/>
      <c r="E394" s="58"/>
      <c r="F394" s="188"/>
      <c r="G394" s="188"/>
      <c r="H394" s="188"/>
      <c r="I394" s="64"/>
      <c r="J394" s="64"/>
      <c r="K394" s="189"/>
      <c r="L394" s="259"/>
      <c r="M394" s="259"/>
      <c r="N394" s="58"/>
      <c r="O394" s="30"/>
      <c r="P394" s="58"/>
      <c r="Q394" s="30"/>
      <c r="R394" s="134"/>
      <c r="S394" s="206"/>
      <c r="T394" s="290"/>
      <c r="U394" s="29" t="s">
        <v>35</v>
      </c>
      <c r="V394" s="187"/>
      <c r="W394" s="58"/>
      <c r="X394" s="188"/>
      <c r="Y394" s="188"/>
      <c r="Z394" s="188"/>
      <c r="AA394" s="64"/>
      <c r="AB394" s="64"/>
      <c r="AC394" s="189"/>
      <c r="AD394" s="259"/>
      <c r="AE394" s="259"/>
      <c r="AF394" s="58"/>
      <c r="AG394" s="30"/>
      <c r="AH394" s="58"/>
      <c r="AI394" s="30"/>
      <c r="AJ394" s="134"/>
      <c r="AK394" s="208"/>
      <c r="AL394" s="290"/>
      <c r="AM394" s="88" t="str">
        <f t="shared" si="34"/>
        <v/>
      </c>
      <c r="AN394" s="123" t="str">
        <f t="shared" si="35"/>
        <v/>
      </c>
      <c r="AO394" s="123" t="str">
        <f t="shared" si="36"/>
        <v/>
      </c>
      <c r="AP394" s="123" t="str">
        <f t="shared" si="37"/>
        <v/>
      </c>
      <c r="AQ394" s="89" t="str">
        <f t="shared" si="38"/>
        <v/>
      </c>
      <c r="AR394" s="39"/>
      <c r="AS394" s="234"/>
      <c r="AT394" s="39"/>
    </row>
    <row r="395" spans="2:46" ht="13.5" customHeight="1" x14ac:dyDescent="0.15">
      <c r="B395" s="290"/>
      <c r="C395" s="29" t="s">
        <v>36</v>
      </c>
      <c r="D395" s="187"/>
      <c r="E395" s="58"/>
      <c r="F395" s="188"/>
      <c r="G395" s="188"/>
      <c r="H395" s="188"/>
      <c r="I395" s="64"/>
      <c r="J395" s="64"/>
      <c r="K395" s="189"/>
      <c r="L395" s="259"/>
      <c r="M395" s="259"/>
      <c r="N395" s="58"/>
      <c r="O395" s="30"/>
      <c r="P395" s="58"/>
      <c r="Q395" s="30"/>
      <c r="R395" s="134"/>
      <c r="S395" s="206"/>
      <c r="T395" s="290"/>
      <c r="U395" s="29" t="s">
        <v>36</v>
      </c>
      <c r="V395" s="187"/>
      <c r="W395" s="58"/>
      <c r="X395" s="188"/>
      <c r="Y395" s="188"/>
      <c r="Z395" s="188"/>
      <c r="AA395" s="64"/>
      <c r="AB395" s="64"/>
      <c r="AC395" s="189"/>
      <c r="AD395" s="259"/>
      <c r="AE395" s="259"/>
      <c r="AF395" s="58"/>
      <c r="AG395" s="30"/>
      <c r="AH395" s="58"/>
      <c r="AI395" s="30"/>
      <c r="AJ395" s="134"/>
      <c r="AK395" s="208"/>
      <c r="AL395" s="290"/>
      <c r="AM395" s="88" t="str">
        <f t="shared" si="34"/>
        <v/>
      </c>
      <c r="AN395" s="123" t="str">
        <f t="shared" si="35"/>
        <v/>
      </c>
      <c r="AO395" s="123" t="str">
        <f t="shared" si="36"/>
        <v/>
      </c>
      <c r="AP395" s="123" t="str">
        <f t="shared" si="37"/>
        <v/>
      </c>
      <c r="AQ395" s="89" t="str">
        <f t="shared" si="38"/>
        <v/>
      </c>
      <c r="AR395" s="39"/>
      <c r="AS395" s="234"/>
      <c r="AT395" s="39"/>
    </row>
    <row r="396" spans="2:46" ht="13.5" customHeight="1" x14ac:dyDescent="0.15">
      <c r="B396" s="290"/>
      <c r="C396" s="29" t="s">
        <v>38</v>
      </c>
      <c r="D396" s="187"/>
      <c r="E396" s="58"/>
      <c r="F396" s="188"/>
      <c r="G396" s="188"/>
      <c r="H396" s="188"/>
      <c r="I396" s="64"/>
      <c r="J396" s="64"/>
      <c r="K396" s="189"/>
      <c r="L396" s="259"/>
      <c r="M396" s="259"/>
      <c r="N396" s="58"/>
      <c r="O396" s="30"/>
      <c r="P396" s="58"/>
      <c r="Q396" s="30"/>
      <c r="R396" s="134"/>
      <c r="S396" s="206"/>
      <c r="T396" s="290"/>
      <c r="U396" s="29" t="s">
        <v>38</v>
      </c>
      <c r="V396" s="187"/>
      <c r="W396" s="58"/>
      <c r="X396" s="188"/>
      <c r="Y396" s="188"/>
      <c r="Z396" s="188"/>
      <c r="AA396" s="64"/>
      <c r="AB396" s="64"/>
      <c r="AC396" s="189"/>
      <c r="AD396" s="259"/>
      <c r="AE396" s="259"/>
      <c r="AF396" s="58"/>
      <c r="AG396" s="30"/>
      <c r="AH396" s="58"/>
      <c r="AI396" s="30"/>
      <c r="AJ396" s="134"/>
      <c r="AK396" s="208"/>
      <c r="AL396" s="290"/>
      <c r="AM396" s="88" t="str">
        <f t="shared" si="34"/>
        <v/>
      </c>
      <c r="AN396" s="123" t="str">
        <f t="shared" si="35"/>
        <v/>
      </c>
      <c r="AO396" s="123" t="str">
        <f t="shared" si="36"/>
        <v/>
      </c>
      <c r="AP396" s="123" t="str">
        <f t="shared" si="37"/>
        <v/>
      </c>
      <c r="AQ396" s="89" t="str">
        <f t="shared" si="38"/>
        <v/>
      </c>
      <c r="AR396" s="39"/>
      <c r="AS396" s="234"/>
      <c r="AT396" s="39"/>
    </row>
    <row r="397" spans="2:46" ht="13.5" customHeight="1" thickBot="1" x14ac:dyDescent="0.2">
      <c r="B397" s="291"/>
      <c r="C397" s="29"/>
      <c r="D397" s="187"/>
      <c r="E397" s="58"/>
      <c r="F397" s="190"/>
      <c r="G397" s="190"/>
      <c r="H397" s="190"/>
      <c r="I397" s="58"/>
      <c r="J397" s="58"/>
      <c r="K397" s="189"/>
      <c r="L397" s="259"/>
      <c r="M397" s="259"/>
      <c r="N397" s="58"/>
      <c r="O397" s="30"/>
      <c r="P397" s="58"/>
      <c r="Q397" s="30"/>
      <c r="R397" s="185"/>
      <c r="S397" s="206"/>
      <c r="T397" s="291"/>
      <c r="U397" s="29"/>
      <c r="V397" s="187"/>
      <c r="W397" s="58"/>
      <c r="X397" s="190"/>
      <c r="Y397" s="190"/>
      <c r="Z397" s="190"/>
      <c r="AA397" s="58"/>
      <c r="AB397" s="58"/>
      <c r="AC397" s="189"/>
      <c r="AD397" s="259"/>
      <c r="AE397" s="259"/>
      <c r="AF397" s="58"/>
      <c r="AG397" s="30"/>
      <c r="AH397" s="58"/>
      <c r="AI397" s="30"/>
      <c r="AJ397" s="185"/>
      <c r="AK397" s="208"/>
      <c r="AL397" s="291"/>
      <c r="AM397" s="124" t="str">
        <f t="shared" si="34"/>
        <v/>
      </c>
      <c r="AN397" s="125" t="str">
        <f t="shared" si="35"/>
        <v/>
      </c>
      <c r="AO397" s="125" t="str">
        <f t="shared" si="36"/>
        <v/>
      </c>
      <c r="AP397" s="125" t="str">
        <f t="shared" si="37"/>
        <v/>
      </c>
      <c r="AQ397" s="126" t="str">
        <f t="shared" si="38"/>
        <v/>
      </c>
      <c r="AR397" s="39"/>
      <c r="AS397" s="234"/>
      <c r="AT397" s="39"/>
    </row>
    <row r="398" spans="2:46" ht="13.5" customHeight="1" x14ac:dyDescent="0.15">
      <c r="B398" s="289" t="s">
        <v>145</v>
      </c>
      <c r="C398" s="27" t="s">
        <v>34</v>
      </c>
      <c r="D398" s="41"/>
      <c r="E398" s="57"/>
      <c r="F398" s="98"/>
      <c r="G398" s="98"/>
      <c r="H398" s="98"/>
      <c r="I398" s="62"/>
      <c r="J398" s="62"/>
      <c r="K398" s="63"/>
      <c r="L398" s="258"/>
      <c r="M398" s="258"/>
      <c r="N398" s="57"/>
      <c r="O398" s="28"/>
      <c r="P398" s="57"/>
      <c r="Q398" s="28"/>
      <c r="R398" s="133"/>
      <c r="S398" s="206"/>
      <c r="T398" s="289" t="s">
        <v>145</v>
      </c>
      <c r="U398" s="27" t="s">
        <v>34</v>
      </c>
      <c r="V398" s="41"/>
      <c r="W398" s="57"/>
      <c r="X398" s="98"/>
      <c r="Y398" s="98"/>
      <c r="Z398" s="98"/>
      <c r="AA398" s="62"/>
      <c r="AB398" s="62"/>
      <c r="AC398" s="63"/>
      <c r="AD398" s="258"/>
      <c r="AE398" s="258"/>
      <c r="AF398" s="57"/>
      <c r="AG398" s="28"/>
      <c r="AH398" s="57"/>
      <c r="AI398" s="28"/>
      <c r="AJ398" s="133"/>
      <c r="AK398" s="208"/>
      <c r="AL398" s="289" t="s">
        <v>145</v>
      </c>
      <c r="AM398" s="121" t="str">
        <f t="shared" si="34"/>
        <v/>
      </c>
      <c r="AN398" s="97" t="str">
        <f t="shared" si="35"/>
        <v/>
      </c>
      <c r="AO398" s="97" t="str">
        <f t="shared" si="36"/>
        <v/>
      </c>
      <c r="AP398" s="97" t="str">
        <f t="shared" si="37"/>
        <v/>
      </c>
      <c r="AQ398" s="122" t="str">
        <f t="shared" si="38"/>
        <v/>
      </c>
      <c r="AR398" s="39"/>
      <c r="AS398" s="234"/>
      <c r="AT398" s="39"/>
    </row>
    <row r="399" spans="2:46" ht="13.5" customHeight="1" x14ac:dyDescent="0.15">
      <c r="B399" s="290"/>
      <c r="C399" s="29" t="s">
        <v>35</v>
      </c>
      <c r="D399" s="187"/>
      <c r="E399" s="58"/>
      <c r="F399" s="188"/>
      <c r="G399" s="188"/>
      <c r="H399" s="188"/>
      <c r="I399" s="64"/>
      <c r="J399" s="64"/>
      <c r="K399" s="189"/>
      <c r="L399" s="259"/>
      <c r="M399" s="259"/>
      <c r="N399" s="58"/>
      <c r="O399" s="30"/>
      <c r="P399" s="58"/>
      <c r="Q399" s="30"/>
      <c r="R399" s="134"/>
      <c r="S399" s="206"/>
      <c r="T399" s="290"/>
      <c r="U399" s="29" t="s">
        <v>35</v>
      </c>
      <c r="V399" s="187"/>
      <c r="W399" s="58"/>
      <c r="X399" s="188"/>
      <c r="Y399" s="188"/>
      <c r="Z399" s="188"/>
      <c r="AA399" s="64"/>
      <c r="AB399" s="64"/>
      <c r="AC399" s="189"/>
      <c r="AD399" s="259"/>
      <c r="AE399" s="259"/>
      <c r="AF399" s="58"/>
      <c r="AG399" s="30"/>
      <c r="AH399" s="58"/>
      <c r="AI399" s="30"/>
      <c r="AJ399" s="134"/>
      <c r="AK399" s="208"/>
      <c r="AL399" s="290"/>
      <c r="AM399" s="88" t="str">
        <f t="shared" si="34"/>
        <v/>
      </c>
      <c r="AN399" s="123" t="str">
        <f t="shared" si="35"/>
        <v/>
      </c>
      <c r="AO399" s="123" t="str">
        <f t="shared" si="36"/>
        <v/>
      </c>
      <c r="AP399" s="123" t="str">
        <f t="shared" si="37"/>
        <v/>
      </c>
      <c r="AQ399" s="89" t="str">
        <f t="shared" si="38"/>
        <v/>
      </c>
      <c r="AR399" s="39"/>
      <c r="AS399" s="234"/>
      <c r="AT399" s="39"/>
    </row>
    <row r="400" spans="2:46" ht="13.5" customHeight="1" x14ac:dyDescent="0.15">
      <c r="B400" s="290"/>
      <c r="C400" s="29" t="s">
        <v>36</v>
      </c>
      <c r="D400" s="187"/>
      <c r="E400" s="58"/>
      <c r="F400" s="188"/>
      <c r="G400" s="188"/>
      <c r="H400" s="188"/>
      <c r="I400" s="64"/>
      <c r="J400" s="64"/>
      <c r="K400" s="189"/>
      <c r="L400" s="259"/>
      <c r="M400" s="259"/>
      <c r="N400" s="58"/>
      <c r="O400" s="30"/>
      <c r="P400" s="58"/>
      <c r="Q400" s="30"/>
      <c r="R400" s="134"/>
      <c r="S400" s="206"/>
      <c r="T400" s="290"/>
      <c r="U400" s="29" t="s">
        <v>36</v>
      </c>
      <c r="V400" s="187"/>
      <c r="W400" s="58"/>
      <c r="X400" s="188"/>
      <c r="Y400" s="188"/>
      <c r="Z400" s="188"/>
      <c r="AA400" s="64"/>
      <c r="AB400" s="64"/>
      <c r="AC400" s="189"/>
      <c r="AD400" s="259"/>
      <c r="AE400" s="259"/>
      <c r="AF400" s="58"/>
      <c r="AG400" s="30"/>
      <c r="AH400" s="58"/>
      <c r="AI400" s="30"/>
      <c r="AJ400" s="134"/>
      <c r="AK400" s="208"/>
      <c r="AL400" s="290"/>
      <c r="AM400" s="88" t="str">
        <f t="shared" si="34"/>
        <v/>
      </c>
      <c r="AN400" s="123" t="str">
        <f t="shared" si="35"/>
        <v/>
      </c>
      <c r="AO400" s="123" t="str">
        <f t="shared" si="36"/>
        <v/>
      </c>
      <c r="AP400" s="123" t="str">
        <f t="shared" si="37"/>
        <v/>
      </c>
      <c r="AQ400" s="89" t="str">
        <f t="shared" si="38"/>
        <v/>
      </c>
      <c r="AR400" s="39"/>
      <c r="AS400" s="234"/>
      <c r="AT400" s="39"/>
    </row>
    <row r="401" spans="2:46" ht="13.5" customHeight="1" x14ac:dyDescent="0.15">
      <c r="B401" s="290"/>
      <c r="C401" s="29" t="s">
        <v>38</v>
      </c>
      <c r="D401" s="187"/>
      <c r="E401" s="58"/>
      <c r="F401" s="188"/>
      <c r="G401" s="188"/>
      <c r="H401" s="188"/>
      <c r="I401" s="64"/>
      <c r="J401" s="64"/>
      <c r="K401" s="189"/>
      <c r="L401" s="259"/>
      <c r="M401" s="259"/>
      <c r="N401" s="58"/>
      <c r="O401" s="30"/>
      <c r="P401" s="58"/>
      <c r="Q401" s="30"/>
      <c r="R401" s="134"/>
      <c r="S401" s="206"/>
      <c r="T401" s="290"/>
      <c r="U401" s="29" t="s">
        <v>38</v>
      </c>
      <c r="V401" s="187"/>
      <c r="W401" s="58"/>
      <c r="X401" s="188"/>
      <c r="Y401" s="188"/>
      <c r="Z401" s="188"/>
      <c r="AA401" s="64"/>
      <c r="AB401" s="64"/>
      <c r="AC401" s="189"/>
      <c r="AD401" s="259"/>
      <c r="AE401" s="259"/>
      <c r="AF401" s="58"/>
      <c r="AG401" s="30"/>
      <c r="AH401" s="58"/>
      <c r="AI401" s="30"/>
      <c r="AJ401" s="134"/>
      <c r="AK401" s="208"/>
      <c r="AL401" s="290"/>
      <c r="AM401" s="88" t="str">
        <f t="shared" si="34"/>
        <v/>
      </c>
      <c r="AN401" s="123" t="str">
        <f t="shared" si="35"/>
        <v/>
      </c>
      <c r="AO401" s="123" t="str">
        <f t="shared" si="36"/>
        <v/>
      </c>
      <c r="AP401" s="123" t="str">
        <f t="shared" si="37"/>
        <v/>
      </c>
      <c r="AQ401" s="89" t="str">
        <f t="shared" si="38"/>
        <v/>
      </c>
      <c r="AR401" s="39"/>
      <c r="AS401" s="234"/>
      <c r="AT401" s="39"/>
    </row>
    <row r="402" spans="2:46" ht="13.5" customHeight="1" thickBot="1" x14ac:dyDescent="0.2">
      <c r="B402" s="291"/>
      <c r="C402" s="29"/>
      <c r="D402" s="187"/>
      <c r="E402" s="58"/>
      <c r="F402" s="190"/>
      <c r="G402" s="190"/>
      <c r="H402" s="190"/>
      <c r="I402" s="58"/>
      <c r="J402" s="58"/>
      <c r="K402" s="189"/>
      <c r="L402" s="259"/>
      <c r="M402" s="259"/>
      <c r="N402" s="58"/>
      <c r="O402" s="30"/>
      <c r="P402" s="58"/>
      <c r="Q402" s="30"/>
      <c r="R402" s="185"/>
      <c r="S402" s="206"/>
      <c r="T402" s="291"/>
      <c r="U402" s="29"/>
      <c r="V402" s="187"/>
      <c r="W402" s="58"/>
      <c r="X402" s="190"/>
      <c r="Y402" s="190"/>
      <c r="Z402" s="190"/>
      <c r="AA402" s="58"/>
      <c r="AB402" s="58"/>
      <c r="AC402" s="189"/>
      <c r="AD402" s="259"/>
      <c r="AE402" s="259"/>
      <c r="AF402" s="58"/>
      <c r="AG402" s="30"/>
      <c r="AH402" s="58"/>
      <c r="AI402" s="30"/>
      <c r="AJ402" s="185"/>
      <c r="AK402" s="208"/>
      <c r="AL402" s="291"/>
      <c r="AM402" s="124" t="str">
        <f t="shared" si="34"/>
        <v/>
      </c>
      <c r="AN402" s="125" t="str">
        <f t="shared" si="35"/>
        <v/>
      </c>
      <c r="AO402" s="125" t="str">
        <f t="shared" si="36"/>
        <v/>
      </c>
      <c r="AP402" s="125" t="str">
        <f t="shared" si="37"/>
        <v/>
      </c>
      <c r="AQ402" s="126" t="str">
        <f t="shared" si="38"/>
        <v/>
      </c>
      <c r="AR402" s="39"/>
      <c r="AS402" s="234"/>
      <c r="AT402" s="39"/>
    </row>
    <row r="403" spans="2:46" ht="13.5" customHeight="1" x14ac:dyDescent="0.15">
      <c r="B403" s="289" t="s">
        <v>146</v>
      </c>
      <c r="C403" s="27" t="s">
        <v>34</v>
      </c>
      <c r="D403" s="41"/>
      <c r="E403" s="57"/>
      <c r="F403" s="98"/>
      <c r="G403" s="98"/>
      <c r="H403" s="98"/>
      <c r="I403" s="62"/>
      <c r="J403" s="62"/>
      <c r="K403" s="63"/>
      <c r="L403" s="258"/>
      <c r="M403" s="258"/>
      <c r="N403" s="57"/>
      <c r="O403" s="28"/>
      <c r="P403" s="57"/>
      <c r="Q403" s="28"/>
      <c r="R403" s="133"/>
      <c r="S403" s="206"/>
      <c r="T403" s="289" t="s">
        <v>146</v>
      </c>
      <c r="U403" s="27" t="s">
        <v>34</v>
      </c>
      <c r="V403" s="41"/>
      <c r="W403" s="57"/>
      <c r="X403" s="98"/>
      <c r="Y403" s="98"/>
      <c r="Z403" s="98"/>
      <c r="AA403" s="62"/>
      <c r="AB403" s="62"/>
      <c r="AC403" s="63"/>
      <c r="AD403" s="258"/>
      <c r="AE403" s="258"/>
      <c r="AF403" s="57"/>
      <c r="AG403" s="28"/>
      <c r="AH403" s="57"/>
      <c r="AI403" s="28"/>
      <c r="AJ403" s="133"/>
      <c r="AK403" s="208"/>
      <c r="AL403" s="289" t="s">
        <v>146</v>
      </c>
      <c r="AM403" s="121" t="str">
        <f t="shared" si="34"/>
        <v/>
      </c>
      <c r="AN403" s="97" t="str">
        <f t="shared" si="35"/>
        <v/>
      </c>
      <c r="AO403" s="97" t="str">
        <f t="shared" si="36"/>
        <v/>
      </c>
      <c r="AP403" s="97" t="str">
        <f t="shared" si="37"/>
        <v/>
      </c>
      <c r="AQ403" s="122" t="str">
        <f t="shared" si="38"/>
        <v/>
      </c>
      <c r="AR403" s="39"/>
      <c r="AS403" s="234"/>
      <c r="AT403" s="39"/>
    </row>
    <row r="404" spans="2:46" ht="13.5" customHeight="1" x14ac:dyDescent="0.15">
      <c r="B404" s="290"/>
      <c r="C404" s="29" t="s">
        <v>35</v>
      </c>
      <c r="D404" s="187"/>
      <c r="E404" s="58"/>
      <c r="F404" s="188"/>
      <c r="G404" s="188"/>
      <c r="H404" s="188"/>
      <c r="I404" s="64"/>
      <c r="J404" s="64"/>
      <c r="K404" s="189"/>
      <c r="L404" s="259"/>
      <c r="M404" s="259"/>
      <c r="N404" s="58"/>
      <c r="O404" s="30"/>
      <c r="P404" s="58"/>
      <c r="Q404" s="30"/>
      <c r="R404" s="134"/>
      <c r="S404" s="206"/>
      <c r="T404" s="290"/>
      <c r="U404" s="29" t="s">
        <v>35</v>
      </c>
      <c r="V404" s="187"/>
      <c r="W404" s="58"/>
      <c r="X404" s="188"/>
      <c r="Y404" s="188"/>
      <c r="Z404" s="188"/>
      <c r="AA404" s="64"/>
      <c r="AB404" s="64"/>
      <c r="AC404" s="189"/>
      <c r="AD404" s="259"/>
      <c r="AE404" s="259"/>
      <c r="AF404" s="58"/>
      <c r="AG404" s="30"/>
      <c r="AH404" s="58"/>
      <c r="AI404" s="30"/>
      <c r="AJ404" s="134"/>
      <c r="AK404" s="208"/>
      <c r="AL404" s="290"/>
      <c r="AM404" s="88" t="str">
        <f t="shared" si="34"/>
        <v/>
      </c>
      <c r="AN404" s="123" t="str">
        <f t="shared" si="35"/>
        <v/>
      </c>
      <c r="AO404" s="123" t="str">
        <f t="shared" si="36"/>
        <v/>
      </c>
      <c r="AP404" s="123" t="str">
        <f t="shared" si="37"/>
        <v/>
      </c>
      <c r="AQ404" s="89" t="str">
        <f t="shared" si="38"/>
        <v/>
      </c>
      <c r="AR404" s="39"/>
      <c r="AS404" s="234"/>
      <c r="AT404" s="39"/>
    </row>
    <row r="405" spans="2:46" ht="13.5" customHeight="1" x14ac:dyDescent="0.15">
      <c r="B405" s="290"/>
      <c r="C405" s="29" t="s">
        <v>36</v>
      </c>
      <c r="D405" s="187"/>
      <c r="E405" s="58"/>
      <c r="F405" s="188"/>
      <c r="G405" s="188"/>
      <c r="H405" s="188"/>
      <c r="I405" s="64"/>
      <c r="J405" s="64"/>
      <c r="K405" s="189"/>
      <c r="L405" s="259"/>
      <c r="M405" s="259"/>
      <c r="N405" s="58"/>
      <c r="O405" s="30"/>
      <c r="P405" s="58"/>
      <c r="Q405" s="30"/>
      <c r="R405" s="134"/>
      <c r="S405" s="206"/>
      <c r="T405" s="290"/>
      <c r="U405" s="29" t="s">
        <v>36</v>
      </c>
      <c r="V405" s="187"/>
      <c r="W405" s="58"/>
      <c r="X405" s="188"/>
      <c r="Y405" s="188"/>
      <c r="Z405" s="188"/>
      <c r="AA405" s="64"/>
      <c r="AB405" s="64"/>
      <c r="AC405" s="189"/>
      <c r="AD405" s="259"/>
      <c r="AE405" s="259"/>
      <c r="AF405" s="58"/>
      <c r="AG405" s="30"/>
      <c r="AH405" s="58"/>
      <c r="AI405" s="30"/>
      <c r="AJ405" s="134"/>
      <c r="AK405" s="208"/>
      <c r="AL405" s="290"/>
      <c r="AM405" s="88" t="str">
        <f t="shared" si="34"/>
        <v/>
      </c>
      <c r="AN405" s="123" t="str">
        <f t="shared" si="35"/>
        <v/>
      </c>
      <c r="AO405" s="123" t="str">
        <f t="shared" si="36"/>
        <v/>
      </c>
      <c r="AP405" s="123" t="str">
        <f t="shared" si="37"/>
        <v/>
      </c>
      <c r="AQ405" s="89" t="str">
        <f t="shared" si="38"/>
        <v/>
      </c>
      <c r="AR405" s="39"/>
      <c r="AS405" s="234"/>
      <c r="AT405" s="39"/>
    </row>
    <row r="406" spans="2:46" ht="13.5" customHeight="1" x14ac:dyDescent="0.15">
      <c r="B406" s="290"/>
      <c r="C406" s="29" t="s">
        <v>38</v>
      </c>
      <c r="D406" s="187"/>
      <c r="E406" s="58"/>
      <c r="F406" s="188"/>
      <c r="G406" s="188"/>
      <c r="H406" s="188"/>
      <c r="I406" s="64"/>
      <c r="J406" s="64"/>
      <c r="K406" s="189"/>
      <c r="L406" s="259"/>
      <c r="M406" s="259"/>
      <c r="N406" s="58"/>
      <c r="O406" s="30"/>
      <c r="P406" s="58"/>
      <c r="Q406" s="30"/>
      <c r="R406" s="134"/>
      <c r="S406" s="206"/>
      <c r="T406" s="290"/>
      <c r="U406" s="29" t="s">
        <v>38</v>
      </c>
      <c r="V406" s="187"/>
      <c r="W406" s="58"/>
      <c r="X406" s="188"/>
      <c r="Y406" s="188"/>
      <c r="Z406" s="188"/>
      <c r="AA406" s="64"/>
      <c r="AB406" s="64"/>
      <c r="AC406" s="189"/>
      <c r="AD406" s="259"/>
      <c r="AE406" s="259"/>
      <c r="AF406" s="58"/>
      <c r="AG406" s="30"/>
      <c r="AH406" s="58"/>
      <c r="AI406" s="30"/>
      <c r="AJ406" s="134"/>
      <c r="AK406" s="208"/>
      <c r="AL406" s="290"/>
      <c r="AM406" s="88" t="str">
        <f t="shared" si="34"/>
        <v/>
      </c>
      <c r="AN406" s="123" t="str">
        <f t="shared" si="35"/>
        <v/>
      </c>
      <c r="AO406" s="123" t="str">
        <f t="shared" si="36"/>
        <v/>
      </c>
      <c r="AP406" s="123" t="str">
        <f t="shared" si="37"/>
        <v/>
      </c>
      <c r="AQ406" s="89" t="str">
        <f t="shared" si="38"/>
        <v/>
      </c>
      <c r="AR406" s="39"/>
      <c r="AS406" s="234"/>
      <c r="AT406" s="39"/>
    </row>
    <row r="407" spans="2:46" ht="13.5" customHeight="1" thickBot="1" x14ac:dyDescent="0.2">
      <c r="B407" s="291"/>
      <c r="C407" s="29"/>
      <c r="D407" s="187"/>
      <c r="E407" s="58"/>
      <c r="F407" s="190"/>
      <c r="G407" s="190"/>
      <c r="H407" s="190"/>
      <c r="I407" s="58"/>
      <c r="J407" s="58"/>
      <c r="K407" s="189"/>
      <c r="L407" s="259"/>
      <c r="M407" s="259"/>
      <c r="N407" s="58"/>
      <c r="O407" s="30"/>
      <c r="P407" s="58"/>
      <c r="Q407" s="30"/>
      <c r="R407" s="185"/>
      <c r="S407" s="206"/>
      <c r="T407" s="291"/>
      <c r="U407" s="29"/>
      <c r="V407" s="187"/>
      <c r="W407" s="58"/>
      <c r="X407" s="190"/>
      <c r="Y407" s="190"/>
      <c r="Z407" s="190"/>
      <c r="AA407" s="58"/>
      <c r="AB407" s="58"/>
      <c r="AC407" s="189"/>
      <c r="AD407" s="259"/>
      <c r="AE407" s="259"/>
      <c r="AF407" s="58"/>
      <c r="AG407" s="30"/>
      <c r="AH407" s="58"/>
      <c r="AI407" s="30"/>
      <c r="AJ407" s="185"/>
      <c r="AK407" s="208"/>
      <c r="AL407" s="291"/>
      <c r="AM407" s="124" t="str">
        <f t="shared" si="34"/>
        <v/>
      </c>
      <c r="AN407" s="125" t="str">
        <f t="shared" si="35"/>
        <v/>
      </c>
      <c r="AO407" s="125" t="str">
        <f t="shared" si="36"/>
        <v/>
      </c>
      <c r="AP407" s="125" t="str">
        <f t="shared" si="37"/>
        <v/>
      </c>
      <c r="AQ407" s="126" t="str">
        <f t="shared" si="38"/>
        <v/>
      </c>
      <c r="AR407" s="39"/>
      <c r="AS407" s="234"/>
      <c r="AT407" s="39"/>
    </row>
    <row r="408" spans="2:46" ht="13.5" customHeight="1" x14ac:dyDescent="0.15">
      <c r="B408" s="289" t="s">
        <v>147</v>
      </c>
      <c r="C408" s="27" t="s">
        <v>34</v>
      </c>
      <c r="D408" s="41"/>
      <c r="E408" s="57"/>
      <c r="F408" s="98"/>
      <c r="G408" s="98"/>
      <c r="H408" s="98"/>
      <c r="I408" s="62"/>
      <c r="J408" s="62"/>
      <c r="K408" s="63"/>
      <c r="L408" s="258"/>
      <c r="M408" s="258"/>
      <c r="N408" s="57"/>
      <c r="O408" s="28"/>
      <c r="P408" s="57"/>
      <c r="Q408" s="28"/>
      <c r="R408" s="133"/>
      <c r="S408" s="206"/>
      <c r="T408" s="289" t="s">
        <v>147</v>
      </c>
      <c r="U408" s="27" t="s">
        <v>34</v>
      </c>
      <c r="V408" s="41"/>
      <c r="W408" s="57"/>
      <c r="X408" s="98"/>
      <c r="Y408" s="98"/>
      <c r="Z408" s="98"/>
      <c r="AA408" s="62"/>
      <c r="AB408" s="62"/>
      <c r="AC408" s="63"/>
      <c r="AD408" s="258"/>
      <c r="AE408" s="258"/>
      <c r="AF408" s="57"/>
      <c r="AG408" s="28"/>
      <c r="AH408" s="57"/>
      <c r="AI408" s="28"/>
      <c r="AJ408" s="133"/>
      <c r="AK408" s="208"/>
      <c r="AL408" s="289" t="s">
        <v>147</v>
      </c>
      <c r="AM408" s="121" t="str">
        <f t="shared" si="34"/>
        <v/>
      </c>
      <c r="AN408" s="97" t="str">
        <f t="shared" si="35"/>
        <v/>
      </c>
      <c r="AO408" s="97" t="str">
        <f t="shared" si="36"/>
        <v/>
      </c>
      <c r="AP408" s="97" t="str">
        <f t="shared" si="37"/>
        <v/>
      </c>
      <c r="AQ408" s="122" t="str">
        <f t="shared" si="38"/>
        <v/>
      </c>
      <c r="AR408" s="39"/>
      <c r="AS408" s="234"/>
      <c r="AT408" s="39"/>
    </row>
    <row r="409" spans="2:46" ht="13.5" customHeight="1" x14ac:dyDescent="0.15">
      <c r="B409" s="290"/>
      <c r="C409" s="29" t="s">
        <v>35</v>
      </c>
      <c r="D409" s="187"/>
      <c r="E409" s="58"/>
      <c r="F409" s="188"/>
      <c r="G409" s="188"/>
      <c r="H409" s="188"/>
      <c r="I409" s="64"/>
      <c r="J409" s="64"/>
      <c r="K409" s="189"/>
      <c r="L409" s="259"/>
      <c r="M409" s="259"/>
      <c r="N409" s="58"/>
      <c r="O409" s="30"/>
      <c r="P409" s="58"/>
      <c r="Q409" s="30"/>
      <c r="R409" s="134"/>
      <c r="S409" s="206"/>
      <c r="T409" s="290"/>
      <c r="U409" s="29" t="s">
        <v>35</v>
      </c>
      <c r="V409" s="187"/>
      <c r="W409" s="58"/>
      <c r="X409" s="188"/>
      <c r="Y409" s="188"/>
      <c r="Z409" s="188"/>
      <c r="AA409" s="64"/>
      <c r="AB409" s="64"/>
      <c r="AC409" s="189"/>
      <c r="AD409" s="259"/>
      <c r="AE409" s="259"/>
      <c r="AF409" s="58"/>
      <c r="AG409" s="30"/>
      <c r="AH409" s="58"/>
      <c r="AI409" s="30"/>
      <c r="AJ409" s="134"/>
      <c r="AK409" s="208"/>
      <c r="AL409" s="290"/>
      <c r="AM409" s="88" t="str">
        <f t="shared" si="34"/>
        <v/>
      </c>
      <c r="AN409" s="123" t="str">
        <f t="shared" si="35"/>
        <v/>
      </c>
      <c r="AO409" s="123" t="str">
        <f t="shared" si="36"/>
        <v/>
      </c>
      <c r="AP409" s="123" t="str">
        <f t="shared" si="37"/>
        <v/>
      </c>
      <c r="AQ409" s="89" t="str">
        <f t="shared" si="38"/>
        <v/>
      </c>
      <c r="AR409" s="39"/>
      <c r="AS409" s="234"/>
      <c r="AT409" s="39"/>
    </row>
    <row r="410" spans="2:46" ht="13.5" customHeight="1" x14ac:dyDescent="0.15">
      <c r="B410" s="290"/>
      <c r="C410" s="29" t="s">
        <v>36</v>
      </c>
      <c r="D410" s="187"/>
      <c r="E410" s="58"/>
      <c r="F410" s="188"/>
      <c r="G410" s="188"/>
      <c r="H410" s="188"/>
      <c r="I410" s="64"/>
      <c r="J410" s="64"/>
      <c r="K410" s="189"/>
      <c r="L410" s="259"/>
      <c r="M410" s="259"/>
      <c r="N410" s="58"/>
      <c r="O410" s="30"/>
      <c r="P410" s="58"/>
      <c r="Q410" s="30"/>
      <c r="R410" s="134"/>
      <c r="S410" s="206"/>
      <c r="T410" s="290"/>
      <c r="U410" s="29" t="s">
        <v>36</v>
      </c>
      <c r="V410" s="187"/>
      <c r="W410" s="58"/>
      <c r="X410" s="188"/>
      <c r="Y410" s="188"/>
      <c r="Z410" s="188"/>
      <c r="AA410" s="64"/>
      <c r="AB410" s="64"/>
      <c r="AC410" s="189"/>
      <c r="AD410" s="259"/>
      <c r="AE410" s="259"/>
      <c r="AF410" s="58"/>
      <c r="AG410" s="30"/>
      <c r="AH410" s="58"/>
      <c r="AI410" s="30"/>
      <c r="AJ410" s="134"/>
      <c r="AK410" s="208"/>
      <c r="AL410" s="290"/>
      <c r="AM410" s="88" t="str">
        <f t="shared" si="34"/>
        <v/>
      </c>
      <c r="AN410" s="123" t="str">
        <f t="shared" si="35"/>
        <v/>
      </c>
      <c r="AO410" s="123" t="str">
        <f t="shared" si="36"/>
        <v/>
      </c>
      <c r="AP410" s="123" t="str">
        <f t="shared" si="37"/>
        <v/>
      </c>
      <c r="AQ410" s="89" t="str">
        <f t="shared" si="38"/>
        <v/>
      </c>
      <c r="AR410" s="39"/>
      <c r="AS410" s="234"/>
      <c r="AT410" s="39"/>
    </row>
    <row r="411" spans="2:46" ht="13.5" customHeight="1" x14ac:dyDescent="0.15">
      <c r="B411" s="290"/>
      <c r="C411" s="29" t="s">
        <v>38</v>
      </c>
      <c r="D411" s="187"/>
      <c r="E411" s="58"/>
      <c r="F411" s="188"/>
      <c r="G411" s="188"/>
      <c r="H411" s="188"/>
      <c r="I411" s="64"/>
      <c r="J411" s="64"/>
      <c r="K411" s="189"/>
      <c r="L411" s="259"/>
      <c r="M411" s="259"/>
      <c r="N411" s="58"/>
      <c r="O411" s="30"/>
      <c r="P411" s="58"/>
      <c r="Q411" s="30"/>
      <c r="R411" s="134"/>
      <c r="S411" s="206"/>
      <c r="T411" s="290"/>
      <c r="U411" s="29" t="s">
        <v>38</v>
      </c>
      <c r="V411" s="187"/>
      <c r="W411" s="58"/>
      <c r="X411" s="188"/>
      <c r="Y411" s="188"/>
      <c r="Z411" s="188"/>
      <c r="AA411" s="64"/>
      <c r="AB411" s="64"/>
      <c r="AC411" s="189"/>
      <c r="AD411" s="259"/>
      <c r="AE411" s="259"/>
      <c r="AF411" s="58"/>
      <c r="AG411" s="30"/>
      <c r="AH411" s="58"/>
      <c r="AI411" s="30"/>
      <c r="AJ411" s="134"/>
      <c r="AK411" s="208"/>
      <c r="AL411" s="290"/>
      <c r="AM411" s="88" t="str">
        <f t="shared" si="34"/>
        <v/>
      </c>
      <c r="AN411" s="123" t="str">
        <f t="shared" si="35"/>
        <v/>
      </c>
      <c r="AO411" s="123" t="str">
        <f t="shared" si="36"/>
        <v/>
      </c>
      <c r="AP411" s="123" t="str">
        <f t="shared" si="37"/>
        <v/>
      </c>
      <c r="AQ411" s="89" t="str">
        <f t="shared" si="38"/>
        <v/>
      </c>
      <c r="AR411" s="39"/>
      <c r="AS411" s="234"/>
      <c r="AT411" s="39"/>
    </row>
    <row r="412" spans="2:46" ht="13.5" customHeight="1" thickBot="1" x14ac:dyDescent="0.2">
      <c r="B412" s="291"/>
      <c r="C412" s="29"/>
      <c r="D412" s="187"/>
      <c r="E412" s="58"/>
      <c r="F412" s="190"/>
      <c r="G412" s="190"/>
      <c r="H412" s="190"/>
      <c r="I412" s="58"/>
      <c r="J412" s="58"/>
      <c r="K412" s="189"/>
      <c r="L412" s="259"/>
      <c r="M412" s="259"/>
      <c r="N412" s="58"/>
      <c r="O412" s="30"/>
      <c r="P412" s="58"/>
      <c r="Q412" s="30"/>
      <c r="R412" s="185"/>
      <c r="S412" s="206"/>
      <c r="T412" s="291"/>
      <c r="U412" s="29"/>
      <c r="V412" s="187"/>
      <c r="W412" s="58"/>
      <c r="X412" s="190"/>
      <c r="Y412" s="190"/>
      <c r="Z412" s="190"/>
      <c r="AA412" s="58"/>
      <c r="AB412" s="58"/>
      <c r="AC412" s="189"/>
      <c r="AD412" s="259"/>
      <c r="AE412" s="259"/>
      <c r="AF412" s="58"/>
      <c r="AG412" s="30"/>
      <c r="AH412" s="58"/>
      <c r="AI412" s="30"/>
      <c r="AJ412" s="185"/>
      <c r="AK412" s="208"/>
      <c r="AL412" s="291"/>
      <c r="AM412" s="124" t="str">
        <f t="shared" si="34"/>
        <v/>
      </c>
      <c r="AN412" s="125" t="str">
        <f t="shared" si="35"/>
        <v/>
      </c>
      <c r="AO412" s="125" t="str">
        <f t="shared" si="36"/>
        <v/>
      </c>
      <c r="AP412" s="125" t="str">
        <f t="shared" si="37"/>
        <v/>
      </c>
      <c r="AQ412" s="126" t="str">
        <f t="shared" si="38"/>
        <v/>
      </c>
      <c r="AR412" s="39"/>
      <c r="AS412" s="234"/>
      <c r="AT412" s="39"/>
    </row>
    <row r="413" spans="2:46" ht="13.5" customHeight="1" x14ac:dyDescent="0.15">
      <c r="B413" s="289" t="s">
        <v>148</v>
      </c>
      <c r="C413" s="27" t="s">
        <v>34</v>
      </c>
      <c r="D413" s="41"/>
      <c r="E413" s="57"/>
      <c r="F413" s="98"/>
      <c r="G413" s="98"/>
      <c r="H413" s="98"/>
      <c r="I413" s="62"/>
      <c r="J413" s="62"/>
      <c r="K413" s="63"/>
      <c r="L413" s="258"/>
      <c r="M413" s="258"/>
      <c r="N413" s="57"/>
      <c r="O413" s="28"/>
      <c r="P413" s="57"/>
      <c r="Q413" s="28"/>
      <c r="R413" s="133"/>
      <c r="S413" s="206"/>
      <c r="T413" s="289" t="s">
        <v>148</v>
      </c>
      <c r="U413" s="27" t="s">
        <v>34</v>
      </c>
      <c r="V413" s="41"/>
      <c r="W413" s="57"/>
      <c r="X413" s="98"/>
      <c r="Y413" s="98"/>
      <c r="Z413" s="98"/>
      <c r="AA413" s="62"/>
      <c r="AB413" s="62"/>
      <c r="AC413" s="63"/>
      <c r="AD413" s="258"/>
      <c r="AE413" s="258"/>
      <c r="AF413" s="57"/>
      <c r="AG413" s="28"/>
      <c r="AH413" s="57"/>
      <c r="AI413" s="28"/>
      <c r="AJ413" s="133"/>
      <c r="AK413" s="208"/>
      <c r="AL413" s="289" t="s">
        <v>148</v>
      </c>
      <c r="AM413" s="121" t="str">
        <f t="shared" si="34"/>
        <v/>
      </c>
      <c r="AN413" s="97" t="str">
        <f t="shared" si="35"/>
        <v/>
      </c>
      <c r="AO413" s="97" t="str">
        <f t="shared" si="36"/>
        <v/>
      </c>
      <c r="AP413" s="97" t="str">
        <f t="shared" si="37"/>
        <v/>
      </c>
      <c r="AQ413" s="122" t="str">
        <f t="shared" si="38"/>
        <v/>
      </c>
      <c r="AR413" s="39"/>
      <c r="AS413" s="234"/>
      <c r="AT413" s="39"/>
    </row>
    <row r="414" spans="2:46" ht="13.5" customHeight="1" x14ac:dyDescent="0.15">
      <c r="B414" s="290"/>
      <c r="C414" s="29" t="s">
        <v>35</v>
      </c>
      <c r="D414" s="187"/>
      <c r="E414" s="58"/>
      <c r="F414" s="188"/>
      <c r="G414" s="188"/>
      <c r="H414" s="188"/>
      <c r="I414" s="64"/>
      <c r="J414" s="64"/>
      <c r="K414" s="189"/>
      <c r="L414" s="259"/>
      <c r="M414" s="259"/>
      <c r="N414" s="58"/>
      <c r="O414" s="30"/>
      <c r="P414" s="58"/>
      <c r="Q414" s="30"/>
      <c r="R414" s="134"/>
      <c r="S414" s="206"/>
      <c r="T414" s="290"/>
      <c r="U414" s="29" t="s">
        <v>35</v>
      </c>
      <c r="V414" s="187"/>
      <c r="W414" s="58"/>
      <c r="X414" s="188"/>
      <c r="Y414" s="188"/>
      <c r="Z414" s="188"/>
      <c r="AA414" s="64"/>
      <c r="AB414" s="64"/>
      <c r="AC414" s="189"/>
      <c r="AD414" s="259"/>
      <c r="AE414" s="259"/>
      <c r="AF414" s="58"/>
      <c r="AG414" s="30"/>
      <c r="AH414" s="58"/>
      <c r="AI414" s="30"/>
      <c r="AJ414" s="134"/>
      <c r="AK414" s="208"/>
      <c r="AL414" s="290"/>
      <c r="AM414" s="88" t="str">
        <f t="shared" si="34"/>
        <v/>
      </c>
      <c r="AN414" s="123" t="str">
        <f t="shared" si="35"/>
        <v/>
      </c>
      <c r="AO414" s="123" t="str">
        <f t="shared" si="36"/>
        <v/>
      </c>
      <c r="AP414" s="123" t="str">
        <f t="shared" si="37"/>
        <v/>
      </c>
      <c r="AQ414" s="89" t="str">
        <f t="shared" si="38"/>
        <v/>
      </c>
      <c r="AR414" s="39"/>
      <c r="AS414" s="234"/>
      <c r="AT414" s="39"/>
    </row>
    <row r="415" spans="2:46" ht="13.5" customHeight="1" x14ac:dyDescent="0.15">
      <c r="B415" s="290"/>
      <c r="C415" s="29" t="s">
        <v>36</v>
      </c>
      <c r="D415" s="187"/>
      <c r="E415" s="58"/>
      <c r="F415" s="188"/>
      <c r="G415" s="188"/>
      <c r="H415" s="188"/>
      <c r="I415" s="64"/>
      <c r="J415" s="64"/>
      <c r="K415" s="189"/>
      <c r="L415" s="259"/>
      <c r="M415" s="259"/>
      <c r="N415" s="58"/>
      <c r="O415" s="30"/>
      <c r="P415" s="58"/>
      <c r="Q415" s="30"/>
      <c r="R415" s="134"/>
      <c r="S415" s="206"/>
      <c r="T415" s="290"/>
      <c r="U415" s="29" t="s">
        <v>36</v>
      </c>
      <c r="V415" s="187"/>
      <c r="W415" s="58"/>
      <c r="X415" s="188"/>
      <c r="Y415" s="188"/>
      <c r="Z415" s="188"/>
      <c r="AA415" s="64"/>
      <c r="AB415" s="64"/>
      <c r="AC415" s="189"/>
      <c r="AD415" s="259"/>
      <c r="AE415" s="259"/>
      <c r="AF415" s="58"/>
      <c r="AG415" s="30"/>
      <c r="AH415" s="58"/>
      <c r="AI415" s="30"/>
      <c r="AJ415" s="134"/>
      <c r="AK415" s="208"/>
      <c r="AL415" s="290"/>
      <c r="AM415" s="88" t="str">
        <f t="shared" si="34"/>
        <v/>
      </c>
      <c r="AN415" s="123" t="str">
        <f t="shared" si="35"/>
        <v/>
      </c>
      <c r="AO415" s="123" t="str">
        <f t="shared" si="36"/>
        <v/>
      </c>
      <c r="AP415" s="123" t="str">
        <f t="shared" si="37"/>
        <v/>
      </c>
      <c r="AQ415" s="89" t="str">
        <f t="shared" si="38"/>
        <v/>
      </c>
      <c r="AR415" s="39"/>
      <c r="AS415" s="234"/>
      <c r="AT415" s="39"/>
    </row>
    <row r="416" spans="2:46" ht="13.5" customHeight="1" x14ac:dyDescent="0.15">
      <c r="B416" s="290"/>
      <c r="C416" s="29" t="s">
        <v>38</v>
      </c>
      <c r="D416" s="187"/>
      <c r="E416" s="58"/>
      <c r="F416" s="188"/>
      <c r="G416" s="188"/>
      <c r="H416" s="188"/>
      <c r="I416" s="64"/>
      <c r="J416" s="64"/>
      <c r="K416" s="189"/>
      <c r="L416" s="259"/>
      <c r="M416" s="259"/>
      <c r="N416" s="58"/>
      <c r="O416" s="30"/>
      <c r="P416" s="58"/>
      <c r="Q416" s="30"/>
      <c r="R416" s="134"/>
      <c r="S416" s="206"/>
      <c r="T416" s="290"/>
      <c r="U416" s="29" t="s">
        <v>38</v>
      </c>
      <c r="V416" s="187"/>
      <c r="W416" s="58"/>
      <c r="X416" s="188"/>
      <c r="Y416" s="188"/>
      <c r="Z416" s="188"/>
      <c r="AA416" s="64"/>
      <c r="AB416" s="64"/>
      <c r="AC416" s="189"/>
      <c r="AD416" s="259"/>
      <c r="AE416" s="259"/>
      <c r="AF416" s="58"/>
      <c r="AG416" s="30"/>
      <c r="AH416" s="58"/>
      <c r="AI416" s="30"/>
      <c r="AJ416" s="134"/>
      <c r="AK416" s="208"/>
      <c r="AL416" s="290"/>
      <c r="AM416" s="88" t="str">
        <f t="shared" si="34"/>
        <v/>
      </c>
      <c r="AN416" s="123" t="str">
        <f t="shared" si="35"/>
        <v/>
      </c>
      <c r="AO416" s="123" t="str">
        <f t="shared" si="36"/>
        <v/>
      </c>
      <c r="AP416" s="123" t="str">
        <f t="shared" si="37"/>
        <v/>
      </c>
      <c r="AQ416" s="89" t="str">
        <f t="shared" si="38"/>
        <v/>
      </c>
      <c r="AR416" s="39"/>
      <c r="AS416" s="234"/>
      <c r="AT416" s="39"/>
    </row>
    <row r="417" spans="2:46" ht="13.5" customHeight="1" thickBot="1" x14ac:dyDescent="0.2">
      <c r="B417" s="291"/>
      <c r="C417" s="29"/>
      <c r="D417" s="187"/>
      <c r="E417" s="58"/>
      <c r="F417" s="190"/>
      <c r="G417" s="190"/>
      <c r="H417" s="190"/>
      <c r="I417" s="58"/>
      <c r="J417" s="58"/>
      <c r="K417" s="189"/>
      <c r="L417" s="259"/>
      <c r="M417" s="259"/>
      <c r="N417" s="58"/>
      <c r="O417" s="30"/>
      <c r="P417" s="58"/>
      <c r="Q417" s="30"/>
      <c r="R417" s="185"/>
      <c r="S417" s="206"/>
      <c r="T417" s="291"/>
      <c r="U417" s="29"/>
      <c r="V417" s="187"/>
      <c r="W417" s="58"/>
      <c r="X417" s="190"/>
      <c r="Y417" s="190"/>
      <c r="Z417" s="190"/>
      <c r="AA417" s="58"/>
      <c r="AB417" s="58"/>
      <c r="AC417" s="189"/>
      <c r="AD417" s="259"/>
      <c r="AE417" s="259"/>
      <c r="AF417" s="58"/>
      <c r="AG417" s="30"/>
      <c r="AH417" s="58"/>
      <c r="AI417" s="30"/>
      <c r="AJ417" s="185"/>
      <c r="AK417" s="208"/>
      <c r="AL417" s="291"/>
      <c r="AM417" s="124" t="str">
        <f t="shared" ref="AM417:AM480" si="39">IF(OR(X417="",F417=""),"",X417-F417)</f>
        <v/>
      </c>
      <c r="AN417" s="125" t="str">
        <f t="shared" ref="AN417:AN480" si="40">IF(OR(Y417="",G417=""),"",Y417-G417)</f>
        <v/>
      </c>
      <c r="AO417" s="125" t="str">
        <f t="shared" ref="AO417:AO480" si="41">IF(OR(Z417="",H417=""),"",Z417-H417)</f>
        <v/>
      </c>
      <c r="AP417" s="125" t="str">
        <f t="shared" ref="AP417:AP480" si="42">IF(OR(AA417="",I417=""),"",AA417-I417)</f>
        <v/>
      </c>
      <c r="AQ417" s="126" t="str">
        <f t="shared" ref="AQ417:AQ480" si="43">IF(OR(AB417="",J417=""),"",AB417-J417)</f>
        <v/>
      </c>
      <c r="AR417" s="39"/>
      <c r="AS417" s="234"/>
      <c r="AT417" s="39"/>
    </row>
    <row r="418" spans="2:46" ht="13.5" customHeight="1" x14ac:dyDescent="0.15">
      <c r="B418" s="289" t="s">
        <v>149</v>
      </c>
      <c r="C418" s="27" t="s">
        <v>34</v>
      </c>
      <c r="D418" s="41"/>
      <c r="E418" s="57"/>
      <c r="F418" s="98"/>
      <c r="G418" s="98"/>
      <c r="H418" s="98"/>
      <c r="I418" s="62"/>
      <c r="J418" s="62"/>
      <c r="K418" s="63"/>
      <c r="L418" s="258"/>
      <c r="M418" s="258"/>
      <c r="N418" s="57"/>
      <c r="O418" s="28"/>
      <c r="P418" s="57"/>
      <c r="Q418" s="28"/>
      <c r="R418" s="133"/>
      <c r="S418" s="206"/>
      <c r="T418" s="289" t="s">
        <v>149</v>
      </c>
      <c r="U418" s="27" t="s">
        <v>34</v>
      </c>
      <c r="V418" s="41"/>
      <c r="W418" s="57"/>
      <c r="X418" s="98"/>
      <c r="Y418" s="98"/>
      <c r="Z418" s="98"/>
      <c r="AA418" s="62"/>
      <c r="AB418" s="62"/>
      <c r="AC418" s="63"/>
      <c r="AD418" s="258"/>
      <c r="AE418" s="258"/>
      <c r="AF418" s="57"/>
      <c r="AG418" s="28"/>
      <c r="AH418" s="57"/>
      <c r="AI418" s="28"/>
      <c r="AJ418" s="133"/>
      <c r="AK418" s="208"/>
      <c r="AL418" s="289" t="s">
        <v>149</v>
      </c>
      <c r="AM418" s="121" t="str">
        <f t="shared" si="39"/>
        <v/>
      </c>
      <c r="AN418" s="97" t="str">
        <f t="shared" si="40"/>
        <v/>
      </c>
      <c r="AO418" s="97" t="str">
        <f t="shared" si="41"/>
        <v/>
      </c>
      <c r="AP418" s="97" t="str">
        <f t="shared" si="42"/>
        <v/>
      </c>
      <c r="AQ418" s="122" t="str">
        <f t="shared" si="43"/>
        <v/>
      </c>
      <c r="AR418" s="39"/>
      <c r="AS418" s="234"/>
      <c r="AT418" s="39"/>
    </row>
    <row r="419" spans="2:46" ht="13.5" customHeight="1" x14ac:dyDescent="0.15">
      <c r="B419" s="290"/>
      <c r="C419" s="29" t="s">
        <v>35</v>
      </c>
      <c r="D419" s="187"/>
      <c r="E419" s="58"/>
      <c r="F419" s="188"/>
      <c r="G419" s="188"/>
      <c r="H419" s="188"/>
      <c r="I419" s="64"/>
      <c r="J419" s="64"/>
      <c r="K419" s="189"/>
      <c r="L419" s="259"/>
      <c r="M419" s="259"/>
      <c r="N419" s="58"/>
      <c r="O419" s="30"/>
      <c r="P419" s="58"/>
      <c r="Q419" s="30"/>
      <c r="R419" s="134"/>
      <c r="S419" s="206"/>
      <c r="T419" s="290"/>
      <c r="U419" s="29" t="s">
        <v>35</v>
      </c>
      <c r="V419" s="187"/>
      <c r="W419" s="58"/>
      <c r="X419" s="188"/>
      <c r="Y419" s="188"/>
      <c r="Z419" s="188"/>
      <c r="AA419" s="64"/>
      <c r="AB419" s="64"/>
      <c r="AC419" s="189"/>
      <c r="AD419" s="259"/>
      <c r="AE419" s="259"/>
      <c r="AF419" s="58"/>
      <c r="AG419" s="30"/>
      <c r="AH419" s="58"/>
      <c r="AI419" s="30"/>
      <c r="AJ419" s="134"/>
      <c r="AK419" s="208"/>
      <c r="AL419" s="290"/>
      <c r="AM419" s="88" t="str">
        <f t="shared" si="39"/>
        <v/>
      </c>
      <c r="AN419" s="123" t="str">
        <f t="shared" si="40"/>
        <v/>
      </c>
      <c r="AO419" s="123" t="str">
        <f t="shared" si="41"/>
        <v/>
      </c>
      <c r="AP419" s="123" t="str">
        <f t="shared" si="42"/>
        <v/>
      </c>
      <c r="AQ419" s="89" t="str">
        <f t="shared" si="43"/>
        <v/>
      </c>
      <c r="AR419" s="39"/>
      <c r="AS419" s="234"/>
      <c r="AT419" s="39"/>
    </row>
    <row r="420" spans="2:46" ht="13.5" customHeight="1" x14ac:dyDescent="0.15">
      <c r="B420" s="290"/>
      <c r="C420" s="29" t="s">
        <v>36</v>
      </c>
      <c r="D420" s="187"/>
      <c r="E420" s="58"/>
      <c r="F420" s="188"/>
      <c r="G420" s="188"/>
      <c r="H420" s="188"/>
      <c r="I420" s="64"/>
      <c r="J420" s="64"/>
      <c r="K420" s="189"/>
      <c r="L420" s="259"/>
      <c r="M420" s="259"/>
      <c r="N420" s="58"/>
      <c r="O420" s="30"/>
      <c r="P420" s="58"/>
      <c r="Q420" s="30"/>
      <c r="R420" s="134"/>
      <c r="S420" s="206"/>
      <c r="T420" s="290"/>
      <c r="U420" s="29" t="s">
        <v>36</v>
      </c>
      <c r="V420" s="187"/>
      <c r="W420" s="58"/>
      <c r="X420" s="188"/>
      <c r="Y420" s="188"/>
      <c r="Z420" s="188"/>
      <c r="AA420" s="64"/>
      <c r="AB420" s="64"/>
      <c r="AC420" s="189"/>
      <c r="AD420" s="259"/>
      <c r="AE420" s="259"/>
      <c r="AF420" s="58"/>
      <c r="AG420" s="30"/>
      <c r="AH420" s="58"/>
      <c r="AI420" s="30"/>
      <c r="AJ420" s="134"/>
      <c r="AK420" s="208"/>
      <c r="AL420" s="290"/>
      <c r="AM420" s="88" t="str">
        <f t="shared" si="39"/>
        <v/>
      </c>
      <c r="AN420" s="123" t="str">
        <f t="shared" si="40"/>
        <v/>
      </c>
      <c r="AO420" s="123" t="str">
        <f t="shared" si="41"/>
        <v/>
      </c>
      <c r="AP420" s="123" t="str">
        <f t="shared" si="42"/>
        <v/>
      </c>
      <c r="AQ420" s="89" t="str">
        <f t="shared" si="43"/>
        <v/>
      </c>
      <c r="AR420" s="39"/>
      <c r="AS420" s="234"/>
      <c r="AT420" s="39"/>
    </row>
    <row r="421" spans="2:46" ht="13.5" customHeight="1" x14ac:dyDescent="0.15">
      <c r="B421" s="290"/>
      <c r="C421" s="29" t="s">
        <v>38</v>
      </c>
      <c r="D421" s="187"/>
      <c r="E421" s="58"/>
      <c r="F421" s="188"/>
      <c r="G421" s="188"/>
      <c r="H421" s="188"/>
      <c r="I421" s="64"/>
      <c r="J421" s="64"/>
      <c r="K421" s="189"/>
      <c r="L421" s="259"/>
      <c r="M421" s="259"/>
      <c r="N421" s="58"/>
      <c r="O421" s="30"/>
      <c r="P421" s="58"/>
      <c r="Q421" s="30"/>
      <c r="R421" s="134"/>
      <c r="S421" s="206"/>
      <c r="T421" s="290"/>
      <c r="U421" s="29" t="s">
        <v>38</v>
      </c>
      <c r="V421" s="187"/>
      <c r="W421" s="58"/>
      <c r="X421" s="188"/>
      <c r="Y421" s="188"/>
      <c r="Z421" s="188"/>
      <c r="AA421" s="64"/>
      <c r="AB421" s="64"/>
      <c r="AC421" s="189"/>
      <c r="AD421" s="259"/>
      <c r="AE421" s="259"/>
      <c r="AF421" s="58"/>
      <c r="AG421" s="30"/>
      <c r="AH421" s="58"/>
      <c r="AI421" s="30"/>
      <c r="AJ421" s="134"/>
      <c r="AK421" s="208"/>
      <c r="AL421" s="290"/>
      <c r="AM421" s="88" t="str">
        <f t="shared" si="39"/>
        <v/>
      </c>
      <c r="AN421" s="123" t="str">
        <f t="shared" si="40"/>
        <v/>
      </c>
      <c r="AO421" s="123" t="str">
        <f t="shared" si="41"/>
        <v/>
      </c>
      <c r="AP421" s="123" t="str">
        <f t="shared" si="42"/>
        <v/>
      </c>
      <c r="AQ421" s="89" t="str">
        <f t="shared" si="43"/>
        <v/>
      </c>
      <c r="AR421" s="39"/>
      <c r="AS421" s="234"/>
      <c r="AT421" s="39"/>
    </row>
    <row r="422" spans="2:46" ht="13.5" customHeight="1" thickBot="1" x14ac:dyDescent="0.2">
      <c r="B422" s="291"/>
      <c r="C422" s="29"/>
      <c r="D422" s="187"/>
      <c r="E422" s="58"/>
      <c r="F422" s="190"/>
      <c r="G422" s="190"/>
      <c r="H422" s="190"/>
      <c r="I422" s="58"/>
      <c r="J422" s="58"/>
      <c r="K422" s="189"/>
      <c r="L422" s="259"/>
      <c r="M422" s="259"/>
      <c r="N422" s="58"/>
      <c r="O422" s="30"/>
      <c r="P422" s="58"/>
      <c r="Q422" s="30"/>
      <c r="R422" s="185"/>
      <c r="S422" s="206"/>
      <c r="T422" s="291"/>
      <c r="U422" s="29"/>
      <c r="V422" s="187"/>
      <c r="W422" s="58"/>
      <c r="X422" s="190"/>
      <c r="Y422" s="190"/>
      <c r="Z422" s="190"/>
      <c r="AA422" s="58"/>
      <c r="AB422" s="58"/>
      <c r="AC422" s="189"/>
      <c r="AD422" s="259"/>
      <c r="AE422" s="259"/>
      <c r="AF422" s="58"/>
      <c r="AG422" s="30"/>
      <c r="AH422" s="58"/>
      <c r="AI422" s="30"/>
      <c r="AJ422" s="185"/>
      <c r="AK422" s="208"/>
      <c r="AL422" s="291"/>
      <c r="AM422" s="124" t="str">
        <f t="shared" si="39"/>
        <v/>
      </c>
      <c r="AN422" s="125" t="str">
        <f t="shared" si="40"/>
        <v/>
      </c>
      <c r="AO422" s="125" t="str">
        <f t="shared" si="41"/>
        <v/>
      </c>
      <c r="AP422" s="125" t="str">
        <f t="shared" si="42"/>
        <v/>
      </c>
      <c r="AQ422" s="126" t="str">
        <f t="shared" si="43"/>
        <v/>
      </c>
      <c r="AR422" s="39"/>
      <c r="AS422" s="234"/>
      <c r="AT422" s="39"/>
    </row>
    <row r="423" spans="2:46" ht="13.5" customHeight="1" x14ac:dyDescent="0.15">
      <c r="B423" s="289" t="s">
        <v>150</v>
      </c>
      <c r="C423" s="27" t="s">
        <v>34</v>
      </c>
      <c r="D423" s="41"/>
      <c r="E423" s="57"/>
      <c r="F423" s="98"/>
      <c r="G423" s="98"/>
      <c r="H423" s="98"/>
      <c r="I423" s="62"/>
      <c r="J423" s="62"/>
      <c r="K423" s="63"/>
      <c r="L423" s="258"/>
      <c r="M423" s="258"/>
      <c r="N423" s="57"/>
      <c r="O423" s="28"/>
      <c r="P423" s="57"/>
      <c r="Q423" s="28"/>
      <c r="R423" s="133"/>
      <c r="S423" s="206"/>
      <c r="T423" s="289" t="s">
        <v>150</v>
      </c>
      <c r="U423" s="27" t="s">
        <v>34</v>
      </c>
      <c r="V423" s="41"/>
      <c r="W423" s="57"/>
      <c r="X423" s="98"/>
      <c r="Y423" s="98"/>
      <c r="Z423" s="98"/>
      <c r="AA423" s="62"/>
      <c r="AB423" s="62"/>
      <c r="AC423" s="63"/>
      <c r="AD423" s="258"/>
      <c r="AE423" s="258"/>
      <c r="AF423" s="57"/>
      <c r="AG423" s="28"/>
      <c r="AH423" s="57"/>
      <c r="AI423" s="28"/>
      <c r="AJ423" s="133"/>
      <c r="AK423" s="208"/>
      <c r="AL423" s="289" t="s">
        <v>150</v>
      </c>
      <c r="AM423" s="121" t="str">
        <f t="shared" si="39"/>
        <v/>
      </c>
      <c r="AN423" s="97" t="str">
        <f t="shared" si="40"/>
        <v/>
      </c>
      <c r="AO423" s="97" t="str">
        <f t="shared" si="41"/>
        <v/>
      </c>
      <c r="AP423" s="97" t="str">
        <f t="shared" si="42"/>
        <v/>
      </c>
      <c r="AQ423" s="122" t="str">
        <f t="shared" si="43"/>
        <v/>
      </c>
      <c r="AR423" s="39"/>
      <c r="AS423" s="234"/>
      <c r="AT423" s="39"/>
    </row>
    <row r="424" spans="2:46" ht="13.5" customHeight="1" x14ac:dyDescent="0.15">
      <c r="B424" s="290"/>
      <c r="C424" s="29" t="s">
        <v>35</v>
      </c>
      <c r="D424" s="187"/>
      <c r="E424" s="58"/>
      <c r="F424" s="188"/>
      <c r="G424" s="188"/>
      <c r="H424" s="188"/>
      <c r="I424" s="64"/>
      <c r="J424" s="64"/>
      <c r="K424" s="189"/>
      <c r="L424" s="259"/>
      <c r="M424" s="259"/>
      <c r="N424" s="58"/>
      <c r="O424" s="30"/>
      <c r="P424" s="58"/>
      <c r="Q424" s="30"/>
      <c r="R424" s="134"/>
      <c r="S424" s="206"/>
      <c r="T424" s="290"/>
      <c r="U424" s="29" t="s">
        <v>35</v>
      </c>
      <c r="V424" s="187"/>
      <c r="W424" s="58"/>
      <c r="X424" s="188"/>
      <c r="Y424" s="188"/>
      <c r="Z424" s="188"/>
      <c r="AA424" s="64"/>
      <c r="AB424" s="64"/>
      <c r="AC424" s="189"/>
      <c r="AD424" s="259"/>
      <c r="AE424" s="259"/>
      <c r="AF424" s="58"/>
      <c r="AG424" s="30"/>
      <c r="AH424" s="58"/>
      <c r="AI424" s="30"/>
      <c r="AJ424" s="134"/>
      <c r="AK424" s="208"/>
      <c r="AL424" s="290"/>
      <c r="AM424" s="88" t="str">
        <f t="shared" si="39"/>
        <v/>
      </c>
      <c r="AN424" s="123" t="str">
        <f t="shared" si="40"/>
        <v/>
      </c>
      <c r="AO424" s="123" t="str">
        <f t="shared" si="41"/>
        <v/>
      </c>
      <c r="AP424" s="123" t="str">
        <f t="shared" si="42"/>
        <v/>
      </c>
      <c r="AQ424" s="89" t="str">
        <f t="shared" si="43"/>
        <v/>
      </c>
      <c r="AR424" s="39"/>
      <c r="AS424" s="234"/>
      <c r="AT424" s="39"/>
    </row>
    <row r="425" spans="2:46" ht="13.5" customHeight="1" x14ac:dyDescent="0.15">
      <c r="B425" s="290"/>
      <c r="C425" s="29" t="s">
        <v>36</v>
      </c>
      <c r="D425" s="187"/>
      <c r="E425" s="58"/>
      <c r="F425" s="188"/>
      <c r="G425" s="188"/>
      <c r="H425" s="188"/>
      <c r="I425" s="64"/>
      <c r="J425" s="64"/>
      <c r="K425" s="189"/>
      <c r="L425" s="259"/>
      <c r="M425" s="259"/>
      <c r="N425" s="58"/>
      <c r="O425" s="30"/>
      <c r="P425" s="58"/>
      <c r="Q425" s="30"/>
      <c r="R425" s="134"/>
      <c r="S425" s="206"/>
      <c r="T425" s="290"/>
      <c r="U425" s="29" t="s">
        <v>36</v>
      </c>
      <c r="V425" s="187"/>
      <c r="W425" s="58"/>
      <c r="X425" s="188"/>
      <c r="Y425" s="188"/>
      <c r="Z425" s="188"/>
      <c r="AA425" s="64"/>
      <c r="AB425" s="64"/>
      <c r="AC425" s="189"/>
      <c r="AD425" s="259"/>
      <c r="AE425" s="259"/>
      <c r="AF425" s="58"/>
      <c r="AG425" s="30"/>
      <c r="AH425" s="58"/>
      <c r="AI425" s="30"/>
      <c r="AJ425" s="134"/>
      <c r="AK425" s="208"/>
      <c r="AL425" s="290"/>
      <c r="AM425" s="88" t="str">
        <f t="shared" si="39"/>
        <v/>
      </c>
      <c r="AN425" s="123" t="str">
        <f t="shared" si="40"/>
        <v/>
      </c>
      <c r="AO425" s="123" t="str">
        <f t="shared" si="41"/>
        <v/>
      </c>
      <c r="AP425" s="123" t="str">
        <f t="shared" si="42"/>
        <v/>
      </c>
      <c r="AQ425" s="89" t="str">
        <f t="shared" si="43"/>
        <v/>
      </c>
      <c r="AR425" s="39"/>
      <c r="AS425" s="234"/>
      <c r="AT425" s="39"/>
    </row>
    <row r="426" spans="2:46" ht="13.5" customHeight="1" x14ac:dyDescent="0.15">
      <c r="B426" s="290"/>
      <c r="C426" s="29" t="s">
        <v>38</v>
      </c>
      <c r="D426" s="187"/>
      <c r="E426" s="58"/>
      <c r="F426" s="188"/>
      <c r="G426" s="188"/>
      <c r="H426" s="188"/>
      <c r="I426" s="64"/>
      <c r="J426" s="64"/>
      <c r="K426" s="189"/>
      <c r="L426" s="259"/>
      <c r="M426" s="259"/>
      <c r="N426" s="58"/>
      <c r="O426" s="30"/>
      <c r="P426" s="58"/>
      <c r="Q426" s="30"/>
      <c r="R426" s="134"/>
      <c r="S426" s="206"/>
      <c r="T426" s="290"/>
      <c r="U426" s="29" t="s">
        <v>38</v>
      </c>
      <c r="V426" s="187"/>
      <c r="W426" s="58"/>
      <c r="X426" s="188"/>
      <c r="Y426" s="188"/>
      <c r="Z426" s="188"/>
      <c r="AA426" s="64"/>
      <c r="AB426" s="64"/>
      <c r="AC426" s="189"/>
      <c r="AD426" s="259"/>
      <c r="AE426" s="259"/>
      <c r="AF426" s="58"/>
      <c r="AG426" s="30"/>
      <c r="AH426" s="58"/>
      <c r="AI426" s="30"/>
      <c r="AJ426" s="134"/>
      <c r="AK426" s="208"/>
      <c r="AL426" s="290"/>
      <c r="AM426" s="88" t="str">
        <f t="shared" si="39"/>
        <v/>
      </c>
      <c r="AN426" s="123" t="str">
        <f t="shared" si="40"/>
        <v/>
      </c>
      <c r="AO426" s="123" t="str">
        <f t="shared" si="41"/>
        <v/>
      </c>
      <c r="AP426" s="123" t="str">
        <f t="shared" si="42"/>
        <v/>
      </c>
      <c r="AQ426" s="89" t="str">
        <f t="shared" si="43"/>
        <v/>
      </c>
      <c r="AR426" s="39"/>
      <c r="AS426" s="234"/>
      <c r="AT426" s="39"/>
    </row>
    <row r="427" spans="2:46" ht="13.5" customHeight="1" thickBot="1" x14ac:dyDescent="0.2">
      <c r="B427" s="291"/>
      <c r="C427" s="29"/>
      <c r="D427" s="187"/>
      <c r="E427" s="58"/>
      <c r="F427" s="190"/>
      <c r="G427" s="190"/>
      <c r="H427" s="190"/>
      <c r="I427" s="58"/>
      <c r="J427" s="58"/>
      <c r="K427" s="189"/>
      <c r="L427" s="259"/>
      <c r="M427" s="259"/>
      <c r="N427" s="58"/>
      <c r="O427" s="30"/>
      <c r="P427" s="58"/>
      <c r="Q427" s="30"/>
      <c r="R427" s="185"/>
      <c r="S427" s="206"/>
      <c r="T427" s="291"/>
      <c r="U427" s="29"/>
      <c r="V427" s="187"/>
      <c r="W427" s="58"/>
      <c r="X427" s="190"/>
      <c r="Y427" s="190"/>
      <c r="Z427" s="190"/>
      <c r="AA427" s="58"/>
      <c r="AB427" s="58"/>
      <c r="AC427" s="189"/>
      <c r="AD427" s="259"/>
      <c r="AE427" s="259"/>
      <c r="AF427" s="58"/>
      <c r="AG427" s="30"/>
      <c r="AH427" s="58"/>
      <c r="AI427" s="30"/>
      <c r="AJ427" s="185"/>
      <c r="AK427" s="208"/>
      <c r="AL427" s="291"/>
      <c r="AM427" s="124" t="str">
        <f t="shared" si="39"/>
        <v/>
      </c>
      <c r="AN427" s="125" t="str">
        <f t="shared" si="40"/>
        <v/>
      </c>
      <c r="AO427" s="125" t="str">
        <f t="shared" si="41"/>
        <v/>
      </c>
      <c r="AP427" s="125" t="str">
        <f t="shared" si="42"/>
        <v/>
      </c>
      <c r="AQ427" s="126" t="str">
        <f t="shared" si="43"/>
        <v/>
      </c>
      <c r="AR427" s="39"/>
      <c r="AS427" s="234"/>
      <c r="AT427" s="39"/>
    </row>
    <row r="428" spans="2:46" ht="13.5" customHeight="1" x14ac:dyDescent="0.15">
      <c r="B428" s="289" t="s">
        <v>151</v>
      </c>
      <c r="C428" s="27" t="s">
        <v>34</v>
      </c>
      <c r="D428" s="41"/>
      <c r="E428" s="57"/>
      <c r="F428" s="98"/>
      <c r="G428" s="98"/>
      <c r="H428" s="98"/>
      <c r="I428" s="62"/>
      <c r="J428" s="62"/>
      <c r="K428" s="63"/>
      <c r="L428" s="258"/>
      <c r="M428" s="258"/>
      <c r="N428" s="57"/>
      <c r="O428" s="28"/>
      <c r="P428" s="57"/>
      <c r="Q428" s="28"/>
      <c r="R428" s="133"/>
      <c r="S428" s="206"/>
      <c r="T428" s="289" t="s">
        <v>151</v>
      </c>
      <c r="U428" s="27" t="s">
        <v>34</v>
      </c>
      <c r="V428" s="41"/>
      <c r="W428" s="57"/>
      <c r="X428" s="98"/>
      <c r="Y428" s="98"/>
      <c r="Z428" s="98"/>
      <c r="AA428" s="62"/>
      <c r="AB428" s="62"/>
      <c r="AC428" s="63"/>
      <c r="AD428" s="258"/>
      <c r="AE428" s="258"/>
      <c r="AF428" s="57"/>
      <c r="AG428" s="28"/>
      <c r="AH428" s="57"/>
      <c r="AI428" s="28"/>
      <c r="AJ428" s="133"/>
      <c r="AK428" s="208"/>
      <c r="AL428" s="289" t="s">
        <v>151</v>
      </c>
      <c r="AM428" s="121" t="str">
        <f t="shared" si="39"/>
        <v/>
      </c>
      <c r="AN428" s="97" t="str">
        <f t="shared" si="40"/>
        <v/>
      </c>
      <c r="AO428" s="97" t="str">
        <f t="shared" si="41"/>
        <v/>
      </c>
      <c r="AP428" s="97" t="str">
        <f t="shared" si="42"/>
        <v/>
      </c>
      <c r="AQ428" s="122" t="str">
        <f t="shared" si="43"/>
        <v/>
      </c>
      <c r="AR428" s="39"/>
      <c r="AS428" s="234"/>
      <c r="AT428" s="39"/>
    </row>
    <row r="429" spans="2:46" ht="13.5" customHeight="1" x14ac:dyDescent="0.15">
      <c r="B429" s="290"/>
      <c r="C429" s="29" t="s">
        <v>35</v>
      </c>
      <c r="D429" s="187"/>
      <c r="E429" s="58"/>
      <c r="F429" s="188"/>
      <c r="G429" s="188"/>
      <c r="H429" s="188"/>
      <c r="I429" s="64"/>
      <c r="J429" s="64"/>
      <c r="K429" s="189"/>
      <c r="L429" s="259"/>
      <c r="M429" s="259"/>
      <c r="N429" s="58"/>
      <c r="O429" s="30"/>
      <c r="P429" s="58"/>
      <c r="Q429" s="30"/>
      <c r="R429" s="134"/>
      <c r="S429" s="206"/>
      <c r="T429" s="290"/>
      <c r="U429" s="29" t="s">
        <v>35</v>
      </c>
      <c r="V429" s="187"/>
      <c r="W429" s="58"/>
      <c r="X429" s="188"/>
      <c r="Y429" s="188"/>
      <c r="Z429" s="188"/>
      <c r="AA429" s="64"/>
      <c r="AB429" s="64"/>
      <c r="AC429" s="189"/>
      <c r="AD429" s="259"/>
      <c r="AE429" s="259"/>
      <c r="AF429" s="58"/>
      <c r="AG429" s="30"/>
      <c r="AH429" s="58"/>
      <c r="AI429" s="30"/>
      <c r="AJ429" s="134"/>
      <c r="AK429" s="208"/>
      <c r="AL429" s="290"/>
      <c r="AM429" s="88" t="str">
        <f t="shared" si="39"/>
        <v/>
      </c>
      <c r="AN429" s="123" t="str">
        <f t="shared" si="40"/>
        <v/>
      </c>
      <c r="AO429" s="123" t="str">
        <f t="shared" si="41"/>
        <v/>
      </c>
      <c r="AP429" s="123" t="str">
        <f t="shared" si="42"/>
        <v/>
      </c>
      <c r="AQ429" s="89" t="str">
        <f t="shared" si="43"/>
        <v/>
      </c>
      <c r="AR429" s="39"/>
      <c r="AS429" s="234"/>
      <c r="AT429" s="39"/>
    </row>
    <row r="430" spans="2:46" ht="13.5" customHeight="1" x14ac:dyDescent="0.15">
      <c r="B430" s="290"/>
      <c r="C430" s="29" t="s">
        <v>36</v>
      </c>
      <c r="D430" s="187"/>
      <c r="E430" s="58"/>
      <c r="F430" s="188"/>
      <c r="G430" s="188"/>
      <c r="H430" s="188"/>
      <c r="I430" s="64"/>
      <c r="J430" s="64"/>
      <c r="K430" s="189"/>
      <c r="L430" s="259"/>
      <c r="M430" s="259"/>
      <c r="N430" s="58"/>
      <c r="O430" s="30"/>
      <c r="P430" s="58"/>
      <c r="Q430" s="30"/>
      <c r="R430" s="134"/>
      <c r="S430" s="206"/>
      <c r="T430" s="290"/>
      <c r="U430" s="29" t="s">
        <v>36</v>
      </c>
      <c r="V430" s="187"/>
      <c r="W430" s="58"/>
      <c r="X430" s="188"/>
      <c r="Y430" s="188"/>
      <c r="Z430" s="188"/>
      <c r="AA430" s="64"/>
      <c r="AB430" s="64"/>
      <c r="AC430" s="189"/>
      <c r="AD430" s="259"/>
      <c r="AE430" s="259"/>
      <c r="AF430" s="58"/>
      <c r="AG430" s="30"/>
      <c r="AH430" s="58"/>
      <c r="AI430" s="30"/>
      <c r="AJ430" s="134"/>
      <c r="AK430" s="208"/>
      <c r="AL430" s="290"/>
      <c r="AM430" s="88" t="str">
        <f t="shared" si="39"/>
        <v/>
      </c>
      <c r="AN430" s="123" t="str">
        <f t="shared" si="40"/>
        <v/>
      </c>
      <c r="AO430" s="123" t="str">
        <f t="shared" si="41"/>
        <v/>
      </c>
      <c r="AP430" s="123" t="str">
        <f t="shared" si="42"/>
        <v/>
      </c>
      <c r="AQ430" s="89" t="str">
        <f t="shared" si="43"/>
        <v/>
      </c>
      <c r="AR430" s="39"/>
      <c r="AS430" s="234"/>
      <c r="AT430" s="39"/>
    </row>
    <row r="431" spans="2:46" ht="13.5" customHeight="1" x14ac:dyDescent="0.15">
      <c r="B431" s="290"/>
      <c r="C431" s="29" t="s">
        <v>38</v>
      </c>
      <c r="D431" s="187"/>
      <c r="E431" s="58"/>
      <c r="F431" s="188"/>
      <c r="G431" s="188"/>
      <c r="H431" s="188"/>
      <c r="I431" s="64"/>
      <c r="J431" s="64"/>
      <c r="K431" s="189"/>
      <c r="L431" s="259"/>
      <c r="M431" s="259"/>
      <c r="N431" s="58"/>
      <c r="O431" s="30"/>
      <c r="P431" s="58"/>
      <c r="Q431" s="30"/>
      <c r="R431" s="134"/>
      <c r="S431" s="206"/>
      <c r="T431" s="290"/>
      <c r="U431" s="29" t="s">
        <v>38</v>
      </c>
      <c r="V431" s="187"/>
      <c r="W431" s="58"/>
      <c r="X431" s="188"/>
      <c r="Y431" s="188"/>
      <c r="Z431" s="188"/>
      <c r="AA431" s="64"/>
      <c r="AB431" s="64"/>
      <c r="AC431" s="189"/>
      <c r="AD431" s="259"/>
      <c r="AE431" s="259"/>
      <c r="AF431" s="58"/>
      <c r="AG431" s="30"/>
      <c r="AH431" s="58"/>
      <c r="AI431" s="30"/>
      <c r="AJ431" s="134"/>
      <c r="AK431" s="208"/>
      <c r="AL431" s="290"/>
      <c r="AM431" s="88" t="str">
        <f t="shared" si="39"/>
        <v/>
      </c>
      <c r="AN431" s="123" t="str">
        <f t="shared" si="40"/>
        <v/>
      </c>
      <c r="AO431" s="123" t="str">
        <f t="shared" si="41"/>
        <v/>
      </c>
      <c r="AP431" s="123" t="str">
        <f t="shared" si="42"/>
        <v/>
      </c>
      <c r="AQ431" s="89" t="str">
        <f t="shared" si="43"/>
        <v/>
      </c>
      <c r="AR431" s="39"/>
      <c r="AS431" s="234"/>
      <c r="AT431" s="39"/>
    </row>
    <row r="432" spans="2:46" ht="13.5" customHeight="1" thickBot="1" x14ac:dyDescent="0.2">
      <c r="B432" s="291"/>
      <c r="C432" s="29"/>
      <c r="D432" s="187"/>
      <c r="E432" s="58"/>
      <c r="F432" s="190"/>
      <c r="G432" s="190"/>
      <c r="H432" s="190"/>
      <c r="I432" s="58"/>
      <c r="J432" s="58"/>
      <c r="K432" s="189"/>
      <c r="L432" s="259"/>
      <c r="M432" s="259"/>
      <c r="N432" s="58"/>
      <c r="O432" s="30"/>
      <c r="P432" s="58"/>
      <c r="Q432" s="30"/>
      <c r="R432" s="185"/>
      <c r="S432" s="206"/>
      <c r="T432" s="291"/>
      <c r="U432" s="29"/>
      <c r="V432" s="187"/>
      <c r="W432" s="58"/>
      <c r="X432" s="190"/>
      <c r="Y432" s="190"/>
      <c r="Z432" s="190"/>
      <c r="AA432" s="58"/>
      <c r="AB432" s="58"/>
      <c r="AC432" s="189"/>
      <c r="AD432" s="259"/>
      <c r="AE432" s="259"/>
      <c r="AF432" s="58"/>
      <c r="AG432" s="30"/>
      <c r="AH432" s="58"/>
      <c r="AI432" s="30"/>
      <c r="AJ432" s="185"/>
      <c r="AK432" s="208"/>
      <c r="AL432" s="291"/>
      <c r="AM432" s="124" t="str">
        <f t="shared" si="39"/>
        <v/>
      </c>
      <c r="AN432" s="125" t="str">
        <f t="shared" si="40"/>
        <v/>
      </c>
      <c r="AO432" s="125" t="str">
        <f t="shared" si="41"/>
        <v/>
      </c>
      <c r="AP432" s="125" t="str">
        <f t="shared" si="42"/>
        <v/>
      </c>
      <c r="AQ432" s="126" t="str">
        <f t="shared" si="43"/>
        <v/>
      </c>
      <c r="AR432" s="39"/>
      <c r="AS432" s="234"/>
      <c r="AT432" s="39"/>
    </row>
    <row r="433" spans="2:46" ht="13.5" customHeight="1" x14ac:dyDescent="0.15">
      <c r="B433" s="289" t="s">
        <v>152</v>
      </c>
      <c r="C433" s="27" t="s">
        <v>34</v>
      </c>
      <c r="D433" s="41"/>
      <c r="E433" s="57"/>
      <c r="F433" s="98"/>
      <c r="G433" s="98"/>
      <c r="H433" s="98"/>
      <c r="I433" s="62"/>
      <c r="J433" s="62"/>
      <c r="K433" s="63"/>
      <c r="L433" s="258"/>
      <c r="M433" s="258"/>
      <c r="N433" s="57"/>
      <c r="O433" s="28"/>
      <c r="P433" s="57"/>
      <c r="Q433" s="28"/>
      <c r="R433" s="133"/>
      <c r="S433" s="206"/>
      <c r="T433" s="289" t="s">
        <v>152</v>
      </c>
      <c r="U433" s="27" t="s">
        <v>34</v>
      </c>
      <c r="V433" s="41"/>
      <c r="W433" s="57"/>
      <c r="X433" s="98"/>
      <c r="Y433" s="98"/>
      <c r="Z433" s="98"/>
      <c r="AA433" s="62"/>
      <c r="AB433" s="62"/>
      <c r="AC433" s="63"/>
      <c r="AD433" s="258"/>
      <c r="AE433" s="258"/>
      <c r="AF433" s="57"/>
      <c r="AG433" s="28"/>
      <c r="AH433" s="57"/>
      <c r="AI433" s="28"/>
      <c r="AJ433" s="133"/>
      <c r="AK433" s="208"/>
      <c r="AL433" s="289" t="s">
        <v>152</v>
      </c>
      <c r="AM433" s="121" t="str">
        <f t="shared" si="39"/>
        <v/>
      </c>
      <c r="AN433" s="97" t="str">
        <f t="shared" si="40"/>
        <v/>
      </c>
      <c r="AO433" s="97" t="str">
        <f t="shared" si="41"/>
        <v/>
      </c>
      <c r="AP433" s="97" t="str">
        <f t="shared" si="42"/>
        <v/>
      </c>
      <c r="AQ433" s="122" t="str">
        <f t="shared" si="43"/>
        <v/>
      </c>
      <c r="AR433" s="39"/>
      <c r="AS433" s="234"/>
      <c r="AT433" s="39"/>
    </row>
    <row r="434" spans="2:46" ht="13.5" customHeight="1" x14ac:dyDescent="0.15">
      <c r="B434" s="290"/>
      <c r="C434" s="29" t="s">
        <v>35</v>
      </c>
      <c r="D434" s="187"/>
      <c r="E434" s="58"/>
      <c r="F434" s="188"/>
      <c r="G434" s="188"/>
      <c r="H434" s="188"/>
      <c r="I434" s="64"/>
      <c r="J434" s="64"/>
      <c r="K434" s="189"/>
      <c r="L434" s="259"/>
      <c r="M434" s="259"/>
      <c r="N434" s="58"/>
      <c r="O434" s="30"/>
      <c r="P434" s="58"/>
      <c r="Q434" s="30"/>
      <c r="R434" s="134"/>
      <c r="S434" s="206"/>
      <c r="T434" s="290"/>
      <c r="U434" s="29" t="s">
        <v>35</v>
      </c>
      <c r="V434" s="187"/>
      <c r="W434" s="58"/>
      <c r="X434" s="188"/>
      <c r="Y434" s="188"/>
      <c r="Z434" s="188"/>
      <c r="AA434" s="64"/>
      <c r="AB434" s="64"/>
      <c r="AC434" s="189"/>
      <c r="AD434" s="259"/>
      <c r="AE434" s="259"/>
      <c r="AF434" s="58"/>
      <c r="AG434" s="30"/>
      <c r="AH434" s="58"/>
      <c r="AI434" s="30"/>
      <c r="AJ434" s="134"/>
      <c r="AK434" s="208"/>
      <c r="AL434" s="290"/>
      <c r="AM434" s="88" t="str">
        <f t="shared" si="39"/>
        <v/>
      </c>
      <c r="AN434" s="123" t="str">
        <f t="shared" si="40"/>
        <v/>
      </c>
      <c r="AO434" s="123" t="str">
        <f t="shared" si="41"/>
        <v/>
      </c>
      <c r="AP434" s="123" t="str">
        <f t="shared" si="42"/>
        <v/>
      </c>
      <c r="AQ434" s="89" t="str">
        <f t="shared" si="43"/>
        <v/>
      </c>
      <c r="AR434" s="39"/>
      <c r="AS434" s="234"/>
      <c r="AT434" s="39"/>
    </row>
    <row r="435" spans="2:46" ht="13.5" customHeight="1" x14ac:dyDescent="0.15">
      <c r="B435" s="290"/>
      <c r="C435" s="29" t="s">
        <v>36</v>
      </c>
      <c r="D435" s="187"/>
      <c r="E435" s="58"/>
      <c r="F435" s="188"/>
      <c r="G435" s="188"/>
      <c r="H435" s="188"/>
      <c r="I435" s="64"/>
      <c r="J435" s="64"/>
      <c r="K435" s="189"/>
      <c r="L435" s="259"/>
      <c r="M435" s="259"/>
      <c r="N435" s="58"/>
      <c r="O435" s="30"/>
      <c r="P435" s="58"/>
      <c r="Q435" s="30"/>
      <c r="R435" s="134"/>
      <c r="S435" s="206"/>
      <c r="T435" s="290"/>
      <c r="U435" s="29" t="s">
        <v>36</v>
      </c>
      <c r="V435" s="187"/>
      <c r="W435" s="58"/>
      <c r="X435" s="188"/>
      <c r="Y435" s="188"/>
      <c r="Z435" s="188"/>
      <c r="AA435" s="64"/>
      <c r="AB435" s="64"/>
      <c r="AC435" s="189"/>
      <c r="AD435" s="259"/>
      <c r="AE435" s="259"/>
      <c r="AF435" s="58"/>
      <c r="AG435" s="30"/>
      <c r="AH435" s="58"/>
      <c r="AI435" s="30"/>
      <c r="AJ435" s="134"/>
      <c r="AK435" s="208"/>
      <c r="AL435" s="290"/>
      <c r="AM435" s="88" t="str">
        <f t="shared" si="39"/>
        <v/>
      </c>
      <c r="AN435" s="123" t="str">
        <f t="shared" si="40"/>
        <v/>
      </c>
      <c r="AO435" s="123" t="str">
        <f t="shared" si="41"/>
        <v/>
      </c>
      <c r="AP435" s="123" t="str">
        <f t="shared" si="42"/>
        <v/>
      </c>
      <c r="AQ435" s="89" t="str">
        <f t="shared" si="43"/>
        <v/>
      </c>
      <c r="AR435" s="39"/>
      <c r="AS435" s="234"/>
      <c r="AT435" s="39"/>
    </row>
    <row r="436" spans="2:46" ht="13.5" customHeight="1" x14ac:dyDescent="0.15">
      <c r="B436" s="290"/>
      <c r="C436" s="29" t="s">
        <v>38</v>
      </c>
      <c r="D436" s="187"/>
      <c r="E436" s="58"/>
      <c r="F436" s="188"/>
      <c r="G436" s="188"/>
      <c r="H436" s="188"/>
      <c r="I436" s="64"/>
      <c r="J436" s="64"/>
      <c r="K436" s="189"/>
      <c r="L436" s="259"/>
      <c r="M436" s="259"/>
      <c r="N436" s="58"/>
      <c r="O436" s="30"/>
      <c r="P436" s="58"/>
      <c r="Q436" s="30"/>
      <c r="R436" s="134"/>
      <c r="S436" s="206"/>
      <c r="T436" s="290"/>
      <c r="U436" s="29" t="s">
        <v>38</v>
      </c>
      <c r="V436" s="187"/>
      <c r="W436" s="58"/>
      <c r="X436" s="188"/>
      <c r="Y436" s="188"/>
      <c r="Z436" s="188"/>
      <c r="AA436" s="64"/>
      <c r="AB436" s="64"/>
      <c r="AC436" s="189"/>
      <c r="AD436" s="259"/>
      <c r="AE436" s="259"/>
      <c r="AF436" s="58"/>
      <c r="AG436" s="30"/>
      <c r="AH436" s="58"/>
      <c r="AI436" s="30"/>
      <c r="AJ436" s="134"/>
      <c r="AK436" s="208"/>
      <c r="AL436" s="290"/>
      <c r="AM436" s="88" t="str">
        <f t="shared" si="39"/>
        <v/>
      </c>
      <c r="AN436" s="123" t="str">
        <f t="shared" si="40"/>
        <v/>
      </c>
      <c r="AO436" s="123" t="str">
        <f t="shared" si="41"/>
        <v/>
      </c>
      <c r="AP436" s="123" t="str">
        <f t="shared" si="42"/>
        <v/>
      </c>
      <c r="AQ436" s="89" t="str">
        <f t="shared" si="43"/>
        <v/>
      </c>
      <c r="AR436" s="39"/>
      <c r="AS436" s="234"/>
      <c r="AT436" s="39"/>
    </row>
    <row r="437" spans="2:46" ht="13.5" customHeight="1" thickBot="1" x14ac:dyDescent="0.2">
      <c r="B437" s="291"/>
      <c r="C437" s="29"/>
      <c r="D437" s="187"/>
      <c r="E437" s="58"/>
      <c r="F437" s="190"/>
      <c r="G437" s="190"/>
      <c r="H437" s="190"/>
      <c r="I437" s="58"/>
      <c r="J437" s="58"/>
      <c r="K437" s="189"/>
      <c r="L437" s="259"/>
      <c r="M437" s="259"/>
      <c r="N437" s="58"/>
      <c r="O437" s="30"/>
      <c r="P437" s="58"/>
      <c r="Q437" s="30"/>
      <c r="R437" s="185"/>
      <c r="S437" s="206"/>
      <c r="T437" s="291"/>
      <c r="U437" s="29"/>
      <c r="V437" s="187"/>
      <c r="W437" s="58"/>
      <c r="X437" s="190"/>
      <c r="Y437" s="190"/>
      <c r="Z437" s="190"/>
      <c r="AA437" s="58"/>
      <c r="AB437" s="58"/>
      <c r="AC437" s="189"/>
      <c r="AD437" s="259"/>
      <c r="AE437" s="259"/>
      <c r="AF437" s="58"/>
      <c r="AG437" s="30"/>
      <c r="AH437" s="58"/>
      <c r="AI437" s="30"/>
      <c r="AJ437" s="185"/>
      <c r="AK437" s="208"/>
      <c r="AL437" s="291"/>
      <c r="AM437" s="124" t="str">
        <f t="shared" si="39"/>
        <v/>
      </c>
      <c r="AN437" s="125" t="str">
        <f t="shared" si="40"/>
        <v/>
      </c>
      <c r="AO437" s="125" t="str">
        <f t="shared" si="41"/>
        <v/>
      </c>
      <c r="AP437" s="125" t="str">
        <f t="shared" si="42"/>
        <v/>
      </c>
      <c r="AQ437" s="126" t="str">
        <f t="shared" si="43"/>
        <v/>
      </c>
      <c r="AR437" s="39"/>
      <c r="AS437" s="234"/>
      <c r="AT437" s="39"/>
    </row>
    <row r="438" spans="2:46" ht="13.5" customHeight="1" x14ac:dyDescent="0.15">
      <c r="B438" s="289" t="s">
        <v>153</v>
      </c>
      <c r="C438" s="27" t="s">
        <v>34</v>
      </c>
      <c r="D438" s="41"/>
      <c r="E438" s="57"/>
      <c r="F438" s="98"/>
      <c r="G438" s="98"/>
      <c r="H438" s="98"/>
      <c r="I438" s="62"/>
      <c r="J438" s="62"/>
      <c r="K438" s="63"/>
      <c r="L438" s="258"/>
      <c r="M438" s="258"/>
      <c r="N438" s="57"/>
      <c r="O438" s="28"/>
      <c r="P438" s="57"/>
      <c r="Q438" s="28"/>
      <c r="R438" s="133"/>
      <c r="S438" s="206"/>
      <c r="T438" s="289" t="s">
        <v>153</v>
      </c>
      <c r="U438" s="27" t="s">
        <v>34</v>
      </c>
      <c r="V438" s="41"/>
      <c r="W438" s="57"/>
      <c r="X438" s="98"/>
      <c r="Y438" s="98"/>
      <c r="Z438" s="98"/>
      <c r="AA438" s="62"/>
      <c r="AB438" s="62"/>
      <c r="AC438" s="63"/>
      <c r="AD438" s="258"/>
      <c r="AE438" s="258"/>
      <c r="AF438" s="57"/>
      <c r="AG438" s="28"/>
      <c r="AH438" s="57"/>
      <c r="AI438" s="28"/>
      <c r="AJ438" s="133"/>
      <c r="AK438" s="208"/>
      <c r="AL438" s="289" t="s">
        <v>153</v>
      </c>
      <c r="AM438" s="121" t="str">
        <f t="shared" si="39"/>
        <v/>
      </c>
      <c r="AN438" s="97" t="str">
        <f t="shared" si="40"/>
        <v/>
      </c>
      <c r="AO438" s="97" t="str">
        <f t="shared" si="41"/>
        <v/>
      </c>
      <c r="AP438" s="97" t="str">
        <f t="shared" si="42"/>
        <v/>
      </c>
      <c r="AQ438" s="122" t="str">
        <f t="shared" si="43"/>
        <v/>
      </c>
      <c r="AR438" s="39"/>
      <c r="AS438" s="234"/>
      <c r="AT438" s="39"/>
    </row>
    <row r="439" spans="2:46" ht="13.5" customHeight="1" x14ac:dyDescent="0.15">
      <c r="B439" s="290"/>
      <c r="C439" s="29" t="s">
        <v>35</v>
      </c>
      <c r="D439" s="187"/>
      <c r="E439" s="58"/>
      <c r="F439" s="188"/>
      <c r="G439" s="188"/>
      <c r="H439" s="188"/>
      <c r="I439" s="64"/>
      <c r="J439" s="64"/>
      <c r="K439" s="189"/>
      <c r="L439" s="259"/>
      <c r="M439" s="259"/>
      <c r="N439" s="58"/>
      <c r="O439" s="30"/>
      <c r="P439" s="58"/>
      <c r="Q439" s="30"/>
      <c r="R439" s="134"/>
      <c r="S439" s="206"/>
      <c r="T439" s="290"/>
      <c r="U439" s="29" t="s">
        <v>35</v>
      </c>
      <c r="V439" s="187"/>
      <c r="W439" s="58"/>
      <c r="X439" s="188"/>
      <c r="Y439" s="188"/>
      <c r="Z439" s="188"/>
      <c r="AA439" s="64"/>
      <c r="AB439" s="64"/>
      <c r="AC439" s="189"/>
      <c r="AD439" s="259"/>
      <c r="AE439" s="259"/>
      <c r="AF439" s="58"/>
      <c r="AG439" s="30"/>
      <c r="AH439" s="58"/>
      <c r="AI439" s="30"/>
      <c r="AJ439" s="134"/>
      <c r="AK439" s="208"/>
      <c r="AL439" s="290"/>
      <c r="AM439" s="88" t="str">
        <f t="shared" si="39"/>
        <v/>
      </c>
      <c r="AN439" s="123" t="str">
        <f t="shared" si="40"/>
        <v/>
      </c>
      <c r="AO439" s="123" t="str">
        <f t="shared" si="41"/>
        <v/>
      </c>
      <c r="AP439" s="123" t="str">
        <f t="shared" si="42"/>
        <v/>
      </c>
      <c r="AQ439" s="89" t="str">
        <f t="shared" si="43"/>
        <v/>
      </c>
      <c r="AR439" s="39"/>
      <c r="AS439" s="234"/>
      <c r="AT439" s="39"/>
    </row>
    <row r="440" spans="2:46" ht="13.5" customHeight="1" x14ac:dyDescent="0.15">
      <c r="B440" s="290"/>
      <c r="C440" s="29" t="s">
        <v>36</v>
      </c>
      <c r="D440" s="187"/>
      <c r="E440" s="58"/>
      <c r="F440" s="188"/>
      <c r="G440" s="188"/>
      <c r="H440" s="188"/>
      <c r="I440" s="64"/>
      <c r="J440" s="64"/>
      <c r="K440" s="189"/>
      <c r="L440" s="259"/>
      <c r="M440" s="259"/>
      <c r="N440" s="58"/>
      <c r="O440" s="30"/>
      <c r="P440" s="58"/>
      <c r="Q440" s="30"/>
      <c r="R440" s="134"/>
      <c r="S440" s="206"/>
      <c r="T440" s="290"/>
      <c r="U440" s="29" t="s">
        <v>36</v>
      </c>
      <c r="V440" s="187"/>
      <c r="W440" s="58"/>
      <c r="X440" s="188"/>
      <c r="Y440" s="188"/>
      <c r="Z440" s="188"/>
      <c r="AA440" s="64"/>
      <c r="AB440" s="64"/>
      <c r="AC440" s="189"/>
      <c r="AD440" s="259"/>
      <c r="AE440" s="259"/>
      <c r="AF440" s="58"/>
      <c r="AG440" s="30"/>
      <c r="AH440" s="58"/>
      <c r="AI440" s="30"/>
      <c r="AJ440" s="134"/>
      <c r="AK440" s="208"/>
      <c r="AL440" s="290"/>
      <c r="AM440" s="88" t="str">
        <f t="shared" si="39"/>
        <v/>
      </c>
      <c r="AN440" s="123" t="str">
        <f t="shared" si="40"/>
        <v/>
      </c>
      <c r="AO440" s="123" t="str">
        <f t="shared" si="41"/>
        <v/>
      </c>
      <c r="AP440" s="123" t="str">
        <f t="shared" si="42"/>
        <v/>
      </c>
      <c r="AQ440" s="89" t="str">
        <f t="shared" si="43"/>
        <v/>
      </c>
      <c r="AR440" s="39"/>
      <c r="AS440" s="234"/>
      <c r="AT440" s="39"/>
    </row>
    <row r="441" spans="2:46" ht="13.5" customHeight="1" x14ac:dyDescent="0.15">
      <c r="B441" s="290"/>
      <c r="C441" s="29" t="s">
        <v>38</v>
      </c>
      <c r="D441" s="187"/>
      <c r="E441" s="58"/>
      <c r="F441" s="188"/>
      <c r="G441" s="188"/>
      <c r="H441" s="188"/>
      <c r="I441" s="64"/>
      <c r="J441" s="64"/>
      <c r="K441" s="189"/>
      <c r="L441" s="259"/>
      <c r="M441" s="259"/>
      <c r="N441" s="58"/>
      <c r="O441" s="30"/>
      <c r="P441" s="58"/>
      <c r="Q441" s="30"/>
      <c r="R441" s="134"/>
      <c r="S441" s="206"/>
      <c r="T441" s="290"/>
      <c r="U441" s="29" t="s">
        <v>38</v>
      </c>
      <c r="V441" s="187"/>
      <c r="W441" s="58"/>
      <c r="X441" s="188"/>
      <c r="Y441" s="188"/>
      <c r="Z441" s="188"/>
      <c r="AA441" s="64"/>
      <c r="AB441" s="64"/>
      <c r="AC441" s="189"/>
      <c r="AD441" s="259"/>
      <c r="AE441" s="259"/>
      <c r="AF441" s="58"/>
      <c r="AG441" s="30"/>
      <c r="AH441" s="58"/>
      <c r="AI441" s="30"/>
      <c r="AJ441" s="134"/>
      <c r="AK441" s="208"/>
      <c r="AL441" s="290"/>
      <c r="AM441" s="88" t="str">
        <f t="shared" si="39"/>
        <v/>
      </c>
      <c r="AN441" s="123" t="str">
        <f t="shared" si="40"/>
        <v/>
      </c>
      <c r="AO441" s="123" t="str">
        <f t="shared" si="41"/>
        <v/>
      </c>
      <c r="AP441" s="123" t="str">
        <f t="shared" si="42"/>
        <v/>
      </c>
      <c r="AQ441" s="89" t="str">
        <f t="shared" si="43"/>
        <v/>
      </c>
      <c r="AR441" s="39"/>
      <c r="AS441" s="234"/>
      <c r="AT441" s="39"/>
    </row>
    <row r="442" spans="2:46" ht="13.5" customHeight="1" thickBot="1" x14ac:dyDescent="0.2">
      <c r="B442" s="291"/>
      <c r="C442" s="29"/>
      <c r="D442" s="187"/>
      <c r="E442" s="58"/>
      <c r="F442" s="190"/>
      <c r="G442" s="190"/>
      <c r="H442" s="190"/>
      <c r="I442" s="58"/>
      <c r="J442" s="58"/>
      <c r="K442" s="189"/>
      <c r="L442" s="259"/>
      <c r="M442" s="259"/>
      <c r="N442" s="58"/>
      <c r="O442" s="30"/>
      <c r="P442" s="58"/>
      <c r="Q442" s="30"/>
      <c r="R442" s="185"/>
      <c r="S442" s="206"/>
      <c r="T442" s="291"/>
      <c r="U442" s="29"/>
      <c r="V442" s="187"/>
      <c r="W442" s="58"/>
      <c r="X442" s="190"/>
      <c r="Y442" s="190"/>
      <c r="Z442" s="190"/>
      <c r="AA442" s="58"/>
      <c r="AB442" s="58"/>
      <c r="AC442" s="189"/>
      <c r="AD442" s="259"/>
      <c r="AE442" s="259"/>
      <c r="AF442" s="58"/>
      <c r="AG442" s="30"/>
      <c r="AH442" s="58"/>
      <c r="AI442" s="30"/>
      <c r="AJ442" s="185"/>
      <c r="AK442" s="208"/>
      <c r="AL442" s="291"/>
      <c r="AM442" s="124" t="str">
        <f t="shared" si="39"/>
        <v/>
      </c>
      <c r="AN442" s="125" t="str">
        <f t="shared" si="40"/>
        <v/>
      </c>
      <c r="AO442" s="125" t="str">
        <f t="shared" si="41"/>
        <v/>
      </c>
      <c r="AP442" s="125" t="str">
        <f t="shared" si="42"/>
        <v/>
      </c>
      <c r="AQ442" s="126" t="str">
        <f t="shared" si="43"/>
        <v/>
      </c>
      <c r="AR442" s="39"/>
      <c r="AS442" s="234"/>
      <c r="AT442" s="39"/>
    </row>
    <row r="443" spans="2:46" ht="13.5" customHeight="1" x14ac:dyDescent="0.15">
      <c r="B443" s="289" t="s">
        <v>154</v>
      </c>
      <c r="C443" s="27" t="s">
        <v>34</v>
      </c>
      <c r="D443" s="41"/>
      <c r="E443" s="57"/>
      <c r="F443" s="98"/>
      <c r="G443" s="98"/>
      <c r="H443" s="98"/>
      <c r="I443" s="62"/>
      <c r="J443" s="62"/>
      <c r="K443" s="63"/>
      <c r="L443" s="258"/>
      <c r="M443" s="258"/>
      <c r="N443" s="57"/>
      <c r="O443" s="28"/>
      <c r="P443" s="57"/>
      <c r="Q443" s="28"/>
      <c r="R443" s="133"/>
      <c r="S443" s="206"/>
      <c r="T443" s="289" t="s">
        <v>154</v>
      </c>
      <c r="U443" s="27" t="s">
        <v>34</v>
      </c>
      <c r="V443" s="41"/>
      <c r="W443" s="57"/>
      <c r="X443" s="98"/>
      <c r="Y443" s="98"/>
      <c r="Z443" s="98"/>
      <c r="AA443" s="62"/>
      <c r="AB443" s="62"/>
      <c r="AC443" s="63"/>
      <c r="AD443" s="258"/>
      <c r="AE443" s="258"/>
      <c r="AF443" s="57"/>
      <c r="AG443" s="28"/>
      <c r="AH443" s="57"/>
      <c r="AI443" s="28"/>
      <c r="AJ443" s="133"/>
      <c r="AK443" s="208"/>
      <c r="AL443" s="289" t="s">
        <v>154</v>
      </c>
      <c r="AM443" s="121" t="str">
        <f t="shared" si="39"/>
        <v/>
      </c>
      <c r="AN443" s="97" t="str">
        <f t="shared" si="40"/>
        <v/>
      </c>
      <c r="AO443" s="97" t="str">
        <f t="shared" si="41"/>
        <v/>
      </c>
      <c r="AP443" s="97" t="str">
        <f t="shared" si="42"/>
        <v/>
      </c>
      <c r="AQ443" s="122" t="str">
        <f t="shared" si="43"/>
        <v/>
      </c>
      <c r="AR443" s="39"/>
      <c r="AS443" s="234"/>
      <c r="AT443" s="39"/>
    </row>
    <row r="444" spans="2:46" ht="13.5" customHeight="1" x14ac:dyDescent="0.15">
      <c r="B444" s="290"/>
      <c r="C444" s="29" t="s">
        <v>35</v>
      </c>
      <c r="D444" s="187"/>
      <c r="E444" s="58"/>
      <c r="F444" s="188"/>
      <c r="G444" s="188"/>
      <c r="H444" s="188"/>
      <c r="I444" s="64"/>
      <c r="J444" s="64"/>
      <c r="K444" s="189"/>
      <c r="L444" s="259"/>
      <c r="M444" s="259"/>
      <c r="N444" s="58"/>
      <c r="O444" s="30"/>
      <c r="P444" s="58"/>
      <c r="Q444" s="30"/>
      <c r="R444" s="134"/>
      <c r="S444" s="206"/>
      <c r="T444" s="290"/>
      <c r="U444" s="29" t="s">
        <v>35</v>
      </c>
      <c r="V444" s="187"/>
      <c r="W444" s="58"/>
      <c r="X444" s="188"/>
      <c r="Y444" s="188"/>
      <c r="Z444" s="188"/>
      <c r="AA444" s="64"/>
      <c r="AB444" s="64"/>
      <c r="AC444" s="189"/>
      <c r="AD444" s="259"/>
      <c r="AE444" s="259"/>
      <c r="AF444" s="58"/>
      <c r="AG444" s="30"/>
      <c r="AH444" s="58"/>
      <c r="AI444" s="30"/>
      <c r="AJ444" s="134"/>
      <c r="AK444" s="208"/>
      <c r="AL444" s="290"/>
      <c r="AM444" s="88" t="str">
        <f t="shared" si="39"/>
        <v/>
      </c>
      <c r="AN444" s="123" t="str">
        <f t="shared" si="40"/>
        <v/>
      </c>
      <c r="AO444" s="123" t="str">
        <f t="shared" si="41"/>
        <v/>
      </c>
      <c r="AP444" s="123" t="str">
        <f t="shared" si="42"/>
        <v/>
      </c>
      <c r="AQ444" s="89" t="str">
        <f t="shared" si="43"/>
        <v/>
      </c>
      <c r="AR444" s="39"/>
      <c r="AS444" s="234"/>
      <c r="AT444" s="39"/>
    </row>
    <row r="445" spans="2:46" ht="13.5" customHeight="1" x14ac:dyDescent="0.15">
      <c r="B445" s="290"/>
      <c r="C445" s="29" t="s">
        <v>36</v>
      </c>
      <c r="D445" s="187"/>
      <c r="E445" s="58"/>
      <c r="F445" s="188"/>
      <c r="G445" s="188"/>
      <c r="H445" s="188"/>
      <c r="I445" s="64"/>
      <c r="J445" s="64"/>
      <c r="K445" s="189"/>
      <c r="L445" s="259"/>
      <c r="M445" s="259"/>
      <c r="N445" s="58"/>
      <c r="O445" s="30"/>
      <c r="P445" s="58"/>
      <c r="Q445" s="30"/>
      <c r="R445" s="134"/>
      <c r="S445" s="206"/>
      <c r="T445" s="290"/>
      <c r="U445" s="29" t="s">
        <v>36</v>
      </c>
      <c r="V445" s="187"/>
      <c r="W445" s="58"/>
      <c r="X445" s="188"/>
      <c r="Y445" s="188"/>
      <c r="Z445" s="188"/>
      <c r="AA445" s="64"/>
      <c r="AB445" s="64"/>
      <c r="AC445" s="189"/>
      <c r="AD445" s="259"/>
      <c r="AE445" s="259"/>
      <c r="AF445" s="58"/>
      <c r="AG445" s="30"/>
      <c r="AH445" s="58"/>
      <c r="AI445" s="30"/>
      <c r="AJ445" s="134"/>
      <c r="AK445" s="208"/>
      <c r="AL445" s="290"/>
      <c r="AM445" s="88" t="str">
        <f t="shared" si="39"/>
        <v/>
      </c>
      <c r="AN445" s="123" t="str">
        <f t="shared" si="40"/>
        <v/>
      </c>
      <c r="AO445" s="123" t="str">
        <f t="shared" si="41"/>
        <v/>
      </c>
      <c r="AP445" s="123" t="str">
        <f t="shared" si="42"/>
        <v/>
      </c>
      <c r="AQ445" s="89" t="str">
        <f t="shared" si="43"/>
        <v/>
      </c>
      <c r="AR445" s="39"/>
      <c r="AS445" s="234"/>
      <c r="AT445" s="39"/>
    </row>
    <row r="446" spans="2:46" ht="13.5" customHeight="1" x14ac:dyDescent="0.15">
      <c r="B446" s="290"/>
      <c r="C446" s="29" t="s">
        <v>38</v>
      </c>
      <c r="D446" s="187"/>
      <c r="E446" s="58"/>
      <c r="F446" s="188"/>
      <c r="G446" s="188"/>
      <c r="H446" s="188"/>
      <c r="I446" s="64"/>
      <c r="J446" s="64"/>
      <c r="K446" s="189"/>
      <c r="L446" s="259"/>
      <c r="M446" s="259"/>
      <c r="N446" s="58"/>
      <c r="O446" s="30"/>
      <c r="P446" s="58"/>
      <c r="Q446" s="30"/>
      <c r="R446" s="134"/>
      <c r="S446" s="206"/>
      <c r="T446" s="290"/>
      <c r="U446" s="29" t="s">
        <v>38</v>
      </c>
      <c r="V446" s="187"/>
      <c r="W446" s="58"/>
      <c r="X446" s="188"/>
      <c r="Y446" s="188"/>
      <c r="Z446" s="188"/>
      <c r="AA446" s="64"/>
      <c r="AB446" s="64"/>
      <c r="AC446" s="189"/>
      <c r="AD446" s="259"/>
      <c r="AE446" s="259"/>
      <c r="AF446" s="58"/>
      <c r="AG446" s="30"/>
      <c r="AH446" s="58"/>
      <c r="AI446" s="30"/>
      <c r="AJ446" s="134"/>
      <c r="AK446" s="208"/>
      <c r="AL446" s="290"/>
      <c r="AM446" s="88" t="str">
        <f t="shared" si="39"/>
        <v/>
      </c>
      <c r="AN446" s="123" t="str">
        <f t="shared" si="40"/>
        <v/>
      </c>
      <c r="AO446" s="123" t="str">
        <f t="shared" si="41"/>
        <v/>
      </c>
      <c r="AP446" s="123" t="str">
        <f t="shared" si="42"/>
        <v/>
      </c>
      <c r="AQ446" s="89" t="str">
        <f t="shared" si="43"/>
        <v/>
      </c>
      <c r="AR446" s="39"/>
      <c r="AS446" s="234"/>
      <c r="AT446" s="39"/>
    </row>
    <row r="447" spans="2:46" ht="13.5" customHeight="1" thickBot="1" x14ac:dyDescent="0.2">
      <c r="B447" s="291"/>
      <c r="C447" s="29"/>
      <c r="D447" s="187"/>
      <c r="E447" s="58"/>
      <c r="F447" s="190"/>
      <c r="G447" s="190"/>
      <c r="H447" s="190"/>
      <c r="I447" s="58"/>
      <c r="J447" s="58"/>
      <c r="K447" s="189"/>
      <c r="L447" s="259"/>
      <c r="M447" s="259"/>
      <c r="N447" s="58"/>
      <c r="O447" s="30"/>
      <c r="P447" s="58"/>
      <c r="Q447" s="30"/>
      <c r="R447" s="185"/>
      <c r="S447" s="206"/>
      <c r="T447" s="291"/>
      <c r="U447" s="29"/>
      <c r="V447" s="187"/>
      <c r="W447" s="58"/>
      <c r="X447" s="190"/>
      <c r="Y447" s="190"/>
      <c r="Z447" s="190"/>
      <c r="AA447" s="58"/>
      <c r="AB447" s="58"/>
      <c r="AC447" s="189"/>
      <c r="AD447" s="259"/>
      <c r="AE447" s="259"/>
      <c r="AF447" s="58"/>
      <c r="AG447" s="30"/>
      <c r="AH447" s="58"/>
      <c r="AI447" s="30"/>
      <c r="AJ447" s="185"/>
      <c r="AK447" s="208"/>
      <c r="AL447" s="291"/>
      <c r="AM447" s="124" t="str">
        <f t="shared" si="39"/>
        <v/>
      </c>
      <c r="AN447" s="125" t="str">
        <f t="shared" si="40"/>
        <v/>
      </c>
      <c r="AO447" s="125" t="str">
        <f t="shared" si="41"/>
        <v/>
      </c>
      <c r="AP447" s="125" t="str">
        <f t="shared" si="42"/>
        <v/>
      </c>
      <c r="AQ447" s="126" t="str">
        <f t="shared" si="43"/>
        <v/>
      </c>
      <c r="AR447" s="39"/>
      <c r="AS447" s="234"/>
      <c r="AT447" s="39"/>
    </row>
    <row r="448" spans="2:46" ht="13.5" customHeight="1" x14ac:dyDescent="0.15">
      <c r="B448" s="289" t="s">
        <v>155</v>
      </c>
      <c r="C448" s="27" t="s">
        <v>34</v>
      </c>
      <c r="D448" s="41"/>
      <c r="E448" s="57"/>
      <c r="F448" s="98"/>
      <c r="G448" s="98"/>
      <c r="H448" s="98"/>
      <c r="I448" s="62"/>
      <c r="J448" s="62"/>
      <c r="K448" s="63"/>
      <c r="L448" s="258"/>
      <c r="M448" s="258"/>
      <c r="N448" s="57"/>
      <c r="O448" s="28"/>
      <c r="P448" s="57"/>
      <c r="Q448" s="28"/>
      <c r="R448" s="133"/>
      <c r="S448" s="206"/>
      <c r="T448" s="289" t="s">
        <v>155</v>
      </c>
      <c r="U448" s="27" t="s">
        <v>34</v>
      </c>
      <c r="V448" s="41"/>
      <c r="W448" s="57"/>
      <c r="X448" s="98"/>
      <c r="Y448" s="98"/>
      <c r="Z448" s="98"/>
      <c r="AA448" s="62"/>
      <c r="AB448" s="62"/>
      <c r="AC448" s="63"/>
      <c r="AD448" s="258"/>
      <c r="AE448" s="258"/>
      <c r="AF448" s="57"/>
      <c r="AG448" s="28"/>
      <c r="AH448" s="57"/>
      <c r="AI448" s="28"/>
      <c r="AJ448" s="133"/>
      <c r="AK448" s="208"/>
      <c r="AL448" s="289" t="s">
        <v>155</v>
      </c>
      <c r="AM448" s="121" t="str">
        <f t="shared" si="39"/>
        <v/>
      </c>
      <c r="AN448" s="97" t="str">
        <f t="shared" si="40"/>
        <v/>
      </c>
      <c r="AO448" s="97" t="str">
        <f t="shared" si="41"/>
        <v/>
      </c>
      <c r="AP448" s="97" t="str">
        <f t="shared" si="42"/>
        <v/>
      </c>
      <c r="AQ448" s="122" t="str">
        <f t="shared" si="43"/>
        <v/>
      </c>
      <c r="AR448" s="39"/>
      <c r="AS448" s="234"/>
      <c r="AT448" s="39"/>
    </row>
    <row r="449" spans="2:46" ht="13.5" customHeight="1" x14ac:dyDescent="0.15">
      <c r="B449" s="290"/>
      <c r="C449" s="29" t="s">
        <v>35</v>
      </c>
      <c r="D449" s="187"/>
      <c r="E449" s="58"/>
      <c r="F449" s="188"/>
      <c r="G449" s="188"/>
      <c r="H449" s="188"/>
      <c r="I449" s="64"/>
      <c r="J449" s="64"/>
      <c r="K449" s="189"/>
      <c r="L449" s="259"/>
      <c r="M449" s="259"/>
      <c r="N449" s="58"/>
      <c r="O449" s="30"/>
      <c r="P449" s="58"/>
      <c r="Q449" s="30"/>
      <c r="R449" s="134"/>
      <c r="S449" s="206"/>
      <c r="T449" s="290"/>
      <c r="U449" s="29" t="s">
        <v>35</v>
      </c>
      <c r="V449" s="187"/>
      <c r="W449" s="58"/>
      <c r="X449" s="188"/>
      <c r="Y449" s="188"/>
      <c r="Z449" s="188"/>
      <c r="AA449" s="64"/>
      <c r="AB449" s="64"/>
      <c r="AC449" s="189"/>
      <c r="AD449" s="259"/>
      <c r="AE449" s="259"/>
      <c r="AF449" s="58"/>
      <c r="AG449" s="30"/>
      <c r="AH449" s="58"/>
      <c r="AI449" s="30"/>
      <c r="AJ449" s="134"/>
      <c r="AK449" s="208"/>
      <c r="AL449" s="290"/>
      <c r="AM449" s="88" t="str">
        <f t="shared" si="39"/>
        <v/>
      </c>
      <c r="AN449" s="123" t="str">
        <f t="shared" si="40"/>
        <v/>
      </c>
      <c r="AO449" s="123" t="str">
        <f t="shared" si="41"/>
        <v/>
      </c>
      <c r="AP449" s="123" t="str">
        <f t="shared" si="42"/>
        <v/>
      </c>
      <c r="AQ449" s="89" t="str">
        <f t="shared" si="43"/>
        <v/>
      </c>
      <c r="AR449" s="39"/>
      <c r="AS449" s="234"/>
      <c r="AT449" s="39"/>
    </row>
    <row r="450" spans="2:46" ht="13.5" customHeight="1" x14ac:dyDescent="0.15">
      <c r="B450" s="290"/>
      <c r="C450" s="29" t="s">
        <v>36</v>
      </c>
      <c r="D450" s="187"/>
      <c r="E450" s="58"/>
      <c r="F450" s="188"/>
      <c r="G450" s="188"/>
      <c r="H450" s="188"/>
      <c r="I450" s="64"/>
      <c r="J450" s="64"/>
      <c r="K450" s="189"/>
      <c r="L450" s="259"/>
      <c r="M450" s="259"/>
      <c r="N450" s="58"/>
      <c r="O450" s="30"/>
      <c r="P450" s="58"/>
      <c r="Q450" s="30"/>
      <c r="R450" s="134"/>
      <c r="S450" s="206"/>
      <c r="T450" s="290"/>
      <c r="U450" s="29" t="s">
        <v>36</v>
      </c>
      <c r="V450" s="187"/>
      <c r="W450" s="58"/>
      <c r="X450" s="188"/>
      <c r="Y450" s="188"/>
      <c r="Z450" s="188"/>
      <c r="AA450" s="64"/>
      <c r="AB450" s="64"/>
      <c r="AC450" s="189"/>
      <c r="AD450" s="259"/>
      <c r="AE450" s="259"/>
      <c r="AF450" s="58"/>
      <c r="AG450" s="30"/>
      <c r="AH450" s="58"/>
      <c r="AI450" s="30"/>
      <c r="AJ450" s="134"/>
      <c r="AK450" s="208"/>
      <c r="AL450" s="290"/>
      <c r="AM450" s="88" t="str">
        <f t="shared" si="39"/>
        <v/>
      </c>
      <c r="AN450" s="123" t="str">
        <f t="shared" si="40"/>
        <v/>
      </c>
      <c r="AO450" s="123" t="str">
        <f t="shared" si="41"/>
        <v/>
      </c>
      <c r="AP450" s="123" t="str">
        <f t="shared" si="42"/>
        <v/>
      </c>
      <c r="AQ450" s="89" t="str">
        <f t="shared" si="43"/>
        <v/>
      </c>
      <c r="AR450" s="39"/>
      <c r="AS450" s="234"/>
      <c r="AT450" s="39"/>
    </row>
    <row r="451" spans="2:46" ht="13.5" customHeight="1" x14ac:dyDescent="0.15">
      <c r="B451" s="290"/>
      <c r="C451" s="29" t="s">
        <v>38</v>
      </c>
      <c r="D451" s="187"/>
      <c r="E451" s="58"/>
      <c r="F451" s="188"/>
      <c r="G451" s="188"/>
      <c r="H451" s="188"/>
      <c r="I451" s="64"/>
      <c r="J451" s="64"/>
      <c r="K451" s="189"/>
      <c r="L451" s="259"/>
      <c r="M451" s="259"/>
      <c r="N451" s="58"/>
      <c r="O451" s="30"/>
      <c r="P451" s="58"/>
      <c r="Q451" s="30"/>
      <c r="R451" s="134"/>
      <c r="S451" s="206"/>
      <c r="T451" s="290"/>
      <c r="U451" s="29" t="s">
        <v>38</v>
      </c>
      <c r="V451" s="187"/>
      <c r="W451" s="58"/>
      <c r="X451" s="188"/>
      <c r="Y451" s="188"/>
      <c r="Z451" s="188"/>
      <c r="AA451" s="64"/>
      <c r="AB451" s="64"/>
      <c r="AC451" s="189"/>
      <c r="AD451" s="259"/>
      <c r="AE451" s="259"/>
      <c r="AF451" s="58"/>
      <c r="AG451" s="30"/>
      <c r="AH451" s="58"/>
      <c r="AI451" s="30"/>
      <c r="AJ451" s="134"/>
      <c r="AK451" s="208"/>
      <c r="AL451" s="290"/>
      <c r="AM451" s="88" t="str">
        <f t="shared" si="39"/>
        <v/>
      </c>
      <c r="AN451" s="123" t="str">
        <f t="shared" si="40"/>
        <v/>
      </c>
      <c r="AO451" s="123" t="str">
        <f t="shared" si="41"/>
        <v/>
      </c>
      <c r="AP451" s="123" t="str">
        <f t="shared" si="42"/>
        <v/>
      </c>
      <c r="AQ451" s="89" t="str">
        <f t="shared" si="43"/>
        <v/>
      </c>
      <c r="AR451" s="39"/>
      <c r="AS451" s="234"/>
      <c r="AT451" s="39"/>
    </row>
    <row r="452" spans="2:46" ht="13.5" customHeight="1" thickBot="1" x14ac:dyDescent="0.2">
      <c r="B452" s="291"/>
      <c r="C452" s="29"/>
      <c r="D452" s="187"/>
      <c r="E452" s="58"/>
      <c r="F452" s="190"/>
      <c r="G452" s="190"/>
      <c r="H452" s="190"/>
      <c r="I452" s="58"/>
      <c r="J452" s="58"/>
      <c r="K452" s="189"/>
      <c r="L452" s="259"/>
      <c r="M452" s="259"/>
      <c r="N452" s="58"/>
      <c r="O452" s="30"/>
      <c r="P452" s="58"/>
      <c r="Q452" s="30"/>
      <c r="R452" s="185"/>
      <c r="S452" s="206"/>
      <c r="T452" s="291"/>
      <c r="U452" s="29"/>
      <c r="V452" s="187"/>
      <c r="W452" s="58"/>
      <c r="X452" s="190"/>
      <c r="Y452" s="190"/>
      <c r="Z452" s="190"/>
      <c r="AA452" s="58"/>
      <c r="AB452" s="58"/>
      <c r="AC452" s="189"/>
      <c r="AD452" s="259"/>
      <c r="AE452" s="259"/>
      <c r="AF452" s="58"/>
      <c r="AG452" s="30"/>
      <c r="AH452" s="58"/>
      <c r="AI452" s="30"/>
      <c r="AJ452" s="185"/>
      <c r="AK452" s="208"/>
      <c r="AL452" s="291"/>
      <c r="AM452" s="124" t="str">
        <f t="shared" si="39"/>
        <v/>
      </c>
      <c r="AN452" s="125" t="str">
        <f t="shared" si="40"/>
        <v/>
      </c>
      <c r="AO452" s="125" t="str">
        <f t="shared" si="41"/>
        <v/>
      </c>
      <c r="AP452" s="125" t="str">
        <f t="shared" si="42"/>
        <v/>
      </c>
      <c r="AQ452" s="126" t="str">
        <f t="shared" si="43"/>
        <v/>
      </c>
      <c r="AR452" s="39"/>
      <c r="AS452" s="234"/>
      <c r="AT452" s="39"/>
    </row>
    <row r="453" spans="2:46" ht="13.5" customHeight="1" x14ac:dyDescent="0.15">
      <c r="B453" s="289" t="s">
        <v>156</v>
      </c>
      <c r="C453" s="27" t="s">
        <v>34</v>
      </c>
      <c r="D453" s="41"/>
      <c r="E453" s="57"/>
      <c r="F453" s="98"/>
      <c r="G453" s="98"/>
      <c r="H453" s="98"/>
      <c r="I453" s="62"/>
      <c r="J453" s="62"/>
      <c r="K453" s="63"/>
      <c r="L453" s="258"/>
      <c r="M453" s="258"/>
      <c r="N453" s="57"/>
      <c r="O453" s="28"/>
      <c r="P453" s="57"/>
      <c r="Q453" s="28"/>
      <c r="R453" s="133"/>
      <c r="S453" s="206"/>
      <c r="T453" s="289" t="s">
        <v>156</v>
      </c>
      <c r="U453" s="27" t="s">
        <v>34</v>
      </c>
      <c r="V453" s="41"/>
      <c r="W453" s="57"/>
      <c r="X453" s="98"/>
      <c r="Y453" s="98"/>
      <c r="Z453" s="98"/>
      <c r="AA453" s="62"/>
      <c r="AB453" s="62"/>
      <c r="AC453" s="63"/>
      <c r="AD453" s="258"/>
      <c r="AE453" s="258"/>
      <c r="AF453" s="57"/>
      <c r="AG453" s="28"/>
      <c r="AH453" s="57"/>
      <c r="AI453" s="28"/>
      <c r="AJ453" s="133"/>
      <c r="AK453" s="208"/>
      <c r="AL453" s="289" t="s">
        <v>156</v>
      </c>
      <c r="AM453" s="121" t="str">
        <f t="shared" si="39"/>
        <v/>
      </c>
      <c r="AN453" s="97" t="str">
        <f t="shared" si="40"/>
        <v/>
      </c>
      <c r="AO453" s="97" t="str">
        <f t="shared" si="41"/>
        <v/>
      </c>
      <c r="AP453" s="97" t="str">
        <f t="shared" si="42"/>
        <v/>
      </c>
      <c r="AQ453" s="122" t="str">
        <f t="shared" si="43"/>
        <v/>
      </c>
      <c r="AR453" s="39"/>
      <c r="AS453" s="234"/>
      <c r="AT453" s="39"/>
    </row>
    <row r="454" spans="2:46" ht="13.5" customHeight="1" x14ac:dyDescent="0.15">
      <c r="B454" s="290"/>
      <c r="C454" s="29" t="s">
        <v>35</v>
      </c>
      <c r="D454" s="187"/>
      <c r="E454" s="58"/>
      <c r="F454" s="188"/>
      <c r="G454" s="188"/>
      <c r="H454" s="188"/>
      <c r="I454" s="64"/>
      <c r="J454" s="64"/>
      <c r="K454" s="189"/>
      <c r="L454" s="259"/>
      <c r="M454" s="259"/>
      <c r="N454" s="58"/>
      <c r="O454" s="30"/>
      <c r="P454" s="58"/>
      <c r="Q454" s="30"/>
      <c r="R454" s="134"/>
      <c r="S454" s="206"/>
      <c r="T454" s="290"/>
      <c r="U454" s="29" t="s">
        <v>35</v>
      </c>
      <c r="V454" s="187"/>
      <c r="W454" s="58"/>
      <c r="X454" s="188"/>
      <c r="Y454" s="188"/>
      <c r="Z454" s="188"/>
      <c r="AA454" s="64"/>
      <c r="AB454" s="64"/>
      <c r="AC454" s="189"/>
      <c r="AD454" s="259"/>
      <c r="AE454" s="259"/>
      <c r="AF454" s="58"/>
      <c r="AG454" s="30"/>
      <c r="AH454" s="58"/>
      <c r="AI454" s="30"/>
      <c r="AJ454" s="134"/>
      <c r="AK454" s="208"/>
      <c r="AL454" s="290"/>
      <c r="AM454" s="88" t="str">
        <f t="shared" si="39"/>
        <v/>
      </c>
      <c r="AN454" s="123" t="str">
        <f t="shared" si="40"/>
        <v/>
      </c>
      <c r="AO454" s="123" t="str">
        <f t="shared" si="41"/>
        <v/>
      </c>
      <c r="AP454" s="123" t="str">
        <f t="shared" si="42"/>
        <v/>
      </c>
      <c r="AQ454" s="89" t="str">
        <f t="shared" si="43"/>
        <v/>
      </c>
      <c r="AR454" s="39"/>
      <c r="AS454" s="234"/>
      <c r="AT454" s="39"/>
    </row>
    <row r="455" spans="2:46" ht="13.5" customHeight="1" x14ac:dyDescent="0.15">
      <c r="B455" s="290"/>
      <c r="C455" s="29" t="s">
        <v>36</v>
      </c>
      <c r="D455" s="187"/>
      <c r="E455" s="58"/>
      <c r="F455" s="188"/>
      <c r="G455" s="188"/>
      <c r="H455" s="188"/>
      <c r="I455" s="64"/>
      <c r="J455" s="64"/>
      <c r="K455" s="189"/>
      <c r="L455" s="259"/>
      <c r="M455" s="259"/>
      <c r="N455" s="58"/>
      <c r="O455" s="30"/>
      <c r="P455" s="58"/>
      <c r="Q455" s="30"/>
      <c r="R455" s="134"/>
      <c r="S455" s="206"/>
      <c r="T455" s="290"/>
      <c r="U455" s="29" t="s">
        <v>36</v>
      </c>
      <c r="V455" s="187"/>
      <c r="W455" s="58"/>
      <c r="X455" s="188"/>
      <c r="Y455" s="188"/>
      <c r="Z455" s="188"/>
      <c r="AA455" s="64"/>
      <c r="AB455" s="64"/>
      <c r="AC455" s="189"/>
      <c r="AD455" s="259"/>
      <c r="AE455" s="259"/>
      <c r="AF455" s="58"/>
      <c r="AG455" s="30"/>
      <c r="AH455" s="58"/>
      <c r="AI455" s="30"/>
      <c r="AJ455" s="134"/>
      <c r="AK455" s="208"/>
      <c r="AL455" s="290"/>
      <c r="AM455" s="88" t="str">
        <f t="shared" si="39"/>
        <v/>
      </c>
      <c r="AN455" s="123" t="str">
        <f t="shared" si="40"/>
        <v/>
      </c>
      <c r="AO455" s="123" t="str">
        <f t="shared" si="41"/>
        <v/>
      </c>
      <c r="AP455" s="123" t="str">
        <f t="shared" si="42"/>
        <v/>
      </c>
      <c r="AQ455" s="89" t="str">
        <f t="shared" si="43"/>
        <v/>
      </c>
      <c r="AR455" s="39"/>
      <c r="AS455" s="234"/>
      <c r="AT455" s="39"/>
    </row>
    <row r="456" spans="2:46" ht="13.5" customHeight="1" x14ac:dyDescent="0.15">
      <c r="B456" s="290"/>
      <c r="C456" s="29" t="s">
        <v>38</v>
      </c>
      <c r="D456" s="187"/>
      <c r="E456" s="58"/>
      <c r="F456" s="188"/>
      <c r="G456" s="188"/>
      <c r="H456" s="188"/>
      <c r="I456" s="64"/>
      <c r="J456" s="64"/>
      <c r="K456" s="189"/>
      <c r="L456" s="259"/>
      <c r="M456" s="259"/>
      <c r="N456" s="58"/>
      <c r="O456" s="30"/>
      <c r="P456" s="58"/>
      <c r="Q456" s="30"/>
      <c r="R456" s="134"/>
      <c r="S456" s="206"/>
      <c r="T456" s="290"/>
      <c r="U456" s="29" t="s">
        <v>38</v>
      </c>
      <c r="V456" s="187"/>
      <c r="W456" s="58"/>
      <c r="X456" s="188"/>
      <c r="Y456" s="188"/>
      <c r="Z456" s="188"/>
      <c r="AA456" s="64"/>
      <c r="AB456" s="64"/>
      <c r="AC456" s="189"/>
      <c r="AD456" s="259"/>
      <c r="AE456" s="259"/>
      <c r="AF456" s="58"/>
      <c r="AG456" s="30"/>
      <c r="AH456" s="58"/>
      <c r="AI456" s="30"/>
      <c r="AJ456" s="134"/>
      <c r="AK456" s="208"/>
      <c r="AL456" s="290"/>
      <c r="AM456" s="88" t="str">
        <f t="shared" si="39"/>
        <v/>
      </c>
      <c r="AN456" s="123" t="str">
        <f t="shared" si="40"/>
        <v/>
      </c>
      <c r="AO456" s="123" t="str">
        <f t="shared" si="41"/>
        <v/>
      </c>
      <c r="AP456" s="123" t="str">
        <f t="shared" si="42"/>
        <v/>
      </c>
      <c r="AQ456" s="89" t="str">
        <f t="shared" si="43"/>
        <v/>
      </c>
      <c r="AR456" s="39"/>
      <c r="AS456" s="234"/>
      <c r="AT456" s="39"/>
    </row>
    <row r="457" spans="2:46" ht="13.5" customHeight="1" thickBot="1" x14ac:dyDescent="0.2">
      <c r="B457" s="291"/>
      <c r="C457" s="29"/>
      <c r="D457" s="187"/>
      <c r="E457" s="58"/>
      <c r="F457" s="190"/>
      <c r="G457" s="190"/>
      <c r="H457" s="190"/>
      <c r="I457" s="58"/>
      <c r="J457" s="58"/>
      <c r="K457" s="189"/>
      <c r="L457" s="259"/>
      <c r="M457" s="259"/>
      <c r="N457" s="58"/>
      <c r="O457" s="30"/>
      <c r="P457" s="58"/>
      <c r="Q457" s="30"/>
      <c r="R457" s="185"/>
      <c r="S457" s="206"/>
      <c r="T457" s="291"/>
      <c r="U457" s="29"/>
      <c r="V457" s="187"/>
      <c r="W457" s="58"/>
      <c r="X457" s="190"/>
      <c r="Y457" s="190"/>
      <c r="Z457" s="190"/>
      <c r="AA457" s="58"/>
      <c r="AB457" s="58"/>
      <c r="AC457" s="189"/>
      <c r="AD457" s="259"/>
      <c r="AE457" s="259"/>
      <c r="AF457" s="58"/>
      <c r="AG457" s="30"/>
      <c r="AH457" s="58"/>
      <c r="AI457" s="30"/>
      <c r="AJ457" s="185"/>
      <c r="AK457" s="208"/>
      <c r="AL457" s="291"/>
      <c r="AM457" s="124" t="str">
        <f t="shared" si="39"/>
        <v/>
      </c>
      <c r="AN457" s="125" t="str">
        <f t="shared" si="40"/>
        <v/>
      </c>
      <c r="AO457" s="125" t="str">
        <f t="shared" si="41"/>
        <v/>
      </c>
      <c r="AP457" s="125" t="str">
        <f t="shared" si="42"/>
        <v/>
      </c>
      <c r="AQ457" s="126" t="str">
        <f t="shared" si="43"/>
        <v/>
      </c>
      <c r="AR457" s="39"/>
      <c r="AS457" s="234"/>
      <c r="AT457" s="39"/>
    </row>
    <row r="458" spans="2:46" ht="13.5" customHeight="1" x14ac:dyDescent="0.15">
      <c r="B458" s="289" t="s">
        <v>157</v>
      </c>
      <c r="C458" s="27" t="s">
        <v>34</v>
      </c>
      <c r="D458" s="41"/>
      <c r="E458" s="57"/>
      <c r="F458" s="98"/>
      <c r="G458" s="98"/>
      <c r="H458" s="98"/>
      <c r="I458" s="62"/>
      <c r="J458" s="62"/>
      <c r="K458" s="63"/>
      <c r="L458" s="258"/>
      <c r="M458" s="258"/>
      <c r="N458" s="57"/>
      <c r="O458" s="28"/>
      <c r="P458" s="57"/>
      <c r="Q458" s="28"/>
      <c r="R458" s="133"/>
      <c r="S458" s="206"/>
      <c r="T458" s="289" t="s">
        <v>157</v>
      </c>
      <c r="U458" s="27" t="s">
        <v>34</v>
      </c>
      <c r="V458" s="41"/>
      <c r="W458" s="57"/>
      <c r="X458" s="98"/>
      <c r="Y458" s="98"/>
      <c r="Z458" s="98"/>
      <c r="AA458" s="62"/>
      <c r="AB458" s="62"/>
      <c r="AC458" s="63"/>
      <c r="AD458" s="258"/>
      <c r="AE458" s="258"/>
      <c r="AF458" s="57"/>
      <c r="AG458" s="28"/>
      <c r="AH458" s="57"/>
      <c r="AI458" s="28"/>
      <c r="AJ458" s="133"/>
      <c r="AK458" s="208"/>
      <c r="AL458" s="289" t="s">
        <v>157</v>
      </c>
      <c r="AM458" s="121" t="str">
        <f t="shared" si="39"/>
        <v/>
      </c>
      <c r="AN458" s="97" t="str">
        <f t="shared" si="40"/>
        <v/>
      </c>
      <c r="AO458" s="97" t="str">
        <f t="shared" si="41"/>
        <v/>
      </c>
      <c r="AP458" s="97" t="str">
        <f t="shared" si="42"/>
        <v/>
      </c>
      <c r="AQ458" s="122" t="str">
        <f t="shared" si="43"/>
        <v/>
      </c>
      <c r="AR458" s="39"/>
      <c r="AS458" s="234"/>
      <c r="AT458" s="39"/>
    </row>
    <row r="459" spans="2:46" ht="13.5" customHeight="1" x14ac:dyDescent="0.15">
      <c r="B459" s="290"/>
      <c r="C459" s="29" t="s">
        <v>35</v>
      </c>
      <c r="D459" s="187"/>
      <c r="E459" s="58"/>
      <c r="F459" s="188"/>
      <c r="G459" s="188"/>
      <c r="H459" s="188"/>
      <c r="I459" s="64"/>
      <c r="J459" s="64"/>
      <c r="K459" s="189"/>
      <c r="L459" s="259"/>
      <c r="M459" s="259"/>
      <c r="N459" s="58"/>
      <c r="O459" s="30"/>
      <c r="P459" s="58"/>
      <c r="Q459" s="30"/>
      <c r="R459" s="134"/>
      <c r="S459" s="206"/>
      <c r="T459" s="290"/>
      <c r="U459" s="29" t="s">
        <v>35</v>
      </c>
      <c r="V459" s="187"/>
      <c r="W459" s="58"/>
      <c r="X459" s="188"/>
      <c r="Y459" s="188"/>
      <c r="Z459" s="188"/>
      <c r="AA459" s="64"/>
      <c r="AB459" s="64"/>
      <c r="AC459" s="189"/>
      <c r="AD459" s="259"/>
      <c r="AE459" s="259"/>
      <c r="AF459" s="58"/>
      <c r="AG459" s="30"/>
      <c r="AH459" s="58"/>
      <c r="AI459" s="30"/>
      <c r="AJ459" s="134"/>
      <c r="AK459" s="208"/>
      <c r="AL459" s="290"/>
      <c r="AM459" s="88" t="str">
        <f t="shared" si="39"/>
        <v/>
      </c>
      <c r="AN459" s="123" t="str">
        <f t="shared" si="40"/>
        <v/>
      </c>
      <c r="AO459" s="123" t="str">
        <f t="shared" si="41"/>
        <v/>
      </c>
      <c r="AP459" s="123" t="str">
        <f t="shared" si="42"/>
        <v/>
      </c>
      <c r="AQ459" s="89" t="str">
        <f t="shared" si="43"/>
        <v/>
      </c>
      <c r="AR459" s="39"/>
      <c r="AS459" s="234"/>
      <c r="AT459" s="39"/>
    </row>
    <row r="460" spans="2:46" ht="13.5" customHeight="1" x14ac:dyDescent="0.15">
      <c r="B460" s="290"/>
      <c r="C460" s="29" t="s">
        <v>36</v>
      </c>
      <c r="D460" s="187"/>
      <c r="E460" s="58"/>
      <c r="F460" s="188"/>
      <c r="G460" s="188"/>
      <c r="H460" s="188"/>
      <c r="I460" s="64"/>
      <c r="J460" s="64"/>
      <c r="K460" s="189"/>
      <c r="L460" s="259"/>
      <c r="M460" s="259"/>
      <c r="N460" s="58"/>
      <c r="O460" s="30"/>
      <c r="P460" s="58"/>
      <c r="Q460" s="30"/>
      <c r="R460" s="134"/>
      <c r="S460" s="206"/>
      <c r="T460" s="290"/>
      <c r="U460" s="29" t="s">
        <v>36</v>
      </c>
      <c r="V460" s="187"/>
      <c r="W460" s="58"/>
      <c r="X460" s="188"/>
      <c r="Y460" s="188"/>
      <c r="Z460" s="188"/>
      <c r="AA460" s="64"/>
      <c r="AB460" s="64"/>
      <c r="AC460" s="189"/>
      <c r="AD460" s="259"/>
      <c r="AE460" s="259"/>
      <c r="AF460" s="58"/>
      <c r="AG460" s="30"/>
      <c r="AH460" s="58"/>
      <c r="AI460" s="30"/>
      <c r="AJ460" s="134"/>
      <c r="AK460" s="208"/>
      <c r="AL460" s="290"/>
      <c r="AM460" s="88" t="str">
        <f t="shared" si="39"/>
        <v/>
      </c>
      <c r="AN460" s="123" t="str">
        <f t="shared" si="40"/>
        <v/>
      </c>
      <c r="AO460" s="123" t="str">
        <f t="shared" si="41"/>
        <v/>
      </c>
      <c r="AP460" s="123" t="str">
        <f t="shared" si="42"/>
        <v/>
      </c>
      <c r="AQ460" s="89" t="str">
        <f t="shared" si="43"/>
        <v/>
      </c>
      <c r="AR460" s="39"/>
      <c r="AS460" s="234"/>
      <c r="AT460" s="39"/>
    </row>
    <row r="461" spans="2:46" ht="13.5" customHeight="1" x14ac:dyDescent="0.15">
      <c r="B461" s="290"/>
      <c r="C461" s="29" t="s">
        <v>38</v>
      </c>
      <c r="D461" s="187"/>
      <c r="E461" s="58"/>
      <c r="F461" s="188"/>
      <c r="G461" s="188"/>
      <c r="H461" s="188"/>
      <c r="I461" s="64"/>
      <c r="J461" s="64"/>
      <c r="K461" s="189"/>
      <c r="L461" s="259"/>
      <c r="M461" s="259"/>
      <c r="N461" s="58"/>
      <c r="O461" s="30"/>
      <c r="P461" s="58"/>
      <c r="Q461" s="30"/>
      <c r="R461" s="134"/>
      <c r="S461" s="206"/>
      <c r="T461" s="290"/>
      <c r="U461" s="29" t="s">
        <v>38</v>
      </c>
      <c r="V461" s="187"/>
      <c r="W461" s="58"/>
      <c r="X461" s="188"/>
      <c r="Y461" s="188"/>
      <c r="Z461" s="188"/>
      <c r="AA461" s="64"/>
      <c r="AB461" s="64"/>
      <c r="AC461" s="189"/>
      <c r="AD461" s="259"/>
      <c r="AE461" s="259"/>
      <c r="AF461" s="58"/>
      <c r="AG461" s="30"/>
      <c r="AH461" s="58"/>
      <c r="AI461" s="30"/>
      <c r="AJ461" s="134"/>
      <c r="AK461" s="208"/>
      <c r="AL461" s="290"/>
      <c r="AM461" s="88" t="str">
        <f t="shared" si="39"/>
        <v/>
      </c>
      <c r="AN461" s="123" t="str">
        <f t="shared" si="40"/>
        <v/>
      </c>
      <c r="AO461" s="123" t="str">
        <f t="shared" si="41"/>
        <v/>
      </c>
      <c r="AP461" s="123" t="str">
        <f t="shared" si="42"/>
        <v/>
      </c>
      <c r="AQ461" s="89" t="str">
        <f t="shared" si="43"/>
        <v/>
      </c>
      <c r="AR461" s="39"/>
      <c r="AS461" s="234"/>
      <c r="AT461" s="39"/>
    </row>
    <row r="462" spans="2:46" ht="13.5" customHeight="1" thickBot="1" x14ac:dyDescent="0.2">
      <c r="B462" s="291"/>
      <c r="C462" s="29"/>
      <c r="D462" s="187"/>
      <c r="E462" s="58"/>
      <c r="F462" s="190"/>
      <c r="G462" s="190"/>
      <c r="H462" s="190"/>
      <c r="I462" s="58"/>
      <c r="J462" s="58"/>
      <c r="K462" s="189"/>
      <c r="L462" s="259"/>
      <c r="M462" s="259"/>
      <c r="N462" s="58"/>
      <c r="O462" s="30"/>
      <c r="P462" s="58"/>
      <c r="Q462" s="30"/>
      <c r="R462" s="185"/>
      <c r="S462" s="206"/>
      <c r="T462" s="291"/>
      <c r="U462" s="29"/>
      <c r="V462" s="187"/>
      <c r="W462" s="58"/>
      <c r="X462" s="190"/>
      <c r="Y462" s="190"/>
      <c r="Z462" s="190"/>
      <c r="AA462" s="58"/>
      <c r="AB462" s="58"/>
      <c r="AC462" s="189"/>
      <c r="AD462" s="259"/>
      <c r="AE462" s="259"/>
      <c r="AF462" s="58"/>
      <c r="AG462" s="30"/>
      <c r="AH462" s="58"/>
      <c r="AI462" s="30"/>
      <c r="AJ462" s="185"/>
      <c r="AK462" s="208"/>
      <c r="AL462" s="291"/>
      <c r="AM462" s="124" t="str">
        <f t="shared" si="39"/>
        <v/>
      </c>
      <c r="AN462" s="125" t="str">
        <f t="shared" si="40"/>
        <v/>
      </c>
      <c r="AO462" s="125" t="str">
        <f t="shared" si="41"/>
        <v/>
      </c>
      <c r="AP462" s="125" t="str">
        <f t="shared" si="42"/>
        <v/>
      </c>
      <c r="AQ462" s="126" t="str">
        <f t="shared" si="43"/>
        <v/>
      </c>
      <c r="AR462" s="39"/>
      <c r="AS462" s="234"/>
      <c r="AT462" s="39"/>
    </row>
    <row r="463" spans="2:46" ht="13.5" customHeight="1" x14ac:dyDescent="0.15">
      <c r="B463" s="289" t="s">
        <v>158</v>
      </c>
      <c r="C463" s="27" t="s">
        <v>34</v>
      </c>
      <c r="D463" s="41"/>
      <c r="E463" s="57"/>
      <c r="F463" s="98"/>
      <c r="G463" s="98"/>
      <c r="H463" s="98"/>
      <c r="I463" s="62"/>
      <c r="J463" s="62"/>
      <c r="K463" s="63"/>
      <c r="L463" s="258"/>
      <c r="M463" s="258"/>
      <c r="N463" s="57"/>
      <c r="O463" s="28"/>
      <c r="P463" s="57"/>
      <c r="Q463" s="28"/>
      <c r="R463" s="133"/>
      <c r="S463" s="206"/>
      <c r="T463" s="289" t="s">
        <v>158</v>
      </c>
      <c r="U463" s="27" t="s">
        <v>34</v>
      </c>
      <c r="V463" s="41"/>
      <c r="W463" s="57"/>
      <c r="X463" s="98"/>
      <c r="Y463" s="98"/>
      <c r="Z463" s="98"/>
      <c r="AA463" s="62"/>
      <c r="AB463" s="62"/>
      <c r="AC463" s="63"/>
      <c r="AD463" s="258"/>
      <c r="AE463" s="258"/>
      <c r="AF463" s="57"/>
      <c r="AG463" s="28"/>
      <c r="AH463" s="57"/>
      <c r="AI463" s="28"/>
      <c r="AJ463" s="133"/>
      <c r="AK463" s="208"/>
      <c r="AL463" s="289" t="s">
        <v>158</v>
      </c>
      <c r="AM463" s="121" t="str">
        <f t="shared" si="39"/>
        <v/>
      </c>
      <c r="AN463" s="97" t="str">
        <f t="shared" si="40"/>
        <v/>
      </c>
      <c r="AO463" s="97" t="str">
        <f t="shared" si="41"/>
        <v/>
      </c>
      <c r="AP463" s="97" t="str">
        <f t="shared" si="42"/>
        <v/>
      </c>
      <c r="AQ463" s="122" t="str">
        <f t="shared" si="43"/>
        <v/>
      </c>
      <c r="AR463" s="39"/>
      <c r="AS463" s="234"/>
      <c r="AT463" s="39"/>
    </row>
    <row r="464" spans="2:46" ht="13.5" customHeight="1" x14ac:dyDescent="0.15">
      <c r="B464" s="290"/>
      <c r="C464" s="29" t="s">
        <v>35</v>
      </c>
      <c r="D464" s="187"/>
      <c r="E464" s="58"/>
      <c r="F464" s="188"/>
      <c r="G464" s="188"/>
      <c r="H464" s="188"/>
      <c r="I464" s="64"/>
      <c r="J464" s="64"/>
      <c r="K464" s="189"/>
      <c r="L464" s="259"/>
      <c r="M464" s="259"/>
      <c r="N464" s="58"/>
      <c r="O464" s="30"/>
      <c r="P464" s="58"/>
      <c r="Q464" s="30"/>
      <c r="R464" s="134"/>
      <c r="S464" s="206"/>
      <c r="T464" s="290"/>
      <c r="U464" s="29" t="s">
        <v>35</v>
      </c>
      <c r="V464" s="187"/>
      <c r="W464" s="58"/>
      <c r="X464" s="188"/>
      <c r="Y464" s="188"/>
      <c r="Z464" s="188"/>
      <c r="AA464" s="64"/>
      <c r="AB464" s="64"/>
      <c r="AC464" s="189"/>
      <c r="AD464" s="259"/>
      <c r="AE464" s="259"/>
      <c r="AF464" s="58"/>
      <c r="AG464" s="30"/>
      <c r="AH464" s="58"/>
      <c r="AI464" s="30"/>
      <c r="AJ464" s="134"/>
      <c r="AK464" s="208"/>
      <c r="AL464" s="290"/>
      <c r="AM464" s="88" t="str">
        <f t="shared" si="39"/>
        <v/>
      </c>
      <c r="AN464" s="123" t="str">
        <f t="shared" si="40"/>
        <v/>
      </c>
      <c r="AO464" s="123" t="str">
        <f t="shared" si="41"/>
        <v/>
      </c>
      <c r="AP464" s="123" t="str">
        <f t="shared" si="42"/>
        <v/>
      </c>
      <c r="AQ464" s="89" t="str">
        <f t="shared" si="43"/>
        <v/>
      </c>
      <c r="AR464" s="39"/>
      <c r="AS464" s="234"/>
      <c r="AT464" s="39"/>
    </row>
    <row r="465" spans="2:46" ht="13.5" customHeight="1" x14ac:dyDescent="0.15">
      <c r="B465" s="290"/>
      <c r="C465" s="29" t="s">
        <v>36</v>
      </c>
      <c r="D465" s="187"/>
      <c r="E465" s="58"/>
      <c r="F465" s="188"/>
      <c r="G465" s="188"/>
      <c r="H465" s="188"/>
      <c r="I465" s="64"/>
      <c r="J465" s="64"/>
      <c r="K465" s="189"/>
      <c r="L465" s="259"/>
      <c r="M465" s="259"/>
      <c r="N465" s="58"/>
      <c r="O465" s="30"/>
      <c r="P465" s="58"/>
      <c r="Q465" s="30"/>
      <c r="R465" s="134"/>
      <c r="S465" s="206"/>
      <c r="T465" s="290"/>
      <c r="U465" s="29" t="s">
        <v>36</v>
      </c>
      <c r="V465" s="187"/>
      <c r="W465" s="58"/>
      <c r="X465" s="188"/>
      <c r="Y465" s="188"/>
      <c r="Z465" s="188"/>
      <c r="AA465" s="64"/>
      <c r="AB465" s="64"/>
      <c r="AC465" s="189"/>
      <c r="AD465" s="259"/>
      <c r="AE465" s="259"/>
      <c r="AF465" s="58"/>
      <c r="AG465" s="30"/>
      <c r="AH465" s="58"/>
      <c r="AI465" s="30"/>
      <c r="AJ465" s="134"/>
      <c r="AK465" s="208"/>
      <c r="AL465" s="290"/>
      <c r="AM465" s="88" t="str">
        <f t="shared" si="39"/>
        <v/>
      </c>
      <c r="AN465" s="123" t="str">
        <f t="shared" si="40"/>
        <v/>
      </c>
      <c r="AO465" s="123" t="str">
        <f t="shared" si="41"/>
        <v/>
      </c>
      <c r="AP465" s="123" t="str">
        <f t="shared" si="42"/>
        <v/>
      </c>
      <c r="AQ465" s="89" t="str">
        <f t="shared" si="43"/>
        <v/>
      </c>
      <c r="AR465" s="39"/>
      <c r="AS465" s="234"/>
      <c r="AT465" s="39"/>
    </row>
    <row r="466" spans="2:46" ht="13.5" customHeight="1" x14ac:dyDescent="0.15">
      <c r="B466" s="290"/>
      <c r="C466" s="29" t="s">
        <v>38</v>
      </c>
      <c r="D466" s="187"/>
      <c r="E466" s="58"/>
      <c r="F466" s="188"/>
      <c r="G466" s="188"/>
      <c r="H466" s="188"/>
      <c r="I466" s="64"/>
      <c r="J466" s="64"/>
      <c r="K466" s="189"/>
      <c r="L466" s="259"/>
      <c r="M466" s="259"/>
      <c r="N466" s="58"/>
      <c r="O466" s="30"/>
      <c r="P466" s="58"/>
      <c r="Q466" s="30"/>
      <c r="R466" s="134"/>
      <c r="S466" s="206"/>
      <c r="T466" s="290"/>
      <c r="U466" s="29" t="s">
        <v>38</v>
      </c>
      <c r="V466" s="187"/>
      <c r="W466" s="58"/>
      <c r="X466" s="188"/>
      <c r="Y466" s="188"/>
      <c r="Z466" s="188"/>
      <c r="AA466" s="64"/>
      <c r="AB466" s="64"/>
      <c r="AC466" s="189"/>
      <c r="AD466" s="259"/>
      <c r="AE466" s="259"/>
      <c r="AF466" s="58"/>
      <c r="AG466" s="30"/>
      <c r="AH466" s="58"/>
      <c r="AI466" s="30"/>
      <c r="AJ466" s="134"/>
      <c r="AK466" s="208"/>
      <c r="AL466" s="290"/>
      <c r="AM466" s="88" t="str">
        <f t="shared" si="39"/>
        <v/>
      </c>
      <c r="AN466" s="123" t="str">
        <f t="shared" si="40"/>
        <v/>
      </c>
      <c r="AO466" s="123" t="str">
        <f t="shared" si="41"/>
        <v/>
      </c>
      <c r="AP466" s="123" t="str">
        <f t="shared" si="42"/>
        <v/>
      </c>
      <c r="AQ466" s="89" t="str">
        <f t="shared" si="43"/>
        <v/>
      </c>
      <c r="AR466" s="39"/>
      <c r="AS466" s="234"/>
      <c r="AT466" s="39"/>
    </row>
    <row r="467" spans="2:46" ht="13.5" customHeight="1" thickBot="1" x14ac:dyDescent="0.2">
      <c r="B467" s="291"/>
      <c r="C467" s="29"/>
      <c r="D467" s="187"/>
      <c r="E467" s="58"/>
      <c r="F467" s="190"/>
      <c r="G467" s="190"/>
      <c r="H467" s="190"/>
      <c r="I467" s="58"/>
      <c r="J467" s="58"/>
      <c r="K467" s="189"/>
      <c r="L467" s="259"/>
      <c r="M467" s="259"/>
      <c r="N467" s="58"/>
      <c r="O467" s="30"/>
      <c r="P467" s="58"/>
      <c r="Q467" s="30"/>
      <c r="R467" s="185"/>
      <c r="S467" s="206"/>
      <c r="T467" s="291"/>
      <c r="U467" s="29"/>
      <c r="V467" s="187"/>
      <c r="W467" s="58"/>
      <c r="X467" s="190"/>
      <c r="Y467" s="190"/>
      <c r="Z467" s="190"/>
      <c r="AA467" s="58"/>
      <c r="AB467" s="58"/>
      <c r="AC467" s="189"/>
      <c r="AD467" s="259"/>
      <c r="AE467" s="259"/>
      <c r="AF467" s="58"/>
      <c r="AG467" s="30"/>
      <c r="AH467" s="58"/>
      <c r="AI467" s="30"/>
      <c r="AJ467" s="185"/>
      <c r="AK467" s="208"/>
      <c r="AL467" s="291"/>
      <c r="AM467" s="124" t="str">
        <f t="shared" si="39"/>
        <v/>
      </c>
      <c r="AN467" s="125" t="str">
        <f t="shared" si="40"/>
        <v/>
      </c>
      <c r="AO467" s="125" t="str">
        <f t="shared" si="41"/>
        <v/>
      </c>
      <c r="AP467" s="125" t="str">
        <f t="shared" si="42"/>
        <v/>
      </c>
      <c r="AQ467" s="126" t="str">
        <f t="shared" si="43"/>
        <v/>
      </c>
      <c r="AR467" s="39"/>
      <c r="AS467" s="234"/>
      <c r="AT467" s="39"/>
    </row>
    <row r="468" spans="2:46" ht="13.5" customHeight="1" x14ac:dyDescent="0.15">
      <c r="B468" s="289" t="s">
        <v>159</v>
      </c>
      <c r="C468" s="27" t="s">
        <v>34</v>
      </c>
      <c r="D468" s="41"/>
      <c r="E468" s="57"/>
      <c r="F468" s="98"/>
      <c r="G468" s="98"/>
      <c r="H468" s="98"/>
      <c r="I468" s="62"/>
      <c r="J468" s="62"/>
      <c r="K468" s="63"/>
      <c r="L468" s="258"/>
      <c r="M468" s="258"/>
      <c r="N468" s="57"/>
      <c r="O468" s="28"/>
      <c r="P468" s="57"/>
      <c r="Q468" s="28"/>
      <c r="R468" s="133"/>
      <c r="S468" s="206"/>
      <c r="T468" s="289" t="s">
        <v>159</v>
      </c>
      <c r="U468" s="27" t="s">
        <v>34</v>
      </c>
      <c r="V468" s="41"/>
      <c r="W468" s="57"/>
      <c r="X468" s="98"/>
      <c r="Y468" s="98"/>
      <c r="Z468" s="98"/>
      <c r="AA468" s="62"/>
      <c r="AB468" s="62"/>
      <c r="AC468" s="63"/>
      <c r="AD468" s="258"/>
      <c r="AE468" s="258"/>
      <c r="AF468" s="57"/>
      <c r="AG468" s="28"/>
      <c r="AH468" s="57"/>
      <c r="AI468" s="28"/>
      <c r="AJ468" s="133"/>
      <c r="AK468" s="208"/>
      <c r="AL468" s="289" t="s">
        <v>159</v>
      </c>
      <c r="AM468" s="121" t="str">
        <f t="shared" si="39"/>
        <v/>
      </c>
      <c r="AN468" s="97" t="str">
        <f t="shared" si="40"/>
        <v/>
      </c>
      <c r="AO468" s="97" t="str">
        <f t="shared" si="41"/>
        <v/>
      </c>
      <c r="AP468" s="97" t="str">
        <f t="shared" si="42"/>
        <v/>
      </c>
      <c r="AQ468" s="122" t="str">
        <f t="shared" si="43"/>
        <v/>
      </c>
      <c r="AR468" s="39"/>
      <c r="AS468" s="234"/>
      <c r="AT468" s="39"/>
    </row>
    <row r="469" spans="2:46" ht="13.5" customHeight="1" x14ac:dyDescent="0.15">
      <c r="B469" s="290"/>
      <c r="C469" s="29" t="s">
        <v>35</v>
      </c>
      <c r="D469" s="187"/>
      <c r="E469" s="58"/>
      <c r="F469" s="188"/>
      <c r="G469" s="188"/>
      <c r="H469" s="188"/>
      <c r="I469" s="64"/>
      <c r="J469" s="64"/>
      <c r="K469" s="189"/>
      <c r="L469" s="259"/>
      <c r="M469" s="259"/>
      <c r="N469" s="58"/>
      <c r="O469" s="30"/>
      <c r="P469" s="58"/>
      <c r="Q469" s="30"/>
      <c r="R469" s="134"/>
      <c r="S469" s="206"/>
      <c r="T469" s="290"/>
      <c r="U469" s="29" t="s">
        <v>35</v>
      </c>
      <c r="V469" s="187"/>
      <c r="W469" s="58"/>
      <c r="X469" s="188"/>
      <c r="Y469" s="188"/>
      <c r="Z469" s="188"/>
      <c r="AA469" s="64"/>
      <c r="AB469" s="64"/>
      <c r="AC469" s="189"/>
      <c r="AD469" s="259"/>
      <c r="AE469" s="259"/>
      <c r="AF469" s="58"/>
      <c r="AG469" s="30"/>
      <c r="AH469" s="58"/>
      <c r="AI469" s="30"/>
      <c r="AJ469" s="134"/>
      <c r="AK469" s="208"/>
      <c r="AL469" s="290"/>
      <c r="AM469" s="88" t="str">
        <f t="shared" si="39"/>
        <v/>
      </c>
      <c r="AN469" s="123" t="str">
        <f t="shared" si="40"/>
        <v/>
      </c>
      <c r="AO469" s="123" t="str">
        <f t="shared" si="41"/>
        <v/>
      </c>
      <c r="AP469" s="123" t="str">
        <f t="shared" si="42"/>
        <v/>
      </c>
      <c r="AQ469" s="89" t="str">
        <f t="shared" si="43"/>
        <v/>
      </c>
      <c r="AR469" s="39"/>
      <c r="AS469" s="234"/>
      <c r="AT469" s="39"/>
    </row>
    <row r="470" spans="2:46" ht="13.5" customHeight="1" x14ac:dyDescent="0.15">
      <c r="B470" s="290"/>
      <c r="C470" s="29" t="s">
        <v>36</v>
      </c>
      <c r="D470" s="187"/>
      <c r="E470" s="58"/>
      <c r="F470" s="188"/>
      <c r="G470" s="188"/>
      <c r="H470" s="188"/>
      <c r="I470" s="64"/>
      <c r="J470" s="64"/>
      <c r="K470" s="189"/>
      <c r="L470" s="259"/>
      <c r="M470" s="259"/>
      <c r="N470" s="58"/>
      <c r="O470" s="30"/>
      <c r="P470" s="58"/>
      <c r="Q470" s="30"/>
      <c r="R470" s="134"/>
      <c r="S470" s="206"/>
      <c r="T470" s="290"/>
      <c r="U470" s="29" t="s">
        <v>36</v>
      </c>
      <c r="V470" s="187"/>
      <c r="W470" s="58"/>
      <c r="X470" s="188"/>
      <c r="Y470" s="188"/>
      <c r="Z470" s="188"/>
      <c r="AA470" s="64"/>
      <c r="AB470" s="64"/>
      <c r="AC470" s="189"/>
      <c r="AD470" s="259"/>
      <c r="AE470" s="259"/>
      <c r="AF470" s="58"/>
      <c r="AG470" s="30"/>
      <c r="AH470" s="58"/>
      <c r="AI470" s="30"/>
      <c r="AJ470" s="134"/>
      <c r="AK470" s="208"/>
      <c r="AL470" s="290"/>
      <c r="AM470" s="88" t="str">
        <f t="shared" si="39"/>
        <v/>
      </c>
      <c r="AN470" s="123" t="str">
        <f t="shared" si="40"/>
        <v/>
      </c>
      <c r="AO470" s="123" t="str">
        <f t="shared" si="41"/>
        <v/>
      </c>
      <c r="AP470" s="123" t="str">
        <f t="shared" si="42"/>
        <v/>
      </c>
      <c r="AQ470" s="89" t="str">
        <f t="shared" si="43"/>
        <v/>
      </c>
      <c r="AR470" s="39"/>
      <c r="AS470" s="234"/>
      <c r="AT470" s="39"/>
    </row>
    <row r="471" spans="2:46" ht="13.5" customHeight="1" x14ac:dyDescent="0.15">
      <c r="B471" s="290"/>
      <c r="C471" s="29" t="s">
        <v>38</v>
      </c>
      <c r="D471" s="187"/>
      <c r="E471" s="58"/>
      <c r="F471" s="188"/>
      <c r="G471" s="188"/>
      <c r="H471" s="188"/>
      <c r="I471" s="64"/>
      <c r="J471" s="64"/>
      <c r="K471" s="189"/>
      <c r="L471" s="259"/>
      <c r="M471" s="259"/>
      <c r="N471" s="58"/>
      <c r="O471" s="30"/>
      <c r="P471" s="58"/>
      <c r="Q471" s="30"/>
      <c r="R471" s="134"/>
      <c r="S471" s="206"/>
      <c r="T471" s="290"/>
      <c r="U471" s="29" t="s">
        <v>38</v>
      </c>
      <c r="V471" s="187"/>
      <c r="W471" s="58"/>
      <c r="X471" s="188"/>
      <c r="Y471" s="188"/>
      <c r="Z471" s="188"/>
      <c r="AA471" s="64"/>
      <c r="AB471" s="64"/>
      <c r="AC471" s="189"/>
      <c r="AD471" s="259"/>
      <c r="AE471" s="259"/>
      <c r="AF471" s="58"/>
      <c r="AG471" s="30"/>
      <c r="AH471" s="58"/>
      <c r="AI471" s="30"/>
      <c r="AJ471" s="134"/>
      <c r="AK471" s="208"/>
      <c r="AL471" s="290"/>
      <c r="AM471" s="88" t="str">
        <f t="shared" si="39"/>
        <v/>
      </c>
      <c r="AN471" s="123" t="str">
        <f t="shared" si="40"/>
        <v/>
      </c>
      <c r="AO471" s="123" t="str">
        <f t="shared" si="41"/>
        <v/>
      </c>
      <c r="AP471" s="123" t="str">
        <f t="shared" si="42"/>
        <v/>
      </c>
      <c r="AQ471" s="89" t="str">
        <f t="shared" si="43"/>
        <v/>
      </c>
      <c r="AR471" s="39"/>
      <c r="AS471" s="234"/>
      <c r="AT471" s="39"/>
    </row>
    <row r="472" spans="2:46" ht="13.5" customHeight="1" thickBot="1" x14ac:dyDescent="0.2">
      <c r="B472" s="291"/>
      <c r="C472" s="29"/>
      <c r="D472" s="187"/>
      <c r="E472" s="58"/>
      <c r="F472" s="190"/>
      <c r="G472" s="190"/>
      <c r="H472" s="190"/>
      <c r="I472" s="58"/>
      <c r="J472" s="58"/>
      <c r="K472" s="189"/>
      <c r="L472" s="259"/>
      <c r="M472" s="259"/>
      <c r="N472" s="58"/>
      <c r="O472" s="30"/>
      <c r="P472" s="58"/>
      <c r="Q472" s="30"/>
      <c r="R472" s="185"/>
      <c r="S472" s="206"/>
      <c r="T472" s="291"/>
      <c r="U472" s="29"/>
      <c r="V472" s="187"/>
      <c r="W472" s="58"/>
      <c r="X472" s="190"/>
      <c r="Y472" s="190"/>
      <c r="Z472" s="190"/>
      <c r="AA472" s="58"/>
      <c r="AB472" s="58"/>
      <c r="AC472" s="189"/>
      <c r="AD472" s="259"/>
      <c r="AE472" s="259"/>
      <c r="AF472" s="58"/>
      <c r="AG472" s="30"/>
      <c r="AH472" s="58"/>
      <c r="AI472" s="30"/>
      <c r="AJ472" s="185"/>
      <c r="AK472" s="208"/>
      <c r="AL472" s="291"/>
      <c r="AM472" s="124" t="str">
        <f t="shared" si="39"/>
        <v/>
      </c>
      <c r="AN472" s="125" t="str">
        <f t="shared" si="40"/>
        <v/>
      </c>
      <c r="AO472" s="125" t="str">
        <f t="shared" si="41"/>
        <v/>
      </c>
      <c r="AP472" s="125" t="str">
        <f t="shared" si="42"/>
        <v/>
      </c>
      <c r="AQ472" s="126" t="str">
        <f t="shared" si="43"/>
        <v/>
      </c>
      <c r="AR472" s="39"/>
      <c r="AS472" s="234"/>
      <c r="AT472" s="39"/>
    </row>
    <row r="473" spans="2:46" ht="13.5" customHeight="1" x14ac:dyDescent="0.15">
      <c r="B473" s="289" t="s">
        <v>160</v>
      </c>
      <c r="C473" s="27" t="s">
        <v>34</v>
      </c>
      <c r="D473" s="41"/>
      <c r="E473" s="57"/>
      <c r="F473" s="98"/>
      <c r="G473" s="98"/>
      <c r="H473" s="98"/>
      <c r="I473" s="62"/>
      <c r="J473" s="62"/>
      <c r="K473" s="63"/>
      <c r="L473" s="258"/>
      <c r="M473" s="258"/>
      <c r="N473" s="57"/>
      <c r="O473" s="28"/>
      <c r="P473" s="57"/>
      <c r="Q473" s="28"/>
      <c r="R473" s="133"/>
      <c r="S473" s="206"/>
      <c r="T473" s="289" t="s">
        <v>160</v>
      </c>
      <c r="U473" s="27" t="s">
        <v>34</v>
      </c>
      <c r="V473" s="41"/>
      <c r="W473" s="57"/>
      <c r="X473" s="98"/>
      <c r="Y473" s="98"/>
      <c r="Z473" s="98"/>
      <c r="AA473" s="62"/>
      <c r="AB473" s="62"/>
      <c r="AC473" s="63"/>
      <c r="AD473" s="258"/>
      <c r="AE473" s="258"/>
      <c r="AF473" s="57"/>
      <c r="AG473" s="28"/>
      <c r="AH473" s="57"/>
      <c r="AI473" s="28"/>
      <c r="AJ473" s="133"/>
      <c r="AK473" s="208"/>
      <c r="AL473" s="289" t="s">
        <v>160</v>
      </c>
      <c r="AM473" s="121" t="str">
        <f t="shared" si="39"/>
        <v/>
      </c>
      <c r="AN473" s="97" t="str">
        <f t="shared" si="40"/>
        <v/>
      </c>
      <c r="AO473" s="97" t="str">
        <f t="shared" si="41"/>
        <v/>
      </c>
      <c r="AP473" s="97" t="str">
        <f t="shared" si="42"/>
        <v/>
      </c>
      <c r="AQ473" s="122" t="str">
        <f t="shared" si="43"/>
        <v/>
      </c>
      <c r="AR473" s="39"/>
      <c r="AS473" s="234"/>
      <c r="AT473" s="39"/>
    </row>
    <row r="474" spans="2:46" ht="13.5" customHeight="1" x14ac:dyDescent="0.15">
      <c r="B474" s="290"/>
      <c r="C474" s="29" t="s">
        <v>35</v>
      </c>
      <c r="D474" s="187"/>
      <c r="E474" s="58"/>
      <c r="F474" s="188"/>
      <c r="G474" s="188"/>
      <c r="H474" s="188"/>
      <c r="I474" s="64"/>
      <c r="J474" s="64"/>
      <c r="K474" s="189"/>
      <c r="L474" s="259"/>
      <c r="M474" s="259"/>
      <c r="N474" s="58"/>
      <c r="O474" s="30"/>
      <c r="P474" s="58"/>
      <c r="Q474" s="30"/>
      <c r="R474" s="134"/>
      <c r="S474" s="206"/>
      <c r="T474" s="290"/>
      <c r="U474" s="29" t="s">
        <v>35</v>
      </c>
      <c r="V474" s="187"/>
      <c r="W474" s="58"/>
      <c r="X474" s="188"/>
      <c r="Y474" s="188"/>
      <c r="Z474" s="188"/>
      <c r="AA474" s="64"/>
      <c r="AB474" s="64"/>
      <c r="AC474" s="189"/>
      <c r="AD474" s="259"/>
      <c r="AE474" s="259"/>
      <c r="AF474" s="58"/>
      <c r="AG474" s="30"/>
      <c r="AH474" s="58"/>
      <c r="AI474" s="30"/>
      <c r="AJ474" s="134"/>
      <c r="AK474" s="208"/>
      <c r="AL474" s="290"/>
      <c r="AM474" s="88" t="str">
        <f t="shared" si="39"/>
        <v/>
      </c>
      <c r="AN474" s="123" t="str">
        <f t="shared" si="40"/>
        <v/>
      </c>
      <c r="AO474" s="123" t="str">
        <f t="shared" si="41"/>
        <v/>
      </c>
      <c r="AP474" s="123" t="str">
        <f t="shared" si="42"/>
        <v/>
      </c>
      <c r="AQ474" s="89" t="str">
        <f t="shared" si="43"/>
        <v/>
      </c>
      <c r="AR474" s="39"/>
      <c r="AS474" s="234"/>
      <c r="AT474" s="39"/>
    </row>
    <row r="475" spans="2:46" ht="13.5" customHeight="1" x14ac:dyDescent="0.15">
      <c r="B475" s="290"/>
      <c r="C475" s="29" t="s">
        <v>36</v>
      </c>
      <c r="D475" s="187"/>
      <c r="E475" s="58"/>
      <c r="F475" s="188"/>
      <c r="G475" s="188"/>
      <c r="H475" s="188"/>
      <c r="I475" s="64"/>
      <c r="J475" s="64"/>
      <c r="K475" s="189"/>
      <c r="L475" s="259"/>
      <c r="M475" s="259"/>
      <c r="N475" s="58"/>
      <c r="O475" s="30"/>
      <c r="P475" s="58"/>
      <c r="Q475" s="30"/>
      <c r="R475" s="134"/>
      <c r="S475" s="206"/>
      <c r="T475" s="290"/>
      <c r="U475" s="29" t="s">
        <v>36</v>
      </c>
      <c r="V475" s="187"/>
      <c r="W475" s="58"/>
      <c r="X475" s="188"/>
      <c r="Y475" s="188"/>
      <c r="Z475" s="188"/>
      <c r="AA475" s="64"/>
      <c r="AB475" s="64"/>
      <c r="AC475" s="189"/>
      <c r="AD475" s="259"/>
      <c r="AE475" s="259"/>
      <c r="AF475" s="58"/>
      <c r="AG475" s="30"/>
      <c r="AH475" s="58"/>
      <c r="AI475" s="30"/>
      <c r="AJ475" s="134"/>
      <c r="AK475" s="208"/>
      <c r="AL475" s="290"/>
      <c r="AM475" s="88" t="str">
        <f t="shared" si="39"/>
        <v/>
      </c>
      <c r="AN475" s="123" t="str">
        <f t="shared" si="40"/>
        <v/>
      </c>
      <c r="AO475" s="123" t="str">
        <f t="shared" si="41"/>
        <v/>
      </c>
      <c r="AP475" s="123" t="str">
        <f t="shared" si="42"/>
        <v/>
      </c>
      <c r="AQ475" s="89" t="str">
        <f t="shared" si="43"/>
        <v/>
      </c>
      <c r="AR475" s="39"/>
      <c r="AS475" s="234"/>
      <c r="AT475" s="39"/>
    </row>
    <row r="476" spans="2:46" ht="13.5" customHeight="1" x14ac:dyDescent="0.15">
      <c r="B476" s="290"/>
      <c r="C476" s="29" t="s">
        <v>38</v>
      </c>
      <c r="D476" s="187"/>
      <c r="E476" s="58"/>
      <c r="F476" s="188"/>
      <c r="G476" s="188"/>
      <c r="H476" s="188"/>
      <c r="I476" s="64"/>
      <c r="J476" s="64"/>
      <c r="K476" s="189"/>
      <c r="L476" s="259"/>
      <c r="M476" s="259"/>
      <c r="N476" s="58"/>
      <c r="O476" s="30"/>
      <c r="P476" s="58"/>
      <c r="Q476" s="30"/>
      <c r="R476" s="134"/>
      <c r="S476" s="206"/>
      <c r="T476" s="290"/>
      <c r="U476" s="29" t="s">
        <v>38</v>
      </c>
      <c r="V476" s="187"/>
      <c r="W476" s="58"/>
      <c r="X476" s="188"/>
      <c r="Y476" s="188"/>
      <c r="Z476" s="188"/>
      <c r="AA476" s="64"/>
      <c r="AB476" s="64"/>
      <c r="AC476" s="189"/>
      <c r="AD476" s="259"/>
      <c r="AE476" s="259"/>
      <c r="AF476" s="58"/>
      <c r="AG476" s="30"/>
      <c r="AH476" s="58"/>
      <c r="AI476" s="30"/>
      <c r="AJ476" s="134"/>
      <c r="AK476" s="208"/>
      <c r="AL476" s="290"/>
      <c r="AM476" s="88" t="str">
        <f t="shared" si="39"/>
        <v/>
      </c>
      <c r="AN476" s="123" t="str">
        <f t="shared" si="40"/>
        <v/>
      </c>
      <c r="AO476" s="123" t="str">
        <f t="shared" si="41"/>
        <v/>
      </c>
      <c r="AP476" s="123" t="str">
        <f t="shared" si="42"/>
        <v/>
      </c>
      <c r="AQ476" s="89" t="str">
        <f t="shared" si="43"/>
        <v/>
      </c>
      <c r="AR476" s="39"/>
      <c r="AS476" s="234"/>
      <c r="AT476" s="39"/>
    </row>
    <row r="477" spans="2:46" ht="13.5" customHeight="1" thickBot="1" x14ac:dyDescent="0.2">
      <c r="B477" s="291"/>
      <c r="C477" s="29"/>
      <c r="D477" s="187"/>
      <c r="E477" s="58"/>
      <c r="F477" s="190"/>
      <c r="G477" s="190"/>
      <c r="H477" s="190"/>
      <c r="I477" s="58"/>
      <c r="J477" s="58"/>
      <c r="K477" s="189"/>
      <c r="L477" s="259"/>
      <c r="M477" s="259"/>
      <c r="N477" s="58"/>
      <c r="O477" s="30"/>
      <c r="P477" s="58"/>
      <c r="Q477" s="30"/>
      <c r="R477" s="185"/>
      <c r="S477" s="206"/>
      <c r="T477" s="291"/>
      <c r="U477" s="29"/>
      <c r="V477" s="187"/>
      <c r="W477" s="58"/>
      <c r="X477" s="190"/>
      <c r="Y477" s="190"/>
      <c r="Z477" s="190"/>
      <c r="AA477" s="58"/>
      <c r="AB477" s="58"/>
      <c r="AC477" s="189"/>
      <c r="AD477" s="259"/>
      <c r="AE477" s="259"/>
      <c r="AF477" s="58"/>
      <c r="AG477" s="30"/>
      <c r="AH477" s="58"/>
      <c r="AI477" s="30"/>
      <c r="AJ477" s="185"/>
      <c r="AK477" s="208"/>
      <c r="AL477" s="291"/>
      <c r="AM477" s="124" t="str">
        <f t="shared" si="39"/>
        <v/>
      </c>
      <c r="AN477" s="125" t="str">
        <f t="shared" si="40"/>
        <v/>
      </c>
      <c r="AO477" s="125" t="str">
        <f t="shared" si="41"/>
        <v/>
      </c>
      <c r="AP477" s="125" t="str">
        <f t="shared" si="42"/>
        <v/>
      </c>
      <c r="AQ477" s="126" t="str">
        <f t="shared" si="43"/>
        <v/>
      </c>
      <c r="AR477" s="39"/>
      <c r="AS477" s="234"/>
      <c r="AT477" s="39"/>
    </row>
    <row r="478" spans="2:46" ht="13.5" customHeight="1" x14ac:dyDescent="0.15">
      <c r="B478" s="289" t="s">
        <v>161</v>
      </c>
      <c r="C478" s="27" t="s">
        <v>34</v>
      </c>
      <c r="D478" s="41"/>
      <c r="E478" s="57"/>
      <c r="F478" s="98"/>
      <c r="G478" s="98"/>
      <c r="H478" s="98"/>
      <c r="I478" s="62"/>
      <c r="J478" s="62"/>
      <c r="K478" s="63"/>
      <c r="L478" s="258"/>
      <c r="M478" s="258"/>
      <c r="N478" s="57"/>
      <c r="O478" s="28"/>
      <c r="P478" s="57"/>
      <c r="Q478" s="28"/>
      <c r="R478" s="133"/>
      <c r="S478" s="206"/>
      <c r="T478" s="289" t="s">
        <v>161</v>
      </c>
      <c r="U478" s="27" t="s">
        <v>34</v>
      </c>
      <c r="V478" s="41"/>
      <c r="W478" s="57"/>
      <c r="X478" s="98"/>
      <c r="Y478" s="98"/>
      <c r="Z478" s="98"/>
      <c r="AA478" s="62"/>
      <c r="AB478" s="62"/>
      <c r="AC478" s="63"/>
      <c r="AD478" s="258"/>
      <c r="AE478" s="258"/>
      <c r="AF478" s="57"/>
      <c r="AG478" s="28"/>
      <c r="AH478" s="57"/>
      <c r="AI478" s="28"/>
      <c r="AJ478" s="133"/>
      <c r="AK478" s="208"/>
      <c r="AL478" s="289" t="s">
        <v>161</v>
      </c>
      <c r="AM478" s="121" t="str">
        <f t="shared" si="39"/>
        <v/>
      </c>
      <c r="AN478" s="97" t="str">
        <f t="shared" si="40"/>
        <v/>
      </c>
      <c r="AO478" s="97" t="str">
        <f t="shared" si="41"/>
        <v/>
      </c>
      <c r="AP478" s="97" t="str">
        <f t="shared" si="42"/>
        <v/>
      </c>
      <c r="AQ478" s="122" t="str">
        <f t="shared" si="43"/>
        <v/>
      </c>
      <c r="AR478" s="39"/>
      <c r="AS478" s="234"/>
      <c r="AT478" s="39"/>
    </row>
    <row r="479" spans="2:46" ht="13.5" customHeight="1" x14ac:dyDescent="0.15">
      <c r="B479" s="290"/>
      <c r="C479" s="29" t="s">
        <v>35</v>
      </c>
      <c r="D479" s="187"/>
      <c r="E479" s="58"/>
      <c r="F479" s="188"/>
      <c r="G479" s="188"/>
      <c r="H479" s="188"/>
      <c r="I479" s="64"/>
      <c r="J479" s="64"/>
      <c r="K479" s="189"/>
      <c r="L479" s="259"/>
      <c r="M479" s="259"/>
      <c r="N479" s="58"/>
      <c r="O479" s="30"/>
      <c r="P479" s="58"/>
      <c r="Q479" s="30"/>
      <c r="R479" s="134"/>
      <c r="S479" s="206"/>
      <c r="T479" s="290"/>
      <c r="U479" s="29" t="s">
        <v>35</v>
      </c>
      <c r="V479" s="187"/>
      <c r="W479" s="58"/>
      <c r="X479" s="188"/>
      <c r="Y479" s="188"/>
      <c r="Z479" s="188"/>
      <c r="AA479" s="64"/>
      <c r="AB479" s="64"/>
      <c r="AC479" s="189"/>
      <c r="AD479" s="259"/>
      <c r="AE479" s="259"/>
      <c r="AF479" s="58"/>
      <c r="AG479" s="30"/>
      <c r="AH479" s="58"/>
      <c r="AI479" s="30"/>
      <c r="AJ479" s="134"/>
      <c r="AK479" s="208"/>
      <c r="AL479" s="290"/>
      <c r="AM479" s="88" t="str">
        <f t="shared" si="39"/>
        <v/>
      </c>
      <c r="AN479" s="123" t="str">
        <f t="shared" si="40"/>
        <v/>
      </c>
      <c r="AO479" s="123" t="str">
        <f t="shared" si="41"/>
        <v/>
      </c>
      <c r="AP479" s="123" t="str">
        <f t="shared" si="42"/>
        <v/>
      </c>
      <c r="AQ479" s="89" t="str">
        <f t="shared" si="43"/>
        <v/>
      </c>
      <c r="AR479" s="39"/>
      <c r="AS479" s="234"/>
      <c r="AT479" s="39"/>
    </row>
    <row r="480" spans="2:46" ht="13.5" customHeight="1" x14ac:dyDescent="0.15">
      <c r="B480" s="290"/>
      <c r="C480" s="29" t="s">
        <v>36</v>
      </c>
      <c r="D480" s="187"/>
      <c r="E480" s="58"/>
      <c r="F480" s="188"/>
      <c r="G480" s="188"/>
      <c r="H480" s="188"/>
      <c r="I480" s="64"/>
      <c r="J480" s="64"/>
      <c r="K480" s="189"/>
      <c r="L480" s="259"/>
      <c r="M480" s="259"/>
      <c r="N480" s="58"/>
      <c r="O480" s="30"/>
      <c r="P480" s="58"/>
      <c r="Q480" s="30"/>
      <c r="R480" s="134"/>
      <c r="S480" s="206"/>
      <c r="T480" s="290"/>
      <c r="U480" s="29" t="s">
        <v>36</v>
      </c>
      <c r="V480" s="187"/>
      <c r="W480" s="58"/>
      <c r="X480" s="188"/>
      <c r="Y480" s="188"/>
      <c r="Z480" s="188"/>
      <c r="AA480" s="64"/>
      <c r="AB480" s="64"/>
      <c r="AC480" s="189"/>
      <c r="AD480" s="259"/>
      <c r="AE480" s="259"/>
      <c r="AF480" s="58"/>
      <c r="AG480" s="30"/>
      <c r="AH480" s="58"/>
      <c r="AI480" s="30"/>
      <c r="AJ480" s="134"/>
      <c r="AK480" s="208"/>
      <c r="AL480" s="290"/>
      <c r="AM480" s="88" t="str">
        <f t="shared" si="39"/>
        <v/>
      </c>
      <c r="AN480" s="123" t="str">
        <f t="shared" si="40"/>
        <v/>
      </c>
      <c r="AO480" s="123" t="str">
        <f t="shared" si="41"/>
        <v/>
      </c>
      <c r="AP480" s="123" t="str">
        <f t="shared" si="42"/>
        <v/>
      </c>
      <c r="AQ480" s="89" t="str">
        <f t="shared" si="43"/>
        <v/>
      </c>
      <c r="AR480" s="39"/>
      <c r="AS480" s="234"/>
      <c r="AT480" s="39"/>
    </row>
    <row r="481" spans="2:46" ht="13.5" customHeight="1" x14ac:dyDescent="0.15">
      <c r="B481" s="290"/>
      <c r="C481" s="29" t="s">
        <v>38</v>
      </c>
      <c r="D481" s="187"/>
      <c r="E481" s="58"/>
      <c r="F481" s="188"/>
      <c r="G481" s="188"/>
      <c r="H481" s="188"/>
      <c r="I481" s="64"/>
      <c r="J481" s="64"/>
      <c r="K481" s="189"/>
      <c r="L481" s="259"/>
      <c r="M481" s="259"/>
      <c r="N481" s="58"/>
      <c r="O481" s="30"/>
      <c r="P481" s="58"/>
      <c r="Q481" s="30"/>
      <c r="R481" s="134"/>
      <c r="S481" s="206"/>
      <c r="T481" s="290"/>
      <c r="U481" s="29" t="s">
        <v>38</v>
      </c>
      <c r="V481" s="187"/>
      <c r="W481" s="58"/>
      <c r="X481" s="188"/>
      <c r="Y481" s="188"/>
      <c r="Z481" s="188"/>
      <c r="AA481" s="64"/>
      <c r="AB481" s="64"/>
      <c r="AC481" s="189"/>
      <c r="AD481" s="259"/>
      <c r="AE481" s="259"/>
      <c r="AF481" s="58"/>
      <c r="AG481" s="30"/>
      <c r="AH481" s="58"/>
      <c r="AI481" s="30"/>
      <c r="AJ481" s="134"/>
      <c r="AK481" s="208"/>
      <c r="AL481" s="290"/>
      <c r="AM481" s="88" t="str">
        <f t="shared" ref="AM481:AM544" si="44">IF(OR(X481="",F481=""),"",X481-F481)</f>
        <v/>
      </c>
      <c r="AN481" s="123" t="str">
        <f t="shared" ref="AN481:AN544" si="45">IF(OR(Y481="",G481=""),"",Y481-G481)</f>
        <v/>
      </c>
      <c r="AO481" s="123" t="str">
        <f t="shared" ref="AO481:AO544" si="46">IF(OR(Z481="",H481=""),"",Z481-H481)</f>
        <v/>
      </c>
      <c r="AP481" s="123" t="str">
        <f t="shared" ref="AP481:AP544" si="47">IF(OR(AA481="",I481=""),"",AA481-I481)</f>
        <v/>
      </c>
      <c r="AQ481" s="89" t="str">
        <f t="shared" ref="AQ481:AQ544" si="48">IF(OR(AB481="",J481=""),"",AB481-J481)</f>
        <v/>
      </c>
      <c r="AR481" s="39"/>
      <c r="AS481" s="234"/>
      <c r="AT481" s="39"/>
    </row>
    <row r="482" spans="2:46" ht="13.5" customHeight="1" thickBot="1" x14ac:dyDescent="0.2">
      <c r="B482" s="291"/>
      <c r="C482" s="29"/>
      <c r="D482" s="187"/>
      <c r="E482" s="58"/>
      <c r="F482" s="190"/>
      <c r="G482" s="190"/>
      <c r="H482" s="190"/>
      <c r="I482" s="58"/>
      <c r="J482" s="58"/>
      <c r="K482" s="189"/>
      <c r="L482" s="259"/>
      <c r="M482" s="259"/>
      <c r="N482" s="58"/>
      <c r="O482" s="30"/>
      <c r="P482" s="58"/>
      <c r="Q482" s="30"/>
      <c r="R482" s="185"/>
      <c r="S482" s="206"/>
      <c r="T482" s="291"/>
      <c r="U482" s="29"/>
      <c r="V482" s="187"/>
      <c r="W482" s="58"/>
      <c r="X482" s="190"/>
      <c r="Y482" s="190"/>
      <c r="Z482" s="190"/>
      <c r="AA482" s="58"/>
      <c r="AB482" s="58"/>
      <c r="AC482" s="189"/>
      <c r="AD482" s="259"/>
      <c r="AE482" s="259"/>
      <c r="AF482" s="58"/>
      <c r="AG482" s="30"/>
      <c r="AH482" s="58"/>
      <c r="AI482" s="30"/>
      <c r="AJ482" s="185"/>
      <c r="AK482" s="208"/>
      <c r="AL482" s="291"/>
      <c r="AM482" s="124" t="str">
        <f t="shared" si="44"/>
        <v/>
      </c>
      <c r="AN482" s="125" t="str">
        <f t="shared" si="45"/>
        <v/>
      </c>
      <c r="AO482" s="125" t="str">
        <f t="shared" si="46"/>
        <v/>
      </c>
      <c r="AP482" s="125" t="str">
        <f t="shared" si="47"/>
        <v/>
      </c>
      <c r="AQ482" s="126" t="str">
        <f t="shared" si="48"/>
        <v/>
      </c>
      <c r="AR482" s="39"/>
      <c r="AS482" s="234"/>
      <c r="AT482" s="39"/>
    </row>
    <row r="483" spans="2:46" ht="13.5" customHeight="1" x14ac:dyDescent="0.15">
      <c r="B483" s="289" t="s">
        <v>162</v>
      </c>
      <c r="C483" s="27" t="s">
        <v>34</v>
      </c>
      <c r="D483" s="41"/>
      <c r="E483" s="57"/>
      <c r="F483" s="98"/>
      <c r="G483" s="98"/>
      <c r="H483" s="98"/>
      <c r="I483" s="62"/>
      <c r="J483" s="62"/>
      <c r="K483" s="63"/>
      <c r="L483" s="258"/>
      <c r="M483" s="258"/>
      <c r="N483" s="57"/>
      <c r="O483" s="28"/>
      <c r="P483" s="57"/>
      <c r="Q483" s="28"/>
      <c r="R483" s="133"/>
      <c r="S483" s="206"/>
      <c r="T483" s="289" t="s">
        <v>162</v>
      </c>
      <c r="U483" s="27" t="s">
        <v>34</v>
      </c>
      <c r="V483" s="41"/>
      <c r="W483" s="57"/>
      <c r="X483" s="98"/>
      <c r="Y483" s="98"/>
      <c r="Z483" s="98"/>
      <c r="AA483" s="62"/>
      <c r="AB483" s="62"/>
      <c r="AC483" s="63"/>
      <c r="AD483" s="258"/>
      <c r="AE483" s="258"/>
      <c r="AF483" s="57"/>
      <c r="AG483" s="28"/>
      <c r="AH483" s="57"/>
      <c r="AI483" s="28"/>
      <c r="AJ483" s="133"/>
      <c r="AK483" s="208"/>
      <c r="AL483" s="289" t="s">
        <v>162</v>
      </c>
      <c r="AM483" s="121" t="str">
        <f t="shared" si="44"/>
        <v/>
      </c>
      <c r="AN483" s="97" t="str">
        <f t="shared" si="45"/>
        <v/>
      </c>
      <c r="AO483" s="97" t="str">
        <f t="shared" si="46"/>
        <v/>
      </c>
      <c r="AP483" s="97" t="str">
        <f t="shared" si="47"/>
        <v/>
      </c>
      <c r="AQ483" s="122" t="str">
        <f t="shared" si="48"/>
        <v/>
      </c>
      <c r="AR483" s="39"/>
      <c r="AS483" s="234"/>
      <c r="AT483" s="39"/>
    </row>
    <row r="484" spans="2:46" ht="13.5" customHeight="1" x14ac:dyDescent="0.15">
      <c r="B484" s="290"/>
      <c r="C484" s="29" t="s">
        <v>35</v>
      </c>
      <c r="D484" s="187"/>
      <c r="E484" s="58"/>
      <c r="F484" s="188"/>
      <c r="G484" s="188"/>
      <c r="H484" s="188"/>
      <c r="I484" s="64"/>
      <c r="J484" s="64"/>
      <c r="K484" s="189"/>
      <c r="L484" s="259"/>
      <c r="M484" s="259"/>
      <c r="N484" s="58"/>
      <c r="O484" s="30"/>
      <c r="P484" s="58"/>
      <c r="Q484" s="30"/>
      <c r="R484" s="134"/>
      <c r="S484" s="206"/>
      <c r="T484" s="290"/>
      <c r="U484" s="29" t="s">
        <v>35</v>
      </c>
      <c r="V484" s="187"/>
      <c r="W484" s="58"/>
      <c r="X484" s="188"/>
      <c r="Y484" s="188"/>
      <c r="Z484" s="188"/>
      <c r="AA484" s="64"/>
      <c r="AB484" s="64"/>
      <c r="AC484" s="189"/>
      <c r="AD484" s="259"/>
      <c r="AE484" s="259"/>
      <c r="AF484" s="58"/>
      <c r="AG484" s="30"/>
      <c r="AH484" s="58"/>
      <c r="AI484" s="30"/>
      <c r="AJ484" s="134"/>
      <c r="AK484" s="208"/>
      <c r="AL484" s="290"/>
      <c r="AM484" s="88" t="str">
        <f t="shared" si="44"/>
        <v/>
      </c>
      <c r="AN484" s="123" t="str">
        <f t="shared" si="45"/>
        <v/>
      </c>
      <c r="AO484" s="123" t="str">
        <f t="shared" si="46"/>
        <v/>
      </c>
      <c r="AP484" s="123" t="str">
        <f t="shared" si="47"/>
        <v/>
      </c>
      <c r="AQ484" s="89" t="str">
        <f t="shared" si="48"/>
        <v/>
      </c>
      <c r="AR484" s="39"/>
      <c r="AS484" s="234"/>
      <c r="AT484" s="39"/>
    </row>
    <row r="485" spans="2:46" ht="13.5" customHeight="1" x14ac:dyDescent="0.15">
      <c r="B485" s="290"/>
      <c r="C485" s="29" t="s">
        <v>36</v>
      </c>
      <c r="D485" s="187"/>
      <c r="E485" s="58"/>
      <c r="F485" s="188"/>
      <c r="G485" s="188"/>
      <c r="H485" s="188"/>
      <c r="I485" s="64"/>
      <c r="J485" s="64"/>
      <c r="K485" s="189"/>
      <c r="L485" s="259"/>
      <c r="M485" s="259"/>
      <c r="N485" s="58"/>
      <c r="O485" s="30"/>
      <c r="P485" s="58"/>
      <c r="Q485" s="30"/>
      <c r="R485" s="134"/>
      <c r="S485" s="206"/>
      <c r="T485" s="290"/>
      <c r="U485" s="29" t="s">
        <v>36</v>
      </c>
      <c r="V485" s="187"/>
      <c r="W485" s="58"/>
      <c r="X485" s="188"/>
      <c r="Y485" s="188"/>
      <c r="Z485" s="188"/>
      <c r="AA485" s="64"/>
      <c r="AB485" s="64"/>
      <c r="AC485" s="189"/>
      <c r="AD485" s="259"/>
      <c r="AE485" s="259"/>
      <c r="AF485" s="58"/>
      <c r="AG485" s="30"/>
      <c r="AH485" s="58"/>
      <c r="AI485" s="30"/>
      <c r="AJ485" s="134"/>
      <c r="AK485" s="208"/>
      <c r="AL485" s="290"/>
      <c r="AM485" s="88" t="str">
        <f t="shared" si="44"/>
        <v/>
      </c>
      <c r="AN485" s="123" t="str">
        <f t="shared" si="45"/>
        <v/>
      </c>
      <c r="AO485" s="123" t="str">
        <f t="shared" si="46"/>
        <v/>
      </c>
      <c r="AP485" s="123" t="str">
        <f t="shared" si="47"/>
        <v/>
      </c>
      <c r="AQ485" s="89" t="str">
        <f t="shared" si="48"/>
        <v/>
      </c>
      <c r="AR485" s="39"/>
      <c r="AS485" s="234"/>
      <c r="AT485" s="39"/>
    </row>
    <row r="486" spans="2:46" ht="13.5" customHeight="1" x14ac:dyDescent="0.15">
      <c r="B486" s="290"/>
      <c r="C486" s="29" t="s">
        <v>38</v>
      </c>
      <c r="D486" s="187"/>
      <c r="E486" s="58"/>
      <c r="F486" s="188"/>
      <c r="G486" s="188"/>
      <c r="H486" s="188"/>
      <c r="I486" s="64"/>
      <c r="J486" s="64"/>
      <c r="K486" s="189"/>
      <c r="L486" s="259"/>
      <c r="M486" s="259"/>
      <c r="N486" s="58"/>
      <c r="O486" s="30"/>
      <c r="P486" s="58"/>
      <c r="Q486" s="30"/>
      <c r="R486" s="134"/>
      <c r="S486" s="206"/>
      <c r="T486" s="290"/>
      <c r="U486" s="29" t="s">
        <v>38</v>
      </c>
      <c r="V486" s="187"/>
      <c r="W486" s="58"/>
      <c r="X486" s="188"/>
      <c r="Y486" s="188"/>
      <c r="Z486" s="188"/>
      <c r="AA486" s="64"/>
      <c r="AB486" s="64"/>
      <c r="AC486" s="189"/>
      <c r="AD486" s="259"/>
      <c r="AE486" s="259"/>
      <c r="AF486" s="58"/>
      <c r="AG486" s="30"/>
      <c r="AH486" s="58"/>
      <c r="AI486" s="30"/>
      <c r="AJ486" s="134"/>
      <c r="AK486" s="208"/>
      <c r="AL486" s="290"/>
      <c r="AM486" s="88" t="str">
        <f t="shared" si="44"/>
        <v/>
      </c>
      <c r="AN486" s="123" t="str">
        <f t="shared" si="45"/>
        <v/>
      </c>
      <c r="AO486" s="123" t="str">
        <f t="shared" si="46"/>
        <v/>
      </c>
      <c r="AP486" s="123" t="str">
        <f t="shared" si="47"/>
        <v/>
      </c>
      <c r="AQ486" s="89" t="str">
        <f t="shared" si="48"/>
        <v/>
      </c>
      <c r="AR486" s="39"/>
      <c r="AS486" s="234"/>
      <c r="AT486" s="39"/>
    </row>
    <row r="487" spans="2:46" ht="13.5" customHeight="1" thickBot="1" x14ac:dyDescent="0.2">
      <c r="B487" s="291"/>
      <c r="C487" s="29"/>
      <c r="D487" s="187"/>
      <c r="E487" s="58"/>
      <c r="F487" s="190"/>
      <c r="G487" s="190"/>
      <c r="H487" s="190"/>
      <c r="I487" s="58"/>
      <c r="J487" s="58"/>
      <c r="K487" s="189"/>
      <c r="L487" s="259"/>
      <c r="M487" s="259"/>
      <c r="N487" s="58"/>
      <c r="O487" s="30"/>
      <c r="P487" s="58"/>
      <c r="Q487" s="30"/>
      <c r="R487" s="185"/>
      <c r="S487" s="206"/>
      <c r="T487" s="291"/>
      <c r="U487" s="29"/>
      <c r="V487" s="187"/>
      <c r="W487" s="58"/>
      <c r="X487" s="190"/>
      <c r="Y487" s="190"/>
      <c r="Z487" s="190"/>
      <c r="AA487" s="58"/>
      <c r="AB487" s="58"/>
      <c r="AC487" s="189"/>
      <c r="AD487" s="259"/>
      <c r="AE487" s="259"/>
      <c r="AF487" s="58"/>
      <c r="AG487" s="30"/>
      <c r="AH487" s="58"/>
      <c r="AI487" s="30"/>
      <c r="AJ487" s="185"/>
      <c r="AK487" s="208"/>
      <c r="AL487" s="291"/>
      <c r="AM487" s="124" t="str">
        <f t="shared" si="44"/>
        <v/>
      </c>
      <c r="AN487" s="125" t="str">
        <f t="shared" si="45"/>
        <v/>
      </c>
      <c r="AO487" s="125" t="str">
        <f t="shared" si="46"/>
        <v/>
      </c>
      <c r="AP487" s="125" t="str">
        <f t="shared" si="47"/>
        <v/>
      </c>
      <c r="AQ487" s="126" t="str">
        <f t="shared" si="48"/>
        <v/>
      </c>
      <c r="AR487" s="39"/>
      <c r="AS487" s="234"/>
      <c r="AT487" s="39"/>
    </row>
    <row r="488" spans="2:46" ht="13.5" customHeight="1" x14ac:dyDescent="0.15">
      <c r="B488" s="289" t="s">
        <v>163</v>
      </c>
      <c r="C488" s="27" t="s">
        <v>34</v>
      </c>
      <c r="D488" s="41"/>
      <c r="E488" s="57"/>
      <c r="F488" s="98"/>
      <c r="G488" s="98"/>
      <c r="H488" s="98"/>
      <c r="I488" s="62"/>
      <c r="J488" s="62"/>
      <c r="K488" s="63"/>
      <c r="L488" s="258"/>
      <c r="M488" s="258"/>
      <c r="N488" s="57"/>
      <c r="O488" s="28"/>
      <c r="P488" s="57"/>
      <c r="Q488" s="28"/>
      <c r="R488" s="133"/>
      <c r="S488" s="206"/>
      <c r="T488" s="289" t="s">
        <v>163</v>
      </c>
      <c r="U488" s="27" t="s">
        <v>34</v>
      </c>
      <c r="V488" s="41"/>
      <c r="W488" s="57"/>
      <c r="X488" s="98"/>
      <c r="Y488" s="98"/>
      <c r="Z488" s="98"/>
      <c r="AA488" s="62"/>
      <c r="AB488" s="62"/>
      <c r="AC488" s="63"/>
      <c r="AD488" s="258"/>
      <c r="AE488" s="258"/>
      <c r="AF488" s="57"/>
      <c r="AG488" s="28"/>
      <c r="AH488" s="57"/>
      <c r="AI488" s="28"/>
      <c r="AJ488" s="133"/>
      <c r="AK488" s="208"/>
      <c r="AL488" s="289" t="s">
        <v>163</v>
      </c>
      <c r="AM488" s="121" t="str">
        <f t="shared" si="44"/>
        <v/>
      </c>
      <c r="AN488" s="97" t="str">
        <f t="shared" si="45"/>
        <v/>
      </c>
      <c r="AO488" s="97" t="str">
        <f t="shared" si="46"/>
        <v/>
      </c>
      <c r="AP488" s="97" t="str">
        <f t="shared" si="47"/>
        <v/>
      </c>
      <c r="AQ488" s="122" t="str">
        <f t="shared" si="48"/>
        <v/>
      </c>
      <c r="AR488" s="39"/>
      <c r="AS488" s="234"/>
      <c r="AT488" s="39"/>
    </row>
    <row r="489" spans="2:46" ht="13.5" customHeight="1" x14ac:dyDescent="0.15">
      <c r="B489" s="290"/>
      <c r="C489" s="29" t="s">
        <v>35</v>
      </c>
      <c r="D489" s="187"/>
      <c r="E489" s="58"/>
      <c r="F489" s="188"/>
      <c r="G489" s="188"/>
      <c r="H489" s="188"/>
      <c r="I489" s="64"/>
      <c r="J489" s="64"/>
      <c r="K489" s="189"/>
      <c r="L489" s="259"/>
      <c r="M489" s="259"/>
      <c r="N489" s="58"/>
      <c r="O489" s="30"/>
      <c r="P489" s="58"/>
      <c r="Q489" s="30"/>
      <c r="R489" s="134"/>
      <c r="S489" s="206"/>
      <c r="T489" s="290"/>
      <c r="U489" s="29" t="s">
        <v>35</v>
      </c>
      <c r="V489" s="187"/>
      <c r="W489" s="58"/>
      <c r="X489" s="188"/>
      <c r="Y489" s="188"/>
      <c r="Z489" s="188"/>
      <c r="AA489" s="64"/>
      <c r="AB489" s="64"/>
      <c r="AC489" s="189"/>
      <c r="AD489" s="259"/>
      <c r="AE489" s="259"/>
      <c r="AF489" s="58"/>
      <c r="AG489" s="30"/>
      <c r="AH489" s="58"/>
      <c r="AI489" s="30"/>
      <c r="AJ489" s="134"/>
      <c r="AK489" s="208"/>
      <c r="AL489" s="290"/>
      <c r="AM489" s="88" t="str">
        <f t="shared" si="44"/>
        <v/>
      </c>
      <c r="AN489" s="123" t="str">
        <f t="shared" si="45"/>
        <v/>
      </c>
      <c r="AO489" s="123" t="str">
        <f t="shared" si="46"/>
        <v/>
      </c>
      <c r="AP489" s="123" t="str">
        <f t="shared" si="47"/>
        <v/>
      </c>
      <c r="AQ489" s="89" t="str">
        <f t="shared" si="48"/>
        <v/>
      </c>
      <c r="AR489" s="39"/>
      <c r="AS489" s="234"/>
      <c r="AT489" s="39"/>
    </row>
    <row r="490" spans="2:46" ht="13.5" customHeight="1" x14ac:dyDescent="0.15">
      <c r="B490" s="290"/>
      <c r="C490" s="29" t="s">
        <v>36</v>
      </c>
      <c r="D490" s="187"/>
      <c r="E490" s="58"/>
      <c r="F490" s="188"/>
      <c r="G490" s="188"/>
      <c r="H490" s="188"/>
      <c r="I490" s="64"/>
      <c r="J490" s="64"/>
      <c r="K490" s="189"/>
      <c r="L490" s="259"/>
      <c r="M490" s="259"/>
      <c r="N490" s="58"/>
      <c r="O490" s="30"/>
      <c r="P490" s="58"/>
      <c r="Q490" s="30"/>
      <c r="R490" s="134"/>
      <c r="S490" s="206"/>
      <c r="T490" s="290"/>
      <c r="U490" s="29" t="s">
        <v>36</v>
      </c>
      <c r="V490" s="187"/>
      <c r="W490" s="58"/>
      <c r="X490" s="188"/>
      <c r="Y490" s="188"/>
      <c r="Z490" s="188"/>
      <c r="AA490" s="64"/>
      <c r="AB490" s="64"/>
      <c r="AC490" s="189"/>
      <c r="AD490" s="259"/>
      <c r="AE490" s="259"/>
      <c r="AF490" s="58"/>
      <c r="AG490" s="30"/>
      <c r="AH490" s="58"/>
      <c r="AI490" s="30"/>
      <c r="AJ490" s="134"/>
      <c r="AK490" s="208"/>
      <c r="AL490" s="290"/>
      <c r="AM490" s="88" t="str">
        <f t="shared" si="44"/>
        <v/>
      </c>
      <c r="AN490" s="123" t="str">
        <f t="shared" si="45"/>
        <v/>
      </c>
      <c r="AO490" s="123" t="str">
        <f t="shared" si="46"/>
        <v/>
      </c>
      <c r="AP490" s="123" t="str">
        <f t="shared" si="47"/>
        <v/>
      </c>
      <c r="AQ490" s="89" t="str">
        <f t="shared" si="48"/>
        <v/>
      </c>
      <c r="AR490" s="39"/>
      <c r="AS490" s="234"/>
      <c r="AT490" s="39"/>
    </row>
    <row r="491" spans="2:46" ht="13.5" customHeight="1" x14ac:dyDescent="0.15">
      <c r="B491" s="290"/>
      <c r="C491" s="29" t="s">
        <v>38</v>
      </c>
      <c r="D491" s="187"/>
      <c r="E491" s="58"/>
      <c r="F491" s="188"/>
      <c r="G491" s="188"/>
      <c r="H491" s="188"/>
      <c r="I491" s="64"/>
      <c r="J491" s="64"/>
      <c r="K491" s="189"/>
      <c r="L491" s="259"/>
      <c r="M491" s="259"/>
      <c r="N491" s="58"/>
      <c r="O491" s="30"/>
      <c r="P491" s="58"/>
      <c r="Q491" s="30"/>
      <c r="R491" s="134"/>
      <c r="S491" s="206"/>
      <c r="T491" s="290"/>
      <c r="U491" s="29" t="s">
        <v>38</v>
      </c>
      <c r="V491" s="187"/>
      <c r="W491" s="58"/>
      <c r="X491" s="188"/>
      <c r="Y491" s="188"/>
      <c r="Z491" s="188"/>
      <c r="AA491" s="64"/>
      <c r="AB491" s="64"/>
      <c r="AC491" s="189"/>
      <c r="AD491" s="259"/>
      <c r="AE491" s="259"/>
      <c r="AF491" s="58"/>
      <c r="AG491" s="30"/>
      <c r="AH491" s="58"/>
      <c r="AI491" s="30"/>
      <c r="AJ491" s="134"/>
      <c r="AK491" s="208"/>
      <c r="AL491" s="290"/>
      <c r="AM491" s="88" t="str">
        <f t="shared" si="44"/>
        <v/>
      </c>
      <c r="AN491" s="123" t="str">
        <f t="shared" si="45"/>
        <v/>
      </c>
      <c r="AO491" s="123" t="str">
        <f t="shared" si="46"/>
        <v/>
      </c>
      <c r="AP491" s="123" t="str">
        <f t="shared" si="47"/>
        <v/>
      </c>
      <c r="AQ491" s="89" t="str">
        <f t="shared" si="48"/>
        <v/>
      </c>
      <c r="AR491" s="39"/>
      <c r="AS491" s="234"/>
      <c r="AT491" s="39"/>
    </row>
    <row r="492" spans="2:46" ht="13.5" customHeight="1" thickBot="1" x14ac:dyDescent="0.2">
      <c r="B492" s="291"/>
      <c r="C492" s="29"/>
      <c r="D492" s="187"/>
      <c r="E492" s="58"/>
      <c r="F492" s="190"/>
      <c r="G492" s="190"/>
      <c r="H492" s="190"/>
      <c r="I492" s="58"/>
      <c r="J492" s="58"/>
      <c r="K492" s="189"/>
      <c r="L492" s="259"/>
      <c r="M492" s="259"/>
      <c r="N492" s="58"/>
      <c r="O492" s="30"/>
      <c r="P492" s="58"/>
      <c r="Q492" s="30"/>
      <c r="R492" s="185"/>
      <c r="S492" s="206"/>
      <c r="T492" s="291"/>
      <c r="U492" s="29"/>
      <c r="V492" s="187"/>
      <c r="W492" s="58"/>
      <c r="X492" s="190"/>
      <c r="Y492" s="190"/>
      <c r="Z492" s="190"/>
      <c r="AA492" s="58"/>
      <c r="AB492" s="58"/>
      <c r="AC492" s="189"/>
      <c r="AD492" s="259"/>
      <c r="AE492" s="259"/>
      <c r="AF492" s="58"/>
      <c r="AG492" s="30"/>
      <c r="AH492" s="58"/>
      <c r="AI492" s="30"/>
      <c r="AJ492" s="185"/>
      <c r="AK492" s="208"/>
      <c r="AL492" s="291"/>
      <c r="AM492" s="124" t="str">
        <f t="shared" si="44"/>
        <v/>
      </c>
      <c r="AN492" s="125" t="str">
        <f t="shared" si="45"/>
        <v/>
      </c>
      <c r="AO492" s="125" t="str">
        <f t="shared" si="46"/>
        <v/>
      </c>
      <c r="AP492" s="125" t="str">
        <f t="shared" si="47"/>
        <v/>
      </c>
      <c r="AQ492" s="126" t="str">
        <f t="shared" si="48"/>
        <v/>
      </c>
      <c r="AR492" s="39"/>
      <c r="AS492" s="234"/>
      <c r="AT492" s="39"/>
    </row>
    <row r="493" spans="2:46" ht="13.5" customHeight="1" x14ac:dyDescent="0.15">
      <c r="B493" s="289" t="s">
        <v>164</v>
      </c>
      <c r="C493" s="27" t="s">
        <v>34</v>
      </c>
      <c r="D493" s="41"/>
      <c r="E493" s="57"/>
      <c r="F493" s="98"/>
      <c r="G493" s="98"/>
      <c r="H493" s="98"/>
      <c r="I493" s="62"/>
      <c r="J493" s="62"/>
      <c r="K493" s="63"/>
      <c r="L493" s="258"/>
      <c r="M493" s="258"/>
      <c r="N493" s="57"/>
      <c r="O493" s="28"/>
      <c r="P493" s="57"/>
      <c r="Q493" s="28"/>
      <c r="R493" s="133"/>
      <c r="S493" s="206"/>
      <c r="T493" s="289" t="s">
        <v>164</v>
      </c>
      <c r="U493" s="27" t="s">
        <v>34</v>
      </c>
      <c r="V493" s="41"/>
      <c r="W493" s="57"/>
      <c r="X493" s="98"/>
      <c r="Y493" s="98"/>
      <c r="Z493" s="98"/>
      <c r="AA493" s="62"/>
      <c r="AB493" s="62"/>
      <c r="AC493" s="63"/>
      <c r="AD493" s="258"/>
      <c r="AE493" s="258"/>
      <c r="AF493" s="57"/>
      <c r="AG493" s="28"/>
      <c r="AH493" s="57"/>
      <c r="AI493" s="28"/>
      <c r="AJ493" s="133"/>
      <c r="AK493" s="208"/>
      <c r="AL493" s="289" t="s">
        <v>164</v>
      </c>
      <c r="AM493" s="121" t="str">
        <f t="shared" si="44"/>
        <v/>
      </c>
      <c r="AN493" s="97" t="str">
        <f t="shared" si="45"/>
        <v/>
      </c>
      <c r="AO493" s="97" t="str">
        <f t="shared" si="46"/>
        <v/>
      </c>
      <c r="AP493" s="97" t="str">
        <f t="shared" si="47"/>
        <v/>
      </c>
      <c r="AQ493" s="122" t="str">
        <f t="shared" si="48"/>
        <v/>
      </c>
      <c r="AR493" s="39"/>
      <c r="AS493" s="234"/>
      <c r="AT493" s="39"/>
    </row>
    <row r="494" spans="2:46" ht="13.5" customHeight="1" x14ac:dyDescent="0.15">
      <c r="B494" s="290"/>
      <c r="C494" s="29" t="s">
        <v>35</v>
      </c>
      <c r="D494" s="187"/>
      <c r="E494" s="58"/>
      <c r="F494" s="188"/>
      <c r="G494" s="188"/>
      <c r="H494" s="188"/>
      <c r="I494" s="64"/>
      <c r="J494" s="64"/>
      <c r="K494" s="189"/>
      <c r="L494" s="259"/>
      <c r="M494" s="259"/>
      <c r="N494" s="58"/>
      <c r="O494" s="30"/>
      <c r="P494" s="58"/>
      <c r="Q494" s="30"/>
      <c r="R494" s="134"/>
      <c r="S494" s="206"/>
      <c r="T494" s="290"/>
      <c r="U494" s="29" t="s">
        <v>35</v>
      </c>
      <c r="V494" s="187"/>
      <c r="W494" s="58"/>
      <c r="X494" s="188"/>
      <c r="Y494" s="188"/>
      <c r="Z494" s="188"/>
      <c r="AA494" s="64"/>
      <c r="AB494" s="64"/>
      <c r="AC494" s="189"/>
      <c r="AD494" s="259"/>
      <c r="AE494" s="259"/>
      <c r="AF494" s="58"/>
      <c r="AG494" s="30"/>
      <c r="AH494" s="58"/>
      <c r="AI494" s="30"/>
      <c r="AJ494" s="134"/>
      <c r="AK494" s="208"/>
      <c r="AL494" s="290"/>
      <c r="AM494" s="88" t="str">
        <f t="shared" si="44"/>
        <v/>
      </c>
      <c r="AN494" s="123" t="str">
        <f t="shared" si="45"/>
        <v/>
      </c>
      <c r="AO494" s="123" t="str">
        <f t="shared" si="46"/>
        <v/>
      </c>
      <c r="AP494" s="123" t="str">
        <f t="shared" si="47"/>
        <v/>
      </c>
      <c r="AQ494" s="89" t="str">
        <f t="shared" si="48"/>
        <v/>
      </c>
      <c r="AR494" s="39"/>
      <c r="AS494" s="234"/>
      <c r="AT494" s="39"/>
    </row>
    <row r="495" spans="2:46" ht="13.5" customHeight="1" x14ac:dyDescent="0.15">
      <c r="B495" s="290"/>
      <c r="C495" s="29" t="s">
        <v>36</v>
      </c>
      <c r="D495" s="187"/>
      <c r="E495" s="58"/>
      <c r="F495" s="188"/>
      <c r="G495" s="188"/>
      <c r="H495" s="188"/>
      <c r="I495" s="64"/>
      <c r="J495" s="64"/>
      <c r="K495" s="189"/>
      <c r="L495" s="259"/>
      <c r="M495" s="259"/>
      <c r="N495" s="58"/>
      <c r="O495" s="30"/>
      <c r="P495" s="58"/>
      <c r="Q495" s="30"/>
      <c r="R495" s="134"/>
      <c r="S495" s="206"/>
      <c r="T495" s="290"/>
      <c r="U495" s="29" t="s">
        <v>36</v>
      </c>
      <c r="V495" s="187"/>
      <c r="W495" s="58"/>
      <c r="X495" s="188"/>
      <c r="Y495" s="188"/>
      <c r="Z495" s="188"/>
      <c r="AA495" s="64"/>
      <c r="AB495" s="64"/>
      <c r="AC495" s="189"/>
      <c r="AD495" s="259"/>
      <c r="AE495" s="259"/>
      <c r="AF495" s="58"/>
      <c r="AG495" s="30"/>
      <c r="AH495" s="58"/>
      <c r="AI495" s="30"/>
      <c r="AJ495" s="134"/>
      <c r="AK495" s="208"/>
      <c r="AL495" s="290"/>
      <c r="AM495" s="88" t="str">
        <f t="shared" si="44"/>
        <v/>
      </c>
      <c r="AN495" s="123" t="str">
        <f t="shared" si="45"/>
        <v/>
      </c>
      <c r="AO495" s="123" t="str">
        <f t="shared" si="46"/>
        <v/>
      </c>
      <c r="AP495" s="123" t="str">
        <f t="shared" si="47"/>
        <v/>
      </c>
      <c r="AQ495" s="89" t="str">
        <f t="shared" si="48"/>
        <v/>
      </c>
      <c r="AR495" s="39"/>
      <c r="AS495" s="234"/>
      <c r="AT495" s="39"/>
    </row>
    <row r="496" spans="2:46" ht="13.5" customHeight="1" x14ac:dyDescent="0.15">
      <c r="B496" s="290"/>
      <c r="C496" s="29" t="s">
        <v>38</v>
      </c>
      <c r="D496" s="187"/>
      <c r="E496" s="58"/>
      <c r="F496" s="188"/>
      <c r="G496" s="188"/>
      <c r="H496" s="188"/>
      <c r="I496" s="64"/>
      <c r="J496" s="64"/>
      <c r="K496" s="189"/>
      <c r="L496" s="259"/>
      <c r="M496" s="259"/>
      <c r="N496" s="58"/>
      <c r="O496" s="30"/>
      <c r="P496" s="58"/>
      <c r="Q496" s="30"/>
      <c r="R496" s="134"/>
      <c r="S496" s="206"/>
      <c r="T496" s="290"/>
      <c r="U496" s="29" t="s">
        <v>38</v>
      </c>
      <c r="V496" s="187"/>
      <c r="W496" s="58"/>
      <c r="X496" s="188"/>
      <c r="Y496" s="188"/>
      <c r="Z496" s="188"/>
      <c r="AA496" s="64"/>
      <c r="AB496" s="64"/>
      <c r="AC496" s="189"/>
      <c r="AD496" s="259"/>
      <c r="AE496" s="259"/>
      <c r="AF496" s="58"/>
      <c r="AG496" s="30"/>
      <c r="AH496" s="58"/>
      <c r="AI496" s="30"/>
      <c r="AJ496" s="134"/>
      <c r="AK496" s="208"/>
      <c r="AL496" s="290"/>
      <c r="AM496" s="88" t="str">
        <f t="shared" si="44"/>
        <v/>
      </c>
      <c r="AN496" s="123" t="str">
        <f t="shared" si="45"/>
        <v/>
      </c>
      <c r="AO496" s="123" t="str">
        <f t="shared" si="46"/>
        <v/>
      </c>
      <c r="AP496" s="123" t="str">
        <f t="shared" si="47"/>
        <v/>
      </c>
      <c r="AQ496" s="89" t="str">
        <f t="shared" si="48"/>
        <v/>
      </c>
      <c r="AR496" s="39"/>
      <c r="AS496" s="234"/>
      <c r="AT496" s="39"/>
    </row>
    <row r="497" spans="2:46" ht="13.5" customHeight="1" thickBot="1" x14ac:dyDescent="0.2">
      <c r="B497" s="291"/>
      <c r="C497" s="29"/>
      <c r="D497" s="187"/>
      <c r="E497" s="58"/>
      <c r="F497" s="190"/>
      <c r="G497" s="190"/>
      <c r="H497" s="190"/>
      <c r="I497" s="58"/>
      <c r="J497" s="58"/>
      <c r="K497" s="189"/>
      <c r="L497" s="259"/>
      <c r="M497" s="259"/>
      <c r="N497" s="58"/>
      <c r="O497" s="30"/>
      <c r="P497" s="58"/>
      <c r="Q497" s="30"/>
      <c r="R497" s="185"/>
      <c r="S497" s="206"/>
      <c r="T497" s="291"/>
      <c r="U497" s="29"/>
      <c r="V497" s="187"/>
      <c r="W497" s="58"/>
      <c r="X497" s="190"/>
      <c r="Y497" s="190"/>
      <c r="Z497" s="190"/>
      <c r="AA497" s="58"/>
      <c r="AB497" s="58"/>
      <c r="AC497" s="189"/>
      <c r="AD497" s="259"/>
      <c r="AE497" s="259"/>
      <c r="AF497" s="58"/>
      <c r="AG497" s="30"/>
      <c r="AH497" s="58"/>
      <c r="AI497" s="30"/>
      <c r="AJ497" s="185"/>
      <c r="AK497" s="208"/>
      <c r="AL497" s="291"/>
      <c r="AM497" s="124" t="str">
        <f t="shared" si="44"/>
        <v/>
      </c>
      <c r="AN497" s="125" t="str">
        <f t="shared" si="45"/>
        <v/>
      </c>
      <c r="AO497" s="125" t="str">
        <f t="shared" si="46"/>
        <v/>
      </c>
      <c r="AP497" s="125" t="str">
        <f t="shared" si="47"/>
        <v/>
      </c>
      <c r="AQ497" s="126" t="str">
        <f t="shared" si="48"/>
        <v/>
      </c>
      <c r="AR497" s="39"/>
      <c r="AS497" s="234"/>
      <c r="AT497" s="39"/>
    </row>
    <row r="498" spans="2:46" ht="13.5" customHeight="1" x14ac:dyDescent="0.15">
      <c r="B498" s="289" t="s">
        <v>165</v>
      </c>
      <c r="C498" s="27" t="s">
        <v>34</v>
      </c>
      <c r="D498" s="41"/>
      <c r="E498" s="57"/>
      <c r="F498" s="98"/>
      <c r="G498" s="98"/>
      <c r="H498" s="98"/>
      <c r="I498" s="62"/>
      <c r="J498" s="62"/>
      <c r="K498" s="63"/>
      <c r="L498" s="258"/>
      <c r="M498" s="258"/>
      <c r="N498" s="57"/>
      <c r="O498" s="28"/>
      <c r="P498" s="57"/>
      <c r="Q498" s="28"/>
      <c r="R498" s="133"/>
      <c r="S498" s="206"/>
      <c r="T498" s="289" t="s">
        <v>165</v>
      </c>
      <c r="U498" s="27" t="s">
        <v>34</v>
      </c>
      <c r="V498" s="41"/>
      <c r="W498" s="57"/>
      <c r="X498" s="98"/>
      <c r="Y498" s="98"/>
      <c r="Z498" s="98"/>
      <c r="AA498" s="62"/>
      <c r="AB498" s="62"/>
      <c r="AC498" s="63"/>
      <c r="AD498" s="258"/>
      <c r="AE498" s="258"/>
      <c r="AF498" s="57"/>
      <c r="AG498" s="28"/>
      <c r="AH498" s="57"/>
      <c r="AI498" s="28"/>
      <c r="AJ498" s="133"/>
      <c r="AK498" s="208"/>
      <c r="AL498" s="289" t="s">
        <v>165</v>
      </c>
      <c r="AM498" s="121" t="str">
        <f t="shared" si="44"/>
        <v/>
      </c>
      <c r="AN498" s="97" t="str">
        <f t="shared" si="45"/>
        <v/>
      </c>
      <c r="AO498" s="97" t="str">
        <f t="shared" si="46"/>
        <v/>
      </c>
      <c r="AP498" s="97" t="str">
        <f t="shared" si="47"/>
        <v/>
      </c>
      <c r="AQ498" s="122" t="str">
        <f t="shared" si="48"/>
        <v/>
      </c>
      <c r="AR498" s="39"/>
      <c r="AS498" s="234"/>
      <c r="AT498" s="39"/>
    </row>
    <row r="499" spans="2:46" ht="13.5" customHeight="1" x14ac:dyDescent="0.15">
      <c r="B499" s="290"/>
      <c r="C499" s="29" t="s">
        <v>35</v>
      </c>
      <c r="D499" s="187"/>
      <c r="E499" s="58"/>
      <c r="F499" s="188"/>
      <c r="G499" s="188"/>
      <c r="H499" s="188"/>
      <c r="I499" s="64"/>
      <c r="J499" s="64"/>
      <c r="K499" s="189"/>
      <c r="L499" s="259"/>
      <c r="M499" s="259"/>
      <c r="N499" s="58"/>
      <c r="O499" s="30"/>
      <c r="P499" s="58"/>
      <c r="Q499" s="30"/>
      <c r="R499" s="134"/>
      <c r="S499" s="206"/>
      <c r="T499" s="290"/>
      <c r="U499" s="29" t="s">
        <v>35</v>
      </c>
      <c r="V499" s="187"/>
      <c r="W499" s="58"/>
      <c r="X499" s="188"/>
      <c r="Y499" s="188"/>
      <c r="Z499" s="188"/>
      <c r="AA499" s="64"/>
      <c r="AB499" s="64"/>
      <c r="AC499" s="189"/>
      <c r="AD499" s="259"/>
      <c r="AE499" s="259"/>
      <c r="AF499" s="58"/>
      <c r="AG499" s="30"/>
      <c r="AH499" s="58"/>
      <c r="AI499" s="30"/>
      <c r="AJ499" s="134"/>
      <c r="AK499" s="208"/>
      <c r="AL499" s="290"/>
      <c r="AM499" s="88" t="str">
        <f t="shared" si="44"/>
        <v/>
      </c>
      <c r="AN499" s="123" t="str">
        <f t="shared" si="45"/>
        <v/>
      </c>
      <c r="AO499" s="123" t="str">
        <f t="shared" si="46"/>
        <v/>
      </c>
      <c r="AP499" s="123" t="str">
        <f t="shared" si="47"/>
        <v/>
      </c>
      <c r="AQ499" s="89" t="str">
        <f t="shared" si="48"/>
        <v/>
      </c>
      <c r="AR499" s="39"/>
      <c r="AS499" s="234"/>
      <c r="AT499" s="39"/>
    </row>
    <row r="500" spans="2:46" ht="13.5" customHeight="1" x14ac:dyDescent="0.15">
      <c r="B500" s="290"/>
      <c r="C500" s="29" t="s">
        <v>36</v>
      </c>
      <c r="D500" s="187"/>
      <c r="E500" s="58"/>
      <c r="F500" s="188"/>
      <c r="G500" s="188"/>
      <c r="H500" s="188"/>
      <c r="I500" s="64"/>
      <c r="J500" s="64"/>
      <c r="K500" s="189"/>
      <c r="L500" s="259"/>
      <c r="M500" s="259"/>
      <c r="N500" s="58"/>
      <c r="O500" s="30"/>
      <c r="P500" s="58"/>
      <c r="Q500" s="30"/>
      <c r="R500" s="134"/>
      <c r="S500" s="206"/>
      <c r="T500" s="290"/>
      <c r="U500" s="29" t="s">
        <v>36</v>
      </c>
      <c r="V500" s="187"/>
      <c r="W500" s="58"/>
      <c r="X500" s="188"/>
      <c r="Y500" s="188"/>
      <c r="Z500" s="188"/>
      <c r="AA500" s="64"/>
      <c r="AB500" s="64"/>
      <c r="AC500" s="189"/>
      <c r="AD500" s="259"/>
      <c r="AE500" s="259"/>
      <c r="AF500" s="58"/>
      <c r="AG500" s="30"/>
      <c r="AH500" s="58"/>
      <c r="AI500" s="30"/>
      <c r="AJ500" s="134"/>
      <c r="AK500" s="208"/>
      <c r="AL500" s="290"/>
      <c r="AM500" s="88" t="str">
        <f t="shared" si="44"/>
        <v/>
      </c>
      <c r="AN500" s="123" t="str">
        <f t="shared" si="45"/>
        <v/>
      </c>
      <c r="AO500" s="123" t="str">
        <f t="shared" si="46"/>
        <v/>
      </c>
      <c r="AP500" s="123" t="str">
        <f t="shared" si="47"/>
        <v/>
      </c>
      <c r="AQ500" s="89" t="str">
        <f t="shared" si="48"/>
        <v/>
      </c>
      <c r="AR500" s="39"/>
      <c r="AS500" s="234"/>
      <c r="AT500" s="39"/>
    </row>
    <row r="501" spans="2:46" ht="13.5" customHeight="1" x14ac:dyDescent="0.15">
      <c r="B501" s="290"/>
      <c r="C501" s="29" t="s">
        <v>38</v>
      </c>
      <c r="D501" s="187"/>
      <c r="E501" s="58"/>
      <c r="F501" s="188"/>
      <c r="G501" s="188"/>
      <c r="H501" s="188"/>
      <c r="I501" s="64"/>
      <c r="J501" s="64"/>
      <c r="K501" s="189"/>
      <c r="L501" s="259"/>
      <c r="M501" s="259"/>
      <c r="N501" s="58"/>
      <c r="O501" s="30"/>
      <c r="P501" s="58"/>
      <c r="Q501" s="30"/>
      <c r="R501" s="134"/>
      <c r="S501" s="206"/>
      <c r="T501" s="290"/>
      <c r="U501" s="29" t="s">
        <v>38</v>
      </c>
      <c r="V501" s="187"/>
      <c r="W501" s="58"/>
      <c r="X501" s="188"/>
      <c r="Y501" s="188"/>
      <c r="Z501" s="188"/>
      <c r="AA501" s="64"/>
      <c r="AB501" s="64"/>
      <c r="AC501" s="189"/>
      <c r="AD501" s="259"/>
      <c r="AE501" s="259"/>
      <c r="AF501" s="58"/>
      <c r="AG501" s="30"/>
      <c r="AH501" s="58"/>
      <c r="AI501" s="30"/>
      <c r="AJ501" s="134"/>
      <c r="AK501" s="208"/>
      <c r="AL501" s="290"/>
      <c r="AM501" s="88" t="str">
        <f t="shared" si="44"/>
        <v/>
      </c>
      <c r="AN501" s="123" t="str">
        <f t="shared" si="45"/>
        <v/>
      </c>
      <c r="AO501" s="123" t="str">
        <f t="shared" si="46"/>
        <v/>
      </c>
      <c r="AP501" s="123" t="str">
        <f t="shared" si="47"/>
        <v/>
      </c>
      <c r="AQ501" s="89" t="str">
        <f t="shared" si="48"/>
        <v/>
      </c>
      <c r="AR501" s="39"/>
      <c r="AS501" s="234"/>
      <c r="AT501" s="39"/>
    </row>
    <row r="502" spans="2:46" ht="13.5" customHeight="1" thickBot="1" x14ac:dyDescent="0.2">
      <c r="B502" s="291"/>
      <c r="C502" s="29"/>
      <c r="D502" s="187"/>
      <c r="E502" s="58"/>
      <c r="F502" s="190"/>
      <c r="G502" s="190"/>
      <c r="H502" s="190"/>
      <c r="I502" s="58"/>
      <c r="J502" s="58"/>
      <c r="K502" s="189"/>
      <c r="L502" s="259"/>
      <c r="M502" s="259"/>
      <c r="N502" s="58"/>
      <c r="O502" s="30"/>
      <c r="P502" s="58"/>
      <c r="Q502" s="30"/>
      <c r="R502" s="185"/>
      <c r="S502" s="206"/>
      <c r="T502" s="291"/>
      <c r="U502" s="29"/>
      <c r="V502" s="187"/>
      <c r="W502" s="58"/>
      <c r="X502" s="190"/>
      <c r="Y502" s="190"/>
      <c r="Z502" s="190"/>
      <c r="AA502" s="58"/>
      <c r="AB502" s="58"/>
      <c r="AC502" s="189"/>
      <c r="AD502" s="259"/>
      <c r="AE502" s="259"/>
      <c r="AF502" s="58"/>
      <c r="AG502" s="30"/>
      <c r="AH502" s="58"/>
      <c r="AI502" s="30"/>
      <c r="AJ502" s="185"/>
      <c r="AK502" s="208"/>
      <c r="AL502" s="291"/>
      <c r="AM502" s="124" t="str">
        <f t="shared" si="44"/>
        <v/>
      </c>
      <c r="AN502" s="125" t="str">
        <f t="shared" si="45"/>
        <v/>
      </c>
      <c r="AO502" s="125" t="str">
        <f t="shared" si="46"/>
        <v/>
      </c>
      <c r="AP502" s="125" t="str">
        <f t="shared" si="47"/>
        <v/>
      </c>
      <c r="AQ502" s="126" t="str">
        <f t="shared" si="48"/>
        <v/>
      </c>
      <c r="AR502" s="39"/>
      <c r="AS502" s="234"/>
      <c r="AT502" s="39"/>
    </row>
    <row r="503" spans="2:46" ht="13.5" customHeight="1" x14ac:dyDescent="0.15">
      <c r="B503" s="289" t="s">
        <v>166</v>
      </c>
      <c r="C503" s="27" t="s">
        <v>34</v>
      </c>
      <c r="D503" s="41"/>
      <c r="E503" s="57"/>
      <c r="F503" s="98"/>
      <c r="G503" s="98"/>
      <c r="H503" s="98"/>
      <c r="I503" s="62"/>
      <c r="J503" s="62"/>
      <c r="K503" s="63"/>
      <c r="L503" s="258"/>
      <c r="M503" s="258"/>
      <c r="N503" s="57"/>
      <c r="O503" s="28"/>
      <c r="P503" s="57"/>
      <c r="Q503" s="28"/>
      <c r="R503" s="133"/>
      <c r="S503" s="206"/>
      <c r="T503" s="289" t="s">
        <v>166</v>
      </c>
      <c r="U503" s="27" t="s">
        <v>34</v>
      </c>
      <c r="V503" s="41"/>
      <c r="W503" s="57"/>
      <c r="X503" s="98"/>
      <c r="Y503" s="98"/>
      <c r="Z503" s="98"/>
      <c r="AA503" s="62"/>
      <c r="AB503" s="62"/>
      <c r="AC503" s="63"/>
      <c r="AD503" s="258"/>
      <c r="AE503" s="258"/>
      <c r="AF503" s="57"/>
      <c r="AG503" s="28"/>
      <c r="AH503" s="57"/>
      <c r="AI503" s="28"/>
      <c r="AJ503" s="133"/>
      <c r="AK503" s="208"/>
      <c r="AL503" s="289" t="s">
        <v>166</v>
      </c>
      <c r="AM503" s="121" t="str">
        <f t="shared" si="44"/>
        <v/>
      </c>
      <c r="AN503" s="97" t="str">
        <f t="shared" si="45"/>
        <v/>
      </c>
      <c r="AO503" s="97" t="str">
        <f t="shared" si="46"/>
        <v/>
      </c>
      <c r="AP503" s="97" t="str">
        <f t="shared" si="47"/>
        <v/>
      </c>
      <c r="AQ503" s="122" t="str">
        <f t="shared" si="48"/>
        <v/>
      </c>
      <c r="AR503" s="39"/>
      <c r="AS503" s="234"/>
      <c r="AT503" s="39"/>
    </row>
    <row r="504" spans="2:46" ht="13.5" customHeight="1" x14ac:dyDescent="0.15">
      <c r="B504" s="290"/>
      <c r="C504" s="29" t="s">
        <v>35</v>
      </c>
      <c r="D504" s="187"/>
      <c r="E504" s="58"/>
      <c r="F504" s="188"/>
      <c r="G504" s="188"/>
      <c r="H504" s="188"/>
      <c r="I504" s="64"/>
      <c r="J504" s="64"/>
      <c r="K504" s="189"/>
      <c r="L504" s="259"/>
      <c r="M504" s="259"/>
      <c r="N504" s="58"/>
      <c r="O504" s="30"/>
      <c r="P504" s="58"/>
      <c r="Q504" s="30"/>
      <c r="R504" s="134"/>
      <c r="S504" s="206"/>
      <c r="T504" s="290"/>
      <c r="U504" s="29" t="s">
        <v>35</v>
      </c>
      <c r="V504" s="187"/>
      <c r="W504" s="58"/>
      <c r="X504" s="188"/>
      <c r="Y504" s="188"/>
      <c r="Z504" s="188"/>
      <c r="AA504" s="64"/>
      <c r="AB504" s="64"/>
      <c r="AC504" s="189"/>
      <c r="AD504" s="259"/>
      <c r="AE504" s="259"/>
      <c r="AF504" s="58"/>
      <c r="AG504" s="30"/>
      <c r="AH504" s="58"/>
      <c r="AI504" s="30"/>
      <c r="AJ504" s="134"/>
      <c r="AK504" s="208"/>
      <c r="AL504" s="290"/>
      <c r="AM504" s="88" t="str">
        <f t="shared" si="44"/>
        <v/>
      </c>
      <c r="AN504" s="123" t="str">
        <f t="shared" si="45"/>
        <v/>
      </c>
      <c r="AO504" s="123" t="str">
        <f t="shared" si="46"/>
        <v/>
      </c>
      <c r="AP504" s="123" t="str">
        <f t="shared" si="47"/>
        <v/>
      </c>
      <c r="AQ504" s="89" t="str">
        <f t="shared" si="48"/>
        <v/>
      </c>
      <c r="AR504" s="39"/>
      <c r="AS504" s="234"/>
      <c r="AT504" s="39"/>
    </row>
    <row r="505" spans="2:46" ht="13.5" customHeight="1" x14ac:dyDescent="0.15">
      <c r="B505" s="290"/>
      <c r="C505" s="29" t="s">
        <v>36</v>
      </c>
      <c r="D505" s="187"/>
      <c r="E505" s="58"/>
      <c r="F505" s="188"/>
      <c r="G505" s="188"/>
      <c r="H505" s="188"/>
      <c r="I505" s="64"/>
      <c r="J505" s="64"/>
      <c r="K505" s="189"/>
      <c r="L505" s="259"/>
      <c r="M505" s="259"/>
      <c r="N505" s="58"/>
      <c r="O505" s="30"/>
      <c r="P505" s="58"/>
      <c r="Q505" s="30"/>
      <c r="R505" s="134"/>
      <c r="S505" s="206"/>
      <c r="T505" s="290"/>
      <c r="U505" s="29" t="s">
        <v>36</v>
      </c>
      <c r="V505" s="187"/>
      <c r="W505" s="58"/>
      <c r="X505" s="188"/>
      <c r="Y505" s="188"/>
      <c r="Z505" s="188"/>
      <c r="AA505" s="64"/>
      <c r="AB505" s="64"/>
      <c r="AC505" s="189"/>
      <c r="AD505" s="259"/>
      <c r="AE505" s="259"/>
      <c r="AF505" s="58"/>
      <c r="AG505" s="30"/>
      <c r="AH505" s="58"/>
      <c r="AI505" s="30"/>
      <c r="AJ505" s="134"/>
      <c r="AK505" s="208"/>
      <c r="AL505" s="290"/>
      <c r="AM505" s="88" t="str">
        <f t="shared" si="44"/>
        <v/>
      </c>
      <c r="AN505" s="123" t="str">
        <f t="shared" si="45"/>
        <v/>
      </c>
      <c r="AO505" s="123" t="str">
        <f t="shared" si="46"/>
        <v/>
      </c>
      <c r="AP505" s="123" t="str">
        <f t="shared" si="47"/>
        <v/>
      </c>
      <c r="AQ505" s="89" t="str">
        <f t="shared" si="48"/>
        <v/>
      </c>
      <c r="AR505" s="39"/>
      <c r="AS505" s="234"/>
      <c r="AT505" s="39"/>
    </row>
    <row r="506" spans="2:46" ht="13.5" customHeight="1" x14ac:dyDescent="0.15">
      <c r="B506" s="290"/>
      <c r="C506" s="29" t="s">
        <v>38</v>
      </c>
      <c r="D506" s="187"/>
      <c r="E506" s="58"/>
      <c r="F506" s="188"/>
      <c r="G506" s="188"/>
      <c r="H506" s="188"/>
      <c r="I506" s="64"/>
      <c r="J506" s="64"/>
      <c r="K506" s="189"/>
      <c r="L506" s="259"/>
      <c r="M506" s="259"/>
      <c r="N506" s="58"/>
      <c r="O506" s="30"/>
      <c r="P506" s="58"/>
      <c r="Q506" s="30"/>
      <c r="R506" s="134"/>
      <c r="S506" s="206"/>
      <c r="T506" s="290"/>
      <c r="U506" s="29" t="s">
        <v>38</v>
      </c>
      <c r="V506" s="187"/>
      <c r="W506" s="58"/>
      <c r="X506" s="188"/>
      <c r="Y506" s="188"/>
      <c r="Z506" s="188"/>
      <c r="AA506" s="64"/>
      <c r="AB506" s="64"/>
      <c r="AC506" s="189"/>
      <c r="AD506" s="259"/>
      <c r="AE506" s="259"/>
      <c r="AF506" s="58"/>
      <c r="AG506" s="30"/>
      <c r="AH506" s="58"/>
      <c r="AI506" s="30"/>
      <c r="AJ506" s="134"/>
      <c r="AK506" s="208"/>
      <c r="AL506" s="290"/>
      <c r="AM506" s="88" t="str">
        <f t="shared" si="44"/>
        <v/>
      </c>
      <c r="AN506" s="123" t="str">
        <f t="shared" si="45"/>
        <v/>
      </c>
      <c r="AO506" s="123" t="str">
        <f t="shared" si="46"/>
        <v/>
      </c>
      <c r="AP506" s="123" t="str">
        <f t="shared" si="47"/>
        <v/>
      </c>
      <c r="AQ506" s="89" t="str">
        <f t="shared" si="48"/>
        <v/>
      </c>
      <c r="AR506" s="39"/>
      <c r="AS506" s="234"/>
      <c r="AT506" s="39"/>
    </row>
    <row r="507" spans="2:46" ht="13.5" customHeight="1" thickBot="1" x14ac:dyDescent="0.2">
      <c r="B507" s="291"/>
      <c r="C507" s="29"/>
      <c r="D507" s="187"/>
      <c r="E507" s="58"/>
      <c r="F507" s="190"/>
      <c r="G507" s="190"/>
      <c r="H507" s="190"/>
      <c r="I507" s="58"/>
      <c r="J507" s="58"/>
      <c r="K507" s="189"/>
      <c r="L507" s="259"/>
      <c r="M507" s="259"/>
      <c r="N507" s="58"/>
      <c r="O507" s="30"/>
      <c r="P507" s="58"/>
      <c r="Q507" s="30"/>
      <c r="R507" s="185"/>
      <c r="S507" s="206"/>
      <c r="T507" s="291"/>
      <c r="U507" s="29"/>
      <c r="V507" s="187"/>
      <c r="W507" s="58"/>
      <c r="X507" s="190"/>
      <c r="Y507" s="190"/>
      <c r="Z507" s="190"/>
      <c r="AA507" s="58"/>
      <c r="AB507" s="58"/>
      <c r="AC507" s="189"/>
      <c r="AD507" s="259"/>
      <c r="AE507" s="259"/>
      <c r="AF507" s="58"/>
      <c r="AG507" s="30"/>
      <c r="AH507" s="58"/>
      <c r="AI507" s="30"/>
      <c r="AJ507" s="185"/>
      <c r="AK507" s="208"/>
      <c r="AL507" s="291"/>
      <c r="AM507" s="124" t="str">
        <f t="shared" si="44"/>
        <v/>
      </c>
      <c r="AN507" s="125" t="str">
        <f t="shared" si="45"/>
        <v/>
      </c>
      <c r="AO507" s="125" t="str">
        <f t="shared" si="46"/>
        <v/>
      </c>
      <c r="AP507" s="125" t="str">
        <f t="shared" si="47"/>
        <v/>
      </c>
      <c r="AQ507" s="126" t="str">
        <f t="shared" si="48"/>
        <v/>
      </c>
      <c r="AR507" s="39"/>
      <c r="AS507" s="234"/>
      <c r="AT507" s="39"/>
    </row>
    <row r="508" spans="2:46" ht="13.5" customHeight="1" x14ac:dyDescent="0.15">
      <c r="B508" s="289" t="s">
        <v>167</v>
      </c>
      <c r="C508" s="27" t="s">
        <v>34</v>
      </c>
      <c r="D508" s="41"/>
      <c r="E508" s="57"/>
      <c r="F508" s="98"/>
      <c r="G508" s="98"/>
      <c r="H508" s="98"/>
      <c r="I508" s="62"/>
      <c r="J508" s="62"/>
      <c r="K508" s="63"/>
      <c r="L508" s="258"/>
      <c r="M508" s="258"/>
      <c r="N508" s="57"/>
      <c r="O508" s="28"/>
      <c r="P508" s="57"/>
      <c r="Q508" s="28"/>
      <c r="R508" s="133"/>
      <c r="S508" s="206"/>
      <c r="T508" s="289" t="s">
        <v>167</v>
      </c>
      <c r="U508" s="27" t="s">
        <v>34</v>
      </c>
      <c r="V508" s="41"/>
      <c r="W508" s="57"/>
      <c r="X508" s="98"/>
      <c r="Y508" s="98"/>
      <c r="Z508" s="98"/>
      <c r="AA508" s="62"/>
      <c r="AB508" s="62"/>
      <c r="AC508" s="63"/>
      <c r="AD508" s="258"/>
      <c r="AE508" s="258"/>
      <c r="AF508" s="57"/>
      <c r="AG508" s="28"/>
      <c r="AH508" s="57"/>
      <c r="AI508" s="28"/>
      <c r="AJ508" s="133"/>
      <c r="AK508" s="208"/>
      <c r="AL508" s="289" t="s">
        <v>167</v>
      </c>
      <c r="AM508" s="121" t="str">
        <f t="shared" si="44"/>
        <v/>
      </c>
      <c r="AN508" s="97" t="str">
        <f t="shared" si="45"/>
        <v/>
      </c>
      <c r="AO508" s="97" t="str">
        <f t="shared" si="46"/>
        <v/>
      </c>
      <c r="AP508" s="97" t="str">
        <f t="shared" si="47"/>
        <v/>
      </c>
      <c r="AQ508" s="122" t="str">
        <f t="shared" si="48"/>
        <v/>
      </c>
      <c r="AR508" s="39"/>
      <c r="AS508" s="234"/>
      <c r="AT508" s="39"/>
    </row>
    <row r="509" spans="2:46" ht="13.5" customHeight="1" x14ac:dyDescent="0.15">
      <c r="B509" s="290"/>
      <c r="C509" s="29" t="s">
        <v>35</v>
      </c>
      <c r="D509" s="187"/>
      <c r="E509" s="58"/>
      <c r="F509" s="188"/>
      <c r="G509" s="188"/>
      <c r="H509" s="188"/>
      <c r="I509" s="64"/>
      <c r="J509" s="64"/>
      <c r="K509" s="189"/>
      <c r="L509" s="259"/>
      <c r="M509" s="259"/>
      <c r="N509" s="58"/>
      <c r="O509" s="30"/>
      <c r="P509" s="58"/>
      <c r="Q509" s="30"/>
      <c r="R509" s="134"/>
      <c r="S509" s="206"/>
      <c r="T509" s="290"/>
      <c r="U509" s="29" t="s">
        <v>35</v>
      </c>
      <c r="V509" s="187"/>
      <c r="W509" s="58"/>
      <c r="X509" s="188"/>
      <c r="Y509" s="188"/>
      <c r="Z509" s="188"/>
      <c r="AA509" s="64"/>
      <c r="AB509" s="64"/>
      <c r="AC509" s="189"/>
      <c r="AD509" s="259"/>
      <c r="AE509" s="259"/>
      <c r="AF509" s="58"/>
      <c r="AG509" s="30"/>
      <c r="AH509" s="58"/>
      <c r="AI509" s="30"/>
      <c r="AJ509" s="134"/>
      <c r="AK509" s="208"/>
      <c r="AL509" s="290"/>
      <c r="AM509" s="88" t="str">
        <f t="shared" si="44"/>
        <v/>
      </c>
      <c r="AN509" s="123" t="str">
        <f t="shared" si="45"/>
        <v/>
      </c>
      <c r="AO509" s="123" t="str">
        <f t="shared" si="46"/>
        <v/>
      </c>
      <c r="AP509" s="123" t="str">
        <f t="shared" si="47"/>
        <v/>
      </c>
      <c r="AQ509" s="89" t="str">
        <f t="shared" si="48"/>
        <v/>
      </c>
      <c r="AR509" s="39"/>
      <c r="AS509" s="234"/>
      <c r="AT509" s="39"/>
    </row>
    <row r="510" spans="2:46" ht="13.5" customHeight="1" x14ac:dyDescent="0.15">
      <c r="B510" s="290"/>
      <c r="C510" s="29" t="s">
        <v>36</v>
      </c>
      <c r="D510" s="187"/>
      <c r="E510" s="58"/>
      <c r="F510" s="188"/>
      <c r="G510" s="188"/>
      <c r="H510" s="188"/>
      <c r="I510" s="64"/>
      <c r="J510" s="64"/>
      <c r="K510" s="189"/>
      <c r="L510" s="259"/>
      <c r="M510" s="259"/>
      <c r="N510" s="58"/>
      <c r="O510" s="30"/>
      <c r="P510" s="58"/>
      <c r="Q510" s="30"/>
      <c r="R510" s="134"/>
      <c r="S510" s="206"/>
      <c r="T510" s="290"/>
      <c r="U510" s="29" t="s">
        <v>36</v>
      </c>
      <c r="V510" s="187"/>
      <c r="W510" s="58"/>
      <c r="X510" s="188"/>
      <c r="Y510" s="188"/>
      <c r="Z510" s="188"/>
      <c r="AA510" s="64"/>
      <c r="AB510" s="64"/>
      <c r="AC510" s="189"/>
      <c r="AD510" s="259"/>
      <c r="AE510" s="259"/>
      <c r="AF510" s="58"/>
      <c r="AG510" s="30"/>
      <c r="AH510" s="58"/>
      <c r="AI510" s="30"/>
      <c r="AJ510" s="134"/>
      <c r="AK510" s="208"/>
      <c r="AL510" s="290"/>
      <c r="AM510" s="88" t="str">
        <f t="shared" si="44"/>
        <v/>
      </c>
      <c r="AN510" s="123" t="str">
        <f t="shared" si="45"/>
        <v/>
      </c>
      <c r="AO510" s="123" t="str">
        <f t="shared" si="46"/>
        <v/>
      </c>
      <c r="AP510" s="123" t="str">
        <f t="shared" si="47"/>
        <v/>
      </c>
      <c r="AQ510" s="89" t="str">
        <f t="shared" si="48"/>
        <v/>
      </c>
      <c r="AR510" s="39"/>
      <c r="AS510" s="234"/>
      <c r="AT510" s="39"/>
    </row>
    <row r="511" spans="2:46" ht="13.5" customHeight="1" x14ac:dyDescent="0.15">
      <c r="B511" s="290"/>
      <c r="C511" s="29" t="s">
        <v>38</v>
      </c>
      <c r="D511" s="187"/>
      <c r="E511" s="58"/>
      <c r="F511" s="188"/>
      <c r="G511" s="188"/>
      <c r="H511" s="188"/>
      <c r="I511" s="64"/>
      <c r="J511" s="64"/>
      <c r="K511" s="189"/>
      <c r="L511" s="259"/>
      <c r="M511" s="259"/>
      <c r="N511" s="58"/>
      <c r="O511" s="30"/>
      <c r="P511" s="58"/>
      <c r="Q511" s="30"/>
      <c r="R511" s="134"/>
      <c r="S511" s="206"/>
      <c r="T511" s="290"/>
      <c r="U511" s="29" t="s">
        <v>38</v>
      </c>
      <c r="V511" s="187"/>
      <c r="W511" s="58"/>
      <c r="X511" s="188"/>
      <c r="Y511" s="188"/>
      <c r="Z511" s="188"/>
      <c r="AA511" s="64"/>
      <c r="AB511" s="64"/>
      <c r="AC511" s="189"/>
      <c r="AD511" s="259"/>
      <c r="AE511" s="259"/>
      <c r="AF511" s="58"/>
      <c r="AG511" s="30"/>
      <c r="AH511" s="58"/>
      <c r="AI511" s="30"/>
      <c r="AJ511" s="134"/>
      <c r="AK511" s="208"/>
      <c r="AL511" s="290"/>
      <c r="AM511" s="88" t="str">
        <f t="shared" si="44"/>
        <v/>
      </c>
      <c r="AN511" s="123" t="str">
        <f t="shared" si="45"/>
        <v/>
      </c>
      <c r="AO511" s="123" t="str">
        <f t="shared" si="46"/>
        <v/>
      </c>
      <c r="AP511" s="123" t="str">
        <f t="shared" si="47"/>
        <v/>
      </c>
      <c r="AQ511" s="89" t="str">
        <f t="shared" si="48"/>
        <v/>
      </c>
      <c r="AR511" s="39"/>
      <c r="AS511" s="234"/>
      <c r="AT511" s="39"/>
    </row>
    <row r="512" spans="2:46" ht="13.5" customHeight="1" thickBot="1" x14ac:dyDescent="0.2">
      <c r="B512" s="291"/>
      <c r="C512" s="29"/>
      <c r="D512" s="187"/>
      <c r="E512" s="58"/>
      <c r="F512" s="190"/>
      <c r="G512" s="190"/>
      <c r="H512" s="190"/>
      <c r="I512" s="58"/>
      <c r="J512" s="58"/>
      <c r="K512" s="189"/>
      <c r="L512" s="259"/>
      <c r="M512" s="259"/>
      <c r="N512" s="58"/>
      <c r="O512" s="30"/>
      <c r="P512" s="58"/>
      <c r="Q512" s="30"/>
      <c r="R512" s="185"/>
      <c r="S512" s="206"/>
      <c r="T512" s="291"/>
      <c r="U512" s="29"/>
      <c r="V512" s="187"/>
      <c r="W512" s="58"/>
      <c r="X512" s="190"/>
      <c r="Y512" s="190"/>
      <c r="Z512" s="190"/>
      <c r="AA512" s="58"/>
      <c r="AB512" s="58"/>
      <c r="AC512" s="189"/>
      <c r="AD512" s="259"/>
      <c r="AE512" s="259"/>
      <c r="AF512" s="58"/>
      <c r="AG512" s="30"/>
      <c r="AH512" s="58"/>
      <c r="AI512" s="30"/>
      <c r="AJ512" s="185"/>
      <c r="AK512" s="208"/>
      <c r="AL512" s="291"/>
      <c r="AM512" s="124" t="str">
        <f t="shared" si="44"/>
        <v/>
      </c>
      <c r="AN512" s="125" t="str">
        <f t="shared" si="45"/>
        <v/>
      </c>
      <c r="AO512" s="125" t="str">
        <f t="shared" si="46"/>
        <v/>
      </c>
      <c r="AP512" s="125" t="str">
        <f t="shared" si="47"/>
        <v/>
      </c>
      <c r="AQ512" s="126" t="str">
        <f t="shared" si="48"/>
        <v/>
      </c>
      <c r="AR512" s="39"/>
      <c r="AS512" s="234"/>
      <c r="AT512" s="39"/>
    </row>
    <row r="513" spans="2:46" ht="13.5" customHeight="1" x14ac:dyDescent="0.15">
      <c r="B513" s="289" t="s">
        <v>168</v>
      </c>
      <c r="C513" s="27" t="s">
        <v>34</v>
      </c>
      <c r="D513" s="41"/>
      <c r="E513" s="57"/>
      <c r="F513" s="98"/>
      <c r="G513" s="98"/>
      <c r="H513" s="98"/>
      <c r="I513" s="62"/>
      <c r="J513" s="62"/>
      <c r="K513" s="63"/>
      <c r="L513" s="258"/>
      <c r="M513" s="258"/>
      <c r="N513" s="57"/>
      <c r="O513" s="28"/>
      <c r="P513" s="57"/>
      <c r="Q513" s="28"/>
      <c r="R513" s="133"/>
      <c r="S513" s="206"/>
      <c r="T513" s="289" t="s">
        <v>168</v>
      </c>
      <c r="U513" s="27" t="s">
        <v>34</v>
      </c>
      <c r="V513" s="41"/>
      <c r="W513" s="57"/>
      <c r="X513" s="98"/>
      <c r="Y513" s="98"/>
      <c r="Z513" s="98"/>
      <c r="AA513" s="62"/>
      <c r="AB513" s="62"/>
      <c r="AC513" s="63"/>
      <c r="AD513" s="258"/>
      <c r="AE513" s="258"/>
      <c r="AF513" s="57"/>
      <c r="AG513" s="28"/>
      <c r="AH513" s="57"/>
      <c r="AI513" s="28"/>
      <c r="AJ513" s="133"/>
      <c r="AK513" s="208"/>
      <c r="AL513" s="289" t="s">
        <v>168</v>
      </c>
      <c r="AM513" s="121" t="str">
        <f t="shared" si="44"/>
        <v/>
      </c>
      <c r="AN513" s="97" t="str">
        <f t="shared" si="45"/>
        <v/>
      </c>
      <c r="AO513" s="97" t="str">
        <f t="shared" si="46"/>
        <v/>
      </c>
      <c r="AP513" s="97" t="str">
        <f t="shared" si="47"/>
        <v/>
      </c>
      <c r="AQ513" s="122" t="str">
        <f t="shared" si="48"/>
        <v/>
      </c>
      <c r="AR513" s="39"/>
      <c r="AS513" s="234"/>
      <c r="AT513" s="39"/>
    </row>
    <row r="514" spans="2:46" ht="13.5" customHeight="1" x14ac:dyDescent="0.15">
      <c r="B514" s="290"/>
      <c r="C514" s="29" t="s">
        <v>35</v>
      </c>
      <c r="D514" s="187"/>
      <c r="E514" s="58"/>
      <c r="F514" s="188"/>
      <c r="G514" s="188"/>
      <c r="H514" s="188"/>
      <c r="I514" s="64"/>
      <c r="J514" s="64"/>
      <c r="K514" s="189"/>
      <c r="L514" s="259"/>
      <c r="M514" s="259"/>
      <c r="N514" s="58"/>
      <c r="O514" s="30"/>
      <c r="P514" s="58"/>
      <c r="Q514" s="30"/>
      <c r="R514" s="134"/>
      <c r="S514" s="206"/>
      <c r="T514" s="290"/>
      <c r="U514" s="29" t="s">
        <v>35</v>
      </c>
      <c r="V514" s="187"/>
      <c r="W514" s="58"/>
      <c r="X514" s="188"/>
      <c r="Y514" s="188"/>
      <c r="Z514" s="188"/>
      <c r="AA514" s="64"/>
      <c r="AB514" s="64"/>
      <c r="AC514" s="189"/>
      <c r="AD514" s="259"/>
      <c r="AE514" s="259"/>
      <c r="AF514" s="58"/>
      <c r="AG514" s="30"/>
      <c r="AH514" s="58"/>
      <c r="AI514" s="30"/>
      <c r="AJ514" s="134"/>
      <c r="AK514" s="208"/>
      <c r="AL514" s="290"/>
      <c r="AM514" s="88" t="str">
        <f t="shared" si="44"/>
        <v/>
      </c>
      <c r="AN514" s="123" t="str">
        <f t="shared" si="45"/>
        <v/>
      </c>
      <c r="AO514" s="123" t="str">
        <f t="shared" si="46"/>
        <v/>
      </c>
      <c r="AP514" s="123" t="str">
        <f t="shared" si="47"/>
        <v/>
      </c>
      <c r="AQ514" s="89" t="str">
        <f t="shared" si="48"/>
        <v/>
      </c>
      <c r="AR514" s="39"/>
      <c r="AS514" s="234"/>
      <c r="AT514" s="39"/>
    </row>
    <row r="515" spans="2:46" ht="13.5" customHeight="1" x14ac:dyDescent="0.15">
      <c r="B515" s="290"/>
      <c r="C515" s="29" t="s">
        <v>36</v>
      </c>
      <c r="D515" s="187"/>
      <c r="E515" s="58"/>
      <c r="F515" s="188"/>
      <c r="G515" s="188"/>
      <c r="H515" s="188"/>
      <c r="I515" s="64"/>
      <c r="J515" s="64"/>
      <c r="K515" s="189"/>
      <c r="L515" s="259"/>
      <c r="M515" s="259"/>
      <c r="N515" s="58"/>
      <c r="O515" s="30"/>
      <c r="P515" s="58"/>
      <c r="Q515" s="30"/>
      <c r="R515" s="134"/>
      <c r="S515" s="206"/>
      <c r="T515" s="290"/>
      <c r="U515" s="29" t="s">
        <v>36</v>
      </c>
      <c r="V515" s="187"/>
      <c r="W515" s="58"/>
      <c r="X515" s="188"/>
      <c r="Y515" s="188"/>
      <c r="Z515" s="188"/>
      <c r="AA515" s="64"/>
      <c r="AB515" s="64"/>
      <c r="AC515" s="189"/>
      <c r="AD515" s="259"/>
      <c r="AE515" s="259"/>
      <c r="AF515" s="58"/>
      <c r="AG515" s="30"/>
      <c r="AH515" s="58"/>
      <c r="AI515" s="30"/>
      <c r="AJ515" s="134"/>
      <c r="AK515" s="208"/>
      <c r="AL515" s="290"/>
      <c r="AM515" s="88" t="str">
        <f t="shared" si="44"/>
        <v/>
      </c>
      <c r="AN515" s="123" t="str">
        <f t="shared" si="45"/>
        <v/>
      </c>
      <c r="AO515" s="123" t="str">
        <f t="shared" si="46"/>
        <v/>
      </c>
      <c r="AP515" s="123" t="str">
        <f t="shared" si="47"/>
        <v/>
      </c>
      <c r="AQ515" s="89" t="str">
        <f t="shared" si="48"/>
        <v/>
      </c>
      <c r="AR515" s="39"/>
      <c r="AS515" s="234"/>
      <c r="AT515" s="39"/>
    </row>
    <row r="516" spans="2:46" ht="13.5" customHeight="1" x14ac:dyDescent="0.15">
      <c r="B516" s="290"/>
      <c r="C516" s="29" t="s">
        <v>38</v>
      </c>
      <c r="D516" s="187"/>
      <c r="E516" s="58"/>
      <c r="F516" s="188"/>
      <c r="G516" s="188"/>
      <c r="H516" s="188"/>
      <c r="I516" s="64"/>
      <c r="J516" s="64"/>
      <c r="K516" s="189"/>
      <c r="L516" s="259"/>
      <c r="M516" s="259"/>
      <c r="N516" s="58"/>
      <c r="O516" s="30"/>
      <c r="P516" s="58"/>
      <c r="Q516" s="30"/>
      <c r="R516" s="134"/>
      <c r="S516" s="206"/>
      <c r="T516" s="290"/>
      <c r="U516" s="29" t="s">
        <v>38</v>
      </c>
      <c r="V516" s="187"/>
      <c r="W516" s="58"/>
      <c r="X516" s="188"/>
      <c r="Y516" s="188"/>
      <c r="Z516" s="188"/>
      <c r="AA516" s="64"/>
      <c r="AB516" s="64"/>
      <c r="AC516" s="189"/>
      <c r="AD516" s="259"/>
      <c r="AE516" s="259"/>
      <c r="AF516" s="58"/>
      <c r="AG516" s="30"/>
      <c r="AH516" s="58"/>
      <c r="AI516" s="30"/>
      <c r="AJ516" s="134"/>
      <c r="AK516" s="208"/>
      <c r="AL516" s="290"/>
      <c r="AM516" s="88" t="str">
        <f t="shared" si="44"/>
        <v/>
      </c>
      <c r="AN516" s="123" t="str">
        <f t="shared" si="45"/>
        <v/>
      </c>
      <c r="AO516" s="123" t="str">
        <f t="shared" si="46"/>
        <v/>
      </c>
      <c r="AP516" s="123" t="str">
        <f t="shared" si="47"/>
        <v/>
      </c>
      <c r="AQ516" s="89" t="str">
        <f t="shared" si="48"/>
        <v/>
      </c>
      <c r="AR516" s="39"/>
      <c r="AS516" s="234"/>
      <c r="AT516" s="39"/>
    </row>
    <row r="517" spans="2:46" ht="13.5" customHeight="1" thickBot="1" x14ac:dyDescent="0.2">
      <c r="B517" s="291"/>
      <c r="C517" s="29"/>
      <c r="D517" s="187"/>
      <c r="E517" s="58"/>
      <c r="F517" s="190"/>
      <c r="G517" s="190"/>
      <c r="H517" s="190"/>
      <c r="I517" s="58"/>
      <c r="J517" s="58"/>
      <c r="K517" s="189"/>
      <c r="L517" s="259"/>
      <c r="M517" s="259"/>
      <c r="N517" s="58"/>
      <c r="O517" s="30"/>
      <c r="P517" s="58"/>
      <c r="Q517" s="30"/>
      <c r="R517" s="185"/>
      <c r="S517" s="206"/>
      <c r="T517" s="291"/>
      <c r="U517" s="29"/>
      <c r="V517" s="187"/>
      <c r="W517" s="58"/>
      <c r="X517" s="190"/>
      <c r="Y517" s="190"/>
      <c r="Z517" s="190"/>
      <c r="AA517" s="58"/>
      <c r="AB517" s="58"/>
      <c r="AC517" s="189"/>
      <c r="AD517" s="259"/>
      <c r="AE517" s="259"/>
      <c r="AF517" s="58"/>
      <c r="AG517" s="30"/>
      <c r="AH517" s="58"/>
      <c r="AI517" s="30"/>
      <c r="AJ517" s="185"/>
      <c r="AK517" s="208"/>
      <c r="AL517" s="291"/>
      <c r="AM517" s="124" t="str">
        <f t="shared" si="44"/>
        <v/>
      </c>
      <c r="AN517" s="125" t="str">
        <f t="shared" si="45"/>
        <v/>
      </c>
      <c r="AO517" s="125" t="str">
        <f t="shared" si="46"/>
        <v/>
      </c>
      <c r="AP517" s="125" t="str">
        <f t="shared" si="47"/>
        <v/>
      </c>
      <c r="AQ517" s="126" t="str">
        <f t="shared" si="48"/>
        <v/>
      </c>
      <c r="AR517" s="39"/>
      <c r="AS517" s="234"/>
      <c r="AT517" s="39"/>
    </row>
    <row r="518" spans="2:46" ht="13.5" customHeight="1" x14ac:dyDescent="0.15">
      <c r="B518" s="289" t="s">
        <v>169</v>
      </c>
      <c r="C518" s="27" t="s">
        <v>34</v>
      </c>
      <c r="D518" s="41"/>
      <c r="E518" s="57"/>
      <c r="F518" s="98"/>
      <c r="G518" s="98"/>
      <c r="H518" s="98"/>
      <c r="I518" s="62"/>
      <c r="J518" s="62"/>
      <c r="K518" s="63"/>
      <c r="L518" s="258"/>
      <c r="M518" s="258"/>
      <c r="N518" s="57"/>
      <c r="O518" s="28"/>
      <c r="P518" s="57"/>
      <c r="Q518" s="28"/>
      <c r="R518" s="133"/>
      <c r="S518" s="206"/>
      <c r="T518" s="289" t="s">
        <v>169</v>
      </c>
      <c r="U518" s="27" t="s">
        <v>34</v>
      </c>
      <c r="V518" s="41"/>
      <c r="W518" s="57"/>
      <c r="X518" s="98"/>
      <c r="Y518" s="98"/>
      <c r="Z518" s="98"/>
      <c r="AA518" s="62"/>
      <c r="AB518" s="62"/>
      <c r="AC518" s="63"/>
      <c r="AD518" s="258"/>
      <c r="AE518" s="258"/>
      <c r="AF518" s="57"/>
      <c r="AG518" s="28"/>
      <c r="AH518" s="57"/>
      <c r="AI518" s="28"/>
      <c r="AJ518" s="133"/>
      <c r="AK518" s="208"/>
      <c r="AL518" s="289" t="s">
        <v>169</v>
      </c>
      <c r="AM518" s="121" t="str">
        <f t="shared" si="44"/>
        <v/>
      </c>
      <c r="AN518" s="97" t="str">
        <f t="shared" si="45"/>
        <v/>
      </c>
      <c r="AO518" s="97" t="str">
        <f t="shared" si="46"/>
        <v/>
      </c>
      <c r="AP518" s="97" t="str">
        <f t="shared" si="47"/>
        <v/>
      </c>
      <c r="AQ518" s="122" t="str">
        <f t="shared" si="48"/>
        <v/>
      </c>
      <c r="AR518" s="39"/>
      <c r="AS518" s="234"/>
      <c r="AT518" s="39"/>
    </row>
    <row r="519" spans="2:46" ht="13.5" customHeight="1" x14ac:dyDescent="0.15">
      <c r="B519" s="290"/>
      <c r="C519" s="29" t="s">
        <v>35</v>
      </c>
      <c r="D519" s="187"/>
      <c r="E519" s="58"/>
      <c r="F519" s="188"/>
      <c r="G519" s="188"/>
      <c r="H519" s="188"/>
      <c r="I519" s="64"/>
      <c r="J519" s="64"/>
      <c r="K519" s="189"/>
      <c r="L519" s="259"/>
      <c r="M519" s="259"/>
      <c r="N519" s="58"/>
      <c r="O519" s="30"/>
      <c r="P519" s="58"/>
      <c r="Q519" s="30"/>
      <c r="R519" s="134"/>
      <c r="S519" s="206"/>
      <c r="T519" s="290"/>
      <c r="U519" s="29" t="s">
        <v>35</v>
      </c>
      <c r="V519" s="187"/>
      <c r="W519" s="58"/>
      <c r="X519" s="188"/>
      <c r="Y519" s="188"/>
      <c r="Z519" s="188"/>
      <c r="AA519" s="64"/>
      <c r="AB519" s="64"/>
      <c r="AC519" s="189"/>
      <c r="AD519" s="259"/>
      <c r="AE519" s="259"/>
      <c r="AF519" s="58"/>
      <c r="AG519" s="30"/>
      <c r="AH519" s="58"/>
      <c r="AI519" s="30"/>
      <c r="AJ519" s="134"/>
      <c r="AK519" s="208"/>
      <c r="AL519" s="290"/>
      <c r="AM519" s="88" t="str">
        <f t="shared" si="44"/>
        <v/>
      </c>
      <c r="AN519" s="123" t="str">
        <f t="shared" si="45"/>
        <v/>
      </c>
      <c r="AO519" s="123" t="str">
        <f t="shared" si="46"/>
        <v/>
      </c>
      <c r="AP519" s="123" t="str">
        <f t="shared" si="47"/>
        <v/>
      </c>
      <c r="AQ519" s="89" t="str">
        <f t="shared" si="48"/>
        <v/>
      </c>
      <c r="AR519" s="39"/>
      <c r="AS519" s="234"/>
      <c r="AT519" s="39"/>
    </row>
    <row r="520" spans="2:46" ht="13.5" customHeight="1" x14ac:dyDescent="0.15">
      <c r="B520" s="290"/>
      <c r="C520" s="29" t="s">
        <v>36</v>
      </c>
      <c r="D520" s="187"/>
      <c r="E520" s="58"/>
      <c r="F520" s="188"/>
      <c r="G520" s="188"/>
      <c r="H520" s="188"/>
      <c r="I520" s="64"/>
      <c r="J520" s="64"/>
      <c r="K520" s="189"/>
      <c r="L520" s="259"/>
      <c r="M520" s="259"/>
      <c r="N520" s="58"/>
      <c r="O520" s="30"/>
      <c r="P520" s="58"/>
      <c r="Q520" s="30"/>
      <c r="R520" s="134"/>
      <c r="S520" s="206"/>
      <c r="T520" s="290"/>
      <c r="U520" s="29" t="s">
        <v>36</v>
      </c>
      <c r="V520" s="187"/>
      <c r="W520" s="58"/>
      <c r="X520" s="188"/>
      <c r="Y520" s="188"/>
      <c r="Z520" s="188"/>
      <c r="AA520" s="64"/>
      <c r="AB520" s="64"/>
      <c r="AC520" s="189"/>
      <c r="AD520" s="259"/>
      <c r="AE520" s="259"/>
      <c r="AF520" s="58"/>
      <c r="AG520" s="30"/>
      <c r="AH520" s="58"/>
      <c r="AI520" s="30"/>
      <c r="AJ520" s="134"/>
      <c r="AK520" s="208"/>
      <c r="AL520" s="290"/>
      <c r="AM520" s="88" t="str">
        <f t="shared" si="44"/>
        <v/>
      </c>
      <c r="AN520" s="123" t="str">
        <f t="shared" si="45"/>
        <v/>
      </c>
      <c r="AO520" s="123" t="str">
        <f t="shared" si="46"/>
        <v/>
      </c>
      <c r="AP520" s="123" t="str">
        <f t="shared" si="47"/>
        <v/>
      </c>
      <c r="AQ520" s="89" t="str">
        <f t="shared" si="48"/>
        <v/>
      </c>
      <c r="AR520" s="39"/>
      <c r="AS520" s="234"/>
      <c r="AT520" s="39"/>
    </row>
    <row r="521" spans="2:46" ht="13.5" customHeight="1" x14ac:dyDescent="0.15">
      <c r="B521" s="290"/>
      <c r="C521" s="29" t="s">
        <v>38</v>
      </c>
      <c r="D521" s="187"/>
      <c r="E521" s="58"/>
      <c r="F521" s="188"/>
      <c r="G521" s="188"/>
      <c r="H521" s="188"/>
      <c r="I521" s="64"/>
      <c r="J521" s="64"/>
      <c r="K521" s="189"/>
      <c r="L521" s="259"/>
      <c r="M521" s="259"/>
      <c r="N521" s="58"/>
      <c r="O521" s="30"/>
      <c r="P521" s="58"/>
      <c r="Q521" s="30"/>
      <c r="R521" s="134"/>
      <c r="S521" s="206"/>
      <c r="T521" s="290"/>
      <c r="U521" s="29" t="s">
        <v>38</v>
      </c>
      <c r="V521" s="187"/>
      <c r="W521" s="58"/>
      <c r="X521" s="188"/>
      <c r="Y521" s="188"/>
      <c r="Z521" s="188"/>
      <c r="AA521" s="64"/>
      <c r="AB521" s="64"/>
      <c r="AC521" s="189"/>
      <c r="AD521" s="259"/>
      <c r="AE521" s="259"/>
      <c r="AF521" s="58"/>
      <c r="AG521" s="30"/>
      <c r="AH521" s="58"/>
      <c r="AI521" s="30"/>
      <c r="AJ521" s="134"/>
      <c r="AK521" s="208"/>
      <c r="AL521" s="290"/>
      <c r="AM521" s="88" t="str">
        <f t="shared" si="44"/>
        <v/>
      </c>
      <c r="AN521" s="123" t="str">
        <f t="shared" si="45"/>
        <v/>
      </c>
      <c r="AO521" s="123" t="str">
        <f t="shared" si="46"/>
        <v/>
      </c>
      <c r="AP521" s="123" t="str">
        <f t="shared" si="47"/>
        <v/>
      </c>
      <c r="AQ521" s="89" t="str">
        <f t="shared" si="48"/>
        <v/>
      </c>
      <c r="AR521" s="39"/>
      <c r="AS521" s="234"/>
      <c r="AT521" s="39"/>
    </row>
    <row r="522" spans="2:46" ht="13.5" customHeight="1" thickBot="1" x14ac:dyDescent="0.2">
      <c r="B522" s="291"/>
      <c r="C522" s="29"/>
      <c r="D522" s="187"/>
      <c r="E522" s="58"/>
      <c r="F522" s="190"/>
      <c r="G522" s="190"/>
      <c r="H522" s="190"/>
      <c r="I522" s="58"/>
      <c r="J522" s="58"/>
      <c r="K522" s="189"/>
      <c r="L522" s="259"/>
      <c r="M522" s="259"/>
      <c r="N522" s="58"/>
      <c r="O522" s="30"/>
      <c r="P522" s="58"/>
      <c r="Q522" s="30"/>
      <c r="R522" s="185"/>
      <c r="S522" s="206"/>
      <c r="T522" s="291"/>
      <c r="U522" s="29"/>
      <c r="V522" s="187"/>
      <c r="W522" s="58"/>
      <c r="X522" s="190"/>
      <c r="Y522" s="190"/>
      <c r="Z522" s="190"/>
      <c r="AA522" s="58"/>
      <c r="AB522" s="58"/>
      <c r="AC522" s="189"/>
      <c r="AD522" s="259"/>
      <c r="AE522" s="259"/>
      <c r="AF522" s="58"/>
      <c r="AG522" s="30"/>
      <c r="AH522" s="58"/>
      <c r="AI522" s="30"/>
      <c r="AJ522" s="185"/>
      <c r="AK522" s="208"/>
      <c r="AL522" s="291"/>
      <c r="AM522" s="124" t="str">
        <f t="shared" si="44"/>
        <v/>
      </c>
      <c r="AN522" s="125" t="str">
        <f t="shared" si="45"/>
        <v/>
      </c>
      <c r="AO522" s="125" t="str">
        <f t="shared" si="46"/>
        <v/>
      </c>
      <c r="AP522" s="125" t="str">
        <f t="shared" si="47"/>
        <v/>
      </c>
      <c r="AQ522" s="126" t="str">
        <f t="shared" si="48"/>
        <v/>
      </c>
      <c r="AR522" s="39"/>
      <c r="AS522" s="234"/>
      <c r="AT522" s="39"/>
    </row>
    <row r="523" spans="2:46" ht="13.5" customHeight="1" x14ac:dyDescent="0.15">
      <c r="B523" s="289" t="s">
        <v>170</v>
      </c>
      <c r="C523" s="27" t="s">
        <v>34</v>
      </c>
      <c r="D523" s="41"/>
      <c r="E523" s="57"/>
      <c r="F523" s="98"/>
      <c r="G523" s="98"/>
      <c r="H523" s="98"/>
      <c r="I523" s="62"/>
      <c r="J523" s="62"/>
      <c r="K523" s="63"/>
      <c r="L523" s="258"/>
      <c r="M523" s="258"/>
      <c r="N523" s="57"/>
      <c r="O523" s="28"/>
      <c r="P523" s="57"/>
      <c r="Q523" s="28"/>
      <c r="R523" s="133"/>
      <c r="S523" s="206"/>
      <c r="T523" s="289" t="s">
        <v>170</v>
      </c>
      <c r="U523" s="27" t="s">
        <v>34</v>
      </c>
      <c r="V523" s="41"/>
      <c r="W523" s="57"/>
      <c r="X523" s="98"/>
      <c r="Y523" s="98"/>
      <c r="Z523" s="98"/>
      <c r="AA523" s="62"/>
      <c r="AB523" s="62"/>
      <c r="AC523" s="63"/>
      <c r="AD523" s="258"/>
      <c r="AE523" s="258"/>
      <c r="AF523" s="57"/>
      <c r="AG523" s="28"/>
      <c r="AH523" s="57"/>
      <c r="AI523" s="28"/>
      <c r="AJ523" s="133"/>
      <c r="AK523" s="208"/>
      <c r="AL523" s="289" t="s">
        <v>170</v>
      </c>
      <c r="AM523" s="121" t="str">
        <f t="shared" si="44"/>
        <v/>
      </c>
      <c r="AN523" s="97" t="str">
        <f t="shared" si="45"/>
        <v/>
      </c>
      <c r="AO523" s="97" t="str">
        <f t="shared" si="46"/>
        <v/>
      </c>
      <c r="AP523" s="97" t="str">
        <f t="shared" si="47"/>
        <v/>
      </c>
      <c r="AQ523" s="122" t="str">
        <f t="shared" si="48"/>
        <v/>
      </c>
      <c r="AR523" s="39"/>
      <c r="AS523" s="234"/>
      <c r="AT523" s="39"/>
    </row>
    <row r="524" spans="2:46" ht="13.5" customHeight="1" x14ac:dyDescent="0.15">
      <c r="B524" s="290"/>
      <c r="C524" s="29" t="s">
        <v>35</v>
      </c>
      <c r="D524" s="187"/>
      <c r="E524" s="58"/>
      <c r="F524" s="188"/>
      <c r="G524" s="188"/>
      <c r="H524" s="188"/>
      <c r="I524" s="64"/>
      <c r="J524" s="64"/>
      <c r="K524" s="189"/>
      <c r="L524" s="259"/>
      <c r="M524" s="259"/>
      <c r="N524" s="58"/>
      <c r="O524" s="30"/>
      <c r="P524" s="58"/>
      <c r="Q524" s="30"/>
      <c r="R524" s="134"/>
      <c r="S524" s="206"/>
      <c r="T524" s="290"/>
      <c r="U524" s="29" t="s">
        <v>35</v>
      </c>
      <c r="V524" s="187"/>
      <c r="W524" s="58"/>
      <c r="X524" s="188"/>
      <c r="Y524" s="188"/>
      <c r="Z524" s="188"/>
      <c r="AA524" s="64"/>
      <c r="AB524" s="64"/>
      <c r="AC524" s="189"/>
      <c r="AD524" s="259"/>
      <c r="AE524" s="259"/>
      <c r="AF524" s="58"/>
      <c r="AG524" s="30"/>
      <c r="AH524" s="58"/>
      <c r="AI524" s="30"/>
      <c r="AJ524" s="134"/>
      <c r="AK524" s="208"/>
      <c r="AL524" s="290"/>
      <c r="AM524" s="88" t="str">
        <f t="shared" si="44"/>
        <v/>
      </c>
      <c r="AN524" s="123" t="str">
        <f t="shared" si="45"/>
        <v/>
      </c>
      <c r="AO524" s="123" t="str">
        <f t="shared" si="46"/>
        <v/>
      </c>
      <c r="AP524" s="123" t="str">
        <f t="shared" si="47"/>
        <v/>
      </c>
      <c r="AQ524" s="89" t="str">
        <f t="shared" si="48"/>
        <v/>
      </c>
      <c r="AR524" s="39"/>
      <c r="AS524" s="234"/>
      <c r="AT524" s="39"/>
    </row>
    <row r="525" spans="2:46" ht="13.5" customHeight="1" x14ac:dyDescent="0.15">
      <c r="B525" s="290"/>
      <c r="C525" s="29" t="s">
        <v>36</v>
      </c>
      <c r="D525" s="187"/>
      <c r="E525" s="58"/>
      <c r="F525" s="188"/>
      <c r="G525" s="188"/>
      <c r="H525" s="188"/>
      <c r="I525" s="64"/>
      <c r="J525" s="64"/>
      <c r="K525" s="189"/>
      <c r="L525" s="259"/>
      <c r="M525" s="259"/>
      <c r="N525" s="58"/>
      <c r="O525" s="30"/>
      <c r="P525" s="58"/>
      <c r="Q525" s="30"/>
      <c r="R525" s="134"/>
      <c r="S525" s="206"/>
      <c r="T525" s="290"/>
      <c r="U525" s="29" t="s">
        <v>36</v>
      </c>
      <c r="V525" s="187"/>
      <c r="W525" s="58"/>
      <c r="X525" s="188"/>
      <c r="Y525" s="188"/>
      <c r="Z525" s="188"/>
      <c r="AA525" s="64"/>
      <c r="AB525" s="64"/>
      <c r="AC525" s="189"/>
      <c r="AD525" s="259"/>
      <c r="AE525" s="259"/>
      <c r="AF525" s="58"/>
      <c r="AG525" s="30"/>
      <c r="AH525" s="58"/>
      <c r="AI525" s="30"/>
      <c r="AJ525" s="134"/>
      <c r="AK525" s="208"/>
      <c r="AL525" s="290"/>
      <c r="AM525" s="88" t="str">
        <f t="shared" si="44"/>
        <v/>
      </c>
      <c r="AN525" s="123" t="str">
        <f t="shared" si="45"/>
        <v/>
      </c>
      <c r="AO525" s="123" t="str">
        <f t="shared" si="46"/>
        <v/>
      </c>
      <c r="AP525" s="123" t="str">
        <f t="shared" si="47"/>
        <v/>
      </c>
      <c r="AQ525" s="89" t="str">
        <f t="shared" si="48"/>
        <v/>
      </c>
      <c r="AR525" s="39"/>
      <c r="AS525" s="234"/>
      <c r="AT525" s="39"/>
    </row>
    <row r="526" spans="2:46" ht="13.5" customHeight="1" x14ac:dyDescent="0.15">
      <c r="B526" s="290"/>
      <c r="C526" s="29" t="s">
        <v>38</v>
      </c>
      <c r="D526" s="187"/>
      <c r="E526" s="58"/>
      <c r="F526" s="188"/>
      <c r="G526" s="188"/>
      <c r="H526" s="188"/>
      <c r="I526" s="64"/>
      <c r="J526" s="64"/>
      <c r="K526" s="189"/>
      <c r="L526" s="259"/>
      <c r="M526" s="259"/>
      <c r="N526" s="58"/>
      <c r="O526" s="30"/>
      <c r="P526" s="58"/>
      <c r="Q526" s="30"/>
      <c r="R526" s="134"/>
      <c r="S526" s="206"/>
      <c r="T526" s="290"/>
      <c r="U526" s="29" t="s">
        <v>38</v>
      </c>
      <c r="V526" s="187"/>
      <c r="W526" s="58"/>
      <c r="X526" s="188"/>
      <c r="Y526" s="188"/>
      <c r="Z526" s="188"/>
      <c r="AA526" s="64"/>
      <c r="AB526" s="64"/>
      <c r="AC526" s="189"/>
      <c r="AD526" s="259"/>
      <c r="AE526" s="259"/>
      <c r="AF526" s="58"/>
      <c r="AG526" s="30"/>
      <c r="AH526" s="58"/>
      <c r="AI526" s="30"/>
      <c r="AJ526" s="134"/>
      <c r="AK526" s="208"/>
      <c r="AL526" s="290"/>
      <c r="AM526" s="88" t="str">
        <f t="shared" si="44"/>
        <v/>
      </c>
      <c r="AN526" s="123" t="str">
        <f t="shared" si="45"/>
        <v/>
      </c>
      <c r="AO526" s="123" t="str">
        <f t="shared" si="46"/>
        <v/>
      </c>
      <c r="AP526" s="123" t="str">
        <f t="shared" si="47"/>
        <v/>
      </c>
      <c r="AQ526" s="89" t="str">
        <f t="shared" si="48"/>
        <v/>
      </c>
      <c r="AR526" s="39"/>
      <c r="AS526" s="234"/>
      <c r="AT526" s="39"/>
    </row>
    <row r="527" spans="2:46" ht="13.5" customHeight="1" thickBot="1" x14ac:dyDescent="0.2">
      <c r="B527" s="291"/>
      <c r="C527" s="29"/>
      <c r="D527" s="187"/>
      <c r="E527" s="58"/>
      <c r="F527" s="190"/>
      <c r="G527" s="190"/>
      <c r="H527" s="190"/>
      <c r="I527" s="58"/>
      <c r="J527" s="58"/>
      <c r="K527" s="189"/>
      <c r="L527" s="259"/>
      <c r="M527" s="259"/>
      <c r="N527" s="58"/>
      <c r="O527" s="30"/>
      <c r="P527" s="58"/>
      <c r="Q527" s="30"/>
      <c r="R527" s="185"/>
      <c r="S527" s="206"/>
      <c r="T527" s="291"/>
      <c r="U527" s="29"/>
      <c r="V527" s="187"/>
      <c r="W527" s="58"/>
      <c r="X527" s="190"/>
      <c r="Y527" s="190"/>
      <c r="Z527" s="190"/>
      <c r="AA527" s="58"/>
      <c r="AB527" s="58"/>
      <c r="AC527" s="189"/>
      <c r="AD527" s="259"/>
      <c r="AE527" s="259"/>
      <c r="AF527" s="58"/>
      <c r="AG527" s="30"/>
      <c r="AH527" s="58"/>
      <c r="AI527" s="30"/>
      <c r="AJ527" s="185"/>
      <c r="AK527" s="208"/>
      <c r="AL527" s="291"/>
      <c r="AM527" s="124" t="str">
        <f t="shared" si="44"/>
        <v/>
      </c>
      <c r="AN527" s="125" t="str">
        <f t="shared" si="45"/>
        <v/>
      </c>
      <c r="AO527" s="125" t="str">
        <f t="shared" si="46"/>
        <v/>
      </c>
      <c r="AP527" s="125" t="str">
        <f t="shared" si="47"/>
        <v/>
      </c>
      <c r="AQ527" s="126" t="str">
        <f t="shared" si="48"/>
        <v/>
      </c>
      <c r="AR527" s="39"/>
      <c r="AS527" s="234"/>
      <c r="AT527" s="39"/>
    </row>
    <row r="528" spans="2:46" ht="13.5" customHeight="1" x14ac:dyDescent="0.15">
      <c r="B528" s="289" t="s">
        <v>171</v>
      </c>
      <c r="C528" s="27" t="s">
        <v>34</v>
      </c>
      <c r="D528" s="41"/>
      <c r="E528" s="57"/>
      <c r="F528" s="98"/>
      <c r="G528" s="98"/>
      <c r="H528" s="98"/>
      <c r="I528" s="62"/>
      <c r="J528" s="62"/>
      <c r="K528" s="63"/>
      <c r="L528" s="258"/>
      <c r="M528" s="258"/>
      <c r="N528" s="57"/>
      <c r="O528" s="28"/>
      <c r="P528" s="57"/>
      <c r="Q528" s="28"/>
      <c r="R528" s="133"/>
      <c r="S528" s="206"/>
      <c r="T528" s="289" t="s">
        <v>171</v>
      </c>
      <c r="U528" s="27" t="s">
        <v>34</v>
      </c>
      <c r="V528" s="41"/>
      <c r="W528" s="57"/>
      <c r="X528" s="98"/>
      <c r="Y528" s="98"/>
      <c r="Z528" s="98"/>
      <c r="AA528" s="62"/>
      <c r="AB528" s="62"/>
      <c r="AC528" s="63"/>
      <c r="AD528" s="258"/>
      <c r="AE528" s="258"/>
      <c r="AF528" s="57"/>
      <c r="AG528" s="28"/>
      <c r="AH528" s="57"/>
      <c r="AI528" s="28"/>
      <c r="AJ528" s="133"/>
      <c r="AK528" s="208"/>
      <c r="AL528" s="289" t="s">
        <v>171</v>
      </c>
      <c r="AM528" s="121" t="str">
        <f t="shared" si="44"/>
        <v/>
      </c>
      <c r="AN528" s="97" t="str">
        <f t="shared" si="45"/>
        <v/>
      </c>
      <c r="AO528" s="97" t="str">
        <f t="shared" si="46"/>
        <v/>
      </c>
      <c r="AP528" s="97" t="str">
        <f t="shared" si="47"/>
        <v/>
      </c>
      <c r="AQ528" s="122" t="str">
        <f t="shared" si="48"/>
        <v/>
      </c>
      <c r="AR528" s="39"/>
      <c r="AS528" s="234"/>
      <c r="AT528" s="39"/>
    </row>
    <row r="529" spans="2:46" ht="13.5" customHeight="1" x14ac:dyDescent="0.15">
      <c r="B529" s="290"/>
      <c r="C529" s="29" t="s">
        <v>35</v>
      </c>
      <c r="D529" s="187"/>
      <c r="E529" s="58"/>
      <c r="F529" s="188"/>
      <c r="G529" s="188"/>
      <c r="H529" s="188"/>
      <c r="I529" s="64"/>
      <c r="J529" s="64"/>
      <c r="K529" s="189"/>
      <c r="L529" s="259"/>
      <c r="M529" s="259"/>
      <c r="N529" s="58"/>
      <c r="O529" s="30"/>
      <c r="P529" s="58"/>
      <c r="Q529" s="30"/>
      <c r="R529" s="134"/>
      <c r="S529" s="206"/>
      <c r="T529" s="290"/>
      <c r="U529" s="29" t="s">
        <v>35</v>
      </c>
      <c r="V529" s="187"/>
      <c r="W529" s="58"/>
      <c r="X529" s="188"/>
      <c r="Y529" s="188"/>
      <c r="Z529" s="188"/>
      <c r="AA529" s="64"/>
      <c r="AB529" s="64"/>
      <c r="AC529" s="189"/>
      <c r="AD529" s="259"/>
      <c r="AE529" s="259"/>
      <c r="AF529" s="58"/>
      <c r="AG529" s="30"/>
      <c r="AH529" s="58"/>
      <c r="AI529" s="30"/>
      <c r="AJ529" s="134"/>
      <c r="AK529" s="208"/>
      <c r="AL529" s="290"/>
      <c r="AM529" s="88" t="str">
        <f t="shared" si="44"/>
        <v/>
      </c>
      <c r="AN529" s="123" t="str">
        <f t="shared" si="45"/>
        <v/>
      </c>
      <c r="AO529" s="123" t="str">
        <f t="shared" si="46"/>
        <v/>
      </c>
      <c r="AP529" s="123" t="str">
        <f t="shared" si="47"/>
        <v/>
      </c>
      <c r="AQ529" s="89" t="str">
        <f t="shared" si="48"/>
        <v/>
      </c>
      <c r="AR529" s="39"/>
      <c r="AS529" s="234"/>
      <c r="AT529" s="39"/>
    </row>
    <row r="530" spans="2:46" ht="13.5" customHeight="1" x14ac:dyDescent="0.15">
      <c r="B530" s="290"/>
      <c r="C530" s="29" t="s">
        <v>36</v>
      </c>
      <c r="D530" s="187"/>
      <c r="E530" s="58"/>
      <c r="F530" s="188"/>
      <c r="G530" s="188"/>
      <c r="H530" s="188"/>
      <c r="I530" s="64"/>
      <c r="J530" s="64"/>
      <c r="K530" s="189"/>
      <c r="L530" s="259"/>
      <c r="M530" s="259"/>
      <c r="N530" s="58"/>
      <c r="O530" s="30"/>
      <c r="P530" s="58"/>
      <c r="Q530" s="30"/>
      <c r="R530" s="134"/>
      <c r="S530" s="206"/>
      <c r="T530" s="290"/>
      <c r="U530" s="29" t="s">
        <v>36</v>
      </c>
      <c r="V530" s="187"/>
      <c r="W530" s="58"/>
      <c r="X530" s="188"/>
      <c r="Y530" s="188"/>
      <c r="Z530" s="188"/>
      <c r="AA530" s="64"/>
      <c r="AB530" s="64"/>
      <c r="AC530" s="189"/>
      <c r="AD530" s="259"/>
      <c r="AE530" s="259"/>
      <c r="AF530" s="58"/>
      <c r="AG530" s="30"/>
      <c r="AH530" s="58"/>
      <c r="AI530" s="30"/>
      <c r="AJ530" s="134"/>
      <c r="AK530" s="208"/>
      <c r="AL530" s="290"/>
      <c r="AM530" s="88" t="str">
        <f t="shared" si="44"/>
        <v/>
      </c>
      <c r="AN530" s="123" t="str">
        <f t="shared" si="45"/>
        <v/>
      </c>
      <c r="AO530" s="123" t="str">
        <f t="shared" si="46"/>
        <v/>
      </c>
      <c r="AP530" s="123" t="str">
        <f t="shared" si="47"/>
        <v/>
      </c>
      <c r="AQ530" s="89" t="str">
        <f t="shared" si="48"/>
        <v/>
      </c>
      <c r="AR530" s="39"/>
      <c r="AS530" s="234"/>
      <c r="AT530" s="39"/>
    </row>
    <row r="531" spans="2:46" ht="13.5" customHeight="1" x14ac:dyDescent="0.15">
      <c r="B531" s="290"/>
      <c r="C531" s="29" t="s">
        <v>38</v>
      </c>
      <c r="D531" s="187"/>
      <c r="E531" s="58"/>
      <c r="F531" s="188"/>
      <c r="G531" s="188"/>
      <c r="H531" s="188"/>
      <c r="I531" s="64"/>
      <c r="J531" s="64"/>
      <c r="K531" s="189"/>
      <c r="L531" s="259"/>
      <c r="M531" s="259"/>
      <c r="N531" s="58"/>
      <c r="O531" s="30"/>
      <c r="P531" s="58"/>
      <c r="Q531" s="30"/>
      <c r="R531" s="134"/>
      <c r="S531" s="206"/>
      <c r="T531" s="290"/>
      <c r="U531" s="29" t="s">
        <v>38</v>
      </c>
      <c r="V531" s="187"/>
      <c r="W531" s="58"/>
      <c r="X531" s="188"/>
      <c r="Y531" s="188"/>
      <c r="Z531" s="188"/>
      <c r="AA531" s="64"/>
      <c r="AB531" s="64"/>
      <c r="AC531" s="189"/>
      <c r="AD531" s="259"/>
      <c r="AE531" s="259"/>
      <c r="AF531" s="58"/>
      <c r="AG531" s="30"/>
      <c r="AH531" s="58"/>
      <c r="AI531" s="30"/>
      <c r="AJ531" s="134"/>
      <c r="AK531" s="208"/>
      <c r="AL531" s="290"/>
      <c r="AM531" s="88" t="str">
        <f t="shared" si="44"/>
        <v/>
      </c>
      <c r="AN531" s="123" t="str">
        <f t="shared" si="45"/>
        <v/>
      </c>
      <c r="AO531" s="123" t="str">
        <f t="shared" si="46"/>
        <v/>
      </c>
      <c r="AP531" s="123" t="str">
        <f t="shared" si="47"/>
        <v/>
      </c>
      <c r="AQ531" s="89" t="str">
        <f t="shared" si="48"/>
        <v/>
      </c>
      <c r="AR531" s="39"/>
      <c r="AS531" s="234"/>
      <c r="AT531" s="39"/>
    </row>
    <row r="532" spans="2:46" ht="13.5" customHeight="1" thickBot="1" x14ac:dyDescent="0.2">
      <c r="B532" s="291"/>
      <c r="C532" s="29"/>
      <c r="D532" s="187"/>
      <c r="E532" s="58"/>
      <c r="F532" s="190"/>
      <c r="G532" s="190"/>
      <c r="H532" s="190"/>
      <c r="I532" s="58"/>
      <c r="J532" s="58"/>
      <c r="K532" s="189"/>
      <c r="L532" s="259"/>
      <c r="M532" s="259"/>
      <c r="N532" s="58"/>
      <c r="O532" s="30"/>
      <c r="P532" s="58"/>
      <c r="Q532" s="30"/>
      <c r="R532" s="185"/>
      <c r="S532" s="206"/>
      <c r="T532" s="291"/>
      <c r="U532" s="29"/>
      <c r="V532" s="187"/>
      <c r="W532" s="58"/>
      <c r="X532" s="190"/>
      <c r="Y532" s="190"/>
      <c r="Z532" s="190"/>
      <c r="AA532" s="58"/>
      <c r="AB532" s="58"/>
      <c r="AC532" s="189"/>
      <c r="AD532" s="259"/>
      <c r="AE532" s="259"/>
      <c r="AF532" s="58"/>
      <c r="AG532" s="30"/>
      <c r="AH532" s="58"/>
      <c r="AI532" s="30"/>
      <c r="AJ532" s="185"/>
      <c r="AK532" s="208"/>
      <c r="AL532" s="291"/>
      <c r="AM532" s="124" t="str">
        <f t="shared" si="44"/>
        <v/>
      </c>
      <c r="AN532" s="125" t="str">
        <f t="shared" si="45"/>
        <v/>
      </c>
      <c r="AO532" s="125" t="str">
        <f t="shared" si="46"/>
        <v/>
      </c>
      <c r="AP532" s="125" t="str">
        <f t="shared" si="47"/>
        <v/>
      </c>
      <c r="AQ532" s="126" t="str">
        <f t="shared" si="48"/>
        <v/>
      </c>
      <c r="AR532" s="39"/>
      <c r="AS532" s="234"/>
      <c r="AT532" s="39"/>
    </row>
    <row r="533" spans="2:46" ht="13.5" customHeight="1" x14ac:dyDescent="0.15">
      <c r="B533" s="289" t="s">
        <v>172</v>
      </c>
      <c r="C533" s="27" t="s">
        <v>34</v>
      </c>
      <c r="D533" s="41"/>
      <c r="E533" s="57"/>
      <c r="F533" s="98"/>
      <c r="G533" s="98"/>
      <c r="H533" s="98"/>
      <c r="I533" s="62"/>
      <c r="J533" s="62"/>
      <c r="K533" s="63"/>
      <c r="L533" s="258"/>
      <c r="M533" s="258"/>
      <c r="N533" s="57"/>
      <c r="O533" s="28"/>
      <c r="P533" s="57"/>
      <c r="Q533" s="28"/>
      <c r="R533" s="133"/>
      <c r="S533" s="206"/>
      <c r="T533" s="289" t="s">
        <v>172</v>
      </c>
      <c r="U533" s="27" t="s">
        <v>34</v>
      </c>
      <c r="V533" s="41"/>
      <c r="W533" s="57"/>
      <c r="X533" s="98"/>
      <c r="Y533" s="98"/>
      <c r="Z533" s="98"/>
      <c r="AA533" s="62"/>
      <c r="AB533" s="62"/>
      <c r="AC533" s="63"/>
      <c r="AD533" s="258"/>
      <c r="AE533" s="258"/>
      <c r="AF533" s="57"/>
      <c r="AG533" s="28"/>
      <c r="AH533" s="57"/>
      <c r="AI533" s="28"/>
      <c r="AJ533" s="133"/>
      <c r="AK533" s="208"/>
      <c r="AL533" s="289" t="s">
        <v>172</v>
      </c>
      <c r="AM533" s="121" t="str">
        <f t="shared" si="44"/>
        <v/>
      </c>
      <c r="AN533" s="97" t="str">
        <f t="shared" si="45"/>
        <v/>
      </c>
      <c r="AO533" s="97" t="str">
        <f t="shared" si="46"/>
        <v/>
      </c>
      <c r="AP533" s="97" t="str">
        <f t="shared" si="47"/>
        <v/>
      </c>
      <c r="AQ533" s="122" t="str">
        <f t="shared" si="48"/>
        <v/>
      </c>
      <c r="AR533" s="39"/>
      <c r="AS533" s="234"/>
      <c r="AT533" s="39"/>
    </row>
    <row r="534" spans="2:46" ht="13.5" customHeight="1" x14ac:dyDescent="0.15">
      <c r="B534" s="290"/>
      <c r="C534" s="29" t="s">
        <v>35</v>
      </c>
      <c r="D534" s="187"/>
      <c r="E534" s="58"/>
      <c r="F534" s="188"/>
      <c r="G534" s="188"/>
      <c r="H534" s="188"/>
      <c r="I534" s="64"/>
      <c r="J534" s="64"/>
      <c r="K534" s="189"/>
      <c r="L534" s="259"/>
      <c r="M534" s="259"/>
      <c r="N534" s="58"/>
      <c r="O534" s="30"/>
      <c r="P534" s="58"/>
      <c r="Q534" s="30"/>
      <c r="R534" s="134"/>
      <c r="S534" s="206"/>
      <c r="T534" s="290"/>
      <c r="U534" s="29" t="s">
        <v>35</v>
      </c>
      <c r="V534" s="187"/>
      <c r="W534" s="58"/>
      <c r="X534" s="188"/>
      <c r="Y534" s="188"/>
      <c r="Z534" s="188"/>
      <c r="AA534" s="64"/>
      <c r="AB534" s="64"/>
      <c r="AC534" s="189"/>
      <c r="AD534" s="259"/>
      <c r="AE534" s="259"/>
      <c r="AF534" s="58"/>
      <c r="AG534" s="30"/>
      <c r="AH534" s="58"/>
      <c r="AI534" s="30"/>
      <c r="AJ534" s="134"/>
      <c r="AK534" s="208"/>
      <c r="AL534" s="290"/>
      <c r="AM534" s="88" t="str">
        <f t="shared" si="44"/>
        <v/>
      </c>
      <c r="AN534" s="123" t="str">
        <f t="shared" si="45"/>
        <v/>
      </c>
      <c r="AO534" s="123" t="str">
        <f t="shared" si="46"/>
        <v/>
      </c>
      <c r="AP534" s="123" t="str">
        <f t="shared" si="47"/>
        <v/>
      </c>
      <c r="AQ534" s="89" t="str">
        <f t="shared" si="48"/>
        <v/>
      </c>
      <c r="AR534" s="39"/>
      <c r="AS534" s="234"/>
      <c r="AT534" s="39"/>
    </row>
    <row r="535" spans="2:46" ht="13.5" customHeight="1" x14ac:dyDescent="0.15">
      <c r="B535" s="290"/>
      <c r="C535" s="29" t="s">
        <v>36</v>
      </c>
      <c r="D535" s="187"/>
      <c r="E535" s="58"/>
      <c r="F535" s="188"/>
      <c r="G535" s="188"/>
      <c r="H535" s="188"/>
      <c r="I535" s="64"/>
      <c r="J535" s="64"/>
      <c r="K535" s="189"/>
      <c r="L535" s="259"/>
      <c r="M535" s="259"/>
      <c r="N535" s="58"/>
      <c r="O535" s="30"/>
      <c r="P535" s="58"/>
      <c r="Q535" s="30"/>
      <c r="R535" s="134"/>
      <c r="S535" s="206"/>
      <c r="T535" s="290"/>
      <c r="U535" s="29" t="s">
        <v>36</v>
      </c>
      <c r="V535" s="187"/>
      <c r="W535" s="58"/>
      <c r="X535" s="188"/>
      <c r="Y535" s="188"/>
      <c r="Z535" s="188"/>
      <c r="AA535" s="64"/>
      <c r="AB535" s="64"/>
      <c r="AC535" s="189"/>
      <c r="AD535" s="259"/>
      <c r="AE535" s="259"/>
      <c r="AF535" s="58"/>
      <c r="AG535" s="30"/>
      <c r="AH535" s="58"/>
      <c r="AI535" s="30"/>
      <c r="AJ535" s="134"/>
      <c r="AK535" s="208"/>
      <c r="AL535" s="290"/>
      <c r="AM535" s="88" t="str">
        <f t="shared" si="44"/>
        <v/>
      </c>
      <c r="AN535" s="123" t="str">
        <f t="shared" si="45"/>
        <v/>
      </c>
      <c r="AO535" s="123" t="str">
        <f t="shared" si="46"/>
        <v/>
      </c>
      <c r="AP535" s="123" t="str">
        <f t="shared" si="47"/>
        <v/>
      </c>
      <c r="AQ535" s="89" t="str">
        <f t="shared" si="48"/>
        <v/>
      </c>
      <c r="AR535" s="39"/>
      <c r="AS535" s="234"/>
      <c r="AT535" s="39"/>
    </row>
    <row r="536" spans="2:46" ht="13.5" customHeight="1" x14ac:dyDescent="0.15">
      <c r="B536" s="290"/>
      <c r="C536" s="29" t="s">
        <v>38</v>
      </c>
      <c r="D536" s="187"/>
      <c r="E536" s="58"/>
      <c r="F536" s="188"/>
      <c r="G536" s="188"/>
      <c r="H536" s="188"/>
      <c r="I536" s="64"/>
      <c r="J536" s="64"/>
      <c r="K536" s="189"/>
      <c r="L536" s="259"/>
      <c r="M536" s="259"/>
      <c r="N536" s="58"/>
      <c r="O536" s="30"/>
      <c r="P536" s="58"/>
      <c r="Q536" s="30"/>
      <c r="R536" s="134"/>
      <c r="S536" s="206"/>
      <c r="T536" s="290"/>
      <c r="U536" s="29" t="s">
        <v>38</v>
      </c>
      <c r="V536" s="187"/>
      <c r="W536" s="58"/>
      <c r="X536" s="188"/>
      <c r="Y536" s="188"/>
      <c r="Z536" s="188"/>
      <c r="AA536" s="64"/>
      <c r="AB536" s="64"/>
      <c r="AC536" s="189"/>
      <c r="AD536" s="259"/>
      <c r="AE536" s="259"/>
      <c r="AF536" s="58"/>
      <c r="AG536" s="30"/>
      <c r="AH536" s="58"/>
      <c r="AI536" s="30"/>
      <c r="AJ536" s="134"/>
      <c r="AK536" s="208"/>
      <c r="AL536" s="290"/>
      <c r="AM536" s="88" t="str">
        <f t="shared" si="44"/>
        <v/>
      </c>
      <c r="AN536" s="123" t="str">
        <f t="shared" si="45"/>
        <v/>
      </c>
      <c r="AO536" s="123" t="str">
        <f t="shared" si="46"/>
        <v/>
      </c>
      <c r="AP536" s="123" t="str">
        <f t="shared" si="47"/>
        <v/>
      </c>
      <c r="AQ536" s="89" t="str">
        <f t="shared" si="48"/>
        <v/>
      </c>
      <c r="AR536" s="39"/>
      <c r="AS536" s="234"/>
      <c r="AT536" s="39"/>
    </row>
    <row r="537" spans="2:46" ht="13.5" customHeight="1" thickBot="1" x14ac:dyDescent="0.2">
      <c r="B537" s="291"/>
      <c r="C537" s="29"/>
      <c r="D537" s="187"/>
      <c r="E537" s="58"/>
      <c r="F537" s="190"/>
      <c r="G537" s="190"/>
      <c r="H537" s="190"/>
      <c r="I537" s="58"/>
      <c r="J537" s="58"/>
      <c r="K537" s="189"/>
      <c r="L537" s="259"/>
      <c r="M537" s="259"/>
      <c r="N537" s="58"/>
      <c r="O537" s="30"/>
      <c r="P537" s="58"/>
      <c r="Q537" s="30"/>
      <c r="R537" s="185"/>
      <c r="S537" s="206"/>
      <c r="T537" s="291"/>
      <c r="U537" s="29"/>
      <c r="V537" s="187"/>
      <c r="W537" s="58"/>
      <c r="X537" s="190"/>
      <c r="Y537" s="190"/>
      <c r="Z537" s="190"/>
      <c r="AA537" s="58"/>
      <c r="AB537" s="58"/>
      <c r="AC537" s="189"/>
      <c r="AD537" s="259"/>
      <c r="AE537" s="259"/>
      <c r="AF537" s="58"/>
      <c r="AG537" s="30"/>
      <c r="AH537" s="58"/>
      <c r="AI537" s="30"/>
      <c r="AJ537" s="185"/>
      <c r="AK537" s="208"/>
      <c r="AL537" s="291"/>
      <c r="AM537" s="124" t="str">
        <f t="shared" si="44"/>
        <v/>
      </c>
      <c r="AN537" s="125" t="str">
        <f t="shared" si="45"/>
        <v/>
      </c>
      <c r="AO537" s="125" t="str">
        <f t="shared" si="46"/>
        <v/>
      </c>
      <c r="AP537" s="125" t="str">
        <f t="shared" si="47"/>
        <v/>
      </c>
      <c r="AQ537" s="126" t="str">
        <f t="shared" si="48"/>
        <v/>
      </c>
      <c r="AR537" s="39"/>
      <c r="AS537" s="234"/>
      <c r="AT537" s="39"/>
    </row>
    <row r="538" spans="2:46" ht="13.5" customHeight="1" x14ac:dyDescent="0.15">
      <c r="B538" s="289" t="s">
        <v>173</v>
      </c>
      <c r="C538" s="27" t="s">
        <v>34</v>
      </c>
      <c r="D538" s="41"/>
      <c r="E538" s="57"/>
      <c r="F538" s="98"/>
      <c r="G538" s="98"/>
      <c r="H538" s="98"/>
      <c r="I538" s="62"/>
      <c r="J538" s="62"/>
      <c r="K538" s="63"/>
      <c r="L538" s="258"/>
      <c r="M538" s="258"/>
      <c r="N538" s="57"/>
      <c r="O538" s="28"/>
      <c r="P538" s="57"/>
      <c r="Q538" s="28"/>
      <c r="R538" s="133"/>
      <c r="S538" s="206"/>
      <c r="T538" s="289" t="s">
        <v>173</v>
      </c>
      <c r="U538" s="27" t="s">
        <v>34</v>
      </c>
      <c r="V538" s="41"/>
      <c r="W538" s="57"/>
      <c r="X538" s="98"/>
      <c r="Y538" s="98"/>
      <c r="Z538" s="98"/>
      <c r="AA538" s="62"/>
      <c r="AB538" s="62"/>
      <c r="AC538" s="63"/>
      <c r="AD538" s="258"/>
      <c r="AE538" s="258"/>
      <c r="AF538" s="57"/>
      <c r="AG538" s="28"/>
      <c r="AH538" s="57"/>
      <c r="AI538" s="28"/>
      <c r="AJ538" s="133"/>
      <c r="AK538" s="208"/>
      <c r="AL538" s="289" t="s">
        <v>173</v>
      </c>
      <c r="AM538" s="121" t="str">
        <f t="shared" si="44"/>
        <v/>
      </c>
      <c r="AN538" s="97" t="str">
        <f t="shared" si="45"/>
        <v/>
      </c>
      <c r="AO538" s="97" t="str">
        <f t="shared" si="46"/>
        <v/>
      </c>
      <c r="AP538" s="97" t="str">
        <f t="shared" si="47"/>
        <v/>
      </c>
      <c r="AQ538" s="122" t="str">
        <f t="shared" si="48"/>
        <v/>
      </c>
      <c r="AR538" s="39"/>
      <c r="AS538" s="234"/>
      <c r="AT538" s="39"/>
    </row>
    <row r="539" spans="2:46" ht="13.5" customHeight="1" x14ac:dyDescent="0.15">
      <c r="B539" s="290"/>
      <c r="C539" s="29" t="s">
        <v>35</v>
      </c>
      <c r="D539" s="187"/>
      <c r="E539" s="58"/>
      <c r="F539" s="188"/>
      <c r="G539" s="188"/>
      <c r="H539" s="188"/>
      <c r="I539" s="64"/>
      <c r="J539" s="64"/>
      <c r="K539" s="189"/>
      <c r="L539" s="259"/>
      <c r="M539" s="259"/>
      <c r="N539" s="58"/>
      <c r="O539" s="30"/>
      <c r="P539" s="58"/>
      <c r="Q539" s="30"/>
      <c r="R539" s="134"/>
      <c r="S539" s="206"/>
      <c r="T539" s="290"/>
      <c r="U539" s="29" t="s">
        <v>35</v>
      </c>
      <c r="V539" s="187"/>
      <c r="W539" s="58"/>
      <c r="X539" s="188"/>
      <c r="Y539" s="188"/>
      <c r="Z539" s="188"/>
      <c r="AA539" s="64"/>
      <c r="AB539" s="64"/>
      <c r="AC539" s="189"/>
      <c r="AD539" s="259"/>
      <c r="AE539" s="259"/>
      <c r="AF539" s="58"/>
      <c r="AG539" s="30"/>
      <c r="AH539" s="58"/>
      <c r="AI539" s="30"/>
      <c r="AJ539" s="134"/>
      <c r="AK539" s="208"/>
      <c r="AL539" s="290"/>
      <c r="AM539" s="88" t="str">
        <f t="shared" si="44"/>
        <v/>
      </c>
      <c r="AN539" s="123" t="str">
        <f t="shared" si="45"/>
        <v/>
      </c>
      <c r="AO539" s="123" t="str">
        <f t="shared" si="46"/>
        <v/>
      </c>
      <c r="AP539" s="123" t="str">
        <f t="shared" si="47"/>
        <v/>
      </c>
      <c r="AQ539" s="89" t="str">
        <f t="shared" si="48"/>
        <v/>
      </c>
      <c r="AR539" s="39"/>
      <c r="AS539" s="234"/>
      <c r="AT539" s="39"/>
    </row>
    <row r="540" spans="2:46" ht="13.5" customHeight="1" x14ac:dyDescent="0.15">
      <c r="B540" s="290"/>
      <c r="C540" s="29" t="s">
        <v>36</v>
      </c>
      <c r="D540" s="187"/>
      <c r="E540" s="58"/>
      <c r="F540" s="188"/>
      <c r="G540" s="188"/>
      <c r="H540" s="188"/>
      <c r="I540" s="64"/>
      <c r="J540" s="64"/>
      <c r="K540" s="189"/>
      <c r="L540" s="259"/>
      <c r="M540" s="259"/>
      <c r="N540" s="58"/>
      <c r="O540" s="30"/>
      <c r="P540" s="58"/>
      <c r="Q540" s="30"/>
      <c r="R540" s="134"/>
      <c r="S540" s="206"/>
      <c r="T540" s="290"/>
      <c r="U540" s="29" t="s">
        <v>36</v>
      </c>
      <c r="V540" s="187"/>
      <c r="W540" s="58"/>
      <c r="X540" s="188"/>
      <c r="Y540" s="188"/>
      <c r="Z540" s="188"/>
      <c r="AA540" s="64"/>
      <c r="AB540" s="64"/>
      <c r="AC540" s="189"/>
      <c r="AD540" s="259"/>
      <c r="AE540" s="259"/>
      <c r="AF540" s="58"/>
      <c r="AG540" s="30"/>
      <c r="AH540" s="58"/>
      <c r="AI540" s="30"/>
      <c r="AJ540" s="134"/>
      <c r="AK540" s="208"/>
      <c r="AL540" s="290"/>
      <c r="AM540" s="88" t="str">
        <f t="shared" si="44"/>
        <v/>
      </c>
      <c r="AN540" s="123" t="str">
        <f t="shared" si="45"/>
        <v/>
      </c>
      <c r="AO540" s="123" t="str">
        <f t="shared" si="46"/>
        <v/>
      </c>
      <c r="AP540" s="123" t="str">
        <f t="shared" si="47"/>
        <v/>
      </c>
      <c r="AQ540" s="89" t="str">
        <f t="shared" si="48"/>
        <v/>
      </c>
      <c r="AR540" s="39"/>
      <c r="AS540" s="234"/>
      <c r="AT540" s="39"/>
    </row>
    <row r="541" spans="2:46" ht="13.5" customHeight="1" x14ac:dyDescent="0.15">
      <c r="B541" s="290"/>
      <c r="C541" s="29" t="s">
        <v>38</v>
      </c>
      <c r="D541" s="187"/>
      <c r="E541" s="58"/>
      <c r="F541" s="188"/>
      <c r="G541" s="188"/>
      <c r="H541" s="188"/>
      <c r="I541" s="64"/>
      <c r="J541" s="64"/>
      <c r="K541" s="189"/>
      <c r="L541" s="259"/>
      <c r="M541" s="259"/>
      <c r="N541" s="58"/>
      <c r="O541" s="30"/>
      <c r="P541" s="58"/>
      <c r="Q541" s="30"/>
      <c r="R541" s="134"/>
      <c r="S541" s="206"/>
      <c r="T541" s="290"/>
      <c r="U541" s="29" t="s">
        <v>38</v>
      </c>
      <c r="V541" s="187"/>
      <c r="W541" s="58"/>
      <c r="X541" s="188"/>
      <c r="Y541" s="188"/>
      <c r="Z541" s="188"/>
      <c r="AA541" s="64"/>
      <c r="AB541" s="64"/>
      <c r="AC541" s="189"/>
      <c r="AD541" s="259"/>
      <c r="AE541" s="259"/>
      <c r="AF541" s="58"/>
      <c r="AG541" s="30"/>
      <c r="AH541" s="58"/>
      <c r="AI541" s="30"/>
      <c r="AJ541" s="134"/>
      <c r="AK541" s="208"/>
      <c r="AL541" s="290"/>
      <c r="AM541" s="88" t="str">
        <f t="shared" si="44"/>
        <v/>
      </c>
      <c r="AN541" s="123" t="str">
        <f t="shared" si="45"/>
        <v/>
      </c>
      <c r="AO541" s="123" t="str">
        <f t="shared" si="46"/>
        <v/>
      </c>
      <c r="AP541" s="123" t="str">
        <f t="shared" si="47"/>
        <v/>
      </c>
      <c r="AQ541" s="89" t="str">
        <f t="shared" si="48"/>
        <v/>
      </c>
      <c r="AR541" s="39"/>
      <c r="AS541" s="234"/>
      <c r="AT541" s="39"/>
    </row>
    <row r="542" spans="2:46" ht="13.5" customHeight="1" thickBot="1" x14ac:dyDescent="0.2">
      <c r="B542" s="291"/>
      <c r="C542" s="29"/>
      <c r="D542" s="187"/>
      <c r="E542" s="58"/>
      <c r="F542" s="190"/>
      <c r="G542" s="190"/>
      <c r="H542" s="190"/>
      <c r="I542" s="58"/>
      <c r="J542" s="58"/>
      <c r="K542" s="189"/>
      <c r="L542" s="259"/>
      <c r="M542" s="259"/>
      <c r="N542" s="58"/>
      <c r="O542" s="30"/>
      <c r="P542" s="58"/>
      <c r="Q542" s="30"/>
      <c r="R542" s="185"/>
      <c r="S542" s="206"/>
      <c r="T542" s="291"/>
      <c r="U542" s="29"/>
      <c r="V542" s="187"/>
      <c r="W542" s="58"/>
      <c r="X542" s="190"/>
      <c r="Y542" s="190"/>
      <c r="Z542" s="190"/>
      <c r="AA542" s="58"/>
      <c r="AB542" s="58"/>
      <c r="AC542" s="189"/>
      <c r="AD542" s="259"/>
      <c r="AE542" s="259"/>
      <c r="AF542" s="58"/>
      <c r="AG542" s="30"/>
      <c r="AH542" s="58"/>
      <c r="AI542" s="30"/>
      <c r="AJ542" s="185"/>
      <c r="AK542" s="208"/>
      <c r="AL542" s="291"/>
      <c r="AM542" s="124" t="str">
        <f t="shared" si="44"/>
        <v/>
      </c>
      <c r="AN542" s="125" t="str">
        <f t="shared" si="45"/>
        <v/>
      </c>
      <c r="AO542" s="125" t="str">
        <f t="shared" si="46"/>
        <v/>
      </c>
      <c r="AP542" s="125" t="str">
        <f t="shared" si="47"/>
        <v/>
      </c>
      <c r="AQ542" s="126" t="str">
        <f t="shared" si="48"/>
        <v/>
      </c>
      <c r="AR542" s="39"/>
      <c r="AS542" s="234"/>
      <c r="AT542" s="39"/>
    </row>
    <row r="543" spans="2:46" ht="13.5" customHeight="1" x14ac:dyDescent="0.15">
      <c r="B543" s="289" t="s">
        <v>174</v>
      </c>
      <c r="C543" s="27" t="s">
        <v>34</v>
      </c>
      <c r="D543" s="41"/>
      <c r="E543" s="57"/>
      <c r="F543" s="98"/>
      <c r="G543" s="98"/>
      <c r="H543" s="98"/>
      <c r="I543" s="62"/>
      <c r="J543" s="62"/>
      <c r="K543" s="63"/>
      <c r="L543" s="258"/>
      <c r="M543" s="258"/>
      <c r="N543" s="57"/>
      <c r="O543" s="28"/>
      <c r="P543" s="57"/>
      <c r="Q543" s="28"/>
      <c r="R543" s="133"/>
      <c r="S543" s="206"/>
      <c r="T543" s="289" t="s">
        <v>174</v>
      </c>
      <c r="U543" s="27" t="s">
        <v>34</v>
      </c>
      <c r="V543" s="41"/>
      <c r="W543" s="57"/>
      <c r="X543" s="98"/>
      <c r="Y543" s="98"/>
      <c r="Z543" s="98"/>
      <c r="AA543" s="62"/>
      <c r="AB543" s="62"/>
      <c r="AC543" s="63"/>
      <c r="AD543" s="258"/>
      <c r="AE543" s="258"/>
      <c r="AF543" s="57"/>
      <c r="AG543" s="28"/>
      <c r="AH543" s="57"/>
      <c r="AI543" s="28"/>
      <c r="AJ543" s="133"/>
      <c r="AK543" s="208"/>
      <c r="AL543" s="289" t="s">
        <v>174</v>
      </c>
      <c r="AM543" s="121" t="str">
        <f t="shared" si="44"/>
        <v/>
      </c>
      <c r="AN543" s="97" t="str">
        <f t="shared" si="45"/>
        <v/>
      </c>
      <c r="AO543" s="97" t="str">
        <f t="shared" si="46"/>
        <v/>
      </c>
      <c r="AP543" s="97" t="str">
        <f t="shared" si="47"/>
        <v/>
      </c>
      <c r="AQ543" s="122" t="str">
        <f t="shared" si="48"/>
        <v/>
      </c>
      <c r="AR543" s="39"/>
      <c r="AS543" s="234"/>
      <c r="AT543" s="39"/>
    </row>
    <row r="544" spans="2:46" ht="13.5" customHeight="1" x14ac:dyDescent="0.15">
      <c r="B544" s="290"/>
      <c r="C544" s="29" t="s">
        <v>35</v>
      </c>
      <c r="D544" s="187"/>
      <c r="E544" s="58"/>
      <c r="F544" s="188"/>
      <c r="G544" s="188"/>
      <c r="H544" s="188"/>
      <c r="I544" s="64"/>
      <c r="J544" s="64"/>
      <c r="K544" s="189"/>
      <c r="L544" s="259"/>
      <c r="M544" s="259"/>
      <c r="N544" s="58"/>
      <c r="O544" s="30"/>
      <c r="P544" s="58"/>
      <c r="Q544" s="30"/>
      <c r="R544" s="134"/>
      <c r="S544" s="206"/>
      <c r="T544" s="290"/>
      <c r="U544" s="29" t="s">
        <v>35</v>
      </c>
      <c r="V544" s="187"/>
      <c r="W544" s="58"/>
      <c r="X544" s="188"/>
      <c r="Y544" s="188"/>
      <c r="Z544" s="188"/>
      <c r="AA544" s="64"/>
      <c r="AB544" s="64"/>
      <c r="AC544" s="189"/>
      <c r="AD544" s="259"/>
      <c r="AE544" s="259"/>
      <c r="AF544" s="58"/>
      <c r="AG544" s="30"/>
      <c r="AH544" s="58"/>
      <c r="AI544" s="30"/>
      <c r="AJ544" s="134"/>
      <c r="AK544" s="208"/>
      <c r="AL544" s="290"/>
      <c r="AM544" s="88" t="str">
        <f t="shared" si="44"/>
        <v/>
      </c>
      <c r="AN544" s="123" t="str">
        <f t="shared" si="45"/>
        <v/>
      </c>
      <c r="AO544" s="123" t="str">
        <f t="shared" si="46"/>
        <v/>
      </c>
      <c r="AP544" s="123" t="str">
        <f t="shared" si="47"/>
        <v/>
      </c>
      <c r="AQ544" s="89" t="str">
        <f t="shared" si="48"/>
        <v/>
      </c>
      <c r="AR544" s="39"/>
      <c r="AS544" s="234"/>
      <c r="AT544" s="39"/>
    </row>
    <row r="545" spans="2:46" ht="13.5" customHeight="1" x14ac:dyDescent="0.15">
      <c r="B545" s="290"/>
      <c r="C545" s="29" t="s">
        <v>36</v>
      </c>
      <c r="D545" s="187"/>
      <c r="E545" s="58"/>
      <c r="F545" s="188"/>
      <c r="G545" s="188"/>
      <c r="H545" s="188"/>
      <c r="I545" s="64"/>
      <c r="J545" s="64"/>
      <c r="K545" s="189"/>
      <c r="L545" s="259"/>
      <c r="M545" s="259"/>
      <c r="N545" s="58"/>
      <c r="O545" s="30"/>
      <c r="P545" s="58"/>
      <c r="Q545" s="30"/>
      <c r="R545" s="134"/>
      <c r="S545" s="206"/>
      <c r="T545" s="290"/>
      <c r="U545" s="29" t="s">
        <v>36</v>
      </c>
      <c r="V545" s="187"/>
      <c r="W545" s="58"/>
      <c r="X545" s="188"/>
      <c r="Y545" s="188"/>
      <c r="Z545" s="188"/>
      <c r="AA545" s="64"/>
      <c r="AB545" s="64"/>
      <c r="AC545" s="189"/>
      <c r="AD545" s="259"/>
      <c r="AE545" s="259"/>
      <c r="AF545" s="58"/>
      <c r="AG545" s="30"/>
      <c r="AH545" s="58"/>
      <c r="AI545" s="30"/>
      <c r="AJ545" s="134"/>
      <c r="AK545" s="208"/>
      <c r="AL545" s="290"/>
      <c r="AM545" s="88" t="str">
        <f t="shared" ref="AM545:AM608" si="49">IF(OR(X545="",F545=""),"",X545-F545)</f>
        <v/>
      </c>
      <c r="AN545" s="123" t="str">
        <f t="shared" ref="AN545:AN608" si="50">IF(OR(Y545="",G545=""),"",Y545-G545)</f>
        <v/>
      </c>
      <c r="AO545" s="123" t="str">
        <f t="shared" ref="AO545:AO608" si="51">IF(OR(Z545="",H545=""),"",Z545-H545)</f>
        <v/>
      </c>
      <c r="AP545" s="123" t="str">
        <f t="shared" ref="AP545:AP608" si="52">IF(OR(AA545="",I545=""),"",AA545-I545)</f>
        <v/>
      </c>
      <c r="AQ545" s="89" t="str">
        <f t="shared" ref="AQ545:AQ608" si="53">IF(OR(AB545="",J545=""),"",AB545-J545)</f>
        <v/>
      </c>
      <c r="AR545" s="39"/>
      <c r="AS545" s="234"/>
      <c r="AT545" s="39"/>
    </row>
    <row r="546" spans="2:46" ht="13.5" customHeight="1" x14ac:dyDescent="0.15">
      <c r="B546" s="290"/>
      <c r="C546" s="29" t="s">
        <v>38</v>
      </c>
      <c r="D546" s="187"/>
      <c r="E546" s="58"/>
      <c r="F546" s="188"/>
      <c r="G546" s="188"/>
      <c r="H546" s="188"/>
      <c r="I546" s="64"/>
      <c r="J546" s="64"/>
      <c r="K546" s="189"/>
      <c r="L546" s="259"/>
      <c r="M546" s="259"/>
      <c r="N546" s="58"/>
      <c r="O546" s="30"/>
      <c r="P546" s="58"/>
      <c r="Q546" s="30"/>
      <c r="R546" s="134"/>
      <c r="S546" s="206"/>
      <c r="T546" s="290"/>
      <c r="U546" s="29" t="s">
        <v>38</v>
      </c>
      <c r="V546" s="187"/>
      <c r="W546" s="58"/>
      <c r="X546" s="188"/>
      <c r="Y546" s="188"/>
      <c r="Z546" s="188"/>
      <c r="AA546" s="64"/>
      <c r="AB546" s="64"/>
      <c r="AC546" s="189"/>
      <c r="AD546" s="259"/>
      <c r="AE546" s="259"/>
      <c r="AF546" s="58"/>
      <c r="AG546" s="30"/>
      <c r="AH546" s="58"/>
      <c r="AI546" s="30"/>
      <c r="AJ546" s="134"/>
      <c r="AK546" s="208"/>
      <c r="AL546" s="290"/>
      <c r="AM546" s="88" t="str">
        <f t="shared" si="49"/>
        <v/>
      </c>
      <c r="AN546" s="123" t="str">
        <f t="shared" si="50"/>
        <v/>
      </c>
      <c r="AO546" s="123" t="str">
        <f t="shared" si="51"/>
        <v/>
      </c>
      <c r="AP546" s="123" t="str">
        <f t="shared" si="52"/>
        <v/>
      </c>
      <c r="AQ546" s="89" t="str">
        <f t="shared" si="53"/>
        <v/>
      </c>
      <c r="AR546" s="39"/>
      <c r="AS546" s="234"/>
      <c r="AT546" s="39"/>
    </row>
    <row r="547" spans="2:46" ht="13.5" customHeight="1" thickBot="1" x14ac:dyDescent="0.2">
      <c r="B547" s="291"/>
      <c r="C547" s="29"/>
      <c r="D547" s="187"/>
      <c r="E547" s="58"/>
      <c r="F547" s="190"/>
      <c r="G547" s="190"/>
      <c r="H547" s="190"/>
      <c r="I547" s="58"/>
      <c r="J547" s="58"/>
      <c r="K547" s="189"/>
      <c r="L547" s="259"/>
      <c r="M547" s="259"/>
      <c r="N547" s="58"/>
      <c r="O547" s="30"/>
      <c r="P547" s="58"/>
      <c r="Q547" s="30"/>
      <c r="R547" s="185"/>
      <c r="S547" s="206"/>
      <c r="T547" s="291"/>
      <c r="U547" s="29"/>
      <c r="V547" s="187"/>
      <c r="W547" s="58"/>
      <c r="X547" s="190"/>
      <c r="Y547" s="190"/>
      <c r="Z547" s="190"/>
      <c r="AA547" s="58"/>
      <c r="AB547" s="58"/>
      <c r="AC547" s="189"/>
      <c r="AD547" s="259"/>
      <c r="AE547" s="259"/>
      <c r="AF547" s="58"/>
      <c r="AG547" s="30"/>
      <c r="AH547" s="58"/>
      <c r="AI547" s="30"/>
      <c r="AJ547" s="185"/>
      <c r="AK547" s="208"/>
      <c r="AL547" s="291"/>
      <c r="AM547" s="124" t="str">
        <f t="shared" si="49"/>
        <v/>
      </c>
      <c r="AN547" s="125" t="str">
        <f t="shared" si="50"/>
        <v/>
      </c>
      <c r="AO547" s="125" t="str">
        <f t="shared" si="51"/>
        <v/>
      </c>
      <c r="AP547" s="125" t="str">
        <f t="shared" si="52"/>
        <v/>
      </c>
      <c r="AQ547" s="126" t="str">
        <f t="shared" si="53"/>
        <v/>
      </c>
      <c r="AR547" s="39"/>
      <c r="AS547" s="234"/>
      <c r="AT547" s="39"/>
    </row>
    <row r="548" spans="2:46" ht="13.5" customHeight="1" x14ac:dyDescent="0.15">
      <c r="B548" s="289" t="s">
        <v>175</v>
      </c>
      <c r="C548" s="27" t="s">
        <v>34</v>
      </c>
      <c r="D548" s="41"/>
      <c r="E548" s="57"/>
      <c r="F548" s="98"/>
      <c r="G548" s="98"/>
      <c r="H548" s="98"/>
      <c r="I548" s="62"/>
      <c r="J548" s="62"/>
      <c r="K548" s="63"/>
      <c r="L548" s="258"/>
      <c r="M548" s="258"/>
      <c r="N548" s="57"/>
      <c r="O548" s="28"/>
      <c r="P548" s="57"/>
      <c r="Q548" s="28"/>
      <c r="R548" s="133"/>
      <c r="S548" s="206"/>
      <c r="T548" s="289" t="s">
        <v>175</v>
      </c>
      <c r="U548" s="27" t="s">
        <v>34</v>
      </c>
      <c r="V548" s="41"/>
      <c r="W548" s="57"/>
      <c r="X548" s="98"/>
      <c r="Y548" s="98"/>
      <c r="Z548" s="98"/>
      <c r="AA548" s="62"/>
      <c r="AB548" s="62"/>
      <c r="AC548" s="63"/>
      <c r="AD548" s="258"/>
      <c r="AE548" s="258"/>
      <c r="AF548" s="57"/>
      <c r="AG548" s="28"/>
      <c r="AH548" s="57"/>
      <c r="AI548" s="28"/>
      <c r="AJ548" s="133"/>
      <c r="AK548" s="208"/>
      <c r="AL548" s="289" t="s">
        <v>175</v>
      </c>
      <c r="AM548" s="121" t="str">
        <f t="shared" si="49"/>
        <v/>
      </c>
      <c r="AN548" s="97" t="str">
        <f t="shared" si="50"/>
        <v/>
      </c>
      <c r="AO548" s="97" t="str">
        <f t="shared" si="51"/>
        <v/>
      </c>
      <c r="AP548" s="97" t="str">
        <f t="shared" si="52"/>
        <v/>
      </c>
      <c r="AQ548" s="122" t="str">
        <f t="shared" si="53"/>
        <v/>
      </c>
      <c r="AR548" s="39"/>
      <c r="AS548" s="234"/>
      <c r="AT548" s="39"/>
    </row>
    <row r="549" spans="2:46" ht="13.5" customHeight="1" x14ac:dyDescent="0.15">
      <c r="B549" s="290"/>
      <c r="C549" s="29" t="s">
        <v>35</v>
      </c>
      <c r="D549" s="187"/>
      <c r="E549" s="58"/>
      <c r="F549" s="188"/>
      <c r="G549" s="188"/>
      <c r="H549" s="188"/>
      <c r="I549" s="64"/>
      <c r="J549" s="64"/>
      <c r="K549" s="189"/>
      <c r="L549" s="259"/>
      <c r="M549" s="259"/>
      <c r="N549" s="58"/>
      <c r="O549" s="30"/>
      <c r="P549" s="58"/>
      <c r="Q549" s="30"/>
      <c r="R549" s="134"/>
      <c r="S549" s="206"/>
      <c r="T549" s="290"/>
      <c r="U549" s="29" t="s">
        <v>35</v>
      </c>
      <c r="V549" s="187"/>
      <c r="W549" s="58"/>
      <c r="X549" s="188"/>
      <c r="Y549" s="188"/>
      <c r="Z549" s="188"/>
      <c r="AA549" s="64"/>
      <c r="AB549" s="64"/>
      <c r="AC549" s="189"/>
      <c r="AD549" s="259"/>
      <c r="AE549" s="259"/>
      <c r="AF549" s="58"/>
      <c r="AG549" s="30"/>
      <c r="AH549" s="58"/>
      <c r="AI549" s="30"/>
      <c r="AJ549" s="134"/>
      <c r="AK549" s="208"/>
      <c r="AL549" s="290"/>
      <c r="AM549" s="88" t="str">
        <f t="shared" si="49"/>
        <v/>
      </c>
      <c r="AN549" s="123" t="str">
        <f t="shared" si="50"/>
        <v/>
      </c>
      <c r="AO549" s="123" t="str">
        <f t="shared" si="51"/>
        <v/>
      </c>
      <c r="AP549" s="123" t="str">
        <f t="shared" si="52"/>
        <v/>
      </c>
      <c r="AQ549" s="89" t="str">
        <f t="shared" si="53"/>
        <v/>
      </c>
      <c r="AR549" s="39"/>
      <c r="AS549" s="234"/>
      <c r="AT549" s="39"/>
    </row>
    <row r="550" spans="2:46" ht="13.5" customHeight="1" x14ac:dyDescent="0.15">
      <c r="B550" s="290"/>
      <c r="C550" s="29" t="s">
        <v>36</v>
      </c>
      <c r="D550" s="187"/>
      <c r="E550" s="58"/>
      <c r="F550" s="188"/>
      <c r="G550" s="188"/>
      <c r="H550" s="188"/>
      <c r="I550" s="64"/>
      <c r="J550" s="64"/>
      <c r="K550" s="189"/>
      <c r="L550" s="259"/>
      <c r="M550" s="259"/>
      <c r="N550" s="58"/>
      <c r="O550" s="30"/>
      <c r="P550" s="58"/>
      <c r="Q550" s="30"/>
      <c r="R550" s="134"/>
      <c r="S550" s="206"/>
      <c r="T550" s="290"/>
      <c r="U550" s="29" t="s">
        <v>36</v>
      </c>
      <c r="V550" s="187"/>
      <c r="W550" s="58"/>
      <c r="X550" s="188"/>
      <c r="Y550" s="188"/>
      <c r="Z550" s="188"/>
      <c r="AA550" s="64"/>
      <c r="AB550" s="64"/>
      <c r="AC550" s="189"/>
      <c r="AD550" s="259"/>
      <c r="AE550" s="259"/>
      <c r="AF550" s="58"/>
      <c r="AG550" s="30"/>
      <c r="AH550" s="58"/>
      <c r="AI550" s="30"/>
      <c r="AJ550" s="134"/>
      <c r="AK550" s="208"/>
      <c r="AL550" s="290"/>
      <c r="AM550" s="88" t="str">
        <f t="shared" si="49"/>
        <v/>
      </c>
      <c r="AN550" s="123" t="str">
        <f t="shared" si="50"/>
        <v/>
      </c>
      <c r="AO550" s="123" t="str">
        <f t="shared" si="51"/>
        <v/>
      </c>
      <c r="AP550" s="123" t="str">
        <f t="shared" si="52"/>
        <v/>
      </c>
      <c r="AQ550" s="89" t="str">
        <f t="shared" si="53"/>
        <v/>
      </c>
      <c r="AR550" s="39"/>
      <c r="AS550" s="234"/>
      <c r="AT550" s="39"/>
    </row>
    <row r="551" spans="2:46" ht="13.5" customHeight="1" x14ac:dyDescent="0.15">
      <c r="B551" s="290"/>
      <c r="C551" s="29" t="s">
        <v>38</v>
      </c>
      <c r="D551" s="187"/>
      <c r="E551" s="58"/>
      <c r="F551" s="188"/>
      <c r="G551" s="188"/>
      <c r="H551" s="188"/>
      <c r="I551" s="64"/>
      <c r="J551" s="64"/>
      <c r="K551" s="189"/>
      <c r="L551" s="259"/>
      <c r="M551" s="259"/>
      <c r="N551" s="58"/>
      <c r="O551" s="30"/>
      <c r="P551" s="58"/>
      <c r="Q551" s="30"/>
      <c r="R551" s="134"/>
      <c r="S551" s="206"/>
      <c r="T551" s="290"/>
      <c r="U551" s="29" t="s">
        <v>38</v>
      </c>
      <c r="V551" s="187"/>
      <c r="W551" s="58"/>
      <c r="X551" s="188"/>
      <c r="Y551" s="188"/>
      <c r="Z551" s="188"/>
      <c r="AA551" s="64"/>
      <c r="AB551" s="64"/>
      <c r="AC551" s="189"/>
      <c r="AD551" s="259"/>
      <c r="AE551" s="259"/>
      <c r="AF551" s="58"/>
      <c r="AG551" s="30"/>
      <c r="AH551" s="58"/>
      <c r="AI551" s="30"/>
      <c r="AJ551" s="134"/>
      <c r="AK551" s="208"/>
      <c r="AL551" s="290"/>
      <c r="AM551" s="88" t="str">
        <f t="shared" si="49"/>
        <v/>
      </c>
      <c r="AN551" s="123" t="str">
        <f t="shared" si="50"/>
        <v/>
      </c>
      <c r="AO551" s="123" t="str">
        <f t="shared" si="51"/>
        <v/>
      </c>
      <c r="AP551" s="123" t="str">
        <f t="shared" si="52"/>
        <v/>
      </c>
      <c r="AQ551" s="89" t="str">
        <f t="shared" si="53"/>
        <v/>
      </c>
      <c r="AR551" s="39"/>
      <c r="AS551" s="234"/>
      <c r="AT551" s="39"/>
    </row>
    <row r="552" spans="2:46" ht="13.5" customHeight="1" thickBot="1" x14ac:dyDescent="0.2">
      <c r="B552" s="291"/>
      <c r="C552" s="29"/>
      <c r="D552" s="187"/>
      <c r="E552" s="58"/>
      <c r="F552" s="190"/>
      <c r="G552" s="190"/>
      <c r="H552" s="190"/>
      <c r="I552" s="58"/>
      <c r="J552" s="58"/>
      <c r="K552" s="189"/>
      <c r="L552" s="259"/>
      <c r="M552" s="259"/>
      <c r="N552" s="58"/>
      <c r="O552" s="30"/>
      <c r="P552" s="58"/>
      <c r="Q552" s="30"/>
      <c r="R552" s="185"/>
      <c r="S552" s="206"/>
      <c r="T552" s="291"/>
      <c r="U552" s="29"/>
      <c r="V552" s="187"/>
      <c r="W552" s="58"/>
      <c r="X552" s="190"/>
      <c r="Y552" s="190"/>
      <c r="Z552" s="190"/>
      <c r="AA552" s="58"/>
      <c r="AB552" s="58"/>
      <c r="AC552" s="189"/>
      <c r="AD552" s="259"/>
      <c r="AE552" s="259"/>
      <c r="AF552" s="58"/>
      <c r="AG552" s="30"/>
      <c r="AH552" s="58"/>
      <c r="AI552" s="30"/>
      <c r="AJ552" s="185"/>
      <c r="AK552" s="208"/>
      <c r="AL552" s="291"/>
      <c r="AM552" s="124" t="str">
        <f t="shared" si="49"/>
        <v/>
      </c>
      <c r="AN552" s="125" t="str">
        <f t="shared" si="50"/>
        <v/>
      </c>
      <c r="AO552" s="125" t="str">
        <f t="shared" si="51"/>
        <v/>
      </c>
      <c r="AP552" s="125" t="str">
        <f t="shared" si="52"/>
        <v/>
      </c>
      <c r="AQ552" s="126" t="str">
        <f t="shared" si="53"/>
        <v/>
      </c>
      <c r="AR552" s="39"/>
      <c r="AS552" s="234"/>
      <c r="AT552" s="39"/>
    </row>
    <row r="553" spans="2:46" ht="13.5" customHeight="1" x14ac:dyDescent="0.15">
      <c r="B553" s="289" t="s">
        <v>176</v>
      </c>
      <c r="C553" s="27" t="s">
        <v>34</v>
      </c>
      <c r="D553" s="41"/>
      <c r="E553" s="57"/>
      <c r="F553" s="98"/>
      <c r="G553" s="98"/>
      <c r="H553" s="98"/>
      <c r="I553" s="62"/>
      <c r="J553" s="62"/>
      <c r="K553" s="63"/>
      <c r="L553" s="258"/>
      <c r="M553" s="258"/>
      <c r="N553" s="57"/>
      <c r="O553" s="28"/>
      <c r="P553" s="57"/>
      <c r="Q553" s="28"/>
      <c r="R553" s="133"/>
      <c r="S553" s="206"/>
      <c r="T553" s="289" t="s">
        <v>176</v>
      </c>
      <c r="U553" s="27" t="s">
        <v>34</v>
      </c>
      <c r="V553" s="41"/>
      <c r="W553" s="57"/>
      <c r="X553" s="98"/>
      <c r="Y553" s="98"/>
      <c r="Z553" s="98"/>
      <c r="AA553" s="62"/>
      <c r="AB553" s="62"/>
      <c r="AC553" s="63"/>
      <c r="AD553" s="258"/>
      <c r="AE553" s="258"/>
      <c r="AF553" s="57"/>
      <c r="AG553" s="28"/>
      <c r="AH553" s="57"/>
      <c r="AI553" s="28"/>
      <c r="AJ553" s="133"/>
      <c r="AK553" s="208"/>
      <c r="AL553" s="289" t="s">
        <v>176</v>
      </c>
      <c r="AM553" s="121" t="str">
        <f t="shared" si="49"/>
        <v/>
      </c>
      <c r="AN553" s="97" t="str">
        <f t="shared" si="50"/>
        <v/>
      </c>
      <c r="AO553" s="97" t="str">
        <f t="shared" si="51"/>
        <v/>
      </c>
      <c r="AP553" s="97" t="str">
        <f t="shared" si="52"/>
        <v/>
      </c>
      <c r="AQ553" s="122" t="str">
        <f t="shared" si="53"/>
        <v/>
      </c>
      <c r="AR553" s="39"/>
      <c r="AS553" s="234"/>
      <c r="AT553" s="39"/>
    </row>
    <row r="554" spans="2:46" ht="13.5" customHeight="1" x14ac:dyDescent="0.15">
      <c r="B554" s="290"/>
      <c r="C554" s="29" t="s">
        <v>35</v>
      </c>
      <c r="D554" s="187"/>
      <c r="E554" s="58"/>
      <c r="F554" s="188"/>
      <c r="G554" s="188"/>
      <c r="H554" s="188"/>
      <c r="I554" s="64"/>
      <c r="J554" s="64"/>
      <c r="K554" s="189"/>
      <c r="L554" s="259"/>
      <c r="M554" s="259"/>
      <c r="N554" s="58"/>
      <c r="O554" s="30"/>
      <c r="P554" s="58"/>
      <c r="Q554" s="30"/>
      <c r="R554" s="134"/>
      <c r="S554" s="206"/>
      <c r="T554" s="290"/>
      <c r="U554" s="29" t="s">
        <v>35</v>
      </c>
      <c r="V554" s="187"/>
      <c r="W554" s="58"/>
      <c r="X554" s="188"/>
      <c r="Y554" s="188"/>
      <c r="Z554" s="188"/>
      <c r="AA554" s="64"/>
      <c r="AB554" s="64"/>
      <c r="AC554" s="189"/>
      <c r="AD554" s="259"/>
      <c r="AE554" s="259"/>
      <c r="AF554" s="58"/>
      <c r="AG554" s="30"/>
      <c r="AH554" s="58"/>
      <c r="AI554" s="30"/>
      <c r="AJ554" s="134"/>
      <c r="AK554" s="208"/>
      <c r="AL554" s="290"/>
      <c r="AM554" s="88" t="str">
        <f t="shared" si="49"/>
        <v/>
      </c>
      <c r="AN554" s="123" t="str">
        <f t="shared" si="50"/>
        <v/>
      </c>
      <c r="AO554" s="123" t="str">
        <f t="shared" si="51"/>
        <v/>
      </c>
      <c r="AP554" s="123" t="str">
        <f t="shared" si="52"/>
        <v/>
      </c>
      <c r="AQ554" s="89" t="str">
        <f t="shared" si="53"/>
        <v/>
      </c>
      <c r="AR554" s="39"/>
      <c r="AS554" s="234"/>
      <c r="AT554" s="39"/>
    </row>
    <row r="555" spans="2:46" ht="13.5" customHeight="1" x14ac:dyDescent="0.15">
      <c r="B555" s="290"/>
      <c r="C555" s="29" t="s">
        <v>36</v>
      </c>
      <c r="D555" s="187"/>
      <c r="E555" s="58"/>
      <c r="F555" s="188"/>
      <c r="G555" s="188"/>
      <c r="H555" s="188"/>
      <c r="I555" s="64"/>
      <c r="J555" s="64"/>
      <c r="K555" s="189"/>
      <c r="L555" s="259"/>
      <c r="M555" s="259"/>
      <c r="N555" s="58"/>
      <c r="O555" s="30"/>
      <c r="P555" s="58"/>
      <c r="Q555" s="30"/>
      <c r="R555" s="134"/>
      <c r="S555" s="206"/>
      <c r="T555" s="290"/>
      <c r="U555" s="29" t="s">
        <v>36</v>
      </c>
      <c r="V555" s="187"/>
      <c r="W555" s="58"/>
      <c r="X555" s="188"/>
      <c r="Y555" s="188"/>
      <c r="Z555" s="188"/>
      <c r="AA555" s="64"/>
      <c r="AB555" s="64"/>
      <c r="AC555" s="189"/>
      <c r="AD555" s="259"/>
      <c r="AE555" s="259"/>
      <c r="AF555" s="58"/>
      <c r="AG555" s="30"/>
      <c r="AH555" s="58"/>
      <c r="AI555" s="30"/>
      <c r="AJ555" s="134"/>
      <c r="AK555" s="208"/>
      <c r="AL555" s="290"/>
      <c r="AM555" s="88" t="str">
        <f t="shared" si="49"/>
        <v/>
      </c>
      <c r="AN555" s="123" t="str">
        <f t="shared" si="50"/>
        <v/>
      </c>
      <c r="AO555" s="123" t="str">
        <f t="shared" si="51"/>
        <v/>
      </c>
      <c r="AP555" s="123" t="str">
        <f t="shared" si="52"/>
        <v/>
      </c>
      <c r="AQ555" s="89" t="str">
        <f t="shared" si="53"/>
        <v/>
      </c>
      <c r="AR555" s="39"/>
      <c r="AS555" s="234"/>
      <c r="AT555" s="39"/>
    </row>
    <row r="556" spans="2:46" ht="13.5" customHeight="1" x14ac:dyDescent="0.15">
      <c r="B556" s="290"/>
      <c r="C556" s="29" t="s">
        <v>38</v>
      </c>
      <c r="D556" s="187"/>
      <c r="E556" s="58"/>
      <c r="F556" s="188"/>
      <c r="G556" s="188"/>
      <c r="H556" s="188"/>
      <c r="I556" s="64"/>
      <c r="J556" s="64"/>
      <c r="K556" s="189"/>
      <c r="L556" s="259"/>
      <c r="M556" s="259"/>
      <c r="N556" s="58"/>
      <c r="O556" s="30"/>
      <c r="P556" s="58"/>
      <c r="Q556" s="30"/>
      <c r="R556" s="134"/>
      <c r="S556" s="206"/>
      <c r="T556" s="290"/>
      <c r="U556" s="29" t="s">
        <v>38</v>
      </c>
      <c r="V556" s="187"/>
      <c r="W556" s="58"/>
      <c r="X556" s="188"/>
      <c r="Y556" s="188"/>
      <c r="Z556" s="188"/>
      <c r="AA556" s="64"/>
      <c r="AB556" s="64"/>
      <c r="AC556" s="189"/>
      <c r="AD556" s="259"/>
      <c r="AE556" s="259"/>
      <c r="AF556" s="58"/>
      <c r="AG556" s="30"/>
      <c r="AH556" s="58"/>
      <c r="AI556" s="30"/>
      <c r="AJ556" s="134"/>
      <c r="AK556" s="208"/>
      <c r="AL556" s="290"/>
      <c r="AM556" s="88" t="str">
        <f t="shared" si="49"/>
        <v/>
      </c>
      <c r="AN556" s="123" t="str">
        <f t="shared" si="50"/>
        <v/>
      </c>
      <c r="AO556" s="123" t="str">
        <f t="shared" si="51"/>
        <v/>
      </c>
      <c r="AP556" s="123" t="str">
        <f t="shared" si="52"/>
        <v/>
      </c>
      <c r="AQ556" s="89" t="str">
        <f t="shared" si="53"/>
        <v/>
      </c>
      <c r="AR556" s="39"/>
      <c r="AS556" s="234"/>
      <c r="AT556" s="39"/>
    </row>
    <row r="557" spans="2:46" ht="13.5" customHeight="1" thickBot="1" x14ac:dyDescent="0.2">
      <c r="B557" s="291"/>
      <c r="C557" s="29"/>
      <c r="D557" s="187"/>
      <c r="E557" s="58"/>
      <c r="F557" s="190"/>
      <c r="G557" s="190"/>
      <c r="H557" s="190"/>
      <c r="I557" s="58"/>
      <c r="J557" s="58"/>
      <c r="K557" s="189"/>
      <c r="L557" s="259"/>
      <c r="M557" s="259"/>
      <c r="N557" s="58"/>
      <c r="O557" s="30"/>
      <c r="P557" s="58"/>
      <c r="Q557" s="30"/>
      <c r="R557" s="185"/>
      <c r="S557" s="206"/>
      <c r="T557" s="291"/>
      <c r="U557" s="29"/>
      <c r="V557" s="187"/>
      <c r="W557" s="58"/>
      <c r="X557" s="190"/>
      <c r="Y557" s="190"/>
      <c r="Z557" s="190"/>
      <c r="AA557" s="58"/>
      <c r="AB557" s="58"/>
      <c r="AC557" s="189"/>
      <c r="AD557" s="259"/>
      <c r="AE557" s="259"/>
      <c r="AF557" s="58"/>
      <c r="AG557" s="30"/>
      <c r="AH557" s="58"/>
      <c r="AI557" s="30"/>
      <c r="AJ557" s="185"/>
      <c r="AK557" s="208"/>
      <c r="AL557" s="291"/>
      <c r="AM557" s="124" t="str">
        <f t="shared" si="49"/>
        <v/>
      </c>
      <c r="AN557" s="125" t="str">
        <f t="shared" si="50"/>
        <v/>
      </c>
      <c r="AO557" s="125" t="str">
        <f t="shared" si="51"/>
        <v/>
      </c>
      <c r="AP557" s="125" t="str">
        <f t="shared" si="52"/>
        <v/>
      </c>
      <c r="AQ557" s="126" t="str">
        <f t="shared" si="53"/>
        <v/>
      </c>
      <c r="AR557" s="39"/>
      <c r="AS557" s="234"/>
      <c r="AT557" s="39"/>
    </row>
    <row r="558" spans="2:46" ht="13.5" customHeight="1" x14ac:dyDescent="0.15">
      <c r="B558" s="289" t="s">
        <v>177</v>
      </c>
      <c r="C558" s="27" t="s">
        <v>34</v>
      </c>
      <c r="D558" s="41"/>
      <c r="E558" s="57"/>
      <c r="F558" s="98"/>
      <c r="G558" s="98"/>
      <c r="H558" s="98"/>
      <c r="I558" s="62"/>
      <c r="J558" s="62"/>
      <c r="K558" s="63"/>
      <c r="L558" s="258"/>
      <c r="M558" s="258"/>
      <c r="N558" s="57"/>
      <c r="O558" s="28"/>
      <c r="P558" s="57"/>
      <c r="Q558" s="28"/>
      <c r="R558" s="133"/>
      <c r="S558" s="206"/>
      <c r="T558" s="289" t="s">
        <v>177</v>
      </c>
      <c r="U558" s="27" t="s">
        <v>34</v>
      </c>
      <c r="V558" s="41"/>
      <c r="W558" s="57"/>
      <c r="X558" s="98"/>
      <c r="Y558" s="98"/>
      <c r="Z558" s="98"/>
      <c r="AA558" s="62"/>
      <c r="AB558" s="62"/>
      <c r="AC558" s="63"/>
      <c r="AD558" s="258"/>
      <c r="AE558" s="258"/>
      <c r="AF558" s="57"/>
      <c r="AG558" s="28"/>
      <c r="AH558" s="57"/>
      <c r="AI558" s="28"/>
      <c r="AJ558" s="133"/>
      <c r="AK558" s="208"/>
      <c r="AL558" s="289" t="s">
        <v>177</v>
      </c>
      <c r="AM558" s="121" t="str">
        <f t="shared" si="49"/>
        <v/>
      </c>
      <c r="AN558" s="97" t="str">
        <f t="shared" si="50"/>
        <v/>
      </c>
      <c r="AO558" s="97" t="str">
        <f t="shared" si="51"/>
        <v/>
      </c>
      <c r="AP558" s="97" t="str">
        <f t="shared" si="52"/>
        <v/>
      </c>
      <c r="AQ558" s="122" t="str">
        <f t="shared" si="53"/>
        <v/>
      </c>
      <c r="AR558" s="39"/>
      <c r="AS558" s="234"/>
      <c r="AT558" s="39"/>
    </row>
    <row r="559" spans="2:46" ht="13.5" customHeight="1" x14ac:dyDescent="0.15">
      <c r="B559" s="290"/>
      <c r="C559" s="29" t="s">
        <v>35</v>
      </c>
      <c r="D559" s="187"/>
      <c r="E559" s="58"/>
      <c r="F559" s="188"/>
      <c r="G559" s="188"/>
      <c r="H559" s="188"/>
      <c r="I559" s="64"/>
      <c r="J559" s="64"/>
      <c r="K559" s="189"/>
      <c r="L559" s="259"/>
      <c r="M559" s="259"/>
      <c r="N559" s="58"/>
      <c r="O559" s="30"/>
      <c r="P559" s="58"/>
      <c r="Q559" s="30"/>
      <c r="R559" s="134"/>
      <c r="S559" s="206"/>
      <c r="T559" s="290"/>
      <c r="U559" s="29" t="s">
        <v>35</v>
      </c>
      <c r="V559" s="187"/>
      <c r="W559" s="58"/>
      <c r="X559" s="188"/>
      <c r="Y559" s="188"/>
      <c r="Z559" s="188"/>
      <c r="AA559" s="64"/>
      <c r="AB559" s="64"/>
      <c r="AC559" s="189"/>
      <c r="AD559" s="259"/>
      <c r="AE559" s="259"/>
      <c r="AF559" s="58"/>
      <c r="AG559" s="30"/>
      <c r="AH559" s="58"/>
      <c r="AI559" s="30"/>
      <c r="AJ559" s="134"/>
      <c r="AK559" s="208"/>
      <c r="AL559" s="290"/>
      <c r="AM559" s="88" t="str">
        <f t="shared" si="49"/>
        <v/>
      </c>
      <c r="AN559" s="123" t="str">
        <f t="shared" si="50"/>
        <v/>
      </c>
      <c r="AO559" s="123" t="str">
        <f t="shared" si="51"/>
        <v/>
      </c>
      <c r="AP559" s="123" t="str">
        <f t="shared" si="52"/>
        <v/>
      </c>
      <c r="AQ559" s="89" t="str">
        <f t="shared" si="53"/>
        <v/>
      </c>
      <c r="AR559" s="39"/>
      <c r="AS559" s="234"/>
      <c r="AT559" s="39"/>
    </row>
    <row r="560" spans="2:46" ht="13.5" customHeight="1" x14ac:dyDescent="0.15">
      <c r="B560" s="290"/>
      <c r="C560" s="29" t="s">
        <v>36</v>
      </c>
      <c r="D560" s="187"/>
      <c r="E560" s="58"/>
      <c r="F560" s="188"/>
      <c r="G560" s="188"/>
      <c r="H560" s="188"/>
      <c r="I560" s="64"/>
      <c r="J560" s="64"/>
      <c r="K560" s="189"/>
      <c r="L560" s="259"/>
      <c r="M560" s="259"/>
      <c r="N560" s="58"/>
      <c r="O560" s="30"/>
      <c r="P560" s="58"/>
      <c r="Q560" s="30"/>
      <c r="R560" s="134"/>
      <c r="S560" s="206"/>
      <c r="T560" s="290"/>
      <c r="U560" s="29" t="s">
        <v>36</v>
      </c>
      <c r="V560" s="187"/>
      <c r="W560" s="58"/>
      <c r="X560" s="188"/>
      <c r="Y560" s="188"/>
      <c r="Z560" s="188"/>
      <c r="AA560" s="64"/>
      <c r="AB560" s="64"/>
      <c r="AC560" s="189"/>
      <c r="AD560" s="259"/>
      <c r="AE560" s="259"/>
      <c r="AF560" s="58"/>
      <c r="AG560" s="30"/>
      <c r="AH560" s="58"/>
      <c r="AI560" s="30"/>
      <c r="AJ560" s="134"/>
      <c r="AK560" s="208"/>
      <c r="AL560" s="290"/>
      <c r="AM560" s="88" t="str">
        <f t="shared" si="49"/>
        <v/>
      </c>
      <c r="AN560" s="123" t="str">
        <f t="shared" si="50"/>
        <v/>
      </c>
      <c r="AO560" s="123" t="str">
        <f t="shared" si="51"/>
        <v/>
      </c>
      <c r="AP560" s="123" t="str">
        <f t="shared" si="52"/>
        <v/>
      </c>
      <c r="AQ560" s="89" t="str">
        <f t="shared" si="53"/>
        <v/>
      </c>
      <c r="AR560" s="39"/>
      <c r="AS560" s="234"/>
      <c r="AT560" s="39"/>
    </row>
    <row r="561" spans="2:46" ht="13.5" customHeight="1" x14ac:dyDescent="0.15">
      <c r="B561" s="290"/>
      <c r="C561" s="29" t="s">
        <v>38</v>
      </c>
      <c r="D561" s="187"/>
      <c r="E561" s="58"/>
      <c r="F561" s="188"/>
      <c r="G561" s="188"/>
      <c r="H561" s="188"/>
      <c r="I561" s="64"/>
      <c r="J561" s="64"/>
      <c r="K561" s="189"/>
      <c r="L561" s="259"/>
      <c r="M561" s="259"/>
      <c r="N561" s="58"/>
      <c r="O561" s="30"/>
      <c r="P561" s="58"/>
      <c r="Q561" s="30"/>
      <c r="R561" s="134"/>
      <c r="S561" s="206"/>
      <c r="T561" s="290"/>
      <c r="U561" s="29" t="s">
        <v>38</v>
      </c>
      <c r="V561" s="187"/>
      <c r="W561" s="58"/>
      <c r="X561" s="188"/>
      <c r="Y561" s="188"/>
      <c r="Z561" s="188"/>
      <c r="AA561" s="64"/>
      <c r="AB561" s="64"/>
      <c r="AC561" s="189"/>
      <c r="AD561" s="259"/>
      <c r="AE561" s="259"/>
      <c r="AF561" s="58"/>
      <c r="AG561" s="30"/>
      <c r="AH561" s="58"/>
      <c r="AI561" s="30"/>
      <c r="AJ561" s="134"/>
      <c r="AK561" s="208"/>
      <c r="AL561" s="290"/>
      <c r="AM561" s="88" t="str">
        <f t="shared" si="49"/>
        <v/>
      </c>
      <c r="AN561" s="123" t="str">
        <f t="shared" si="50"/>
        <v/>
      </c>
      <c r="AO561" s="123" t="str">
        <f t="shared" si="51"/>
        <v/>
      </c>
      <c r="AP561" s="123" t="str">
        <f t="shared" si="52"/>
        <v/>
      </c>
      <c r="AQ561" s="89" t="str">
        <f t="shared" si="53"/>
        <v/>
      </c>
      <c r="AR561" s="39"/>
      <c r="AS561" s="234"/>
      <c r="AT561" s="39"/>
    </row>
    <row r="562" spans="2:46" ht="13.5" customHeight="1" thickBot="1" x14ac:dyDescent="0.2">
      <c r="B562" s="291"/>
      <c r="C562" s="29"/>
      <c r="D562" s="187"/>
      <c r="E562" s="58"/>
      <c r="F562" s="190"/>
      <c r="G562" s="190"/>
      <c r="H562" s="190"/>
      <c r="I562" s="58"/>
      <c r="J562" s="58"/>
      <c r="K562" s="189"/>
      <c r="L562" s="259"/>
      <c r="M562" s="259"/>
      <c r="N562" s="58"/>
      <c r="O562" s="30"/>
      <c r="P562" s="58"/>
      <c r="Q562" s="30"/>
      <c r="R562" s="185"/>
      <c r="S562" s="206"/>
      <c r="T562" s="291"/>
      <c r="U562" s="29"/>
      <c r="V562" s="187"/>
      <c r="W562" s="58"/>
      <c r="X562" s="190"/>
      <c r="Y562" s="190"/>
      <c r="Z562" s="190"/>
      <c r="AA562" s="58"/>
      <c r="AB562" s="58"/>
      <c r="AC562" s="189"/>
      <c r="AD562" s="259"/>
      <c r="AE562" s="259"/>
      <c r="AF562" s="58"/>
      <c r="AG562" s="30"/>
      <c r="AH562" s="58"/>
      <c r="AI562" s="30"/>
      <c r="AJ562" s="185"/>
      <c r="AK562" s="208"/>
      <c r="AL562" s="291"/>
      <c r="AM562" s="124" t="str">
        <f t="shared" si="49"/>
        <v/>
      </c>
      <c r="AN562" s="125" t="str">
        <f t="shared" si="50"/>
        <v/>
      </c>
      <c r="AO562" s="125" t="str">
        <f t="shared" si="51"/>
        <v/>
      </c>
      <c r="AP562" s="125" t="str">
        <f t="shared" si="52"/>
        <v/>
      </c>
      <c r="AQ562" s="126" t="str">
        <f t="shared" si="53"/>
        <v/>
      </c>
      <c r="AR562" s="39"/>
      <c r="AS562" s="234"/>
      <c r="AT562" s="39"/>
    </row>
    <row r="563" spans="2:46" ht="13.5" customHeight="1" x14ac:dyDescent="0.15">
      <c r="B563" s="289" t="s">
        <v>178</v>
      </c>
      <c r="C563" s="27" t="s">
        <v>34</v>
      </c>
      <c r="D563" s="41"/>
      <c r="E563" s="57"/>
      <c r="F563" s="98"/>
      <c r="G563" s="98"/>
      <c r="H563" s="98"/>
      <c r="I563" s="62"/>
      <c r="J563" s="62"/>
      <c r="K563" s="63"/>
      <c r="L563" s="258"/>
      <c r="M563" s="258"/>
      <c r="N563" s="57"/>
      <c r="O563" s="28"/>
      <c r="P563" s="57"/>
      <c r="Q563" s="28"/>
      <c r="R563" s="133"/>
      <c r="S563" s="206"/>
      <c r="T563" s="289" t="s">
        <v>178</v>
      </c>
      <c r="U563" s="27" t="s">
        <v>34</v>
      </c>
      <c r="V563" s="41"/>
      <c r="W563" s="57"/>
      <c r="X563" s="98"/>
      <c r="Y563" s="98"/>
      <c r="Z563" s="98"/>
      <c r="AA563" s="62"/>
      <c r="AB563" s="62"/>
      <c r="AC563" s="63"/>
      <c r="AD563" s="258"/>
      <c r="AE563" s="258"/>
      <c r="AF563" s="57"/>
      <c r="AG563" s="28"/>
      <c r="AH563" s="57"/>
      <c r="AI563" s="28"/>
      <c r="AJ563" s="133"/>
      <c r="AK563" s="208"/>
      <c r="AL563" s="289" t="s">
        <v>178</v>
      </c>
      <c r="AM563" s="121" t="str">
        <f t="shared" si="49"/>
        <v/>
      </c>
      <c r="AN563" s="97" t="str">
        <f t="shared" si="50"/>
        <v/>
      </c>
      <c r="AO563" s="97" t="str">
        <f t="shared" si="51"/>
        <v/>
      </c>
      <c r="AP563" s="97" t="str">
        <f t="shared" si="52"/>
        <v/>
      </c>
      <c r="AQ563" s="122" t="str">
        <f t="shared" si="53"/>
        <v/>
      </c>
      <c r="AR563" s="39"/>
      <c r="AS563" s="234"/>
      <c r="AT563" s="39"/>
    </row>
    <row r="564" spans="2:46" ht="13.5" customHeight="1" x14ac:dyDescent="0.15">
      <c r="B564" s="290"/>
      <c r="C564" s="29" t="s">
        <v>35</v>
      </c>
      <c r="D564" s="187"/>
      <c r="E564" s="58"/>
      <c r="F564" s="188"/>
      <c r="G564" s="188"/>
      <c r="H564" s="188"/>
      <c r="I564" s="64"/>
      <c r="J564" s="64"/>
      <c r="K564" s="189"/>
      <c r="L564" s="259"/>
      <c r="M564" s="259"/>
      <c r="N564" s="58"/>
      <c r="O564" s="30"/>
      <c r="P564" s="58"/>
      <c r="Q564" s="30"/>
      <c r="R564" s="134"/>
      <c r="S564" s="206"/>
      <c r="T564" s="290"/>
      <c r="U564" s="29" t="s">
        <v>35</v>
      </c>
      <c r="V564" s="187"/>
      <c r="W564" s="58"/>
      <c r="X564" s="188"/>
      <c r="Y564" s="188"/>
      <c r="Z564" s="188"/>
      <c r="AA564" s="64"/>
      <c r="AB564" s="64"/>
      <c r="AC564" s="189"/>
      <c r="AD564" s="259"/>
      <c r="AE564" s="259"/>
      <c r="AF564" s="58"/>
      <c r="AG564" s="30"/>
      <c r="AH564" s="58"/>
      <c r="AI564" s="30"/>
      <c r="AJ564" s="134"/>
      <c r="AK564" s="208"/>
      <c r="AL564" s="290"/>
      <c r="AM564" s="88" t="str">
        <f t="shared" si="49"/>
        <v/>
      </c>
      <c r="AN564" s="123" t="str">
        <f t="shared" si="50"/>
        <v/>
      </c>
      <c r="AO564" s="123" t="str">
        <f t="shared" si="51"/>
        <v/>
      </c>
      <c r="AP564" s="123" t="str">
        <f t="shared" si="52"/>
        <v/>
      </c>
      <c r="AQ564" s="89" t="str">
        <f t="shared" si="53"/>
        <v/>
      </c>
      <c r="AR564" s="39"/>
      <c r="AS564" s="234"/>
      <c r="AT564" s="39"/>
    </row>
    <row r="565" spans="2:46" ht="13.5" customHeight="1" x14ac:dyDescent="0.15">
      <c r="B565" s="290"/>
      <c r="C565" s="29" t="s">
        <v>36</v>
      </c>
      <c r="D565" s="187"/>
      <c r="E565" s="58"/>
      <c r="F565" s="188"/>
      <c r="G565" s="188"/>
      <c r="H565" s="188"/>
      <c r="I565" s="64"/>
      <c r="J565" s="64"/>
      <c r="K565" s="189"/>
      <c r="L565" s="259"/>
      <c r="M565" s="259"/>
      <c r="N565" s="58"/>
      <c r="O565" s="30"/>
      <c r="P565" s="58"/>
      <c r="Q565" s="30"/>
      <c r="R565" s="134"/>
      <c r="S565" s="206"/>
      <c r="T565" s="290"/>
      <c r="U565" s="29" t="s">
        <v>36</v>
      </c>
      <c r="V565" s="187"/>
      <c r="W565" s="58"/>
      <c r="X565" s="188"/>
      <c r="Y565" s="188"/>
      <c r="Z565" s="188"/>
      <c r="AA565" s="64"/>
      <c r="AB565" s="64"/>
      <c r="AC565" s="189"/>
      <c r="AD565" s="259"/>
      <c r="AE565" s="259"/>
      <c r="AF565" s="58"/>
      <c r="AG565" s="30"/>
      <c r="AH565" s="58"/>
      <c r="AI565" s="30"/>
      <c r="AJ565" s="134"/>
      <c r="AK565" s="208"/>
      <c r="AL565" s="290"/>
      <c r="AM565" s="88" t="str">
        <f t="shared" si="49"/>
        <v/>
      </c>
      <c r="AN565" s="123" t="str">
        <f t="shared" si="50"/>
        <v/>
      </c>
      <c r="AO565" s="123" t="str">
        <f t="shared" si="51"/>
        <v/>
      </c>
      <c r="AP565" s="123" t="str">
        <f t="shared" si="52"/>
        <v/>
      </c>
      <c r="AQ565" s="89" t="str">
        <f t="shared" si="53"/>
        <v/>
      </c>
      <c r="AR565" s="39"/>
      <c r="AS565" s="234"/>
      <c r="AT565" s="39"/>
    </row>
    <row r="566" spans="2:46" ht="13.5" customHeight="1" x14ac:dyDescent="0.15">
      <c r="B566" s="290"/>
      <c r="C566" s="29" t="s">
        <v>38</v>
      </c>
      <c r="D566" s="187"/>
      <c r="E566" s="58"/>
      <c r="F566" s="188"/>
      <c r="G566" s="188"/>
      <c r="H566" s="188"/>
      <c r="I566" s="64"/>
      <c r="J566" s="64"/>
      <c r="K566" s="189"/>
      <c r="L566" s="259"/>
      <c r="M566" s="259"/>
      <c r="N566" s="58"/>
      <c r="O566" s="30"/>
      <c r="P566" s="58"/>
      <c r="Q566" s="30"/>
      <c r="R566" s="134"/>
      <c r="S566" s="206"/>
      <c r="T566" s="290"/>
      <c r="U566" s="29" t="s">
        <v>38</v>
      </c>
      <c r="V566" s="187"/>
      <c r="W566" s="58"/>
      <c r="X566" s="188"/>
      <c r="Y566" s="188"/>
      <c r="Z566" s="188"/>
      <c r="AA566" s="64"/>
      <c r="AB566" s="64"/>
      <c r="AC566" s="189"/>
      <c r="AD566" s="259"/>
      <c r="AE566" s="259"/>
      <c r="AF566" s="58"/>
      <c r="AG566" s="30"/>
      <c r="AH566" s="58"/>
      <c r="AI566" s="30"/>
      <c r="AJ566" s="134"/>
      <c r="AK566" s="208"/>
      <c r="AL566" s="290"/>
      <c r="AM566" s="88" t="str">
        <f t="shared" si="49"/>
        <v/>
      </c>
      <c r="AN566" s="123" t="str">
        <f t="shared" si="50"/>
        <v/>
      </c>
      <c r="AO566" s="123" t="str">
        <f t="shared" si="51"/>
        <v/>
      </c>
      <c r="AP566" s="123" t="str">
        <f t="shared" si="52"/>
        <v/>
      </c>
      <c r="AQ566" s="89" t="str">
        <f t="shared" si="53"/>
        <v/>
      </c>
      <c r="AR566" s="39"/>
      <c r="AS566" s="234"/>
      <c r="AT566" s="39"/>
    </row>
    <row r="567" spans="2:46" ht="13.5" customHeight="1" thickBot="1" x14ac:dyDescent="0.2">
      <c r="B567" s="291"/>
      <c r="C567" s="29"/>
      <c r="D567" s="187"/>
      <c r="E567" s="58"/>
      <c r="F567" s="190"/>
      <c r="G567" s="190"/>
      <c r="H567" s="190"/>
      <c r="I567" s="58"/>
      <c r="J567" s="58"/>
      <c r="K567" s="189"/>
      <c r="L567" s="259"/>
      <c r="M567" s="259"/>
      <c r="N567" s="58"/>
      <c r="O567" s="30"/>
      <c r="P567" s="58"/>
      <c r="Q567" s="30"/>
      <c r="R567" s="185"/>
      <c r="S567" s="206"/>
      <c r="T567" s="291"/>
      <c r="U567" s="29"/>
      <c r="V567" s="187"/>
      <c r="W567" s="58"/>
      <c r="X567" s="190"/>
      <c r="Y567" s="190"/>
      <c r="Z567" s="190"/>
      <c r="AA567" s="58"/>
      <c r="AB567" s="58"/>
      <c r="AC567" s="189"/>
      <c r="AD567" s="259"/>
      <c r="AE567" s="259"/>
      <c r="AF567" s="58"/>
      <c r="AG567" s="30"/>
      <c r="AH567" s="58"/>
      <c r="AI567" s="30"/>
      <c r="AJ567" s="185"/>
      <c r="AK567" s="208"/>
      <c r="AL567" s="291"/>
      <c r="AM567" s="124" t="str">
        <f t="shared" si="49"/>
        <v/>
      </c>
      <c r="AN567" s="125" t="str">
        <f t="shared" si="50"/>
        <v/>
      </c>
      <c r="AO567" s="125" t="str">
        <f t="shared" si="51"/>
        <v/>
      </c>
      <c r="AP567" s="125" t="str">
        <f t="shared" si="52"/>
        <v/>
      </c>
      <c r="AQ567" s="126" t="str">
        <f t="shared" si="53"/>
        <v/>
      </c>
      <c r="AR567" s="39"/>
      <c r="AS567" s="234"/>
      <c r="AT567" s="39"/>
    </row>
    <row r="568" spans="2:46" ht="13.5" customHeight="1" x14ac:dyDescent="0.15">
      <c r="B568" s="289" t="s">
        <v>179</v>
      </c>
      <c r="C568" s="27" t="s">
        <v>34</v>
      </c>
      <c r="D568" s="41"/>
      <c r="E568" s="57"/>
      <c r="F568" s="98"/>
      <c r="G568" s="98"/>
      <c r="H568" s="98"/>
      <c r="I568" s="62"/>
      <c r="J568" s="62"/>
      <c r="K568" s="63"/>
      <c r="L568" s="258"/>
      <c r="M568" s="258"/>
      <c r="N568" s="57"/>
      <c r="O568" s="28"/>
      <c r="P568" s="57"/>
      <c r="Q568" s="28"/>
      <c r="R568" s="133"/>
      <c r="S568" s="206"/>
      <c r="T568" s="289" t="s">
        <v>179</v>
      </c>
      <c r="U568" s="27" t="s">
        <v>34</v>
      </c>
      <c r="V568" s="41"/>
      <c r="W568" s="57"/>
      <c r="X568" s="98"/>
      <c r="Y568" s="98"/>
      <c r="Z568" s="98"/>
      <c r="AA568" s="62"/>
      <c r="AB568" s="62"/>
      <c r="AC568" s="63"/>
      <c r="AD568" s="258"/>
      <c r="AE568" s="258"/>
      <c r="AF568" s="57"/>
      <c r="AG568" s="28"/>
      <c r="AH568" s="57"/>
      <c r="AI568" s="28"/>
      <c r="AJ568" s="133"/>
      <c r="AK568" s="208"/>
      <c r="AL568" s="289" t="s">
        <v>179</v>
      </c>
      <c r="AM568" s="121" t="str">
        <f t="shared" si="49"/>
        <v/>
      </c>
      <c r="AN568" s="97" t="str">
        <f t="shared" si="50"/>
        <v/>
      </c>
      <c r="AO568" s="97" t="str">
        <f t="shared" si="51"/>
        <v/>
      </c>
      <c r="AP568" s="97" t="str">
        <f t="shared" si="52"/>
        <v/>
      </c>
      <c r="AQ568" s="122" t="str">
        <f t="shared" si="53"/>
        <v/>
      </c>
      <c r="AR568" s="39"/>
      <c r="AS568" s="234"/>
      <c r="AT568" s="39"/>
    </row>
    <row r="569" spans="2:46" ht="13.5" customHeight="1" x14ac:dyDescent="0.15">
      <c r="B569" s="290"/>
      <c r="C569" s="29" t="s">
        <v>35</v>
      </c>
      <c r="D569" s="187"/>
      <c r="E569" s="58"/>
      <c r="F569" s="188"/>
      <c r="G569" s="188"/>
      <c r="H569" s="188"/>
      <c r="I569" s="64"/>
      <c r="J569" s="64"/>
      <c r="K569" s="189"/>
      <c r="L569" s="259"/>
      <c r="M569" s="259"/>
      <c r="N569" s="58"/>
      <c r="O569" s="30"/>
      <c r="P569" s="58"/>
      <c r="Q569" s="30"/>
      <c r="R569" s="134"/>
      <c r="S569" s="206"/>
      <c r="T569" s="290"/>
      <c r="U569" s="29" t="s">
        <v>35</v>
      </c>
      <c r="V569" s="187"/>
      <c r="W569" s="58"/>
      <c r="X569" s="188"/>
      <c r="Y569" s="188"/>
      <c r="Z569" s="188"/>
      <c r="AA569" s="64"/>
      <c r="AB569" s="64"/>
      <c r="AC569" s="189"/>
      <c r="AD569" s="259"/>
      <c r="AE569" s="259"/>
      <c r="AF569" s="58"/>
      <c r="AG569" s="30"/>
      <c r="AH569" s="58"/>
      <c r="AI569" s="30"/>
      <c r="AJ569" s="134"/>
      <c r="AK569" s="208"/>
      <c r="AL569" s="290"/>
      <c r="AM569" s="88" t="str">
        <f t="shared" si="49"/>
        <v/>
      </c>
      <c r="AN569" s="123" t="str">
        <f t="shared" si="50"/>
        <v/>
      </c>
      <c r="AO569" s="123" t="str">
        <f t="shared" si="51"/>
        <v/>
      </c>
      <c r="AP569" s="123" t="str">
        <f t="shared" si="52"/>
        <v/>
      </c>
      <c r="AQ569" s="89" t="str">
        <f t="shared" si="53"/>
        <v/>
      </c>
      <c r="AR569" s="39"/>
      <c r="AS569" s="234"/>
      <c r="AT569" s="39"/>
    </row>
    <row r="570" spans="2:46" ht="13.5" customHeight="1" x14ac:dyDescent="0.15">
      <c r="B570" s="290"/>
      <c r="C570" s="29" t="s">
        <v>36</v>
      </c>
      <c r="D570" s="187"/>
      <c r="E570" s="58"/>
      <c r="F570" s="188"/>
      <c r="G570" s="188"/>
      <c r="H570" s="188"/>
      <c r="I570" s="64"/>
      <c r="J570" s="64"/>
      <c r="K570" s="189"/>
      <c r="L570" s="259"/>
      <c r="M570" s="259"/>
      <c r="N570" s="58"/>
      <c r="O570" s="30"/>
      <c r="P570" s="58"/>
      <c r="Q570" s="30"/>
      <c r="R570" s="134"/>
      <c r="S570" s="206"/>
      <c r="T570" s="290"/>
      <c r="U570" s="29" t="s">
        <v>36</v>
      </c>
      <c r="V570" s="187"/>
      <c r="W570" s="58"/>
      <c r="X570" s="188"/>
      <c r="Y570" s="188"/>
      <c r="Z570" s="188"/>
      <c r="AA570" s="64"/>
      <c r="AB570" s="64"/>
      <c r="AC570" s="189"/>
      <c r="AD570" s="259"/>
      <c r="AE570" s="259"/>
      <c r="AF570" s="58"/>
      <c r="AG570" s="30"/>
      <c r="AH570" s="58"/>
      <c r="AI570" s="30"/>
      <c r="AJ570" s="134"/>
      <c r="AK570" s="208"/>
      <c r="AL570" s="290"/>
      <c r="AM570" s="88" t="str">
        <f t="shared" si="49"/>
        <v/>
      </c>
      <c r="AN570" s="123" t="str">
        <f t="shared" si="50"/>
        <v/>
      </c>
      <c r="AO570" s="123" t="str">
        <f t="shared" si="51"/>
        <v/>
      </c>
      <c r="AP570" s="123" t="str">
        <f t="shared" si="52"/>
        <v/>
      </c>
      <c r="AQ570" s="89" t="str">
        <f t="shared" si="53"/>
        <v/>
      </c>
      <c r="AR570" s="39"/>
      <c r="AS570" s="234"/>
      <c r="AT570" s="39"/>
    </row>
    <row r="571" spans="2:46" ht="13.5" customHeight="1" x14ac:dyDescent="0.15">
      <c r="B571" s="290"/>
      <c r="C571" s="29" t="s">
        <v>38</v>
      </c>
      <c r="D571" s="187"/>
      <c r="E571" s="58"/>
      <c r="F571" s="188"/>
      <c r="G571" s="188"/>
      <c r="H571" s="188"/>
      <c r="I571" s="64"/>
      <c r="J571" s="64"/>
      <c r="K571" s="189"/>
      <c r="L571" s="259"/>
      <c r="M571" s="259"/>
      <c r="N571" s="58"/>
      <c r="O571" s="30"/>
      <c r="P571" s="58"/>
      <c r="Q571" s="30"/>
      <c r="R571" s="134"/>
      <c r="S571" s="206"/>
      <c r="T571" s="290"/>
      <c r="U571" s="29" t="s">
        <v>38</v>
      </c>
      <c r="V571" s="187"/>
      <c r="W571" s="58"/>
      <c r="X571" s="188"/>
      <c r="Y571" s="188"/>
      <c r="Z571" s="188"/>
      <c r="AA571" s="64"/>
      <c r="AB571" s="64"/>
      <c r="AC571" s="189"/>
      <c r="AD571" s="259"/>
      <c r="AE571" s="259"/>
      <c r="AF571" s="58"/>
      <c r="AG571" s="30"/>
      <c r="AH571" s="58"/>
      <c r="AI571" s="30"/>
      <c r="AJ571" s="134"/>
      <c r="AK571" s="208"/>
      <c r="AL571" s="290"/>
      <c r="AM571" s="88" t="str">
        <f t="shared" si="49"/>
        <v/>
      </c>
      <c r="AN571" s="123" t="str">
        <f t="shared" si="50"/>
        <v/>
      </c>
      <c r="AO571" s="123" t="str">
        <f t="shared" si="51"/>
        <v/>
      </c>
      <c r="AP571" s="123" t="str">
        <f t="shared" si="52"/>
        <v/>
      </c>
      <c r="AQ571" s="89" t="str">
        <f t="shared" si="53"/>
        <v/>
      </c>
      <c r="AR571" s="39"/>
      <c r="AS571" s="234"/>
      <c r="AT571" s="39"/>
    </row>
    <row r="572" spans="2:46" ht="13.5" customHeight="1" thickBot="1" x14ac:dyDescent="0.2">
      <c r="B572" s="291"/>
      <c r="C572" s="29"/>
      <c r="D572" s="187"/>
      <c r="E572" s="58"/>
      <c r="F572" s="190"/>
      <c r="G572" s="190"/>
      <c r="H572" s="190"/>
      <c r="I572" s="58"/>
      <c r="J572" s="58"/>
      <c r="K572" s="189"/>
      <c r="L572" s="259"/>
      <c r="M572" s="259"/>
      <c r="N572" s="58"/>
      <c r="O572" s="30"/>
      <c r="P572" s="58"/>
      <c r="Q572" s="30"/>
      <c r="R572" s="185"/>
      <c r="S572" s="206"/>
      <c r="T572" s="291"/>
      <c r="U572" s="29"/>
      <c r="V572" s="187"/>
      <c r="W572" s="58"/>
      <c r="X572" s="190"/>
      <c r="Y572" s="190"/>
      <c r="Z572" s="190"/>
      <c r="AA572" s="58"/>
      <c r="AB572" s="58"/>
      <c r="AC572" s="189"/>
      <c r="AD572" s="259"/>
      <c r="AE572" s="259"/>
      <c r="AF572" s="58"/>
      <c r="AG572" s="30"/>
      <c r="AH572" s="58"/>
      <c r="AI572" s="30"/>
      <c r="AJ572" s="185"/>
      <c r="AK572" s="208"/>
      <c r="AL572" s="291"/>
      <c r="AM572" s="124" t="str">
        <f t="shared" si="49"/>
        <v/>
      </c>
      <c r="AN572" s="125" t="str">
        <f t="shared" si="50"/>
        <v/>
      </c>
      <c r="AO572" s="125" t="str">
        <f t="shared" si="51"/>
        <v/>
      </c>
      <c r="AP572" s="125" t="str">
        <f t="shared" si="52"/>
        <v/>
      </c>
      <c r="AQ572" s="126" t="str">
        <f t="shared" si="53"/>
        <v/>
      </c>
      <c r="AR572" s="39"/>
      <c r="AS572" s="234"/>
      <c r="AT572" s="39"/>
    </row>
    <row r="573" spans="2:46" ht="13.5" customHeight="1" x14ac:dyDescent="0.15">
      <c r="B573" s="289" t="s">
        <v>180</v>
      </c>
      <c r="C573" s="27" t="s">
        <v>34</v>
      </c>
      <c r="D573" s="41"/>
      <c r="E573" s="57"/>
      <c r="F573" s="98"/>
      <c r="G573" s="98"/>
      <c r="H573" s="98"/>
      <c r="I573" s="62"/>
      <c r="J573" s="62"/>
      <c r="K573" s="63"/>
      <c r="L573" s="258"/>
      <c r="M573" s="258"/>
      <c r="N573" s="57"/>
      <c r="O573" s="28"/>
      <c r="P573" s="57"/>
      <c r="Q573" s="28"/>
      <c r="R573" s="133"/>
      <c r="S573" s="206"/>
      <c r="T573" s="289" t="s">
        <v>180</v>
      </c>
      <c r="U573" s="27" t="s">
        <v>34</v>
      </c>
      <c r="V573" s="41"/>
      <c r="W573" s="57"/>
      <c r="X573" s="98"/>
      <c r="Y573" s="98"/>
      <c r="Z573" s="98"/>
      <c r="AA573" s="62"/>
      <c r="AB573" s="62"/>
      <c r="AC573" s="63"/>
      <c r="AD573" s="258"/>
      <c r="AE573" s="258"/>
      <c r="AF573" s="57"/>
      <c r="AG573" s="28"/>
      <c r="AH573" s="57"/>
      <c r="AI573" s="28"/>
      <c r="AJ573" s="133"/>
      <c r="AK573" s="208"/>
      <c r="AL573" s="289" t="s">
        <v>180</v>
      </c>
      <c r="AM573" s="121" t="str">
        <f t="shared" si="49"/>
        <v/>
      </c>
      <c r="AN573" s="97" t="str">
        <f t="shared" si="50"/>
        <v/>
      </c>
      <c r="AO573" s="97" t="str">
        <f t="shared" si="51"/>
        <v/>
      </c>
      <c r="AP573" s="97" t="str">
        <f t="shared" si="52"/>
        <v/>
      </c>
      <c r="AQ573" s="122" t="str">
        <f t="shared" si="53"/>
        <v/>
      </c>
      <c r="AR573" s="39"/>
      <c r="AS573" s="234"/>
      <c r="AT573" s="39"/>
    </row>
    <row r="574" spans="2:46" ht="13.5" customHeight="1" x14ac:dyDescent="0.15">
      <c r="B574" s="290"/>
      <c r="C574" s="29" t="s">
        <v>35</v>
      </c>
      <c r="D574" s="187"/>
      <c r="E574" s="58"/>
      <c r="F574" s="188"/>
      <c r="G574" s="188"/>
      <c r="H574" s="188"/>
      <c r="I574" s="64"/>
      <c r="J574" s="64"/>
      <c r="K574" s="189"/>
      <c r="L574" s="259"/>
      <c r="M574" s="259"/>
      <c r="N574" s="58"/>
      <c r="O574" s="30"/>
      <c r="P574" s="58"/>
      <c r="Q574" s="30"/>
      <c r="R574" s="134"/>
      <c r="S574" s="206"/>
      <c r="T574" s="290"/>
      <c r="U574" s="29" t="s">
        <v>35</v>
      </c>
      <c r="V574" s="187"/>
      <c r="W574" s="58"/>
      <c r="X574" s="188"/>
      <c r="Y574" s="188"/>
      <c r="Z574" s="188"/>
      <c r="AA574" s="64"/>
      <c r="AB574" s="64"/>
      <c r="AC574" s="189"/>
      <c r="AD574" s="259"/>
      <c r="AE574" s="259"/>
      <c r="AF574" s="58"/>
      <c r="AG574" s="30"/>
      <c r="AH574" s="58"/>
      <c r="AI574" s="30"/>
      <c r="AJ574" s="134"/>
      <c r="AK574" s="208"/>
      <c r="AL574" s="290"/>
      <c r="AM574" s="88" t="str">
        <f t="shared" si="49"/>
        <v/>
      </c>
      <c r="AN574" s="123" t="str">
        <f t="shared" si="50"/>
        <v/>
      </c>
      <c r="AO574" s="123" t="str">
        <f t="shared" si="51"/>
        <v/>
      </c>
      <c r="AP574" s="123" t="str">
        <f t="shared" si="52"/>
        <v/>
      </c>
      <c r="AQ574" s="89" t="str">
        <f t="shared" si="53"/>
        <v/>
      </c>
      <c r="AR574" s="39"/>
      <c r="AS574" s="234"/>
      <c r="AT574" s="39"/>
    </row>
    <row r="575" spans="2:46" ht="13.5" customHeight="1" x14ac:dyDescent="0.15">
      <c r="B575" s="290"/>
      <c r="C575" s="29" t="s">
        <v>36</v>
      </c>
      <c r="D575" s="187"/>
      <c r="E575" s="58"/>
      <c r="F575" s="188"/>
      <c r="G575" s="188"/>
      <c r="H575" s="188"/>
      <c r="I575" s="64"/>
      <c r="J575" s="64"/>
      <c r="K575" s="189"/>
      <c r="L575" s="259"/>
      <c r="M575" s="259"/>
      <c r="N575" s="58"/>
      <c r="O575" s="30"/>
      <c r="P575" s="58"/>
      <c r="Q575" s="30"/>
      <c r="R575" s="134"/>
      <c r="S575" s="206"/>
      <c r="T575" s="290"/>
      <c r="U575" s="29" t="s">
        <v>36</v>
      </c>
      <c r="V575" s="187"/>
      <c r="W575" s="58"/>
      <c r="X575" s="188"/>
      <c r="Y575" s="188"/>
      <c r="Z575" s="188"/>
      <c r="AA575" s="64"/>
      <c r="AB575" s="64"/>
      <c r="AC575" s="189"/>
      <c r="AD575" s="259"/>
      <c r="AE575" s="259"/>
      <c r="AF575" s="58"/>
      <c r="AG575" s="30"/>
      <c r="AH575" s="58"/>
      <c r="AI575" s="30"/>
      <c r="AJ575" s="134"/>
      <c r="AK575" s="208"/>
      <c r="AL575" s="290"/>
      <c r="AM575" s="88" t="str">
        <f t="shared" si="49"/>
        <v/>
      </c>
      <c r="AN575" s="123" t="str">
        <f t="shared" si="50"/>
        <v/>
      </c>
      <c r="AO575" s="123" t="str">
        <f t="shared" si="51"/>
        <v/>
      </c>
      <c r="AP575" s="123" t="str">
        <f t="shared" si="52"/>
        <v/>
      </c>
      <c r="AQ575" s="89" t="str">
        <f t="shared" si="53"/>
        <v/>
      </c>
      <c r="AR575" s="39"/>
      <c r="AS575" s="234"/>
      <c r="AT575" s="39"/>
    </row>
    <row r="576" spans="2:46" ht="13.5" customHeight="1" x14ac:dyDescent="0.15">
      <c r="B576" s="290"/>
      <c r="C576" s="29" t="s">
        <v>38</v>
      </c>
      <c r="D576" s="187"/>
      <c r="E576" s="58"/>
      <c r="F576" s="188"/>
      <c r="G576" s="188"/>
      <c r="H576" s="188"/>
      <c r="I576" s="64"/>
      <c r="J576" s="64"/>
      <c r="K576" s="189"/>
      <c r="L576" s="259"/>
      <c r="M576" s="259"/>
      <c r="N576" s="58"/>
      <c r="O576" s="30"/>
      <c r="P576" s="58"/>
      <c r="Q576" s="30"/>
      <c r="R576" s="134"/>
      <c r="S576" s="206"/>
      <c r="T576" s="290"/>
      <c r="U576" s="29" t="s">
        <v>38</v>
      </c>
      <c r="V576" s="187"/>
      <c r="W576" s="58"/>
      <c r="X576" s="188"/>
      <c r="Y576" s="188"/>
      <c r="Z576" s="188"/>
      <c r="AA576" s="64"/>
      <c r="AB576" s="64"/>
      <c r="AC576" s="189"/>
      <c r="AD576" s="259"/>
      <c r="AE576" s="259"/>
      <c r="AF576" s="58"/>
      <c r="AG576" s="30"/>
      <c r="AH576" s="58"/>
      <c r="AI576" s="30"/>
      <c r="AJ576" s="134"/>
      <c r="AK576" s="208"/>
      <c r="AL576" s="290"/>
      <c r="AM576" s="88" t="str">
        <f t="shared" si="49"/>
        <v/>
      </c>
      <c r="AN576" s="123" t="str">
        <f t="shared" si="50"/>
        <v/>
      </c>
      <c r="AO576" s="123" t="str">
        <f t="shared" si="51"/>
        <v/>
      </c>
      <c r="AP576" s="123" t="str">
        <f t="shared" si="52"/>
        <v/>
      </c>
      <c r="AQ576" s="89" t="str">
        <f t="shared" si="53"/>
        <v/>
      </c>
      <c r="AR576" s="39"/>
      <c r="AS576" s="234"/>
      <c r="AT576" s="39"/>
    </row>
    <row r="577" spans="2:46" ht="13.5" customHeight="1" thickBot="1" x14ac:dyDescent="0.2">
      <c r="B577" s="291"/>
      <c r="C577" s="29"/>
      <c r="D577" s="187"/>
      <c r="E577" s="58"/>
      <c r="F577" s="190"/>
      <c r="G577" s="190"/>
      <c r="H577" s="190"/>
      <c r="I577" s="58"/>
      <c r="J577" s="58"/>
      <c r="K577" s="189"/>
      <c r="L577" s="259"/>
      <c r="M577" s="259"/>
      <c r="N577" s="58"/>
      <c r="O577" s="30"/>
      <c r="P577" s="58"/>
      <c r="Q577" s="30"/>
      <c r="R577" s="185"/>
      <c r="S577" s="206"/>
      <c r="T577" s="291"/>
      <c r="U577" s="29"/>
      <c r="V577" s="187"/>
      <c r="W577" s="58"/>
      <c r="X577" s="190"/>
      <c r="Y577" s="190"/>
      <c r="Z577" s="190"/>
      <c r="AA577" s="58"/>
      <c r="AB577" s="58"/>
      <c r="AC577" s="189"/>
      <c r="AD577" s="259"/>
      <c r="AE577" s="259"/>
      <c r="AF577" s="58"/>
      <c r="AG577" s="30"/>
      <c r="AH577" s="58"/>
      <c r="AI577" s="30"/>
      <c r="AJ577" s="185"/>
      <c r="AK577" s="208"/>
      <c r="AL577" s="291"/>
      <c r="AM577" s="124" t="str">
        <f t="shared" si="49"/>
        <v/>
      </c>
      <c r="AN577" s="125" t="str">
        <f t="shared" si="50"/>
        <v/>
      </c>
      <c r="AO577" s="125" t="str">
        <f t="shared" si="51"/>
        <v/>
      </c>
      <c r="AP577" s="125" t="str">
        <f t="shared" si="52"/>
        <v/>
      </c>
      <c r="AQ577" s="126" t="str">
        <f t="shared" si="53"/>
        <v/>
      </c>
      <c r="AR577" s="39"/>
      <c r="AS577" s="234"/>
      <c r="AT577" s="39"/>
    </row>
    <row r="578" spans="2:46" ht="13.5" customHeight="1" x14ac:dyDescent="0.15">
      <c r="B578" s="289" t="s">
        <v>181</v>
      </c>
      <c r="C578" s="27" t="s">
        <v>34</v>
      </c>
      <c r="D578" s="41"/>
      <c r="E578" s="57"/>
      <c r="F578" s="98"/>
      <c r="G578" s="98"/>
      <c r="H578" s="98"/>
      <c r="I578" s="62"/>
      <c r="J578" s="62"/>
      <c r="K578" s="63"/>
      <c r="L578" s="258"/>
      <c r="M578" s="258"/>
      <c r="N578" s="57"/>
      <c r="O578" s="28"/>
      <c r="P578" s="57"/>
      <c r="Q578" s="28"/>
      <c r="R578" s="133"/>
      <c r="S578" s="206"/>
      <c r="T578" s="289" t="s">
        <v>181</v>
      </c>
      <c r="U578" s="27" t="s">
        <v>34</v>
      </c>
      <c r="V578" s="41"/>
      <c r="W578" s="57"/>
      <c r="X578" s="98"/>
      <c r="Y578" s="98"/>
      <c r="Z578" s="98"/>
      <c r="AA578" s="62"/>
      <c r="AB578" s="62"/>
      <c r="AC578" s="63"/>
      <c r="AD578" s="258"/>
      <c r="AE578" s="258"/>
      <c r="AF578" s="57"/>
      <c r="AG578" s="28"/>
      <c r="AH578" s="57"/>
      <c r="AI578" s="28"/>
      <c r="AJ578" s="133"/>
      <c r="AK578" s="208"/>
      <c r="AL578" s="289" t="s">
        <v>181</v>
      </c>
      <c r="AM578" s="121" t="str">
        <f t="shared" si="49"/>
        <v/>
      </c>
      <c r="AN578" s="97" t="str">
        <f t="shared" si="50"/>
        <v/>
      </c>
      <c r="AO578" s="97" t="str">
        <f t="shared" si="51"/>
        <v/>
      </c>
      <c r="AP578" s="97" t="str">
        <f t="shared" si="52"/>
        <v/>
      </c>
      <c r="AQ578" s="122" t="str">
        <f t="shared" si="53"/>
        <v/>
      </c>
      <c r="AR578" s="39"/>
      <c r="AS578" s="234"/>
      <c r="AT578" s="39"/>
    </row>
    <row r="579" spans="2:46" ht="13.5" customHeight="1" x14ac:dyDescent="0.15">
      <c r="B579" s="290"/>
      <c r="C579" s="29" t="s">
        <v>35</v>
      </c>
      <c r="D579" s="187"/>
      <c r="E579" s="58"/>
      <c r="F579" s="188"/>
      <c r="G579" s="188"/>
      <c r="H579" s="188"/>
      <c r="I579" s="64"/>
      <c r="J579" s="64"/>
      <c r="K579" s="189"/>
      <c r="L579" s="259"/>
      <c r="M579" s="259"/>
      <c r="N579" s="58"/>
      <c r="O579" s="30"/>
      <c r="P579" s="58"/>
      <c r="Q579" s="30"/>
      <c r="R579" s="134"/>
      <c r="S579" s="206"/>
      <c r="T579" s="290"/>
      <c r="U579" s="29" t="s">
        <v>35</v>
      </c>
      <c r="V579" s="187"/>
      <c r="W579" s="58"/>
      <c r="X579" s="188"/>
      <c r="Y579" s="188"/>
      <c r="Z579" s="188"/>
      <c r="AA579" s="64"/>
      <c r="AB579" s="64"/>
      <c r="AC579" s="189"/>
      <c r="AD579" s="259"/>
      <c r="AE579" s="259"/>
      <c r="AF579" s="58"/>
      <c r="AG579" s="30"/>
      <c r="AH579" s="58"/>
      <c r="AI579" s="30"/>
      <c r="AJ579" s="134"/>
      <c r="AK579" s="208"/>
      <c r="AL579" s="290"/>
      <c r="AM579" s="88" t="str">
        <f t="shared" si="49"/>
        <v/>
      </c>
      <c r="AN579" s="123" t="str">
        <f t="shared" si="50"/>
        <v/>
      </c>
      <c r="AO579" s="123" t="str">
        <f t="shared" si="51"/>
        <v/>
      </c>
      <c r="AP579" s="123" t="str">
        <f t="shared" si="52"/>
        <v/>
      </c>
      <c r="AQ579" s="89" t="str">
        <f t="shared" si="53"/>
        <v/>
      </c>
      <c r="AR579" s="39"/>
      <c r="AS579" s="234"/>
      <c r="AT579" s="39"/>
    </row>
    <row r="580" spans="2:46" ht="13.5" customHeight="1" x14ac:dyDescent="0.15">
      <c r="B580" s="290"/>
      <c r="C580" s="29" t="s">
        <v>36</v>
      </c>
      <c r="D580" s="187"/>
      <c r="E580" s="58"/>
      <c r="F580" s="188"/>
      <c r="G580" s="188"/>
      <c r="H580" s="188"/>
      <c r="I580" s="64"/>
      <c r="J580" s="64"/>
      <c r="K580" s="189"/>
      <c r="L580" s="259"/>
      <c r="M580" s="259"/>
      <c r="N580" s="58"/>
      <c r="O580" s="30"/>
      <c r="P580" s="58"/>
      <c r="Q580" s="30"/>
      <c r="R580" s="134"/>
      <c r="S580" s="206"/>
      <c r="T580" s="290"/>
      <c r="U580" s="29" t="s">
        <v>36</v>
      </c>
      <c r="V580" s="187"/>
      <c r="W580" s="58"/>
      <c r="X580" s="188"/>
      <c r="Y580" s="188"/>
      <c r="Z580" s="188"/>
      <c r="AA580" s="64"/>
      <c r="AB580" s="64"/>
      <c r="AC580" s="189"/>
      <c r="AD580" s="259"/>
      <c r="AE580" s="259"/>
      <c r="AF580" s="58"/>
      <c r="AG580" s="30"/>
      <c r="AH580" s="58"/>
      <c r="AI580" s="30"/>
      <c r="AJ580" s="134"/>
      <c r="AK580" s="208"/>
      <c r="AL580" s="290"/>
      <c r="AM580" s="88" t="str">
        <f t="shared" si="49"/>
        <v/>
      </c>
      <c r="AN580" s="123" t="str">
        <f t="shared" si="50"/>
        <v/>
      </c>
      <c r="AO580" s="123" t="str">
        <f t="shared" si="51"/>
        <v/>
      </c>
      <c r="AP580" s="123" t="str">
        <f t="shared" si="52"/>
        <v/>
      </c>
      <c r="AQ580" s="89" t="str">
        <f t="shared" si="53"/>
        <v/>
      </c>
      <c r="AR580" s="39"/>
      <c r="AS580" s="234"/>
      <c r="AT580" s="39"/>
    </row>
    <row r="581" spans="2:46" ht="13.5" customHeight="1" x14ac:dyDescent="0.15">
      <c r="B581" s="290"/>
      <c r="C581" s="29" t="s">
        <v>38</v>
      </c>
      <c r="D581" s="187"/>
      <c r="E581" s="58"/>
      <c r="F581" s="188"/>
      <c r="G581" s="188"/>
      <c r="H581" s="188"/>
      <c r="I581" s="64"/>
      <c r="J581" s="64"/>
      <c r="K581" s="189"/>
      <c r="L581" s="259"/>
      <c r="M581" s="259"/>
      <c r="N581" s="58"/>
      <c r="O581" s="30"/>
      <c r="P581" s="58"/>
      <c r="Q581" s="30"/>
      <c r="R581" s="134"/>
      <c r="S581" s="206"/>
      <c r="T581" s="290"/>
      <c r="U581" s="29" t="s">
        <v>38</v>
      </c>
      <c r="V581" s="187"/>
      <c r="W581" s="58"/>
      <c r="X581" s="188"/>
      <c r="Y581" s="188"/>
      <c r="Z581" s="188"/>
      <c r="AA581" s="64"/>
      <c r="AB581" s="64"/>
      <c r="AC581" s="189"/>
      <c r="AD581" s="259"/>
      <c r="AE581" s="259"/>
      <c r="AF581" s="58"/>
      <c r="AG581" s="30"/>
      <c r="AH581" s="58"/>
      <c r="AI581" s="30"/>
      <c r="AJ581" s="134"/>
      <c r="AK581" s="208"/>
      <c r="AL581" s="290"/>
      <c r="AM581" s="88" t="str">
        <f t="shared" si="49"/>
        <v/>
      </c>
      <c r="AN581" s="123" t="str">
        <f t="shared" si="50"/>
        <v/>
      </c>
      <c r="AO581" s="123" t="str">
        <f t="shared" si="51"/>
        <v/>
      </c>
      <c r="AP581" s="123" t="str">
        <f t="shared" si="52"/>
        <v/>
      </c>
      <c r="AQ581" s="89" t="str">
        <f t="shared" si="53"/>
        <v/>
      </c>
      <c r="AR581" s="39"/>
      <c r="AS581" s="234"/>
      <c r="AT581" s="39"/>
    </row>
    <row r="582" spans="2:46" ht="13.5" customHeight="1" thickBot="1" x14ac:dyDescent="0.2">
      <c r="B582" s="291"/>
      <c r="C582" s="29"/>
      <c r="D582" s="187"/>
      <c r="E582" s="58"/>
      <c r="F582" s="190"/>
      <c r="G582" s="190"/>
      <c r="H582" s="190"/>
      <c r="I582" s="58"/>
      <c r="J582" s="58"/>
      <c r="K582" s="189"/>
      <c r="L582" s="259"/>
      <c r="M582" s="259"/>
      <c r="N582" s="58"/>
      <c r="O582" s="30"/>
      <c r="P582" s="58"/>
      <c r="Q582" s="30"/>
      <c r="R582" s="185"/>
      <c r="S582" s="206"/>
      <c r="T582" s="291"/>
      <c r="U582" s="29"/>
      <c r="V582" s="187"/>
      <c r="W582" s="58"/>
      <c r="X582" s="190"/>
      <c r="Y582" s="190"/>
      <c r="Z582" s="190"/>
      <c r="AA582" s="58"/>
      <c r="AB582" s="58"/>
      <c r="AC582" s="189"/>
      <c r="AD582" s="259"/>
      <c r="AE582" s="259"/>
      <c r="AF582" s="58"/>
      <c r="AG582" s="30"/>
      <c r="AH582" s="58"/>
      <c r="AI582" s="30"/>
      <c r="AJ582" s="185"/>
      <c r="AK582" s="208"/>
      <c r="AL582" s="291"/>
      <c r="AM582" s="124" t="str">
        <f t="shared" si="49"/>
        <v/>
      </c>
      <c r="AN582" s="125" t="str">
        <f t="shared" si="50"/>
        <v/>
      </c>
      <c r="AO582" s="125" t="str">
        <f t="shared" si="51"/>
        <v/>
      </c>
      <c r="AP582" s="125" t="str">
        <f t="shared" si="52"/>
        <v/>
      </c>
      <c r="AQ582" s="126" t="str">
        <f t="shared" si="53"/>
        <v/>
      </c>
      <c r="AR582" s="39"/>
      <c r="AS582" s="234"/>
      <c r="AT582" s="39"/>
    </row>
    <row r="583" spans="2:46" ht="13.5" customHeight="1" x14ac:dyDescent="0.15">
      <c r="B583" s="289" t="s">
        <v>182</v>
      </c>
      <c r="C583" s="27" t="s">
        <v>34</v>
      </c>
      <c r="D583" s="41"/>
      <c r="E583" s="57"/>
      <c r="F583" s="98"/>
      <c r="G583" s="98"/>
      <c r="H583" s="98"/>
      <c r="I583" s="62"/>
      <c r="J583" s="62"/>
      <c r="K583" s="63"/>
      <c r="L583" s="258"/>
      <c r="M583" s="258"/>
      <c r="N583" s="57"/>
      <c r="O583" s="28"/>
      <c r="P583" s="57"/>
      <c r="Q583" s="28"/>
      <c r="R583" s="133"/>
      <c r="S583" s="206"/>
      <c r="T583" s="289" t="s">
        <v>182</v>
      </c>
      <c r="U583" s="27" t="s">
        <v>34</v>
      </c>
      <c r="V583" s="41"/>
      <c r="W583" s="57"/>
      <c r="X583" s="98"/>
      <c r="Y583" s="98"/>
      <c r="Z583" s="98"/>
      <c r="AA583" s="62"/>
      <c r="AB583" s="62"/>
      <c r="AC583" s="63"/>
      <c r="AD583" s="258"/>
      <c r="AE583" s="258"/>
      <c r="AF583" s="57"/>
      <c r="AG583" s="28"/>
      <c r="AH583" s="57"/>
      <c r="AI583" s="28"/>
      <c r="AJ583" s="133"/>
      <c r="AK583" s="208"/>
      <c r="AL583" s="289" t="s">
        <v>182</v>
      </c>
      <c r="AM583" s="121" t="str">
        <f t="shared" si="49"/>
        <v/>
      </c>
      <c r="AN583" s="97" t="str">
        <f t="shared" si="50"/>
        <v/>
      </c>
      <c r="AO583" s="97" t="str">
        <f t="shared" si="51"/>
        <v/>
      </c>
      <c r="AP583" s="97" t="str">
        <f t="shared" si="52"/>
        <v/>
      </c>
      <c r="AQ583" s="122" t="str">
        <f t="shared" si="53"/>
        <v/>
      </c>
      <c r="AR583" s="39"/>
      <c r="AS583" s="234"/>
      <c r="AT583" s="39"/>
    </row>
    <row r="584" spans="2:46" ht="13.5" customHeight="1" x14ac:dyDescent="0.15">
      <c r="B584" s="290"/>
      <c r="C584" s="29" t="s">
        <v>35</v>
      </c>
      <c r="D584" s="187"/>
      <c r="E584" s="58"/>
      <c r="F584" s="188"/>
      <c r="G584" s="188"/>
      <c r="H584" s="188"/>
      <c r="I584" s="64"/>
      <c r="J584" s="64"/>
      <c r="K584" s="189"/>
      <c r="L584" s="259"/>
      <c r="M584" s="259"/>
      <c r="N584" s="58"/>
      <c r="O584" s="30"/>
      <c r="P584" s="58"/>
      <c r="Q584" s="30"/>
      <c r="R584" s="134"/>
      <c r="S584" s="206"/>
      <c r="T584" s="290"/>
      <c r="U584" s="29" t="s">
        <v>35</v>
      </c>
      <c r="V584" s="187"/>
      <c r="W584" s="58"/>
      <c r="X584" s="188"/>
      <c r="Y584" s="188"/>
      <c r="Z584" s="188"/>
      <c r="AA584" s="64"/>
      <c r="AB584" s="64"/>
      <c r="AC584" s="189"/>
      <c r="AD584" s="259"/>
      <c r="AE584" s="259"/>
      <c r="AF584" s="58"/>
      <c r="AG584" s="30"/>
      <c r="AH584" s="58"/>
      <c r="AI584" s="30"/>
      <c r="AJ584" s="134"/>
      <c r="AK584" s="208"/>
      <c r="AL584" s="290"/>
      <c r="AM584" s="88" t="str">
        <f t="shared" si="49"/>
        <v/>
      </c>
      <c r="AN584" s="123" t="str">
        <f t="shared" si="50"/>
        <v/>
      </c>
      <c r="AO584" s="123" t="str">
        <f t="shared" si="51"/>
        <v/>
      </c>
      <c r="AP584" s="123" t="str">
        <f t="shared" si="52"/>
        <v/>
      </c>
      <c r="AQ584" s="89" t="str">
        <f t="shared" si="53"/>
        <v/>
      </c>
      <c r="AR584" s="39"/>
      <c r="AS584" s="234"/>
      <c r="AT584" s="39"/>
    </row>
    <row r="585" spans="2:46" ht="13.5" customHeight="1" x14ac:dyDescent="0.15">
      <c r="B585" s="290"/>
      <c r="C585" s="29" t="s">
        <v>36</v>
      </c>
      <c r="D585" s="187"/>
      <c r="E585" s="58"/>
      <c r="F585" s="188"/>
      <c r="G585" s="188"/>
      <c r="H585" s="188"/>
      <c r="I585" s="64"/>
      <c r="J585" s="64"/>
      <c r="K585" s="189"/>
      <c r="L585" s="259"/>
      <c r="M585" s="259"/>
      <c r="N585" s="58"/>
      <c r="O585" s="30"/>
      <c r="P585" s="58"/>
      <c r="Q585" s="30"/>
      <c r="R585" s="134"/>
      <c r="S585" s="206"/>
      <c r="T585" s="290"/>
      <c r="U585" s="29" t="s">
        <v>36</v>
      </c>
      <c r="V585" s="187"/>
      <c r="W585" s="58"/>
      <c r="X585" s="188"/>
      <c r="Y585" s="188"/>
      <c r="Z585" s="188"/>
      <c r="AA585" s="64"/>
      <c r="AB585" s="64"/>
      <c r="AC585" s="189"/>
      <c r="AD585" s="259"/>
      <c r="AE585" s="259"/>
      <c r="AF585" s="58"/>
      <c r="AG585" s="30"/>
      <c r="AH585" s="58"/>
      <c r="AI585" s="30"/>
      <c r="AJ585" s="134"/>
      <c r="AK585" s="208"/>
      <c r="AL585" s="290"/>
      <c r="AM585" s="88" t="str">
        <f t="shared" si="49"/>
        <v/>
      </c>
      <c r="AN585" s="123" t="str">
        <f t="shared" si="50"/>
        <v/>
      </c>
      <c r="AO585" s="123" t="str">
        <f t="shared" si="51"/>
        <v/>
      </c>
      <c r="AP585" s="123" t="str">
        <f t="shared" si="52"/>
        <v/>
      </c>
      <c r="AQ585" s="89" t="str">
        <f t="shared" si="53"/>
        <v/>
      </c>
      <c r="AR585" s="39"/>
      <c r="AS585" s="234"/>
      <c r="AT585" s="39"/>
    </row>
    <row r="586" spans="2:46" ht="13.5" customHeight="1" x14ac:dyDescent="0.15">
      <c r="B586" s="290"/>
      <c r="C586" s="29" t="s">
        <v>38</v>
      </c>
      <c r="D586" s="187"/>
      <c r="E586" s="58"/>
      <c r="F586" s="188"/>
      <c r="G586" s="188"/>
      <c r="H586" s="188"/>
      <c r="I586" s="64"/>
      <c r="J586" s="64"/>
      <c r="K586" s="189"/>
      <c r="L586" s="259"/>
      <c r="M586" s="259"/>
      <c r="N586" s="58"/>
      <c r="O586" s="30"/>
      <c r="P586" s="58"/>
      <c r="Q586" s="30"/>
      <c r="R586" s="134"/>
      <c r="S586" s="206"/>
      <c r="T586" s="290"/>
      <c r="U586" s="29" t="s">
        <v>38</v>
      </c>
      <c r="V586" s="187"/>
      <c r="W586" s="58"/>
      <c r="X586" s="188"/>
      <c r="Y586" s="188"/>
      <c r="Z586" s="188"/>
      <c r="AA586" s="64"/>
      <c r="AB586" s="64"/>
      <c r="AC586" s="189"/>
      <c r="AD586" s="259"/>
      <c r="AE586" s="259"/>
      <c r="AF586" s="58"/>
      <c r="AG586" s="30"/>
      <c r="AH586" s="58"/>
      <c r="AI586" s="30"/>
      <c r="AJ586" s="134"/>
      <c r="AK586" s="208"/>
      <c r="AL586" s="290"/>
      <c r="AM586" s="88" t="str">
        <f t="shared" si="49"/>
        <v/>
      </c>
      <c r="AN586" s="123" t="str">
        <f t="shared" si="50"/>
        <v/>
      </c>
      <c r="AO586" s="123" t="str">
        <f t="shared" si="51"/>
        <v/>
      </c>
      <c r="AP586" s="123" t="str">
        <f t="shared" si="52"/>
        <v/>
      </c>
      <c r="AQ586" s="89" t="str">
        <f t="shared" si="53"/>
        <v/>
      </c>
      <c r="AR586" s="39"/>
      <c r="AS586" s="234"/>
      <c r="AT586" s="39"/>
    </row>
    <row r="587" spans="2:46" ht="13.5" customHeight="1" thickBot="1" x14ac:dyDescent="0.2">
      <c r="B587" s="291"/>
      <c r="C587" s="29"/>
      <c r="D587" s="187"/>
      <c r="E587" s="58"/>
      <c r="F587" s="190"/>
      <c r="G587" s="190"/>
      <c r="H587" s="190"/>
      <c r="I587" s="58"/>
      <c r="J587" s="58"/>
      <c r="K587" s="189"/>
      <c r="L587" s="259"/>
      <c r="M587" s="259"/>
      <c r="N587" s="58"/>
      <c r="O587" s="30"/>
      <c r="P587" s="58"/>
      <c r="Q587" s="30"/>
      <c r="R587" s="185"/>
      <c r="S587" s="206"/>
      <c r="T587" s="291"/>
      <c r="U587" s="29"/>
      <c r="V587" s="187"/>
      <c r="W587" s="58"/>
      <c r="X587" s="190"/>
      <c r="Y587" s="190"/>
      <c r="Z587" s="190"/>
      <c r="AA587" s="58"/>
      <c r="AB587" s="58"/>
      <c r="AC587" s="189"/>
      <c r="AD587" s="259"/>
      <c r="AE587" s="259"/>
      <c r="AF587" s="58"/>
      <c r="AG587" s="30"/>
      <c r="AH587" s="58"/>
      <c r="AI587" s="30"/>
      <c r="AJ587" s="185"/>
      <c r="AK587" s="208"/>
      <c r="AL587" s="291"/>
      <c r="AM587" s="124" t="str">
        <f t="shared" si="49"/>
        <v/>
      </c>
      <c r="AN587" s="125" t="str">
        <f t="shared" si="50"/>
        <v/>
      </c>
      <c r="AO587" s="125" t="str">
        <f t="shared" si="51"/>
        <v/>
      </c>
      <c r="AP587" s="125" t="str">
        <f t="shared" si="52"/>
        <v/>
      </c>
      <c r="AQ587" s="126" t="str">
        <f t="shared" si="53"/>
        <v/>
      </c>
      <c r="AR587" s="39"/>
      <c r="AS587" s="234"/>
      <c r="AT587" s="39"/>
    </row>
    <row r="588" spans="2:46" ht="13.5" customHeight="1" x14ac:dyDescent="0.15">
      <c r="B588" s="289" t="s">
        <v>183</v>
      </c>
      <c r="C588" s="27" t="s">
        <v>34</v>
      </c>
      <c r="D588" s="41"/>
      <c r="E588" s="57"/>
      <c r="F588" s="98"/>
      <c r="G588" s="98"/>
      <c r="H588" s="98"/>
      <c r="I588" s="62"/>
      <c r="J588" s="62"/>
      <c r="K588" s="63"/>
      <c r="L588" s="258"/>
      <c r="M588" s="258"/>
      <c r="N588" s="57"/>
      <c r="O588" s="28"/>
      <c r="P588" s="57"/>
      <c r="Q588" s="28"/>
      <c r="R588" s="133"/>
      <c r="S588" s="206"/>
      <c r="T588" s="289" t="s">
        <v>183</v>
      </c>
      <c r="U588" s="27" t="s">
        <v>34</v>
      </c>
      <c r="V588" s="41"/>
      <c r="W588" s="57"/>
      <c r="X588" s="98"/>
      <c r="Y588" s="98"/>
      <c r="Z588" s="98"/>
      <c r="AA588" s="62"/>
      <c r="AB588" s="62"/>
      <c r="AC588" s="63"/>
      <c r="AD588" s="258"/>
      <c r="AE588" s="258"/>
      <c r="AF588" s="57"/>
      <c r="AG588" s="28"/>
      <c r="AH588" s="57"/>
      <c r="AI588" s="28"/>
      <c r="AJ588" s="133"/>
      <c r="AK588" s="208"/>
      <c r="AL588" s="289" t="s">
        <v>183</v>
      </c>
      <c r="AM588" s="121" t="str">
        <f t="shared" si="49"/>
        <v/>
      </c>
      <c r="AN588" s="97" t="str">
        <f t="shared" si="50"/>
        <v/>
      </c>
      <c r="AO588" s="97" t="str">
        <f t="shared" si="51"/>
        <v/>
      </c>
      <c r="AP588" s="97" t="str">
        <f t="shared" si="52"/>
        <v/>
      </c>
      <c r="AQ588" s="122" t="str">
        <f t="shared" si="53"/>
        <v/>
      </c>
      <c r="AR588" s="39"/>
      <c r="AS588" s="234"/>
      <c r="AT588" s="39"/>
    </row>
    <row r="589" spans="2:46" ht="13.5" customHeight="1" x14ac:dyDescent="0.15">
      <c r="B589" s="290"/>
      <c r="C589" s="29" t="s">
        <v>35</v>
      </c>
      <c r="D589" s="187"/>
      <c r="E589" s="58"/>
      <c r="F589" s="188"/>
      <c r="G589" s="188"/>
      <c r="H589" s="188"/>
      <c r="I589" s="64"/>
      <c r="J589" s="64"/>
      <c r="K589" s="189"/>
      <c r="L589" s="259"/>
      <c r="M589" s="259"/>
      <c r="N589" s="58"/>
      <c r="O589" s="30"/>
      <c r="P589" s="58"/>
      <c r="Q589" s="30"/>
      <c r="R589" s="134"/>
      <c r="S589" s="206"/>
      <c r="T589" s="290"/>
      <c r="U589" s="29" t="s">
        <v>35</v>
      </c>
      <c r="V589" s="187"/>
      <c r="W589" s="58"/>
      <c r="X589" s="188"/>
      <c r="Y589" s="188"/>
      <c r="Z589" s="188"/>
      <c r="AA589" s="64"/>
      <c r="AB589" s="64"/>
      <c r="AC589" s="189"/>
      <c r="AD589" s="259"/>
      <c r="AE589" s="259"/>
      <c r="AF589" s="58"/>
      <c r="AG589" s="30"/>
      <c r="AH589" s="58"/>
      <c r="AI589" s="30"/>
      <c r="AJ589" s="134"/>
      <c r="AK589" s="208"/>
      <c r="AL589" s="290"/>
      <c r="AM589" s="88" t="str">
        <f t="shared" si="49"/>
        <v/>
      </c>
      <c r="AN589" s="123" t="str">
        <f t="shared" si="50"/>
        <v/>
      </c>
      <c r="AO589" s="123" t="str">
        <f t="shared" si="51"/>
        <v/>
      </c>
      <c r="AP589" s="123" t="str">
        <f t="shared" si="52"/>
        <v/>
      </c>
      <c r="AQ589" s="89" t="str">
        <f t="shared" si="53"/>
        <v/>
      </c>
      <c r="AR589" s="39"/>
      <c r="AS589" s="234"/>
      <c r="AT589" s="39"/>
    </row>
    <row r="590" spans="2:46" ht="13.5" customHeight="1" x14ac:dyDescent="0.15">
      <c r="B590" s="290"/>
      <c r="C590" s="29" t="s">
        <v>36</v>
      </c>
      <c r="D590" s="187"/>
      <c r="E590" s="58"/>
      <c r="F590" s="188"/>
      <c r="G590" s="188"/>
      <c r="H590" s="188"/>
      <c r="I590" s="64"/>
      <c r="J590" s="64"/>
      <c r="K590" s="189"/>
      <c r="L590" s="259"/>
      <c r="M590" s="259"/>
      <c r="N590" s="58"/>
      <c r="O590" s="30"/>
      <c r="P590" s="58"/>
      <c r="Q590" s="30"/>
      <c r="R590" s="134"/>
      <c r="S590" s="206"/>
      <c r="T590" s="290"/>
      <c r="U590" s="29" t="s">
        <v>36</v>
      </c>
      <c r="V590" s="187"/>
      <c r="W590" s="58"/>
      <c r="X590" s="188"/>
      <c r="Y590" s="188"/>
      <c r="Z590" s="188"/>
      <c r="AA590" s="64"/>
      <c r="AB590" s="64"/>
      <c r="AC590" s="189"/>
      <c r="AD590" s="259"/>
      <c r="AE590" s="259"/>
      <c r="AF590" s="58"/>
      <c r="AG590" s="30"/>
      <c r="AH590" s="58"/>
      <c r="AI590" s="30"/>
      <c r="AJ590" s="134"/>
      <c r="AK590" s="208"/>
      <c r="AL590" s="290"/>
      <c r="AM590" s="88" t="str">
        <f t="shared" si="49"/>
        <v/>
      </c>
      <c r="AN590" s="123" t="str">
        <f t="shared" si="50"/>
        <v/>
      </c>
      <c r="AO590" s="123" t="str">
        <f t="shared" si="51"/>
        <v/>
      </c>
      <c r="AP590" s="123" t="str">
        <f t="shared" si="52"/>
        <v/>
      </c>
      <c r="AQ590" s="89" t="str">
        <f t="shared" si="53"/>
        <v/>
      </c>
      <c r="AR590" s="39"/>
      <c r="AS590" s="234"/>
      <c r="AT590" s="39"/>
    </row>
    <row r="591" spans="2:46" ht="13.5" customHeight="1" x14ac:dyDescent="0.15">
      <c r="B591" s="290"/>
      <c r="C591" s="29" t="s">
        <v>38</v>
      </c>
      <c r="D591" s="187"/>
      <c r="E591" s="58"/>
      <c r="F591" s="188"/>
      <c r="G591" s="188"/>
      <c r="H591" s="188"/>
      <c r="I591" s="64"/>
      <c r="J591" s="64"/>
      <c r="K591" s="189"/>
      <c r="L591" s="259"/>
      <c r="M591" s="259"/>
      <c r="N591" s="58"/>
      <c r="O591" s="30"/>
      <c r="P591" s="58"/>
      <c r="Q591" s="30"/>
      <c r="R591" s="134"/>
      <c r="S591" s="206"/>
      <c r="T591" s="290"/>
      <c r="U591" s="29" t="s">
        <v>38</v>
      </c>
      <c r="V591" s="187"/>
      <c r="W591" s="58"/>
      <c r="X591" s="188"/>
      <c r="Y591" s="188"/>
      <c r="Z591" s="188"/>
      <c r="AA591" s="64"/>
      <c r="AB591" s="64"/>
      <c r="AC591" s="189"/>
      <c r="AD591" s="259"/>
      <c r="AE591" s="259"/>
      <c r="AF591" s="58"/>
      <c r="AG591" s="30"/>
      <c r="AH591" s="58"/>
      <c r="AI591" s="30"/>
      <c r="AJ591" s="134"/>
      <c r="AK591" s="208"/>
      <c r="AL591" s="290"/>
      <c r="AM591" s="88" t="str">
        <f t="shared" si="49"/>
        <v/>
      </c>
      <c r="AN591" s="123" t="str">
        <f t="shared" si="50"/>
        <v/>
      </c>
      <c r="AO591" s="123" t="str">
        <f t="shared" si="51"/>
        <v/>
      </c>
      <c r="AP591" s="123" t="str">
        <f t="shared" si="52"/>
        <v/>
      </c>
      <c r="AQ591" s="89" t="str">
        <f t="shared" si="53"/>
        <v/>
      </c>
      <c r="AR591" s="39"/>
      <c r="AS591" s="234"/>
      <c r="AT591" s="39"/>
    </row>
    <row r="592" spans="2:46" ht="13.5" customHeight="1" thickBot="1" x14ac:dyDescent="0.2">
      <c r="B592" s="291"/>
      <c r="C592" s="29"/>
      <c r="D592" s="187"/>
      <c r="E592" s="58"/>
      <c r="F592" s="190"/>
      <c r="G592" s="190"/>
      <c r="H592" s="190"/>
      <c r="I592" s="58"/>
      <c r="J592" s="58"/>
      <c r="K592" s="189"/>
      <c r="L592" s="259"/>
      <c r="M592" s="259"/>
      <c r="N592" s="58"/>
      <c r="O592" s="30"/>
      <c r="P592" s="58"/>
      <c r="Q592" s="30"/>
      <c r="R592" s="185"/>
      <c r="S592" s="206"/>
      <c r="T592" s="291"/>
      <c r="U592" s="29"/>
      <c r="V592" s="187"/>
      <c r="W592" s="58"/>
      <c r="X592" s="190"/>
      <c r="Y592" s="190"/>
      <c r="Z592" s="190"/>
      <c r="AA592" s="58"/>
      <c r="AB592" s="58"/>
      <c r="AC592" s="189"/>
      <c r="AD592" s="259"/>
      <c r="AE592" s="259"/>
      <c r="AF592" s="58"/>
      <c r="AG592" s="30"/>
      <c r="AH592" s="58"/>
      <c r="AI592" s="30"/>
      <c r="AJ592" s="185"/>
      <c r="AK592" s="208"/>
      <c r="AL592" s="291"/>
      <c r="AM592" s="124" t="str">
        <f t="shared" si="49"/>
        <v/>
      </c>
      <c r="AN592" s="125" t="str">
        <f t="shared" si="50"/>
        <v/>
      </c>
      <c r="AO592" s="125" t="str">
        <f t="shared" si="51"/>
        <v/>
      </c>
      <c r="AP592" s="125" t="str">
        <f t="shared" si="52"/>
        <v/>
      </c>
      <c r="AQ592" s="126" t="str">
        <f t="shared" si="53"/>
        <v/>
      </c>
      <c r="AR592" s="39"/>
      <c r="AS592" s="234"/>
      <c r="AT592" s="39"/>
    </row>
    <row r="593" spans="2:46" ht="13.5" customHeight="1" x14ac:dyDescent="0.15">
      <c r="B593" s="289" t="s">
        <v>184</v>
      </c>
      <c r="C593" s="27" t="s">
        <v>34</v>
      </c>
      <c r="D593" s="41"/>
      <c r="E593" s="57"/>
      <c r="F593" s="98"/>
      <c r="G593" s="98"/>
      <c r="H593" s="98"/>
      <c r="I593" s="62"/>
      <c r="J593" s="62"/>
      <c r="K593" s="63"/>
      <c r="L593" s="258"/>
      <c r="M593" s="258"/>
      <c r="N593" s="57"/>
      <c r="O593" s="28"/>
      <c r="P593" s="57"/>
      <c r="Q593" s="28"/>
      <c r="R593" s="133"/>
      <c r="S593" s="206"/>
      <c r="T593" s="289" t="s">
        <v>184</v>
      </c>
      <c r="U593" s="27" t="s">
        <v>34</v>
      </c>
      <c r="V593" s="41"/>
      <c r="W593" s="57"/>
      <c r="X593" s="98"/>
      <c r="Y593" s="98"/>
      <c r="Z593" s="98"/>
      <c r="AA593" s="62"/>
      <c r="AB593" s="62"/>
      <c r="AC593" s="63"/>
      <c r="AD593" s="258"/>
      <c r="AE593" s="258"/>
      <c r="AF593" s="57"/>
      <c r="AG593" s="28"/>
      <c r="AH593" s="57"/>
      <c r="AI593" s="28"/>
      <c r="AJ593" s="133"/>
      <c r="AK593" s="208"/>
      <c r="AL593" s="289" t="s">
        <v>184</v>
      </c>
      <c r="AM593" s="121" t="str">
        <f t="shared" si="49"/>
        <v/>
      </c>
      <c r="AN593" s="97" t="str">
        <f t="shared" si="50"/>
        <v/>
      </c>
      <c r="AO593" s="97" t="str">
        <f t="shared" si="51"/>
        <v/>
      </c>
      <c r="AP593" s="97" t="str">
        <f t="shared" si="52"/>
        <v/>
      </c>
      <c r="AQ593" s="122" t="str">
        <f t="shared" si="53"/>
        <v/>
      </c>
      <c r="AR593" s="39"/>
      <c r="AS593" s="234"/>
      <c r="AT593" s="39"/>
    </row>
    <row r="594" spans="2:46" ht="13.5" customHeight="1" x14ac:dyDescent="0.15">
      <c r="B594" s="290"/>
      <c r="C594" s="29" t="s">
        <v>35</v>
      </c>
      <c r="D594" s="187"/>
      <c r="E594" s="58"/>
      <c r="F594" s="188"/>
      <c r="G594" s="188"/>
      <c r="H594" s="188"/>
      <c r="I594" s="64"/>
      <c r="J594" s="64"/>
      <c r="K594" s="189"/>
      <c r="L594" s="259"/>
      <c r="M594" s="259"/>
      <c r="N594" s="58"/>
      <c r="O594" s="30"/>
      <c r="P594" s="58"/>
      <c r="Q594" s="30"/>
      <c r="R594" s="134"/>
      <c r="S594" s="206"/>
      <c r="T594" s="290"/>
      <c r="U594" s="29" t="s">
        <v>35</v>
      </c>
      <c r="V594" s="187"/>
      <c r="W594" s="58"/>
      <c r="X594" s="188"/>
      <c r="Y594" s="188"/>
      <c r="Z594" s="188"/>
      <c r="AA594" s="64"/>
      <c r="AB594" s="64"/>
      <c r="AC594" s="189"/>
      <c r="AD594" s="259"/>
      <c r="AE594" s="259"/>
      <c r="AF594" s="58"/>
      <c r="AG594" s="30"/>
      <c r="AH594" s="58"/>
      <c r="AI594" s="30"/>
      <c r="AJ594" s="134"/>
      <c r="AK594" s="208"/>
      <c r="AL594" s="290"/>
      <c r="AM594" s="88" t="str">
        <f t="shared" si="49"/>
        <v/>
      </c>
      <c r="AN594" s="123" t="str">
        <f t="shared" si="50"/>
        <v/>
      </c>
      <c r="AO594" s="123" t="str">
        <f t="shared" si="51"/>
        <v/>
      </c>
      <c r="AP594" s="123" t="str">
        <f t="shared" si="52"/>
        <v/>
      </c>
      <c r="AQ594" s="89" t="str">
        <f t="shared" si="53"/>
        <v/>
      </c>
      <c r="AR594" s="39"/>
      <c r="AS594" s="234"/>
      <c r="AT594" s="39"/>
    </row>
    <row r="595" spans="2:46" ht="13.5" customHeight="1" x14ac:dyDescent="0.15">
      <c r="B595" s="290"/>
      <c r="C595" s="29" t="s">
        <v>36</v>
      </c>
      <c r="D595" s="187"/>
      <c r="E595" s="58"/>
      <c r="F595" s="188"/>
      <c r="G595" s="188"/>
      <c r="H595" s="188"/>
      <c r="I595" s="64"/>
      <c r="J595" s="64"/>
      <c r="K595" s="189"/>
      <c r="L595" s="259"/>
      <c r="M595" s="259"/>
      <c r="N595" s="58"/>
      <c r="O595" s="30"/>
      <c r="P595" s="58"/>
      <c r="Q595" s="30"/>
      <c r="R595" s="134"/>
      <c r="S595" s="206"/>
      <c r="T595" s="290"/>
      <c r="U595" s="29" t="s">
        <v>36</v>
      </c>
      <c r="V595" s="187"/>
      <c r="W595" s="58"/>
      <c r="X595" s="188"/>
      <c r="Y595" s="188"/>
      <c r="Z595" s="188"/>
      <c r="AA595" s="64"/>
      <c r="AB595" s="64"/>
      <c r="AC595" s="189"/>
      <c r="AD595" s="259"/>
      <c r="AE595" s="259"/>
      <c r="AF595" s="58"/>
      <c r="AG595" s="30"/>
      <c r="AH595" s="58"/>
      <c r="AI595" s="30"/>
      <c r="AJ595" s="134"/>
      <c r="AK595" s="208"/>
      <c r="AL595" s="290"/>
      <c r="AM595" s="88" t="str">
        <f t="shared" si="49"/>
        <v/>
      </c>
      <c r="AN595" s="123" t="str">
        <f t="shared" si="50"/>
        <v/>
      </c>
      <c r="AO595" s="123" t="str">
        <f t="shared" si="51"/>
        <v/>
      </c>
      <c r="AP595" s="123" t="str">
        <f t="shared" si="52"/>
        <v/>
      </c>
      <c r="AQ595" s="89" t="str">
        <f t="shared" si="53"/>
        <v/>
      </c>
      <c r="AR595" s="39"/>
      <c r="AS595" s="234"/>
      <c r="AT595" s="39"/>
    </row>
    <row r="596" spans="2:46" ht="13.5" customHeight="1" x14ac:dyDescent="0.15">
      <c r="B596" s="290"/>
      <c r="C596" s="29" t="s">
        <v>38</v>
      </c>
      <c r="D596" s="187"/>
      <c r="E596" s="58"/>
      <c r="F596" s="188"/>
      <c r="G596" s="188"/>
      <c r="H596" s="188"/>
      <c r="I596" s="64"/>
      <c r="J596" s="64"/>
      <c r="K596" s="189"/>
      <c r="L596" s="259"/>
      <c r="M596" s="259"/>
      <c r="N596" s="58"/>
      <c r="O596" s="30"/>
      <c r="P596" s="58"/>
      <c r="Q596" s="30"/>
      <c r="R596" s="134"/>
      <c r="S596" s="206"/>
      <c r="T596" s="290"/>
      <c r="U596" s="29" t="s">
        <v>38</v>
      </c>
      <c r="V596" s="187"/>
      <c r="W596" s="58"/>
      <c r="X596" s="188"/>
      <c r="Y596" s="188"/>
      <c r="Z596" s="188"/>
      <c r="AA596" s="64"/>
      <c r="AB596" s="64"/>
      <c r="AC596" s="189"/>
      <c r="AD596" s="259"/>
      <c r="AE596" s="259"/>
      <c r="AF596" s="58"/>
      <c r="AG596" s="30"/>
      <c r="AH596" s="58"/>
      <c r="AI596" s="30"/>
      <c r="AJ596" s="134"/>
      <c r="AK596" s="208"/>
      <c r="AL596" s="290"/>
      <c r="AM596" s="88" t="str">
        <f t="shared" si="49"/>
        <v/>
      </c>
      <c r="AN596" s="123" t="str">
        <f t="shared" si="50"/>
        <v/>
      </c>
      <c r="AO596" s="123" t="str">
        <f t="shared" si="51"/>
        <v/>
      </c>
      <c r="AP596" s="123" t="str">
        <f t="shared" si="52"/>
        <v/>
      </c>
      <c r="AQ596" s="89" t="str">
        <f t="shared" si="53"/>
        <v/>
      </c>
      <c r="AR596" s="39"/>
      <c r="AS596" s="234"/>
      <c r="AT596" s="39"/>
    </row>
    <row r="597" spans="2:46" ht="13.5" customHeight="1" thickBot="1" x14ac:dyDescent="0.2">
      <c r="B597" s="291"/>
      <c r="C597" s="29"/>
      <c r="D597" s="187"/>
      <c r="E597" s="58"/>
      <c r="F597" s="190"/>
      <c r="G597" s="190"/>
      <c r="H597" s="190"/>
      <c r="I597" s="58"/>
      <c r="J597" s="58"/>
      <c r="K597" s="189"/>
      <c r="L597" s="259"/>
      <c r="M597" s="259"/>
      <c r="N597" s="58"/>
      <c r="O597" s="30"/>
      <c r="P597" s="58"/>
      <c r="Q597" s="30"/>
      <c r="R597" s="185"/>
      <c r="S597" s="206"/>
      <c r="T597" s="291"/>
      <c r="U597" s="29"/>
      <c r="V597" s="187"/>
      <c r="W597" s="58"/>
      <c r="X597" s="190"/>
      <c r="Y597" s="190"/>
      <c r="Z597" s="190"/>
      <c r="AA597" s="58"/>
      <c r="AB597" s="58"/>
      <c r="AC597" s="189"/>
      <c r="AD597" s="259"/>
      <c r="AE597" s="259"/>
      <c r="AF597" s="58"/>
      <c r="AG597" s="30"/>
      <c r="AH597" s="58"/>
      <c r="AI597" s="30"/>
      <c r="AJ597" s="185"/>
      <c r="AK597" s="208"/>
      <c r="AL597" s="291"/>
      <c r="AM597" s="124" t="str">
        <f t="shared" si="49"/>
        <v/>
      </c>
      <c r="AN597" s="125" t="str">
        <f t="shared" si="50"/>
        <v/>
      </c>
      <c r="AO597" s="125" t="str">
        <f t="shared" si="51"/>
        <v/>
      </c>
      <c r="AP597" s="125" t="str">
        <f t="shared" si="52"/>
        <v/>
      </c>
      <c r="AQ597" s="126" t="str">
        <f t="shared" si="53"/>
        <v/>
      </c>
      <c r="AR597" s="39"/>
      <c r="AS597" s="234"/>
      <c r="AT597" s="39"/>
    </row>
    <row r="598" spans="2:46" ht="13.5" customHeight="1" x14ac:dyDescent="0.15">
      <c r="B598" s="289" t="s">
        <v>185</v>
      </c>
      <c r="C598" s="27" t="s">
        <v>34</v>
      </c>
      <c r="D598" s="41"/>
      <c r="E598" s="57"/>
      <c r="F598" s="98"/>
      <c r="G598" s="98"/>
      <c r="H598" s="98"/>
      <c r="I598" s="62"/>
      <c r="J598" s="62"/>
      <c r="K598" s="63"/>
      <c r="L598" s="258"/>
      <c r="M598" s="258"/>
      <c r="N598" s="57"/>
      <c r="O598" s="28"/>
      <c r="P598" s="57"/>
      <c r="Q598" s="28"/>
      <c r="R598" s="133"/>
      <c r="S598" s="206"/>
      <c r="T598" s="289" t="s">
        <v>185</v>
      </c>
      <c r="U598" s="27" t="s">
        <v>34</v>
      </c>
      <c r="V598" s="41"/>
      <c r="W598" s="57"/>
      <c r="X598" s="98"/>
      <c r="Y598" s="98"/>
      <c r="Z598" s="98"/>
      <c r="AA598" s="62"/>
      <c r="AB598" s="62"/>
      <c r="AC598" s="63"/>
      <c r="AD598" s="258"/>
      <c r="AE598" s="258"/>
      <c r="AF598" s="57"/>
      <c r="AG598" s="28"/>
      <c r="AH598" s="57"/>
      <c r="AI598" s="28"/>
      <c r="AJ598" s="133"/>
      <c r="AK598" s="208"/>
      <c r="AL598" s="289" t="s">
        <v>185</v>
      </c>
      <c r="AM598" s="121" t="str">
        <f t="shared" si="49"/>
        <v/>
      </c>
      <c r="AN598" s="97" t="str">
        <f t="shared" si="50"/>
        <v/>
      </c>
      <c r="AO598" s="97" t="str">
        <f t="shared" si="51"/>
        <v/>
      </c>
      <c r="AP598" s="97" t="str">
        <f t="shared" si="52"/>
        <v/>
      </c>
      <c r="AQ598" s="122" t="str">
        <f t="shared" si="53"/>
        <v/>
      </c>
      <c r="AR598" s="39"/>
      <c r="AS598" s="234"/>
      <c r="AT598" s="39"/>
    </row>
    <row r="599" spans="2:46" ht="13.5" customHeight="1" x14ac:dyDescent="0.15">
      <c r="B599" s="290"/>
      <c r="C599" s="29" t="s">
        <v>35</v>
      </c>
      <c r="D599" s="187"/>
      <c r="E599" s="58"/>
      <c r="F599" s="188"/>
      <c r="G599" s="188"/>
      <c r="H599" s="188"/>
      <c r="I599" s="64"/>
      <c r="J599" s="64"/>
      <c r="K599" s="189"/>
      <c r="L599" s="259"/>
      <c r="M599" s="259"/>
      <c r="N599" s="58"/>
      <c r="O599" s="30"/>
      <c r="P599" s="58"/>
      <c r="Q599" s="30"/>
      <c r="R599" s="134"/>
      <c r="S599" s="206"/>
      <c r="T599" s="290"/>
      <c r="U599" s="29" t="s">
        <v>35</v>
      </c>
      <c r="V599" s="187"/>
      <c r="W599" s="58"/>
      <c r="X599" s="188"/>
      <c r="Y599" s="188"/>
      <c r="Z599" s="188"/>
      <c r="AA599" s="64"/>
      <c r="AB599" s="64"/>
      <c r="AC599" s="189"/>
      <c r="AD599" s="259"/>
      <c r="AE599" s="259"/>
      <c r="AF599" s="58"/>
      <c r="AG599" s="30"/>
      <c r="AH599" s="58"/>
      <c r="AI599" s="30"/>
      <c r="AJ599" s="134"/>
      <c r="AK599" s="208"/>
      <c r="AL599" s="290"/>
      <c r="AM599" s="88" t="str">
        <f t="shared" si="49"/>
        <v/>
      </c>
      <c r="AN599" s="123" t="str">
        <f t="shared" si="50"/>
        <v/>
      </c>
      <c r="AO599" s="123" t="str">
        <f t="shared" si="51"/>
        <v/>
      </c>
      <c r="AP599" s="123" t="str">
        <f t="shared" si="52"/>
        <v/>
      </c>
      <c r="AQ599" s="89" t="str">
        <f t="shared" si="53"/>
        <v/>
      </c>
      <c r="AR599" s="39"/>
      <c r="AS599" s="234"/>
      <c r="AT599" s="39"/>
    </row>
    <row r="600" spans="2:46" ht="13.5" customHeight="1" x14ac:dyDescent="0.15">
      <c r="B600" s="290"/>
      <c r="C600" s="29" t="s">
        <v>36</v>
      </c>
      <c r="D600" s="187"/>
      <c r="E600" s="58"/>
      <c r="F600" s="188"/>
      <c r="G600" s="188"/>
      <c r="H600" s="188"/>
      <c r="I600" s="64"/>
      <c r="J600" s="64"/>
      <c r="K600" s="189"/>
      <c r="L600" s="259"/>
      <c r="M600" s="259"/>
      <c r="N600" s="58"/>
      <c r="O600" s="30"/>
      <c r="P600" s="58"/>
      <c r="Q600" s="30"/>
      <c r="R600" s="134"/>
      <c r="S600" s="206"/>
      <c r="T600" s="290"/>
      <c r="U600" s="29" t="s">
        <v>36</v>
      </c>
      <c r="V600" s="187"/>
      <c r="W600" s="58"/>
      <c r="X600" s="188"/>
      <c r="Y600" s="188"/>
      <c r="Z600" s="188"/>
      <c r="AA600" s="64"/>
      <c r="AB600" s="64"/>
      <c r="AC600" s="189"/>
      <c r="AD600" s="259"/>
      <c r="AE600" s="259"/>
      <c r="AF600" s="58"/>
      <c r="AG600" s="30"/>
      <c r="AH600" s="58"/>
      <c r="AI600" s="30"/>
      <c r="AJ600" s="134"/>
      <c r="AK600" s="208"/>
      <c r="AL600" s="290"/>
      <c r="AM600" s="88" t="str">
        <f t="shared" si="49"/>
        <v/>
      </c>
      <c r="AN600" s="123" t="str">
        <f t="shared" si="50"/>
        <v/>
      </c>
      <c r="AO600" s="123" t="str">
        <f t="shared" si="51"/>
        <v/>
      </c>
      <c r="AP600" s="123" t="str">
        <f t="shared" si="52"/>
        <v/>
      </c>
      <c r="AQ600" s="89" t="str">
        <f t="shared" si="53"/>
        <v/>
      </c>
      <c r="AR600" s="39"/>
      <c r="AS600" s="234"/>
      <c r="AT600" s="39"/>
    </row>
    <row r="601" spans="2:46" ht="13.5" customHeight="1" x14ac:dyDescent="0.15">
      <c r="B601" s="290"/>
      <c r="C601" s="29" t="s">
        <v>38</v>
      </c>
      <c r="D601" s="187"/>
      <c r="E601" s="58"/>
      <c r="F601" s="188"/>
      <c r="G601" s="188"/>
      <c r="H601" s="188"/>
      <c r="I601" s="64"/>
      <c r="J601" s="64"/>
      <c r="K601" s="189"/>
      <c r="L601" s="259"/>
      <c r="M601" s="259"/>
      <c r="N601" s="58"/>
      <c r="O601" s="30"/>
      <c r="P601" s="58"/>
      <c r="Q601" s="30"/>
      <c r="R601" s="134"/>
      <c r="S601" s="206"/>
      <c r="T601" s="290"/>
      <c r="U601" s="29" t="s">
        <v>38</v>
      </c>
      <c r="V601" s="187"/>
      <c r="W601" s="58"/>
      <c r="X601" s="188"/>
      <c r="Y601" s="188"/>
      <c r="Z601" s="188"/>
      <c r="AA601" s="64"/>
      <c r="AB601" s="64"/>
      <c r="AC601" s="189"/>
      <c r="AD601" s="259"/>
      <c r="AE601" s="259"/>
      <c r="AF601" s="58"/>
      <c r="AG601" s="30"/>
      <c r="AH601" s="58"/>
      <c r="AI601" s="30"/>
      <c r="AJ601" s="134"/>
      <c r="AK601" s="208"/>
      <c r="AL601" s="290"/>
      <c r="AM601" s="88" t="str">
        <f t="shared" si="49"/>
        <v/>
      </c>
      <c r="AN601" s="123" t="str">
        <f t="shared" si="50"/>
        <v/>
      </c>
      <c r="AO601" s="123" t="str">
        <f t="shared" si="51"/>
        <v/>
      </c>
      <c r="AP601" s="123" t="str">
        <f t="shared" si="52"/>
        <v/>
      </c>
      <c r="AQ601" s="89" t="str">
        <f t="shared" si="53"/>
        <v/>
      </c>
      <c r="AR601" s="39"/>
      <c r="AS601" s="234"/>
      <c r="AT601" s="39"/>
    </row>
    <row r="602" spans="2:46" ht="13.5" customHeight="1" thickBot="1" x14ac:dyDescent="0.2">
      <c r="B602" s="291"/>
      <c r="C602" s="29"/>
      <c r="D602" s="187"/>
      <c r="E602" s="58"/>
      <c r="F602" s="190"/>
      <c r="G602" s="190"/>
      <c r="H602" s="190"/>
      <c r="I602" s="58"/>
      <c r="J602" s="58"/>
      <c r="K602" s="189"/>
      <c r="L602" s="259"/>
      <c r="M602" s="259"/>
      <c r="N602" s="58"/>
      <c r="O602" s="30"/>
      <c r="P602" s="58"/>
      <c r="Q602" s="30"/>
      <c r="R602" s="185"/>
      <c r="S602" s="206"/>
      <c r="T602" s="291"/>
      <c r="U602" s="29"/>
      <c r="V602" s="187"/>
      <c r="W602" s="58"/>
      <c r="X602" s="190"/>
      <c r="Y602" s="190"/>
      <c r="Z602" s="190"/>
      <c r="AA602" s="58"/>
      <c r="AB602" s="58"/>
      <c r="AC602" s="189"/>
      <c r="AD602" s="259"/>
      <c r="AE602" s="259"/>
      <c r="AF602" s="58"/>
      <c r="AG602" s="30"/>
      <c r="AH602" s="58"/>
      <c r="AI602" s="30"/>
      <c r="AJ602" s="185"/>
      <c r="AK602" s="208"/>
      <c r="AL602" s="291"/>
      <c r="AM602" s="124" t="str">
        <f t="shared" si="49"/>
        <v/>
      </c>
      <c r="AN602" s="125" t="str">
        <f t="shared" si="50"/>
        <v/>
      </c>
      <c r="AO602" s="125" t="str">
        <f t="shared" si="51"/>
        <v/>
      </c>
      <c r="AP602" s="125" t="str">
        <f t="shared" si="52"/>
        <v/>
      </c>
      <c r="AQ602" s="126" t="str">
        <f t="shared" si="53"/>
        <v/>
      </c>
      <c r="AR602" s="39"/>
      <c r="AS602" s="234"/>
      <c r="AT602" s="39"/>
    </row>
    <row r="603" spans="2:46" ht="13.5" customHeight="1" x14ac:dyDescent="0.15">
      <c r="B603" s="289" t="s">
        <v>186</v>
      </c>
      <c r="C603" s="27" t="s">
        <v>34</v>
      </c>
      <c r="D603" s="41"/>
      <c r="E603" s="57"/>
      <c r="F603" s="98"/>
      <c r="G603" s="98"/>
      <c r="H603" s="98"/>
      <c r="I603" s="62"/>
      <c r="J603" s="62"/>
      <c r="K603" s="63"/>
      <c r="L603" s="258"/>
      <c r="M603" s="258"/>
      <c r="N603" s="57"/>
      <c r="O603" s="28"/>
      <c r="P603" s="57"/>
      <c r="Q603" s="28"/>
      <c r="R603" s="133"/>
      <c r="S603" s="206"/>
      <c r="T603" s="289" t="s">
        <v>186</v>
      </c>
      <c r="U603" s="27" t="s">
        <v>34</v>
      </c>
      <c r="V603" s="41"/>
      <c r="W603" s="57"/>
      <c r="X603" s="98"/>
      <c r="Y603" s="98"/>
      <c r="Z603" s="98"/>
      <c r="AA603" s="62"/>
      <c r="AB603" s="62"/>
      <c r="AC603" s="63"/>
      <c r="AD603" s="258"/>
      <c r="AE603" s="258"/>
      <c r="AF603" s="57"/>
      <c r="AG603" s="28"/>
      <c r="AH603" s="57"/>
      <c r="AI603" s="28"/>
      <c r="AJ603" s="133"/>
      <c r="AK603" s="208"/>
      <c r="AL603" s="289" t="s">
        <v>186</v>
      </c>
      <c r="AM603" s="121" t="str">
        <f t="shared" si="49"/>
        <v/>
      </c>
      <c r="AN603" s="97" t="str">
        <f t="shared" si="50"/>
        <v/>
      </c>
      <c r="AO603" s="97" t="str">
        <f t="shared" si="51"/>
        <v/>
      </c>
      <c r="AP603" s="97" t="str">
        <f t="shared" si="52"/>
        <v/>
      </c>
      <c r="AQ603" s="122" t="str">
        <f t="shared" si="53"/>
        <v/>
      </c>
      <c r="AR603" s="39"/>
      <c r="AS603" s="234"/>
      <c r="AT603" s="39"/>
    </row>
    <row r="604" spans="2:46" ht="13.5" customHeight="1" x14ac:dyDescent="0.15">
      <c r="B604" s="290"/>
      <c r="C604" s="29" t="s">
        <v>35</v>
      </c>
      <c r="D604" s="187"/>
      <c r="E604" s="58"/>
      <c r="F604" s="188"/>
      <c r="G604" s="188"/>
      <c r="H604" s="188"/>
      <c r="I604" s="64"/>
      <c r="J604" s="64"/>
      <c r="K604" s="189"/>
      <c r="L604" s="259"/>
      <c r="M604" s="259"/>
      <c r="N604" s="58"/>
      <c r="O604" s="30"/>
      <c r="P604" s="58"/>
      <c r="Q604" s="30"/>
      <c r="R604" s="134"/>
      <c r="S604" s="206"/>
      <c r="T604" s="290"/>
      <c r="U604" s="29" t="s">
        <v>35</v>
      </c>
      <c r="V604" s="187"/>
      <c r="W604" s="58"/>
      <c r="X604" s="188"/>
      <c r="Y604" s="188"/>
      <c r="Z604" s="188"/>
      <c r="AA604" s="64"/>
      <c r="AB604" s="64"/>
      <c r="AC604" s="189"/>
      <c r="AD604" s="259"/>
      <c r="AE604" s="259"/>
      <c r="AF604" s="58"/>
      <c r="AG604" s="30"/>
      <c r="AH604" s="58"/>
      <c r="AI604" s="30"/>
      <c r="AJ604" s="134"/>
      <c r="AK604" s="208"/>
      <c r="AL604" s="290"/>
      <c r="AM604" s="88" t="str">
        <f t="shared" si="49"/>
        <v/>
      </c>
      <c r="AN604" s="123" t="str">
        <f t="shared" si="50"/>
        <v/>
      </c>
      <c r="AO604" s="123" t="str">
        <f t="shared" si="51"/>
        <v/>
      </c>
      <c r="AP604" s="123" t="str">
        <f t="shared" si="52"/>
        <v/>
      </c>
      <c r="AQ604" s="89" t="str">
        <f t="shared" si="53"/>
        <v/>
      </c>
      <c r="AR604" s="39"/>
      <c r="AS604" s="234"/>
      <c r="AT604" s="39"/>
    </row>
    <row r="605" spans="2:46" ht="13.5" customHeight="1" x14ac:dyDescent="0.15">
      <c r="B605" s="290"/>
      <c r="C605" s="29" t="s">
        <v>36</v>
      </c>
      <c r="D605" s="187"/>
      <c r="E605" s="58"/>
      <c r="F605" s="188"/>
      <c r="G605" s="188"/>
      <c r="H605" s="188"/>
      <c r="I605" s="64"/>
      <c r="J605" s="64"/>
      <c r="K605" s="189"/>
      <c r="L605" s="259"/>
      <c r="M605" s="259"/>
      <c r="N605" s="58"/>
      <c r="O605" s="30"/>
      <c r="P605" s="58"/>
      <c r="Q605" s="30"/>
      <c r="R605" s="134"/>
      <c r="S605" s="206"/>
      <c r="T605" s="290"/>
      <c r="U605" s="29" t="s">
        <v>36</v>
      </c>
      <c r="V605" s="187"/>
      <c r="W605" s="58"/>
      <c r="X605" s="188"/>
      <c r="Y605" s="188"/>
      <c r="Z605" s="188"/>
      <c r="AA605" s="64"/>
      <c r="AB605" s="64"/>
      <c r="AC605" s="189"/>
      <c r="AD605" s="259"/>
      <c r="AE605" s="259"/>
      <c r="AF605" s="58"/>
      <c r="AG605" s="30"/>
      <c r="AH605" s="58"/>
      <c r="AI605" s="30"/>
      <c r="AJ605" s="134"/>
      <c r="AK605" s="208"/>
      <c r="AL605" s="290"/>
      <c r="AM605" s="88" t="str">
        <f t="shared" si="49"/>
        <v/>
      </c>
      <c r="AN605" s="123" t="str">
        <f t="shared" si="50"/>
        <v/>
      </c>
      <c r="AO605" s="123" t="str">
        <f t="shared" si="51"/>
        <v/>
      </c>
      <c r="AP605" s="123" t="str">
        <f t="shared" si="52"/>
        <v/>
      </c>
      <c r="AQ605" s="89" t="str">
        <f t="shared" si="53"/>
        <v/>
      </c>
      <c r="AR605" s="39"/>
      <c r="AS605" s="234"/>
      <c r="AT605" s="39"/>
    </row>
    <row r="606" spans="2:46" ht="13.5" customHeight="1" x14ac:dyDescent="0.15">
      <c r="B606" s="290"/>
      <c r="C606" s="29" t="s">
        <v>38</v>
      </c>
      <c r="D606" s="187"/>
      <c r="E606" s="58"/>
      <c r="F606" s="188"/>
      <c r="G606" s="188"/>
      <c r="H606" s="188"/>
      <c r="I606" s="64"/>
      <c r="J606" s="64"/>
      <c r="K606" s="189"/>
      <c r="L606" s="259"/>
      <c r="M606" s="259"/>
      <c r="N606" s="58"/>
      <c r="O606" s="30"/>
      <c r="P606" s="58"/>
      <c r="Q606" s="30"/>
      <c r="R606" s="134"/>
      <c r="S606" s="206"/>
      <c r="T606" s="290"/>
      <c r="U606" s="29" t="s">
        <v>38</v>
      </c>
      <c r="V606" s="187"/>
      <c r="W606" s="58"/>
      <c r="X606" s="188"/>
      <c r="Y606" s="188"/>
      <c r="Z606" s="188"/>
      <c r="AA606" s="64"/>
      <c r="AB606" s="64"/>
      <c r="AC606" s="189"/>
      <c r="AD606" s="259"/>
      <c r="AE606" s="259"/>
      <c r="AF606" s="58"/>
      <c r="AG606" s="30"/>
      <c r="AH606" s="58"/>
      <c r="AI606" s="30"/>
      <c r="AJ606" s="134"/>
      <c r="AK606" s="208"/>
      <c r="AL606" s="290"/>
      <c r="AM606" s="88" t="str">
        <f t="shared" si="49"/>
        <v/>
      </c>
      <c r="AN606" s="123" t="str">
        <f t="shared" si="50"/>
        <v/>
      </c>
      <c r="AO606" s="123" t="str">
        <f t="shared" si="51"/>
        <v/>
      </c>
      <c r="AP606" s="123" t="str">
        <f t="shared" si="52"/>
        <v/>
      </c>
      <c r="AQ606" s="89" t="str">
        <f t="shared" si="53"/>
        <v/>
      </c>
      <c r="AR606" s="39"/>
      <c r="AS606" s="234"/>
      <c r="AT606" s="39"/>
    </row>
    <row r="607" spans="2:46" ht="13.5" customHeight="1" thickBot="1" x14ac:dyDescent="0.2">
      <c r="B607" s="291"/>
      <c r="C607" s="29"/>
      <c r="D607" s="187"/>
      <c r="E607" s="58"/>
      <c r="F607" s="190"/>
      <c r="G607" s="190"/>
      <c r="H607" s="190"/>
      <c r="I607" s="58"/>
      <c r="J607" s="58"/>
      <c r="K607" s="189"/>
      <c r="L607" s="259"/>
      <c r="M607" s="259"/>
      <c r="N607" s="58"/>
      <c r="O607" s="30"/>
      <c r="P607" s="58"/>
      <c r="Q607" s="30"/>
      <c r="R607" s="185"/>
      <c r="S607" s="206"/>
      <c r="T607" s="291"/>
      <c r="U607" s="29"/>
      <c r="V607" s="187"/>
      <c r="W607" s="58"/>
      <c r="X607" s="190"/>
      <c r="Y607" s="190"/>
      <c r="Z607" s="190"/>
      <c r="AA607" s="58"/>
      <c r="AB607" s="58"/>
      <c r="AC607" s="189"/>
      <c r="AD607" s="259"/>
      <c r="AE607" s="259"/>
      <c r="AF607" s="58"/>
      <c r="AG607" s="30"/>
      <c r="AH607" s="58"/>
      <c r="AI607" s="30"/>
      <c r="AJ607" s="185"/>
      <c r="AK607" s="208"/>
      <c r="AL607" s="291"/>
      <c r="AM607" s="124" t="str">
        <f t="shared" si="49"/>
        <v/>
      </c>
      <c r="AN607" s="125" t="str">
        <f t="shared" si="50"/>
        <v/>
      </c>
      <c r="AO607" s="125" t="str">
        <f t="shared" si="51"/>
        <v/>
      </c>
      <c r="AP607" s="125" t="str">
        <f t="shared" si="52"/>
        <v/>
      </c>
      <c r="AQ607" s="126" t="str">
        <f t="shared" si="53"/>
        <v/>
      </c>
      <c r="AR607" s="39"/>
      <c r="AS607" s="234"/>
      <c r="AT607" s="39"/>
    </row>
    <row r="608" spans="2:46" ht="13.5" customHeight="1" x14ac:dyDescent="0.15">
      <c r="B608" s="289" t="s">
        <v>187</v>
      </c>
      <c r="C608" s="27" t="s">
        <v>34</v>
      </c>
      <c r="D608" s="41"/>
      <c r="E608" s="57"/>
      <c r="F608" s="98"/>
      <c r="G608" s="98"/>
      <c r="H608" s="98"/>
      <c r="I608" s="62"/>
      <c r="J608" s="62"/>
      <c r="K608" s="63"/>
      <c r="L608" s="258"/>
      <c r="M608" s="258"/>
      <c r="N608" s="57"/>
      <c r="O608" s="28"/>
      <c r="P608" s="57"/>
      <c r="Q608" s="28"/>
      <c r="R608" s="133"/>
      <c r="S608" s="206"/>
      <c r="T608" s="289" t="s">
        <v>187</v>
      </c>
      <c r="U608" s="27" t="s">
        <v>34</v>
      </c>
      <c r="V608" s="41"/>
      <c r="W608" s="57"/>
      <c r="X608" s="98"/>
      <c r="Y608" s="98"/>
      <c r="Z608" s="98"/>
      <c r="AA608" s="62"/>
      <c r="AB608" s="62"/>
      <c r="AC608" s="63"/>
      <c r="AD608" s="258"/>
      <c r="AE608" s="258"/>
      <c r="AF608" s="57"/>
      <c r="AG608" s="28"/>
      <c r="AH608" s="57"/>
      <c r="AI608" s="28"/>
      <c r="AJ608" s="133"/>
      <c r="AK608" s="208"/>
      <c r="AL608" s="289" t="s">
        <v>187</v>
      </c>
      <c r="AM608" s="121" t="str">
        <f t="shared" si="49"/>
        <v/>
      </c>
      <c r="AN608" s="97" t="str">
        <f t="shared" si="50"/>
        <v/>
      </c>
      <c r="AO608" s="97" t="str">
        <f t="shared" si="51"/>
        <v/>
      </c>
      <c r="AP608" s="97" t="str">
        <f t="shared" si="52"/>
        <v/>
      </c>
      <c r="AQ608" s="122" t="str">
        <f t="shared" si="53"/>
        <v/>
      </c>
      <c r="AR608" s="39"/>
      <c r="AS608" s="234"/>
      <c r="AT608" s="39"/>
    </row>
    <row r="609" spans="2:46" ht="13.5" customHeight="1" x14ac:dyDescent="0.15">
      <c r="B609" s="290"/>
      <c r="C609" s="29" t="s">
        <v>35</v>
      </c>
      <c r="D609" s="187"/>
      <c r="E609" s="58"/>
      <c r="F609" s="188"/>
      <c r="G609" s="188"/>
      <c r="H609" s="188"/>
      <c r="I609" s="64"/>
      <c r="J609" s="64"/>
      <c r="K609" s="189"/>
      <c r="L609" s="259"/>
      <c r="M609" s="259"/>
      <c r="N609" s="58"/>
      <c r="O609" s="30"/>
      <c r="P609" s="58"/>
      <c r="Q609" s="30"/>
      <c r="R609" s="134"/>
      <c r="S609" s="206"/>
      <c r="T609" s="290"/>
      <c r="U609" s="29" t="s">
        <v>35</v>
      </c>
      <c r="V609" s="187"/>
      <c r="W609" s="58"/>
      <c r="X609" s="188"/>
      <c r="Y609" s="188"/>
      <c r="Z609" s="188"/>
      <c r="AA609" s="64"/>
      <c r="AB609" s="64"/>
      <c r="AC609" s="189"/>
      <c r="AD609" s="259"/>
      <c r="AE609" s="259"/>
      <c r="AF609" s="58"/>
      <c r="AG609" s="30"/>
      <c r="AH609" s="58"/>
      <c r="AI609" s="30"/>
      <c r="AJ609" s="134"/>
      <c r="AK609" s="208"/>
      <c r="AL609" s="290"/>
      <c r="AM609" s="88" t="str">
        <f t="shared" ref="AM609:AM637" si="54">IF(OR(X609="",F609=""),"",X609-F609)</f>
        <v/>
      </c>
      <c r="AN609" s="123" t="str">
        <f t="shared" ref="AN609:AN637" si="55">IF(OR(Y609="",G609=""),"",Y609-G609)</f>
        <v/>
      </c>
      <c r="AO609" s="123" t="str">
        <f t="shared" ref="AO609:AO637" si="56">IF(OR(Z609="",H609=""),"",Z609-H609)</f>
        <v/>
      </c>
      <c r="AP609" s="123" t="str">
        <f t="shared" ref="AP609:AP637" si="57">IF(OR(AA609="",I609=""),"",AA609-I609)</f>
        <v/>
      </c>
      <c r="AQ609" s="89" t="str">
        <f t="shared" ref="AQ609:AQ637" si="58">IF(OR(AB609="",J609=""),"",AB609-J609)</f>
        <v/>
      </c>
      <c r="AR609" s="39"/>
      <c r="AS609" s="234"/>
      <c r="AT609" s="39"/>
    </row>
    <row r="610" spans="2:46" ht="13.5" customHeight="1" x14ac:dyDescent="0.15">
      <c r="B610" s="290"/>
      <c r="C610" s="29" t="s">
        <v>36</v>
      </c>
      <c r="D610" s="187"/>
      <c r="E610" s="58"/>
      <c r="F610" s="188"/>
      <c r="G610" s="188"/>
      <c r="H610" s="188"/>
      <c r="I610" s="64"/>
      <c r="J610" s="64"/>
      <c r="K610" s="189"/>
      <c r="L610" s="259"/>
      <c r="M610" s="259"/>
      <c r="N610" s="58"/>
      <c r="O610" s="30"/>
      <c r="P610" s="58"/>
      <c r="Q610" s="30"/>
      <c r="R610" s="134"/>
      <c r="S610" s="206"/>
      <c r="T610" s="290"/>
      <c r="U610" s="29" t="s">
        <v>36</v>
      </c>
      <c r="V610" s="187"/>
      <c r="W610" s="58"/>
      <c r="X610" s="188"/>
      <c r="Y610" s="188"/>
      <c r="Z610" s="188"/>
      <c r="AA610" s="64"/>
      <c r="AB610" s="64"/>
      <c r="AC610" s="189"/>
      <c r="AD610" s="259"/>
      <c r="AE610" s="259"/>
      <c r="AF610" s="58"/>
      <c r="AG610" s="30"/>
      <c r="AH610" s="58"/>
      <c r="AI610" s="30"/>
      <c r="AJ610" s="134"/>
      <c r="AK610" s="208"/>
      <c r="AL610" s="290"/>
      <c r="AM610" s="88" t="str">
        <f t="shared" si="54"/>
        <v/>
      </c>
      <c r="AN610" s="123" t="str">
        <f t="shared" si="55"/>
        <v/>
      </c>
      <c r="AO610" s="123" t="str">
        <f t="shared" si="56"/>
        <v/>
      </c>
      <c r="AP610" s="123" t="str">
        <f t="shared" si="57"/>
        <v/>
      </c>
      <c r="AQ610" s="89" t="str">
        <f t="shared" si="58"/>
        <v/>
      </c>
      <c r="AR610" s="39"/>
      <c r="AS610" s="234"/>
      <c r="AT610" s="39"/>
    </row>
    <row r="611" spans="2:46" ht="13.5" customHeight="1" x14ac:dyDescent="0.15">
      <c r="B611" s="290"/>
      <c r="C611" s="29" t="s">
        <v>38</v>
      </c>
      <c r="D611" s="187"/>
      <c r="E611" s="58"/>
      <c r="F611" s="188"/>
      <c r="G611" s="188"/>
      <c r="H611" s="188"/>
      <c r="I611" s="64"/>
      <c r="J611" s="64"/>
      <c r="K611" s="189"/>
      <c r="L611" s="259"/>
      <c r="M611" s="259"/>
      <c r="N611" s="58"/>
      <c r="O611" s="30"/>
      <c r="P611" s="58"/>
      <c r="Q611" s="30"/>
      <c r="R611" s="134"/>
      <c r="S611" s="206"/>
      <c r="T611" s="290"/>
      <c r="U611" s="29" t="s">
        <v>38</v>
      </c>
      <c r="V611" s="187"/>
      <c r="W611" s="58"/>
      <c r="X611" s="188"/>
      <c r="Y611" s="188"/>
      <c r="Z611" s="188"/>
      <c r="AA611" s="64"/>
      <c r="AB611" s="64"/>
      <c r="AC611" s="189"/>
      <c r="AD611" s="259"/>
      <c r="AE611" s="259"/>
      <c r="AF611" s="58"/>
      <c r="AG611" s="30"/>
      <c r="AH611" s="58"/>
      <c r="AI611" s="30"/>
      <c r="AJ611" s="134"/>
      <c r="AK611" s="208"/>
      <c r="AL611" s="290"/>
      <c r="AM611" s="88" t="str">
        <f t="shared" si="54"/>
        <v/>
      </c>
      <c r="AN611" s="123" t="str">
        <f t="shared" si="55"/>
        <v/>
      </c>
      <c r="AO611" s="123" t="str">
        <f t="shared" si="56"/>
        <v/>
      </c>
      <c r="AP611" s="123" t="str">
        <f t="shared" si="57"/>
        <v/>
      </c>
      <c r="AQ611" s="89" t="str">
        <f t="shared" si="58"/>
        <v/>
      </c>
      <c r="AR611" s="39"/>
      <c r="AS611" s="234"/>
      <c r="AT611" s="39"/>
    </row>
    <row r="612" spans="2:46" ht="13.5" customHeight="1" thickBot="1" x14ac:dyDescent="0.2">
      <c r="B612" s="291"/>
      <c r="C612" s="29"/>
      <c r="D612" s="187"/>
      <c r="E612" s="58"/>
      <c r="F612" s="190"/>
      <c r="G612" s="190"/>
      <c r="H612" s="190"/>
      <c r="I612" s="58"/>
      <c r="J612" s="58"/>
      <c r="K612" s="189"/>
      <c r="L612" s="259"/>
      <c r="M612" s="259"/>
      <c r="N612" s="58"/>
      <c r="O612" s="30"/>
      <c r="P612" s="58"/>
      <c r="Q612" s="30"/>
      <c r="R612" s="185"/>
      <c r="S612" s="206"/>
      <c r="T612" s="291"/>
      <c r="U612" s="29"/>
      <c r="V612" s="187"/>
      <c r="W612" s="58"/>
      <c r="X612" s="190"/>
      <c r="Y612" s="190"/>
      <c r="Z612" s="190"/>
      <c r="AA612" s="58"/>
      <c r="AB612" s="58"/>
      <c r="AC612" s="189"/>
      <c r="AD612" s="259"/>
      <c r="AE612" s="259"/>
      <c r="AF612" s="58"/>
      <c r="AG612" s="30"/>
      <c r="AH612" s="58"/>
      <c r="AI612" s="30"/>
      <c r="AJ612" s="185"/>
      <c r="AK612" s="208"/>
      <c r="AL612" s="291"/>
      <c r="AM612" s="124" t="str">
        <f t="shared" si="54"/>
        <v/>
      </c>
      <c r="AN612" s="125" t="str">
        <f t="shared" si="55"/>
        <v/>
      </c>
      <c r="AO612" s="125" t="str">
        <f t="shared" si="56"/>
        <v/>
      </c>
      <c r="AP612" s="125" t="str">
        <f t="shared" si="57"/>
        <v/>
      </c>
      <c r="AQ612" s="126" t="str">
        <f t="shared" si="58"/>
        <v/>
      </c>
      <c r="AR612" s="39"/>
      <c r="AS612" s="234"/>
      <c r="AT612" s="39"/>
    </row>
    <row r="613" spans="2:46" ht="13.5" customHeight="1" x14ac:dyDescent="0.15">
      <c r="B613" s="289" t="s">
        <v>188</v>
      </c>
      <c r="C613" s="27" t="s">
        <v>34</v>
      </c>
      <c r="D613" s="41"/>
      <c r="E613" s="57"/>
      <c r="F613" s="98"/>
      <c r="G613" s="98"/>
      <c r="H613" s="98"/>
      <c r="I613" s="62"/>
      <c r="J613" s="62"/>
      <c r="K613" s="63"/>
      <c r="L613" s="258"/>
      <c r="M613" s="258"/>
      <c r="N613" s="57"/>
      <c r="O613" s="28"/>
      <c r="P613" s="57"/>
      <c r="Q613" s="28"/>
      <c r="R613" s="133"/>
      <c r="S613" s="206"/>
      <c r="T613" s="289" t="s">
        <v>188</v>
      </c>
      <c r="U613" s="27" t="s">
        <v>34</v>
      </c>
      <c r="V613" s="41"/>
      <c r="W613" s="57"/>
      <c r="X613" s="98"/>
      <c r="Y613" s="98"/>
      <c r="Z613" s="98"/>
      <c r="AA613" s="62"/>
      <c r="AB613" s="62"/>
      <c r="AC613" s="63"/>
      <c r="AD613" s="258"/>
      <c r="AE613" s="258"/>
      <c r="AF613" s="57"/>
      <c r="AG613" s="28"/>
      <c r="AH613" s="57"/>
      <c r="AI613" s="28"/>
      <c r="AJ613" s="133"/>
      <c r="AK613" s="208"/>
      <c r="AL613" s="289" t="s">
        <v>188</v>
      </c>
      <c r="AM613" s="121" t="str">
        <f t="shared" si="54"/>
        <v/>
      </c>
      <c r="AN613" s="97" t="str">
        <f t="shared" si="55"/>
        <v/>
      </c>
      <c r="AO613" s="97" t="str">
        <f t="shared" si="56"/>
        <v/>
      </c>
      <c r="AP613" s="97" t="str">
        <f t="shared" si="57"/>
        <v/>
      </c>
      <c r="AQ613" s="122" t="str">
        <f t="shared" si="58"/>
        <v/>
      </c>
      <c r="AR613" s="39"/>
      <c r="AS613" s="234"/>
      <c r="AT613" s="39"/>
    </row>
    <row r="614" spans="2:46" ht="13.5" customHeight="1" x14ac:dyDescent="0.15">
      <c r="B614" s="290"/>
      <c r="C614" s="29" t="s">
        <v>35</v>
      </c>
      <c r="D614" s="187"/>
      <c r="E614" s="58"/>
      <c r="F614" s="188"/>
      <c r="G614" s="188"/>
      <c r="H614" s="188"/>
      <c r="I614" s="64"/>
      <c r="J614" s="64"/>
      <c r="K614" s="189"/>
      <c r="L614" s="259"/>
      <c r="M614" s="259"/>
      <c r="N614" s="58"/>
      <c r="O614" s="30"/>
      <c r="P614" s="58"/>
      <c r="Q614" s="30"/>
      <c r="R614" s="134"/>
      <c r="S614" s="206"/>
      <c r="T614" s="290"/>
      <c r="U614" s="29" t="s">
        <v>35</v>
      </c>
      <c r="V614" s="187"/>
      <c r="W614" s="58"/>
      <c r="X614" s="188"/>
      <c r="Y614" s="188"/>
      <c r="Z614" s="188"/>
      <c r="AA614" s="64"/>
      <c r="AB614" s="64"/>
      <c r="AC614" s="189"/>
      <c r="AD614" s="259"/>
      <c r="AE614" s="259"/>
      <c r="AF614" s="58"/>
      <c r="AG614" s="30"/>
      <c r="AH614" s="58"/>
      <c r="AI614" s="30"/>
      <c r="AJ614" s="134"/>
      <c r="AK614" s="208"/>
      <c r="AL614" s="290"/>
      <c r="AM614" s="88" t="str">
        <f t="shared" si="54"/>
        <v/>
      </c>
      <c r="AN614" s="123" t="str">
        <f t="shared" si="55"/>
        <v/>
      </c>
      <c r="AO614" s="123" t="str">
        <f t="shared" si="56"/>
        <v/>
      </c>
      <c r="AP614" s="123" t="str">
        <f t="shared" si="57"/>
        <v/>
      </c>
      <c r="AQ614" s="89" t="str">
        <f t="shared" si="58"/>
        <v/>
      </c>
      <c r="AR614" s="39"/>
      <c r="AS614" s="234"/>
      <c r="AT614" s="39"/>
    </row>
    <row r="615" spans="2:46" ht="13.5" customHeight="1" x14ac:dyDescent="0.15">
      <c r="B615" s="290"/>
      <c r="C615" s="29" t="s">
        <v>36</v>
      </c>
      <c r="D615" s="187"/>
      <c r="E615" s="58"/>
      <c r="F615" s="188"/>
      <c r="G615" s="188"/>
      <c r="H615" s="188"/>
      <c r="I615" s="64"/>
      <c r="J615" s="64"/>
      <c r="K615" s="189"/>
      <c r="L615" s="259"/>
      <c r="M615" s="259"/>
      <c r="N615" s="58"/>
      <c r="O615" s="30"/>
      <c r="P615" s="58"/>
      <c r="Q615" s="30"/>
      <c r="R615" s="134"/>
      <c r="S615" s="206"/>
      <c r="T615" s="290"/>
      <c r="U615" s="29" t="s">
        <v>36</v>
      </c>
      <c r="V615" s="187"/>
      <c r="W615" s="58"/>
      <c r="X615" s="188"/>
      <c r="Y615" s="188"/>
      <c r="Z615" s="188"/>
      <c r="AA615" s="64"/>
      <c r="AB615" s="64"/>
      <c r="AC615" s="189"/>
      <c r="AD615" s="259"/>
      <c r="AE615" s="259"/>
      <c r="AF615" s="58"/>
      <c r="AG615" s="30"/>
      <c r="AH615" s="58"/>
      <c r="AI615" s="30"/>
      <c r="AJ615" s="134"/>
      <c r="AK615" s="208"/>
      <c r="AL615" s="290"/>
      <c r="AM615" s="88" t="str">
        <f t="shared" si="54"/>
        <v/>
      </c>
      <c r="AN615" s="123" t="str">
        <f t="shared" si="55"/>
        <v/>
      </c>
      <c r="AO615" s="123" t="str">
        <f t="shared" si="56"/>
        <v/>
      </c>
      <c r="AP615" s="123" t="str">
        <f t="shared" si="57"/>
        <v/>
      </c>
      <c r="AQ615" s="89" t="str">
        <f t="shared" si="58"/>
        <v/>
      </c>
      <c r="AR615" s="39"/>
      <c r="AS615" s="234"/>
      <c r="AT615" s="39"/>
    </row>
    <row r="616" spans="2:46" ht="13.5" customHeight="1" x14ac:dyDescent="0.15">
      <c r="B616" s="290"/>
      <c r="C616" s="29" t="s">
        <v>38</v>
      </c>
      <c r="D616" s="187"/>
      <c r="E616" s="58"/>
      <c r="F616" s="188"/>
      <c r="G616" s="188"/>
      <c r="H616" s="188"/>
      <c r="I616" s="64"/>
      <c r="J616" s="64"/>
      <c r="K616" s="189"/>
      <c r="L616" s="259"/>
      <c r="M616" s="259"/>
      <c r="N616" s="58"/>
      <c r="O616" s="30"/>
      <c r="P616" s="58"/>
      <c r="Q616" s="30"/>
      <c r="R616" s="134"/>
      <c r="S616" s="206"/>
      <c r="T616" s="290"/>
      <c r="U616" s="29" t="s">
        <v>38</v>
      </c>
      <c r="V616" s="187"/>
      <c r="W616" s="58"/>
      <c r="X616" s="188"/>
      <c r="Y616" s="188"/>
      <c r="Z616" s="188"/>
      <c r="AA616" s="64"/>
      <c r="AB616" s="64"/>
      <c r="AC616" s="189"/>
      <c r="AD616" s="259"/>
      <c r="AE616" s="259"/>
      <c r="AF616" s="58"/>
      <c r="AG616" s="30"/>
      <c r="AH616" s="58"/>
      <c r="AI616" s="30"/>
      <c r="AJ616" s="134"/>
      <c r="AK616" s="208"/>
      <c r="AL616" s="290"/>
      <c r="AM616" s="88" t="str">
        <f t="shared" si="54"/>
        <v/>
      </c>
      <c r="AN616" s="123" t="str">
        <f t="shared" si="55"/>
        <v/>
      </c>
      <c r="AO616" s="123" t="str">
        <f t="shared" si="56"/>
        <v/>
      </c>
      <c r="AP616" s="123" t="str">
        <f t="shared" si="57"/>
        <v/>
      </c>
      <c r="AQ616" s="89" t="str">
        <f t="shared" si="58"/>
        <v/>
      </c>
      <c r="AR616" s="39"/>
      <c r="AS616" s="234"/>
      <c r="AT616" s="39"/>
    </row>
    <row r="617" spans="2:46" ht="13.5" customHeight="1" thickBot="1" x14ac:dyDescent="0.2">
      <c r="B617" s="291"/>
      <c r="C617" s="29"/>
      <c r="D617" s="187"/>
      <c r="E617" s="58"/>
      <c r="F617" s="190"/>
      <c r="G617" s="190"/>
      <c r="H617" s="190"/>
      <c r="I617" s="58"/>
      <c r="J617" s="58"/>
      <c r="K617" s="189"/>
      <c r="L617" s="259"/>
      <c r="M617" s="259"/>
      <c r="N617" s="58"/>
      <c r="O617" s="30"/>
      <c r="P617" s="58"/>
      <c r="Q617" s="30"/>
      <c r="R617" s="185"/>
      <c r="S617" s="206"/>
      <c r="T617" s="291"/>
      <c r="U617" s="29"/>
      <c r="V617" s="187"/>
      <c r="W617" s="58"/>
      <c r="X617" s="190"/>
      <c r="Y617" s="190"/>
      <c r="Z617" s="190"/>
      <c r="AA617" s="58"/>
      <c r="AB617" s="58"/>
      <c r="AC617" s="189"/>
      <c r="AD617" s="259"/>
      <c r="AE617" s="259"/>
      <c r="AF617" s="58"/>
      <c r="AG617" s="30"/>
      <c r="AH617" s="58"/>
      <c r="AI617" s="30"/>
      <c r="AJ617" s="185"/>
      <c r="AK617" s="208"/>
      <c r="AL617" s="291"/>
      <c r="AM617" s="124" t="str">
        <f t="shared" si="54"/>
        <v/>
      </c>
      <c r="AN617" s="125" t="str">
        <f t="shared" si="55"/>
        <v/>
      </c>
      <c r="AO617" s="125" t="str">
        <f t="shared" si="56"/>
        <v/>
      </c>
      <c r="AP617" s="125" t="str">
        <f t="shared" si="57"/>
        <v/>
      </c>
      <c r="AQ617" s="126" t="str">
        <f t="shared" si="58"/>
        <v/>
      </c>
      <c r="AR617" s="39"/>
      <c r="AS617" s="234"/>
      <c r="AT617" s="39"/>
    </row>
    <row r="618" spans="2:46" ht="13.5" customHeight="1" x14ac:dyDescent="0.15">
      <c r="B618" s="289" t="s">
        <v>189</v>
      </c>
      <c r="C618" s="27" t="s">
        <v>34</v>
      </c>
      <c r="D618" s="41"/>
      <c r="E618" s="57"/>
      <c r="F618" s="98"/>
      <c r="G618" s="98"/>
      <c r="H618" s="98"/>
      <c r="I618" s="62"/>
      <c r="J618" s="62"/>
      <c r="K618" s="63"/>
      <c r="L618" s="258"/>
      <c r="M618" s="258"/>
      <c r="N618" s="57"/>
      <c r="O618" s="28"/>
      <c r="P618" s="57"/>
      <c r="Q618" s="28"/>
      <c r="R618" s="133"/>
      <c r="S618" s="206"/>
      <c r="T618" s="289" t="s">
        <v>189</v>
      </c>
      <c r="U618" s="27" t="s">
        <v>34</v>
      </c>
      <c r="V618" s="41"/>
      <c r="W618" s="57"/>
      <c r="X618" s="98"/>
      <c r="Y618" s="98"/>
      <c r="Z618" s="98"/>
      <c r="AA618" s="62"/>
      <c r="AB618" s="62"/>
      <c r="AC618" s="63"/>
      <c r="AD618" s="258"/>
      <c r="AE618" s="258"/>
      <c r="AF618" s="57"/>
      <c r="AG618" s="28"/>
      <c r="AH618" s="57"/>
      <c r="AI618" s="28"/>
      <c r="AJ618" s="133"/>
      <c r="AK618" s="208"/>
      <c r="AL618" s="289" t="s">
        <v>189</v>
      </c>
      <c r="AM618" s="121" t="str">
        <f t="shared" si="54"/>
        <v/>
      </c>
      <c r="AN618" s="97" t="str">
        <f t="shared" si="55"/>
        <v/>
      </c>
      <c r="AO618" s="97" t="str">
        <f t="shared" si="56"/>
        <v/>
      </c>
      <c r="AP618" s="97" t="str">
        <f t="shared" si="57"/>
        <v/>
      </c>
      <c r="AQ618" s="122" t="str">
        <f t="shared" si="58"/>
        <v/>
      </c>
      <c r="AR618" s="39"/>
      <c r="AS618" s="234"/>
      <c r="AT618" s="39"/>
    </row>
    <row r="619" spans="2:46" ht="13.5" customHeight="1" x14ac:dyDescent="0.15">
      <c r="B619" s="290"/>
      <c r="C619" s="29" t="s">
        <v>35</v>
      </c>
      <c r="D619" s="187"/>
      <c r="E619" s="58"/>
      <c r="F619" s="188"/>
      <c r="G619" s="188"/>
      <c r="H619" s="188"/>
      <c r="I619" s="64"/>
      <c r="J619" s="64"/>
      <c r="K619" s="189"/>
      <c r="L619" s="259"/>
      <c r="M619" s="259"/>
      <c r="N619" s="58"/>
      <c r="O619" s="30"/>
      <c r="P619" s="58"/>
      <c r="Q619" s="30"/>
      <c r="R619" s="134"/>
      <c r="S619" s="206"/>
      <c r="T619" s="290"/>
      <c r="U619" s="29" t="s">
        <v>35</v>
      </c>
      <c r="V619" s="187"/>
      <c r="W619" s="58"/>
      <c r="X619" s="188"/>
      <c r="Y619" s="188"/>
      <c r="Z619" s="188"/>
      <c r="AA619" s="64"/>
      <c r="AB619" s="64"/>
      <c r="AC619" s="189"/>
      <c r="AD619" s="259"/>
      <c r="AE619" s="259"/>
      <c r="AF619" s="58"/>
      <c r="AG619" s="30"/>
      <c r="AH619" s="58"/>
      <c r="AI619" s="30"/>
      <c r="AJ619" s="134"/>
      <c r="AK619" s="208"/>
      <c r="AL619" s="290"/>
      <c r="AM619" s="88" t="str">
        <f t="shared" si="54"/>
        <v/>
      </c>
      <c r="AN619" s="123" t="str">
        <f t="shared" si="55"/>
        <v/>
      </c>
      <c r="AO619" s="123" t="str">
        <f t="shared" si="56"/>
        <v/>
      </c>
      <c r="AP619" s="123" t="str">
        <f t="shared" si="57"/>
        <v/>
      </c>
      <c r="AQ619" s="89" t="str">
        <f t="shared" si="58"/>
        <v/>
      </c>
      <c r="AR619" s="39"/>
      <c r="AS619" s="234"/>
      <c r="AT619" s="39"/>
    </row>
    <row r="620" spans="2:46" ht="13.5" customHeight="1" x14ac:dyDescent="0.15">
      <c r="B620" s="290"/>
      <c r="C620" s="29" t="s">
        <v>36</v>
      </c>
      <c r="D620" s="187"/>
      <c r="E620" s="58"/>
      <c r="F620" s="188"/>
      <c r="G620" s="188"/>
      <c r="H620" s="188"/>
      <c r="I620" s="64"/>
      <c r="J620" s="64"/>
      <c r="K620" s="189"/>
      <c r="L620" s="259"/>
      <c r="M620" s="259"/>
      <c r="N620" s="58"/>
      <c r="O620" s="30"/>
      <c r="P620" s="58"/>
      <c r="Q620" s="30"/>
      <c r="R620" s="134"/>
      <c r="S620" s="206"/>
      <c r="T620" s="290"/>
      <c r="U620" s="29" t="s">
        <v>36</v>
      </c>
      <c r="V620" s="187"/>
      <c r="W620" s="58"/>
      <c r="X620" s="188"/>
      <c r="Y620" s="188"/>
      <c r="Z620" s="188"/>
      <c r="AA620" s="64"/>
      <c r="AB620" s="64"/>
      <c r="AC620" s="189"/>
      <c r="AD620" s="259"/>
      <c r="AE620" s="259"/>
      <c r="AF620" s="58"/>
      <c r="AG620" s="30"/>
      <c r="AH620" s="58"/>
      <c r="AI620" s="30"/>
      <c r="AJ620" s="134"/>
      <c r="AK620" s="208"/>
      <c r="AL620" s="290"/>
      <c r="AM620" s="88" t="str">
        <f t="shared" si="54"/>
        <v/>
      </c>
      <c r="AN620" s="123" t="str">
        <f t="shared" si="55"/>
        <v/>
      </c>
      <c r="AO620" s="123" t="str">
        <f t="shared" si="56"/>
        <v/>
      </c>
      <c r="AP620" s="123" t="str">
        <f t="shared" si="57"/>
        <v/>
      </c>
      <c r="AQ620" s="89" t="str">
        <f t="shared" si="58"/>
        <v/>
      </c>
      <c r="AR620" s="39"/>
      <c r="AS620" s="234"/>
      <c r="AT620" s="39"/>
    </row>
    <row r="621" spans="2:46" ht="13.5" customHeight="1" x14ac:dyDescent="0.15">
      <c r="B621" s="290"/>
      <c r="C621" s="29" t="s">
        <v>38</v>
      </c>
      <c r="D621" s="187"/>
      <c r="E621" s="58"/>
      <c r="F621" s="188"/>
      <c r="G621" s="188"/>
      <c r="H621" s="188"/>
      <c r="I621" s="64"/>
      <c r="J621" s="64"/>
      <c r="K621" s="189"/>
      <c r="L621" s="259"/>
      <c r="M621" s="259"/>
      <c r="N621" s="58"/>
      <c r="O621" s="30"/>
      <c r="P621" s="58"/>
      <c r="Q621" s="30"/>
      <c r="R621" s="134"/>
      <c r="S621" s="206"/>
      <c r="T621" s="290"/>
      <c r="U621" s="29" t="s">
        <v>38</v>
      </c>
      <c r="V621" s="187"/>
      <c r="W621" s="58"/>
      <c r="X621" s="188"/>
      <c r="Y621" s="188"/>
      <c r="Z621" s="188"/>
      <c r="AA621" s="64"/>
      <c r="AB621" s="64"/>
      <c r="AC621" s="189"/>
      <c r="AD621" s="259"/>
      <c r="AE621" s="259"/>
      <c r="AF621" s="58"/>
      <c r="AG621" s="30"/>
      <c r="AH621" s="58"/>
      <c r="AI621" s="30"/>
      <c r="AJ621" s="134"/>
      <c r="AK621" s="208"/>
      <c r="AL621" s="290"/>
      <c r="AM621" s="88" t="str">
        <f t="shared" si="54"/>
        <v/>
      </c>
      <c r="AN621" s="123" t="str">
        <f t="shared" si="55"/>
        <v/>
      </c>
      <c r="AO621" s="123" t="str">
        <f t="shared" si="56"/>
        <v/>
      </c>
      <c r="AP621" s="123" t="str">
        <f t="shared" si="57"/>
        <v/>
      </c>
      <c r="AQ621" s="89" t="str">
        <f t="shared" si="58"/>
        <v/>
      </c>
      <c r="AR621" s="39"/>
      <c r="AS621" s="234"/>
      <c r="AT621" s="39"/>
    </row>
    <row r="622" spans="2:46" ht="13.5" customHeight="1" thickBot="1" x14ac:dyDescent="0.2">
      <c r="B622" s="291"/>
      <c r="C622" s="29"/>
      <c r="D622" s="187"/>
      <c r="E622" s="58"/>
      <c r="F622" s="190"/>
      <c r="G622" s="190"/>
      <c r="H622" s="190"/>
      <c r="I622" s="58"/>
      <c r="J622" s="58"/>
      <c r="K622" s="189"/>
      <c r="L622" s="259"/>
      <c r="M622" s="259"/>
      <c r="N622" s="58"/>
      <c r="O622" s="30"/>
      <c r="P622" s="58"/>
      <c r="Q622" s="30"/>
      <c r="R622" s="185"/>
      <c r="S622" s="206"/>
      <c r="T622" s="291"/>
      <c r="U622" s="29"/>
      <c r="V622" s="187"/>
      <c r="W622" s="58"/>
      <c r="X622" s="190"/>
      <c r="Y622" s="190"/>
      <c r="Z622" s="190"/>
      <c r="AA622" s="58"/>
      <c r="AB622" s="58"/>
      <c r="AC622" s="189"/>
      <c r="AD622" s="259"/>
      <c r="AE622" s="259"/>
      <c r="AF622" s="58"/>
      <c r="AG622" s="30"/>
      <c r="AH622" s="58"/>
      <c r="AI622" s="30"/>
      <c r="AJ622" s="185"/>
      <c r="AK622" s="208"/>
      <c r="AL622" s="291"/>
      <c r="AM622" s="124" t="str">
        <f t="shared" si="54"/>
        <v/>
      </c>
      <c r="AN622" s="125" t="str">
        <f t="shared" si="55"/>
        <v/>
      </c>
      <c r="AO622" s="125" t="str">
        <f t="shared" si="56"/>
        <v/>
      </c>
      <c r="AP622" s="125" t="str">
        <f t="shared" si="57"/>
        <v/>
      </c>
      <c r="AQ622" s="126" t="str">
        <f t="shared" si="58"/>
        <v/>
      </c>
      <c r="AR622" s="39"/>
      <c r="AS622" s="234"/>
      <c r="AT622" s="39"/>
    </row>
    <row r="623" spans="2:46" ht="13.5" customHeight="1" x14ac:dyDescent="0.15">
      <c r="B623" s="289" t="s">
        <v>190</v>
      </c>
      <c r="C623" s="27" t="s">
        <v>34</v>
      </c>
      <c r="D623" s="41"/>
      <c r="E623" s="57"/>
      <c r="F623" s="98"/>
      <c r="G623" s="98"/>
      <c r="H623" s="98"/>
      <c r="I623" s="62"/>
      <c r="J623" s="62"/>
      <c r="K623" s="63"/>
      <c r="L623" s="258"/>
      <c r="M623" s="258"/>
      <c r="N623" s="57"/>
      <c r="O623" s="28"/>
      <c r="P623" s="57"/>
      <c r="Q623" s="28"/>
      <c r="R623" s="133"/>
      <c r="S623" s="206"/>
      <c r="T623" s="289" t="s">
        <v>190</v>
      </c>
      <c r="U623" s="27" t="s">
        <v>34</v>
      </c>
      <c r="V623" s="41"/>
      <c r="W623" s="57"/>
      <c r="X623" s="98"/>
      <c r="Y623" s="98"/>
      <c r="Z623" s="98"/>
      <c r="AA623" s="62"/>
      <c r="AB623" s="62"/>
      <c r="AC623" s="63"/>
      <c r="AD623" s="258"/>
      <c r="AE623" s="258"/>
      <c r="AF623" s="57"/>
      <c r="AG623" s="28"/>
      <c r="AH623" s="57"/>
      <c r="AI623" s="28"/>
      <c r="AJ623" s="133"/>
      <c r="AK623" s="208"/>
      <c r="AL623" s="289" t="s">
        <v>190</v>
      </c>
      <c r="AM623" s="121" t="str">
        <f t="shared" si="54"/>
        <v/>
      </c>
      <c r="AN623" s="97" t="str">
        <f t="shared" si="55"/>
        <v/>
      </c>
      <c r="AO623" s="97" t="str">
        <f t="shared" si="56"/>
        <v/>
      </c>
      <c r="AP623" s="97" t="str">
        <f t="shared" si="57"/>
        <v/>
      </c>
      <c r="AQ623" s="122" t="str">
        <f t="shared" si="58"/>
        <v/>
      </c>
      <c r="AR623" s="39"/>
      <c r="AS623" s="234"/>
      <c r="AT623" s="39"/>
    </row>
    <row r="624" spans="2:46" ht="13.5" customHeight="1" x14ac:dyDescent="0.15">
      <c r="B624" s="290"/>
      <c r="C624" s="29" t="s">
        <v>35</v>
      </c>
      <c r="D624" s="187"/>
      <c r="E624" s="58"/>
      <c r="F624" s="188"/>
      <c r="G624" s="188"/>
      <c r="H624" s="188"/>
      <c r="I624" s="64"/>
      <c r="J624" s="64"/>
      <c r="K624" s="189"/>
      <c r="L624" s="259"/>
      <c r="M624" s="259"/>
      <c r="N624" s="58"/>
      <c r="O624" s="30"/>
      <c r="P624" s="58"/>
      <c r="Q624" s="30"/>
      <c r="R624" s="134"/>
      <c r="S624" s="206"/>
      <c r="T624" s="290"/>
      <c r="U624" s="29" t="s">
        <v>35</v>
      </c>
      <c r="V624" s="187"/>
      <c r="W624" s="58"/>
      <c r="X624" s="188"/>
      <c r="Y624" s="188"/>
      <c r="Z624" s="188"/>
      <c r="AA624" s="64"/>
      <c r="AB624" s="64"/>
      <c r="AC624" s="189"/>
      <c r="AD624" s="259"/>
      <c r="AE624" s="259"/>
      <c r="AF624" s="58"/>
      <c r="AG624" s="30"/>
      <c r="AH624" s="58"/>
      <c r="AI624" s="30"/>
      <c r="AJ624" s="134"/>
      <c r="AK624" s="208"/>
      <c r="AL624" s="290"/>
      <c r="AM624" s="88" t="str">
        <f t="shared" si="54"/>
        <v/>
      </c>
      <c r="AN624" s="123" t="str">
        <f t="shared" si="55"/>
        <v/>
      </c>
      <c r="AO624" s="123" t="str">
        <f t="shared" si="56"/>
        <v/>
      </c>
      <c r="AP624" s="123" t="str">
        <f t="shared" si="57"/>
        <v/>
      </c>
      <c r="AQ624" s="89" t="str">
        <f t="shared" si="58"/>
        <v/>
      </c>
      <c r="AR624" s="39"/>
      <c r="AS624" s="234"/>
      <c r="AT624" s="39"/>
    </row>
    <row r="625" spans="2:46" ht="13.5" customHeight="1" x14ac:dyDescent="0.15">
      <c r="B625" s="290"/>
      <c r="C625" s="29" t="s">
        <v>36</v>
      </c>
      <c r="D625" s="187"/>
      <c r="E625" s="58"/>
      <c r="F625" s="188"/>
      <c r="G625" s="188"/>
      <c r="H625" s="188"/>
      <c r="I625" s="64"/>
      <c r="J625" s="64"/>
      <c r="K625" s="189"/>
      <c r="L625" s="259"/>
      <c r="M625" s="259"/>
      <c r="N625" s="58"/>
      <c r="O625" s="30"/>
      <c r="P625" s="58"/>
      <c r="Q625" s="30"/>
      <c r="R625" s="134"/>
      <c r="S625" s="206"/>
      <c r="T625" s="290"/>
      <c r="U625" s="29" t="s">
        <v>36</v>
      </c>
      <c r="V625" s="187"/>
      <c r="W625" s="58"/>
      <c r="X625" s="188"/>
      <c r="Y625" s="188"/>
      <c r="Z625" s="188"/>
      <c r="AA625" s="64"/>
      <c r="AB625" s="64"/>
      <c r="AC625" s="189"/>
      <c r="AD625" s="259"/>
      <c r="AE625" s="259"/>
      <c r="AF625" s="58"/>
      <c r="AG625" s="30"/>
      <c r="AH625" s="58"/>
      <c r="AI625" s="30"/>
      <c r="AJ625" s="134"/>
      <c r="AK625" s="208"/>
      <c r="AL625" s="290"/>
      <c r="AM625" s="88" t="str">
        <f t="shared" si="54"/>
        <v/>
      </c>
      <c r="AN625" s="123" t="str">
        <f t="shared" si="55"/>
        <v/>
      </c>
      <c r="AO625" s="123" t="str">
        <f t="shared" si="56"/>
        <v/>
      </c>
      <c r="AP625" s="123" t="str">
        <f t="shared" si="57"/>
        <v/>
      </c>
      <c r="AQ625" s="89" t="str">
        <f t="shared" si="58"/>
        <v/>
      </c>
      <c r="AR625" s="39"/>
      <c r="AS625" s="234"/>
      <c r="AT625" s="39"/>
    </row>
    <row r="626" spans="2:46" ht="13.5" customHeight="1" x14ac:dyDescent="0.15">
      <c r="B626" s="290"/>
      <c r="C626" s="29" t="s">
        <v>38</v>
      </c>
      <c r="D626" s="187"/>
      <c r="E626" s="58"/>
      <c r="F626" s="188"/>
      <c r="G626" s="188"/>
      <c r="H626" s="188"/>
      <c r="I626" s="64"/>
      <c r="J626" s="64"/>
      <c r="K626" s="189"/>
      <c r="L626" s="259"/>
      <c r="M626" s="259"/>
      <c r="N626" s="58"/>
      <c r="O626" s="30"/>
      <c r="P626" s="58"/>
      <c r="Q626" s="30"/>
      <c r="R626" s="134"/>
      <c r="S626" s="206"/>
      <c r="T626" s="290"/>
      <c r="U626" s="29" t="s">
        <v>38</v>
      </c>
      <c r="V626" s="187"/>
      <c r="W626" s="58"/>
      <c r="X626" s="188"/>
      <c r="Y626" s="188"/>
      <c r="Z626" s="188"/>
      <c r="AA626" s="64"/>
      <c r="AB626" s="64"/>
      <c r="AC626" s="189"/>
      <c r="AD626" s="259"/>
      <c r="AE626" s="259"/>
      <c r="AF626" s="58"/>
      <c r="AG626" s="30"/>
      <c r="AH626" s="58"/>
      <c r="AI626" s="30"/>
      <c r="AJ626" s="134"/>
      <c r="AK626" s="208"/>
      <c r="AL626" s="290"/>
      <c r="AM626" s="88" t="str">
        <f t="shared" si="54"/>
        <v/>
      </c>
      <c r="AN626" s="123" t="str">
        <f t="shared" si="55"/>
        <v/>
      </c>
      <c r="AO626" s="123" t="str">
        <f t="shared" si="56"/>
        <v/>
      </c>
      <c r="AP626" s="123" t="str">
        <f t="shared" si="57"/>
        <v/>
      </c>
      <c r="AQ626" s="89" t="str">
        <f t="shared" si="58"/>
        <v/>
      </c>
      <c r="AR626" s="39"/>
      <c r="AS626" s="234"/>
      <c r="AT626" s="39"/>
    </row>
    <row r="627" spans="2:46" ht="13.5" customHeight="1" thickBot="1" x14ac:dyDescent="0.2">
      <c r="B627" s="291"/>
      <c r="C627" s="29"/>
      <c r="D627" s="187"/>
      <c r="E627" s="58"/>
      <c r="F627" s="190"/>
      <c r="G627" s="190"/>
      <c r="H627" s="190"/>
      <c r="I627" s="58"/>
      <c r="J627" s="58"/>
      <c r="K627" s="189"/>
      <c r="L627" s="259"/>
      <c r="M627" s="259"/>
      <c r="N627" s="58"/>
      <c r="O627" s="30"/>
      <c r="P627" s="58"/>
      <c r="Q627" s="30"/>
      <c r="R627" s="185"/>
      <c r="S627" s="206"/>
      <c r="T627" s="291"/>
      <c r="U627" s="29"/>
      <c r="V627" s="187"/>
      <c r="W627" s="58"/>
      <c r="X627" s="190"/>
      <c r="Y627" s="190"/>
      <c r="Z627" s="190"/>
      <c r="AA627" s="58"/>
      <c r="AB627" s="58"/>
      <c r="AC627" s="189"/>
      <c r="AD627" s="259"/>
      <c r="AE627" s="259"/>
      <c r="AF627" s="58"/>
      <c r="AG627" s="30"/>
      <c r="AH627" s="58"/>
      <c r="AI627" s="30"/>
      <c r="AJ627" s="185"/>
      <c r="AK627" s="208"/>
      <c r="AL627" s="291"/>
      <c r="AM627" s="124" t="str">
        <f t="shared" si="54"/>
        <v/>
      </c>
      <c r="AN627" s="125" t="str">
        <f t="shared" si="55"/>
        <v/>
      </c>
      <c r="AO627" s="125" t="str">
        <f t="shared" si="56"/>
        <v/>
      </c>
      <c r="AP627" s="125" t="str">
        <f t="shared" si="57"/>
        <v/>
      </c>
      <c r="AQ627" s="126" t="str">
        <f t="shared" si="58"/>
        <v/>
      </c>
      <c r="AR627" s="39"/>
      <c r="AS627" s="234"/>
      <c r="AT627" s="39"/>
    </row>
    <row r="628" spans="2:46" ht="13.5" customHeight="1" x14ac:dyDescent="0.15">
      <c r="B628" s="289" t="s">
        <v>191</v>
      </c>
      <c r="C628" s="27" t="s">
        <v>34</v>
      </c>
      <c r="D628" s="41"/>
      <c r="E628" s="57"/>
      <c r="F628" s="98"/>
      <c r="G628" s="98"/>
      <c r="H628" s="98"/>
      <c r="I628" s="62"/>
      <c r="J628" s="62"/>
      <c r="K628" s="63"/>
      <c r="L628" s="258"/>
      <c r="M628" s="258"/>
      <c r="N628" s="57"/>
      <c r="O628" s="28"/>
      <c r="P628" s="57"/>
      <c r="Q628" s="28"/>
      <c r="R628" s="133"/>
      <c r="S628" s="206"/>
      <c r="T628" s="289" t="s">
        <v>191</v>
      </c>
      <c r="U628" s="27" t="s">
        <v>34</v>
      </c>
      <c r="V628" s="41"/>
      <c r="W628" s="57"/>
      <c r="X628" s="98"/>
      <c r="Y628" s="98"/>
      <c r="Z628" s="98"/>
      <c r="AA628" s="62"/>
      <c r="AB628" s="62"/>
      <c r="AC628" s="63"/>
      <c r="AD628" s="258"/>
      <c r="AE628" s="258"/>
      <c r="AF628" s="57"/>
      <c r="AG628" s="28"/>
      <c r="AH628" s="57"/>
      <c r="AI628" s="28"/>
      <c r="AJ628" s="133"/>
      <c r="AK628" s="208"/>
      <c r="AL628" s="289" t="s">
        <v>191</v>
      </c>
      <c r="AM628" s="121" t="str">
        <f t="shared" si="54"/>
        <v/>
      </c>
      <c r="AN628" s="97" t="str">
        <f t="shared" si="55"/>
        <v/>
      </c>
      <c r="AO628" s="97" t="str">
        <f t="shared" si="56"/>
        <v/>
      </c>
      <c r="AP628" s="97" t="str">
        <f t="shared" si="57"/>
        <v/>
      </c>
      <c r="AQ628" s="122" t="str">
        <f t="shared" si="58"/>
        <v/>
      </c>
      <c r="AR628" s="39"/>
      <c r="AS628" s="234"/>
      <c r="AT628" s="39"/>
    </row>
    <row r="629" spans="2:46" ht="13.5" customHeight="1" x14ac:dyDescent="0.15">
      <c r="B629" s="290"/>
      <c r="C629" s="29" t="s">
        <v>35</v>
      </c>
      <c r="D629" s="187"/>
      <c r="E629" s="58"/>
      <c r="F629" s="188"/>
      <c r="G629" s="188"/>
      <c r="H629" s="188"/>
      <c r="I629" s="64"/>
      <c r="J629" s="64"/>
      <c r="K629" s="189"/>
      <c r="L629" s="259"/>
      <c r="M629" s="259"/>
      <c r="N629" s="58"/>
      <c r="O629" s="30"/>
      <c r="P629" s="58"/>
      <c r="Q629" s="30"/>
      <c r="R629" s="134"/>
      <c r="S629" s="206"/>
      <c r="T629" s="290"/>
      <c r="U629" s="29" t="s">
        <v>35</v>
      </c>
      <c r="V629" s="187"/>
      <c r="W629" s="58"/>
      <c r="X629" s="188"/>
      <c r="Y629" s="188"/>
      <c r="Z629" s="188"/>
      <c r="AA629" s="64"/>
      <c r="AB629" s="64"/>
      <c r="AC629" s="189"/>
      <c r="AD629" s="259"/>
      <c r="AE629" s="259"/>
      <c r="AF629" s="58"/>
      <c r="AG629" s="30"/>
      <c r="AH629" s="58"/>
      <c r="AI629" s="30"/>
      <c r="AJ629" s="134"/>
      <c r="AK629" s="208"/>
      <c r="AL629" s="290"/>
      <c r="AM629" s="88" t="str">
        <f t="shared" si="54"/>
        <v/>
      </c>
      <c r="AN629" s="123" t="str">
        <f t="shared" si="55"/>
        <v/>
      </c>
      <c r="AO629" s="123" t="str">
        <f t="shared" si="56"/>
        <v/>
      </c>
      <c r="AP629" s="123" t="str">
        <f t="shared" si="57"/>
        <v/>
      </c>
      <c r="AQ629" s="89" t="str">
        <f t="shared" si="58"/>
        <v/>
      </c>
      <c r="AR629" s="39"/>
      <c r="AS629" s="234"/>
      <c r="AT629" s="39"/>
    </row>
    <row r="630" spans="2:46" ht="13.5" customHeight="1" x14ac:dyDescent="0.15">
      <c r="B630" s="290"/>
      <c r="C630" s="29" t="s">
        <v>36</v>
      </c>
      <c r="D630" s="187"/>
      <c r="E630" s="58"/>
      <c r="F630" s="188"/>
      <c r="G630" s="188"/>
      <c r="H630" s="188"/>
      <c r="I630" s="64"/>
      <c r="J630" s="64"/>
      <c r="K630" s="189"/>
      <c r="L630" s="259"/>
      <c r="M630" s="259"/>
      <c r="N630" s="58"/>
      <c r="O630" s="30"/>
      <c r="P630" s="58"/>
      <c r="Q630" s="30"/>
      <c r="R630" s="134"/>
      <c r="S630" s="206"/>
      <c r="T630" s="290"/>
      <c r="U630" s="29" t="s">
        <v>36</v>
      </c>
      <c r="V630" s="187"/>
      <c r="W630" s="58"/>
      <c r="X630" s="188"/>
      <c r="Y630" s="188"/>
      <c r="Z630" s="188"/>
      <c r="AA630" s="64"/>
      <c r="AB630" s="64"/>
      <c r="AC630" s="189"/>
      <c r="AD630" s="259"/>
      <c r="AE630" s="259"/>
      <c r="AF630" s="58"/>
      <c r="AG630" s="30"/>
      <c r="AH630" s="58"/>
      <c r="AI630" s="30"/>
      <c r="AJ630" s="134"/>
      <c r="AK630" s="208"/>
      <c r="AL630" s="290"/>
      <c r="AM630" s="88" t="str">
        <f t="shared" si="54"/>
        <v/>
      </c>
      <c r="AN630" s="123" t="str">
        <f t="shared" si="55"/>
        <v/>
      </c>
      <c r="AO630" s="123" t="str">
        <f t="shared" si="56"/>
        <v/>
      </c>
      <c r="AP630" s="123" t="str">
        <f t="shared" si="57"/>
        <v/>
      </c>
      <c r="AQ630" s="89" t="str">
        <f t="shared" si="58"/>
        <v/>
      </c>
      <c r="AR630" s="39"/>
      <c r="AS630" s="234"/>
      <c r="AT630" s="39"/>
    </row>
    <row r="631" spans="2:46" ht="13.5" customHeight="1" x14ac:dyDescent="0.15">
      <c r="B631" s="290"/>
      <c r="C631" s="29" t="s">
        <v>38</v>
      </c>
      <c r="D631" s="187"/>
      <c r="E631" s="58"/>
      <c r="F631" s="188"/>
      <c r="G631" s="188"/>
      <c r="H631" s="188"/>
      <c r="I631" s="64"/>
      <c r="J631" s="64"/>
      <c r="K631" s="189"/>
      <c r="L631" s="259"/>
      <c r="M631" s="259"/>
      <c r="N631" s="58"/>
      <c r="O631" s="30"/>
      <c r="P631" s="58"/>
      <c r="Q631" s="30"/>
      <c r="R631" s="134"/>
      <c r="S631" s="206"/>
      <c r="T631" s="290"/>
      <c r="U631" s="29" t="s">
        <v>38</v>
      </c>
      <c r="V631" s="187"/>
      <c r="W631" s="58"/>
      <c r="X631" s="188"/>
      <c r="Y631" s="188"/>
      <c r="Z631" s="188"/>
      <c r="AA631" s="64"/>
      <c r="AB631" s="64"/>
      <c r="AC631" s="189"/>
      <c r="AD631" s="259"/>
      <c r="AE631" s="259"/>
      <c r="AF631" s="58"/>
      <c r="AG631" s="30"/>
      <c r="AH631" s="58"/>
      <c r="AI631" s="30"/>
      <c r="AJ631" s="134"/>
      <c r="AK631" s="208"/>
      <c r="AL631" s="290"/>
      <c r="AM631" s="88" t="str">
        <f t="shared" si="54"/>
        <v/>
      </c>
      <c r="AN631" s="123" t="str">
        <f t="shared" si="55"/>
        <v/>
      </c>
      <c r="AO631" s="123" t="str">
        <f t="shared" si="56"/>
        <v/>
      </c>
      <c r="AP631" s="123" t="str">
        <f t="shared" si="57"/>
        <v/>
      </c>
      <c r="AQ631" s="89" t="str">
        <f t="shared" si="58"/>
        <v/>
      </c>
      <c r="AR631" s="39"/>
      <c r="AS631" s="234"/>
      <c r="AT631" s="39"/>
    </row>
    <row r="632" spans="2:46" ht="13.5" customHeight="1" thickBot="1" x14ac:dyDescent="0.2">
      <c r="B632" s="291"/>
      <c r="C632" s="29"/>
      <c r="D632" s="187"/>
      <c r="E632" s="58"/>
      <c r="F632" s="190"/>
      <c r="G632" s="190"/>
      <c r="H632" s="190"/>
      <c r="I632" s="58"/>
      <c r="J632" s="58"/>
      <c r="K632" s="189"/>
      <c r="L632" s="259"/>
      <c r="M632" s="259"/>
      <c r="N632" s="58"/>
      <c r="O632" s="30"/>
      <c r="P632" s="58"/>
      <c r="Q632" s="30"/>
      <c r="R632" s="185"/>
      <c r="S632" s="206"/>
      <c r="T632" s="291"/>
      <c r="U632" s="29"/>
      <c r="V632" s="187"/>
      <c r="W632" s="58"/>
      <c r="X632" s="190"/>
      <c r="Y632" s="190"/>
      <c r="Z632" s="190"/>
      <c r="AA632" s="58"/>
      <c r="AB632" s="58"/>
      <c r="AC632" s="189"/>
      <c r="AD632" s="259"/>
      <c r="AE632" s="259"/>
      <c r="AF632" s="58"/>
      <c r="AG632" s="30"/>
      <c r="AH632" s="58"/>
      <c r="AI632" s="30"/>
      <c r="AJ632" s="185"/>
      <c r="AK632" s="208"/>
      <c r="AL632" s="291"/>
      <c r="AM632" s="124" t="str">
        <f t="shared" si="54"/>
        <v/>
      </c>
      <c r="AN632" s="125" t="str">
        <f t="shared" si="55"/>
        <v/>
      </c>
      <c r="AO632" s="125" t="str">
        <f t="shared" si="56"/>
        <v/>
      </c>
      <c r="AP632" s="125" t="str">
        <f t="shared" si="57"/>
        <v/>
      </c>
      <c r="AQ632" s="126" t="str">
        <f t="shared" si="58"/>
        <v/>
      </c>
      <c r="AR632" s="39"/>
      <c r="AS632" s="234"/>
      <c r="AT632" s="39"/>
    </row>
    <row r="633" spans="2:46" ht="13.5" customHeight="1" x14ac:dyDescent="0.15">
      <c r="B633" s="289" t="s">
        <v>192</v>
      </c>
      <c r="C633" s="27" t="s">
        <v>34</v>
      </c>
      <c r="D633" s="41"/>
      <c r="E633" s="57"/>
      <c r="F633" s="98"/>
      <c r="G633" s="98"/>
      <c r="H633" s="98"/>
      <c r="I633" s="62"/>
      <c r="J633" s="62"/>
      <c r="K633" s="63"/>
      <c r="L633" s="258"/>
      <c r="M633" s="258"/>
      <c r="N633" s="57"/>
      <c r="O633" s="28"/>
      <c r="P633" s="57"/>
      <c r="Q633" s="28"/>
      <c r="R633" s="133"/>
      <c r="S633" s="206"/>
      <c r="T633" s="289" t="s">
        <v>192</v>
      </c>
      <c r="U633" s="27" t="s">
        <v>34</v>
      </c>
      <c r="V633" s="41"/>
      <c r="W633" s="57"/>
      <c r="X633" s="98"/>
      <c r="Y633" s="98"/>
      <c r="Z633" s="98"/>
      <c r="AA633" s="62"/>
      <c r="AB633" s="62"/>
      <c r="AC633" s="63"/>
      <c r="AD633" s="258"/>
      <c r="AE633" s="258"/>
      <c r="AF633" s="57"/>
      <c r="AG633" s="28"/>
      <c r="AH633" s="57"/>
      <c r="AI633" s="28"/>
      <c r="AJ633" s="133"/>
      <c r="AK633" s="208"/>
      <c r="AL633" s="289" t="s">
        <v>192</v>
      </c>
      <c r="AM633" s="121" t="str">
        <f t="shared" si="54"/>
        <v/>
      </c>
      <c r="AN633" s="97" t="str">
        <f t="shared" si="55"/>
        <v/>
      </c>
      <c r="AO633" s="97" t="str">
        <f t="shared" si="56"/>
        <v/>
      </c>
      <c r="AP633" s="97" t="str">
        <f t="shared" si="57"/>
        <v/>
      </c>
      <c r="AQ633" s="122" t="str">
        <f t="shared" si="58"/>
        <v/>
      </c>
      <c r="AR633" s="39"/>
      <c r="AS633" s="234"/>
      <c r="AT633" s="39"/>
    </row>
    <row r="634" spans="2:46" ht="13.5" customHeight="1" x14ac:dyDescent="0.15">
      <c r="B634" s="290"/>
      <c r="C634" s="29" t="s">
        <v>35</v>
      </c>
      <c r="D634" s="187"/>
      <c r="E634" s="58"/>
      <c r="F634" s="188"/>
      <c r="G634" s="188"/>
      <c r="H634" s="188"/>
      <c r="I634" s="64"/>
      <c r="J634" s="64"/>
      <c r="K634" s="189"/>
      <c r="L634" s="259"/>
      <c r="M634" s="259"/>
      <c r="N634" s="58"/>
      <c r="O634" s="30"/>
      <c r="P634" s="58"/>
      <c r="Q634" s="30"/>
      <c r="R634" s="134"/>
      <c r="S634" s="206"/>
      <c r="T634" s="290"/>
      <c r="U634" s="29" t="s">
        <v>35</v>
      </c>
      <c r="V634" s="187"/>
      <c r="W634" s="58"/>
      <c r="X634" s="188"/>
      <c r="Y634" s="188"/>
      <c r="Z634" s="188"/>
      <c r="AA634" s="64"/>
      <c r="AB634" s="64"/>
      <c r="AC634" s="189"/>
      <c r="AD634" s="259"/>
      <c r="AE634" s="259"/>
      <c r="AF634" s="58"/>
      <c r="AG634" s="30"/>
      <c r="AH634" s="58"/>
      <c r="AI634" s="30"/>
      <c r="AJ634" s="134"/>
      <c r="AK634" s="208"/>
      <c r="AL634" s="290"/>
      <c r="AM634" s="88" t="str">
        <f t="shared" si="54"/>
        <v/>
      </c>
      <c r="AN634" s="123" t="str">
        <f t="shared" si="55"/>
        <v/>
      </c>
      <c r="AO634" s="123" t="str">
        <f t="shared" si="56"/>
        <v/>
      </c>
      <c r="AP634" s="123" t="str">
        <f t="shared" si="57"/>
        <v/>
      </c>
      <c r="AQ634" s="89" t="str">
        <f t="shared" si="58"/>
        <v/>
      </c>
      <c r="AR634" s="39"/>
      <c r="AS634" s="234"/>
      <c r="AT634" s="39"/>
    </row>
    <row r="635" spans="2:46" ht="13.5" customHeight="1" x14ac:dyDescent="0.15">
      <c r="B635" s="290"/>
      <c r="C635" s="29" t="s">
        <v>36</v>
      </c>
      <c r="D635" s="187"/>
      <c r="E635" s="58"/>
      <c r="F635" s="188"/>
      <c r="G635" s="188"/>
      <c r="H635" s="188"/>
      <c r="I635" s="64"/>
      <c r="J635" s="64"/>
      <c r="K635" s="189"/>
      <c r="L635" s="259"/>
      <c r="M635" s="259"/>
      <c r="N635" s="58"/>
      <c r="O635" s="30"/>
      <c r="P635" s="58"/>
      <c r="Q635" s="30"/>
      <c r="R635" s="134"/>
      <c r="S635" s="206"/>
      <c r="T635" s="290"/>
      <c r="U635" s="29" t="s">
        <v>36</v>
      </c>
      <c r="V635" s="187"/>
      <c r="W635" s="58"/>
      <c r="X635" s="188"/>
      <c r="Y635" s="188"/>
      <c r="Z635" s="188"/>
      <c r="AA635" s="64"/>
      <c r="AB635" s="64"/>
      <c r="AC635" s="189"/>
      <c r="AD635" s="259"/>
      <c r="AE635" s="259"/>
      <c r="AF635" s="58"/>
      <c r="AG635" s="30"/>
      <c r="AH635" s="58"/>
      <c r="AI635" s="30"/>
      <c r="AJ635" s="134"/>
      <c r="AK635" s="208"/>
      <c r="AL635" s="290"/>
      <c r="AM635" s="88" t="str">
        <f t="shared" si="54"/>
        <v/>
      </c>
      <c r="AN635" s="123" t="str">
        <f t="shared" si="55"/>
        <v/>
      </c>
      <c r="AO635" s="123" t="str">
        <f t="shared" si="56"/>
        <v/>
      </c>
      <c r="AP635" s="123" t="str">
        <f t="shared" si="57"/>
        <v/>
      </c>
      <c r="AQ635" s="89" t="str">
        <f t="shared" si="58"/>
        <v/>
      </c>
      <c r="AR635" s="39"/>
      <c r="AS635" s="234"/>
      <c r="AT635" s="39"/>
    </row>
    <row r="636" spans="2:46" ht="13.5" customHeight="1" x14ac:dyDescent="0.15">
      <c r="B636" s="290"/>
      <c r="C636" s="29" t="s">
        <v>38</v>
      </c>
      <c r="D636" s="187"/>
      <c r="E636" s="58"/>
      <c r="F636" s="188"/>
      <c r="G636" s="188"/>
      <c r="H636" s="188"/>
      <c r="I636" s="64"/>
      <c r="J636" s="64"/>
      <c r="K636" s="189"/>
      <c r="L636" s="259"/>
      <c r="M636" s="259"/>
      <c r="N636" s="58"/>
      <c r="O636" s="30"/>
      <c r="P636" s="58"/>
      <c r="Q636" s="30"/>
      <c r="R636" s="134"/>
      <c r="S636" s="206"/>
      <c r="T636" s="290"/>
      <c r="U636" s="29" t="s">
        <v>38</v>
      </c>
      <c r="V636" s="187"/>
      <c r="W636" s="58"/>
      <c r="X636" s="188"/>
      <c r="Y636" s="188"/>
      <c r="Z636" s="188"/>
      <c r="AA636" s="64"/>
      <c r="AB636" s="64"/>
      <c r="AC636" s="189"/>
      <c r="AD636" s="259"/>
      <c r="AE636" s="259"/>
      <c r="AF636" s="58"/>
      <c r="AG636" s="30"/>
      <c r="AH636" s="58"/>
      <c r="AI636" s="30"/>
      <c r="AJ636" s="134"/>
      <c r="AK636" s="208"/>
      <c r="AL636" s="290"/>
      <c r="AM636" s="88" t="str">
        <f t="shared" si="54"/>
        <v/>
      </c>
      <c r="AN636" s="123" t="str">
        <f t="shared" si="55"/>
        <v/>
      </c>
      <c r="AO636" s="123" t="str">
        <f t="shared" si="56"/>
        <v/>
      </c>
      <c r="AP636" s="123" t="str">
        <f t="shared" si="57"/>
        <v/>
      </c>
      <c r="AQ636" s="89" t="str">
        <f t="shared" si="58"/>
        <v/>
      </c>
      <c r="AR636" s="39"/>
      <c r="AS636" s="234"/>
      <c r="AT636" s="39"/>
    </row>
    <row r="637" spans="2:46" ht="13.5" customHeight="1" thickBot="1" x14ac:dyDescent="0.2">
      <c r="B637" s="291"/>
      <c r="C637" s="31"/>
      <c r="D637" s="43"/>
      <c r="E637" s="60"/>
      <c r="F637" s="191"/>
      <c r="G637" s="191"/>
      <c r="H637" s="191"/>
      <c r="I637" s="60"/>
      <c r="J637" s="60"/>
      <c r="K637" s="65"/>
      <c r="L637" s="260"/>
      <c r="M637" s="260"/>
      <c r="N637" s="60"/>
      <c r="O637" s="37"/>
      <c r="P637" s="60"/>
      <c r="Q637" s="37"/>
      <c r="R637" s="182"/>
      <c r="S637" s="206"/>
      <c r="T637" s="291"/>
      <c r="U637" s="31"/>
      <c r="V637" s="43"/>
      <c r="W637" s="60"/>
      <c r="X637" s="191"/>
      <c r="Y637" s="191"/>
      <c r="Z637" s="191"/>
      <c r="AA637" s="60"/>
      <c r="AB637" s="60"/>
      <c r="AC637" s="65"/>
      <c r="AD637" s="260"/>
      <c r="AE637" s="260"/>
      <c r="AF637" s="60"/>
      <c r="AG637" s="37"/>
      <c r="AH637" s="60"/>
      <c r="AI637" s="37"/>
      <c r="AJ637" s="182"/>
      <c r="AK637" s="208"/>
      <c r="AL637" s="291"/>
      <c r="AM637" s="124" t="str">
        <f t="shared" si="54"/>
        <v/>
      </c>
      <c r="AN637" s="125" t="str">
        <f t="shared" si="55"/>
        <v/>
      </c>
      <c r="AO637" s="125" t="str">
        <f t="shared" si="56"/>
        <v/>
      </c>
      <c r="AP637" s="125" t="str">
        <f t="shared" si="57"/>
        <v/>
      </c>
      <c r="AQ637" s="126" t="str">
        <f t="shared" si="58"/>
        <v/>
      </c>
      <c r="AR637" s="39"/>
      <c r="AS637" s="234"/>
      <c r="AT637" s="39"/>
    </row>
    <row r="638" spans="2:46" ht="13.5" customHeight="1" thickBot="1" x14ac:dyDescent="0.2">
      <c r="B638" s="206"/>
      <c r="C638" s="206"/>
      <c r="D638" s="206"/>
      <c r="E638" s="206"/>
      <c r="F638" s="206"/>
      <c r="G638" s="206"/>
      <c r="H638" s="206"/>
      <c r="I638" s="206"/>
      <c r="J638" s="206"/>
      <c r="K638" s="206"/>
      <c r="L638" s="206"/>
      <c r="M638" s="206"/>
      <c r="N638" s="206"/>
      <c r="O638" s="250"/>
      <c r="P638" s="206"/>
      <c r="Q638" s="206"/>
      <c r="R638" s="93"/>
      <c r="S638" s="206"/>
      <c r="T638" s="206"/>
      <c r="U638" s="206"/>
      <c r="V638" s="206"/>
      <c r="W638" s="206"/>
      <c r="X638" s="206"/>
      <c r="Y638" s="206"/>
      <c r="Z638" s="206"/>
      <c r="AA638" s="206"/>
      <c r="AB638" s="206"/>
      <c r="AC638" s="206"/>
      <c r="AD638" s="206"/>
      <c r="AE638" s="206"/>
      <c r="AF638" s="206"/>
      <c r="AG638" s="250"/>
      <c r="AH638" s="206"/>
      <c r="AI638" s="206"/>
      <c r="AJ638" s="93"/>
      <c r="AK638" s="208"/>
      <c r="AL638" s="208"/>
      <c r="AM638" s="42"/>
      <c r="AN638" s="42"/>
      <c r="AO638" s="42"/>
      <c r="AP638" s="39"/>
      <c r="AQ638" s="39"/>
      <c r="AR638" s="39"/>
      <c r="AS638" s="234"/>
      <c r="AT638" s="39"/>
    </row>
    <row r="639" spans="2:46" ht="13.95" customHeight="1" x14ac:dyDescent="0.15">
      <c r="B639" s="141"/>
      <c r="C639" s="211"/>
      <c r="D639" s="103"/>
      <c r="E639" s="261"/>
      <c r="F639" s="32" t="s">
        <v>51</v>
      </c>
      <c r="G639" s="212" t="s">
        <v>51</v>
      </c>
      <c r="H639" s="212" t="s">
        <v>51</v>
      </c>
      <c r="I639" s="212" t="s">
        <v>51</v>
      </c>
      <c r="J639" s="212" t="s">
        <v>51</v>
      </c>
      <c r="K639" s="104"/>
      <c r="L639" s="104"/>
      <c r="M639" s="104"/>
      <c r="N639" s="104"/>
      <c r="O639" s="252"/>
      <c r="P639" s="104"/>
      <c r="Q639" s="105"/>
      <c r="R639" s="106"/>
      <c r="T639" s="141"/>
      <c r="U639" s="211"/>
      <c r="V639" s="103"/>
      <c r="W639" s="261"/>
      <c r="X639" s="32" t="s">
        <v>51</v>
      </c>
      <c r="Y639" s="212" t="s">
        <v>51</v>
      </c>
      <c r="Z639" s="212" t="s">
        <v>51</v>
      </c>
      <c r="AA639" s="212" t="s">
        <v>51</v>
      </c>
      <c r="AB639" s="212" t="s">
        <v>51</v>
      </c>
      <c r="AC639" s="104"/>
      <c r="AD639" s="104"/>
      <c r="AE639" s="104"/>
      <c r="AF639" s="104"/>
      <c r="AG639" s="252"/>
      <c r="AH639" s="104"/>
      <c r="AI639" s="105"/>
      <c r="AJ639" s="106"/>
    </row>
    <row r="640" spans="2:46" ht="14.4" customHeight="1" thickBot="1" x14ac:dyDescent="0.2">
      <c r="B640" s="142"/>
      <c r="C640" s="208"/>
      <c r="F640" s="92" t="s">
        <v>30</v>
      </c>
      <c r="G640" s="250" t="s">
        <v>41</v>
      </c>
      <c r="H640" s="250" t="s">
        <v>44</v>
      </c>
      <c r="I640" s="250" t="s">
        <v>47</v>
      </c>
      <c r="J640" s="250" t="s">
        <v>57</v>
      </c>
      <c r="R640" s="107"/>
      <c r="T640" s="142"/>
      <c r="U640" s="208"/>
      <c r="V640" s="8"/>
      <c r="W640" s="232"/>
      <c r="X640" s="92" t="s">
        <v>30</v>
      </c>
      <c r="Y640" s="250" t="s">
        <v>41</v>
      </c>
      <c r="Z640" s="250" t="s">
        <v>44</v>
      </c>
      <c r="AA640" s="250" t="s">
        <v>47</v>
      </c>
      <c r="AB640" s="250" t="s">
        <v>57</v>
      </c>
      <c r="AC640" s="12"/>
      <c r="AD640" s="12"/>
      <c r="AE640" s="12"/>
      <c r="AF640" s="12"/>
      <c r="AH640" s="12"/>
      <c r="AI640" s="13"/>
      <c r="AJ640" s="107"/>
    </row>
    <row r="641" spans="2:36" x14ac:dyDescent="0.15">
      <c r="B641" s="289" t="s">
        <v>193</v>
      </c>
      <c r="C641" s="27" t="s">
        <v>34</v>
      </c>
      <c r="D641" s="108"/>
      <c r="E641" s="262"/>
      <c r="F641" s="137">
        <f t="shared" ref="F641:J644" si="59">MIN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29.862735000000001</v>
      </c>
      <c r="G641" s="137">
        <f t="shared" si="59"/>
        <v>33.601030999999999</v>
      </c>
      <c r="H641" s="137">
        <f t="shared" si="59"/>
        <v>0.96384327999999997</v>
      </c>
      <c r="I641" s="137">
        <f t="shared" si="59"/>
        <v>0.96923397</v>
      </c>
      <c r="J641" s="137">
        <f t="shared" si="59"/>
        <v>4.5309062999999997E-2</v>
      </c>
      <c r="K641" s="111"/>
      <c r="L641" s="111"/>
      <c r="M641" s="111"/>
      <c r="N641" s="111"/>
      <c r="O641" s="263"/>
      <c r="P641" s="111"/>
      <c r="Q641" s="112"/>
      <c r="R641" s="113"/>
      <c r="T641" s="289" t="s">
        <v>193</v>
      </c>
      <c r="U641" s="27" t="s">
        <v>34</v>
      </c>
      <c r="V641" s="108"/>
      <c r="W641" s="262"/>
      <c r="X641" s="137">
        <f t="shared" ref="X641:AB644" si="60">MIN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29.937484999999999</v>
      </c>
      <c r="Y641" s="137">
        <f t="shared" si="60"/>
        <v>33.713394999999998</v>
      </c>
      <c r="Z641" s="137">
        <f t="shared" si="60"/>
        <v>0.96389694999999997</v>
      </c>
      <c r="AA641" s="137">
        <f t="shared" si="60"/>
        <v>0.9693503</v>
      </c>
      <c r="AB641" s="137">
        <f t="shared" si="60"/>
        <v>4.4908440000000001E-2</v>
      </c>
      <c r="AC641" s="111"/>
      <c r="AD641" s="111"/>
      <c r="AE641" s="111"/>
      <c r="AF641" s="111"/>
      <c r="AG641" s="263"/>
      <c r="AH641" s="111"/>
      <c r="AI641" s="112"/>
      <c r="AJ641" s="113"/>
    </row>
    <row r="642" spans="2:36" x14ac:dyDescent="0.15">
      <c r="B642" s="290"/>
      <c r="C642" s="29" t="s">
        <v>35</v>
      </c>
      <c r="D642" s="109"/>
      <c r="E642" s="264"/>
      <c r="F642" s="20">
        <f t="shared" si="59"/>
        <v>34.003062999999997</v>
      </c>
      <c r="G642" s="20">
        <f t="shared" si="59"/>
        <v>37.300674999999998</v>
      </c>
      <c r="H642" s="20">
        <f t="shared" si="59"/>
        <v>0.9793887</v>
      </c>
      <c r="I642" s="20">
        <f t="shared" si="59"/>
        <v>0.98351562999999997</v>
      </c>
      <c r="J642" s="20">
        <f t="shared" si="59"/>
        <v>2.9714181999999999E-2</v>
      </c>
      <c r="K642" s="114"/>
      <c r="L642" s="114"/>
      <c r="M642" s="114"/>
      <c r="N642" s="114"/>
      <c r="O642" s="265"/>
      <c r="P642" s="114"/>
      <c r="Q642" s="115"/>
      <c r="R642" s="116"/>
      <c r="T642" s="290"/>
      <c r="U642" s="29" t="s">
        <v>35</v>
      </c>
      <c r="V642" s="109"/>
      <c r="W642" s="264"/>
      <c r="X642" s="20">
        <f t="shared" si="60"/>
        <v>34.053282000000003</v>
      </c>
      <c r="Y642" s="20">
        <f t="shared" si="60"/>
        <v>37.352459000000003</v>
      </c>
      <c r="Z642" s="20">
        <f t="shared" si="60"/>
        <v>0.97937037000000005</v>
      </c>
      <c r="AA642" s="20">
        <f t="shared" si="60"/>
        <v>0.98349909000000002</v>
      </c>
      <c r="AB642" s="20">
        <f t="shared" si="60"/>
        <v>2.9589772E-2</v>
      </c>
      <c r="AC642" s="114"/>
      <c r="AD642" s="114"/>
      <c r="AE642" s="114"/>
      <c r="AF642" s="114"/>
      <c r="AG642" s="265"/>
      <c r="AH642" s="114"/>
      <c r="AI642" s="115"/>
      <c r="AJ642" s="116"/>
    </row>
    <row r="643" spans="2:36" x14ac:dyDescent="0.15">
      <c r="B643" s="290"/>
      <c r="C643" s="29" t="s">
        <v>36</v>
      </c>
      <c r="D643" s="109"/>
      <c r="E643" s="264"/>
      <c r="F643" s="20">
        <f t="shared" si="59"/>
        <v>38.514806999999998</v>
      </c>
      <c r="G643" s="20">
        <f t="shared" si="59"/>
        <v>41.934595999999999</v>
      </c>
      <c r="H643" s="20">
        <f t="shared" si="59"/>
        <v>0.98982373999999995</v>
      </c>
      <c r="I643" s="20">
        <f t="shared" si="59"/>
        <v>0.99288613000000003</v>
      </c>
      <c r="J643" s="20">
        <f t="shared" si="59"/>
        <v>1.6217034000000002E-2</v>
      </c>
      <c r="K643" s="114"/>
      <c r="L643" s="114"/>
      <c r="M643" s="114"/>
      <c r="N643" s="114"/>
      <c r="O643" s="265"/>
      <c r="P643" s="114"/>
      <c r="Q643" s="115"/>
      <c r="R643" s="116"/>
      <c r="T643" s="290"/>
      <c r="U643" s="29" t="s">
        <v>36</v>
      </c>
      <c r="V643" s="109"/>
      <c r="W643" s="264"/>
      <c r="X643" s="20">
        <f t="shared" si="60"/>
        <v>38.529347000000001</v>
      </c>
      <c r="Y643" s="20">
        <f t="shared" si="60"/>
        <v>41.962724000000001</v>
      </c>
      <c r="Z643" s="20">
        <f t="shared" si="60"/>
        <v>0.98978577000000001</v>
      </c>
      <c r="AA643" s="20">
        <f t="shared" si="60"/>
        <v>0.99290877</v>
      </c>
      <c r="AB643" s="20">
        <f t="shared" si="60"/>
        <v>1.6281278999999999E-2</v>
      </c>
      <c r="AC643" s="114"/>
      <c r="AD643" s="114"/>
      <c r="AE643" s="114"/>
      <c r="AF643" s="114"/>
      <c r="AG643" s="265"/>
      <c r="AH643" s="114"/>
      <c r="AI643" s="115"/>
      <c r="AJ643" s="116"/>
    </row>
    <row r="644" spans="2:36" x14ac:dyDescent="0.15">
      <c r="B644" s="290"/>
      <c r="C644" s="29" t="s">
        <v>38</v>
      </c>
      <c r="D644" s="109"/>
      <c r="E644" s="264"/>
      <c r="F644" s="20">
        <f t="shared" si="59"/>
        <v>42.672545</v>
      </c>
      <c r="G644" s="20">
        <f t="shared" si="59"/>
        <v>45.719251999999997</v>
      </c>
      <c r="H644" s="20">
        <f t="shared" si="59"/>
        <v>0.99430819000000004</v>
      </c>
      <c r="I644" s="20">
        <f t="shared" si="59"/>
        <v>0.99669403999999995</v>
      </c>
      <c r="J644" s="20">
        <f t="shared" si="59"/>
        <v>6.7540836000000003E-3</v>
      </c>
      <c r="K644" s="114"/>
      <c r="L644" s="114"/>
      <c r="M644" s="114"/>
      <c r="N644" s="114"/>
      <c r="O644" s="265"/>
      <c r="P644" s="114"/>
      <c r="Q644" s="115"/>
      <c r="R644" s="116"/>
      <c r="T644" s="290"/>
      <c r="U644" s="29" t="s">
        <v>38</v>
      </c>
      <c r="V644" s="109"/>
      <c r="W644" s="264"/>
      <c r="X644" s="20">
        <f t="shared" si="60"/>
        <v>42.690289</v>
      </c>
      <c r="Y644" s="20">
        <f t="shared" si="60"/>
        <v>45.736244999999997</v>
      </c>
      <c r="Z644" s="20">
        <f t="shared" si="60"/>
        <v>0.99431188000000004</v>
      </c>
      <c r="AA644" s="20">
        <f t="shared" si="60"/>
        <v>0.99670676000000002</v>
      </c>
      <c r="AB644" s="20">
        <f t="shared" si="60"/>
        <v>6.7348457000000004E-3</v>
      </c>
      <c r="AC644" s="114"/>
      <c r="AD644" s="114"/>
      <c r="AE644" s="114"/>
      <c r="AF644" s="114"/>
      <c r="AG644" s="265"/>
      <c r="AH644" s="114"/>
      <c r="AI644" s="115"/>
      <c r="AJ644" s="116"/>
    </row>
    <row r="645" spans="2:36" ht="12.6" customHeight="1" thickBot="1" x14ac:dyDescent="0.2">
      <c r="B645" s="291"/>
      <c r="C645" s="31"/>
      <c r="D645" s="110"/>
      <c r="E645" s="266"/>
      <c r="F645" s="186"/>
      <c r="G645" s="186"/>
      <c r="H645" s="186"/>
      <c r="I645" s="186"/>
      <c r="J645" s="186"/>
      <c r="K645" s="117"/>
      <c r="L645" s="117"/>
      <c r="M645" s="117"/>
      <c r="N645" s="117"/>
      <c r="O645" s="267"/>
      <c r="P645" s="117"/>
      <c r="Q645" s="118"/>
      <c r="R645" s="119"/>
      <c r="T645" s="291"/>
      <c r="U645" s="31"/>
      <c r="V645" s="110"/>
      <c r="W645" s="266"/>
      <c r="X645" s="186"/>
      <c r="Y645" s="186"/>
      <c r="Z645" s="186"/>
      <c r="AA645" s="186"/>
      <c r="AB645" s="186"/>
      <c r="AC645" s="117"/>
      <c r="AD645" s="117"/>
      <c r="AE645" s="117"/>
      <c r="AF645" s="117"/>
      <c r="AG645" s="267"/>
      <c r="AH645" s="117"/>
      <c r="AI645" s="118"/>
      <c r="AJ645" s="119"/>
    </row>
    <row r="646" spans="2:36" x14ac:dyDescent="0.15">
      <c r="B646" s="301" t="s">
        <v>194</v>
      </c>
      <c r="C646" s="27" t="s">
        <v>34</v>
      </c>
      <c r="D646" s="108"/>
      <c r="E646" s="262"/>
      <c r="F646" s="137">
        <f t="shared" ref="F646:J649" si="61">MAX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33.371951000000003</v>
      </c>
      <c r="G646" s="137">
        <f t="shared" si="61"/>
        <v>37.213295000000002</v>
      </c>
      <c r="H646" s="137">
        <f t="shared" si="61"/>
        <v>0.97604469999999999</v>
      </c>
      <c r="I646" s="137">
        <f t="shared" si="61"/>
        <v>0.98292573000000005</v>
      </c>
      <c r="J646" s="137">
        <f t="shared" si="61"/>
        <v>5.6331619999999999E-2</v>
      </c>
      <c r="K646" s="111"/>
      <c r="L646" s="111"/>
      <c r="M646" s="111"/>
      <c r="N646" s="111"/>
      <c r="O646" s="263"/>
      <c r="P646" s="111"/>
      <c r="Q646" s="112"/>
      <c r="R646" s="113"/>
      <c r="T646" s="301" t="s">
        <v>194</v>
      </c>
      <c r="U646" s="27" t="s">
        <v>34</v>
      </c>
      <c r="V646" s="108"/>
      <c r="W646" s="262"/>
      <c r="X646" s="137">
        <f t="shared" ref="X646:AB649" si="62">MAX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33.331820999999998</v>
      </c>
      <c r="Y646" s="137">
        <f t="shared" si="62"/>
        <v>37.212313000000002</v>
      </c>
      <c r="Z646" s="137">
        <f t="shared" si="62"/>
        <v>0.97582891999999999</v>
      </c>
      <c r="AA646" s="137">
        <f t="shared" si="62"/>
        <v>0.98266081999999999</v>
      </c>
      <c r="AB646" s="137">
        <f t="shared" si="62"/>
        <v>5.6306053000000002E-2</v>
      </c>
      <c r="AC646" s="111"/>
      <c r="AD646" s="111"/>
      <c r="AE646" s="111"/>
      <c r="AF646" s="111"/>
      <c r="AG646" s="263"/>
      <c r="AH646" s="111"/>
      <c r="AI646" s="112"/>
      <c r="AJ646" s="113"/>
    </row>
    <row r="647" spans="2:36" x14ac:dyDescent="0.15">
      <c r="B647" s="290"/>
      <c r="C647" s="29" t="s">
        <v>35</v>
      </c>
      <c r="D647" s="109"/>
      <c r="E647" s="264"/>
      <c r="F647" s="20">
        <f t="shared" si="61"/>
        <v>36.091481000000002</v>
      </c>
      <c r="G647" s="20">
        <f t="shared" si="61"/>
        <v>39.492032000000002</v>
      </c>
      <c r="H647" s="20">
        <f t="shared" si="61"/>
        <v>0.98418223999999999</v>
      </c>
      <c r="I647" s="20">
        <f t="shared" si="61"/>
        <v>0.98914597999999998</v>
      </c>
      <c r="J647" s="20">
        <f t="shared" si="61"/>
        <v>3.6132275999999998E-2</v>
      </c>
      <c r="K647" s="114"/>
      <c r="L647" s="114"/>
      <c r="M647" s="114"/>
      <c r="N647" s="114"/>
      <c r="O647" s="265"/>
      <c r="P647" s="114"/>
      <c r="Q647" s="115"/>
      <c r="R647" s="116"/>
      <c r="T647" s="290"/>
      <c r="U647" s="29" t="s">
        <v>35</v>
      </c>
      <c r="V647" s="109"/>
      <c r="W647" s="264"/>
      <c r="X647" s="20">
        <f t="shared" si="62"/>
        <v>36.132030999999998</v>
      </c>
      <c r="Y647" s="20">
        <f t="shared" si="62"/>
        <v>39.542088999999997</v>
      </c>
      <c r="Z647" s="20">
        <f t="shared" si="62"/>
        <v>0.98421826999999995</v>
      </c>
      <c r="AA647" s="20">
        <f t="shared" si="62"/>
        <v>0.98923324999999995</v>
      </c>
      <c r="AB647" s="20">
        <f t="shared" si="62"/>
        <v>3.6326497999999999E-2</v>
      </c>
      <c r="AC647" s="114"/>
      <c r="AD647" s="114"/>
      <c r="AE647" s="114"/>
      <c r="AF647" s="114"/>
      <c r="AG647" s="265"/>
      <c r="AH647" s="114"/>
      <c r="AI647" s="115"/>
      <c r="AJ647" s="116"/>
    </row>
    <row r="648" spans="2:36" x14ac:dyDescent="0.15">
      <c r="B648" s="290"/>
      <c r="C648" s="29" t="s">
        <v>36</v>
      </c>
      <c r="D648" s="109"/>
      <c r="E648" s="264"/>
      <c r="F648" s="20">
        <f t="shared" si="61"/>
        <v>39.989106</v>
      </c>
      <c r="G648" s="20">
        <f t="shared" si="61"/>
        <v>43.168591999999997</v>
      </c>
      <c r="H648" s="20">
        <f t="shared" si="61"/>
        <v>0.99132052999999998</v>
      </c>
      <c r="I648" s="20">
        <f t="shared" si="61"/>
        <v>0.99453541999999995</v>
      </c>
      <c r="J648" s="20">
        <f t="shared" si="61"/>
        <v>1.9109755999999999E-2</v>
      </c>
      <c r="K648" s="114"/>
      <c r="L648" s="114"/>
      <c r="M648" s="114"/>
      <c r="N648" s="114"/>
      <c r="O648" s="265"/>
      <c r="P648" s="114"/>
      <c r="Q648" s="115"/>
      <c r="R648" s="116"/>
      <c r="T648" s="290"/>
      <c r="U648" s="29" t="s">
        <v>36</v>
      </c>
      <c r="V648" s="109"/>
      <c r="W648" s="264"/>
      <c r="X648" s="20">
        <f t="shared" si="62"/>
        <v>40.007216999999997</v>
      </c>
      <c r="Y648" s="20">
        <f t="shared" si="62"/>
        <v>43.188966999999998</v>
      </c>
      <c r="Z648" s="20">
        <f t="shared" si="62"/>
        <v>0.99133819000000001</v>
      </c>
      <c r="AA648" s="20">
        <f t="shared" si="62"/>
        <v>0.99454202000000003</v>
      </c>
      <c r="AB648" s="20">
        <f t="shared" si="62"/>
        <v>1.8997417999999999E-2</v>
      </c>
      <c r="AC648" s="114"/>
      <c r="AD648" s="114"/>
      <c r="AE648" s="114"/>
      <c r="AF648" s="114"/>
      <c r="AG648" s="265"/>
      <c r="AH648" s="114"/>
      <c r="AI648" s="115"/>
      <c r="AJ648" s="116"/>
    </row>
    <row r="649" spans="2:36" x14ac:dyDescent="0.15">
      <c r="B649" s="290"/>
      <c r="C649" s="29" t="s">
        <v>38</v>
      </c>
      <c r="D649" s="109"/>
      <c r="E649" s="264"/>
      <c r="F649" s="20">
        <f t="shared" si="61"/>
        <v>44.061149999999998</v>
      </c>
      <c r="G649" s="20">
        <f t="shared" si="61"/>
        <v>46.826985000000001</v>
      </c>
      <c r="H649" s="20">
        <f t="shared" si="61"/>
        <v>0.99485760999999995</v>
      </c>
      <c r="I649" s="20">
        <f t="shared" si="61"/>
        <v>0.99725448999999999</v>
      </c>
      <c r="J649" s="20">
        <f t="shared" si="61"/>
        <v>8.9015959999999995E-3</v>
      </c>
      <c r="K649" s="114"/>
      <c r="L649" s="114"/>
      <c r="M649" s="114"/>
      <c r="N649" s="114"/>
      <c r="O649" s="265"/>
      <c r="P649" s="114"/>
      <c r="Q649" s="115"/>
      <c r="R649" s="116"/>
      <c r="T649" s="290"/>
      <c r="U649" s="29" t="s">
        <v>38</v>
      </c>
      <c r="V649" s="109"/>
      <c r="W649" s="264"/>
      <c r="X649" s="20">
        <f t="shared" si="62"/>
        <v>44.038991000000003</v>
      </c>
      <c r="Y649" s="20">
        <f t="shared" si="62"/>
        <v>46.831290000000003</v>
      </c>
      <c r="Z649" s="20">
        <f t="shared" si="62"/>
        <v>0.99486381000000002</v>
      </c>
      <c r="AA649" s="20">
        <f t="shared" si="62"/>
        <v>0.99726837999999995</v>
      </c>
      <c r="AB649" s="20">
        <f t="shared" si="62"/>
        <v>8.8913259999999997E-3</v>
      </c>
      <c r="AC649" s="114"/>
      <c r="AD649" s="114"/>
      <c r="AE649" s="114"/>
      <c r="AF649" s="114"/>
      <c r="AG649" s="265"/>
      <c r="AH649" s="114"/>
      <c r="AI649" s="115"/>
      <c r="AJ649" s="116"/>
    </row>
    <row r="650" spans="2:36" ht="12.6" customHeight="1" thickBot="1" x14ac:dyDescent="0.2">
      <c r="B650" s="291"/>
      <c r="C650" s="31"/>
      <c r="D650" s="110"/>
      <c r="E650" s="266"/>
      <c r="F650" s="186"/>
      <c r="G650" s="186"/>
      <c r="H650" s="186"/>
      <c r="I650" s="186"/>
      <c r="J650" s="186"/>
      <c r="K650" s="117"/>
      <c r="L650" s="117"/>
      <c r="M650" s="117"/>
      <c r="N650" s="117"/>
      <c r="O650" s="267"/>
      <c r="P650" s="117"/>
      <c r="Q650" s="118"/>
      <c r="R650" s="119"/>
      <c r="T650" s="291"/>
      <c r="U650" s="31"/>
      <c r="V650" s="110"/>
      <c r="W650" s="266"/>
      <c r="X650" s="186"/>
      <c r="Y650" s="186"/>
      <c r="Z650" s="186"/>
      <c r="AA650" s="186"/>
      <c r="AB650" s="186"/>
      <c r="AC650" s="117"/>
      <c r="AD650" s="117"/>
      <c r="AE650" s="117"/>
      <c r="AF650" s="117"/>
      <c r="AG650" s="267"/>
      <c r="AH650" s="117"/>
      <c r="AI650" s="118"/>
      <c r="AJ650" s="119"/>
    </row>
    <row r="651" spans="2:36" ht="13.95" customHeight="1" x14ac:dyDescent="0.15">
      <c r="B651" s="299" t="s">
        <v>195</v>
      </c>
      <c r="C651" s="27" t="s">
        <v>34</v>
      </c>
      <c r="D651" s="108"/>
      <c r="E651" s="262"/>
      <c r="F651" s="137">
        <f t="shared" ref="F651:J654" si="63">F646-F641</f>
        <v>3.5092160000000021</v>
      </c>
      <c r="G651" s="137">
        <f t="shared" si="63"/>
        <v>3.6122640000000033</v>
      </c>
      <c r="H651" s="137">
        <f t="shared" si="63"/>
        <v>1.2201420000000018E-2</v>
      </c>
      <c r="I651" s="137">
        <f t="shared" si="63"/>
        <v>1.3691760000000053E-2</v>
      </c>
      <c r="J651" s="137">
        <f t="shared" si="63"/>
        <v>1.1022557000000002E-2</v>
      </c>
      <c r="K651" s="111"/>
      <c r="L651" s="111"/>
      <c r="M651" s="111"/>
      <c r="N651" s="111"/>
      <c r="O651" s="263"/>
      <c r="P651" s="111"/>
      <c r="Q651" s="112"/>
      <c r="R651" s="113"/>
      <c r="T651" s="299" t="s">
        <v>195</v>
      </c>
      <c r="U651" s="27" t="s">
        <v>34</v>
      </c>
      <c r="V651" s="108"/>
      <c r="W651" s="262"/>
      <c r="X651" s="137">
        <f t="shared" ref="X651:AB654" si="64">X646-X641</f>
        <v>3.3943359999999991</v>
      </c>
      <c r="Y651" s="137">
        <f t="shared" si="64"/>
        <v>3.4989180000000033</v>
      </c>
      <c r="Z651" s="137">
        <f t="shared" si="64"/>
        <v>1.1931970000000014E-2</v>
      </c>
      <c r="AA651" s="137">
        <f t="shared" si="64"/>
        <v>1.3310519999999992E-2</v>
      </c>
      <c r="AB651" s="137">
        <f t="shared" si="64"/>
        <v>1.1397613000000001E-2</v>
      </c>
      <c r="AC651" s="111"/>
      <c r="AD651" s="111"/>
      <c r="AE651" s="111"/>
      <c r="AF651" s="111"/>
      <c r="AG651" s="263"/>
      <c r="AH651" s="111"/>
      <c r="AI651" s="112"/>
      <c r="AJ651" s="113"/>
    </row>
    <row r="652" spans="2:36" x14ac:dyDescent="0.15">
      <c r="B652" s="290"/>
      <c r="C652" s="29" t="s">
        <v>35</v>
      </c>
      <c r="D652" s="109"/>
      <c r="E652" s="264"/>
      <c r="F652" s="20">
        <f t="shared" si="63"/>
        <v>2.0884180000000043</v>
      </c>
      <c r="G652" s="20">
        <f t="shared" si="63"/>
        <v>2.1913570000000036</v>
      </c>
      <c r="H652" s="20">
        <f t="shared" si="63"/>
        <v>4.793539999999985E-3</v>
      </c>
      <c r="I652" s="20">
        <f t="shared" si="63"/>
        <v>5.6303500000000062E-3</v>
      </c>
      <c r="J652" s="20">
        <f t="shared" si="63"/>
        <v>6.4180939999999992E-3</v>
      </c>
      <c r="K652" s="114"/>
      <c r="L652" s="114"/>
      <c r="M652" s="114"/>
      <c r="N652" s="114"/>
      <c r="O652" s="265"/>
      <c r="P652" s="114"/>
      <c r="Q652" s="115"/>
      <c r="R652" s="116"/>
      <c r="T652" s="290"/>
      <c r="U652" s="29" t="s">
        <v>35</v>
      </c>
      <c r="V652" s="109"/>
      <c r="W652" s="264"/>
      <c r="X652" s="20">
        <f t="shared" si="64"/>
        <v>2.0787489999999949</v>
      </c>
      <c r="Y652" s="20">
        <f t="shared" si="64"/>
        <v>2.189629999999994</v>
      </c>
      <c r="Z652" s="20">
        <f t="shared" si="64"/>
        <v>4.8478999999999051E-3</v>
      </c>
      <c r="AA652" s="20">
        <f t="shared" si="64"/>
        <v>5.7341599999999326E-3</v>
      </c>
      <c r="AB652" s="20">
        <f t="shared" si="64"/>
        <v>6.7367259999999984E-3</v>
      </c>
      <c r="AC652" s="114"/>
      <c r="AD652" s="114"/>
      <c r="AE652" s="114"/>
      <c r="AF652" s="114"/>
      <c r="AG652" s="265"/>
      <c r="AH652" s="114"/>
      <c r="AI652" s="115"/>
      <c r="AJ652" s="116"/>
    </row>
    <row r="653" spans="2:36" x14ac:dyDescent="0.15">
      <c r="B653" s="290"/>
      <c r="C653" s="29" t="s">
        <v>36</v>
      </c>
      <c r="D653" s="109"/>
      <c r="E653" s="264"/>
      <c r="F653" s="20">
        <f t="shared" si="63"/>
        <v>1.474299000000002</v>
      </c>
      <c r="G653" s="20">
        <f t="shared" si="63"/>
        <v>1.2339959999999977</v>
      </c>
      <c r="H653" s="20">
        <f t="shared" si="63"/>
        <v>1.4967900000000256E-3</v>
      </c>
      <c r="I653" s="20">
        <f t="shared" si="63"/>
        <v>1.6492899999999144E-3</v>
      </c>
      <c r="J653" s="20">
        <f t="shared" si="63"/>
        <v>2.8927219999999969E-3</v>
      </c>
      <c r="K653" s="114"/>
      <c r="L653" s="114"/>
      <c r="M653" s="114"/>
      <c r="N653" s="114"/>
      <c r="O653" s="265"/>
      <c r="P653" s="114"/>
      <c r="Q653" s="115"/>
      <c r="R653" s="116"/>
      <c r="T653" s="290"/>
      <c r="U653" s="29" t="s">
        <v>36</v>
      </c>
      <c r="V653" s="109"/>
      <c r="W653" s="264"/>
      <c r="X653" s="20">
        <f t="shared" si="64"/>
        <v>1.4778699999999958</v>
      </c>
      <c r="Y653" s="20">
        <f t="shared" si="64"/>
        <v>1.2262429999999966</v>
      </c>
      <c r="Z653" s="20">
        <f t="shared" si="64"/>
        <v>1.5524199999999988E-3</v>
      </c>
      <c r="AA653" s="20">
        <f t="shared" si="64"/>
        <v>1.6332500000000305E-3</v>
      </c>
      <c r="AB653" s="20">
        <f t="shared" si="64"/>
        <v>2.7161389999999994E-3</v>
      </c>
      <c r="AC653" s="114"/>
      <c r="AD653" s="114"/>
      <c r="AE653" s="114"/>
      <c r="AF653" s="114"/>
      <c r="AG653" s="265"/>
      <c r="AH653" s="114"/>
      <c r="AI653" s="115"/>
      <c r="AJ653" s="116"/>
    </row>
    <row r="654" spans="2:36" x14ac:dyDescent="0.15">
      <c r="B654" s="290"/>
      <c r="C654" s="29" t="s">
        <v>38</v>
      </c>
      <c r="D654" s="109"/>
      <c r="E654" s="264"/>
      <c r="F654" s="20">
        <f t="shared" si="63"/>
        <v>1.3886049999999983</v>
      </c>
      <c r="G654" s="20">
        <f t="shared" si="63"/>
        <v>1.1077330000000032</v>
      </c>
      <c r="H654" s="20">
        <f t="shared" si="63"/>
        <v>5.4941999999991165E-4</v>
      </c>
      <c r="I654" s="20">
        <f t="shared" si="63"/>
        <v>5.6045000000004563E-4</v>
      </c>
      <c r="J654" s="20">
        <f t="shared" si="63"/>
        <v>2.1475123999999991E-3</v>
      </c>
      <c r="K654" s="114"/>
      <c r="L654" s="114"/>
      <c r="M654" s="114"/>
      <c r="N654" s="114"/>
      <c r="O654" s="265"/>
      <c r="P654" s="114"/>
      <c r="Q654" s="115"/>
      <c r="R654" s="116"/>
      <c r="T654" s="290"/>
      <c r="U654" s="29" t="s">
        <v>38</v>
      </c>
      <c r="V654" s="109"/>
      <c r="W654" s="264"/>
      <c r="X654" s="20">
        <f t="shared" si="64"/>
        <v>1.348702000000003</v>
      </c>
      <c r="Y654" s="20">
        <f t="shared" si="64"/>
        <v>1.095045000000006</v>
      </c>
      <c r="Z654" s="20">
        <f t="shared" si="64"/>
        <v>5.5192999999997827E-4</v>
      </c>
      <c r="AA654" s="20">
        <f t="shared" si="64"/>
        <v>5.616199999999294E-4</v>
      </c>
      <c r="AB654" s="20">
        <f t="shared" si="64"/>
        <v>2.1564802999999994E-3</v>
      </c>
      <c r="AC654" s="114"/>
      <c r="AD654" s="114"/>
      <c r="AE654" s="114"/>
      <c r="AF654" s="114"/>
      <c r="AG654" s="265"/>
      <c r="AH654" s="114"/>
      <c r="AI654" s="115"/>
      <c r="AJ654" s="116"/>
    </row>
    <row r="655" spans="2:36" ht="12.6" customHeight="1" thickBot="1" x14ac:dyDescent="0.2">
      <c r="B655" s="291"/>
      <c r="C655" s="31"/>
      <c r="D655" s="110"/>
      <c r="E655" s="266"/>
      <c r="F655" s="186"/>
      <c r="G655" s="186"/>
      <c r="H655" s="186"/>
      <c r="I655" s="186"/>
      <c r="J655" s="186"/>
      <c r="K655" s="117"/>
      <c r="L655" s="117"/>
      <c r="M655" s="117"/>
      <c r="N655" s="117"/>
      <c r="O655" s="267"/>
      <c r="P655" s="117"/>
      <c r="Q655" s="118"/>
      <c r="R655" s="119"/>
      <c r="T655" s="291"/>
      <c r="U655" s="31"/>
      <c r="V655" s="110"/>
      <c r="W655" s="266"/>
      <c r="X655" s="186"/>
      <c r="Y655" s="186"/>
      <c r="Z655" s="186"/>
      <c r="AA655" s="186"/>
      <c r="AB655" s="186"/>
      <c r="AC655" s="117"/>
      <c r="AD655" s="117"/>
      <c r="AE655" s="117"/>
      <c r="AF655" s="117"/>
      <c r="AG655" s="267"/>
      <c r="AH655" s="117"/>
      <c r="AI655" s="118"/>
      <c r="AJ655" s="119"/>
    </row>
    <row r="675" spans="2:10" x14ac:dyDescent="0.15">
      <c r="B675" s="297"/>
      <c r="C675" s="206"/>
      <c r="D675" s="206"/>
      <c r="E675" s="92"/>
      <c r="F675" s="159"/>
      <c r="G675" s="159"/>
      <c r="H675" s="159"/>
      <c r="I675" s="92"/>
      <c r="J675" s="92"/>
    </row>
    <row r="676" spans="2:10" x14ac:dyDescent="0.15">
      <c r="B676" s="286"/>
      <c r="C676" s="206"/>
      <c r="D676" s="206"/>
      <c r="E676" s="92"/>
      <c r="F676" s="159"/>
      <c r="G676" s="159"/>
      <c r="H676" s="159"/>
      <c r="I676" s="92"/>
      <c r="J676" s="92"/>
    </row>
    <row r="677" spans="2:10" x14ac:dyDescent="0.15">
      <c r="B677" s="286"/>
      <c r="C677" s="206"/>
      <c r="D677" s="206"/>
      <c r="E677" s="92"/>
      <c r="F677" s="159"/>
      <c r="G677" s="159"/>
      <c r="H677" s="159"/>
      <c r="I677" s="92"/>
      <c r="J677" s="92"/>
    </row>
    <row r="678" spans="2:10" x14ac:dyDescent="0.15">
      <c r="B678" s="286"/>
      <c r="C678" s="206"/>
      <c r="D678" s="206"/>
      <c r="E678" s="92"/>
      <c r="F678" s="159"/>
      <c r="G678" s="159"/>
      <c r="H678" s="159"/>
      <c r="I678" s="92"/>
      <c r="J678" s="92"/>
    </row>
    <row r="679" spans="2:10" x14ac:dyDescent="0.15">
      <c r="B679" s="286"/>
      <c r="C679" s="206"/>
      <c r="D679" s="206"/>
      <c r="E679" s="92"/>
      <c r="F679" s="159"/>
      <c r="G679" s="159"/>
      <c r="H679" s="159"/>
      <c r="I679" s="92"/>
      <c r="J679" s="92"/>
    </row>
    <row r="680" spans="2:10" x14ac:dyDescent="0.15">
      <c r="B680" s="297"/>
      <c r="C680" s="206"/>
      <c r="D680" s="206"/>
      <c r="E680" s="92"/>
      <c r="F680" s="159"/>
      <c r="G680" s="159"/>
      <c r="H680" s="159"/>
      <c r="I680" s="159"/>
      <c r="J680" s="159"/>
    </row>
    <row r="681" spans="2:10" x14ac:dyDescent="0.15">
      <c r="B681" s="286"/>
      <c r="C681" s="206"/>
      <c r="D681" s="206"/>
      <c r="E681" s="92"/>
      <c r="F681" s="159"/>
      <c r="G681" s="159"/>
      <c r="H681" s="159"/>
      <c r="I681" s="159"/>
      <c r="J681" s="159"/>
    </row>
    <row r="682" spans="2:10" x14ac:dyDescent="0.15">
      <c r="B682" s="286"/>
      <c r="C682" s="206"/>
      <c r="D682" s="206"/>
      <c r="E682" s="92"/>
      <c r="F682" s="159"/>
      <c r="G682" s="159"/>
      <c r="H682" s="159"/>
      <c r="I682" s="159"/>
      <c r="J682" s="159"/>
    </row>
    <row r="683" spans="2:10" x14ac:dyDescent="0.15">
      <c r="B683" s="286"/>
      <c r="C683" s="206"/>
      <c r="D683" s="206"/>
      <c r="E683" s="92"/>
      <c r="F683" s="159"/>
      <c r="G683" s="159"/>
      <c r="H683" s="159"/>
      <c r="I683" s="159"/>
      <c r="J683" s="159"/>
    </row>
    <row r="684" spans="2:10" x14ac:dyDescent="0.15">
      <c r="B684" s="286"/>
      <c r="C684" s="206"/>
      <c r="D684" s="206"/>
      <c r="E684" s="92"/>
      <c r="F684" s="159"/>
      <c r="G684" s="159"/>
      <c r="H684" s="159"/>
      <c r="I684" s="159"/>
      <c r="J684" s="159"/>
    </row>
    <row r="685" spans="2:10" x14ac:dyDescent="0.15">
      <c r="B685" s="297"/>
      <c r="C685" s="206"/>
      <c r="D685" s="206"/>
      <c r="E685" s="92"/>
      <c r="F685" s="159"/>
      <c r="G685" s="159"/>
      <c r="H685" s="159"/>
      <c r="I685" s="159"/>
      <c r="J685" s="159"/>
    </row>
    <row r="686" spans="2:10" x14ac:dyDescent="0.15">
      <c r="B686" s="286"/>
      <c r="C686" s="206"/>
      <c r="D686" s="206"/>
      <c r="E686" s="92"/>
      <c r="F686" s="159"/>
      <c r="G686" s="159"/>
      <c r="H686" s="159"/>
      <c r="I686" s="159"/>
      <c r="J686" s="159"/>
    </row>
    <row r="687" spans="2:10" x14ac:dyDescent="0.15">
      <c r="B687" s="286"/>
      <c r="C687" s="206"/>
      <c r="D687" s="206"/>
      <c r="E687" s="92"/>
      <c r="F687" s="159"/>
      <c r="G687" s="159"/>
      <c r="H687" s="159"/>
      <c r="I687" s="159"/>
      <c r="J687" s="159"/>
    </row>
    <row r="688" spans="2:10" x14ac:dyDescent="0.15">
      <c r="B688" s="286"/>
      <c r="C688" s="206"/>
      <c r="D688" s="206"/>
      <c r="E688" s="92"/>
      <c r="F688" s="159"/>
      <c r="G688" s="159"/>
      <c r="H688" s="159"/>
      <c r="I688" s="159"/>
      <c r="J688" s="159"/>
    </row>
    <row r="689" spans="2:10" x14ac:dyDescent="0.15">
      <c r="B689" s="286"/>
      <c r="C689" s="206"/>
      <c r="D689" s="206"/>
      <c r="E689" s="92"/>
      <c r="F689" s="159"/>
      <c r="G689" s="159"/>
      <c r="H689" s="159"/>
      <c r="I689" s="159"/>
      <c r="J689" s="159"/>
    </row>
  </sheetData>
  <mergeCells count="399">
    <mergeCell ref="AL38:AL42"/>
    <mergeCell ref="T388:T392"/>
    <mergeCell ref="T288:T292"/>
    <mergeCell ref="AL338:AL342"/>
    <mergeCell ref="AL103:AL107"/>
    <mergeCell ref="T138:T142"/>
    <mergeCell ref="B78:B82"/>
    <mergeCell ref="AL493:AL497"/>
    <mergeCell ref="AL558:AL562"/>
    <mergeCell ref="B358:B362"/>
    <mergeCell ref="AL33:AL37"/>
    <mergeCell ref="B593:B597"/>
    <mergeCell ref="B493:B497"/>
    <mergeCell ref="AL318:AL322"/>
    <mergeCell ref="B68:B72"/>
    <mergeCell ref="T258:T262"/>
    <mergeCell ref="B188:B192"/>
    <mergeCell ref="T543:T547"/>
    <mergeCell ref="AL333:AL337"/>
    <mergeCell ref="AL308:AL312"/>
    <mergeCell ref="T178:T182"/>
    <mergeCell ref="T153:T157"/>
    <mergeCell ref="B363:B367"/>
    <mergeCell ref="T438:T442"/>
    <mergeCell ref="T478:T482"/>
    <mergeCell ref="AL113:AL117"/>
    <mergeCell ref="AL343:AL347"/>
    <mergeCell ref="AL403:AL407"/>
    <mergeCell ref="B23:B27"/>
    <mergeCell ref="T273:T277"/>
    <mergeCell ref="B308:B312"/>
    <mergeCell ref="T53:T57"/>
    <mergeCell ref="C31:R31"/>
    <mergeCell ref="B538:B542"/>
    <mergeCell ref="B598:B602"/>
    <mergeCell ref="B298:B302"/>
    <mergeCell ref="T548:T552"/>
    <mergeCell ref="T593:T597"/>
    <mergeCell ref="T588:T592"/>
    <mergeCell ref="AL628:AL632"/>
    <mergeCell ref="AL313:AL317"/>
    <mergeCell ref="AL373:AL377"/>
    <mergeCell ref="AL478:AL482"/>
    <mergeCell ref="B283:B287"/>
    <mergeCell ref="T73:T77"/>
    <mergeCell ref="AL323:AL327"/>
    <mergeCell ref="T423:T427"/>
    <mergeCell ref="B608:B612"/>
    <mergeCell ref="AL613:AL617"/>
    <mergeCell ref="T268:T272"/>
    <mergeCell ref="AL623:AL627"/>
    <mergeCell ref="B163:B167"/>
    <mergeCell ref="T518:T522"/>
    <mergeCell ref="B138:B142"/>
    <mergeCell ref="T213:T217"/>
    <mergeCell ref="AL568:AL572"/>
    <mergeCell ref="T78:T82"/>
    <mergeCell ref="B263:B267"/>
    <mergeCell ref="AL468:AL472"/>
    <mergeCell ref="B238:B242"/>
    <mergeCell ref="AL163:AL167"/>
    <mergeCell ref="T378:T382"/>
    <mergeCell ref="T353:T357"/>
    <mergeCell ref="AV14:AX14"/>
    <mergeCell ref="AL288:AL292"/>
    <mergeCell ref="B158:B162"/>
    <mergeCell ref="AL263:AL267"/>
    <mergeCell ref="T573:T577"/>
    <mergeCell ref="B443:B447"/>
    <mergeCell ref="T208:T212"/>
    <mergeCell ref="B393:B397"/>
    <mergeCell ref="B453:B457"/>
    <mergeCell ref="AL563:AL567"/>
    <mergeCell ref="T493:T497"/>
    <mergeCell ref="B153:B157"/>
    <mergeCell ref="B553:B557"/>
    <mergeCell ref="U31:AJ31"/>
    <mergeCell ref="AL293:AL297"/>
    <mergeCell ref="B98:B102"/>
    <mergeCell ref="AL268:AL272"/>
    <mergeCell ref="T453:T457"/>
    <mergeCell ref="AV21:AX21"/>
    <mergeCell ref="AL393:AL397"/>
    <mergeCell ref="AL258:AL262"/>
    <mergeCell ref="T443:T447"/>
    <mergeCell ref="T418:T422"/>
    <mergeCell ref="AL208:AL212"/>
    <mergeCell ref="B680:B684"/>
    <mergeCell ref="T38:T42"/>
    <mergeCell ref="T63:T67"/>
    <mergeCell ref="AL278:AL282"/>
    <mergeCell ref="B148:B152"/>
    <mergeCell ref="B563:B567"/>
    <mergeCell ref="T163:T167"/>
    <mergeCell ref="T223:T227"/>
    <mergeCell ref="AL518:AL522"/>
    <mergeCell ref="AL578:AL582"/>
    <mergeCell ref="B448:B452"/>
    <mergeCell ref="B108:B112"/>
    <mergeCell ref="AL213:AL217"/>
    <mergeCell ref="T523:T527"/>
    <mergeCell ref="B143:B147"/>
    <mergeCell ref="B558:B562"/>
    <mergeCell ref="T498:T502"/>
    <mergeCell ref="B368:B372"/>
    <mergeCell ref="T158:T162"/>
    <mergeCell ref="AL408:AL412"/>
    <mergeCell ref="AL513:AL517"/>
    <mergeCell ref="T598:T602"/>
    <mergeCell ref="B253:B257"/>
    <mergeCell ref="T503:T507"/>
    <mergeCell ref="C2:R2"/>
    <mergeCell ref="AL553:AL557"/>
    <mergeCell ref="T88:T92"/>
    <mergeCell ref="T148:T152"/>
    <mergeCell ref="AM31:AP31"/>
    <mergeCell ref="B398:B402"/>
    <mergeCell ref="AL503:AL507"/>
    <mergeCell ref="AL98:AL102"/>
    <mergeCell ref="T21:T22"/>
    <mergeCell ref="AL123:AL127"/>
    <mergeCell ref="B343:B347"/>
    <mergeCell ref="Q3:Q4"/>
    <mergeCell ref="AJ3:AJ4"/>
    <mergeCell ref="P3:P4"/>
    <mergeCell ref="R3:R4"/>
    <mergeCell ref="U2:AJ2"/>
    <mergeCell ref="T93:T97"/>
    <mergeCell ref="T68:T72"/>
    <mergeCell ref="B16:B20"/>
    <mergeCell ref="T48:T52"/>
    <mergeCell ref="AL158:AL162"/>
    <mergeCell ref="AL133:AL137"/>
    <mergeCell ref="T348:T352"/>
    <mergeCell ref="B83:B87"/>
    <mergeCell ref="T623:T627"/>
    <mergeCell ref="B218:B222"/>
    <mergeCell ref="AL423:AL427"/>
    <mergeCell ref="T5:T9"/>
    <mergeCell ref="AL508:AL512"/>
    <mergeCell ref="T303:T307"/>
    <mergeCell ref="T103:T107"/>
    <mergeCell ref="T168:T172"/>
    <mergeCell ref="AL458:AL462"/>
    <mergeCell ref="AL523:AL527"/>
    <mergeCell ref="AL218:AL222"/>
    <mergeCell ref="B373:B377"/>
    <mergeCell ref="T113:T117"/>
    <mergeCell ref="AL363:AL367"/>
    <mergeCell ref="T23:T27"/>
    <mergeCell ref="AL58:AL62"/>
    <mergeCell ref="AL378:AL382"/>
    <mergeCell ref="AL63:AL67"/>
    <mergeCell ref="T308:T312"/>
    <mergeCell ref="B33:B37"/>
    <mergeCell ref="T16:T20"/>
    <mergeCell ref="T283:T287"/>
    <mergeCell ref="AL73:AL77"/>
    <mergeCell ref="AL48:AL52"/>
    <mergeCell ref="B633:B637"/>
    <mergeCell ref="B498:B502"/>
    <mergeCell ref="AL358:AL362"/>
    <mergeCell ref="T608:T612"/>
    <mergeCell ref="B193:B197"/>
    <mergeCell ref="AL398:AL402"/>
    <mergeCell ref="T583:T587"/>
    <mergeCell ref="AL148:AL152"/>
    <mergeCell ref="AL498:AL502"/>
    <mergeCell ref="B353:B357"/>
    <mergeCell ref="AL473:AL477"/>
    <mergeCell ref="B278:B282"/>
    <mergeCell ref="B628:B632"/>
    <mergeCell ref="B603:B607"/>
    <mergeCell ref="B578:B582"/>
    <mergeCell ref="AL238:AL242"/>
    <mergeCell ref="AL303:AL307"/>
    <mergeCell ref="T538:T542"/>
    <mergeCell ref="T513:T517"/>
    <mergeCell ref="B198:B202"/>
    <mergeCell ref="B418:B422"/>
    <mergeCell ref="B483:B487"/>
    <mergeCell ref="T248:T252"/>
    <mergeCell ref="B233:B237"/>
    <mergeCell ref="B651:B655"/>
    <mergeCell ref="AL53:AL57"/>
    <mergeCell ref="T238:T242"/>
    <mergeCell ref="T403:T407"/>
    <mergeCell ref="B588:B592"/>
    <mergeCell ref="AL593:AL597"/>
    <mergeCell ref="AL68:AL72"/>
    <mergeCell ref="B183:B187"/>
    <mergeCell ref="B288:B292"/>
    <mergeCell ref="B348:B352"/>
    <mergeCell ref="AL353:AL357"/>
    <mergeCell ref="T603:T607"/>
    <mergeCell ref="T233:T237"/>
    <mergeCell ref="T298:T302"/>
    <mergeCell ref="AL588:AL592"/>
    <mergeCell ref="B203:B207"/>
    <mergeCell ref="T558:T562"/>
    <mergeCell ref="AL173:AL177"/>
    <mergeCell ref="T358:T362"/>
    <mergeCell ref="B583:B587"/>
    <mergeCell ref="AL443:AL447"/>
    <mergeCell ref="B328:B332"/>
    <mergeCell ref="T118:T122"/>
    <mergeCell ref="B303:B307"/>
    <mergeCell ref="T646:T650"/>
    <mergeCell ref="AL598:AL602"/>
    <mergeCell ref="T633:T637"/>
    <mergeCell ref="B228:B232"/>
    <mergeCell ref="B293:B297"/>
    <mergeCell ref="B88:B92"/>
    <mergeCell ref="T188:T192"/>
    <mergeCell ref="T253:T257"/>
    <mergeCell ref="B438:B442"/>
    <mergeCell ref="AL543:AL547"/>
    <mergeCell ref="AL608:AL612"/>
    <mergeCell ref="B388:B392"/>
    <mergeCell ref="T203:T207"/>
    <mergeCell ref="B133:B137"/>
    <mergeCell ref="T488:T492"/>
    <mergeCell ref="AL88:AL92"/>
    <mergeCell ref="AL253:AL257"/>
    <mergeCell ref="B123:B127"/>
    <mergeCell ref="B433:B437"/>
    <mergeCell ref="AL603:AL607"/>
    <mergeCell ref="B383:B387"/>
    <mergeCell ref="T343:T347"/>
    <mergeCell ref="T318:T322"/>
    <mergeCell ref="B533:B537"/>
    <mergeCell ref="B675:B679"/>
    <mergeCell ref="T33:T37"/>
    <mergeCell ref="AL388:AL392"/>
    <mergeCell ref="AL188:AL192"/>
    <mergeCell ref="B248:B252"/>
    <mergeCell ref="AL108:AL112"/>
    <mergeCell ref="B93:B97"/>
    <mergeCell ref="T448:T452"/>
    <mergeCell ref="T333:T337"/>
    <mergeCell ref="T133:T137"/>
    <mergeCell ref="B518:B522"/>
    <mergeCell ref="T193:T197"/>
    <mergeCell ref="AL488:AL492"/>
    <mergeCell ref="AL548:AL552"/>
    <mergeCell ref="T143:T147"/>
    <mergeCell ref="AL183:AL187"/>
    <mergeCell ref="B243:B247"/>
    <mergeCell ref="T433:T437"/>
    <mergeCell ref="AL198:AL202"/>
    <mergeCell ref="T128:T132"/>
    <mergeCell ref="B38:B42"/>
    <mergeCell ref="AL483:AL487"/>
    <mergeCell ref="T393:T397"/>
    <mergeCell ref="B338:B342"/>
    <mergeCell ref="T58:T62"/>
    <mergeCell ref="AH3:AH4"/>
    <mergeCell ref="B318:B322"/>
    <mergeCell ref="T108:T112"/>
    <mergeCell ref="T83:T87"/>
    <mergeCell ref="B333:B337"/>
    <mergeCell ref="T368:T372"/>
    <mergeCell ref="AL118:AL122"/>
    <mergeCell ref="B618:B622"/>
    <mergeCell ref="AL93:AL97"/>
    <mergeCell ref="T278:T282"/>
    <mergeCell ref="T383:T387"/>
    <mergeCell ref="B313:B317"/>
    <mergeCell ref="B5:B9"/>
    <mergeCell ref="T613:T617"/>
    <mergeCell ref="AL618:AL622"/>
    <mergeCell ref="B488:B492"/>
    <mergeCell ref="B513:B517"/>
    <mergeCell ref="AL168:AL172"/>
    <mergeCell ref="U13:AJ13"/>
    <mergeCell ref="B73:B77"/>
    <mergeCell ref="T363:T367"/>
    <mergeCell ref="T428:T432"/>
    <mergeCell ref="B613:B617"/>
    <mergeCell ref="AL633:AL637"/>
    <mergeCell ref="AL328:AL332"/>
    <mergeCell ref="T578:T582"/>
    <mergeCell ref="AL193:AL197"/>
    <mergeCell ref="T98:T102"/>
    <mergeCell ref="B646:B650"/>
    <mergeCell ref="B43:B47"/>
    <mergeCell ref="T398:T402"/>
    <mergeCell ref="B468:B472"/>
    <mergeCell ref="AL283:AL287"/>
    <mergeCell ref="AL448:AL452"/>
    <mergeCell ref="AL348:AL352"/>
    <mergeCell ref="B641:B645"/>
    <mergeCell ref="B568:B572"/>
    <mergeCell ref="AL43:AL47"/>
    <mergeCell ref="T228:T232"/>
    <mergeCell ref="B543:B547"/>
    <mergeCell ref="T293:T297"/>
    <mergeCell ref="T553:T557"/>
    <mergeCell ref="B463:B467"/>
    <mergeCell ref="AL138:AL142"/>
    <mergeCell ref="AL248:AL252"/>
    <mergeCell ref="T458:T462"/>
    <mergeCell ref="T618:T622"/>
    <mergeCell ref="T651:T655"/>
    <mergeCell ref="AL143:AL147"/>
    <mergeCell ref="AL453:AL457"/>
    <mergeCell ref="B458:B462"/>
    <mergeCell ref="AL438:AL442"/>
    <mergeCell ref="AI3:AI4"/>
    <mergeCell ref="B323:B327"/>
    <mergeCell ref="B273:B277"/>
    <mergeCell ref="T373:T377"/>
    <mergeCell ref="B473:B477"/>
    <mergeCell ref="T641:T645"/>
    <mergeCell ref="T628:T632"/>
    <mergeCell ref="B548:B552"/>
    <mergeCell ref="T183:T187"/>
    <mergeCell ref="AL538:AL542"/>
    <mergeCell ref="B408:B412"/>
    <mergeCell ref="T198:T202"/>
    <mergeCell ref="B128:B132"/>
    <mergeCell ref="AL233:AL237"/>
    <mergeCell ref="T508:T512"/>
    <mergeCell ref="AL298:AL302"/>
    <mergeCell ref="T483:T487"/>
    <mergeCell ref="B103:B107"/>
    <mergeCell ref="B168:B172"/>
    <mergeCell ref="B685:B689"/>
    <mergeCell ref="B623:B627"/>
    <mergeCell ref="T323:T327"/>
    <mergeCell ref="B573:B577"/>
    <mergeCell ref="B258:B262"/>
    <mergeCell ref="AL273:AL277"/>
    <mergeCell ref="AM2:AQ2"/>
    <mergeCell ref="B178:B182"/>
    <mergeCell ref="T533:T537"/>
    <mergeCell ref="B413:B417"/>
    <mergeCell ref="AL418:AL422"/>
    <mergeCell ref="B478:B482"/>
    <mergeCell ref="AL583:AL587"/>
    <mergeCell ref="T243:T247"/>
    <mergeCell ref="T43:T47"/>
    <mergeCell ref="B113:B117"/>
    <mergeCell ref="B173:B177"/>
    <mergeCell ref="T463:T467"/>
    <mergeCell ref="AL153:AL157"/>
    <mergeCell ref="T468:T472"/>
    <mergeCell ref="T528:T532"/>
    <mergeCell ref="T328:T332"/>
    <mergeCell ref="AL128:AL132"/>
    <mergeCell ref="AL413:AL417"/>
    <mergeCell ref="AM14:AT14"/>
    <mergeCell ref="B428:B432"/>
    <mergeCell ref="AL533:AL537"/>
    <mergeCell ref="T218:T222"/>
    <mergeCell ref="B403:B407"/>
    <mergeCell ref="B63:B67"/>
    <mergeCell ref="AL573:AL577"/>
    <mergeCell ref="B268:B272"/>
    <mergeCell ref="T338:T342"/>
    <mergeCell ref="B528:B532"/>
    <mergeCell ref="B58:B62"/>
    <mergeCell ref="B223:B227"/>
    <mergeCell ref="AL428:AL432"/>
    <mergeCell ref="AL228:AL232"/>
    <mergeCell ref="AL203:AL207"/>
    <mergeCell ref="T413:T417"/>
    <mergeCell ref="B508:B512"/>
    <mergeCell ref="T173:T177"/>
    <mergeCell ref="T568:T572"/>
    <mergeCell ref="T563:T567"/>
    <mergeCell ref="AL178:AL182"/>
    <mergeCell ref="AL243:AL247"/>
    <mergeCell ref="B48:B52"/>
    <mergeCell ref="T123:T127"/>
    <mergeCell ref="BD3:BF3"/>
    <mergeCell ref="B21:B22"/>
    <mergeCell ref="AL463:AL467"/>
    <mergeCell ref="B523:B527"/>
    <mergeCell ref="B423:B427"/>
    <mergeCell ref="AL528:AL532"/>
    <mergeCell ref="B53:B57"/>
    <mergeCell ref="B118:B122"/>
    <mergeCell ref="AL223:AL227"/>
    <mergeCell ref="T408:T412"/>
    <mergeCell ref="T473:T477"/>
    <mergeCell ref="AL83:AL87"/>
    <mergeCell ref="C13:R13"/>
    <mergeCell ref="AL368:AL372"/>
    <mergeCell ref="AL433:AL437"/>
    <mergeCell ref="B213:B217"/>
    <mergeCell ref="B378:B382"/>
    <mergeCell ref="AL383:AL387"/>
    <mergeCell ref="T313:T317"/>
    <mergeCell ref="AL78:AL82"/>
    <mergeCell ref="T263:T267"/>
    <mergeCell ref="B503:B507"/>
    <mergeCell ref="AV3:BB3"/>
    <mergeCell ref="B208:B212"/>
  </mergeCells>
  <phoneticPr fontId="27" type="noConversion"/>
  <pageMargins left="0.7" right="0.7" top="0.75" bottom="0.75" header="0.3" footer="0.3"/>
  <pageSetup orientation="portrait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46"/>
  <dimension ref="A1:BF689"/>
  <sheetViews>
    <sheetView workbookViewId="0"/>
  </sheetViews>
  <sheetFormatPr defaultColWidth="9" defaultRowHeight="12" x14ac:dyDescent="0.15"/>
  <cols>
    <col min="1" max="1" width="2.3984375" style="17" bestFit="1" customWidth="1"/>
    <col min="2" max="2" width="9.8984375" style="17" customWidth="1"/>
    <col min="3" max="3" width="9.5" style="8" bestFit="1" customWidth="1"/>
    <col min="4" max="4" width="2.59765625" style="8" bestFit="1" customWidth="1"/>
    <col min="5" max="5" width="9.19921875" style="232" customWidth="1"/>
    <col min="6" max="8" width="9.19921875" style="12" customWidth="1"/>
    <col min="9" max="9" width="10.09765625" style="12" customWidth="1"/>
    <col min="10" max="10" width="9.19921875" style="12" customWidth="1"/>
    <col min="11" max="11" width="7.8984375" style="12" customWidth="1"/>
    <col min="12" max="12" width="8.59765625" style="12" customWidth="1"/>
    <col min="13" max="13" width="8.69921875" style="12" customWidth="1"/>
    <col min="14" max="14" width="3.69921875" style="12" customWidth="1"/>
    <col min="15" max="15" width="3.69921875" style="233" customWidth="1"/>
    <col min="16" max="16" width="9.3984375" style="12" customWidth="1"/>
    <col min="17" max="18" width="9.19921875" style="13" customWidth="1"/>
    <col min="19" max="19" width="4.19921875" style="17" customWidth="1"/>
    <col min="20" max="20" width="11" style="17" customWidth="1"/>
    <col min="21" max="23" width="9.19921875" style="17" customWidth="1"/>
    <col min="24" max="24" width="9.69921875" style="17" customWidth="1"/>
    <col min="25" max="25" width="9.8984375" style="17" customWidth="1"/>
    <col min="26" max="26" width="8.69921875" style="17" customWidth="1"/>
    <col min="27" max="27" width="10.09765625" style="17" bestFit="1" customWidth="1"/>
    <col min="28" max="28" width="10.09765625" style="17" customWidth="1"/>
    <col min="29" max="29" width="11.3984375" style="17" customWidth="1"/>
    <col min="30" max="30" width="9.09765625" style="17" customWidth="1"/>
    <col min="31" max="31" width="8.19921875" style="17" customWidth="1"/>
    <col min="32" max="32" width="3.69921875" style="17" customWidth="1"/>
    <col min="33" max="33" width="3.69921875" style="233" customWidth="1"/>
    <col min="34" max="34" width="7.09765625" style="17" customWidth="1"/>
    <col min="35" max="35" width="7.8984375" style="17" customWidth="1"/>
    <col min="36" max="36" width="9.09765625" style="17" customWidth="1"/>
    <col min="37" max="37" width="3.69921875" style="17" customWidth="1"/>
    <col min="38" max="38" width="8.3984375" style="17" bestFit="1" customWidth="1"/>
    <col min="39" max="39" width="10.69921875" style="17" customWidth="1"/>
    <col min="40" max="40" width="10.3984375" style="17" customWidth="1"/>
    <col min="41" max="41" width="9.8984375" style="17" customWidth="1"/>
    <col min="42" max="42" width="11.3984375" style="17" customWidth="1"/>
    <col min="43" max="43" width="10.5" style="17" customWidth="1"/>
    <col min="44" max="44" width="7" style="17" bestFit="1" customWidth="1"/>
    <col min="45" max="45" width="7.5" style="17" bestFit="1" customWidth="1"/>
    <col min="46" max="46" width="8.19921875" style="17" customWidth="1"/>
    <col min="47" max="47" width="16.19921875" style="17" customWidth="1"/>
    <col min="48" max="49" width="8.5" style="17" bestFit="1" customWidth="1"/>
    <col min="50" max="52" width="7.3984375" style="17" bestFit="1" customWidth="1"/>
    <col min="53" max="53" width="7.3984375" style="17" customWidth="1"/>
    <col min="54" max="54" width="7.3984375" style="17" bestFit="1" customWidth="1"/>
    <col min="55" max="55" width="2.3984375" style="17" customWidth="1"/>
    <col min="56" max="70" width="9" style="17" customWidth="1"/>
    <col min="71" max="16384" width="9" style="17"/>
  </cols>
  <sheetData>
    <row r="1" spans="1:58" ht="12.6" customHeight="1" thickBot="1" x14ac:dyDescent="0.2">
      <c r="A1" s="1" t="s">
        <v>0</v>
      </c>
      <c r="S1" s="1" t="s">
        <v>0</v>
      </c>
      <c r="AK1" s="1" t="s">
        <v>0</v>
      </c>
      <c r="AL1" s="1"/>
      <c r="AP1" s="1" t="s">
        <v>0</v>
      </c>
      <c r="AQ1" s="1"/>
      <c r="AU1" s="1" t="s">
        <v>0</v>
      </c>
    </row>
    <row r="2" spans="1:58" ht="13.5" customHeight="1" thickBot="1" x14ac:dyDescent="0.3">
      <c r="B2" s="143" t="s">
        <v>16</v>
      </c>
      <c r="C2" s="304" t="str">
        <f>CONCATENATE("Summary [ ",'Summary (auto)'!$C$3," ]")</f>
        <v>Summary [ MPEG-151 ]</v>
      </c>
      <c r="D2" s="279"/>
      <c r="E2" s="279"/>
      <c r="F2" s="279"/>
      <c r="G2" s="279"/>
      <c r="H2" s="279"/>
      <c r="I2" s="279"/>
      <c r="J2" s="279"/>
      <c r="K2" s="279"/>
      <c r="L2" s="279"/>
      <c r="M2" s="279"/>
      <c r="N2" s="279"/>
      <c r="O2" s="279"/>
      <c r="P2" s="279"/>
      <c r="Q2" s="279"/>
      <c r="R2" s="280"/>
      <c r="S2" s="206"/>
      <c r="T2" s="143" t="str">
        <f>$B$2</f>
        <v>cinema_semitrack</v>
      </c>
      <c r="U2" s="293" t="str">
        <f>CONCATENATE("Summary [ ",'Summary (auto)'!$C$4," ]")</f>
        <v>Summary [ my ]</v>
      </c>
      <c r="V2" s="269"/>
      <c r="W2" s="269"/>
      <c r="X2" s="269"/>
      <c r="Y2" s="269"/>
      <c r="Z2" s="269"/>
      <c r="AA2" s="269"/>
      <c r="AB2" s="269"/>
      <c r="AC2" s="269"/>
      <c r="AD2" s="269"/>
      <c r="AE2" s="269"/>
      <c r="AF2" s="269"/>
      <c r="AG2" s="269"/>
      <c r="AH2" s="269"/>
      <c r="AI2" s="269"/>
      <c r="AJ2" s="294"/>
      <c r="AK2" s="208"/>
      <c r="AL2" s="163" t="str">
        <f>$B$2</f>
        <v>cinema_semitrack</v>
      </c>
      <c r="AM2" s="298" t="s">
        <v>50</v>
      </c>
      <c r="AN2" s="269"/>
      <c r="AO2" s="269"/>
      <c r="AP2" s="269"/>
      <c r="AQ2" s="294"/>
      <c r="AR2" s="39"/>
      <c r="AS2" s="234"/>
      <c r="AT2" s="39"/>
    </row>
    <row r="3" spans="1:58" ht="13.5" customHeight="1" x14ac:dyDescent="0.3">
      <c r="B3" s="157"/>
      <c r="C3" s="211"/>
      <c r="D3" s="95"/>
      <c r="E3" s="235" t="s">
        <v>32</v>
      </c>
      <c r="F3" s="32" t="s">
        <v>51</v>
      </c>
      <c r="G3" s="212" t="s">
        <v>51</v>
      </c>
      <c r="H3" s="212" t="s">
        <v>51</v>
      </c>
      <c r="I3" s="212" t="s">
        <v>51</v>
      </c>
      <c r="J3" s="212" t="s">
        <v>51</v>
      </c>
      <c r="K3" s="212"/>
      <c r="L3" s="212"/>
      <c r="M3" s="212"/>
      <c r="N3" s="212"/>
      <c r="O3" s="236"/>
      <c r="P3" s="300" t="s">
        <v>52</v>
      </c>
      <c r="Q3" s="300" t="s">
        <v>53</v>
      </c>
      <c r="R3" s="306" t="s">
        <v>54</v>
      </c>
      <c r="S3" s="206"/>
      <c r="T3" s="141"/>
      <c r="U3" s="211"/>
      <c r="V3" s="95"/>
      <c r="W3" s="235" t="s">
        <v>32</v>
      </c>
      <c r="X3" s="32" t="s">
        <v>51</v>
      </c>
      <c r="Y3" s="212" t="s">
        <v>51</v>
      </c>
      <c r="Z3" s="212" t="s">
        <v>51</v>
      </c>
      <c r="AA3" s="212" t="s">
        <v>51</v>
      </c>
      <c r="AB3" s="212" t="s">
        <v>51</v>
      </c>
      <c r="AC3" s="212"/>
      <c r="AD3" s="212"/>
      <c r="AE3" s="212"/>
      <c r="AF3" s="212"/>
      <c r="AG3" s="236"/>
      <c r="AH3" s="300" t="s">
        <v>52</v>
      </c>
      <c r="AI3" s="300" t="s">
        <v>53</v>
      </c>
      <c r="AJ3" s="306" t="s">
        <v>54</v>
      </c>
      <c r="AK3" s="208"/>
      <c r="AL3" s="141"/>
      <c r="AM3" s="164"/>
      <c r="AN3" s="164"/>
      <c r="AO3" s="164"/>
      <c r="AP3" s="164"/>
      <c r="AQ3" s="165"/>
      <c r="AR3" s="44"/>
      <c r="AS3" s="52"/>
      <c r="AT3" s="21" t="s">
        <v>55</v>
      </c>
      <c r="AV3" s="295"/>
      <c r="AW3" s="286"/>
      <c r="AX3" s="286"/>
      <c r="AY3" s="286"/>
      <c r="AZ3" s="286"/>
      <c r="BA3" s="286"/>
      <c r="BB3" s="286"/>
      <c r="BD3" s="285"/>
      <c r="BE3" s="286"/>
      <c r="BF3" s="286"/>
    </row>
    <row r="4" spans="1:58" ht="13.5" customHeight="1" thickBot="1" x14ac:dyDescent="0.2">
      <c r="B4" s="142"/>
      <c r="C4" s="208"/>
      <c r="D4" s="34"/>
      <c r="E4" s="237" t="s">
        <v>56</v>
      </c>
      <c r="F4" s="35" t="s">
        <v>30</v>
      </c>
      <c r="G4" s="238" t="s">
        <v>41</v>
      </c>
      <c r="H4" s="238" t="s">
        <v>44</v>
      </c>
      <c r="I4" s="238" t="s">
        <v>47</v>
      </c>
      <c r="J4" s="238" t="s">
        <v>57</v>
      </c>
      <c r="K4" s="238"/>
      <c r="L4" s="120"/>
      <c r="M4" s="120"/>
      <c r="N4" s="93"/>
      <c r="O4" s="238"/>
      <c r="P4" s="273"/>
      <c r="Q4" s="273"/>
      <c r="R4" s="307"/>
      <c r="S4" s="206"/>
      <c r="T4" s="142"/>
      <c r="U4" s="208"/>
      <c r="V4" s="34"/>
      <c r="W4" s="237" t="s">
        <v>56</v>
      </c>
      <c r="X4" s="35" t="s">
        <v>30</v>
      </c>
      <c r="Y4" s="238" t="s">
        <v>41</v>
      </c>
      <c r="Z4" s="238" t="s">
        <v>44</v>
      </c>
      <c r="AA4" s="238" t="s">
        <v>47</v>
      </c>
      <c r="AB4" s="238" t="s">
        <v>57</v>
      </c>
      <c r="AC4" s="238"/>
      <c r="AD4" s="238"/>
      <c r="AE4" s="238"/>
      <c r="AF4" s="93"/>
      <c r="AG4" s="238"/>
      <c r="AH4" s="273"/>
      <c r="AI4" s="273"/>
      <c r="AJ4" s="307"/>
      <c r="AK4" s="206"/>
      <c r="AL4" s="210"/>
      <c r="AM4" s="92" t="s">
        <v>30</v>
      </c>
      <c r="AN4" s="92" t="s">
        <v>41</v>
      </c>
      <c r="AO4" s="92" t="s">
        <v>44</v>
      </c>
      <c r="AP4" s="92" t="s">
        <v>47</v>
      </c>
      <c r="AQ4" s="166" t="s">
        <v>57</v>
      </c>
      <c r="AR4" s="92"/>
      <c r="AS4" s="92"/>
      <c r="AT4" s="92"/>
      <c r="AV4" s="20"/>
      <c r="AW4" s="20"/>
      <c r="AX4" s="20"/>
      <c r="AY4" s="20"/>
      <c r="AZ4" s="20"/>
      <c r="BA4" s="20"/>
      <c r="BB4" s="20"/>
      <c r="BD4" s="8"/>
      <c r="BE4" s="8"/>
      <c r="BF4" s="8"/>
    </row>
    <row r="5" spans="1:58" ht="13.5" customHeight="1" x14ac:dyDescent="0.15">
      <c r="B5" s="301"/>
      <c r="C5" s="27" t="s">
        <v>34</v>
      </c>
      <c r="D5" s="28"/>
      <c r="E5" s="127">
        <f>E23</f>
        <v>31998.12</v>
      </c>
      <c r="F5" s="32">
        <f t="shared" ref="F5:J8" si="0">AVERAGE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31.695443047619044</v>
      </c>
      <c r="G5" s="32">
        <f t="shared" si="0"/>
        <v>35.334542761904764</v>
      </c>
      <c r="H5" s="32">
        <f t="shared" si="0"/>
        <v>0.9695796538095236</v>
      </c>
      <c r="I5" s="92">
        <f t="shared" si="0"/>
        <v>0.97625360857142829</v>
      </c>
      <c r="J5" s="92">
        <f t="shared" si="0"/>
        <v>5.2307170904761904E-2</v>
      </c>
      <c r="K5" s="57"/>
      <c r="L5" s="57"/>
      <c r="M5" s="57"/>
      <c r="N5" s="28"/>
      <c r="O5" s="58"/>
      <c r="P5" s="132">
        <f t="shared" ref="P5:Q8" si="1">P16</f>
        <v>19.670999999999999</v>
      </c>
      <c r="Q5" s="153">
        <f t="shared" si="1"/>
        <v>3.218</v>
      </c>
      <c r="R5" s="135" t="e">
        <f>AVERAGE(R33,R38,R43,R48,R53,R58,R63,R68,R73,R78,R83,R88,R93,R98,R103,R108,R113,R118,R123,R128,R133,R138,R143,R148,R153,R158,R163,R168,R173,R178,R183,R188,R193,R198,R203,R208,R213,R218,R223,R228,R233,R238,R243,R248,R253,R258,R263,R268,R273,R278,R283,R288,R293,R298,R303,R308,R313,R318,R323,R328,R333,R338,R343,R348,R353,R358,R363,R368,R373,R378,R383,R388,R393,R398,R403,R408,R413,R418,R423,R428,R433,R438,R443,R448,R453,R458,R463,R468,R473,R478,R483,R488,R493,R498,R503,R508,R513,R518,R523,R528,R533,R538,R543,R548,R553,R558,R563,R568,R573,R578,R583,R588,R593,R598,R603,R608,R613,R618,R623,R628,R633)</f>
        <v>#DIV/0!</v>
      </c>
      <c r="S5" s="206"/>
      <c r="T5" s="302"/>
      <c r="U5" s="27" t="s">
        <v>34</v>
      </c>
      <c r="V5" s="28"/>
      <c r="W5" s="128">
        <f>W23</f>
        <v>31998.720000000001</v>
      </c>
      <c r="X5" s="32">
        <f t="shared" ref="X5:AB8" si="2">AVERAGE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31.712460523809519</v>
      </c>
      <c r="Y5" s="32">
        <f t="shared" si="2"/>
        <v>35.360079571428564</v>
      </c>
      <c r="Z5" s="32">
        <f t="shared" si="2"/>
        <v>0.96955427904761882</v>
      </c>
      <c r="AA5" s="92">
        <f t="shared" si="2"/>
        <v>0.9762733290476191</v>
      </c>
      <c r="AB5" s="92">
        <f t="shared" si="2"/>
        <v>5.2308563904761893E-2</v>
      </c>
      <c r="AC5" s="57"/>
      <c r="AD5" s="57"/>
      <c r="AE5" s="57"/>
      <c r="AF5" s="28"/>
      <c r="AG5" s="239"/>
      <c r="AH5" s="132">
        <f t="shared" ref="AH5:AI8" si="3">AH16</f>
        <v>44.375</v>
      </c>
      <c r="AI5" s="153">
        <f t="shared" si="3"/>
        <v>9.359</v>
      </c>
      <c r="AJ5" s="135" t="e">
        <f>AVERAGE(AJ33,AJ38,AJ43,AJ48,AJ53,AJ58,AJ63,AJ68,AJ73,AJ78,AJ83,AJ88,AJ93,AJ98,AJ103,AJ108,AJ113,AJ118,AJ123,AJ128,AJ133,AJ138,AJ143,AJ148,AJ153,AJ158,AJ163,AJ168,AJ173,AJ178,AJ183,AJ188,AJ193,AJ198,AJ203,AJ208,AJ213,AJ218,AJ223,AJ228,AJ233,AJ238,AJ243,AJ248,AJ253,AJ258,AJ263,AJ268,AJ273,AJ278,AJ283,AJ288,AJ293,AJ298,AJ303,AJ308,AJ313,AJ318,AJ323,AJ328,AJ333,AJ338,AJ343,AJ348,AJ353,AJ358,AJ363,AJ368,AJ373,AJ378,AJ383,AJ388,AJ393,AJ398,AJ403,AJ408,AJ413,AJ418,AJ423,AJ428,AJ433,AJ438,AJ443,AJ448,AJ453,AJ458,AJ463,AJ468,AJ473,AJ478,AJ483,AJ488,AJ493,AJ498,AJ503,AJ508,AJ513,AJ518,AJ523,AJ528,AJ533,AJ538,AJ543,AJ548,AJ553,AJ558,AJ563,AJ568,AJ573,AJ578,AJ583,AJ588,AJ593,AJ598,AJ603,AJ608,AJ613,AJ618,AJ623,AJ628,AJ633)</f>
        <v>#DIV/0!</v>
      </c>
      <c r="AK5" s="208"/>
      <c r="AL5" s="160"/>
      <c r="AM5" s="240">
        <f>bdrate($E5:$E8,F5:F8,$W5:$W8,X5:X8)</f>
        <v>-1.9810294262703199E-3</v>
      </c>
      <c r="AN5" s="241">
        <f>bdrate($E5:$E8,G5:G8,$W5:$W8,Y5:Y8)</f>
        <v>-2.0242202727756009E-3</v>
      </c>
      <c r="AO5" s="241">
        <f>bdrate($E5:$E8,H5:H8,$W5:$W8,Z5:Z8)</f>
        <v>-5.2954524979942352E-4</v>
      </c>
      <c r="AP5" s="241">
        <f>bdrate($E5:$E8,I5:I8,$W5:$W8,AA5:AA8)</f>
        <v>-2.596189804292548E-3</v>
      </c>
      <c r="AQ5" s="242">
        <f>bdrateInverted($E5:$E8,J5:J8,$W5:$W8,AB5:AB8)</f>
        <v>-1.8678637864361081E-3</v>
      </c>
      <c r="AR5" s="243"/>
      <c r="AS5" s="53"/>
      <c r="AT5" s="21" t="s">
        <v>58</v>
      </c>
      <c r="AV5" s="244"/>
      <c r="AW5" s="244"/>
      <c r="AX5" s="244"/>
      <c r="AY5" s="244"/>
      <c r="AZ5" s="244"/>
      <c r="BA5" s="244"/>
      <c r="BB5" s="244"/>
      <c r="BF5" s="12"/>
    </row>
    <row r="6" spans="1:58" ht="13.5" customHeight="1" x14ac:dyDescent="0.15">
      <c r="B6" s="290"/>
      <c r="C6" s="29" t="s">
        <v>35</v>
      </c>
      <c r="D6" s="30"/>
      <c r="E6" s="158">
        <f>E24</f>
        <v>47120.816000000006</v>
      </c>
      <c r="F6" s="92">
        <f t="shared" si="0"/>
        <v>35.220270428571425</v>
      </c>
      <c r="G6" s="92">
        <f t="shared" si="0"/>
        <v>38.547654333333334</v>
      </c>
      <c r="H6" s="92">
        <f t="shared" si="0"/>
        <v>0.98145778285714258</v>
      </c>
      <c r="I6" s="92">
        <f t="shared" si="0"/>
        <v>0.98657499761904766</v>
      </c>
      <c r="J6" s="92">
        <f t="shared" si="0"/>
        <v>3.283988538095238E-2</v>
      </c>
      <c r="K6" s="58"/>
      <c r="L6" s="58"/>
      <c r="M6" s="58"/>
      <c r="N6" s="30"/>
      <c r="O6" s="58"/>
      <c r="P6" s="132">
        <f t="shared" si="1"/>
        <v>19.420999999999999</v>
      </c>
      <c r="Q6" s="132">
        <f t="shared" si="1"/>
        <v>3.093</v>
      </c>
      <c r="R6" s="135" t="e">
        <f>AVERAGE(R34,R39,R44,R49,R54,R59,R64,R69,R74,R79,R84,R89,R94,R99,R104,R109,R114,R119,R124,R129,R134,R139,R144,R149,R154,R159,R164,R169,R174,R179,R184,R189,R194,R199,R204,R209,R214,R219,R224,R229,R234,R239,R244,R249,R254,R259,R264,R269,R274,R279,R284,R289,R294,R299,R304,R309,R314,R319,R324,R329,R334,R339,R344,R349,R354,R359,R364,R369,R374,R379,R384,R389,R394,R399,R404,R409,R414,R419,R424,R429,R434,R439,R444,R449,R454,R459,R464,R469,R474,R479,R484,R489,R494,R499,R504,R509,R514,R519,R524,R529,R534,R539,R544,R549,R554,R559,R564,R569,R574,R579,R584,R589,R594,R599,R604,R609,R614,R619,R624,R629,R634)</f>
        <v>#DIV/0!</v>
      </c>
      <c r="S6" s="206"/>
      <c r="T6" s="290"/>
      <c r="U6" s="29" t="s">
        <v>35</v>
      </c>
      <c r="V6" s="30"/>
      <c r="W6" s="129">
        <f>W24</f>
        <v>47121.4</v>
      </c>
      <c r="X6" s="92">
        <f t="shared" si="2"/>
        <v>35.247428809523811</v>
      </c>
      <c r="Y6" s="92">
        <f t="shared" si="2"/>
        <v>38.580274142857135</v>
      </c>
      <c r="Z6" s="92">
        <f t="shared" si="2"/>
        <v>0.98148072476190451</v>
      </c>
      <c r="AA6" s="92">
        <f t="shared" si="2"/>
        <v>0.98665671714285708</v>
      </c>
      <c r="AB6" s="92">
        <f t="shared" si="2"/>
        <v>3.2701028E-2</v>
      </c>
      <c r="AC6" s="58"/>
      <c r="AD6" s="58"/>
      <c r="AE6" s="58"/>
      <c r="AF6" s="30"/>
      <c r="AG6" s="239"/>
      <c r="AH6" s="132">
        <f t="shared" si="3"/>
        <v>44.468000000000004</v>
      </c>
      <c r="AI6" s="132">
        <f t="shared" si="3"/>
        <v>9.5619999999999994</v>
      </c>
      <c r="AJ6" s="135" t="e">
        <f>AVERAGE(AJ34,AJ39,AJ44,AJ49,AJ54,AJ59,AJ64,AJ69,AJ74,AJ79,AJ84,AJ89,AJ94,AJ99,AJ104,AJ109,AJ114,AJ119,AJ124,AJ129,AJ134,AJ139,AJ144,AJ149,AJ154,AJ159,AJ164,AJ169,AJ174,AJ179,AJ184,AJ189,AJ194,AJ199,AJ204,AJ209,AJ214,AJ219,AJ224,AJ229,AJ234,AJ239,AJ244,AJ249,AJ254,AJ259,AJ264,AJ269,AJ274,AJ279,AJ284,AJ289,AJ294,AJ299,AJ304,AJ309,AJ314,AJ319,AJ324,AJ329,AJ334,AJ339,AJ344,AJ349,AJ354,AJ359,AJ364,AJ369,AJ374,AJ379,AJ384,AJ389,AJ394,AJ399,AJ404,AJ409,AJ414,AJ419,AJ424,AJ429,AJ434,AJ439,AJ444,AJ449,AJ454,AJ459,AJ464,AJ469,AJ474,AJ479,AJ484,AJ489,AJ494,AJ499,AJ504,AJ509,AJ514,AJ519,AJ524,AJ529,AJ534,AJ539,AJ544,AJ549,AJ554,AJ559,AJ564,AJ569,AJ574,AJ579,AJ584,AJ589,AJ594,AJ599,AJ604,AJ609,AJ614,AJ619,AJ624,AJ629,AJ634)</f>
        <v>#DIV/0!</v>
      </c>
      <c r="AK6" s="208"/>
      <c r="AL6" s="160"/>
      <c r="AM6" s="245"/>
      <c r="AN6" s="246"/>
      <c r="AO6" s="161"/>
      <c r="AP6" s="161"/>
      <c r="AQ6" s="45"/>
      <c r="AR6" s="243"/>
      <c r="AS6" s="243"/>
      <c r="AT6" s="38"/>
      <c r="AV6" s="244"/>
      <c r="AW6" s="244"/>
      <c r="AX6" s="9"/>
      <c r="AY6" s="244"/>
      <c r="AZ6" s="244"/>
      <c r="BA6" s="244"/>
      <c r="BB6" s="9"/>
      <c r="BF6" s="12"/>
    </row>
    <row r="7" spans="1:58" ht="12.75" customHeight="1" x14ac:dyDescent="0.15">
      <c r="B7" s="290"/>
      <c r="C7" s="29" t="s">
        <v>36</v>
      </c>
      <c r="D7" s="30"/>
      <c r="E7" s="158">
        <f>E25</f>
        <v>70184.959999999992</v>
      </c>
      <c r="F7" s="92">
        <f t="shared" si="0"/>
        <v>39.176073857142853</v>
      </c>
      <c r="G7" s="92">
        <f t="shared" si="0"/>
        <v>42.520271476190466</v>
      </c>
      <c r="H7" s="92">
        <f t="shared" si="0"/>
        <v>0.99023100857142865</v>
      </c>
      <c r="I7" s="92">
        <f t="shared" si="0"/>
        <v>0.9935602733333333</v>
      </c>
      <c r="J7" s="92">
        <f t="shared" si="0"/>
        <v>1.7417199285714287E-2</v>
      </c>
      <c r="K7" s="58"/>
      <c r="L7" s="58"/>
      <c r="M7" s="58"/>
      <c r="N7" s="30"/>
      <c r="O7" s="58"/>
      <c r="P7" s="132">
        <f t="shared" si="1"/>
        <v>20.202999999999999</v>
      </c>
      <c r="Q7" s="132">
        <f t="shared" si="1"/>
        <v>3</v>
      </c>
      <c r="R7" s="135" t="e">
        <f>AVERAGE(R35,R40,R45,R50,R55,R60,R65,R70,R75,R80,R85,R90,R95,R100,R105,R110,R115,R120,R125,R130,R135,R140,R145,R150,R155,R160,R165,R170,R175,R180,R185,R190,R195,R200,R205,R210,R215,R220,R225,R230,R235,R240,R245,R250,R255,R260,R265,R270,R275,R280,R285,R290,R295,R300,R305,R310,R315,R320,R325,R330,R335,R340,R345,R350,R355,R360,R365,R370,R375,R380,R385,R390,R395,R400,R405,R410,R415,R420,R425,R430,R435,R440,R445,R450,R455,R460,R465,R470,R475,R480,R485,R490,R495,R500,R505,R510,R515,R520,R525,R530,R535,R540,R545,R550,R555,R560,R565,R570,R575,R580,R585,R590,R595,R600,R605,R610,R615,R620,R625,R630,R635)</f>
        <v>#DIV/0!</v>
      </c>
      <c r="S7" s="206"/>
      <c r="T7" s="290"/>
      <c r="U7" s="29" t="s">
        <v>36</v>
      </c>
      <c r="V7" s="30"/>
      <c r="W7" s="129">
        <f>W25</f>
        <v>70184.967999999993</v>
      </c>
      <c r="X7" s="92">
        <f t="shared" si="2"/>
        <v>39.190795190476187</v>
      </c>
      <c r="Y7" s="92">
        <f t="shared" si="2"/>
        <v>42.523765619047616</v>
      </c>
      <c r="Z7" s="92">
        <f t="shared" si="2"/>
        <v>0.99024186428571448</v>
      </c>
      <c r="AA7" s="92">
        <f t="shared" si="2"/>
        <v>0.99358017761904771</v>
      </c>
      <c r="AB7" s="92">
        <f t="shared" si="2"/>
        <v>1.7379479428571428E-2</v>
      </c>
      <c r="AC7" s="58"/>
      <c r="AD7" s="58"/>
      <c r="AE7" s="58"/>
      <c r="AF7" s="30"/>
      <c r="AG7" s="239"/>
      <c r="AH7" s="132">
        <f t="shared" si="3"/>
        <v>44.89</v>
      </c>
      <c r="AI7" s="132">
        <f t="shared" si="3"/>
        <v>9.7810000000000006</v>
      </c>
      <c r="AJ7" s="135" t="e">
        <f>AVERAGE(AJ35,AJ40,AJ45,AJ50,AJ55,AJ60,AJ65,AJ70,AJ75,AJ80,AJ85,AJ90,AJ95,AJ100,AJ105,AJ110,AJ115,AJ120,AJ125,AJ130,AJ135,AJ140,AJ145,AJ150,AJ155,AJ160,AJ165,AJ170,AJ175,AJ180,AJ185,AJ190,AJ195,AJ200,AJ205,AJ210,AJ215,AJ220,AJ225,AJ230,AJ235,AJ240,AJ245,AJ250,AJ255,AJ260,AJ265,AJ270,AJ275,AJ280,AJ285,AJ290,AJ295,AJ300,AJ305,AJ310,AJ315,AJ320,AJ325,AJ330,AJ335,AJ340,AJ345,AJ350,AJ355,AJ360,AJ365,AJ370,AJ375,AJ380,AJ385,AJ390,AJ395,AJ400,AJ405,AJ410,AJ415,AJ420,AJ425,AJ430,AJ435,AJ440,AJ445,AJ450,AJ455,AJ460,AJ465,AJ470,AJ475,AJ480,AJ485,AJ490,AJ495,AJ500,AJ505,AJ510,AJ515,AJ520,AJ525,AJ530,AJ535,AJ540,AJ545,AJ550,AJ555,AJ560,AJ565,AJ570,AJ575,AJ580,AJ585,AJ590,AJ595,AJ600,AJ605,AJ610,AJ615,AJ620,AJ625,AJ630,AJ635)</f>
        <v>#DIV/0!</v>
      </c>
      <c r="AK7" s="208"/>
      <c r="AL7" s="160"/>
      <c r="AM7" s="245"/>
      <c r="AN7" s="246"/>
      <c r="AO7" s="161"/>
      <c r="AP7" s="161"/>
      <c r="AQ7" s="45"/>
      <c r="AR7" s="243"/>
      <c r="AS7" s="54"/>
      <c r="AT7" s="21" t="s">
        <v>59</v>
      </c>
      <c r="AV7" s="244"/>
      <c r="AW7" s="244"/>
      <c r="AX7" s="9"/>
      <c r="AY7" s="244"/>
      <c r="AZ7" s="244"/>
      <c r="BA7" s="244"/>
      <c r="BB7" s="9"/>
      <c r="BF7" s="12"/>
    </row>
    <row r="8" spans="1:58" ht="12.75" customHeight="1" x14ac:dyDescent="0.15">
      <c r="B8" s="290"/>
      <c r="C8" s="29" t="s">
        <v>38</v>
      </c>
      <c r="D8" s="30"/>
      <c r="E8" s="158">
        <f>E26</f>
        <v>99472.144</v>
      </c>
      <c r="F8" s="92">
        <f t="shared" si="0"/>
        <v>43.150612761904753</v>
      </c>
      <c r="G8" s="92">
        <f t="shared" si="0"/>
        <v>46.142118571428576</v>
      </c>
      <c r="H8" s="92">
        <f t="shared" si="0"/>
        <v>0.99424091523809532</v>
      </c>
      <c r="I8" s="92">
        <f t="shared" si="0"/>
        <v>0.99686069761904761</v>
      </c>
      <c r="J8" s="92">
        <f t="shared" si="0"/>
        <v>7.6658333238095247E-3</v>
      </c>
      <c r="K8" s="58"/>
      <c r="L8" s="58"/>
      <c r="M8" s="58"/>
      <c r="N8" s="30"/>
      <c r="O8" s="58"/>
      <c r="P8" s="132">
        <f t="shared" si="1"/>
        <v>20.077999999999999</v>
      </c>
      <c r="Q8" s="132">
        <f t="shared" si="1"/>
        <v>3.4060000000000001</v>
      </c>
      <c r="R8" s="135" t="e">
        <f>AVERAGE(R36,R41,R46,R51,R56,R61,R66,R71,R76,R81,R86,R91,R96,R101,R106,R111,R116,R121,R126,R131,R136,R141,R146,R151,R156,R161,R166,R171,R176,R181,R186,R191,R196,R201,R206,R211,R216,R221,R226,R231,R236,R241,R246,R251,R256,R261,R266,R271,R276,R281,R286,R291,R296,R301,R306,R311,R316,R321,R326,R331,R336,R341,R346,R351,R356,R361,R366,R371,R376,R381,R386,R391,R396,R401,R406,R411,R416,R421,R426,R431,R436,R441,R446,R451,R456,R461,R466,R471,R476,R481,R486,R491,R496,R501,R506,R511,R516,R521,R526,R531,R536,R541,R546,R551,R556,R561,R566,R571,R576,R581,R586,R591,R596,R601,R606,R611,R616,R621,R626,R631,R636)</f>
        <v>#DIV/0!</v>
      </c>
      <c r="S8" s="206"/>
      <c r="T8" s="290"/>
      <c r="U8" s="29" t="s">
        <v>38</v>
      </c>
      <c r="V8" s="30"/>
      <c r="W8" s="129">
        <f>W26</f>
        <v>99471.167999999991</v>
      </c>
      <c r="X8" s="92">
        <f t="shared" si="2"/>
        <v>43.167905523809523</v>
      </c>
      <c r="Y8" s="92">
        <f t="shared" si="2"/>
        <v>46.161765333333335</v>
      </c>
      <c r="Z8" s="92">
        <f t="shared" si="2"/>
        <v>0.99424717380952388</v>
      </c>
      <c r="AA8" s="92">
        <f t="shared" si="2"/>
        <v>0.99687382999999996</v>
      </c>
      <c r="AB8" s="92">
        <f t="shared" si="2"/>
        <v>7.6526890904761924E-3</v>
      </c>
      <c r="AC8" s="58"/>
      <c r="AD8" s="58"/>
      <c r="AE8" s="58"/>
      <c r="AF8" s="30"/>
      <c r="AG8" s="239"/>
      <c r="AH8" s="132">
        <f t="shared" si="3"/>
        <v>45.420999999999999</v>
      </c>
      <c r="AI8" s="132">
        <f t="shared" si="3"/>
        <v>10.375</v>
      </c>
      <c r="AJ8" s="135" t="e">
        <f>AVERAGE(AJ36,AJ41,AJ46,AJ51,AJ56,AJ61,AJ66,AJ71,AJ76,AJ81,AJ86,AJ91,AJ96,AJ101,AJ106,AJ111,AJ116,AJ121,AJ126,AJ131,AJ136,AJ141,AJ146,AJ151,AJ156,AJ161,AJ166,AJ171,AJ176,AJ181,AJ186,AJ191,AJ196,AJ201,AJ206,AJ211,AJ216,AJ221,AJ226,AJ231,AJ236,AJ241,AJ246,AJ251,AJ256,AJ261,AJ266,AJ271,AJ276,AJ281,AJ286,AJ291,AJ296,AJ301,AJ306,AJ311,AJ316,AJ321,AJ326,AJ331,AJ336,AJ341,AJ346,AJ351,AJ356,AJ361,AJ366,AJ371,AJ376,AJ381,AJ386,AJ391,AJ396,AJ401,AJ406,AJ411,AJ416,AJ421,AJ426,AJ431,AJ436,AJ441,AJ446,AJ451,AJ456,AJ461,AJ466,AJ471,AJ476,AJ481,AJ486,AJ491,AJ496,AJ501,AJ506,AJ511,AJ516,AJ521,AJ526,AJ531,AJ536,AJ541,AJ546,AJ551,AJ556,AJ561,AJ566,AJ571,AJ576,AJ581,AJ586,AJ591,AJ596,AJ601,AJ606,AJ611,AJ616,AJ621,AJ626,AJ631,AJ636)</f>
        <v>#DIV/0!</v>
      </c>
      <c r="AK8" s="208"/>
      <c r="AL8" s="160"/>
      <c r="AM8" s="46"/>
      <c r="AN8" s="161"/>
      <c r="AO8" s="161"/>
      <c r="AP8" s="161"/>
      <c r="AQ8" s="45"/>
      <c r="AR8" s="38"/>
      <c r="AV8" s="9"/>
      <c r="AW8" s="9"/>
      <c r="AX8" s="9"/>
      <c r="AY8" s="9"/>
      <c r="AZ8" s="9"/>
      <c r="BA8" s="9"/>
      <c r="BB8" s="9"/>
      <c r="BF8" s="12"/>
    </row>
    <row r="9" spans="1:58" ht="12.75" customHeight="1" thickBot="1" x14ac:dyDescent="0.2">
      <c r="B9" s="291"/>
      <c r="C9" s="31"/>
      <c r="D9" s="37"/>
      <c r="E9" s="181"/>
      <c r="F9" s="60"/>
      <c r="G9" s="60"/>
      <c r="H9" s="60"/>
      <c r="I9" s="60"/>
      <c r="J9" s="60"/>
      <c r="K9" s="60"/>
      <c r="L9" s="60"/>
      <c r="M9" s="60"/>
      <c r="N9" s="37"/>
      <c r="O9" s="60"/>
      <c r="P9" s="171"/>
      <c r="Q9" s="171"/>
      <c r="R9" s="182"/>
      <c r="S9" s="206"/>
      <c r="T9" s="290"/>
      <c r="U9" s="29"/>
      <c r="V9" s="30"/>
      <c r="W9" s="183"/>
      <c r="X9" s="60"/>
      <c r="Y9" s="60"/>
      <c r="Z9" s="60"/>
      <c r="AA9" s="60"/>
      <c r="AB9" s="60"/>
      <c r="AC9" s="58"/>
      <c r="AD9" s="58"/>
      <c r="AE9" s="58"/>
      <c r="AF9" s="30"/>
      <c r="AG9" s="239"/>
      <c r="AH9" s="171"/>
      <c r="AI9" s="171"/>
      <c r="AJ9" s="182"/>
      <c r="AK9" s="208"/>
      <c r="AL9" s="160"/>
      <c r="AM9" s="47"/>
      <c r="AN9" s="152"/>
      <c r="AO9" s="152"/>
      <c r="AP9" s="152"/>
      <c r="AQ9" s="48"/>
      <c r="AR9" s="208"/>
      <c r="AS9" s="208"/>
      <c r="AT9" s="208"/>
      <c r="BF9" s="12"/>
    </row>
    <row r="10" spans="1:58" ht="13.5" customHeight="1" thickBot="1" x14ac:dyDescent="0.2">
      <c r="B10" s="155" t="s">
        <v>60</v>
      </c>
      <c r="C10" s="138"/>
      <c r="D10" s="138"/>
      <c r="E10" s="247"/>
      <c r="F10" s="139"/>
      <c r="G10" s="139"/>
      <c r="H10" s="139"/>
      <c r="I10" s="139"/>
      <c r="J10" s="139"/>
      <c r="K10" s="139"/>
      <c r="L10" s="138"/>
      <c r="M10" s="140"/>
      <c r="N10" s="140"/>
      <c r="O10" s="248"/>
      <c r="P10" s="156">
        <f>GEOMEAN(P5:P8)</f>
        <v>19.840772851831559</v>
      </c>
      <c r="Q10" s="156">
        <f>GEOMEAN(Q5:Q8)</f>
        <v>3.1756524372948793</v>
      </c>
      <c r="R10" s="136" t="e">
        <f>AVERAGE(R5:R8)</f>
        <v>#DIV/0!</v>
      </c>
      <c r="S10" s="206"/>
      <c r="T10" s="155" t="s">
        <v>60</v>
      </c>
      <c r="U10" s="138"/>
      <c r="V10" s="138"/>
      <c r="W10" s="247"/>
      <c r="X10" s="139"/>
      <c r="Y10" s="139"/>
      <c r="Z10" s="139"/>
      <c r="AA10" s="139"/>
      <c r="AB10" s="139"/>
      <c r="AC10" s="139"/>
      <c r="AD10" s="138"/>
      <c r="AE10" s="140"/>
      <c r="AF10" s="140"/>
      <c r="AG10" s="248"/>
      <c r="AH10" s="156">
        <f>GEOMEAN(AH5:AH8)</f>
        <v>44.786597010293882</v>
      </c>
      <c r="AI10" s="156">
        <f>GEOMEAN(AI5:AI8)</f>
        <v>9.7619681806769858</v>
      </c>
      <c r="AJ10" s="136" t="e">
        <f>AVERAGE(AJ5:AJ8)</f>
        <v>#DIV/0!</v>
      </c>
      <c r="AK10" s="208"/>
      <c r="AL10" s="162"/>
      <c r="AM10" s="49"/>
      <c r="AN10" s="50"/>
      <c r="AO10" s="50"/>
      <c r="AP10" s="50"/>
      <c r="AQ10" s="51"/>
      <c r="AR10" s="208"/>
      <c r="AS10" s="208"/>
      <c r="AT10" s="208"/>
      <c r="BF10" s="12"/>
    </row>
    <row r="11" spans="1:58" ht="13.5" customHeight="1" x14ac:dyDescent="0.15">
      <c r="B11" s="206"/>
      <c r="C11" s="206"/>
      <c r="D11" s="206"/>
      <c r="E11" s="249"/>
      <c r="F11" s="92"/>
      <c r="G11" s="92"/>
      <c r="H11" s="92"/>
      <c r="I11" s="92"/>
      <c r="J11" s="92"/>
      <c r="K11" s="92"/>
      <c r="L11" s="206"/>
      <c r="M11" s="93"/>
      <c r="N11" s="93"/>
      <c r="O11" s="250"/>
      <c r="P11" s="92"/>
      <c r="Q11" s="92"/>
      <c r="R11" s="132"/>
      <c r="S11" s="206"/>
      <c r="T11" s="206"/>
      <c r="U11" s="206"/>
      <c r="V11" s="206"/>
      <c r="W11" s="249"/>
      <c r="X11" s="92"/>
      <c r="Y11" s="92"/>
      <c r="Z11" s="92"/>
      <c r="AA11" s="92"/>
      <c r="AB11" s="92"/>
      <c r="AC11" s="92"/>
      <c r="AD11" s="206"/>
      <c r="AE11" s="93"/>
      <c r="AF11" s="93"/>
      <c r="AG11" s="250"/>
      <c r="AH11" s="92"/>
      <c r="AI11" s="92"/>
      <c r="AJ11" s="132"/>
      <c r="AK11" s="208"/>
      <c r="AL11" s="208"/>
      <c r="AM11" s="208"/>
      <c r="AN11" s="208"/>
      <c r="AO11" s="208"/>
      <c r="AP11" s="208"/>
      <c r="AQ11" s="208"/>
      <c r="AR11" s="208"/>
      <c r="AS11" s="208"/>
      <c r="AT11" s="208"/>
      <c r="BF11" s="12"/>
    </row>
    <row r="12" spans="1:58" ht="13.5" customHeight="1" thickBot="1" x14ac:dyDescent="0.2">
      <c r="B12" s="206"/>
      <c r="C12" s="206"/>
      <c r="D12" s="206"/>
      <c r="E12" s="249"/>
      <c r="F12" s="92"/>
      <c r="G12" s="92"/>
      <c r="H12" s="92"/>
      <c r="I12" s="92"/>
      <c r="J12" s="92"/>
      <c r="K12" s="92"/>
      <c r="L12" s="206"/>
      <c r="M12" s="93"/>
      <c r="N12" s="93"/>
      <c r="O12" s="250"/>
      <c r="P12" s="92"/>
      <c r="Q12" s="92"/>
      <c r="R12" s="132"/>
      <c r="S12" s="206"/>
      <c r="T12" s="206"/>
      <c r="U12" s="206"/>
      <c r="V12" s="206"/>
      <c r="W12" s="249"/>
      <c r="X12" s="92"/>
      <c r="Y12" s="92"/>
      <c r="Z12" s="92"/>
      <c r="AA12" s="92"/>
      <c r="AB12" s="92"/>
      <c r="AC12" s="92"/>
      <c r="AD12" s="206"/>
      <c r="AE12" s="93"/>
      <c r="AF12" s="93"/>
      <c r="AG12" s="250"/>
      <c r="AH12" s="92"/>
      <c r="AI12" s="92"/>
      <c r="AJ12" s="132"/>
      <c r="AK12" s="208"/>
      <c r="AL12" s="208"/>
      <c r="AM12" s="208"/>
      <c r="AN12" s="208"/>
      <c r="AO12" s="208"/>
      <c r="AP12" s="208"/>
      <c r="AQ12" s="208"/>
      <c r="AR12" s="208"/>
      <c r="AS12" s="208"/>
      <c r="AT12" s="208"/>
      <c r="BF12" s="12"/>
    </row>
    <row r="13" spans="1:58" ht="16.2" customHeight="1" thickBot="1" x14ac:dyDescent="0.3">
      <c r="B13" s="151"/>
      <c r="C13" s="293" t="str">
        <f>CONCATENATE("Encoding/Decoding [ ",'Summary (auto)'!$C$3," ]")</f>
        <v>Encoding/Decoding [ MPEG-151 ]</v>
      </c>
      <c r="D13" s="269"/>
      <c r="E13" s="269"/>
      <c r="F13" s="269"/>
      <c r="G13" s="269"/>
      <c r="H13" s="269"/>
      <c r="I13" s="269"/>
      <c r="J13" s="269"/>
      <c r="K13" s="269"/>
      <c r="L13" s="269"/>
      <c r="M13" s="269"/>
      <c r="N13" s="269"/>
      <c r="O13" s="269"/>
      <c r="P13" s="269"/>
      <c r="Q13" s="269"/>
      <c r="R13" s="294"/>
      <c r="T13" s="23"/>
      <c r="U13" s="293" t="str">
        <f>CONCATENATE("Encoding [ ",'Summary (auto)'!$C$4," ]")</f>
        <v>Encoding [ my ]</v>
      </c>
      <c r="V13" s="269"/>
      <c r="W13" s="269"/>
      <c r="X13" s="269"/>
      <c r="Y13" s="269"/>
      <c r="Z13" s="269"/>
      <c r="AA13" s="269"/>
      <c r="AB13" s="269"/>
      <c r="AC13" s="269"/>
      <c r="AD13" s="269"/>
      <c r="AE13" s="269"/>
      <c r="AF13" s="269"/>
      <c r="AG13" s="269"/>
      <c r="AH13" s="269"/>
      <c r="AI13" s="269"/>
      <c r="AJ13" s="294"/>
    </row>
    <row r="14" spans="1:58" ht="15.6" customHeight="1" x14ac:dyDescent="0.25">
      <c r="B14" s="157"/>
      <c r="C14" s="103"/>
      <c r="D14" s="103"/>
      <c r="E14" s="251" t="s">
        <v>61</v>
      </c>
      <c r="F14" s="137" t="s">
        <v>62</v>
      </c>
      <c r="G14" s="137" t="s">
        <v>63</v>
      </c>
      <c r="H14" s="137" t="s">
        <v>64</v>
      </c>
      <c r="I14" s="137" t="s">
        <v>65</v>
      </c>
      <c r="J14" s="137" t="s">
        <v>66</v>
      </c>
      <c r="K14" s="137" t="s">
        <v>67</v>
      </c>
      <c r="L14" s="137" t="s">
        <v>68</v>
      </c>
      <c r="M14" s="104" t="s">
        <v>69</v>
      </c>
      <c r="N14" s="104"/>
      <c r="O14" s="252"/>
      <c r="P14" s="104"/>
      <c r="Q14" s="105"/>
      <c r="R14" s="106"/>
      <c r="S14" s="208"/>
      <c r="T14" s="157"/>
      <c r="U14" s="103"/>
      <c r="V14" s="103"/>
      <c r="W14" s="251" t="s">
        <v>61</v>
      </c>
      <c r="X14" s="137" t="s">
        <v>62</v>
      </c>
      <c r="Y14" s="137" t="s">
        <v>63</v>
      </c>
      <c r="Z14" s="137" t="s">
        <v>64</v>
      </c>
      <c r="AA14" s="137" t="s">
        <v>65</v>
      </c>
      <c r="AB14" s="137" t="s">
        <v>66</v>
      </c>
      <c r="AC14" s="137" t="s">
        <v>67</v>
      </c>
      <c r="AD14" s="137" t="s">
        <v>68</v>
      </c>
      <c r="AE14" s="104" t="s">
        <v>69</v>
      </c>
      <c r="AF14" s="104"/>
      <c r="AG14" s="252"/>
      <c r="AH14" s="104"/>
      <c r="AI14" s="105"/>
      <c r="AJ14" s="106"/>
      <c r="AK14" s="208"/>
      <c r="AL14" s="208"/>
      <c r="AM14" s="296"/>
      <c r="AN14" s="286"/>
      <c r="AO14" s="286"/>
      <c r="AP14" s="286"/>
      <c r="AQ14" s="286"/>
      <c r="AR14" s="286"/>
      <c r="AS14" s="286"/>
      <c r="AT14" s="286"/>
      <c r="AV14" s="285"/>
      <c r="AW14" s="286"/>
      <c r="AX14" s="286"/>
      <c r="BB14" s="209"/>
      <c r="BC14" s="209"/>
    </row>
    <row r="15" spans="1:58" s="8" customFormat="1" ht="16.2" customHeight="1" thickBot="1" x14ac:dyDescent="0.3">
      <c r="B15" s="150"/>
      <c r="C15" s="34"/>
      <c r="D15" s="34"/>
      <c r="E15" s="237" t="s">
        <v>56</v>
      </c>
      <c r="F15" s="237" t="s">
        <v>56</v>
      </c>
      <c r="G15" s="237" t="s">
        <v>56</v>
      </c>
      <c r="H15" s="237" t="s">
        <v>56</v>
      </c>
      <c r="I15" s="237" t="s">
        <v>56</v>
      </c>
      <c r="J15" s="237" t="s">
        <v>56</v>
      </c>
      <c r="K15" s="237" t="s">
        <v>56</v>
      </c>
      <c r="L15" s="237" t="s">
        <v>56</v>
      </c>
      <c r="M15" s="237" t="s">
        <v>56</v>
      </c>
      <c r="N15" s="35"/>
      <c r="O15" s="238"/>
      <c r="P15" s="213" t="s">
        <v>52</v>
      </c>
      <c r="Q15" s="213" t="s">
        <v>53</v>
      </c>
      <c r="R15" s="36"/>
      <c r="S15" s="206"/>
      <c r="T15" s="150"/>
      <c r="U15" s="34"/>
      <c r="V15" s="34"/>
      <c r="W15" s="237" t="s">
        <v>56</v>
      </c>
      <c r="X15" s="237" t="s">
        <v>56</v>
      </c>
      <c r="Y15" s="237" t="s">
        <v>56</v>
      </c>
      <c r="Z15" s="237" t="s">
        <v>56</v>
      </c>
      <c r="AA15" s="237" t="s">
        <v>56</v>
      </c>
      <c r="AB15" s="237" t="s">
        <v>56</v>
      </c>
      <c r="AC15" s="237" t="s">
        <v>56</v>
      </c>
      <c r="AD15" s="237" t="s">
        <v>56</v>
      </c>
      <c r="AE15" s="237" t="s">
        <v>56</v>
      </c>
      <c r="AF15" s="35"/>
      <c r="AG15" s="238"/>
      <c r="AH15" s="213" t="s">
        <v>52</v>
      </c>
      <c r="AI15" s="213" t="s">
        <v>53</v>
      </c>
      <c r="AJ15" s="36"/>
      <c r="AK15" s="206"/>
      <c r="AL15" s="206"/>
      <c r="AM15" s="92"/>
      <c r="AN15" s="92"/>
      <c r="AO15" s="92"/>
      <c r="AP15" s="206"/>
      <c r="AQ15" s="206"/>
      <c r="AR15" s="206"/>
      <c r="AS15" s="206"/>
      <c r="AT15" s="206"/>
      <c r="AZ15" s="17"/>
      <c r="BA15" s="17"/>
      <c r="BB15" s="209"/>
      <c r="BC15" s="209"/>
    </row>
    <row r="16" spans="1:58" ht="12.75" customHeight="1" x14ac:dyDescent="0.25">
      <c r="B16" s="303"/>
      <c r="C16" s="27" t="s">
        <v>34</v>
      </c>
      <c r="D16" s="28"/>
      <c r="E16" s="130">
        <v>4688.8959999999997</v>
      </c>
      <c r="F16" s="168">
        <v>6562.808</v>
      </c>
      <c r="G16" s="168">
        <v>1909.1759999999999</v>
      </c>
      <c r="H16" s="168">
        <v>850.54399999999998</v>
      </c>
      <c r="I16" s="168">
        <v>575.85599999999999</v>
      </c>
      <c r="J16" s="168">
        <v>9554.1839999999993</v>
      </c>
      <c r="K16" s="62">
        <v>5780.68</v>
      </c>
      <c r="L16" s="62">
        <v>2075.9760000000001</v>
      </c>
      <c r="M16" s="62">
        <v>13.24</v>
      </c>
      <c r="N16" s="57"/>
      <c r="O16" s="253"/>
      <c r="P16" s="131">
        <v>19.670999999999999</v>
      </c>
      <c r="Q16" s="131">
        <v>3.218</v>
      </c>
      <c r="R16" s="144"/>
      <c r="S16" s="206"/>
      <c r="T16" s="303"/>
      <c r="U16" s="27" t="s">
        <v>34</v>
      </c>
      <c r="V16" s="28"/>
      <c r="W16" s="130">
        <v>4688.8959999999997</v>
      </c>
      <c r="X16" s="168">
        <v>6562.7920000000004</v>
      </c>
      <c r="Y16" s="168">
        <v>1909.1279999999999</v>
      </c>
      <c r="Z16" s="168">
        <v>850.83199999999999</v>
      </c>
      <c r="AA16" s="168">
        <v>576.08799999999997</v>
      </c>
      <c r="AB16" s="168">
        <v>9554.3680000000004</v>
      </c>
      <c r="AC16" s="62">
        <v>5780.5360000000001</v>
      </c>
      <c r="AD16" s="62">
        <v>2076.08</v>
      </c>
      <c r="AE16" s="62">
        <v>13.24</v>
      </c>
      <c r="AF16" s="57"/>
      <c r="AG16" s="253"/>
      <c r="AH16" s="131">
        <v>44.375</v>
      </c>
      <c r="AI16" s="131">
        <v>9.359</v>
      </c>
      <c r="AJ16" s="144"/>
      <c r="AK16" s="208"/>
      <c r="AL16" s="208"/>
      <c r="AP16" s="22"/>
      <c r="AQ16" s="22"/>
      <c r="AR16" s="208"/>
      <c r="AS16" s="208"/>
      <c r="AT16" s="208"/>
      <c r="AX16" s="12"/>
      <c r="AZ16" s="209"/>
      <c r="BA16" s="56"/>
      <c r="BB16" s="209"/>
      <c r="BC16" s="209"/>
      <c r="BD16" s="9"/>
    </row>
    <row r="17" spans="2:56" ht="12.75" customHeight="1" x14ac:dyDescent="0.25">
      <c r="B17" s="290"/>
      <c r="C17" s="29" t="s">
        <v>35</v>
      </c>
      <c r="D17" s="30"/>
      <c r="E17" s="145">
        <v>4688.8959999999997</v>
      </c>
      <c r="F17" s="169">
        <v>8467.2080000000005</v>
      </c>
      <c r="G17" s="169">
        <v>5309.7920000000004</v>
      </c>
      <c r="H17" s="169">
        <v>3270.328</v>
      </c>
      <c r="I17" s="169">
        <v>2850.3040000000001</v>
      </c>
      <c r="J17" s="169">
        <v>12146.776</v>
      </c>
      <c r="K17" s="64">
        <v>7687.0479999999998</v>
      </c>
      <c r="L17" s="64">
        <v>2700.4639999999999</v>
      </c>
      <c r="M17" s="64">
        <v>13.24</v>
      </c>
      <c r="N17" s="58"/>
      <c r="O17" s="239"/>
      <c r="P17" s="146">
        <v>19.420999999999999</v>
      </c>
      <c r="Q17" s="146">
        <v>3.093</v>
      </c>
      <c r="R17" s="147"/>
      <c r="S17" s="206"/>
      <c r="T17" s="290"/>
      <c r="U17" s="29" t="s">
        <v>35</v>
      </c>
      <c r="V17" s="30"/>
      <c r="W17" s="145">
        <v>4688.8959999999997</v>
      </c>
      <c r="X17" s="169">
        <v>8467.0959999999995</v>
      </c>
      <c r="Y17" s="169">
        <v>5309.2</v>
      </c>
      <c r="Z17" s="169">
        <v>3270.328</v>
      </c>
      <c r="AA17" s="169">
        <v>2850.672</v>
      </c>
      <c r="AB17" s="169">
        <v>12147.448</v>
      </c>
      <c r="AC17" s="64">
        <v>7687.1760000000004</v>
      </c>
      <c r="AD17" s="64">
        <v>2700.5839999999998</v>
      </c>
      <c r="AE17" s="64">
        <v>13.24</v>
      </c>
      <c r="AF17" s="58"/>
      <c r="AG17" s="239"/>
      <c r="AH17" s="146">
        <v>44.468000000000004</v>
      </c>
      <c r="AI17" s="146">
        <v>9.5619999999999994</v>
      </c>
      <c r="AJ17" s="147"/>
      <c r="AK17" s="208"/>
      <c r="AL17" s="208"/>
      <c r="AN17" s="22"/>
      <c r="AO17" s="22"/>
      <c r="AP17" s="22"/>
      <c r="AQ17" s="22"/>
      <c r="AR17" s="208"/>
      <c r="AS17" s="208"/>
      <c r="AT17" s="208"/>
      <c r="AX17" s="12"/>
      <c r="AZ17" s="209"/>
      <c r="BA17" s="209"/>
      <c r="BB17" s="209"/>
      <c r="BC17" s="209"/>
      <c r="BD17" s="9"/>
    </row>
    <row r="18" spans="2:56" ht="12.75" customHeight="1" x14ac:dyDescent="0.25">
      <c r="B18" s="290"/>
      <c r="C18" s="29" t="s">
        <v>36</v>
      </c>
      <c r="D18" s="30"/>
      <c r="E18" s="145">
        <v>4688.8959999999997</v>
      </c>
      <c r="F18" s="169">
        <v>10451.415999999999</v>
      </c>
      <c r="G18" s="169">
        <v>10143.023999999999</v>
      </c>
      <c r="H18" s="169">
        <v>8418.92</v>
      </c>
      <c r="I18" s="169">
        <v>8642.4240000000009</v>
      </c>
      <c r="J18" s="169">
        <v>14820.016</v>
      </c>
      <c r="K18" s="64">
        <v>9673.5519999999997</v>
      </c>
      <c r="L18" s="64">
        <v>3346.712</v>
      </c>
      <c r="M18" s="64">
        <v>13.231999999999999</v>
      </c>
      <c r="N18" s="58"/>
      <c r="O18" s="239"/>
      <c r="P18" s="146">
        <v>20.202999999999999</v>
      </c>
      <c r="Q18" s="146">
        <v>3</v>
      </c>
      <c r="R18" s="147"/>
      <c r="S18" s="206"/>
      <c r="T18" s="290"/>
      <c r="U18" s="29" t="s">
        <v>36</v>
      </c>
      <c r="V18" s="30"/>
      <c r="W18" s="145">
        <v>4688.8959999999997</v>
      </c>
      <c r="X18" s="169">
        <v>10451.567999999999</v>
      </c>
      <c r="Y18" s="169">
        <v>10142.712</v>
      </c>
      <c r="Z18" s="169">
        <v>8418.3680000000004</v>
      </c>
      <c r="AA18" s="169">
        <v>8641.5280000000002</v>
      </c>
      <c r="AB18" s="169">
        <v>14821.04</v>
      </c>
      <c r="AC18" s="64">
        <v>9674.0239999999994</v>
      </c>
      <c r="AD18" s="64">
        <v>3346.8319999999999</v>
      </c>
      <c r="AE18" s="64">
        <v>13.231999999999999</v>
      </c>
      <c r="AF18" s="58"/>
      <c r="AG18" s="239"/>
      <c r="AH18" s="146">
        <v>44.89</v>
      </c>
      <c r="AI18" s="146">
        <v>9.7810000000000006</v>
      </c>
      <c r="AJ18" s="147"/>
      <c r="AK18" s="208"/>
      <c r="AL18" s="208"/>
      <c r="AP18" s="22"/>
      <c r="AQ18" s="22"/>
      <c r="AR18" s="208"/>
      <c r="AS18" s="208"/>
      <c r="AT18" s="208"/>
      <c r="AX18" s="12"/>
      <c r="AZ18" s="209"/>
      <c r="BA18" s="55"/>
      <c r="BB18" s="209"/>
      <c r="BC18" s="209"/>
      <c r="BD18" s="9"/>
    </row>
    <row r="19" spans="2:56" ht="12.75" customHeight="1" x14ac:dyDescent="0.25">
      <c r="B19" s="290"/>
      <c r="C19" s="29" t="s">
        <v>38</v>
      </c>
      <c r="D19" s="30"/>
      <c r="E19" s="145">
        <v>4688.8959999999997</v>
      </c>
      <c r="F19" s="169">
        <v>11818.304</v>
      </c>
      <c r="G19" s="169">
        <v>15487.672</v>
      </c>
      <c r="H19" s="169">
        <v>15884.384</v>
      </c>
      <c r="I19" s="169">
        <v>18242.48</v>
      </c>
      <c r="J19" s="169">
        <v>17588.536</v>
      </c>
      <c r="K19" s="64">
        <v>11743.736000000001</v>
      </c>
      <c r="L19" s="64">
        <v>4018.136</v>
      </c>
      <c r="M19" s="64">
        <v>13.215999999999999</v>
      </c>
      <c r="N19" s="58"/>
      <c r="O19" s="239"/>
      <c r="P19" s="146">
        <v>20.077999999999999</v>
      </c>
      <c r="Q19" s="146">
        <v>3.4060000000000001</v>
      </c>
      <c r="R19" s="147"/>
      <c r="S19" s="206"/>
      <c r="T19" s="290"/>
      <c r="U19" s="29" t="s">
        <v>38</v>
      </c>
      <c r="V19" s="30"/>
      <c r="W19" s="145">
        <v>4688.8959999999997</v>
      </c>
      <c r="X19" s="169">
        <v>11818.575999999999</v>
      </c>
      <c r="Y19" s="169">
        <v>15487.472</v>
      </c>
      <c r="Z19" s="169">
        <v>15883.312</v>
      </c>
      <c r="AA19" s="169">
        <v>18240.560000000001</v>
      </c>
      <c r="AB19" s="169">
        <v>17589.687999999998</v>
      </c>
      <c r="AC19" s="64">
        <v>11744.168</v>
      </c>
      <c r="AD19" s="64">
        <v>4018.4960000000001</v>
      </c>
      <c r="AE19" s="64">
        <v>13.215999999999999</v>
      </c>
      <c r="AF19" s="58"/>
      <c r="AG19" s="239"/>
      <c r="AH19" s="146">
        <v>45.420999999999999</v>
      </c>
      <c r="AI19" s="146">
        <v>10.375</v>
      </c>
      <c r="AJ19" s="147"/>
      <c r="AK19" s="208"/>
      <c r="AL19" s="208"/>
      <c r="AN19" s="22"/>
      <c r="AO19" s="21"/>
      <c r="AP19" s="22"/>
      <c r="AQ19" s="22"/>
      <c r="AR19" s="208"/>
      <c r="AS19" s="208"/>
      <c r="AT19" s="208"/>
      <c r="AX19" s="12"/>
      <c r="AZ19" s="209"/>
      <c r="BA19" s="55"/>
      <c r="BB19" s="209"/>
      <c r="BC19" s="209"/>
      <c r="BD19" s="9"/>
    </row>
    <row r="20" spans="2:56" ht="12.75" customHeight="1" thickBot="1" x14ac:dyDescent="0.3">
      <c r="B20" s="290"/>
      <c r="C20" s="31"/>
      <c r="D20" s="37"/>
      <c r="E20" s="214">
        <f>SUM(E16:E19)/SUM(E23:E26)</f>
        <v>7.5391440429713408E-2</v>
      </c>
      <c r="F20" s="214">
        <f>SUM(F16:F19)/SUM(E23:E26)</f>
        <v>0.14993299193925591</v>
      </c>
      <c r="G20" s="214">
        <f>SUM(G16:G19)/SUM(E23:E26)</f>
        <v>0.1320451278185793</v>
      </c>
      <c r="H20" s="214">
        <f>SUM(H16:H19)/SUM(E23:E26)</f>
        <v>0.11425608350386154</v>
      </c>
      <c r="I20" s="214">
        <f>SUM(I16:I19)/SUM(E23:E26)</f>
        <v>0.12184076891006063</v>
      </c>
      <c r="J20" s="214">
        <f>SUM(J16:J19)/SUM(E23:E26)</f>
        <v>0.21750290743433329</v>
      </c>
      <c r="K20" s="214">
        <f>SUM(K16:K19)/SUM(E23:E26)</f>
        <v>0.14022659095305159</v>
      </c>
      <c r="L20" s="214">
        <f>SUM(L16:L19)/SUM(E23:E26)</f>
        <v>4.8804089011144323E-2</v>
      </c>
      <c r="M20" s="60"/>
      <c r="N20" s="60"/>
      <c r="O20" s="254"/>
      <c r="P20" s="171"/>
      <c r="Q20" s="171"/>
      <c r="R20" s="148"/>
      <c r="S20" s="206"/>
      <c r="T20" s="290"/>
      <c r="U20" s="31"/>
      <c r="V20" s="37"/>
      <c r="W20" s="214">
        <f>SUM(W16:W19)/SUM(W23:W26)</f>
        <v>7.5391374971090483E-2</v>
      </c>
      <c r="X20" s="214">
        <f>SUM(X16:X19)/SUM(W23:W26)</f>
        <v>0.14993405158408687</v>
      </c>
      <c r="Y20" s="214">
        <f>SUM(Y16:Y19)/SUM(W23:W26)</f>
        <v>0.1320403825033849</v>
      </c>
      <c r="Z20" s="214">
        <f>SUM(Z16:Z19)/SUM(W23:W26)</f>
        <v>0.11425061401358175</v>
      </c>
      <c r="AA20" s="214">
        <f>SUM(AA16:AA19)/SUM(W23:W26)</f>
        <v>0.12183175551930488</v>
      </c>
      <c r="AB20" s="214">
        <f>SUM(AB16:AB19)/SUM(W23:W26)</f>
        <v>0.21751490624571501</v>
      </c>
      <c r="AC20" s="214">
        <f>SUM(AC16:AC19)/SUM(W23:W26)</f>
        <v>0.14023003867378725</v>
      </c>
      <c r="AD20" s="214">
        <f>SUM(AD16:AD19)/SUM(W23:W26)</f>
        <v>4.8806876489048856E-2</v>
      </c>
      <c r="AE20" s="215"/>
      <c r="AF20" s="60"/>
      <c r="AG20" s="254"/>
      <c r="AH20" s="171"/>
      <c r="AI20" s="171"/>
      <c r="AJ20" s="148"/>
      <c r="AK20" s="208"/>
      <c r="AL20" s="208"/>
      <c r="AN20" s="22"/>
      <c r="AO20" s="22"/>
      <c r="AP20" s="22"/>
      <c r="AQ20" s="22"/>
      <c r="AR20" s="208"/>
      <c r="AS20" s="208"/>
      <c r="AT20" s="208"/>
      <c r="AX20" s="12"/>
      <c r="AZ20" s="209"/>
      <c r="BA20" s="209"/>
      <c r="BD20" s="9"/>
    </row>
    <row r="21" spans="2:56" ht="13.5" customHeight="1" x14ac:dyDescent="0.15">
      <c r="B21" s="287"/>
      <c r="C21" s="95"/>
      <c r="D21" s="95"/>
      <c r="E21" s="235" t="s">
        <v>32</v>
      </c>
      <c r="F21" s="32"/>
      <c r="G21" s="32"/>
      <c r="H21" s="32"/>
      <c r="I21" s="32"/>
      <c r="J21" s="32"/>
      <c r="K21" s="32"/>
      <c r="L21" s="32"/>
      <c r="M21" s="32"/>
      <c r="N21" s="32"/>
      <c r="O21" s="236"/>
      <c r="P21" s="32"/>
      <c r="Q21" s="212"/>
      <c r="R21" s="33"/>
      <c r="S21" s="206"/>
      <c r="T21" s="287"/>
      <c r="U21" s="95"/>
      <c r="V21" s="95"/>
      <c r="W21" s="255" t="s">
        <v>32</v>
      </c>
      <c r="X21" s="32"/>
      <c r="Y21" s="32"/>
      <c r="Z21" s="32"/>
      <c r="AA21" s="32"/>
      <c r="AB21" s="32"/>
      <c r="AC21" s="32"/>
      <c r="AD21" s="32"/>
      <c r="AE21" s="32"/>
      <c r="AF21" s="32"/>
      <c r="AG21" s="236"/>
      <c r="AH21" s="32"/>
      <c r="AI21" s="212"/>
      <c r="AJ21" s="33"/>
      <c r="AK21" s="208"/>
      <c r="AL21" s="208"/>
      <c r="AP21" s="22"/>
      <c r="AQ21" s="22"/>
      <c r="AR21" s="207"/>
      <c r="AS21" s="207"/>
      <c r="AT21" s="207"/>
      <c r="AV21" s="285"/>
      <c r="AW21" s="286"/>
      <c r="AX21" s="286"/>
    </row>
    <row r="22" spans="2:56" s="8" customFormat="1" ht="13.5" customHeight="1" thickBot="1" x14ac:dyDescent="0.3">
      <c r="B22" s="288"/>
      <c r="C22" s="34"/>
      <c r="D22" s="34"/>
      <c r="E22" s="237" t="s">
        <v>56</v>
      </c>
      <c r="F22" s="35"/>
      <c r="G22" s="35"/>
      <c r="H22" s="35"/>
      <c r="I22" s="35"/>
      <c r="J22" s="35"/>
      <c r="K22" s="35"/>
      <c r="L22" s="35"/>
      <c r="M22" s="35"/>
      <c r="N22" s="35"/>
      <c r="O22" s="238"/>
      <c r="P22" s="35"/>
      <c r="Q22" s="213"/>
      <c r="R22" s="36"/>
      <c r="S22" s="206"/>
      <c r="T22" s="288"/>
      <c r="U22" s="34"/>
      <c r="V22" s="34"/>
      <c r="W22" s="256" t="s">
        <v>56</v>
      </c>
      <c r="X22" s="35"/>
      <c r="Y22" s="35"/>
      <c r="Z22" s="35"/>
      <c r="AA22" s="35"/>
      <c r="AB22" s="35"/>
      <c r="AC22" s="35"/>
      <c r="AD22" s="35"/>
      <c r="AE22" s="35"/>
      <c r="AF22" s="35"/>
      <c r="AG22" s="238"/>
      <c r="AH22" s="35"/>
      <c r="AI22" s="213"/>
      <c r="AJ22" s="36"/>
      <c r="AK22" s="206"/>
      <c r="AL22" s="206"/>
      <c r="AM22" s="92"/>
      <c r="AN22" s="92"/>
      <c r="AO22" s="92"/>
      <c r="AP22" s="206"/>
      <c r="AQ22" s="206"/>
      <c r="AR22" s="206"/>
      <c r="AS22" s="206"/>
      <c r="AT22" s="206"/>
      <c r="AZ22" s="209"/>
      <c r="BA22" s="56"/>
    </row>
    <row r="23" spans="2:56" ht="13.5" customHeight="1" x14ac:dyDescent="0.15">
      <c r="B23" s="301"/>
      <c r="C23" s="27" t="s">
        <v>34</v>
      </c>
      <c r="D23" s="28"/>
      <c r="E23" s="129">
        <f>SUM(E16:L16)</f>
        <v>31998.12</v>
      </c>
      <c r="F23" s="58"/>
      <c r="G23" s="58"/>
      <c r="H23" s="58"/>
      <c r="I23" s="58"/>
      <c r="J23" s="58"/>
      <c r="K23" s="58"/>
      <c r="L23" s="58"/>
      <c r="M23" s="58"/>
      <c r="N23" s="58"/>
      <c r="O23" s="239"/>
      <c r="P23" s="58"/>
      <c r="Q23" s="170"/>
      <c r="R23" s="59"/>
      <c r="S23" s="206"/>
      <c r="T23" s="301"/>
      <c r="U23" s="27" t="s">
        <v>34</v>
      </c>
      <c r="V23" s="28"/>
      <c r="W23" s="129">
        <f>SUM(W16:AD16)</f>
        <v>31998.720000000001</v>
      </c>
      <c r="X23" s="58"/>
      <c r="Y23" s="58"/>
      <c r="Z23" s="58"/>
      <c r="AA23" s="58"/>
      <c r="AB23" s="58"/>
      <c r="AC23" s="58"/>
      <c r="AD23" s="58"/>
      <c r="AE23" s="58"/>
      <c r="AF23" s="58"/>
      <c r="AG23" s="239"/>
      <c r="AH23" s="58"/>
      <c r="AI23" s="170"/>
      <c r="AJ23" s="59"/>
      <c r="AK23" s="208"/>
      <c r="AL23" s="208"/>
      <c r="AM23" s="38"/>
      <c r="AN23" s="38"/>
      <c r="AO23" s="38"/>
      <c r="AP23" s="208"/>
      <c r="AQ23" s="208"/>
      <c r="AR23" s="208"/>
      <c r="AS23" s="208"/>
      <c r="AT23" s="208"/>
      <c r="AX23" s="12"/>
    </row>
    <row r="24" spans="2:56" x14ac:dyDescent="0.15">
      <c r="B24" s="290"/>
      <c r="C24" s="29" t="s">
        <v>35</v>
      </c>
      <c r="D24" s="30"/>
      <c r="E24" s="129">
        <f>SUM(E17:L17)</f>
        <v>47120.816000000006</v>
      </c>
      <c r="F24" s="58"/>
      <c r="G24" s="58"/>
      <c r="H24" s="58"/>
      <c r="I24" s="58"/>
      <c r="J24" s="58"/>
      <c r="K24" s="58"/>
      <c r="L24" s="58"/>
      <c r="M24" s="58"/>
      <c r="N24" s="58"/>
      <c r="O24" s="239"/>
      <c r="P24" s="58"/>
      <c r="Q24" s="170"/>
      <c r="R24" s="59"/>
      <c r="S24" s="206"/>
      <c r="T24" s="290"/>
      <c r="U24" s="29" t="s">
        <v>35</v>
      </c>
      <c r="V24" s="30"/>
      <c r="W24" s="129">
        <f>SUM(W17:AD17)</f>
        <v>47121.4</v>
      </c>
      <c r="X24" s="58"/>
      <c r="Y24" s="58"/>
      <c r="Z24" s="58"/>
      <c r="AA24" s="58"/>
      <c r="AB24" s="58"/>
      <c r="AC24" s="58"/>
      <c r="AD24" s="58"/>
      <c r="AE24" s="58"/>
      <c r="AF24" s="58"/>
      <c r="AG24" s="239"/>
      <c r="AH24" s="58"/>
      <c r="AI24" s="170"/>
      <c r="AJ24" s="59"/>
      <c r="AK24" s="208"/>
      <c r="AL24" s="208"/>
      <c r="AM24" s="38"/>
      <c r="AN24" s="38"/>
      <c r="AO24" s="38"/>
      <c r="AP24" s="208"/>
      <c r="AQ24" s="208"/>
      <c r="AR24" s="208"/>
      <c r="AS24" s="208"/>
      <c r="AT24" s="208"/>
      <c r="AX24" s="12"/>
      <c r="AZ24" s="8"/>
      <c r="BA24" s="8"/>
    </row>
    <row r="25" spans="2:56" x14ac:dyDescent="0.15">
      <c r="B25" s="290"/>
      <c r="C25" s="29" t="s">
        <v>36</v>
      </c>
      <c r="D25" s="30"/>
      <c r="E25" s="129">
        <f>SUM(E18:L18)</f>
        <v>70184.959999999992</v>
      </c>
      <c r="F25" s="58"/>
      <c r="G25" s="58"/>
      <c r="H25" s="58"/>
      <c r="I25" s="58"/>
      <c r="J25" s="58"/>
      <c r="K25" s="58"/>
      <c r="L25" s="58"/>
      <c r="M25" s="58"/>
      <c r="N25" s="58"/>
      <c r="O25" s="239"/>
      <c r="P25" s="58"/>
      <c r="Q25" s="170"/>
      <c r="R25" s="59"/>
      <c r="S25" s="206"/>
      <c r="T25" s="290"/>
      <c r="U25" s="29" t="s">
        <v>36</v>
      </c>
      <c r="V25" s="30"/>
      <c r="W25" s="129">
        <f>SUM(W18:AD18)</f>
        <v>70184.967999999993</v>
      </c>
      <c r="X25" s="58"/>
      <c r="Y25" s="58"/>
      <c r="Z25" s="58"/>
      <c r="AA25" s="58"/>
      <c r="AB25" s="58"/>
      <c r="AC25" s="58"/>
      <c r="AD25" s="58"/>
      <c r="AE25" s="58"/>
      <c r="AF25" s="58"/>
      <c r="AG25" s="239"/>
      <c r="AH25" s="58"/>
      <c r="AI25" s="170"/>
      <c r="AJ25" s="59"/>
      <c r="AK25" s="208"/>
      <c r="AL25" s="208"/>
      <c r="AM25" s="208"/>
      <c r="AN25" s="208"/>
      <c r="AO25" s="208"/>
      <c r="AP25" s="208"/>
      <c r="AQ25" s="208"/>
      <c r="AR25" s="208"/>
      <c r="AS25" s="208"/>
      <c r="AT25" s="208"/>
      <c r="AX25" s="12"/>
    </row>
    <row r="26" spans="2:56" x14ac:dyDescent="0.15">
      <c r="B26" s="290"/>
      <c r="C26" s="29" t="s">
        <v>38</v>
      </c>
      <c r="D26" s="30"/>
      <c r="E26" s="129">
        <f>SUM(E19:L19)</f>
        <v>99472.144</v>
      </c>
      <c r="F26" s="58"/>
      <c r="G26" s="58"/>
      <c r="H26" s="58"/>
      <c r="I26" s="58"/>
      <c r="J26" s="58"/>
      <c r="K26" s="58"/>
      <c r="L26" s="58"/>
      <c r="M26" s="58"/>
      <c r="N26" s="58"/>
      <c r="O26" s="239"/>
      <c r="P26" s="58"/>
      <c r="Q26" s="170"/>
      <c r="R26" s="59"/>
      <c r="S26" s="206"/>
      <c r="T26" s="290"/>
      <c r="U26" s="29" t="s">
        <v>38</v>
      </c>
      <c r="V26" s="30"/>
      <c r="W26" s="129">
        <f>SUM(W19:AD19)</f>
        <v>99471.167999999991</v>
      </c>
      <c r="X26" s="58"/>
      <c r="Y26" s="58"/>
      <c r="Z26" s="58"/>
      <c r="AA26" s="58"/>
      <c r="AB26" s="58"/>
      <c r="AC26" s="58"/>
      <c r="AD26" s="58"/>
      <c r="AE26" s="58"/>
      <c r="AF26" s="58"/>
      <c r="AG26" s="239"/>
      <c r="AH26" s="58"/>
      <c r="AI26" s="170"/>
      <c r="AJ26" s="59"/>
      <c r="AK26" s="208"/>
      <c r="AL26" s="208"/>
      <c r="AM26" s="208"/>
      <c r="AN26" s="208"/>
      <c r="AO26" s="208"/>
      <c r="AP26" s="208"/>
      <c r="AQ26" s="208"/>
      <c r="AR26" s="208"/>
      <c r="AS26" s="208"/>
      <c r="AT26" s="208"/>
      <c r="AX26" s="12"/>
    </row>
    <row r="27" spans="2:56" ht="13.5" customHeight="1" thickBot="1" x14ac:dyDescent="0.2">
      <c r="B27" s="291"/>
      <c r="C27" s="31"/>
      <c r="D27" s="37"/>
      <c r="E27" s="184"/>
      <c r="F27" s="60"/>
      <c r="G27" s="60"/>
      <c r="H27" s="60"/>
      <c r="I27" s="60"/>
      <c r="J27" s="60"/>
      <c r="K27" s="60"/>
      <c r="L27" s="60"/>
      <c r="M27" s="60"/>
      <c r="N27" s="60"/>
      <c r="O27" s="254"/>
      <c r="P27" s="60"/>
      <c r="Q27" s="171"/>
      <c r="R27" s="61"/>
      <c r="S27" s="206"/>
      <c r="T27" s="291"/>
      <c r="U27" s="31"/>
      <c r="V27" s="37"/>
      <c r="W27" s="184"/>
      <c r="X27" s="60"/>
      <c r="Y27" s="60"/>
      <c r="Z27" s="60"/>
      <c r="AA27" s="60"/>
      <c r="AB27" s="60"/>
      <c r="AC27" s="60"/>
      <c r="AD27" s="60"/>
      <c r="AE27" s="60"/>
      <c r="AF27" s="60"/>
      <c r="AG27" s="254"/>
      <c r="AH27" s="60"/>
      <c r="AI27" s="171"/>
      <c r="AJ27" s="61"/>
      <c r="AK27" s="208"/>
      <c r="AL27" s="208"/>
      <c r="AM27" s="208"/>
      <c r="AN27" s="208"/>
      <c r="AO27" s="208"/>
      <c r="AP27" s="208"/>
      <c r="AQ27" s="208"/>
      <c r="AR27" s="208"/>
      <c r="AS27" s="208"/>
      <c r="AT27" s="208"/>
      <c r="AX27" s="12"/>
    </row>
    <row r="28" spans="2:56" x14ac:dyDescent="0.15">
      <c r="B28" s="206"/>
      <c r="C28" s="206"/>
      <c r="D28" s="93"/>
      <c r="E28" s="249"/>
      <c r="F28" s="92"/>
      <c r="G28" s="92"/>
      <c r="H28" s="92"/>
      <c r="I28" s="92"/>
      <c r="J28" s="92"/>
      <c r="K28" s="92"/>
      <c r="L28" s="92"/>
      <c r="M28" s="92"/>
      <c r="N28" s="92"/>
      <c r="O28" s="250"/>
      <c r="P28" s="92"/>
      <c r="Q28" s="93"/>
      <c r="R28" s="93"/>
      <c r="S28" s="206"/>
      <c r="T28" s="206"/>
      <c r="U28" s="206"/>
      <c r="V28" s="93"/>
      <c r="W28" s="249"/>
      <c r="X28" s="92"/>
      <c r="Y28" s="92"/>
      <c r="Z28" s="92"/>
      <c r="AA28" s="92"/>
      <c r="AB28" s="92"/>
      <c r="AC28" s="92"/>
      <c r="AD28" s="92"/>
      <c r="AE28" s="92"/>
      <c r="AF28" s="92"/>
      <c r="AG28" s="250"/>
      <c r="AH28" s="92"/>
      <c r="AI28" s="93"/>
      <c r="AJ28" s="93"/>
      <c r="AK28" s="208"/>
      <c r="AL28" s="208"/>
      <c r="AM28" s="208"/>
      <c r="AN28" s="208"/>
      <c r="AO28" s="208"/>
      <c r="AP28" s="208"/>
      <c r="AQ28" s="208"/>
      <c r="AR28" s="208"/>
      <c r="AS28" s="208"/>
      <c r="AT28" s="208"/>
      <c r="AX28" s="12"/>
    </row>
    <row r="29" spans="2:56" ht="13.5" customHeight="1" x14ac:dyDescent="0.15">
      <c r="B29" s="206"/>
      <c r="C29" s="206"/>
      <c r="D29" s="206"/>
      <c r="E29" s="206"/>
      <c r="F29" s="206"/>
      <c r="G29" s="206"/>
      <c r="H29" s="206"/>
      <c r="I29" s="206"/>
      <c r="J29" s="206"/>
      <c r="K29" s="206"/>
      <c r="L29" s="206"/>
      <c r="M29" s="206"/>
      <c r="N29" s="206"/>
      <c r="O29" s="250"/>
      <c r="P29" s="206"/>
      <c r="Q29" s="206"/>
      <c r="R29" s="206"/>
      <c r="S29" s="206"/>
      <c r="T29" s="206"/>
      <c r="U29" s="206"/>
      <c r="V29" s="206"/>
      <c r="W29" s="206"/>
      <c r="X29" s="206"/>
      <c r="Y29" s="206"/>
      <c r="Z29" s="206"/>
      <c r="AA29" s="206"/>
      <c r="AB29" s="206"/>
      <c r="AC29" s="206"/>
      <c r="AD29" s="206"/>
      <c r="AE29" s="206"/>
      <c r="AF29" s="206"/>
      <c r="AG29" s="250"/>
      <c r="AH29" s="206"/>
      <c r="AI29" s="206"/>
      <c r="AJ29" s="206"/>
      <c r="AK29" s="208"/>
      <c r="AL29" s="208"/>
      <c r="AM29" s="208"/>
      <c r="AN29" s="208"/>
      <c r="AO29" s="208"/>
      <c r="AP29" s="208"/>
      <c r="AQ29" s="208"/>
      <c r="AR29" s="208"/>
      <c r="AS29" s="208"/>
      <c r="AT29" s="208"/>
    </row>
    <row r="30" spans="2:56" ht="13.5" customHeight="1" thickBot="1" x14ac:dyDescent="0.2">
      <c r="B30" s="206"/>
      <c r="C30" s="206"/>
      <c r="D30" s="206"/>
      <c r="E30" s="249"/>
      <c r="F30" s="206"/>
      <c r="G30" s="206"/>
      <c r="H30" s="206"/>
      <c r="I30" s="206"/>
      <c r="J30" s="206"/>
      <c r="K30" s="206"/>
      <c r="L30" s="206"/>
      <c r="M30" s="206"/>
      <c r="N30" s="206"/>
      <c r="O30" s="250"/>
      <c r="P30" s="206"/>
      <c r="Q30" s="206"/>
      <c r="R30" s="206"/>
      <c r="S30" s="206"/>
      <c r="T30" s="206"/>
      <c r="U30" s="206"/>
      <c r="V30" s="206"/>
      <c r="W30" s="249"/>
      <c r="X30" s="206"/>
      <c r="Y30" s="206"/>
      <c r="Z30" s="206"/>
      <c r="AA30" s="206"/>
      <c r="AB30" s="206"/>
      <c r="AC30" s="206"/>
      <c r="AD30" s="206"/>
      <c r="AE30" s="206"/>
      <c r="AF30" s="206"/>
      <c r="AG30" s="250"/>
      <c r="AH30" s="206"/>
      <c r="AI30" s="206"/>
      <c r="AJ30" s="206"/>
      <c r="AK30" s="208"/>
      <c r="AL30" s="208"/>
      <c r="AM30" s="208"/>
      <c r="AN30" s="208"/>
      <c r="AO30" s="208"/>
      <c r="AP30" s="208"/>
      <c r="AQ30" s="208"/>
      <c r="AR30" s="208"/>
      <c r="AS30" s="208"/>
      <c r="AT30" s="208"/>
    </row>
    <row r="31" spans="2:56" ht="13.5" customHeight="1" thickBot="1" x14ac:dyDescent="0.3">
      <c r="B31" s="23"/>
      <c r="C31" s="293" t="str">
        <f>CONCATENATE("View Synthesis [ ",'Summary (auto)'!$C$3," ]")</f>
        <v>View Synthesis [ MPEG-151 ]</v>
      </c>
      <c r="D31" s="269"/>
      <c r="E31" s="269"/>
      <c r="F31" s="269"/>
      <c r="G31" s="269"/>
      <c r="H31" s="269"/>
      <c r="I31" s="269"/>
      <c r="J31" s="269"/>
      <c r="K31" s="269"/>
      <c r="L31" s="269"/>
      <c r="M31" s="269"/>
      <c r="N31" s="269"/>
      <c r="O31" s="269"/>
      <c r="P31" s="269"/>
      <c r="Q31" s="269"/>
      <c r="R31" s="294"/>
      <c r="S31" s="206"/>
      <c r="T31" s="23"/>
      <c r="U31" s="293" t="str">
        <f>CONCATENATE("View Synthesis [ ",'Summary (auto)'!$C$4," ]")</f>
        <v>View Synthesis [ my ]</v>
      </c>
      <c r="V31" s="269"/>
      <c r="W31" s="269"/>
      <c r="X31" s="269"/>
      <c r="Y31" s="269"/>
      <c r="Z31" s="269"/>
      <c r="AA31" s="269"/>
      <c r="AB31" s="269"/>
      <c r="AC31" s="269"/>
      <c r="AD31" s="269"/>
      <c r="AE31" s="269"/>
      <c r="AF31" s="269"/>
      <c r="AG31" s="269"/>
      <c r="AH31" s="269"/>
      <c r="AI31" s="269"/>
      <c r="AJ31" s="294"/>
      <c r="AK31" s="208"/>
      <c r="AL31" s="208"/>
      <c r="AM31" s="305" t="s">
        <v>70</v>
      </c>
      <c r="AN31" s="279"/>
      <c r="AO31" s="279"/>
      <c r="AP31" s="279"/>
      <c r="AQ31" s="154"/>
      <c r="AR31" s="208"/>
      <c r="AS31" s="208"/>
      <c r="AT31" s="208"/>
    </row>
    <row r="32" spans="2:56" ht="13.5" customHeight="1" thickBot="1" x14ac:dyDescent="0.2">
      <c r="B32" s="26" t="s">
        <v>71</v>
      </c>
      <c r="C32" s="96"/>
      <c r="D32" s="96"/>
      <c r="E32" s="206"/>
      <c r="F32" s="24" t="s">
        <v>30</v>
      </c>
      <c r="G32" s="24" t="s">
        <v>41</v>
      </c>
      <c r="H32" s="24" t="s">
        <v>44</v>
      </c>
      <c r="I32" s="24" t="s">
        <v>47</v>
      </c>
      <c r="J32" s="24" t="s">
        <v>57</v>
      </c>
      <c r="K32" s="24"/>
      <c r="L32" s="120"/>
      <c r="M32" s="120"/>
      <c r="N32" s="24"/>
      <c r="O32" s="257"/>
      <c r="P32" s="24"/>
      <c r="Q32" s="24"/>
      <c r="R32" s="25" t="s">
        <v>54</v>
      </c>
      <c r="S32" s="206"/>
      <c r="T32" s="26" t="s">
        <v>71</v>
      </c>
      <c r="U32" s="96"/>
      <c r="V32" s="96"/>
      <c r="W32" s="206"/>
      <c r="X32" s="24" t="s">
        <v>30</v>
      </c>
      <c r="Y32" s="24" t="s">
        <v>41</v>
      </c>
      <c r="Z32" s="24" t="s">
        <v>44</v>
      </c>
      <c r="AA32" s="24" t="s">
        <v>47</v>
      </c>
      <c r="AB32" s="24" t="s">
        <v>57</v>
      </c>
      <c r="AC32" s="24"/>
      <c r="AD32" s="206"/>
      <c r="AE32" s="206"/>
      <c r="AF32" s="24"/>
      <c r="AG32" s="257"/>
      <c r="AH32" s="24"/>
      <c r="AI32" s="24"/>
      <c r="AJ32" s="25" t="s">
        <v>54</v>
      </c>
      <c r="AK32" s="208"/>
      <c r="AL32" s="26" t="s">
        <v>71</v>
      </c>
      <c r="AM32" s="100" t="s">
        <v>30</v>
      </c>
      <c r="AN32" s="32" t="s">
        <v>41</v>
      </c>
      <c r="AO32" s="32" t="s">
        <v>44</v>
      </c>
      <c r="AP32" s="32" t="s">
        <v>47</v>
      </c>
      <c r="AQ32" s="99" t="s">
        <v>57</v>
      </c>
      <c r="AR32" s="92"/>
      <c r="AS32" s="250"/>
      <c r="AT32" s="92"/>
    </row>
    <row r="33" spans="2:52" x14ac:dyDescent="0.15">
      <c r="B33" s="292" t="s">
        <v>72</v>
      </c>
      <c r="C33" s="27" t="s">
        <v>34</v>
      </c>
      <c r="D33" s="41"/>
      <c r="E33" s="57"/>
      <c r="F33" s="98">
        <v>29.852360000000001</v>
      </c>
      <c r="G33" s="98">
        <v>33.612651</v>
      </c>
      <c r="H33" s="98">
        <v>0.96170182000000004</v>
      </c>
      <c r="I33" s="62">
        <v>0.96791181000000004</v>
      </c>
      <c r="J33" s="62">
        <v>5.5541425999999998E-2</v>
      </c>
      <c r="K33" s="63"/>
      <c r="L33" s="258"/>
      <c r="M33" s="258"/>
      <c r="N33" s="57"/>
      <c r="O33" s="28"/>
      <c r="P33" s="57"/>
      <c r="Q33" s="28"/>
      <c r="R33" s="133"/>
      <c r="S33" s="206"/>
      <c r="T33" s="292" t="s">
        <v>72</v>
      </c>
      <c r="U33" s="27" t="s">
        <v>34</v>
      </c>
      <c r="V33" s="41"/>
      <c r="W33" s="57"/>
      <c r="X33" s="98">
        <v>29.848683999999999</v>
      </c>
      <c r="Y33" s="98">
        <v>33.626185999999997</v>
      </c>
      <c r="Z33" s="98">
        <v>0.96148628999999997</v>
      </c>
      <c r="AA33" s="62">
        <v>0.96780562999999997</v>
      </c>
      <c r="AB33" s="62">
        <v>5.5405530000000001E-2</v>
      </c>
      <c r="AC33" s="63"/>
      <c r="AD33" s="258"/>
      <c r="AE33" s="258"/>
      <c r="AF33" s="57"/>
      <c r="AG33" s="28"/>
      <c r="AH33" s="57"/>
      <c r="AI33" s="28"/>
      <c r="AJ33" s="133"/>
      <c r="AK33" s="208"/>
      <c r="AL33" s="292" t="s">
        <v>72</v>
      </c>
      <c r="AM33" s="121">
        <f t="shared" ref="AM33:AM96" si="4">IF(OR(X33="",F33=""),"",X33-F33)</f>
        <v>-3.676000000002233E-3</v>
      </c>
      <c r="AN33" s="97">
        <f t="shared" ref="AN33:AN96" si="5">IF(OR(Y33="",G33=""),"",Y33-G33)</f>
        <v>1.353499999999741E-2</v>
      </c>
      <c r="AO33" s="97">
        <f t="shared" ref="AO33:AO96" si="6">IF(OR(Z33="",H33=""),"",Z33-H33)</f>
        <v>-2.1553000000007483E-4</v>
      </c>
      <c r="AP33" s="97">
        <f t="shared" ref="AP33:AP96" si="7">IF(OR(AA33="",I33=""),"",AA33-I33)</f>
        <v>-1.0618000000006678E-4</v>
      </c>
      <c r="AQ33" s="122">
        <f t="shared" ref="AQ33:AQ96" si="8">IF(OR(AB33="",J33=""),"",AB33-J33)</f>
        <v>-1.3589599999999646E-4</v>
      </c>
      <c r="AR33" s="42"/>
      <c r="AS33" s="42" t="str">
        <f t="shared" ref="AS33:AS64" si="9">IF(OR(AD33="",L33=""),"",AD33-L33)</f>
        <v/>
      </c>
      <c r="AT33" s="42" t="str">
        <f t="shared" ref="AT33:AT64" si="10">IF(OR(AE33="",M33=""),"",AE33-M33)</f>
        <v/>
      </c>
      <c r="AX33" s="12"/>
      <c r="AZ33" s="12"/>
    </row>
    <row r="34" spans="2:52" ht="13.5" customHeight="1" x14ac:dyDescent="0.15">
      <c r="B34" s="290"/>
      <c r="C34" s="29" t="s">
        <v>35</v>
      </c>
      <c r="D34" s="187"/>
      <c r="E34" s="58"/>
      <c r="F34" s="188">
        <v>33.901978</v>
      </c>
      <c r="G34" s="188">
        <v>37.203319999999998</v>
      </c>
      <c r="H34" s="188">
        <v>0.97806963000000002</v>
      </c>
      <c r="I34" s="64">
        <v>0.98271436000000001</v>
      </c>
      <c r="J34" s="64">
        <v>3.4261562000000002E-2</v>
      </c>
      <c r="K34" s="189"/>
      <c r="L34" s="259"/>
      <c r="M34" s="259"/>
      <c r="N34" s="58"/>
      <c r="O34" s="30"/>
      <c r="P34" s="58"/>
      <c r="Q34" s="30"/>
      <c r="R34" s="134"/>
      <c r="S34" s="206"/>
      <c r="T34" s="290"/>
      <c r="U34" s="29" t="s">
        <v>35</v>
      </c>
      <c r="V34" s="187"/>
      <c r="W34" s="58"/>
      <c r="X34" s="188">
        <v>33.918024000000003</v>
      </c>
      <c r="Y34" s="188">
        <v>37.228510999999997</v>
      </c>
      <c r="Z34" s="188">
        <v>0.97812337999999999</v>
      </c>
      <c r="AA34" s="64">
        <v>0.98282190999999997</v>
      </c>
      <c r="AB34" s="64">
        <v>3.4007095000000001E-2</v>
      </c>
      <c r="AC34" s="189"/>
      <c r="AD34" s="259"/>
      <c r="AE34" s="259"/>
      <c r="AF34" s="58"/>
      <c r="AG34" s="30"/>
      <c r="AH34" s="58"/>
      <c r="AI34" s="30"/>
      <c r="AJ34" s="134"/>
      <c r="AK34" s="208"/>
      <c r="AL34" s="290"/>
      <c r="AM34" s="88">
        <f t="shared" si="4"/>
        <v>1.6046000000002891E-2</v>
      </c>
      <c r="AN34" s="123">
        <f t="shared" si="5"/>
        <v>2.5190999999999519E-2</v>
      </c>
      <c r="AO34" s="123">
        <f t="shared" si="6"/>
        <v>5.3749999999963549E-5</v>
      </c>
      <c r="AP34" s="123">
        <f t="shared" si="7"/>
        <v>1.0754999999995629E-4</v>
      </c>
      <c r="AQ34" s="89">
        <f t="shared" si="8"/>
        <v>-2.5446700000000128E-4</v>
      </c>
      <c r="AR34" s="42"/>
      <c r="AS34" s="42" t="str">
        <f t="shared" si="9"/>
        <v/>
      </c>
      <c r="AT34" s="42" t="str">
        <f t="shared" si="10"/>
        <v/>
      </c>
      <c r="AX34" s="12"/>
      <c r="AZ34" s="12"/>
    </row>
    <row r="35" spans="2:52" ht="13.5" customHeight="1" x14ac:dyDescent="0.15">
      <c r="B35" s="290"/>
      <c r="C35" s="29" t="s">
        <v>36</v>
      </c>
      <c r="D35" s="187"/>
      <c r="E35" s="58"/>
      <c r="F35" s="188">
        <v>38.212553</v>
      </c>
      <c r="G35" s="188">
        <v>41.596933999999997</v>
      </c>
      <c r="H35" s="188">
        <v>0.98922392999999997</v>
      </c>
      <c r="I35" s="64">
        <v>0.99243305000000004</v>
      </c>
      <c r="J35" s="64">
        <v>1.8458353E-2</v>
      </c>
      <c r="K35" s="189"/>
      <c r="L35" s="259"/>
      <c r="M35" s="259"/>
      <c r="N35" s="58"/>
      <c r="O35" s="30"/>
      <c r="P35" s="58"/>
      <c r="Q35" s="30"/>
      <c r="R35" s="134"/>
      <c r="S35" s="206"/>
      <c r="T35" s="290"/>
      <c r="U35" s="29" t="s">
        <v>36</v>
      </c>
      <c r="V35" s="187"/>
      <c r="W35" s="58"/>
      <c r="X35" s="188">
        <v>38.247540999999998</v>
      </c>
      <c r="Y35" s="188">
        <v>41.603141000000001</v>
      </c>
      <c r="Z35" s="188">
        <v>0.98920914000000004</v>
      </c>
      <c r="AA35" s="64">
        <v>0.99240788000000002</v>
      </c>
      <c r="AB35" s="64">
        <v>1.8278510000000001E-2</v>
      </c>
      <c r="AC35" s="189"/>
      <c r="AD35" s="259"/>
      <c r="AE35" s="259"/>
      <c r="AF35" s="58"/>
      <c r="AG35" s="30"/>
      <c r="AH35" s="58"/>
      <c r="AI35" s="30"/>
      <c r="AJ35" s="134"/>
      <c r="AK35" s="208"/>
      <c r="AL35" s="290"/>
      <c r="AM35" s="88">
        <f t="shared" si="4"/>
        <v>3.4987999999998465E-2</v>
      </c>
      <c r="AN35" s="123">
        <f t="shared" si="5"/>
        <v>6.2070000000034042E-3</v>
      </c>
      <c r="AO35" s="123">
        <f t="shared" si="6"/>
        <v>-1.4789999999931247E-5</v>
      </c>
      <c r="AP35" s="123">
        <f t="shared" si="7"/>
        <v>-2.5170000000018788E-5</v>
      </c>
      <c r="AQ35" s="89">
        <f t="shared" si="8"/>
        <v>-1.7984299999999898E-4</v>
      </c>
      <c r="AR35" s="42"/>
      <c r="AS35" s="42" t="str">
        <f t="shared" si="9"/>
        <v/>
      </c>
      <c r="AT35" s="42" t="str">
        <f t="shared" si="10"/>
        <v/>
      </c>
      <c r="AX35" s="12"/>
      <c r="AZ35" s="12"/>
    </row>
    <row r="36" spans="2:52" ht="13.5" customHeight="1" x14ac:dyDescent="0.15">
      <c r="B36" s="290"/>
      <c r="C36" s="29" t="s">
        <v>38</v>
      </c>
      <c r="D36" s="187"/>
      <c r="E36" s="58"/>
      <c r="F36" s="188">
        <v>42.580081999999997</v>
      </c>
      <c r="G36" s="188">
        <v>45.563944999999997</v>
      </c>
      <c r="H36" s="188">
        <v>0.99404285000000003</v>
      </c>
      <c r="I36" s="64">
        <v>0.99653641999999998</v>
      </c>
      <c r="J36" s="64">
        <v>7.2660915999999999E-3</v>
      </c>
      <c r="K36" s="189"/>
      <c r="L36" s="259"/>
      <c r="M36" s="259"/>
      <c r="N36" s="58"/>
      <c r="O36" s="30"/>
      <c r="P36" s="58"/>
      <c r="Q36" s="30"/>
      <c r="R36" s="134"/>
      <c r="S36" s="206"/>
      <c r="T36" s="290"/>
      <c r="U36" s="29" t="s">
        <v>38</v>
      </c>
      <c r="V36" s="187"/>
      <c r="W36" s="58"/>
      <c r="X36" s="188">
        <v>42.566580000000002</v>
      </c>
      <c r="Y36" s="188">
        <v>45.551901000000001</v>
      </c>
      <c r="Z36" s="188">
        <v>0.99404424000000002</v>
      </c>
      <c r="AA36" s="64">
        <v>0.99652852999999997</v>
      </c>
      <c r="AB36" s="64">
        <v>7.263823E-3</v>
      </c>
      <c r="AC36" s="189"/>
      <c r="AD36" s="259"/>
      <c r="AE36" s="259"/>
      <c r="AF36" s="58"/>
      <c r="AG36" s="30"/>
      <c r="AH36" s="58"/>
      <c r="AI36" s="30"/>
      <c r="AJ36" s="134"/>
      <c r="AK36" s="208"/>
      <c r="AL36" s="290"/>
      <c r="AM36" s="88">
        <f t="shared" si="4"/>
        <v>-1.3501999999995462E-2</v>
      </c>
      <c r="AN36" s="123">
        <f t="shared" si="5"/>
        <v>-1.2043999999995947E-2</v>
      </c>
      <c r="AO36" s="123">
        <f t="shared" si="6"/>
        <v>1.3899999999900103E-6</v>
      </c>
      <c r="AP36" s="123">
        <f t="shared" si="7"/>
        <v>-7.8900000000103887E-6</v>
      </c>
      <c r="AQ36" s="89">
        <f t="shared" si="8"/>
        <v>-2.2685999999999193E-6</v>
      </c>
      <c r="AR36" s="42"/>
      <c r="AS36" s="42" t="str">
        <f t="shared" si="9"/>
        <v/>
      </c>
      <c r="AT36" s="42" t="str">
        <f t="shared" si="10"/>
        <v/>
      </c>
      <c r="AX36" s="12"/>
      <c r="AZ36" s="12"/>
    </row>
    <row r="37" spans="2:52" ht="13.5" customHeight="1" thickBot="1" x14ac:dyDescent="0.2">
      <c r="B37" s="290"/>
      <c r="C37" s="29"/>
      <c r="D37" s="187"/>
      <c r="E37" s="58"/>
      <c r="F37" s="190"/>
      <c r="G37" s="190"/>
      <c r="H37" s="190"/>
      <c r="I37" s="58"/>
      <c r="J37" s="58"/>
      <c r="K37" s="189"/>
      <c r="L37" s="259"/>
      <c r="M37" s="259"/>
      <c r="N37" s="58"/>
      <c r="O37" s="30"/>
      <c r="P37" s="58"/>
      <c r="Q37" s="30"/>
      <c r="R37" s="185"/>
      <c r="S37" s="206"/>
      <c r="T37" s="290"/>
      <c r="U37" s="29"/>
      <c r="V37" s="187"/>
      <c r="W37" s="58"/>
      <c r="X37" s="190"/>
      <c r="Y37" s="190"/>
      <c r="Z37" s="190"/>
      <c r="AA37" s="58"/>
      <c r="AB37" s="58"/>
      <c r="AC37" s="189"/>
      <c r="AD37" s="259"/>
      <c r="AE37" s="259"/>
      <c r="AF37" s="58"/>
      <c r="AG37" s="30"/>
      <c r="AH37" s="58"/>
      <c r="AI37" s="30"/>
      <c r="AJ37" s="185"/>
      <c r="AK37" s="208"/>
      <c r="AL37" s="290"/>
      <c r="AM37" s="124" t="str">
        <f t="shared" si="4"/>
        <v/>
      </c>
      <c r="AN37" s="125" t="str">
        <f t="shared" si="5"/>
        <v/>
      </c>
      <c r="AO37" s="125" t="str">
        <f t="shared" si="6"/>
        <v/>
      </c>
      <c r="AP37" s="125" t="str">
        <f t="shared" si="7"/>
        <v/>
      </c>
      <c r="AQ37" s="126" t="str">
        <f t="shared" si="8"/>
        <v/>
      </c>
      <c r="AR37" s="42"/>
      <c r="AS37" s="42" t="str">
        <f t="shared" si="9"/>
        <v/>
      </c>
      <c r="AT37" s="42" t="str">
        <f t="shared" si="10"/>
        <v/>
      </c>
      <c r="AX37" s="12"/>
      <c r="AZ37" s="12"/>
    </row>
    <row r="38" spans="2:52" x14ac:dyDescent="0.15">
      <c r="B38" s="292" t="s">
        <v>73</v>
      </c>
      <c r="C38" s="27" t="s">
        <v>34</v>
      </c>
      <c r="D38" s="41"/>
      <c r="E38" s="57"/>
      <c r="F38" s="98">
        <v>30.15297</v>
      </c>
      <c r="G38" s="98">
        <v>34.034450999999997</v>
      </c>
      <c r="H38" s="98">
        <v>0.96391780000000005</v>
      </c>
      <c r="I38" s="62">
        <v>0.96862345999999999</v>
      </c>
      <c r="J38" s="62">
        <v>5.0315066999999998E-2</v>
      </c>
      <c r="K38" s="63"/>
      <c r="L38" s="258"/>
      <c r="M38" s="258"/>
      <c r="N38" s="57"/>
      <c r="O38" s="28"/>
      <c r="P38" s="57"/>
      <c r="Q38" s="28"/>
      <c r="R38" s="133"/>
      <c r="S38" s="206"/>
      <c r="T38" s="292" t="s">
        <v>73</v>
      </c>
      <c r="U38" s="27" t="s">
        <v>34</v>
      </c>
      <c r="V38" s="41"/>
      <c r="W38" s="57"/>
      <c r="X38" s="98">
        <v>30.130862</v>
      </c>
      <c r="Y38" s="98">
        <v>34.024732</v>
      </c>
      <c r="Z38" s="98">
        <v>0.96382076000000005</v>
      </c>
      <c r="AA38" s="62">
        <v>0.96848504999999996</v>
      </c>
      <c r="AB38" s="62">
        <v>5.0032840000000002E-2</v>
      </c>
      <c r="AC38" s="63"/>
      <c r="AD38" s="258"/>
      <c r="AE38" s="258"/>
      <c r="AF38" s="57"/>
      <c r="AG38" s="28"/>
      <c r="AH38" s="57"/>
      <c r="AI38" s="28"/>
      <c r="AJ38" s="133"/>
      <c r="AK38" s="208"/>
      <c r="AL38" s="292" t="s">
        <v>73</v>
      </c>
      <c r="AM38" s="121">
        <f t="shared" si="4"/>
        <v>-2.210799999999935E-2</v>
      </c>
      <c r="AN38" s="97">
        <f t="shared" si="5"/>
        <v>-9.7189999999969245E-3</v>
      </c>
      <c r="AO38" s="97">
        <f t="shared" si="6"/>
        <v>-9.7039999999992688E-5</v>
      </c>
      <c r="AP38" s="97">
        <f t="shared" si="7"/>
        <v>-1.3841000000003323E-4</v>
      </c>
      <c r="AQ38" s="122">
        <f t="shared" si="8"/>
        <v>-2.8222699999999601E-4</v>
      </c>
      <c r="AR38" s="42"/>
      <c r="AS38" s="42" t="str">
        <f t="shared" si="9"/>
        <v/>
      </c>
      <c r="AT38" s="42" t="str">
        <f t="shared" si="10"/>
        <v/>
      </c>
      <c r="AX38" s="12"/>
      <c r="AZ38" s="12"/>
    </row>
    <row r="39" spans="2:52" ht="13.5" customHeight="1" x14ac:dyDescent="0.15">
      <c r="B39" s="290"/>
      <c r="C39" s="29" t="s">
        <v>35</v>
      </c>
      <c r="D39" s="187"/>
      <c r="E39" s="58"/>
      <c r="F39" s="188">
        <v>34.088949</v>
      </c>
      <c r="G39" s="188">
        <v>37.398083999999997</v>
      </c>
      <c r="H39" s="188">
        <v>0.97906534000000001</v>
      </c>
      <c r="I39" s="64">
        <v>0.98304360999999996</v>
      </c>
      <c r="J39" s="64">
        <v>3.1144359999999999E-2</v>
      </c>
      <c r="K39" s="189"/>
      <c r="L39" s="259"/>
      <c r="M39" s="259"/>
      <c r="N39" s="58"/>
      <c r="O39" s="30"/>
      <c r="P39" s="58"/>
      <c r="Q39" s="30"/>
      <c r="R39" s="134"/>
      <c r="S39" s="206"/>
      <c r="T39" s="290"/>
      <c r="U39" s="29" t="s">
        <v>35</v>
      </c>
      <c r="V39" s="187"/>
      <c r="W39" s="58"/>
      <c r="X39" s="188">
        <v>34.111826000000001</v>
      </c>
      <c r="Y39" s="188">
        <v>37.425823000000001</v>
      </c>
      <c r="Z39" s="188">
        <v>0.97913781</v>
      </c>
      <c r="AA39" s="64">
        <v>0.98314351</v>
      </c>
      <c r="AB39" s="64">
        <v>3.0917784E-2</v>
      </c>
      <c r="AC39" s="189"/>
      <c r="AD39" s="259"/>
      <c r="AE39" s="259"/>
      <c r="AF39" s="58"/>
      <c r="AG39" s="30"/>
      <c r="AH39" s="58"/>
      <c r="AI39" s="30"/>
      <c r="AJ39" s="134"/>
      <c r="AK39" s="208"/>
      <c r="AL39" s="290"/>
      <c r="AM39" s="88">
        <f t="shared" si="4"/>
        <v>2.2877000000001146E-2</v>
      </c>
      <c r="AN39" s="123">
        <f t="shared" si="5"/>
        <v>2.7739000000003955E-2</v>
      </c>
      <c r="AO39" s="123">
        <f t="shared" si="6"/>
        <v>7.2469999999991153E-5</v>
      </c>
      <c r="AP39" s="123">
        <f t="shared" si="7"/>
        <v>9.9900000000041622E-5</v>
      </c>
      <c r="AQ39" s="89">
        <f t="shared" si="8"/>
        <v>-2.2657599999999917E-4</v>
      </c>
      <c r="AR39" s="42"/>
      <c r="AS39" s="42" t="str">
        <f t="shared" si="9"/>
        <v/>
      </c>
      <c r="AT39" s="42" t="str">
        <f t="shared" si="10"/>
        <v/>
      </c>
      <c r="AX39" s="12"/>
      <c r="AZ39" s="12"/>
    </row>
    <row r="40" spans="2:52" ht="13.5" customHeight="1" x14ac:dyDescent="0.15">
      <c r="B40" s="290"/>
      <c r="C40" s="29" t="s">
        <v>36</v>
      </c>
      <c r="D40" s="187"/>
      <c r="E40" s="58"/>
      <c r="F40" s="188">
        <v>38.449176999999999</v>
      </c>
      <c r="G40" s="188">
        <v>41.755983999999998</v>
      </c>
      <c r="H40" s="188">
        <v>0.98954759999999997</v>
      </c>
      <c r="I40" s="64">
        <v>0.99253597999999998</v>
      </c>
      <c r="J40" s="64">
        <v>1.6781341000000002E-2</v>
      </c>
      <c r="K40" s="189"/>
      <c r="L40" s="259"/>
      <c r="M40" s="259"/>
      <c r="N40" s="58"/>
      <c r="O40" s="30"/>
      <c r="P40" s="58"/>
      <c r="Q40" s="30"/>
      <c r="R40" s="134"/>
      <c r="S40" s="206"/>
      <c r="T40" s="290"/>
      <c r="U40" s="29" t="s">
        <v>36</v>
      </c>
      <c r="V40" s="187"/>
      <c r="W40" s="58"/>
      <c r="X40" s="188">
        <v>38.474671999999998</v>
      </c>
      <c r="Y40" s="188">
        <v>41.775798999999999</v>
      </c>
      <c r="Z40" s="188">
        <v>0.98953471999999998</v>
      </c>
      <c r="AA40" s="64">
        <v>0.99254282000000005</v>
      </c>
      <c r="AB40" s="64">
        <v>1.6687335000000001E-2</v>
      </c>
      <c r="AC40" s="189"/>
      <c r="AD40" s="259"/>
      <c r="AE40" s="259"/>
      <c r="AF40" s="58"/>
      <c r="AG40" s="30"/>
      <c r="AH40" s="58"/>
      <c r="AI40" s="30"/>
      <c r="AJ40" s="134"/>
      <c r="AK40" s="208"/>
      <c r="AL40" s="290"/>
      <c r="AM40" s="88">
        <f t="shared" si="4"/>
        <v>2.5494999999999379E-2</v>
      </c>
      <c r="AN40" s="123">
        <f t="shared" si="5"/>
        <v>1.9815000000001248E-2</v>
      </c>
      <c r="AO40" s="123">
        <f t="shared" si="6"/>
        <v>-1.2879999999992897E-5</v>
      </c>
      <c r="AP40" s="123">
        <f t="shared" si="7"/>
        <v>6.840000000063462E-6</v>
      </c>
      <c r="AQ40" s="89">
        <f t="shared" si="8"/>
        <v>-9.4006000000000645E-5</v>
      </c>
      <c r="AR40" s="42"/>
      <c r="AS40" s="42" t="str">
        <f t="shared" si="9"/>
        <v/>
      </c>
      <c r="AT40" s="42" t="str">
        <f t="shared" si="10"/>
        <v/>
      </c>
      <c r="AX40" s="12"/>
      <c r="AZ40" s="12"/>
    </row>
    <row r="41" spans="2:52" ht="13.5" customHeight="1" x14ac:dyDescent="0.15">
      <c r="B41" s="290"/>
      <c r="C41" s="29" t="s">
        <v>38</v>
      </c>
      <c r="D41" s="187"/>
      <c r="E41" s="58"/>
      <c r="F41" s="188">
        <v>42.473045999999997</v>
      </c>
      <c r="G41" s="188">
        <v>45.547133000000002</v>
      </c>
      <c r="H41" s="188">
        <v>0.99415222000000003</v>
      </c>
      <c r="I41" s="64">
        <v>0.99658884000000003</v>
      </c>
      <c r="J41" s="64">
        <v>7.4212662999999998E-3</v>
      </c>
      <c r="K41" s="189"/>
      <c r="L41" s="259"/>
      <c r="M41" s="259"/>
      <c r="N41" s="58"/>
      <c r="O41" s="30"/>
      <c r="P41" s="58"/>
      <c r="Q41" s="30"/>
      <c r="R41" s="134"/>
      <c r="S41" s="206"/>
      <c r="T41" s="290"/>
      <c r="U41" s="29" t="s">
        <v>38</v>
      </c>
      <c r="V41" s="187"/>
      <c r="W41" s="58"/>
      <c r="X41" s="188">
        <v>42.471797000000002</v>
      </c>
      <c r="Y41" s="188">
        <v>45.547432000000001</v>
      </c>
      <c r="Z41" s="188">
        <v>0.99415474999999998</v>
      </c>
      <c r="AA41" s="64">
        <v>0.99658057</v>
      </c>
      <c r="AB41" s="64">
        <v>7.4094673999999996E-3</v>
      </c>
      <c r="AC41" s="189"/>
      <c r="AD41" s="259"/>
      <c r="AE41" s="259"/>
      <c r="AF41" s="58"/>
      <c r="AG41" s="30"/>
      <c r="AH41" s="58"/>
      <c r="AI41" s="30"/>
      <c r="AJ41" s="134"/>
      <c r="AK41" s="208"/>
      <c r="AL41" s="290"/>
      <c r="AM41" s="88">
        <f t="shared" si="4"/>
        <v>-1.2489999999942825E-3</v>
      </c>
      <c r="AN41" s="123">
        <f t="shared" si="5"/>
        <v>2.9899999999827287E-4</v>
      </c>
      <c r="AO41" s="123">
        <f t="shared" si="6"/>
        <v>2.5299999999450762E-6</v>
      </c>
      <c r="AP41" s="123">
        <f t="shared" si="7"/>
        <v>-8.2700000000324181E-6</v>
      </c>
      <c r="AQ41" s="89">
        <f t="shared" si="8"/>
        <v>-1.1798900000000237E-5</v>
      </c>
      <c r="AR41" s="42"/>
      <c r="AS41" s="42" t="str">
        <f t="shared" si="9"/>
        <v/>
      </c>
      <c r="AT41" s="42" t="str">
        <f t="shared" si="10"/>
        <v/>
      </c>
      <c r="AX41" s="12"/>
      <c r="AZ41" s="12"/>
    </row>
    <row r="42" spans="2:52" ht="13.5" customHeight="1" thickBot="1" x14ac:dyDescent="0.2">
      <c r="B42" s="290"/>
      <c r="C42" s="29"/>
      <c r="D42" s="187"/>
      <c r="E42" s="58"/>
      <c r="F42" s="190"/>
      <c r="G42" s="190"/>
      <c r="H42" s="190"/>
      <c r="I42" s="58"/>
      <c r="J42" s="58"/>
      <c r="K42" s="189"/>
      <c r="L42" s="259"/>
      <c r="M42" s="259"/>
      <c r="N42" s="58"/>
      <c r="O42" s="30"/>
      <c r="P42" s="58"/>
      <c r="Q42" s="30"/>
      <c r="R42" s="185"/>
      <c r="S42" s="206"/>
      <c r="T42" s="290"/>
      <c r="U42" s="29"/>
      <c r="V42" s="187"/>
      <c r="W42" s="58"/>
      <c r="X42" s="190"/>
      <c r="Y42" s="190"/>
      <c r="Z42" s="190"/>
      <c r="AA42" s="58"/>
      <c r="AB42" s="58"/>
      <c r="AC42" s="189"/>
      <c r="AD42" s="259"/>
      <c r="AE42" s="259"/>
      <c r="AF42" s="58"/>
      <c r="AG42" s="30"/>
      <c r="AH42" s="58"/>
      <c r="AI42" s="30"/>
      <c r="AJ42" s="185"/>
      <c r="AK42" s="208"/>
      <c r="AL42" s="290"/>
      <c r="AM42" s="124" t="str">
        <f t="shared" si="4"/>
        <v/>
      </c>
      <c r="AN42" s="125" t="str">
        <f t="shared" si="5"/>
        <v/>
      </c>
      <c r="AO42" s="125" t="str">
        <f t="shared" si="6"/>
        <v/>
      </c>
      <c r="AP42" s="125" t="str">
        <f t="shared" si="7"/>
        <v/>
      </c>
      <c r="AQ42" s="126" t="str">
        <f t="shared" si="8"/>
        <v/>
      </c>
      <c r="AR42" s="42"/>
      <c r="AS42" s="42" t="str">
        <f t="shared" si="9"/>
        <v/>
      </c>
      <c r="AT42" s="42" t="str">
        <f t="shared" si="10"/>
        <v/>
      </c>
      <c r="AX42" s="12"/>
      <c r="AZ42" s="12"/>
    </row>
    <row r="43" spans="2:52" x14ac:dyDescent="0.15">
      <c r="B43" s="292" t="s">
        <v>74</v>
      </c>
      <c r="C43" s="27" t="s">
        <v>34</v>
      </c>
      <c r="D43" s="41"/>
      <c r="E43" s="57"/>
      <c r="F43" s="98">
        <v>30.712534000000002</v>
      </c>
      <c r="G43" s="98">
        <v>34.285623000000001</v>
      </c>
      <c r="H43" s="98">
        <v>0.96639660999999999</v>
      </c>
      <c r="I43" s="62">
        <v>0.97140870999999995</v>
      </c>
      <c r="J43" s="62">
        <v>4.9147191999999999E-2</v>
      </c>
      <c r="K43" s="63"/>
      <c r="L43" s="258"/>
      <c r="M43" s="258"/>
      <c r="N43" s="57"/>
      <c r="O43" s="28"/>
      <c r="P43" s="57"/>
      <c r="Q43" s="28"/>
      <c r="R43" s="133"/>
      <c r="S43" s="206"/>
      <c r="T43" s="292" t="s">
        <v>74</v>
      </c>
      <c r="U43" s="27" t="s">
        <v>34</v>
      </c>
      <c r="V43" s="41"/>
      <c r="W43" s="57"/>
      <c r="X43" s="98">
        <v>30.688741</v>
      </c>
      <c r="Y43" s="98">
        <v>34.281906999999997</v>
      </c>
      <c r="Z43" s="98">
        <v>0.96631244999999999</v>
      </c>
      <c r="AA43" s="62">
        <v>0.97130375000000002</v>
      </c>
      <c r="AB43" s="62">
        <v>4.9053416000000002E-2</v>
      </c>
      <c r="AC43" s="63"/>
      <c r="AD43" s="258"/>
      <c r="AE43" s="258"/>
      <c r="AF43" s="57"/>
      <c r="AG43" s="28"/>
      <c r="AH43" s="57"/>
      <c r="AI43" s="28"/>
      <c r="AJ43" s="133"/>
      <c r="AK43" s="208"/>
      <c r="AL43" s="292" t="s">
        <v>74</v>
      </c>
      <c r="AM43" s="121">
        <f t="shared" si="4"/>
        <v>-2.3793000000001285E-2</v>
      </c>
      <c r="AN43" s="97">
        <f t="shared" si="5"/>
        <v>-3.7160000000042714E-3</v>
      </c>
      <c r="AO43" s="97">
        <f t="shared" si="6"/>
        <v>-8.4159999999999791E-5</v>
      </c>
      <c r="AP43" s="97">
        <f t="shared" si="7"/>
        <v>-1.0495999999993177E-4</v>
      </c>
      <c r="AQ43" s="122">
        <f t="shared" si="8"/>
        <v>-9.3775999999996806E-5</v>
      </c>
      <c r="AR43" s="42"/>
      <c r="AS43" s="42" t="str">
        <f t="shared" si="9"/>
        <v/>
      </c>
      <c r="AT43" s="42" t="str">
        <f t="shared" si="10"/>
        <v/>
      </c>
      <c r="AX43" s="12"/>
      <c r="AZ43" s="12"/>
    </row>
    <row r="44" spans="2:52" ht="13.5" customHeight="1" x14ac:dyDescent="0.15">
      <c r="B44" s="290"/>
      <c r="C44" s="29" t="s">
        <v>35</v>
      </c>
      <c r="D44" s="187"/>
      <c r="E44" s="58"/>
      <c r="F44" s="188">
        <v>34.402822</v>
      </c>
      <c r="G44" s="188">
        <v>37.657452999999997</v>
      </c>
      <c r="H44" s="188">
        <v>0.97991222</v>
      </c>
      <c r="I44" s="64">
        <v>0.98397491000000004</v>
      </c>
      <c r="J44" s="64">
        <v>3.1192406999999998E-2</v>
      </c>
      <c r="K44" s="189"/>
      <c r="L44" s="259"/>
      <c r="M44" s="259"/>
      <c r="N44" s="58"/>
      <c r="O44" s="30"/>
      <c r="P44" s="58"/>
      <c r="Q44" s="30"/>
      <c r="R44" s="134"/>
      <c r="S44" s="206"/>
      <c r="T44" s="290"/>
      <c r="U44" s="29" t="s">
        <v>35</v>
      </c>
      <c r="V44" s="187"/>
      <c r="W44" s="58"/>
      <c r="X44" s="188">
        <v>34.432009000000001</v>
      </c>
      <c r="Y44" s="188">
        <v>37.688515000000002</v>
      </c>
      <c r="Z44" s="188">
        <v>0.97995142000000002</v>
      </c>
      <c r="AA44" s="64">
        <v>0.98403918999999995</v>
      </c>
      <c r="AB44" s="64">
        <v>3.0925497E-2</v>
      </c>
      <c r="AC44" s="189"/>
      <c r="AD44" s="259"/>
      <c r="AE44" s="259"/>
      <c r="AF44" s="58"/>
      <c r="AG44" s="30"/>
      <c r="AH44" s="58"/>
      <c r="AI44" s="30"/>
      <c r="AJ44" s="134"/>
      <c r="AK44" s="208"/>
      <c r="AL44" s="290"/>
      <c r="AM44" s="88">
        <f t="shared" si="4"/>
        <v>2.9187000000000296E-2</v>
      </c>
      <c r="AN44" s="123">
        <f t="shared" si="5"/>
        <v>3.1062000000005696E-2</v>
      </c>
      <c r="AO44" s="123">
        <f t="shared" si="6"/>
        <v>3.9200000000016999E-5</v>
      </c>
      <c r="AP44" s="123">
        <f t="shared" si="7"/>
        <v>6.4279999999916626E-5</v>
      </c>
      <c r="AQ44" s="89">
        <f t="shared" si="8"/>
        <v>-2.6690999999999868E-4</v>
      </c>
      <c r="AR44" s="42"/>
      <c r="AS44" s="42" t="str">
        <f t="shared" si="9"/>
        <v/>
      </c>
      <c r="AT44" s="42" t="str">
        <f t="shared" si="10"/>
        <v/>
      </c>
      <c r="AX44" s="12"/>
      <c r="AZ44" s="12"/>
    </row>
    <row r="45" spans="2:52" ht="13.5" customHeight="1" x14ac:dyDescent="0.15">
      <c r="B45" s="290"/>
      <c r="C45" s="29" t="s">
        <v>36</v>
      </c>
      <c r="D45" s="187"/>
      <c r="E45" s="58"/>
      <c r="F45" s="188">
        <v>38.472430000000003</v>
      </c>
      <c r="G45" s="188">
        <v>41.869746999999997</v>
      </c>
      <c r="H45" s="188">
        <v>0.98964059000000004</v>
      </c>
      <c r="I45" s="64">
        <v>0.99265811000000004</v>
      </c>
      <c r="J45" s="64">
        <v>1.6976274999999999E-2</v>
      </c>
      <c r="K45" s="189"/>
      <c r="L45" s="259"/>
      <c r="M45" s="259"/>
      <c r="N45" s="58"/>
      <c r="O45" s="30"/>
      <c r="P45" s="58"/>
      <c r="Q45" s="30"/>
      <c r="R45" s="134"/>
      <c r="S45" s="206"/>
      <c r="T45" s="290"/>
      <c r="U45" s="29" t="s">
        <v>36</v>
      </c>
      <c r="V45" s="187"/>
      <c r="W45" s="58"/>
      <c r="X45" s="188">
        <v>38.515559000000003</v>
      </c>
      <c r="Y45" s="188">
        <v>41.900027000000001</v>
      </c>
      <c r="Z45" s="188">
        <v>0.98964149000000001</v>
      </c>
      <c r="AA45" s="64">
        <v>0.99270493999999998</v>
      </c>
      <c r="AB45" s="64">
        <v>1.6956348E-2</v>
      </c>
      <c r="AC45" s="189"/>
      <c r="AD45" s="259"/>
      <c r="AE45" s="259"/>
      <c r="AF45" s="58"/>
      <c r="AG45" s="30"/>
      <c r="AH45" s="58"/>
      <c r="AI45" s="30"/>
      <c r="AJ45" s="134"/>
      <c r="AK45" s="208"/>
      <c r="AL45" s="290"/>
      <c r="AM45" s="88">
        <f t="shared" si="4"/>
        <v>4.3129000000000417E-2</v>
      </c>
      <c r="AN45" s="123">
        <f t="shared" si="5"/>
        <v>3.0280000000004748E-2</v>
      </c>
      <c r="AO45" s="123">
        <f t="shared" si="6"/>
        <v>8.9999999997036895E-7</v>
      </c>
      <c r="AP45" s="123">
        <f t="shared" si="7"/>
        <v>4.6829999999942196E-5</v>
      </c>
      <c r="AQ45" s="89">
        <f t="shared" si="8"/>
        <v>-1.9926999999999445E-5</v>
      </c>
      <c r="AR45" s="42"/>
      <c r="AS45" s="42" t="str">
        <f t="shared" si="9"/>
        <v/>
      </c>
      <c r="AT45" s="42" t="str">
        <f t="shared" si="10"/>
        <v/>
      </c>
      <c r="AX45" s="12"/>
      <c r="AZ45" s="12"/>
    </row>
    <row r="46" spans="2:52" ht="13.5" customHeight="1" x14ac:dyDescent="0.15">
      <c r="B46" s="290"/>
      <c r="C46" s="29" t="s">
        <v>38</v>
      </c>
      <c r="D46" s="187"/>
      <c r="E46" s="58"/>
      <c r="F46" s="188">
        <v>42.668796999999998</v>
      </c>
      <c r="G46" s="188">
        <v>45.706291</v>
      </c>
      <c r="H46" s="188">
        <v>0.99412624999999999</v>
      </c>
      <c r="I46" s="64">
        <v>0.99658301000000005</v>
      </c>
      <c r="J46" s="64">
        <v>7.099447E-3</v>
      </c>
      <c r="K46" s="189"/>
      <c r="L46" s="259"/>
      <c r="M46" s="259"/>
      <c r="N46" s="58"/>
      <c r="O46" s="30"/>
      <c r="P46" s="58"/>
      <c r="Q46" s="30"/>
      <c r="R46" s="134"/>
      <c r="S46" s="206"/>
      <c r="T46" s="290"/>
      <c r="U46" s="29" t="s">
        <v>38</v>
      </c>
      <c r="V46" s="187"/>
      <c r="W46" s="58"/>
      <c r="X46" s="188">
        <v>42.676276000000001</v>
      </c>
      <c r="Y46" s="188">
        <v>45.710909999999998</v>
      </c>
      <c r="Z46" s="188">
        <v>0.99412540000000005</v>
      </c>
      <c r="AA46" s="64">
        <v>0.99657969999999996</v>
      </c>
      <c r="AB46" s="64">
        <v>7.07728E-3</v>
      </c>
      <c r="AC46" s="189"/>
      <c r="AD46" s="259"/>
      <c r="AE46" s="259"/>
      <c r="AF46" s="58"/>
      <c r="AG46" s="30"/>
      <c r="AH46" s="58"/>
      <c r="AI46" s="30"/>
      <c r="AJ46" s="134"/>
      <c r="AK46" s="208"/>
      <c r="AL46" s="290"/>
      <c r="AM46" s="88">
        <f t="shared" si="4"/>
        <v>7.4790000000035661E-3</v>
      </c>
      <c r="AN46" s="123">
        <f t="shared" si="5"/>
        <v>4.6189999999981524E-3</v>
      </c>
      <c r="AO46" s="123">
        <f t="shared" si="6"/>
        <v>-8.4999999994117559E-7</v>
      </c>
      <c r="AP46" s="123">
        <f t="shared" si="7"/>
        <v>-3.3100000000896301E-6</v>
      </c>
      <c r="AQ46" s="89">
        <f t="shared" si="8"/>
        <v>-2.216700000000002E-5</v>
      </c>
      <c r="AR46" s="42"/>
      <c r="AS46" s="42" t="str">
        <f t="shared" si="9"/>
        <v/>
      </c>
      <c r="AT46" s="42" t="str">
        <f t="shared" si="10"/>
        <v/>
      </c>
      <c r="AX46" s="12"/>
      <c r="AZ46" s="12"/>
    </row>
    <row r="47" spans="2:52" ht="13.5" customHeight="1" thickBot="1" x14ac:dyDescent="0.2">
      <c r="B47" s="290"/>
      <c r="C47" s="29"/>
      <c r="D47" s="187"/>
      <c r="E47" s="58"/>
      <c r="F47" s="190"/>
      <c r="G47" s="190"/>
      <c r="H47" s="190"/>
      <c r="I47" s="58"/>
      <c r="J47" s="58"/>
      <c r="K47" s="189"/>
      <c r="L47" s="259"/>
      <c r="M47" s="259"/>
      <c r="N47" s="58"/>
      <c r="O47" s="30"/>
      <c r="P47" s="58"/>
      <c r="Q47" s="30"/>
      <c r="R47" s="185"/>
      <c r="S47" s="206"/>
      <c r="T47" s="290"/>
      <c r="U47" s="29"/>
      <c r="V47" s="187"/>
      <c r="W47" s="58"/>
      <c r="X47" s="190"/>
      <c r="Y47" s="190"/>
      <c r="Z47" s="190"/>
      <c r="AA47" s="58"/>
      <c r="AB47" s="58"/>
      <c r="AC47" s="189"/>
      <c r="AD47" s="259"/>
      <c r="AE47" s="259"/>
      <c r="AF47" s="58"/>
      <c r="AG47" s="30"/>
      <c r="AH47" s="58"/>
      <c r="AI47" s="30"/>
      <c r="AJ47" s="185"/>
      <c r="AK47" s="208"/>
      <c r="AL47" s="290"/>
      <c r="AM47" s="124" t="str">
        <f t="shared" si="4"/>
        <v/>
      </c>
      <c r="AN47" s="125" t="str">
        <f t="shared" si="5"/>
        <v/>
      </c>
      <c r="AO47" s="125" t="str">
        <f t="shared" si="6"/>
        <v/>
      </c>
      <c r="AP47" s="125" t="str">
        <f t="shared" si="7"/>
        <v/>
      </c>
      <c r="AQ47" s="126" t="str">
        <f t="shared" si="8"/>
        <v/>
      </c>
      <c r="AR47" s="42"/>
      <c r="AS47" s="42" t="str">
        <f t="shared" si="9"/>
        <v/>
      </c>
      <c r="AT47" s="42" t="str">
        <f t="shared" si="10"/>
        <v/>
      </c>
      <c r="AX47" s="12"/>
      <c r="AZ47" s="12"/>
    </row>
    <row r="48" spans="2:52" x14ac:dyDescent="0.15">
      <c r="B48" s="292" t="s">
        <v>75</v>
      </c>
      <c r="C48" s="27" t="s">
        <v>34</v>
      </c>
      <c r="D48" s="41"/>
      <c r="E48" s="57"/>
      <c r="F48" s="98">
        <v>31.19351</v>
      </c>
      <c r="G48" s="98">
        <v>34.781601000000002</v>
      </c>
      <c r="H48" s="98">
        <v>0.96806232999999997</v>
      </c>
      <c r="I48" s="62">
        <v>0.97416371000000002</v>
      </c>
      <c r="J48" s="62">
        <v>4.73523E-2</v>
      </c>
      <c r="K48" s="63"/>
      <c r="L48" s="258"/>
      <c r="M48" s="258"/>
      <c r="N48" s="57"/>
      <c r="O48" s="28"/>
      <c r="P48" s="57"/>
      <c r="Q48" s="28"/>
      <c r="R48" s="133"/>
      <c r="S48" s="206"/>
      <c r="T48" s="292" t="s">
        <v>75</v>
      </c>
      <c r="U48" s="27" t="s">
        <v>34</v>
      </c>
      <c r="V48" s="41"/>
      <c r="W48" s="57"/>
      <c r="X48" s="98">
        <v>31.187284999999999</v>
      </c>
      <c r="Y48" s="98">
        <v>34.795788000000002</v>
      </c>
      <c r="Z48" s="98">
        <v>0.96801479999999995</v>
      </c>
      <c r="AA48" s="62">
        <v>0.97424613000000004</v>
      </c>
      <c r="AB48" s="62">
        <v>4.7580454000000001E-2</v>
      </c>
      <c r="AC48" s="63"/>
      <c r="AD48" s="258"/>
      <c r="AE48" s="258"/>
      <c r="AF48" s="57"/>
      <c r="AG48" s="28"/>
      <c r="AH48" s="57"/>
      <c r="AI48" s="28"/>
      <c r="AJ48" s="133"/>
      <c r="AK48" s="208"/>
      <c r="AL48" s="292" t="s">
        <v>75</v>
      </c>
      <c r="AM48" s="121">
        <f t="shared" si="4"/>
        <v>-6.2250000000005912E-3</v>
      </c>
      <c r="AN48" s="97">
        <f t="shared" si="5"/>
        <v>1.4186999999999728E-2</v>
      </c>
      <c r="AO48" s="97">
        <f t="shared" si="6"/>
        <v>-4.7530000000017836E-5</v>
      </c>
      <c r="AP48" s="97">
        <f t="shared" si="7"/>
        <v>8.2420000000027471E-5</v>
      </c>
      <c r="AQ48" s="122">
        <f t="shared" si="8"/>
        <v>2.2815400000000124E-4</v>
      </c>
      <c r="AR48" s="42" t="str">
        <f t="shared" ref="AR48:AR87" si="11">IF(OR(AC48="",K48=""),"",AC48-K48)</f>
        <v/>
      </c>
      <c r="AS48" s="42" t="str">
        <f t="shared" si="9"/>
        <v/>
      </c>
      <c r="AT48" s="42" t="str">
        <f t="shared" si="10"/>
        <v/>
      </c>
      <c r="AX48" s="12"/>
      <c r="AZ48" s="12"/>
    </row>
    <row r="49" spans="2:52" ht="13.5" customHeight="1" x14ac:dyDescent="0.15">
      <c r="B49" s="290"/>
      <c r="C49" s="29" t="s">
        <v>35</v>
      </c>
      <c r="D49" s="187"/>
      <c r="E49" s="58"/>
      <c r="F49" s="188">
        <v>34.697786999999998</v>
      </c>
      <c r="G49" s="188">
        <v>37.979843000000002</v>
      </c>
      <c r="H49" s="188">
        <v>0.98043701000000005</v>
      </c>
      <c r="I49" s="64">
        <v>0.98510779000000004</v>
      </c>
      <c r="J49" s="64">
        <v>3.0550817000000001E-2</v>
      </c>
      <c r="K49" s="189"/>
      <c r="L49" s="259"/>
      <c r="M49" s="259"/>
      <c r="N49" s="58"/>
      <c r="O49" s="30"/>
      <c r="P49" s="58"/>
      <c r="Q49" s="30"/>
      <c r="R49" s="134"/>
      <c r="S49" s="206"/>
      <c r="T49" s="290"/>
      <c r="U49" s="29" t="s">
        <v>35</v>
      </c>
      <c r="V49" s="187"/>
      <c r="W49" s="58"/>
      <c r="X49" s="188">
        <v>34.713160999999999</v>
      </c>
      <c r="Y49" s="188">
        <v>38.011875000000003</v>
      </c>
      <c r="Z49" s="188">
        <v>0.98040441</v>
      </c>
      <c r="AA49" s="64">
        <v>0.98516413999999997</v>
      </c>
      <c r="AB49" s="64">
        <v>3.0406885000000002E-2</v>
      </c>
      <c r="AC49" s="189"/>
      <c r="AD49" s="259"/>
      <c r="AE49" s="259"/>
      <c r="AF49" s="58"/>
      <c r="AG49" s="30"/>
      <c r="AH49" s="58"/>
      <c r="AI49" s="30"/>
      <c r="AJ49" s="134"/>
      <c r="AK49" s="208"/>
      <c r="AL49" s="290"/>
      <c r="AM49" s="88">
        <f t="shared" si="4"/>
        <v>1.5374000000001331E-2</v>
      </c>
      <c r="AN49" s="123">
        <f t="shared" si="5"/>
        <v>3.2032000000000949E-2</v>
      </c>
      <c r="AO49" s="123">
        <f t="shared" si="6"/>
        <v>-3.2600000000049256E-5</v>
      </c>
      <c r="AP49" s="123">
        <f t="shared" si="7"/>
        <v>5.6349999999927292E-5</v>
      </c>
      <c r="AQ49" s="89">
        <f t="shared" si="8"/>
        <v>-1.4393199999999939E-4</v>
      </c>
      <c r="AR49" s="42" t="str">
        <f t="shared" si="11"/>
        <v/>
      </c>
      <c r="AS49" s="42" t="str">
        <f t="shared" si="9"/>
        <v/>
      </c>
      <c r="AT49" s="42" t="str">
        <f t="shared" si="10"/>
        <v/>
      </c>
      <c r="AX49" s="12"/>
      <c r="AZ49" s="12"/>
    </row>
    <row r="50" spans="2:52" ht="13.5" customHeight="1" x14ac:dyDescent="0.15">
      <c r="B50" s="290"/>
      <c r="C50" s="29" t="s">
        <v>36</v>
      </c>
      <c r="D50" s="187"/>
      <c r="E50" s="58"/>
      <c r="F50" s="188">
        <v>38.853178</v>
      </c>
      <c r="G50" s="188">
        <v>42.171095000000001</v>
      </c>
      <c r="H50" s="188">
        <v>0.98965848999999995</v>
      </c>
      <c r="I50" s="64">
        <v>0.99291264000000001</v>
      </c>
      <c r="J50" s="64">
        <v>1.6767826E-2</v>
      </c>
      <c r="K50" s="189"/>
      <c r="L50" s="259"/>
      <c r="M50" s="259"/>
      <c r="N50" s="58"/>
      <c r="O50" s="30"/>
      <c r="P50" s="58"/>
      <c r="Q50" s="30"/>
      <c r="R50" s="134"/>
      <c r="S50" s="206"/>
      <c r="T50" s="290"/>
      <c r="U50" s="29" t="s">
        <v>36</v>
      </c>
      <c r="V50" s="187"/>
      <c r="W50" s="58"/>
      <c r="X50" s="188">
        <v>38.861243000000002</v>
      </c>
      <c r="Y50" s="188">
        <v>42.161726999999999</v>
      </c>
      <c r="Z50" s="188">
        <v>0.98967483999999994</v>
      </c>
      <c r="AA50" s="64">
        <v>0.99291474000000002</v>
      </c>
      <c r="AB50" s="64">
        <v>1.6691663999999998E-2</v>
      </c>
      <c r="AC50" s="189"/>
      <c r="AD50" s="259"/>
      <c r="AE50" s="259"/>
      <c r="AF50" s="58"/>
      <c r="AG50" s="30"/>
      <c r="AH50" s="58"/>
      <c r="AI50" s="30"/>
      <c r="AJ50" s="134"/>
      <c r="AK50" s="208"/>
      <c r="AL50" s="290"/>
      <c r="AM50" s="88">
        <f t="shared" si="4"/>
        <v>8.0650000000019872E-3</v>
      </c>
      <c r="AN50" s="123">
        <f t="shared" si="5"/>
        <v>-9.3680000000020414E-3</v>
      </c>
      <c r="AO50" s="123">
        <f t="shared" si="6"/>
        <v>1.634999999999831E-5</v>
      </c>
      <c r="AP50" s="123">
        <f t="shared" si="7"/>
        <v>2.1000000000048757E-6</v>
      </c>
      <c r="AQ50" s="89">
        <f t="shared" si="8"/>
        <v>-7.6162000000001145E-5</v>
      </c>
      <c r="AR50" s="42" t="str">
        <f t="shared" si="11"/>
        <v/>
      </c>
      <c r="AS50" s="42" t="str">
        <f t="shared" si="9"/>
        <v/>
      </c>
      <c r="AT50" s="42" t="str">
        <f t="shared" si="10"/>
        <v/>
      </c>
      <c r="AX50" s="12"/>
      <c r="AZ50" s="12"/>
    </row>
    <row r="51" spans="2:52" ht="13.5" customHeight="1" x14ac:dyDescent="0.15">
      <c r="B51" s="290"/>
      <c r="C51" s="29" t="s">
        <v>38</v>
      </c>
      <c r="D51" s="187"/>
      <c r="E51" s="58"/>
      <c r="F51" s="188">
        <v>42.715998999999996</v>
      </c>
      <c r="G51" s="188">
        <v>45.732398000000003</v>
      </c>
      <c r="H51" s="188">
        <v>0.99404932000000001</v>
      </c>
      <c r="I51" s="64">
        <v>0.99660897999999998</v>
      </c>
      <c r="J51" s="64">
        <v>7.152449E-3</v>
      </c>
      <c r="K51" s="189"/>
      <c r="L51" s="259"/>
      <c r="M51" s="259"/>
      <c r="N51" s="58"/>
      <c r="O51" s="30"/>
      <c r="P51" s="58"/>
      <c r="Q51" s="30"/>
      <c r="R51" s="134"/>
      <c r="S51" s="206"/>
      <c r="T51" s="290"/>
      <c r="U51" s="29" t="s">
        <v>38</v>
      </c>
      <c r="V51" s="187"/>
      <c r="W51" s="58"/>
      <c r="X51" s="188">
        <v>42.731135000000002</v>
      </c>
      <c r="Y51" s="188">
        <v>45.748764999999999</v>
      </c>
      <c r="Z51" s="188">
        <v>0.99405489000000002</v>
      </c>
      <c r="AA51" s="64">
        <v>0.99661759000000005</v>
      </c>
      <c r="AB51" s="64">
        <v>7.1238259999999998E-3</v>
      </c>
      <c r="AC51" s="189"/>
      <c r="AD51" s="259"/>
      <c r="AE51" s="259"/>
      <c r="AF51" s="58"/>
      <c r="AG51" s="30"/>
      <c r="AH51" s="58"/>
      <c r="AI51" s="30"/>
      <c r="AJ51" s="134"/>
      <c r="AK51" s="208"/>
      <c r="AL51" s="290"/>
      <c r="AM51" s="88">
        <f t="shared" si="4"/>
        <v>1.5136000000005367E-2</v>
      </c>
      <c r="AN51" s="123">
        <f t="shared" si="5"/>
        <v>1.6366999999995357E-2</v>
      </c>
      <c r="AO51" s="123">
        <f t="shared" si="6"/>
        <v>5.5700000000102889E-6</v>
      </c>
      <c r="AP51" s="123">
        <f t="shared" si="7"/>
        <v>8.6100000000755017E-6</v>
      </c>
      <c r="AQ51" s="89">
        <f t="shared" si="8"/>
        <v>-2.862300000000019E-5</v>
      </c>
      <c r="AR51" s="42" t="str">
        <f t="shared" si="11"/>
        <v/>
      </c>
      <c r="AS51" s="42" t="str">
        <f t="shared" si="9"/>
        <v/>
      </c>
      <c r="AT51" s="42" t="str">
        <f t="shared" si="10"/>
        <v/>
      </c>
      <c r="AX51" s="12"/>
      <c r="AZ51" s="12"/>
    </row>
    <row r="52" spans="2:52" ht="13.5" customHeight="1" thickBot="1" x14ac:dyDescent="0.2">
      <c r="B52" s="290"/>
      <c r="C52" s="29"/>
      <c r="D52" s="187"/>
      <c r="E52" s="58"/>
      <c r="F52" s="190"/>
      <c r="G52" s="190"/>
      <c r="H52" s="190"/>
      <c r="I52" s="58"/>
      <c r="J52" s="58"/>
      <c r="K52" s="189"/>
      <c r="L52" s="259"/>
      <c r="M52" s="259"/>
      <c r="N52" s="58"/>
      <c r="O52" s="30"/>
      <c r="P52" s="58"/>
      <c r="Q52" s="30"/>
      <c r="R52" s="185"/>
      <c r="S52" s="206"/>
      <c r="T52" s="290"/>
      <c r="U52" s="29"/>
      <c r="V52" s="187"/>
      <c r="W52" s="58"/>
      <c r="X52" s="190"/>
      <c r="Y52" s="190"/>
      <c r="Z52" s="190"/>
      <c r="AA52" s="58"/>
      <c r="AB52" s="58"/>
      <c r="AC52" s="189"/>
      <c r="AD52" s="259"/>
      <c r="AE52" s="259"/>
      <c r="AF52" s="58"/>
      <c r="AG52" s="30"/>
      <c r="AH52" s="58"/>
      <c r="AI52" s="30"/>
      <c r="AJ52" s="185"/>
      <c r="AK52" s="208"/>
      <c r="AL52" s="290"/>
      <c r="AM52" s="124" t="str">
        <f t="shared" si="4"/>
        <v/>
      </c>
      <c r="AN52" s="125" t="str">
        <f t="shared" si="5"/>
        <v/>
      </c>
      <c r="AO52" s="125" t="str">
        <f t="shared" si="6"/>
        <v/>
      </c>
      <c r="AP52" s="125" t="str">
        <f t="shared" si="7"/>
        <v/>
      </c>
      <c r="AQ52" s="126" t="str">
        <f t="shared" si="8"/>
        <v/>
      </c>
      <c r="AR52" s="42" t="str">
        <f t="shared" si="11"/>
        <v/>
      </c>
      <c r="AS52" s="42" t="str">
        <f t="shared" si="9"/>
        <v/>
      </c>
      <c r="AT52" s="42" t="str">
        <f t="shared" si="10"/>
        <v/>
      </c>
      <c r="AX52" s="12"/>
      <c r="AZ52" s="12"/>
    </row>
    <row r="53" spans="2:52" x14ac:dyDescent="0.15">
      <c r="B53" s="292" t="s">
        <v>76</v>
      </c>
      <c r="C53" s="27" t="s">
        <v>34</v>
      </c>
      <c r="D53" s="41"/>
      <c r="E53" s="57"/>
      <c r="F53" s="98">
        <v>31.325614000000002</v>
      </c>
      <c r="G53" s="98">
        <v>34.909689</v>
      </c>
      <c r="H53" s="98">
        <v>0.96894290000000005</v>
      </c>
      <c r="I53" s="62">
        <v>0.97442209999999996</v>
      </c>
      <c r="J53" s="62">
        <v>4.8489477000000003E-2</v>
      </c>
      <c r="K53" s="63"/>
      <c r="L53" s="258"/>
      <c r="M53" s="258"/>
      <c r="N53" s="57"/>
      <c r="O53" s="28"/>
      <c r="P53" s="57"/>
      <c r="Q53" s="28"/>
      <c r="R53" s="133"/>
      <c r="S53" s="206"/>
      <c r="T53" s="292" t="s">
        <v>76</v>
      </c>
      <c r="U53" s="27" t="s">
        <v>34</v>
      </c>
      <c r="V53" s="41"/>
      <c r="W53" s="57"/>
      <c r="X53" s="98">
        <v>31.309248</v>
      </c>
      <c r="Y53" s="98">
        <v>34.907325</v>
      </c>
      <c r="Z53" s="98">
        <v>0.96883885000000003</v>
      </c>
      <c r="AA53" s="62">
        <v>0.97437708000000001</v>
      </c>
      <c r="AB53" s="62">
        <v>4.8843211999999997E-2</v>
      </c>
      <c r="AC53" s="63"/>
      <c r="AD53" s="258"/>
      <c r="AE53" s="258"/>
      <c r="AF53" s="57"/>
      <c r="AG53" s="28"/>
      <c r="AH53" s="57"/>
      <c r="AI53" s="28"/>
      <c r="AJ53" s="133"/>
      <c r="AK53" s="208"/>
      <c r="AL53" s="292" t="s">
        <v>76</v>
      </c>
      <c r="AM53" s="121">
        <f t="shared" si="4"/>
        <v>-1.6366000000001435E-2</v>
      </c>
      <c r="AN53" s="97">
        <f t="shared" si="5"/>
        <v>-2.3640000000000327E-3</v>
      </c>
      <c r="AO53" s="97">
        <f t="shared" si="6"/>
        <v>-1.0405000000002218E-4</v>
      </c>
      <c r="AP53" s="97">
        <f t="shared" si="7"/>
        <v>-4.501999999995121E-5</v>
      </c>
      <c r="AQ53" s="122">
        <f t="shared" si="8"/>
        <v>3.5373499999999392E-4</v>
      </c>
      <c r="AR53" s="42" t="str">
        <f t="shared" si="11"/>
        <v/>
      </c>
      <c r="AS53" s="42" t="str">
        <f t="shared" si="9"/>
        <v/>
      </c>
      <c r="AT53" s="42" t="str">
        <f t="shared" si="10"/>
        <v/>
      </c>
      <c r="AX53" s="12"/>
      <c r="AZ53" s="12"/>
    </row>
    <row r="54" spans="2:52" ht="13.5" customHeight="1" x14ac:dyDescent="0.15">
      <c r="B54" s="290"/>
      <c r="C54" s="29" t="s">
        <v>35</v>
      </c>
      <c r="D54" s="187"/>
      <c r="E54" s="58"/>
      <c r="F54" s="188">
        <v>34.753784000000003</v>
      </c>
      <c r="G54" s="188">
        <v>38.009810999999999</v>
      </c>
      <c r="H54" s="188">
        <v>0.98064797999999997</v>
      </c>
      <c r="I54" s="64">
        <v>0.98503472999999997</v>
      </c>
      <c r="J54" s="64">
        <v>3.078316E-2</v>
      </c>
      <c r="K54" s="189"/>
      <c r="L54" s="259"/>
      <c r="M54" s="259"/>
      <c r="N54" s="58"/>
      <c r="O54" s="30"/>
      <c r="P54" s="58"/>
      <c r="Q54" s="30"/>
      <c r="R54" s="134"/>
      <c r="S54" s="206"/>
      <c r="T54" s="290"/>
      <c r="U54" s="29" t="s">
        <v>35</v>
      </c>
      <c r="V54" s="187"/>
      <c r="W54" s="58"/>
      <c r="X54" s="188">
        <v>34.764882999999998</v>
      </c>
      <c r="Y54" s="188">
        <v>38.050485000000002</v>
      </c>
      <c r="Z54" s="188">
        <v>0.98061633000000004</v>
      </c>
      <c r="AA54" s="64">
        <v>0.98516442000000004</v>
      </c>
      <c r="AB54" s="64">
        <v>3.0841539000000001E-2</v>
      </c>
      <c r="AC54" s="189"/>
      <c r="AD54" s="259"/>
      <c r="AE54" s="259"/>
      <c r="AF54" s="58"/>
      <c r="AG54" s="30"/>
      <c r="AH54" s="58"/>
      <c r="AI54" s="30"/>
      <c r="AJ54" s="134"/>
      <c r="AK54" s="208"/>
      <c r="AL54" s="290"/>
      <c r="AM54" s="88">
        <f t="shared" si="4"/>
        <v>1.1098999999994419E-2</v>
      </c>
      <c r="AN54" s="123">
        <f t="shared" si="5"/>
        <v>4.0674000000002763E-2</v>
      </c>
      <c r="AO54" s="123">
        <f t="shared" si="6"/>
        <v>-3.1649999999938672E-5</v>
      </c>
      <c r="AP54" s="123">
        <f t="shared" si="7"/>
        <v>1.2969000000007114E-4</v>
      </c>
      <c r="AQ54" s="89">
        <f t="shared" si="8"/>
        <v>5.8379000000000764E-5</v>
      </c>
      <c r="AR54" s="42" t="str">
        <f t="shared" si="11"/>
        <v/>
      </c>
      <c r="AS54" s="42" t="str">
        <f t="shared" si="9"/>
        <v/>
      </c>
      <c r="AT54" s="42" t="str">
        <f t="shared" si="10"/>
        <v/>
      </c>
      <c r="AX54" s="12"/>
      <c r="AZ54" s="12"/>
    </row>
    <row r="55" spans="2:52" ht="13.5" customHeight="1" x14ac:dyDescent="0.15">
      <c r="B55" s="290"/>
      <c r="C55" s="29" t="s">
        <v>36</v>
      </c>
      <c r="D55" s="187"/>
      <c r="E55" s="58"/>
      <c r="F55" s="188">
        <v>38.882463999999999</v>
      </c>
      <c r="G55" s="188">
        <v>42.213290999999998</v>
      </c>
      <c r="H55" s="188">
        <v>0.98968911000000004</v>
      </c>
      <c r="I55" s="64">
        <v>0.99298189999999997</v>
      </c>
      <c r="J55" s="64">
        <v>1.6484459999999999E-2</v>
      </c>
      <c r="K55" s="189"/>
      <c r="L55" s="259"/>
      <c r="M55" s="259"/>
      <c r="N55" s="58"/>
      <c r="O55" s="30"/>
      <c r="P55" s="58"/>
      <c r="Q55" s="30"/>
      <c r="R55" s="134"/>
      <c r="S55" s="206"/>
      <c r="T55" s="290"/>
      <c r="U55" s="29" t="s">
        <v>36</v>
      </c>
      <c r="V55" s="187"/>
      <c r="W55" s="58"/>
      <c r="X55" s="188">
        <v>38.878309000000002</v>
      </c>
      <c r="Y55" s="188">
        <v>42.193689999999997</v>
      </c>
      <c r="Z55" s="188">
        <v>0.98968219999999996</v>
      </c>
      <c r="AA55" s="64">
        <v>0.99297879</v>
      </c>
      <c r="AB55" s="64">
        <v>1.6437001999999999E-2</v>
      </c>
      <c r="AC55" s="189"/>
      <c r="AD55" s="259"/>
      <c r="AE55" s="259"/>
      <c r="AF55" s="58"/>
      <c r="AG55" s="30"/>
      <c r="AH55" s="58"/>
      <c r="AI55" s="30"/>
      <c r="AJ55" s="134"/>
      <c r="AK55" s="208"/>
      <c r="AL55" s="290"/>
      <c r="AM55" s="88">
        <f t="shared" si="4"/>
        <v>-4.1549999999972442E-3</v>
      </c>
      <c r="AN55" s="123">
        <f t="shared" si="5"/>
        <v>-1.9601000000001534E-2</v>
      </c>
      <c r="AO55" s="123">
        <f t="shared" si="6"/>
        <v>-6.9100000000821282E-6</v>
      </c>
      <c r="AP55" s="123">
        <f t="shared" si="7"/>
        <v>-3.1099999999728567E-6</v>
      </c>
      <c r="AQ55" s="89">
        <f t="shared" si="8"/>
        <v>-4.7458000000000222E-5</v>
      </c>
      <c r="AR55" s="42" t="str">
        <f t="shared" si="11"/>
        <v/>
      </c>
      <c r="AS55" s="42" t="str">
        <f t="shared" si="9"/>
        <v/>
      </c>
      <c r="AT55" s="42" t="str">
        <f t="shared" si="10"/>
        <v/>
      </c>
      <c r="AX55" s="12"/>
      <c r="AZ55" s="12"/>
    </row>
    <row r="56" spans="2:52" ht="13.5" customHeight="1" x14ac:dyDescent="0.15">
      <c r="B56" s="290"/>
      <c r="C56" s="29" t="s">
        <v>38</v>
      </c>
      <c r="D56" s="187"/>
      <c r="E56" s="58"/>
      <c r="F56" s="188">
        <v>42.603436000000002</v>
      </c>
      <c r="G56" s="188">
        <v>45.654865999999998</v>
      </c>
      <c r="H56" s="188">
        <v>0.99402215999999999</v>
      </c>
      <c r="I56" s="64">
        <v>0.99654838999999995</v>
      </c>
      <c r="J56" s="64">
        <v>7.3451395000000003E-3</v>
      </c>
      <c r="K56" s="189"/>
      <c r="L56" s="259"/>
      <c r="M56" s="259"/>
      <c r="N56" s="58"/>
      <c r="O56" s="30"/>
      <c r="P56" s="58"/>
      <c r="Q56" s="30"/>
      <c r="R56" s="134"/>
      <c r="S56" s="206"/>
      <c r="T56" s="290"/>
      <c r="U56" s="29" t="s">
        <v>38</v>
      </c>
      <c r="V56" s="187"/>
      <c r="W56" s="58"/>
      <c r="X56" s="188">
        <v>42.631807999999999</v>
      </c>
      <c r="Y56" s="188">
        <v>45.680999999999997</v>
      </c>
      <c r="Z56" s="188">
        <v>0.99402542999999999</v>
      </c>
      <c r="AA56" s="64">
        <v>0.99657015999999998</v>
      </c>
      <c r="AB56" s="64">
        <v>7.3109977000000003E-3</v>
      </c>
      <c r="AC56" s="189"/>
      <c r="AD56" s="259"/>
      <c r="AE56" s="259"/>
      <c r="AF56" s="58"/>
      <c r="AG56" s="30"/>
      <c r="AH56" s="58"/>
      <c r="AI56" s="30"/>
      <c r="AJ56" s="134"/>
      <c r="AK56" s="208"/>
      <c r="AL56" s="290"/>
      <c r="AM56" s="88">
        <f t="shared" si="4"/>
        <v>2.8371999999997399E-2</v>
      </c>
      <c r="AN56" s="123">
        <f t="shared" si="5"/>
        <v>2.6133999999998991E-2</v>
      </c>
      <c r="AO56" s="123">
        <f t="shared" si="6"/>
        <v>3.2699999999996621E-6</v>
      </c>
      <c r="AP56" s="123">
        <f t="shared" si="7"/>
        <v>2.1770000000032041E-5</v>
      </c>
      <c r="AQ56" s="89">
        <f t="shared" si="8"/>
        <v>-3.4141799999999958E-5</v>
      </c>
      <c r="AR56" s="42" t="str">
        <f t="shared" si="11"/>
        <v/>
      </c>
      <c r="AS56" s="42" t="str">
        <f t="shared" si="9"/>
        <v/>
      </c>
      <c r="AT56" s="42" t="str">
        <f t="shared" si="10"/>
        <v/>
      </c>
      <c r="AX56" s="12"/>
      <c r="AZ56" s="12"/>
    </row>
    <row r="57" spans="2:52" ht="13.5" customHeight="1" thickBot="1" x14ac:dyDescent="0.2">
      <c r="B57" s="290"/>
      <c r="C57" s="29"/>
      <c r="D57" s="187"/>
      <c r="E57" s="58"/>
      <c r="F57" s="190"/>
      <c r="G57" s="190"/>
      <c r="H57" s="190"/>
      <c r="I57" s="58"/>
      <c r="J57" s="58"/>
      <c r="K57" s="189"/>
      <c r="L57" s="259"/>
      <c r="M57" s="259"/>
      <c r="N57" s="58"/>
      <c r="O57" s="30"/>
      <c r="P57" s="58"/>
      <c r="Q57" s="30"/>
      <c r="R57" s="185"/>
      <c r="S57" s="206"/>
      <c r="T57" s="290"/>
      <c r="U57" s="29"/>
      <c r="V57" s="187"/>
      <c r="W57" s="58"/>
      <c r="X57" s="190"/>
      <c r="Y57" s="190"/>
      <c r="Z57" s="190"/>
      <c r="AA57" s="58"/>
      <c r="AB57" s="58"/>
      <c r="AC57" s="189"/>
      <c r="AD57" s="259"/>
      <c r="AE57" s="259"/>
      <c r="AF57" s="58"/>
      <c r="AG57" s="30"/>
      <c r="AH57" s="58"/>
      <c r="AI57" s="30"/>
      <c r="AJ57" s="185"/>
      <c r="AK57" s="208"/>
      <c r="AL57" s="290"/>
      <c r="AM57" s="124" t="str">
        <f t="shared" si="4"/>
        <v/>
      </c>
      <c r="AN57" s="125" t="str">
        <f t="shared" si="5"/>
        <v/>
      </c>
      <c r="AO57" s="125" t="str">
        <f t="shared" si="6"/>
        <v/>
      </c>
      <c r="AP57" s="125" t="str">
        <f t="shared" si="7"/>
        <v/>
      </c>
      <c r="AQ57" s="126" t="str">
        <f t="shared" si="8"/>
        <v/>
      </c>
      <c r="AR57" s="42" t="str">
        <f t="shared" si="11"/>
        <v/>
      </c>
      <c r="AS57" s="42" t="str">
        <f t="shared" si="9"/>
        <v/>
      </c>
      <c r="AT57" s="42" t="str">
        <f t="shared" si="10"/>
        <v/>
      </c>
      <c r="AX57" s="12"/>
      <c r="AZ57" s="12"/>
    </row>
    <row r="58" spans="2:52" x14ac:dyDescent="0.15">
      <c r="B58" s="292" t="s">
        <v>77</v>
      </c>
      <c r="C58" s="27" t="s">
        <v>34</v>
      </c>
      <c r="D58" s="41"/>
      <c r="E58" s="57"/>
      <c r="F58" s="98">
        <v>31.25704</v>
      </c>
      <c r="G58" s="98">
        <v>34.807326000000003</v>
      </c>
      <c r="H58" s="98">
        <v>0.96874892000000001</v>
      </c>
      <c r="I58" s="62">
        <v>0.97497524999999996</v>
      </c>
      <c r="J58" s="62">
        <v>5.0832084999999999E-2</v>
      </c>
      <c r="K58" s="63"/>
      <c r="L58" s="258"/>
      <c r="M58" s="258"/>
      <c r="N58" s="57"/>
      <c r="O58" s="28"/>
      <c r="P58" s="57"/>
      <c r="Q58" s="28"/>
      <c r="R58" s="133"/>
      <c r="S58" s="206"/>
      <c r="T58" s="292" t="s">
        <v>77</v>
      </c>
      <c r="U58" s="27" t="s">
        <v>34</v>
      </c>
      <c r="V58" s="41"/>
      <c r="W58" s="57"/>
      <c r="X58" s="98">
        <v>31.245757999999999</v>
      </c>
      <c r="Y58" s="98">
        <v>34.796829000000002</v>
      </c>
      <c r="Z58" s="98">
        <v>0.96859583999999999</v>
      </c>
      <c r="AA58" s="62">
        <v>0.97495180999999997</v>
      </c>
      <c r="AB58" s="62">
        <v>5.1211279999999998E-2</v>
      </c>
      <c r="AC58" s="63"/>
      <c r="AD58" s="258"/>
      <c r="AE58" s="258"/>
      <c r="AF58" s="57"/>
      <c r="AG58" s="28"/>
      <c r="AH58" s="57"/>
      <c r="AI58" s="28"/>
      <c r="AJ58" s="133"/>
      <c r="AK58" s="208"/>
      <c r="AL58" s="292" t="s">
        <v>77</v>
      </c>
      <c r="AM58" s="121">
        <f t="shared" si="4"/>
        <v>-1.1282000000001347E-2</v>
      </c>
      <c r="AN58" s="97">
        <f t="shared" si="5"/>
        <v>-1.0497000000000867E-2</v>
      </c>
      <c r="AO58" s="97">
        <f t="shared" si="6"/>
        <v>-1.5308000000002764E-4</v>
      </c>
      <c r="AP58" s="97">
        <f t="shared" si="7"/>
        <v>-2.3439999999985695E-5</v>
      </c>
      <c r="AQ58" s="122">
        <f t="shared" si="8"/>
        <v>3.7919499999999884E-4</v>
      </c>
      <c r="AR58" s="42" t="str">
        <f t="shared" si="11"/>
        <v/>
      </c>
      <c r="AS58" s="42" t="str">
        <f t="shared" si="9"/>
        <v/>
      </c>
      <c r="AT58" s="42" t="str">
        <f t="shared" si="10"/>
        <v/>
      </c>
      <c r="AX58" s="12"/>
      <c r="AZ58" s="12"/>
    </row>
    <row r="59" spans="2:52" ht="12.75" customHeight="1" x14ac:dyDescent="0.15">
      <c r="B59" s="290"/>
      <c r="C59" s="29" t="s">
        <v>35</v>
      </c>
      <c r="D59" s="187"/>
      <c r="E59" s="58"/>
      <c r="F59" s="188">
        <v>34.736063000000001</v>
      </c>
      <c r="G59" s="188">
        <v>38.043135999999997</v>
      </c>
      <c r="H59" s="188">
        <v>0.98061173999999995</v>
      </c>
      <c r="I59" s="64">
        <v>0.98544653999999998</v>
      </c>
      <c r="J59" s="64">
        <v>3.2875016E-2</v>
      </c>
      <c r="K59" s="189"/>
      <c r="L59" s="259"/>
      <c r="M59" s="259"/>
      <c r="N59" s="58"/>
      <c r="O59" s="30"/>
      <c r="P59" s="58"/>
      <c r="Q59" s="30"/>
      <c r="R59" s="134"/>
      <c r="S59" s="206"/>
      <c r="T59" s="290"/>
      <c r="U59" s="29" t="s">
        <v>35</v>
      </c>
      <c r="V59" s="187"/>
      <c r="W59" s="58"/>
      <c r="X59" s="188">
        <v>34.767735000000002</v>
      </c>
      <c r="Y59" s="188">
        <v>38.099635999999997</v>
      </c>
      <c r="Z59" s="188">
        <v>0.98061909999999997</v>
      </c>
      <c r="AA59" s="64">
        <v>0.98566547999999998</v>
      </c>
      <c r="AB59" s="64">
        <v>3.2854914999999998E-2</v>
      </c>
      <c r="AC59" s="189"/>
      <c r="AD59" s="259"/>
      <c r="AE59" s="259"/>
      <c r="AF59" s="58"/>
      <c r="AG59" s="30"/>
      <c r="AH59" s="58"/>
      <c r="AI59" s="30"/>
      <c r="AJ59" s="134"/>
      <c r="AK59" s="208"/>
      <c r="AL59" s="290"/>
      <c r="AM59" s="88">
        <f t="shared" si="4"/>
        <v>3.1672000000000367E-2</v>
      </c>
      <c r="AN59" s="123">
        <f t="shared" si="5"/>
        <v>5.6499999999999773E-2</v>
      </c>
      <c r="AO59" s="123">
        <f t="shared" si="6"/>
        <v>7.3600000000118015E-6</v>
      </c>
      <c r="AP59" s="123">
        <f t="shared" si="7"/>
        <v>2.189400000000008E-4</v>
      </c>
      <c r="AQ59" s="89">
        <f t="shared" si="8"/>
        <v>-2.0101000000001534E-5</v>
      </c>
      <c r="AR59" s="42" t="str">
        <f t="shared" si="11"/>
        <v/>
      </c>
      <c r="AS59" s="42" t="str">
        <f t="shared" si="9"/>
        <v/>
      </c>
      <c r="AT59" s="42" t="str">
        <f t="shared" si="10"/>
        <v/>
      </c>
      <c r="AX59" s="12"/>
      <c r="AZ59" s="12"/>
    </row>
    <row r="60" spans="2:52" ht="12.75" customHeight="1" x14ac:dyDescent="0.15">
      <c r="B60" s="290"/>
      <c r="C60" s="29" t="s">
        <v>36</v>
      </c>
      <c r="D60" s="187"/>
      <c r="E60" s="58"/>
      <c r="F60" s="188">
        <v>38.571489</v>
      </c>
      <c r="G60" s="188">
        <v>41.985655000000001</v>
      </c>
      <c r="H60" s="188">
        <v>0.98976264999999997</v>
      </c>
      <c r="I60" s="64">
        <v>0.99295763999999997</v>
      </c>
      <c r="J60" s="64">
        <v>1.7583580000000001E-2</v>
      </c>
      <c r="K60" s="189"/>
      <c r="L60" s="259"/>
      <c r="M60" s="259"/>
      <c r="N60" s="58"/>
      <c r="O60" s="30"/>
      <c r="P60" s="58"/>
      <c r="Q60" s="30"/>
      <c r="R60" s="134"/>
      <c r="S60" s="206"/>
      <c r="T60" s="290"/>
      <c r="U60" s="29" t="s">
        <v>36</v>
      </c>
      <c r="V60" s="187"/>
      <c r="W60" s="58"/>
      <c r="X60" s="188">
        <v>38.586213999999998</v>
      </c>
      <c r="Y60" s="188">
        <v>41.976191</v>
      </c>
      <c r="Z60" s="188">
        <v>0.98976551999999995</v>
      </c>
      <c r="AA60" s="64">
        <v>0.99296253000000001</v>
      </c>
      <c r="AB60" s="64">
        <v>1.7525656000000001E-2</v>
      </c>
      <c r="AC60" s="189"/>
      <c r="AD60" s="259"/>
      <c r="AE60" s="259"/>
      <c r="AF60" s="58"/>
      <c r="AG60" s="30"/>
      <c r="AH60" s="58"/>
      <c r="AI60" s="30"/>
      <c r="AJ60" s="134"/>
      <c r="AK60" s="208"/>
      <c r="AL60" s="290"/>
      <c r="AM60" s="88">
        <f t="shared" si="4"/>
        <v>1.4724999999998545E-2</v>
      </c>
      <c r="AN60" s="123">
        <f t="shared" si="5"/>
        <v>-9.4640000000012492E-3</v>
      </c>
      <c r="AO60" s="123">
        <f t="shared" si="6"/>
        <v>2.8699999999881598E-6</v>
      </c>
      <c r="AP60" s="123">
        <f t="shared" si="7"/>
        <v>4.890000000035144E-6</v>
      </c>
      <c r="AQ60" s="89">
        <f t="shared" si="8"/>
        <v>-5.7924000000000864E-5</v>
      </c>
      <c r="AR60" s="42" t="str">
        <f t="shared" si="11"/>
        <v/>
      </c>
      <c r="AS60" s="42" t="str">
        <f t="shared" si="9"/>
        <v/>
      </c>
      <c r="AT60" s="42" t="str">
        <f t="shared" si="10"/>
        <v/>
      </c>
      <c r="AX60" s="12"/>
      <c r="AZ60" s="12"/>
    </row>
    <row r="61" spans="2:52" ht="12.75" customHeight="1" x14ac:dyDescent="0.15">
      <c r="B61" s="290"/>
      <c r="C61" s="29" t="s">
        <v>38</v>
      </c>
      <c r="D61" s="187"/>
      <c r="E61" s="58"/>
      <c r="F61" s="188">
        <v>42.496471999999997</v>
      </c>
      <c r="G61" s="188">
        <v>45.569187999999997</v>
      </c>
      <c r="H61" s="188">
        <v>0.99407719000000005</v>
      </c>
      <c r="I61" s="64">
        <v>0.99650490999999997</v>
      </c>
      <c r="J61" s="64">
        <v>7.4526949999999996E-3</v>
      </c>
      <c r="K61" s="189"/>
      <c r="L61" s="259"/>
      <c r="M61" s="259"/>
      <c r="N61" s="58"/>
      <c r="O61" s="30"/>
      <c r="P61" s="58"/>
      <c r="Q61" s="30"/>
      <c r="R61" s="134"/>
      <c r="S61" s="206"/>
      <c r="T61" s="290"/>
      <c r="U61" s="29" t="s">
        <v>38</v>
      </c>
      <c r="V61" s="187"/>
      <c r="W61" s="58"/>
      <c r="X61" s="188">
        <v>42.534050000000001</v>
      </c>
      <c r="Y61" s="188">
        <v>45.605832999999997</v>
      </c>
      <c r="Z61" s="188">
        <v>0.99407984000000005</v>
      </c>
      <c r="AA61" s="64">
        <v>0.99654304999999999</v>
      </c>
      <c r="AB61" s="64">
        <v>7.4195909999999997E-3</v>
      </c>
      <c r="AC61" s="189"/>
      <c r="AD61" s="259"/>
      <c r="AE61" s="259"/>
      <c r="AF61" s="58"/>
      <c r="AG61" s="30"/>
      <c r="AH61" s="58"/>
      <c r="AI61" s="30"/>
      <c r="AJ61" s="134"/>
      <c r="AK61" s="208"/>
      <c r="AL61" s="290"/>
      <c r="AM61" s="88">
        <f t="shared" si="4"/>
        <v>3.7578000000003442E-2</v>
      </c>
      <c r="AN61" s="123">
        <f t="shared" si="5"/>
        <v>3.6645000000000039E-2</v>
      </c>
      <c r="AO61" s="123">
        <f t="shared" si="6"/>
        <v>2.6499999999929358E-6</v>
      </c>
      <c r="AP61" s="123">
        <f t="shared" si="7"/>
        <v>3.8140000000019825E-5</v>
      </c>
      <c r="AQ61" s="89">
        <f t="shared" si="8"/>
        <v>-3.3103999999999946E-5</v>
      </c>
      <c r="AR61" s="42" t="str">
        <f t="shared" si="11"/>
        <v/>
      </c>
      <c r="AS61" s="42" t="str">
        <f t="shared" si="9"/>
        <v/>
      </c>
      <c r="AT61" s="42" t="str">
        <f t="shared" si="10"/>
        <v/>
      </c>
      <c r="AX61" s="12"/>
      <c r="AZ61" s="12"/>
    </row>
    <row r="62" spans="2:52" ht="13.5" customHeight="1" thickBot="1" x14ac:dyDescent="0.2">
      <c r="B62" s="290"/>
      <c r="C62" s="29"/>
      <c r="D62" s="187"/>
      <c r="E62" s="58"/>
      <c r="F62" s="190"/>
      <c r="G62" s="190"/>
      <c r="H62" s="190"/>
      <c r="I62" s="58"/>
      <c r="J62" s="58"/>
      <c r="K62" s="189"/>
      <c r="L62" s="259"/>
      <c r="M62" s="259"/>
      <c r="N62" s="58"/>
      <c r="O62" s="30"/>
      <c r="P62" s="58"/>
      <c r="Q62" s="30"/>
      <c r="R62" s="185"/>
      <c r="S62" s="206"/>
      <c r="T62" s="290"/>
      <c r="U62" s="29"/>
      <c r="V62" s="187"/>
      <c r="W62" s="58"/>
      <c r="X62" s="190"/>
      <c r="Y62" s="190"/>
      <c r="Z62" s="190"/>
      <c r="AA62" s="58"/>
      <c r="AB62" s="58"/>
      <c r="AC62" s="189"/>
      <c r="AD62" s="259"/>
      <c r="AE62" s="259"/>
      <c r="AF62" s="58"/>
      <c r="AG62" s="30"/>
      <c r="AH62" s="58"/>
      <c r="AI62" s="30"/>
      <c r="AJ62" s="185"/>
      <c r="AK62" s="208"/>
      <c r="AL62" s="290"/>
      <c r="AM62" s="124" t="str">
        <f t="shared" si="4"/>
        <v/>
      </c>
      <c r="AN62" s="125" t="str">
        <f t="shared" si="5"/>
        <v/>
      </c>
      <c r="AO62" s="125" t="str">
        <f t="shared" si="6"/>
        <v/>
      </c>
      <c r="AP62" s="125" t="str">
        <f t="shared" si="7"/>
        <v/>
      </c>
      <c r="AQ62" s="126" t="str">
        <f t="shared" si="8"/>
        <v/>
      </c>
      <c r="AR62" s="42" t="str">
        <f t="shared" si="11"/>
        <v/>
      </c>
      <c r="AS62" s="42" t="str">
        <f t="shared" si="9"/>
        <v/>
      </c>
      <c r="AT62" s="42" t="str">
        <f t="shared" si="10"/>
        <v/>
      </c>
      <c r="AX62" s="12"/>
      <c r="AZ62" s="12"/>
    </row>
    <row r="63" spans="2:52" x14ac:dyDescent="0.15">
      <c r="B63" s="292" t="s">
        <v>78</v>
      </c>
      <c r="C63" s="27" t="s">
        <v>34</v>
      </c>
      <c r="D63" s="41"/>
      <c r="E63" s="57"/>
      <c r="F63" s="98">
        <v>31.150027999999999</v>
      </c>
      <c r="G63" s="98">
        <v>34.999726000000003</v>
      </c>
      <c r="H63" s="98">
        <v>0.96776512000000003</v>
      </c>
      <c r="I63" s="62">
        <v>0.97475626000000004</v>
      </c>
      <c r="J63" s="62">
        <v>5.3312789999999999E-2</v>
      </c>
      <c r="K63" s="63"/>
      <c r="L63" s="258"/>
      <c r="M63" s="258"/>
      <c r="N63" s="57"/>
      <c r="O63" s="28"/>
      <c r="P63" s="57"/>
      <c r="Q63" s="28"/>
      <c r="R63" s="133"/>
      <c r="S63" s="206"/>
      <c r="T63" s="292" t="s">
        <v>78</v>
      </c>
      <c r="U63" s="27" t="s">
        <v>34</v>
      </c>
      <c r="V63" s="41"/>
      <c r="W63" s="57"/>
      <c r="X63" s="98">
        <v>31.19238</v>
      </c>
      <c r="Y63" s="98">
        <v>35.023910999999998</v>
      </c>
      <c r="Z63" s="98">
        <v>0.96781278000000004</v>
      </c>
      <c r="AA63" s="62">
        <v>0.97487824000000001</v>
      </c>
      <c r="AB63" s="62">
        <v>5.3561218000000001E-2</v>
      </c>
      <c r="AC63" s="63"/>
      <c r="AD63" s="258"/>
      <c r="AE63" s="258"/>
      <c r="AF63" s="57"/>
      <c r="AG63" s="28"/>
      <c r="AH63" s="57"/>
      <c r="AI63" s="28"/>
      <c r="AJ63" s="133"/>
      <c r="AK63" s="208"/>
      <c r="AL63" s="292" t="s">
        <v>78</v>
      </c>
      <c r="AM63" s="121">
        <f t="shared" si="4"/>
        <v>4.2352000000001055E-2</v>
      </c>
      <c r="AN63" s="97">
        <f t="shared" si="5"/>
        <v>2.4184999999995682E-2</v>
      </c>
      <c r="AO63" s="97">
        <f t="shared" si="6"/>
        <v>4.7660000000004921E-5</v>
      </c>
      <c r="AP63" s="97">
        <f t="shared" si="7"/>
        <v>1.21979999999966E-4</v>
      </c>
      <c r="AQ63" s="122">
        <f t="shared" si="8"/>
        <v>2.4842800000000193E-4</v>
      </c>
      <c r="AR63" s="42" t="str">
        <f t="shared" si="11"/>
        <v/>
      </c>
      <c r="AS63" s="42" t="str">
        <f t="shared" si="9"/>
        <v/>
      </c>
      <c r="AT63" s="42" t="str">
        <f t="shared" si="10"/>
        <v/>
      </c>
      <c r="AX63" s="12"/>
      <c r="AZ63" s="12"/>
    </row>
    <row r="64" spans="2:52" ht="12.75" customHeight="1" x14ac:dyDescent="0.15">
      <c r="B64" s="290"/>
      <c r="C64" s="29" t="s">
        <v>35</v>
      </c>
      <c r="D64" s="187"/>
      <c r="E64" s="58"/>
      <c r="F64" s="188">
        <v>34.644005999999997</v>
      </c>
      <c r="G64" s="188">
        <v>37.920558999999997</v>
      </c>
      <c r="H64" s="188">
        <v>0.98025640999999997</v>
      </c>
      <c r="I64" s="64">
        <v>0.98525434000000001</v>
      </c>
      <c r="J64" s="64">
        <v>3.4649632999999999E-2</v>
      </c>
      <c r="K64" s="189"/>
      <c r="L64" s="259"/>
      <c r="M64" s="259"/>
      <c r="N64" s="58"/>
      <c r="O64" s="30"/>
      <c r="P64" s="58"/>
      <c r="Q64" s="30"/>
      <c r="R64" s="134"/>
      <c r="S64" s="206"/>
      <c r="T64" s="290"/>
      <c r="U64" s="29" t="s">
        <v>35</v>
      </c>
      <c r="V64" s="187"/>
      <c r="W64" s="58"/>
      <c r="X64" s="188">
        <v>34.710793000000002</v>
      </c>
      <c r="Y64" s="188">
        <v>37.997245999999997</v>
      </c>
      <c r="Z64" s="188">
        <v>0.98034385000000002</v>
      </c>
      <c r="AA64" s="64">
        <v>0.98550320999999996</v>
      </c>
      <c r="AB64" s="64">
        <v>3.4534785999999998E-2</v>
      </c>
      <c r="AC64" s="189"/>
      <c r="AD64" s="259"/>
      <c r="AE64" s="259"/>
      <c r="AF64" s="58"/>
      <c r="AG64" s="30"/>
      <c r="AH64" s="58"/>
      <c r="AI64" s="30"/>
      <c r="AJ64" s="134"/>
      <c r="AK64" s="208"/>
      <c r="AL64" s="290"/>
      <c r="AM64" s="88">
        <f t="shared" si="4"/>
        <v>6.6787000000005037E-2</v>
      </c>
      <c r="AN64" s="123">
        <f t="shared" si="5"/>
        <v>7.6686999999999728E-2</v>
      </c>
      <c r="AO64" s="123">
        <f t="shared" si="6"/>
        <v>8.74400000000497E-5</v>
      </c>
      <c r="AP64" s="123">
        <f t="shared" si="7"/>
        <v>2.4886999999995663E-4</v>
      </c>
      <c r="AQ64" s="89">
        <f t="shared" si="8"/>
        <v>-1.1484700000000125E-4</v>
      </c>
      <c r="AR64" s="42" t="str">
        <f t="shared" si="11"/>
        <v/>
      </c>
      <c r="AS64" s="42" t="str">
        <f t="shared" si="9"/>
        <v/>
      </c>
      <c r="AT64" s="42" t="str">
        <f t="shared" si="10"/>
        <v/>
      </c>
      <c r="AX64" s="12"/>
      <c r="AZ64" s="12"/>
    </row>
    <row r="65" spans="2:52" ht="12.75" customHeight="1" x14ac:dyDescent="0.15">
      <c r="B65" s="290"/>
      <c r="C65" s="29" t="s">
        <v>36</v>
      </c>
      <c r="D65" s="187"/>
      <c r="E65" s="58"/>
      <c r="F65" s="188">
        <v>38.699170000000002</v>
      </c>
      <c r="G65" s="188">
        <v>42.140926</v>
      </c>
      <c r="H65" s="188">
        <v>0.98981368000000003</v>
      </c>
      <c r="I65" s="64">
        <v>0.99311057000000003</v>
      </c>
      <c r="J65" s="64">
        <v>1.8545010000000001E-2</v>
      </c>
      <c r="K65" s="189"/>
      <c r="L65" s="259"/>
      <c r="M65" s="259"/>
      <c r="N65" s="58"/>
      <c r="O65" s="30"/>
      <c r="P65" s="58"/>
      <c r="Q65" s="30"/>
      <c r="R65" s="134"/>
      <c r="S65" s="206"/>
      <c r="T65" s="290"/>
      <c r="U65" s="29" t="s">
        <v>36</v>
      </c>
      <c r="V65" s="187"/>
      <c r="W65" s="58"/>
      <c r="X65" s="188">
        <v>38.655481999999999</v>
      </c>
      <c r="Y65" s="188">
        <v>42.090415</v>
      </c>
      <c r="Z65" s="188">
        <v>0.98981686999999996</v>
      </c>
      <c r="AA65" s="64">
        <v>0.99308744999999998</v>
      </c>
      <c r="AB65" s="64">
        <v>1.8537547000000001E-2</v>
      </c>
      <c r="AC65" s="189"/>
      <c r="AD65" s="259"/>
      <c r="AE65" s="259"/>
      <c r="AF65" s="58"/>
      <c r="AG65" s="30"/>
      <c r="AH65" s="58"/>
      <c r="AI65" s="30"/>
      <c r="AJ65" s="134"/>
      <c r="AK65" s="208"/>
      <c r="AL65" s="290"/>
      <c r="AM65" s="88">
        <f t="shared" si="4"/>
        <v>-4.3688000000003058E-2</v>
      </c>
      <c r="AN65" s="123">
        <f t="shared" si="5"/>
        <v>-5.0511000000000195E-2</v>
      </c>
      <c r="AO65" s="123">
        <f t="shared" si="6"/>
        <v>3.1899999999307482E-6</v>
      </c>
      <c r="AP65" s="123">
        <f t="shared" si="7"/>
        <v>-2.3120000000043106E-5</v>
      </c>
      <c r="AQ65" s="89">
        <f t="shared" si="8"/>
        <v>-7.4629999999992203E-6</v>
      </c>
      <c r="AR65" s="42" t="str">
        <f t="shared" si="11"/>
        <v/>
      </c>
      <c r="AS65" s="42" t="str">
        <f t="shared" ref="AS65:AS87" si="12">IF(OR(AD65="",L65=""),"",AD65-L65)</f>
        <v/>
      </c>
      <c r="AT65" s="42" t="str">
        <f t="shared" ref="AT65:AT87" si="13">IF(OR(AE65="",M65=""),"",AE65-M65)</f>
        <v/>
      </c>
      <c r="AX65" s="12"/>
      <c r="AZ65" s="12"/>
    </row>
    <row r="66" spans="2:52" ht="12.75" customHeight="1" x14ac:dyDescent="0.15">
      <c r="B66" s="290"/>
      <c r="C66" s="29" t="s">
        <v>38</v>
      </c>
      <c r="D66" s="187"/>
      <c r="E66" s="58"/>
      <c r="F66" s="188">
        <v>42.678696000000002</v>
      </c>
      <c r="G66" s="188">
        <v>45.723976999999998</v>
      </c>
      <c r="H66" s="188">
        <v>0.99411121000000002</v>
      </c>
      <c r="I66" s="64">
        <v>0.99658751999999995</v>
      </c>
      <c r="J66" s="64">
        <v>7.5182165E-3</v>
      </c>
      <c r="K66" s="189"/>
      <c r="L66" s="259"/>
      <c r="M66" s="259"/>
      <c r="N66" s="58"/>
      <c r="O66" s="30"/>
      <c r="P66" s="58"/>
      <c r="Q66" s="30"/>
      <c r="R66" s="134"/>
      <c r="S66" s="206"/>
      <c r="T66" s="290"/>
      <c r="U66" s="29" t="s">
        <v>38</v>
      </c>
      <c r="V66" s="187"/>
      <c r="W66" s="58"/>
      <c r="X66" s="188">
        <v>42.665851000000004</v>
      </c>
      <c r="Y66" s="188">
        <v>45.710695000000001</v>
      </c>
      <c r="Z66" s="188">
        <v>0.99411274000000005</v>
      </c>
      <c r="AA66" s="64">
        <v>0.99658950999999996</v>
      </c>
      <c r="AB66" s="64">
        <v>7.5530717000000004E-3</v>
      </c>
      <c r="AC66" s="189"/>
      <c r="AD66" s="259"/>
      <c r="AE66" s="259"/>
      <c r="AF66" s="58"/>
      <c r="AG66" s="30"/>
      <c r="AH66" s="58"/>
      <c r="AI66" s="30"/>
      <c r="AJ66" s="134"/>
      <c r="AK66" s="208"/>
      <c r="AL66" s="290"/>
      <c r="AM66" s="88">
        <f t="shared" si="4"/>
        <v>-1.2844999999998663E-2</v>
      </c>
      <c r="AN66" s="123">
        <f t="shared" si="5"/>
        <v>-1.3281999999996685E-2</v>
      </c>
      <c r="AO66" s="123">
        <f t="shared" si="6"/>
        <v>1.5300000000273428E-6</v>
      </c>
      <c r="AP66" s="123">
        <f t="shared" si="7"/>
        <v>1.9900000000072637E-6</v>
      </c>
      <c r="AQ66" s="89">
        <f t="shared" si="8"/>
        <v>3.4855200000000371E-5</v>
      </c>
      <c r="AR66" s="42" t="str">
        <f t="shared" si="11"/>
        <v/>
      </c>
      <c r="AS66" s="42" t="str">
        <f t="shared" si="12"/>
        <v/>
      </c>
      <c r="AT66" s="42" t="str">
        <f t="shared" si="13"/>
        <v/>
      </c>
      <c r="AX66" s="12"/>
      <c r="AZ66" s="12"/>
    </row>
    <row r="67" spans="2:52" ht="13.5" customHeight="1" thickBot="1" x14ac:dyDescent="0.2">
      <c r="B67" s="290"/>
      <c r="C67" s="29"/>
      <c r="D67" s="187"/>
      <c r="E67" s="58"/>
      <c r="F67" s="190"/>
      <c r="G67" s="190"/>
      <c r="H67" s="190"/>
      <c r="I67" s="58"/>
      <c r="J67" s="58"/>
      <c r="K67" s="189"/>
      <c r="L67" s="259"/>
      <c r="M67" s="259"/>
      <c r="N67" s="58"/>
      <c r="O67" s="30"/>
      <c r="P67" s="58"/>
      <c r="Q67" s="30"/>
      <c r="R67" s="185"/>
      <c r="S67" s="206"/>
      <c r="T67" s="290"/>
      <c r="U67" s="29"/>
      <c r="V67" s="187"/>
      <c r="W67" s="58"/>
      <c r="X67" s="190"/>
      <c r="Y67" s="190"/>
      <c r="Z67" s="190"/>
      <c r="AA67" s="58"/>
      <c r="AB67" s="58"/>
      <c r="AC67" s="189"/>
      <c r="AD67" s="259"/>
      <c r="AE67" s="259"/>
      <c r="AF67" s="58"/>
      <c r="AG67" s="30"/>
      <c r="AH67" s="58"/>
      <c r="AI67" s="30"/>
      <c r="AJ67" s="185"/>
      <c r="AK67" s="208"/>
      <c r="AL67" s="290"/>
      <c r="AM67" s="124" t="str">
        <f t="shared" si="4"/>
        <v/>
      </c>
      <c r="AN67" s="125" t="str">
        <f t="shared" si="5"/>
        <v/>
      </c>
      <c r="AO67" s="125" t="str">
        <f t="shared" si="6"/>
        <v/>
      </c>
      <c r="AP67" s="125" t="str">
        <f t="shared" si="7"/>
        <v/>
      </c>
      <c r="AQ67" s="126" t="str">
        <f t="shared" si="8"/>
        <v/>
      </c>
      <c r="AR67" s="42" t="str">
        <f t="shared" si="11"/>
        <v/>
      </c>
      <c r="AS67" s="42" t="str">
        <f t="shared" si="12"/>
        <v/>
      </c>
      <c r="AT67" s="42" t="str">
        <f t="shared" si="13"/>
        <v/>
      </c>
      <c r="AX67" s="12"/>
      <c r="AZ67" s="12"/>
    </row>
    <row r="68" spans="2:52" x14ac:dyDescent="0.15">
      <c r="B68" s="292" t="s">
        <v>79</v>
      </c>
      <c r="C68" s="27" t="s">
        <v>34</v>
      </c>
      <c r="D68" s="41"/>
      <c r="E68" s="57"/>
      <c r="F68" s="98">
        <v>30.6767</v>
      </c>
      <c r="G68" s="98">
        <v>34.446821999999997</v>
      </c>
      <c r="H68" s="98">
        <v>0.96457795000000002</v>
      </c>
      <c r="I68" s="62">
        <v>0.97200560000000003</v>
      </c>
      <c r="J68" s="62">
        <v>5.6150787000000001E-2</v>
      </c>
      <c r="K68" s="63"/>
      <c r="L68" s="258"/>
      <c r="M68" s="258"/>
      <c r="N68" s="57"/>
      <c r="O68" s="28"/>
      <c r="P68" s="57"/>
      <c r="Q68" s="28"/>
      <c r="R68" s="133"/>
      <c r="S68" s="206"/>
      <c r="T68" s="292" t="s">
        <v>79</v>
      </c>
      <c r="U68" s="27" t="s">
        <v>34</v>
      </c>
      <c r="V68" s="41"/>
      <c r="W68" s="57"/>
      <c r="X68" s="98">
        <v>30.690418000000001</v>
      </c>
      <c r="Y68" s="98">
        <v>34.466546000000001</v>
      </c>
      <c r="Z68" s="98">
        <v>0.96453776999999996</v>
      </c>
      <c r="AA68" s="62">
        <v>0.97193761000000001</v>
      </c>
      <c r="AB68" s="62">
        <v>5.6134187000000002E-2</v>
      </c>
      <c r="AC68" s="63"/>
      <c r="AD68" s="258"/>
      <c r="AE68" s="258"/>
      <c r="AF68" s="57"/>
      <c r="AG68" s="28"/>
      <c r="AH68" s="57"/>
      <c r="AI68" s="28"/>
      <c r="AJ68" s="133"/>
      <c r="AK68" s="208"/>
      <c r="AL68" s="292" t="s">
        <v>79</v>
      </c>
      <c r="AM68" s="121">
        <f t="shared" si="4"/>
        <v>1.3718000000000785E-2</v>
      </c>
      <c r="AN68" s="97">
        <f t="shared" si="5"/>
        <v>1.9724000000003628E-2</v>
      </c>
      <c r="AO68" s="97">
        <f t="shared" si="6"/>
        <v>-4.0180000000056282E-5</v>
      </c>
      <c r="AP68" s="97">
        <f t="shared" si="7"/>
        <v>-6.7990000000017758E-5</v>
      </c>
      <c r="AQ68" s="122">
        <f t="shared" si="8"/>
        <v>-1.659999999999856E-5</v>
      </c>
      <c r="AR68" s="42" t="str">
        <f t="shared" si="11"/>
        <v/>
      </c>
      <c r="AS68" s="42" t="str">
        <f t="shared" si="12"/>
        <v/>
      </c>
      <c r="AT68" s="42" t="str">
        <f t="shared" si="13"/>
        <v/>
      </c>
      <c r="AX68" s="12"/>
      <c r="AZ68" s="12"/>
    </row>
    <row r="69" spans="2:52" ht="12.75" customHeight="1" x14ac:dyDescent="0.15">
      <c r="B69" s="290"/>
      <c r="C69" s="29" t="s">
        <v>35</v>
      </c>
      <c r="D69" s="187"/>
      <c r="E69" s="58"/>
      <c r="F69" s="188">
        <v>34.60248</v>
      </c>
      <c r="G69" s="188">
        <v>37.922269999999997</v>
      </c>
      <c r="H69" s="188">
        <v>0.97995989999999999</v>
      </c>
      <c r="I69" s="64">
        <v>0.98523698999999998</v>
      </c>
      <c r="J69" s="64">
        <v>3.4424349999999999E-2</v>
      </c>
      <c r="K69" s="189"/>
      <c r="L69" s="259"/>
      <c r="M69" s="259"/>
      <c r="N69" s="58"/>
      <c r="O69" s="30"/>
      <c r="P69" s="58"/>
      <c r="Q69" s="30"/>
      <c r="R69" s="134"/>
      <c r="S69" s="206"/>
      <c r="T69" s="290"/>
      <c r="U69" s="29" t="s">
        <v>35</v>
      </c>
      <c r="V69" s="187"/>
      <c r="W69" s="58"/>
      <c r="X69" s="188">
        <v>34.637911000000003</v>
      </c>
      <c r="Y69" s="188">
        <v>37.959994999999999</v>
      </c>
      <c r="Z69" s="188">
        <v>0.98000670000000001</v>
      </c>
      <c r="AA69" s="64">
        <v>0.98534524999999995</v>
      </c>
      <c r="AB69" s="64">
        <v>3.4195620000000003E-2</v>
      </c>
      <c r="AC69" s="189"/>
      <c r="AD69" s="259"/>
      <c r="AE69" s="259"/>
      <c r="AF69" s="58"/>
      <c r="AG69" s="30"/>
      <c r="AH69" s="58"/>
      <c r="AI69" s="30"/>
      <c r="AJ69" s="134"/>
      <c r="AK69" s="208"/>
      <c r="AL69" s="290"/>
      <c r="AM69" s="88">
        <f t="shared" si="4"/>
        <v>3.5431000000002655E-2</v>
      </c>
      <c r="AN69" s="123">
        <f t="shared" si="5"/>
        <v>3.7725000000001785E-2</v>
      </c>
      <c r="AO69" s="123">
        <f t="shared" si="6"/>
        <v>4.6800000000013497E-5</v>
      </c>
      <c r="AP69" s="123">
        <f t="shared" si="7"/>
        <v>1.0825999999997116E-4</v>
      </c>
      <c r="AQ69" s="89">
        <f t="shared" si="8"/>
        <v>-2.2872999999999644E-4</v>
      </c>
      <c r="AR69" s="42" t="str">
        <f t="shared" si="11"/>
        <v/>
      </c>
      <c r="AS69" s="42" t="str">
        <f t="shared" si="12"/>
        <v/>
      </c>
      <c r="AT69" s="42" t="str">
        <f t="shared" si="13"/>
        <v/>
      </c>
      <c r="AX69" s="12"/>
      <c r="AZ69" s="12"/>
    </row>
    <row r="70" spans="2:52" ht="12.75" customHeight="1" x14ac:dyDescent="0.15">
      <c r="B70" s="290"/>
      <c r="C70" s="29" t="s">
        <v>36</v>
      </c>
      <c r="D70" s="187"/>
      <c r="E70" s="58"/>
      <c r="F70" s="188">
        <v>38.780178999999997</v>
      </c>
      <c r="G70" s="188">
        <v>42.192261000000002</v>
      </c>
      <c r="H70" s="188">
        <v>0.98998156000000004</v>
      </c>
      <c r="I70" s="64">
        <v>0.99332648999999995</v>
      </c>
      <c r="J70" s="64">
        <v>1.8060937999999999E-2</v>
      </c>
      <c r="K70" s="189"/>
      <c r="L70" s="259"/>
      <c r="M70" s="259"/>
      <c r="N70" s="58"/>
      <c r="O70" s="30"/>
      <c r="P70" s="58"/>
      <c r="Q70" s="30"/>
      <c r="R70" s="134"/>
      <c r="S70" s="206"/>
      <c r="T70" s="290"/>
      <c r="U70" s="29" t="s">
        <v>36</v>
      </c>
      <c r="V70" s="187"/>
      <c r="W70" s="58"/>
      <c r="X70" s="188">
        <v>38.796491000000003</v>
      </c>
      <c r="Y70" s="188">
        <v>42.185724999999998</v>
      </c>
      <c r="Z70" s="188">
        <v>0.98996192000000005</v>
      </c>
      <c r="AA70" s="64">
        <v>0.99331139000000002</v>
      </c>
      <c r="AB70" s="64">
        <v>1.8115218999999998E-2</v>
      </c>
      <c r="AC70" s="189"/>
      <c r="AD70" s="259"/>
      <c r="AE70" s="259"/>
      <c r="AF70" s="58"/>
      <c r="AG70" s="30"/>
      <c r="AH70" s="58"/>
      <c r="AI70" s="30"/>
      <c r="AJ70" s="134"/>
      <c r="AK70" s="208"/>
      <c r="AL70" s="290"/>
      <c r="AM70" s="88">
        <f t="shared" si="4"/>
        <v>1.6312000000006321E-2</v>
      </c>
      <c r="AN70" s="123">
        <f t="shared" si="5"/>
        <v>-6.5360000000040941E-3</v>
      </c>
      <c r="AO70" s="123">
        <f t="shared" si="6"/>
        <v>-1.9639999999987445E-5</v>
      </c>
      <c r="AP70" s="123">
        <f t="shared" si="7"/>
        <v>-1.509999999993461E-5</v>
      </c>
      <c r="AQ70" s="89">
        <f t="shared" si="8"/>
        <v>5.4280999999999774E-5</v>
      </c>
      <c r="AR70" s="42" t="str">
        <f t="shared" si="11"/>
        <v/>
      </c>
      <c r="AS70" s="42" t="str">
        <f t="shared" si="12"/>
        <v/>
      </c>
      <c r="AT70" s="42" t="str">
        <f t="shared" si="13"/>
        <v/>
      </c>
      <c r="AX70" s="12"/>
      <c r="AZ70" s="12"/>
    </row>
    <row r="71" spans="2:52" ht="12.75" customHeight="1" x14ac:dyDescent="0.15">
      <c r="B71" s="290"/>
      <c r="C71" s="29" t="s">
        <v>38</v>
      </c>
      <c r="D71" s="187"/>
      <c r="E71" s="58"/>
      <c r="F71" s="188">
        <v>42.907961999999998</v>
      </c>
      <c r="G71" s="188">
        <v>45.870229999999999</v>
      </c>
      <c r="H71" s="188">
        <v>0.99421152999999995</v>
      </c>
      <c r="I71" s="64">
        <v>0.99677667999999997</v>
      </c>
      <c r="J71" s="64">
        <v>7.4163833999999996E-3</v>
      </c>
      <c r="K71" s="189"/>
      <c r="L71" s="259"/>
      <c r="M71" s="259"/>
      <c r="N71" s="58"/>
      <c r="O71" s="30"/>
      <c r="P71" s="58"/>
      <c r="Q71" s="30"/>
      <c r="R71" s="134"/>
      <c r="S71" s="206"/>
      <c r="T71" s="290"/>
      <c r="U71" s="29" t="s">
        <v>38</v>
      </c>
      <c r="V71" s="187"/>
      <c r="W71" s="58"/>
      <c r="X71" s="188">
        <v>42.909981999999999</v>
      </c>
      <c r="Y71" s="188">
        <v>45.876448000000003</v>
      </c>
      <c r="Z71" s="188">
        <v>0.99421068999999995</v>
      </c>
      <c r="AA71" s="64">
        <v>0.99677625999999997</v>
      </c>
      <c r="AB71" s="64">
        <v>7.4042999999999999E-3</v>
      </c>
      <c r="AC71" s="189"/>
      <c r="AD71" s="259"/>
      <c r="AE71" s="259"/>
      <c r="AF71" s="58"/>
      <c r="AG71" s="30"/>
      <c r="AH71" s="58"/>
      <c r="AI71" s="30"/>
      <c r="AJ71" s="134"/>
      <c r="AK71" s="208"/>
      <c r="AL71" s="290"/>
      <c r="AM71" s="88">
        <f t="shared" si="4"/>
        <v>2.0200000000016871E-3</v>
      </c>
      <c r="AN71" s="123">
        <f t="shared" si="5"/>
        <v>6.2180000000040536E-3</v>
      </c>
      <c r="AO71" s="123">
        <f t="shared" si="6"/>
        <v>-8.400000000019503E-7</v>
      </c>
      <c r="AP71" s="123">
        <f t="shared" si="7"/>
        <v>-4.2000000000097515E-7</v>
      </c>
      <c r="AQ71" s="89">
        <f t="shared" si="8"/>
        <v>-1.2083399999999675E-5</v>
      </c>
      <c r="AR71" s="42" t="str">
        <f t="shared" si="11"/>
        <v/>
      </c>
      <c r="AS71" s="42" t="str">
        <f t="shared" si="12"/>
        <v/>
      </c>
      <c r="AT71" s="42" t="str">
        <f t="shared" si="13"/>
        <v/>
      </c>
      <c r="AX71" s="12"/>
      <c r="AZ71" s="12"/>
    </row>
    <row r="72" spans="2:52" ht="13.5" customHeight="1" thickBot="1" x14ac:dyDescent="0.2">
      <c r="B72" s="290"/>
      <c r="C72" s="29"/>
      <c r="D72" s="187"/>
      <c r="E72" s="58"/>
      <c r="F72" s="190"/>
      <c r="G72" s="190"/>
      <c r="H72" s="190"/>
      <c r="I72" s="58"/>
      <c r="J72" s="58"/>
      <c r="K72" s="189"/>
      <c r="L72" s="259"/>
      <c r="M72" s="259"/>
      <c r="N72" s="58"/>
      <c r="O72" s="30"/>
      <c r="P72" s="58"/>
      <c r="Q72" s="30"/>
      <c r="R72" s="185"/>
      <c r="S72" s="206"/>
      <c r="T72" s="290"/>
      <c r="U72" s="29"/>
      <c r="V72" s="187"/>
      <c r="W72" s="58"/>
      <c r="X72" s="190"/>
      <c r="Y72" s="190"/>
      <c r="Z72" s="190"/>
      <c r="AA72" s="58"/>
      <c r="AB72" s="58"/>
      <c r="AC72" s="189"/>
      <c r="AD72" s="259"/>
      <c r="AE72" s="259"/>
      <c r="AF72" s="58"/>
      <c r="AG72" s="30"/>
      <c r="AH72" s="58"/>
      <c r="AI72" s="30"/>
      <c r="AJ72" s="185"/>
      <c r="AK72" s="208"/>
      <c r="AL72" s="290"/>
      <c r="AM72" s="124" t="str">
        <f t="shared" si="4"/>
        <v/>
      </c>
      <c r="AN72" s="125" t="str">
        <f t="shared" si="5"/>
        <v/>
      </c>
      <c r="AO72" s="125" t="str">
        <f t="shared" si="6"/>
        <v/>
      </c>
      <c r="AP72" s="125" t="str">
        <f t="shared" si="7"/>
        <v/>
      </c>
      <c r="AQ72" s="126" t="str">
        <f t="shared" si="8"/>
        <v/>
      </c>
      <c r="AR72" s="42" t="str">
        <f t="shared" si="11"/>
        <v/>
      </c>
      <c r="AS72" s="42" t="str">
        <f t="shared" si="12"/>
        <v/>
      </c>
      <c r="AT72" s="42" t="str">
        <f t="shared" si="13"/>
        <v/>
      </c>
      <c r="AX72" s="12"/>
      <c r="AZ72" s="12"/>
    </row>
    <row r="73" spans="2:52" x14ac:dyDescent="0.15">
      <c r="B73" s="292" t="s">
        <v>80</v>
      </c>
      <c r="C73" s="27" t="s">
        <v>34</v>
      </c>
      <c r="D73" s="41"/>
      <c r="E73" s="57"/>
      <c r="F73" s="98">
        <v>30.788886000000002</v>
      </c>
      <c r="G73" s="98">
        <v>34.633276000000002</v>
      </c>
      <c r="H73" s="98">
        <v>0.96726694000000002</v>
      </c>
      <c r="I73" s="62">
        <v>0.97399035</v>
      </c>
      <c r="J73" s="62">
        <v>5.3186803999999997E-2</v>
      </c>
      <c r="K73" s="63"/>
      <c r="L73" s="258"/>
      <c r="M73" s="258"/>
      <c r="N73" s="57"/>
      <c r="O73" s="28"/>
      <c r="P73" s="57"/>
      <c r="Q73" s="28"/>
      <c r="R73" s="133"/>
      <c r="S73" s="206"/>
      <c r="T73" s="292" t="s">
        <v>80</v>
      </c>
      <c r="U73" s="27" t="s">
        <v>34</v>
      </c>
      <c r="V73" s="41"/>
      <c r="W73" s="57"/>
      <c r="X73" s="98">
        <v>30.802502</v>
      </c>
      <c r="Y73" s="98">
        <v>34.648784999999997</v>
      </c>
      <c r="Z73" s="98">
        <v>0.96721491000000004</v>
      </c>
      <c r="AA73" s="62">
        <v>0.97404542999999999</v>
      </c>
      <c r="AB73" s="62">
        <v>5.3112659999999999E-2</v>
      </c>
      <c r="AC73" s="63"/>
      <c r="AD73" s="258"/>
      <c r="AE73" s="258"/>
      <c r="AF73" s="57"/>
      <c r="AG73" s="28"/>
      <c r="AH73" s="57"/>
      <c r="AI73" s="28"/>
      <c r="AJ73" s="133"/>
      <c r="AK73" s="208"/>
      <c r="AL73" s="292" t="s">
        <v>80</v>
      </c>
      <c r="AM73" s="121">
        <f t="shared" si="4"/>
        <v>1.3615999999998962E-2</v>
      </c>
      <c r="AN73" s="97">
        <f t="shared" si="5"/>
        <v>1.5508999999994444E-2</v>
      </c>
      <c r="AO73" s="97">
        <f t="shared" si="6"/>
        <v>-5.2029999999980703E-5</v>
      </c>
      <c r="AP73" s="97">
        <f t="shared" si="7"/>
        <v>5.5079999999985141E-5</v>
      </c>
      <c r="AQ73" s="122">
        <f t="shared" si="8"/>
        <v>-7.4143999999998211E-5</v>
      </c>
      <c r="AR73" s="42" t="str">
        <f t="shared" si="11"/>
        <v/>
      </c>
      <c r="AS73" s="42" t="str">
        <f t="shared" si="12"/>
        <v/>
      </c>
      <c r="AT73" s="42" t="str">
        <f t="shared" si="13"/>
        <v/>
      </c>
      <c r="AX73" s="12"/>
      <c r="AZ73" s="12"/>
    </row>
    <row r="74" spans="2:52" ht="12.75" customHeight="1" x14ac:dyDescent="0.15">
      <c r="B74" s="290"/>
      <c r="C74" s="29" t="s">
        <v>35</v>
      </c>
      <c r="D74" s="187"/>
      <c r="E74" s="58"/>
      <c r="F74" s="188">
        <v>34.779259000000003</v>
      </c>
      <c r="G74" s="188">
        <v>38.213541999999997</v>
      </c>
      <c r="H74" s="188">
        <v>0.98084150999999997</v>
      </c>
      <c r="I74" s="64">
        <v>0.98593876000000003</v>
      </c>
      <c r="J74" s="64">
        <v>3.2702192999999997E-2</v>
      </c>
      <c r="K74" s="189"/>
      <c r="L74" s="259"/>
      <c r="M74" s="259"/>
      <c r="N74" s="58"/>
      <c r="O74" s="30"/>
      <c r="P74" s="58"/>
      <c r="Q74" s="30"/>
      <c r="R74" s="134"/>
      <c r="S74" s="206"/>
      <c r="T74" s="290"/>
      <c r="U74" s="29" t="s">
        <v>35</v>
      </c>
      <c r="V74" s="187"/>
      <c r="W74" s="58"/>
      <c r="X74" s="188">
        <v>34.831961999999997</v>
      </c>
      <c r="Y74" s="188">
        <v>38.266463000000002</v>
      </c>
      <c r="Z74" s="188">
        <v>0.98087444000000001</v>
      </c>
      <c r="AA74" s="64">
        <v>0.98608068000000004</v>
      </c>
      <c r="AB74" s="64">
        <v>3.2611913999999999E-2</v>
      </c>
      <c r="AC74" s="189"/>
      <c r="AD74" s="259"/>
      <c r="AE74" s="259"/>
      <c r="AF74" s="58"/>
      <c r="AG74" s="30"/>
      <c r="AH74" s="58"/>
      <c r="AI74" s="30"/>
      <c r="AJ74" s="134"/>
      <c r="AK74" s="208"/>
      <c r="AL74" s="290"/>
      <c r="AM74" s="88">
        <f t="shared" si="4"/>
        <v>5.2702999999993949E-2</v>
      </c>
      <c r="AN74" s="123">
        <f t="shared" si="5"/>
        <v>5.2921000000004881E-2</v>
      </c>
      <c r="AO74" s="123">
        <f t="shared" si="6"/>
        <v>3.2930000000042092E-5</v>
      </c>
      <c r="AP74" s="123">
        <f t="shared" si="7"/>
        <v>1.4192000000001759E-4</v>
      </c>
      <c r="AQ74" s="89">
        <f t="shared" si="8"/>
        <v>-9.0278999999998666E-5</v>
      </c>
      <c r="AR74" s="42" t="str">
        <f t="shared" si="11"/>
        <v/>
      </c>
      <c r="AS74" s="42" t="str">
        <f t="shared" si="12"/>
        <v/>
      </c>
      <c r="AT74" s="42" t="str">
        <f t="shared" si="13"/>
        <v/>
      </c>
      <c r="AX74" s="12"/>
      <c r="AZ74" s="12"/>
    </row>
    <row r="75" spans="2:52" ht="12.75" customHeight="1" x14ac:dyDescent="0.15">
      <c r="B75" s="290"/>
      <c r="C75" s="29" t="s">
        <v>36</v>
      </c>
      <c r="D75" s="187"/>
      <c r="E75" s="58"/>
      <c r="F75" s="188">
        <v>39.060662999999998</v>
      </c>
      <c r="G75" s="188">
        <v>42.35051</v>
      </c>
      <c r="H75" s="188">
        <v>0.99011786000000002</v>
      </c>
      <c r="I75" s="64">
        <v>0.99330673000000003</v>
      </c>
      <c r="J75" s="64">
        <v>1.7170995000000001E-2</v>
      </c>
      <c r="K75" s="189"/>
      <c r="L75" s="259"/>
      <c r="M75" s="259"/>
      <c r="N75" s="58"/>
      <c r="O75" s="30"/>
      <c r="P75" s="58"/>
      <c r="Q75" s="30"/>
      <c r="R75" s="134"/>
      <c r="S75" s="206"/>
      <c r="T75" s="290"/>
      <c r="U75" s="29" t="s">
        <v>36</v>
      </c>
      <c r="V75" s="187"/>
      <c r="W75" s="58"/>
      <c r="X75" s="188">
        <v>39.054322999999997</v>
      </c>
      <c r="Y75" s="188">
        <v>42.357411999999997</v>
      </c>
      <c r="Z75" s="188">
        <v>0.99011247999999996</v>
      </c>
      <c r="AA75" s="64">
        <v>0.99334032999999999</v>
      </c>
      <c r="AB75" s="64">
        <v>1.7171582000000001E-2</v>
      </c>
      <c r="AC75" s="189"/>
      <c r="AD75" s="259"/>
      <c r="AE75" s="259"/>
      <c r="AF75" s="58"/>
      <c r="AG75" s="30"/>
      <c r="AH75" s="58"/>
      <c r="AI75" s="30"/>
      <c r="AJ75" s="134"/>
      <c r="AK75" s="208"/>
      <c r="AL75" s="290"/>
      <c r="AM75" s="88">
        <f t="shared" si="4"/>
        <v>-6.3400000000015666E-3</v>
      </c>
      <c r="AN75" s="123">
        <f t="shared" si="5"/>
        <v>6.9019999999966331E-3</v>
      </c>
      <c r="AO75" s="123">
        <f t="shared" si="6"/>
        <v>-5.3800000000547854E-6</v>
      </c>
      <c r="AP75" s="123">
        <f t="shared" si="7"/>
        <v>3.359999999996699E-5</v>
      </c>
      <c r="AQ75" s="89">
        <f t="shared" si="8"/>
        <v>5.869999999998099E-7</v>
      </c>
      <c r="AR75" s="42" t="str">
        <f t="shared" si="11"/>
        <v/>
      </c>
      <c r="AS75" s="42" t="str">
        <f t="shared" si="12"/>
        <v/>
      </c>
      <c r="AT75" s="42" t="str">
        <f t="shared" si="13"/>
        <v/>
      </c>
      <c r="AX75" s="12"/>
      <c r="AZ75" s="12"/>
    </row>
    <row r="76" spans="2:52" ht="12.75" customHeight="1" x14ac:dyDescent="0.15">
      <c r="B76" s="290"/>
      <c r="C76" s="29" t="s">
        <v>38</v>
      </c>
      <c r="D76" s="187"/>
      <c r="E76" s="58"/>
      <c r="F76" s="188">
        <v>42.960166999999998</v>
      </c>
      <c r="G76" s="188">
        <v>45.923957000000001</v>
      </c>
      <c r="H76" s="188">
        <v>0.99428154000000002</v>
      </c>
      <c r="I76" s="64">
        <v>0.99677775999999996</v>
      </c>
      <c r="J76" s="64">
        <v>7.6289060000000004E-3</v>
      </c>
      <c r="K76" s="189"/>
      <c r="L76" s="259"/>
      <c r="M76" s="259"/>
      <c r="N76" s="58"/>
      <c r="O76" s="30"/>
      <c r="P76" s="58"/>
      <c r="Q76" s="30"/>
      <c r="R76" s="134"/>
      <c r="S76" s="206"/>
      <c r="T76" s="290"/>
      <c r="U76" s="29" t="s">
        <v>38</v>
      </c>
      <c r="V76" s="187"/>
      <c r="W76" s="58"/>
      <c r="X76" s="188">
        <v>42.974713999999999</v>
      </c>
      <c r="Y76" s="188">
        <v>45.938304000000002</v>
      </c>
      <c r="Z76" s="188">
        <v>0.99429093999999996</v>
      </c>
      <c r="AA76" s="64">
        <v>0.99678602000000005</v>
      </c>
      <c r="AB76" s="64">
        <v>7.6125934999999997E-3</v>
      </c>
      <c r="AC76" s="189"/>
      <c r="AD76" s="259"/>
      <c r="AE76" s="259"/>
      <c r="AF76" s="58"/>
      <c r="AG76" s="30"/>
      <c r="AH76" s="58"/>
      <c r="AI76" s="30"/>
      <c r="AJ76" s="134"/>
      <c r="AK76" s="208"/>
      <c r="AL76" s="290"/>
      <c r="AM76" s="88">
        <f t="shared" si="4"/>
        <v>1.454700000000031E-2</v>
      </c>
      <c r="AN76" s="123">
        <f t="shared" si="5"/>
        <v>1.4347000000000776E-2</v>
      </c>
      <c r="AO76" s="123">
        <f t="shared" si="6"/>
        <v>9.3999999999372363E-6</v>
      </c>
      <c r="AP76" s="123">
        <f t="shared" si="7"/>
        <v>8.2600000000931928E-6</v>
      </c>
      <c r="AQ76" s="89">
        <f t="shared" si="8"/>
        <v>-1.6312500000000701E-5</v>
      </c>
      <c r="AR76" s="42" t="str">
        <f t="shared" si="11"/>
        <v/>
      </c>
      <c r="AS76" s="42" t="str">
        <f t="shared" si="12"/>
        <v/>
      </c>
      <c r="AT76" s="42" t="str">
        <f t="shared" si="13"/>
        <v/>
      </c>
      <c r="AX76" s="12"/>
      <c r="AZ76" s="12"/>
    </row>
    <row r="77" spans="2:52" ht="13.5" customHeight="1" thickBot="1" x14ac:dyDescent="0.2">
      <c r="B77" s="290"/>
      <c r="C77" s="29"/>
      <c r="D77" s="187"/>
      <c r="E77" s="58"/>
      <c r="F77" s="190"/>
      <c r="G77" s="190"/>
      <c r="H77" s="190"/>
      <c r="I77" s="58"/>
      <c r="J77" s="58"/>
      <c r="K77" s="189"/>
      <c r="L77" s="259"/>
      <c r="M77" s="259"/>
      <c r="N77" s="58"/>
      <c r="O77" s="30"/>
      <c r="P77" s="58"/>
      <c r="Q77" s="30"/>
      <c r="R77" s="185"/>
      <c r="S77" s="206"/>
      <c r="T77" s="290"/>
      <c r="U77" s="29"/>
      <c r="V77" s="187"/>
      <c r="W77" s="58"/>
      <c r="X77" s="190"/>
      <c r="Y77" s="190"/>
      <c r="Z77" s="190"/>
      <c r="AA77" s="58"/>
      <c r="AB77" s="58"/>
      <c r="AC77" s="189"/>
      <c r="AD77" s="259"/>
      <c r="AE77" s="259"/>
      <c r="AF77" s="58"/>
      <c r="AG77" s="30"/>
      <c r="AH77" s="58"/>
      <c r="AI77" s="30"/>
      <c r="AJ77" s="185"/>
      <c r="AK77" s="208"/>
      <c r="AL77" s="290"/>
      <c r="AM77" s="124" t="str">
        <f t="shared" si="4"/>
        <v/>
      </c>
      <c r="AN77" s="125" t="str">
        <f t="shared" si="5"/>
        <v/>
      </c>
      <c r="AO77" s="125" t="str">
        <f t="shared" si="6"/>
        <v/>
      </c>
      <c r="AP77" s="125" t="str">
        <f t="shared" si="7"/>
        <v/>
      </c>
      <c r="AQ77" s="126" t="str">
        <f t="shared" si="8"/>
        <v/>
      </c>
      <c r="AR77" s="42" t="str">
        <f t="shared" si="11"/>
        <v/>
      </c>
      <c r="AS77" s="42" t="str">
        <f t="shared" si="12"/>
        <v/>
      </c>
      <c r="AT77" s="42" t="str">
        <f t="shared" si="13"/>
        <v/>
      </c>
      <c r="AX77" s="12"/>
      <c r="AZ77" s="12"/>
    </row>
    <row r="78" spans="2:52" x14ac:dyDescent="0.15">
      <c r="B78" s="292" t="s">
        <v>81</v>
      </c>
      <c r="C78" s="27" t="s">
        <v>34</v>
      </c>
      <c r="D78" s="41"/>
      <c r="E78" s="57"/>
      <c r="F78" s="98">
        <v>31.313012000000001</v>
      </c>
      <c r="G78" s="98">
        <v>34.620519000000002</v>
      </c>
      <c r="H78" s="98">
        <v>0.96880933000000002</v>
      </c>
      <c r="I78" s="62">
        <v>0.97572481</v>
      </c>
      <c r="J78" s="62">
        <v>5.2420355000000002E-2</v>
      </c>
      <c r="K78" s="63"/>
      <c r="L78" s="258"/>
      <c r="M78" s="258"/>
      <c r="N78" s="57"/>
      <c r="O78" s="28"/>
      <c r="P78" s="57"/>
      <c r="Q78" s="28"/>
      <c r="R78" s="133"/>
      <c r="S78" s="206"/>
      <c r="T78" s="292" t="s">
        <v>81</v>
      </c>
      <c r="U78" s="27" t="s">
        <v>34</v>
      </c>
      <c r="V78" s="41"/>
      <c r="W78" s="57"/>
      <c r="X78" s="98">
        <v>31.358150999999999</v>
      </c>
      <c r="Y78" s="98">
        <v>34.676658000000003</v>
      </c>
      <c r="Z78" s="98">
        <v>0.96883746000000004</v>
      </c>
      <c r="AA78" s="62">
        <v>0.97588315999999997</v>
      </c>
      <c r="AB78" s="62">
        <v>5.2191007999999997E-2</v>
      </c>
      <c r="AC78" s="63"/>
      <c r="AD78" s="258"/>
      <c r="AE78" s="258"/>
      <c r="AF78" s="57"/>
      <c r="AG78" s="28"/>
      <c r="AH78" s="57"/>
      <c r="AI78" s="28"/>
      <c r="AJ78" s="133"/>
      <c r="AK78" s="208"/>
      <c r="AL78" s="292" t="s">
        <v>81</v>
      </c>
      <c r="AM78" s="121">
        <f t="shared" si="4"/>
        <v>4.513899999999893E-2</v>
      </c>
      <c r="AN78" s="97">
        <f t="shared" si="5"/>
        <v>5.6139000000001715E-2</v>
      </c>
      <c r="AO78" s="97">
        <f t="shared" si="6"/>
        <v>2.8130000000015087E-5</v>
      </c>
      <c r="AP78" s="97">
        <f t="shared" si="7"/>
        <v>1.5834999999997379E-4</v>
      </c>
      <c r="AQ78" s="122">
        <f t="shared" si="8"/>
        <v>-2.2934700000000474E-4</v>
      </c>
      <c r="AR78" s="42" t="str">
        <f t="shared" si="11"/>
        <v/>
      </c>
      <c r="AS78" s="42" t="str">
        <f t="shared" si="12"/>
        <v/>
      </c>
      <c r="AT78" s="42" t="str">
        <f t="shared" si="13"/>
        <v/>
      </c>
      <c r="AX78" s="12"/>
      <c r="AZ78" s="12"/>
    </row>
    <row r="79" spans="2:52" ht="12.75" customHeight="1" x14ac:dyDescent="0.15">
      <c r="B79" s="290"/>
      <c r="C79" s="29" t="s">
        <v>35</v>
      </c>
      <c r="D79" s="187"/>
      <c r="E79" s="58"/>
      <c r="F79" s="188">
        <v>35.153416</v>
      </c>
      <c r="G79" s="188">
        <v>38.387054999999997</v>
      </c>
      <c r="H79" s="188">
        <v>0.98128757</v>
      </c>
      <c r="I79" s="64">
        <v>0.98659801000000003</v>
      </c>
      <c r="J79" s="64">
        <v>3.1806359999999999E-2</v>
      </c>
      <c r="K79" s="189"/>
      <c r="L79" s="259"/>
      <c r="M79" s="259"/>
      <c r="N79" s="58"/>
      <c r="O79" s="30"/>
      <c r="P79" s="58"/>
      <c r="Q79" s="30"/>
      <c r="R79" s="134"/>
      <c r="S79" s="206"/>
      <c r="T79" s="290"/>
      <c r="U79" s="29" t="s">
        <v>35</v>
      </c>
      <c r="V79" s="187"/>
      <c r="W79" s="58"/>
      <c r="X79" s="188">
        <v>35.180886000000001</v>
      </c>
      <c r="Y79" s="188">
        <v>38.423082000000001</v>
      </c>
      <c r="Z79" s="188">
        <v>0.98126040999999997</v>
      </c>
      <c r="AA79" s="64">
        <v>0.98667996999999996</v>
      </c>
      <c r="AB79" s="64">
        <v>3.1766820000000001E-2</v>
      </c>
      <c r="AC79" s="189"/>
      <c r="AD79" s="259"/>
      <c r="AE79" s="259"/>
      <c r="AF79" s="58"/>
      <c r="AG79" s="30"/>
      <c r="AH79" s="58"/>
      <c r="AI79" s="30"/>
      <c r="AJ79" s="134"/>
      <c r="AK79" s="208"/>
      <c r="AL79" s="290"/>
      <c r="AM79" s="88">
        <f t="shared" si="4"/>
        <v>2.7470000000000994E-2</v>
      </c>
      <c r="AN79" s="123">
        <f t="shared" si="5"/>
        <v>3.602700000000425E-2</v>
      </c>
      <c r="AO79" s="123">
        <f t="shared" si="6"/>
        <v>-2.7160000000026052E-5</v>
      </c>
      <c r="AP79" s="123">
        <f t="shared" si="7"/>
        <v>8.1959999999936528E-5</v>
      </c>
      <c r="AQ79" s="89">
        <f t="shared" si="8"/>
        <v>-3.9539999999997633E-5</v>
      </c>
      <c r="AR79" s="42" t="str">
        <f t="shared" si="11"/>
        <v/>
      </c>
      <c r="AS79" s="42" t="str">
        <f t="shared" si="12"/>
        <v/>
      </c>
      <c r="AT79" s="42" t="str">
        <f t="shared" si="13"/>
        <v/>
      </c>
      <c r="AX79" s="12"/>
      <c r="AZ79" s="12"/>
    </row>
    <row r="80" spans="2:52" ht="12.75" customHeight="1" x14ac:dyDescent="0.15">
      <c r="B80" s="290"/>
      <c r="C80" s="29" t="s">
        <v>36</v>
      </c>
      <c r="D80" s="187"/>
      <c r="E80" s="58"/>
      <c r="F80" s="188">
        <v>38.891643000000002</v>
      </c>
      <c r="G80" s="188">
        <v>42.393548000000003</v>
      </c>
      <c r="H80" s="188">
        <v>0.99020881999999999</v>
      </c>
      <c r="I80" s="64">
        <v>0.99345145999999995</v>
      </c>
      <c r="J80" s="64">
        <v>1.6751341999999999E-2</v>
      </c>
      <c r="K80" s="189"/>
      <c r="L80" s="259"/>
      <c r="M80" s="259"/>
      <c r="N80" s="58"/>
      <c r="O80" s="30"/>
      <c r="P80" s="58"/>
      <c r="Q80" s="30"/>
      <c r="R80" s="134"/>
      <c r="S80" s="206"/>
      <c r="T80" s="290"/>
      <c r="U80" s="29" t="s">
        <v>36</v>
      </c>
      <c r="V80" s="187"/>
      <c r="W80" s="58"/>
      <c r="X80" s="188">
        <v>38.958423000000003</v>
      </c>
      <c r="Y80" s="188">
        <v>42.446944000000002</v>
      </c>
      <c r="Z80" s="188">
        <v>0.99022323000000001</v>
      </c>
      <c r="AA80" s="64">
        <v>0.99351714999999996</v>
      </c>
      <c r="AB80" s="64">
        <v>1.6675122000000001E-2</v>
      </c>
      <c r="AC80" s="189"/>
      <c r="AD80" s="259"/>
      <c r="AE80" s="259"/>
      <c r="AF80" s="58"/>
      <c r="AG80" s="30"/>
      <c r="AH80" s="58"/>
      <c r="AI80" s="30"/>
      <c r="AJ80" s="134"/>
      <c r="AK80" s="208"/>
      <c r="AL80" s="290"/>
      <c r="AM80" s="88">
        <f t="shared" si="4"/>
        <v>6.6780000000001394E-2</v>
      </c>
      <c r="AN80" s="123">
        <f t="shared" si="5"/>
        <v>5.3395999999999333E-2</v>
      </c>
      <c r="AO80" s="123">
        <f t="shared" si="6"/>
        <v>1.441000000002024E-5</v>
      </c>
      <c r="AP80" s="123">
        <f t="shared" si="7"/>
        <v>6.5690000000007132E-5</v>
      </c>
      <c r="AQ80" s="89">
        <f t="shared" si="8"/>
        <v>-7.6219999999998372E-5</v>
      </c>
      <c r="AR80" s="42" t="str">
        <f t="shared" si="11"/>
        <v/>
      </c>
      <c r="AS80" s="42" t="str">
        <f t="shared" si="12"/>
        <v/>
      </c>
      <c r="AT80" s="42" t="str">
        <f t="shared" si="13"/>
        <v/>
      </c>
      <c r="AX80" s="12"/>
      <c r="AZ80" s="12"/>
    </row>
    <row r="81" spans="2:52" ht="12.75" customHeight="1" x14ac:dyDescent="0.15">
      <c r="B81" s="290"/>
      <c r="C81" s="29" t="s">
        <v>38</v>
      </c>
      <c r="D81" s="187"/>
      <c r="E81" s="58"/>
      <c r="F81" s="188">
        <v>43.102983000000002</v>
      </c>
      <c r="G81" s="188">
        <v>46.111215000000001</v>
      </c>
      <c r="H81" s="188">
        <v>0.99431605000000001</v>
      </c>
      <c r="I81" s="64">
        <v>0.99685809000000003</v>
      </c>
      <c r="J81" s="64">
        <v>6.8973502999999997E-3</v>
      </c>
      <c r="K81" s="189"/>
      <c r="L81" s="259"/>
      <c r="M81" s="259"/>
      <c r="N81" s="58"/>
      <c r="O81" s="30"/>
      <c r="P81" s="58"/>
      <c r="Q81" s="30"/>
      <c r="R81" s="134"/>
      <c r="S81" s="206"/>
      <c r="T81" s="290"/>
      <c r="U81" s="29" t="s">
        <v>38</v>
      </c>
      <c r="V81" s="187"/>
      <c r="W81" s="58"/>
      <c r="X81" s="188">
        <v>43.127595999999997</v>
      </c>
      <c r="Y81" s="188">
        <v>46.136823</v>
      </c>
      <c r="Z81" s="188">
        <v>0.99431935999999999</v>
      </c>
      <c r="AA81" s="64">
        <v>0.99687382000000002</v>
      </c>
      <c r="AB81" s="64">
        <v>6.8743066000000004E-3</v>
      </c>
      <c r="AC81" s="189"/>
      <c r="AD81" s="259"/>
      <c r="AE81" s="259"/>
      <c r="AF81" s="58"/>
      <c r="AG81" s="30"/>
      <c r="AH81" s="58"/>
      <c r="AI81" s="30"/>
      <c r="AJ81" s="134"/>
      <c r="AK81" s="208"/>
      <c r="AL81" s="290"/>
      <c r="AM81" s="88">
        <f t="shared" si="4"/>
        <v>2.4612999999995111E-2</v>
      </c>
      <c r="AN81" s="123">
        <f t="shared" si="5"/>
        <v>2.5607999999998299E-2</v>
      </c>
      <c r="AO81" s="123">
        <f t="shared" si="6"/>
        <v>3.3099999999786078E-6</v>
      </c>
      <c r="AP81" s="123">
        <f t="shared" si="7"/>
        <v>1.5729999999991584E-5</v>
      </c>
      <c r="AQ81" s="89">
        <f t="shared" si="8"/>
        <v>-2.3043699999999306E-5</v>
      </c>
      <c r="AR81" s="42" t="str">
        <f t="shared" si="11"/>
        <v/>
      </c>
      <c r="AS81" s="42" t="str">
        <f t="shared" si="12"/>
        <v/>
      </c>
      <c r="AT81" s="42" t="str">
        <f t="shared" si="13"/>
        <v/>
      </c>
      <c r="AX81" s="12"/>
      <c r="AZ81" s="12"/>
    </row>
    <row r="82" spans="2:52" ht="13.5" customHeight="1" thickBot="1" x14ac:dyDescent="0.2">
      <c r="B82" s="290"/>
      <c r="C82" s="29"/>
      <c r="D82" s="187"/>
      <c r="E82" s="58"/>
      <c r="F82" s="190"/>
      <c r="G82" s="190"/>
      <c r="H82" s="190"/>
      <c r="I82" s="58"/>
      <c r="J82" s="58"/>
      <c r="K82" s="189"/>
      <c r="L82" s="259"/>
      <c r="M82" s="259"/>
      <c r="N82" s="58"/>
      <c r="O82" s="30"/>
      <c r="P82" s="58"/>
      <c r="Q82" s="30"/>
      <c r="R82" s="185"/>
      <c r="S82" s="206"/>
      <c r="T82" s="290"/>
      <c r="U82" s="29"/>
      <c r="V82" s="187"/>
      <c r="W82" s="58"/>
      <c r="X82" s="190"/>
      <c r="Y82" s="190"/>
      <c r="Z82" s="190"/>
      <c r="AA82" s="58"/>
      <c r="AB82" s="58"/>
      <c r="AC82" s="189"/>
      <c r="AD82" s="259"/>
      <c r="AE82" s="259"/>
      <c r="AF82" s="58"/>
      <c r="AG82" s="30"/>
      <c r="AH82" s="58"/>
      <c r="AI82" s="30"/>
      <c r="AJ82" s="185"/>
      <c r="AK82" s="208"/>
      <c r="AL82" s="290"/>
      <c r="AM82" s="124" t="str">
        <f t="shared" si="4"/>
        <v/>
      </c>
      <c r="AN82" s="125" t="str">
        <f t="shared" si="5"/>
        <v/>
      </c>
      <c r="AO82" s="125" t="str">
        <f t="shared" si="6"/>
        <v/>
      </c>
      <c r="AP82" s="125" t="str">
        <f t="shared" si="7"/>
        <v/>
      </c>
      <c r="AQ82" s="126" t="str">
        <f t="shared" si="8"/>
        <v/>
      </c>
      <c r="AR82" s="42" t="str">
        <f t="shared" si="11"/>
        <v/>
      </c>
      <c r="AS82" s="42" t="str">
        <f t="shared" si="12"/>
        <v/>
      </c>
      <c r="AT82" s="42" t="str">
        <f t="shared" si="13"/>
        <v/>
      </c>
      <c r="AX82" s="12"/>
      <c r="AZ82" s="12"/>
    </row>
    <row r="83" spans="2:52" x14ac:dyDescent="0.15">
      <c r="B83" s="289" t="s">
        <v>82</v>
      </c>
      <c r="C83" s="27" t="s">
        <v>34</v>
      </c>
      <c r="D83" s="41"/>
      <c r="E83" s="57"/>
      <c r="F83" s="98">
        <v>31.579912</v>
      </c>
      <c r="G83" s="98">
        <v>34.952021000000002</v>
      </c>
      <c r="H83" s="98">
        <v>0.97006393000000002</v>
      </c>
      <c r="I83" s="62">
        <v>0.97699844000000002</v>
      </c>
      <c r="J83" s="62">
        <v>5.0985179999999998E-2</v>
      </c>
      <c r="K83" s="63"/>
      <c r="L83" s="258"/>
      <c r="M83" s="258"/>
      <c r="N83" s="57"/>
      <c r="O83" s="28"/>
      <c r="P83" s="57"/>
      <c r="Q83" s="28"/>
      <c r="R83" s="133"/>
      <c r="S83" s="206"/>
      <c r="T83" s="289" t="s">
        <v>82</v>
      </c>
      <c r="U83" s="27" t="s">
        <v>34</v>
      </c>
      <c r="V83" s="41"/>
      <c r="W83" s="57"/>
      <c r="X83" s="98">
        <v>31.652027</v>
      </c>
      <c r="Y83" s="98">
        <v>35.033436000000002</v>
      </c>
      <c r="Z83" s="98">
        <v>0.97007783000000003</v>
      </c>
      <c r="AA83" s="62">
        <v>0.97721102000000004</v>
      </c>
      <c r="AB83" s="62">
        <v>5.0869471999999999E-2</v>
      </c>
      <c r="AC83" s="63"/>
      <c r="AD83" s="258"/>
      <c r="AE83" s="258"/>
      <c r="AF83" s="57"/>
      <c r="AG83" s="28"/>
      <c r="AH83" s="57"/>
      <c r="AI83" s="28"/>
      <c r="AJ83" s="133"/>
      <c r="AK83" s="208"/>
      <c r="AL83" s="289" t="s">
        <v>82</v>
      </c>
      <c r="AM83" s="121">
        <f t="shared" si="4"/>
        <v>7.2115000000000151E-2</v>
      </c>
      <c r="AN83" s="97">
        <f t="shared" si="5"/>
        <v>8.1414999999999793E-2</v>
      </c>
      <c r="AO83" s="97">
        <f t="shared" si="6"/>
        <v>1.3900000000011126E-5</v>
      </c>
      <c r="AP83" s="97">
        <f t="shared" si="7"/>
        <v>2.1258000000001775E-4</v>
      </c>
      <c r="AQ83" s="122">
        <f t="shared" si="8"/>
        <v>-1.1570799999999909E-4</v>
      </c>
      <c r="AR83" s="42" t="str">
        <f t="shared" si="11"/>
        <v/>
      </c>
      <c r="AS83" s="42" t="str">
        <f t="shared" si="12"/>
        <v/>
      </c>
      <c r="AT83" s="42" t="str">
        <f t="shared" si="13"/>
        <v/>
      </c>
      <c r="AX83" s="12"/>
      <c r="AZ83" s="12"/>
    </row>
    <row r="84" spans="2:52" ht="12.75" customHeight="1" x14ac:dyDescent="0.15">
      <c r="B84" s="290"/>
      <c r="C84" s="29" t="s">
        <v>35</v>
      </c>
      <c r="D84" s="187"/>
      <c r="E84" s="58"/>
      <c r="F84" s="188">
        <v>35.583056999999997</v>
      </c>
      <c r="G84" s="188">
        <v>38.806106999999997</v>
      </c>
      <c r="H84" s="188">
        <v>0.98144947000000005</v>
      </c>
      <c r="I84" s="64">
        <v>0.98738409000000005</v>
      </c>
      <c r="J84" s="64">
        <v>3.0979294000000001E-2</v>
      </c>
      <c r="K84" s="189"/>
      <c r="L84" s="259"/>
      <c r="M84" s="259"/>
      <c r="N84" s="58"/>
      <c r="O84" s="30"/>
      <c r="P84" s="58"/>
      <c r="Q84" s="30"/>
      <c r="R84" s="134"/>
      <c r="S84" s="206"/>
      <c r="T84" s="290"/>
      <c r="U84" s="29" t="s">
        <v>35</v>
      </c>
      <c r="V84" s="187"/>
      <c r="W84" s="58"/>
      <c r="X84" s="188">
        <v>35.572097999999997</v>
      </c>
      <c r="Y84" s="188">
        <v>38.813223000000001</v>
      </c>
      <c r="Z84" s="188">
        <v>0.98140833999999999</v>
      </c>
      <c r="AA84" s="64">
        <v>0.98739904999999994</v>
      </c>
      <c r="AB84" s="64">
        <v>3.0910863E-2</v>
      </c>
      <c r="AC84" s="189"/>
      <c r="AD84" s="259"/>
      <c r="AE84" s="259"/>
      <c r="AF84" s="58"/>
      <c r="AG84" s="30"/>
      <c r="AH84" s="58"/>
      <c r="AI84" s="30"/>
      <c r="AJ84" s="134"/>
      <c r="AK84" s="208"/>
      <c r="AL84" s="290"/>
      <c r="AM84" s="88">
        <f t="shared" si="4"/>
        <v>-1.0958999999999719E-2</v>
      </c>
      <c r="AN84" s="123">
        <f t="shared" si="5"/>
        <v>7.1160000000034529E-3</v>
      </c>
      <c r="AO84" s="123">
        <f t="shared" si="6"/>
        <v>-4.1130000000055844E-5</v>
      </c>
      <c r="AP84" s="123">
        <f t="shared" si="7"/>
        <v>1.4959999999897278E-5</v>
      </c>
      <c r="AQ84" s="89">
        <f t="shared" si="8"/>
        <v>-6.8431000000000741E-5</v>
      </c>
      <c r="AR84" s="42" t="str">
        <f t="shared" si="11"/>
        <v/>
      </c>
      <c r="AS84" s="42" t="str">
        <f t="shared" si="12"/>
        <v/>
      </c>
      <c r="AT84" s="42" t="str">
        <f t="shared" si="13"/>
        <v/>
      </c>
      <c r="AX84" s="12"/>
      <c r="AZ84" s="12"/>
    </row>
    <row r="85" spans="2:52" ht="12.75" customHeight="1" x14ac:dyDescent="0.15">
      <c r="B85" s="290"/>
      <c r="C85" s="29" t="s">
        <v>36</v>
      </c>
      <c r="D85" s="187"/>
      <c r="E85" s="58"/>
      <c r="F85" s="188">
        <v>39.310659000000001</v>
      </c>
      <c r="G85" s="188">
        <v>42.625635000000003</v>
      </c>
      <c r="H85" s="188">
        <v>0.99009130999999995</v>
      </c>
      <c r="I85" s="64">
        <v>0.99353592000000002</v>
      </c>
      <c r="J85" s="64">
        <v>1.6897019999999999E-2</v>
      </c>
      <c r="K85" s="189"/>
      <c r="L85" s="259"/>
      <c r="M85" s="259"/>
      <c r="N85" s="58"/>
      <c r="O85" s="30"/>
      <c r="P85" s="58"/>
      <c r="Q85" s="30"/>
      <c r="R85" s="134"/>
      <c r="S85" s="206"/>
      <c r="T85" s="290"/>
      <c r="U85" s="29" t="s">
        <v>36</v>
      </c>
      <c r="V85" s="187"/>
      <c r="W85" s="58"/>
      <c r="X85" s="188">
        <v>39.317943999999997</v>
      </c>
      <c r="Y85" s="188">
        <v>42.630817</v>
      </c>
      <c r="Z85" s="188">
        <v>0.99012918999999999</v>
      </c>
      <c r="AA85" s="64">
        <v>0.99358630000000003</v>
      </c>
      <c r="AB85" s="64">
        <v>1.6842935E-2</v>
      </c>
      <c r="AC85" s="189"/>
      <c r="AD85" s="259"/>
      <c r="AE85" s="259"/>
      <c r="AF85" s="58"/>
      <c r="AG85" s="30"/>
      <c r="AH85" s="58"/>
      <c r="AI85" s="30"/>
      <c r="AJ85" s="134"/>
      <c r="AK85" s="208"/>
      <c r="AL85" s="290"/>
      <c r="AM85" s="88">
        <f t="shared" si="4"/>
        <v>7.2849999999959891E-3</v>
      </c>
      <c r="AN85" s="123">
        <f t="shared" si="5"/>
        <v>5.1819999999977995E-3</v>
      </c>
      <c r="AO85" s="123">
        <f t="shared" si="6"/>
        <v>3.7880000000045655E-5</v>
      </c>
      <c r="AP85" s="123">
        <f t="shared" si="7"/>
        <v>5.0380000000016523E-5</v>
      </c>
      <c r="AQ85" s="89">
        <f t="shared" si="8"/>
        <v>-5.4084999999998856E-5</v>
      </c>
      <c r="AR85" s="42" t="str">
        <f t="shared" si="11"/>
        <v/>
      </c>
      <c r="AS85" s="42" t="str">
        <f t="shared" si="12"/>
        <v/>
      </c>
      <c r="AT85" s="42" t="str">
        <f t="shared" si="13"/>
        <v/>
      </c>
      <c r="AX85" s="12"/>
      <c r="AZ85" s="12"/>
    </row>
    <row r="86" spans="2:52" ht="12.75" customHeight="1" x14ac:dyDescent="0.15">
      <c r="B86" s="290"/>
      <c r="C86" s="29" t="s">
        <v>38</v>
      </c>
      <c r="D86" s="187"/>
      <c r="E86" s="58"/>
      <c r="F86" s="188">
        <v>42.984296000000001</v>
      </c>
      <c r="G86" s="188">
        <v>45.970342000000002</v>
      </c>
      <c r="H86" s="188">
        <v>0.99413817999999998</v>
      </c>
      <c r="I86" s="64">
        <v>0.99679934999999997</v>
      </c>
      <c r="J86" s="64">
        <v>7.5627519999999998E-3</v>
      </c>
      <c r="K86" s="189"/>
      <c r="L86" s="259"/>
      <c r="M86" s="259"/>
      <c r="N86" s="58"/>
      <c r="O86" s="30"/>
      <c r="P86" s="58"/>
      <c r="Q86" s="30"/>
      <c r="R86" s="134"/>
      <c r="S86" s="206"/>
      <c r="T86" s="290"/>
      <c r="U86" s="29" t="s">
        <v>38</v>
      </c>
      <c r="V86" s="187"/>
      <c r="W86" s="58"/>
      <c r="X86" s="188">
        <v>43.018960999999997</v>
      </c>
      <c r="Y86" s="188">
        <v>46.008282000000001</v>
      </c>
      <c r="Z86" s="188">
        <v>0.99414365999999998</v>
      </c>
      <c r="AA86" s="64">
        <v>0.99681333000000005</v>
      </c>
      <c r="AB86" s="64">
        <v>7.5731139999999997E-3</v>
      </c>
      <c r="AC86" s="189"/>
      <c r="AD86" s="259"/>
      <c r="AE86" s="259"/>
      <c r="AF86" s="58"/>
      <c r="AG86" s="30"/>
      <c r="AH86" s="58"/>
      <c r="AI86" s="30"/>
      <c r="AJ86" s="134"/>
      <c r="AK86" s="208"/>
      <c r="AL86" s="290"/>
      <c r="AM86" s="88">
        <f t="shared" si="4"/>
        <v>3.4664999999996837E-2</v>
      </c>
      <c r="AN86" s="123">
        <f t="shared" si="5"/>
        <v>3.7939999999998975E-2</v>
      </c>
      <c r="AO86" s="123">
        <f t="shared" si="6"/>
        <v>5.4800000000021498E-6</v>
      </c>
      <c r="AP86" s="123">
        <f t="shared" si="7"/>
        <v>1.398000000008004E-5</v>
      </c>
      <c r="AQ86" s="89">
        <f t="shared" si="8"/>
        <v>1.0361999999999871E-5</v>
      </c>
      <c r="AR86" s="42" t="str">
        <f t="shared" si="11"/>
        <v/>
      </c>
      <c r="AS86" s="42" t="str">
        <f t="shared" si="12"/>
        <v/>
      </c>
      <c r="AT86" s="42" t="str">
        <f t="shared" si="13"/>
        <v/>
      </c>
      <c r="AX86" s="12"/>
      <c r="AZ86" s="12"/>
    </row>
    <row r="87" spans="2:52" ht="13.5" customHeight="1" thickBot="1" x14ac:dyDescent="0.2">
      <c r="B87" s="291"/>
      <c r="C87" s="29"/>
      <c r="D87" s="187"/>
      <c r="E87" s="58"/>
      <c r="F87" s="190"/>
      <c r="G87" s="190"/>
      <c r="H87" s="190"/>
      <c r="I87" s="58"/>
      <c r="J87" s="58"/>
      <c r="K87" s="189"/>
      <c r="L87" s="259"/>
      <c r="M87" s="259"/>
      <c r="N87" s="58"/>
      <c r="O87" s="30"/>
      <c r="P87" s="58"/>
      <c r="Q87" s="30"/>
      <c r="R87" s="185"/>
      <c r="S87" s="206"/>
      <c r="T87" s="291"/>
      <c r="U87" s="29"/>
      <c r="V87" s="187"/>
      <c r="W87" s="58"/>
      <c r="X87" s="190"/>
      <c r="Y87" s="190"/>
      <c r="Z87" s="190"/>
      <c r="AA87" s="58"/>
      <c r="AB87" s="58"/>
      <c r="AC87" s="189"/>
      <c r="AD87" s="259"/>
      <c r="AE87" s="259"/>
      <c r="AF87" s="58"/>
      <c r="AG87" s="30"/>
      <c r="AH87" s="58"/>
      <c r="AI87" s="30"/>
      <c r="AJ87" s="185"/>
      <c r="AK87" s="208"/>
      <c r="AL87" s="291"/>
      <c r="AM87" s="124" t="str">
        <f t="shared" si="4"/>
        <v/>
      </c>
      <c r="AN87" s="125" t="str">
        <f t="shared" si="5"/>
        <v/>
      </c>
      <c r="AO87" s="125" t="str">
        <f t="shared" si="6"/>
        <v/>
      </c>
      <c r="AP87" s="125" t="str">
        <f t="shared" si="7"/>
        <v/>
      </c>
      <c r="AQ87" s="126" t="str">
        <f t="shared" si="8"/>
        <v/>
      </c>
      <c r="AR87" s="42" t="str">
        <f t="shared" si="11"/>
        <v/>
      </c>
      <c r="AS87" s="42" t="str">
        <f t="shared" si="12"/>
        <v/>
      </c>
      <c r="AT87" s="42" t="str">
        <f t="shared" si="13"/>
        <v/>
      </c>
      <c r="AX87" s="12"/>
      <c r="AZ87" s="12"/>
    </row>
    <row r="88" spans="2:52" ht="13.5" customHeight="1" x14ac:dyDescent="0.15">
      <c r="B88" s="289" t="s">
        <v>83</v>
      </c>
      <c r="C88" s="27" t="s">
        <v>34</v>
      </c>
      <c r="D88" s="41"/>
      <c r="E88" s="57"/>
      <c r="F88" s="98">
        <v>32.053927999999999</v>
      </c>
      <c r="G88" s="98">
        <v>35.382109999999997</v>
      </c>
      <c r="H88" s="98">
        <v>0.97184530999999996</v>
      </c>
      <c r="I88" s="62">
        <v>0.9776319</v>
      </c>
      <c r="J88" s="62">
        <v>4.9926366999999999E-2</v>
      </c>
      <c r="K88" s="63"/>
      <c r="L88" s="258"/>
      <c r="M88" s="258"/>
      <c r="N88" s="57"/>
      <c r="O88" s="28"/>
      <c r="P88" s="57"/>
      <c r="Q88" s="28"/>
      <c r="R88" s="133"/>
      <c r="S88" s="206"/>
      <c r="T88" s="289" t="s">
        <v>83</v>
      </c>
      <c r="U88" s="27" t="s">
        <v>34</v>
      </c>
      <c r="V88" s="41"/>
      <c r="W88" s="57"/>
      <c r="X88" s="98">
        <v>32.118805999999999</v>
      </c>
      <c r="Y88" s="98">
        <v>35.459501000000003</v>
      </c>
      <c r="Z88" s="98">
        <v>0.97184671</v>
      </c>
      <c r="AA88" s="62">
        <v>0.97770230999999996</v>
      </c>
      <c r="AB88" s="62">
        <v>4.9641177000000002E-2</v>
      </c>
      <c r="AC88" s="63"/>
      <c r="AD88" s="258"/>
      <c r="AE88" s="258"/>
      <c r="AF88" s="57"/>
      <c r="AG88" s="28"/>
      <c r="AH88" s="57"/>
      <c r="AI88" s="28"/>
      <c r="AJ88" s="133"/>
      <c r="AK88" s="208"/>
      <c r="AL88" s="289" t="s">
        <v>83</v>
      </c>
      <c r="AM88" s="121">
        <f t="shared" si="4"/>
        <v>6.4878000000000213E-2</v>
      </c>
      <c r="AN88" s="97">
        <f t="shared" si="5"/>
        <v>7.7391000000005761E-2</v>
      </c>
      <c r="AO88" s="97">
        <f t="shared" si="6"/>
        <v>1.4000000000402579E-6</v>
      </c>
      <c r="AP88" s="97">
        <f t="shared" si="7"/>
        <v>7.0409999999965223E-5</v>
      </c>
      <c r="AQ88" s="122">
        <f t="shared" si="8"/>
        <v>-2.8518999999999767E-4</v>
      </c>
      <c r="AR88" s="39"/>
      <c r="AS88" s="234"/>
      <c r="AT88" s="39"/>
    </row>
    <row r="89" spans="2:52" ht="13.5" customHeight="1" x14ac:dyDescent="0.15">
      <c r="B89" s="290"/>
      <c r="C89" s="29" t="s">
        <v>35</v>
      </c>
      <c r="D89" s="187"/>
      <c r="E89" s="58"/>
      <c r="F89" s="188">
        <v>35.801546000000002</v>
      </c>
      <c r="G89" s="188">
        <v>39.002335000000002</v>
      </c>
      <c r="H89" s="188">
        <v>0.98246535000000002</v>
      </c>
      <c r="I89" s="64">
        <v>0.98780986999999998</v>
      </c>
      <c r="J89" s="64">
        <v>3.0515048999999999E-2</v>
      </c>
      <c r="K89" s="189"/>
      <c r="L89" s="259"/>
      <c r="M89" s="259"/>
      <c r="N89" s="58"/>
      <c r="O89" s="30"/>
      <c r="P89" s="58"/>
      <c r="Q89" s="30"/>
      <c r="R89" s="134"/>
      <c r="S89" s="206"/>
      <c r="T89" s="290"/>
      <c r="U89" s="29" t="s">
        <v>35</v>
      </c>
      <c r="V89" s="187"/>
      <c r="W89" s="58"/>
      <c r="X89" s="188">
        <v>35.786932999999998</v>
      </c>
      <c r="Y89" s="188">
        <v>38.995099000000003</v>
      </c>
      <c r="Z89" s="188">
        <v>0.98242068000000005</v>
      </c>
      <c r="AA89" s="64">
        <v>0.98779912000000003</v>
      </c>
      <c r="AB89" s="64">
        <v>3.048621E-2</v>
      </c>
      <c r="AC89" s="189"/>
      <c r="AD89" s="259"/>
      <c r="AE89" s="259"/>
      <c r="AF89" s="58"/>
      <c r="AG89" s="30"/>
      <c r="AH89" s="58"/>
      <c r="AI89" s="30"/>
      <c r="AJ89" s="134"/>
      <c r="AK89" s="208"/>
      <c r="AL89" s="290"/>
      <c r="AM89" s="88">
        <f t="shared" si="4"/>
        <v>-1.4613000000004206E-2</v>
      </c>
      <c r="AN89" s="123">
        <f t="shared" si="5"/>
        <v>-7.23599999999891E-3</v>
      </c>
      <c r="AO89" s="123">
        <f t="shared" si="6"/>
        <v>-4.4669999999968901E-5</v>
      </c>
      <c r="AP89" s="123">
        <f t="shared" si="7"/>
        <v>-1.0749999999948301E-5</v>
      </c>
      <c r="AQ89" s="89">
        <f t="shared" si="8"/>
        <v>-2.8838999999999254E-5</v>
      </c>
      <c r="AR89" s="39"/>
      <c r="AS89" s="234"/>
      <c r="AT89" s="39"/>
    </row>
    <row r="90" spans="2:52" ht="13.5" customHeight="1" x14ac:dyDescent="0.15">
      <c r="B90" s="290"/>
      <c r="C90" s="29" t="s">
        <v>36</v>
      </c>
      <c r="D90" s="187"/>
      <c r="E90" s="58"/>
      <c r="F90" s="188">
        <v>39.688352999999999</v>
      </c>
      <c r="G90" s="188">
        <v>42.982224000000002</v>
      </c>
      <c r="H90" s="188">
        <v>0.99064624000000001</v>
      </c>
      <c r="I90" s="64">
        <v>0.99388018</v>
      </c>
      <c r="J90" s="64">
        <v>1.6212812E-2</v>
      </c>
      <c r="K90" s="189"/>
      <c r="L90" s="259"/>
      <c r="M90" s="259"/>
      <c r="N90" s="58"/>
      <c r="O90" s="30"/>
      <c r="P90" s="58"/>
      <c r="Q90" s="30"/>
      <c r="R90" s="134"/>
      <c r="S90" s="206"/>
      <c r="T90" s="290"/>
      <c r="U90" s="29" t="s">
        <v>36</v>
      </c>
      <c r="V90" s="187"/>
      <c r="W90" s="58"/>
      <c r="X90" s="188">
        <v>39.671781000000003</v>
      </c>
      <c r="Y90" s="188">
        <v>42.965907999999999</v>
      </c>
      <c r="Z90" s="188">
        <v>0.99066381999999997</v>
      </c>
      <c r="AA90" s="64">
        <v>0.99390104999999995</v>
      </c>
      <c r="AB90" s="64">
        <v>1.6213350000000001E-2</v>
      </c>
      <c r="AC90" s="189"/>
      <c r="AD90" s="259"/>
      <c r="AE90" s="259"/>
      <c r="AF90" s="58"/>
      <c r="AG90" s="30"/>
      <c r="AH90" s="58"/>
      <c r="AI90" s="30"/>
      <c r="AJ90" s="134"/>
      <c r="AK90" s="208"/>
      <c r="AL90" s="290"/>
      <c r="AM90" s="88">
        <f t="shared" si="4"/>
        <v>-1.6571999999996478E-2</v>
      </c>
      <c r="AN90" s="123">
        <f t="shared" si="5"/>
        <v>-1.6316000000003328E-2</v>
      </c>
      <c r="AO90" s="123">
        <f t="shared" si="6"/>
        <v>1.7579999999961515E-5</v>
      </c>
      <c r="AP90" s="123">
        <f t="shared" si="7"/>
        <v>2.086999999995065E-5</v>
      </c>
      <c r="AQ90" s="89">
        <f t="shared" si="8"/>
        <v>5.380000000013152E-7</v>
      </c>
      <c r="AR90" s="39"/>
      <c r="AS90" s="234"/>
      <c r="AT90" s="39"/>
    </row>
    <row r="91" spans="2:52" ht="13.5" customHeight="1" x14ac:dyDescent="0.15">
      <c r="B91" s="290"/>
      <c r="C91" s="29" t="s">
        <v>38</v>
      </c>
      <c r="D91" s="187"/>
      <c r="E91" s="58"/>
      <c r="F91" s="188">
        <v>43.470747000000003</v>
      </c>
      <c r="G91" s="188">
        <v>46.456829999999997</v>
      </c>
      <c r="H91" s="188">
        <v>0.99447916999999997</v>
      </c>
      <c r="I91" s="64">
        <v>0.99696991000000001</v>
      </c>
      <c r="J91" s="64">
        <v>7.2407657000000004E-3</v>
      </c>
      <c r="K91" s="189"/>
      <c r="L91" s="259"/>
      <c r="M91" s="259"/>
      <c r="N91" s="58"/>
      <c r="O91" s="30"/>
      <c r="P91" s="58"/>
      <c r="Q91" s="30"/>
      <c r="R91" s="134"/>
      <c r="S91" s="206"/>
      <c r="T91" s="290"/>
      <c r="U91" s="29" t="s">
        <v>38</v>
      </c>
      <c r="V91" s="187"/>
      <c r="W91" s="58"/>
      <c r="X91" s="188">
        <v>43.511462999999999</v>
      </c>
      <c r="Y91" s="188">
        <v>46.502837999999997</v>
      </c>
      <c r="Z91" s="188">
        <v>0.99449100000000001</v>
      </c>
      <c r="AA91" s="64">
        <v>0.99699397000000001</v>
      </c>
      <c r="AB91" s="64">
        <v>7.2052640000000003E-3</v>
      </c>
      <c r="AC91" s="189"/>
      <c r="AD91" s="259"/>
      <c r="AE91" s="259"/>
      <c r="AF91" s="58"/>
      <c r="AG91" s="30"/>
      <c r="AH91" s="58"/>
      <c r="AI91" s="30"/>
      <c r="AJ91" s="134"/>
      <c r="AK91" s="208"/>
      <c r="AL91" s="290"/>
      <c r="AM91" s="88">
        <f t="shared" si="4"/>
        <v>4.07159999999962E-2</v>
      </c>
      <c r="AN91" s="123">
        <f t="shared" si="5"/>
        <v>4.6008000000000493E-2</v>
      </c>
      <c r="AO91" s="123">
        <f t="shared" si="6"/>
        <v>1.183000000004597E-5</v>
      </c>
      <c r="AP91" s="123">
        <f t="shared" si="7"/>
        <v>2.4059999999992421E-5</v>
      </c>
      <c r="AQ91" s="89">
        <f t="shared" si="8"/>
        <v>-3.5501700000000087E-5</v>
      </c>
      <c r="AR91" s="39"/>
      <c r="AS91" s="234"/>
      <c r="AT91" s="39"/>
    </row>
    <row r="92" spans="2:52" ht="13.5" customHeight="1" thickBot="1" x14ac:dyDescent="0.2">
      <c r="B92" s="291"/>
      <c r="C92" s="29"/>
      <c r="D92" s="187"/>
      <c r="E92" s="58"/>
      <c r="F92" s="190"/>
      <c r="G92" s="190"/>
      <c r="H92" s="190"/>
      <c r="I92" s="58"/>
      <c r="J92" s="58"/>
      <c r="K92" s="189"/>
      <c r="L92" s="259"/>
      <c r="M92" s="259"/>
      <c r="N92" s="58"/>
      <c r="O92" s="30"/>
      <c r="P92" s="58"/>
      <c r="Q92" s="30"/>
      <c r="R92" s="185"/>
      <c r="S92" s="206"/>
      <c r="T92" s="291"/>
      <c r="U92" s="29"/>
      <c r="V92" s="187"/>
      <c r="W92" s="58"/>
      <c r="X92" s="190"/>
      <c r="Y92" s="190"/>
      <c r="Z92" s="190"/>
      <c r="AA92" s="58"/>
      <c r="AB92" s="58"/>
      <c r="AC92" s="189"/>
      <c r="AD92" s="259"/>
      <c r="AE92" s="259"/>
      <c r="AF92" s="58"/>
      <c r="AG92" s="30"/>
      <c r="AH92" s="58"/>
      <c r="AI92" s="30"/>
      <c r="AJ92" s="185"/>
      <c r="AK92" s="208"/>
      <c r="AL92" s="291"/>
      <c r="AM92" s="124" t="str">
        <f t="shared" si="4"/>
        <v/>
      </c>
      <c r="AN92" s="125" t="str">
        <f t="shared" si="5"/>
        <v/>
      </c>
      <c r="AO92" s="125" t="str">
        <f t="shared" si="6"/>
        <v/>
      </c>
      <c r="AP92" s="125" t="str">
        <f t="shared" si="7"/>
        <v/>
      </c>
      <c r="AQ92" s="126" t="str">
        <f t="shared" si="8"/>
        <v/>
      </c>
      <c r="AR92" s="39"/>
      <c r="AS92" s="234"/>
      <c r="AT92" s="39"/>
    </row>
    <row r="93" spans="2:52" ht="13.5" customHeight="1" x14ac:dyDescent="0.15">
      <c r="B93" s="289" t="s">
        <v>84</v>
      </c>
      <c r="C93" s="27" t="s">
        <v>34</v>
      </c>
      <c r="D93" s="41"/>
      <c r="E93" s="57"/>
      <c r="F93" s="98">
        <v>31.984179000000001</v>
      </c>
      <c r="G93" s="98">
        <v>35.439188000000001</v>
      </c>
      <c r="H93" s="98">
        <v>0.97222845000000002</v>
      </c>
      <c r="I93" s="62">
        <v>0.97736741000000005</v>
      </c>
      <c r="J93" s="62">
        <v>5.1712385999999999E-2</v>
      </c>
      <c r="K93" s="63"/>
      <c r="L93" s="258"/>
      <c r="M93" s="258"/>
      <c r="N93" s="57"/>
      <c r="O93" s="28"/>
      <c r="P93" s="57"/>
      <c r="Q93" s="28"/>
      <c r="R93" s="133"/>
      <c r="S93" s="206"/>
      <c r="T93" s="289" t="s">
        <v>84</v>
      </c>
      <c r="U93" s="27" t="s">
        <v>34</v>
      </c>
      <c r="V93" s="41"/>
      <c r="W93" s="57"/>
      <c r="X93" s="98">
        <v>32.015470000000001</v>
      </c>
      <c r="Y93" s="98">
        <v>35.482757999999997</v>
      </c>
      <c r="Z93" s="98">
        <v>0.97226374999999998</v>
      </c>
      <c r="AA93" s="62">
        <v>0.97737890000000005</v>
      </c>
      <c r="AB93" s="62">
        <v>5.1637396000000002E-2</v>
      </c>
      <c r="AC93" s="63"/>
      <c r="AD93" s="258"/>
      <c r="AE93" s="258"/>
      <c r="AF93" s="57"/>
      <c r="AG93" s="28"/>
      <c r="AH93" s="57"/>
      <c r="AI93" s="28"/>
      <c r="AJ93" s="133"/>
      <c r="AK93" s="208"/>
      <c r="AL93" s="289" t="s">
        <v>84</v>
      </c>
      <c r="AM93" s="121">
        <f t="shared" si="4"/>
        <v>3.1290999999999514E-2</v>
      </c>
      <c r="AN93" s="97">
        <f t="shared" si="5"/>
        <v>4.3569999999995446E-2</v>
      </c>
      <c r="AO93" s="97">
        <f t="shared" si="6"/>
        <v>3.5299999999960363E-5</v>
      </c>
      <c r="AP93" s="97">
        <f t="shared" si="7"/>
        <v>1.1490000000002887E-5</v>
      </c>
      <c r="AQ93" s="122">
        <f t="shared" si="8"/>
        <v>-7.4989999999997003E-5</v>
      </c>
      <c r="AR93" s="39"/>
      <c r="AS93" s="234"/>
      <c r="AT93" s="39"/>
    </row>
    <row r="94" spans="2:52" ht="13.5" customHeight="1" x14ac:dyDescent="0.15">
      <c r="B94" s="290"/>
      <c r="C94" s="29" t="s">
        <v>35</v>
      </c>
      <c r="D94" s="187"/>
      <c r="E94" s="58"/>
      <c r="F94" s="188">
        <v>35.791888</v>
      </c>
      <c r="G94" s="188">
        <v>39.027006</v>
      </c>
      <c r="H94" s="188">
        <v>0.98283741000000002</v>
      </c>
      <c r="I94" s="64">
        <v>0.98766922000000001</v>
      </c>
      <c r="J94" s="64">
        <v>3.2110992999999997E-2</v>
      </c>
      <c r="K94" s="189"/>
      <c r="L94" s="259"/>
      <c r="M94" s="259"/>
      <c r="N94" s="58"/>
      <c r="O94" s="30"/>
      <c r="P94" s="58"/>
      <c r="Q94" s="30"/>
      <c r="R94" s="134"/>
      <c r="S94" s="206"/>
      <c r="T94" s="290"/>
      <c r="U94" s="29" t="s">
        <v>35</v>
      </c>
      <c r="V94" s="187"/>
      <c r="W94" s="58"/>
      <c r="X94" s="188">
        <v>35.832244000000003</v>
      </c>
      <c r="Y94" s="188">
        <v>39.074443000000002</v>
      </c>
      <c r="Z94" s="188">
        <v>0.98283967000000005</v>
      </c>
      <c r="AA94" s="64">
        <v>0.98778619999999995</v>
      </c>
      <c r="AB94" s="64">
        <v>3.2196669999999997E-2</v>
      </c>
      <c r="AC94" s="189"/>
      <c r="AD94" s="259"/>
      <c r="AE94" s="259"/>
      <c r="AF94" s="58"/>
      <c r="AG94" s="30"/>
      <c r="AH94" s="58"/>
      <c r="AI94" s="30"/>
      <c r="AJ94" s="134"/>
      <c r="AK94" s="208"/>
      <c r="AL94" s="290"/>
      <c r="AM94" s="88">
        <f t="shared" si="4"/>
        <v>4.0356000000002723E-2</v>
      </c>
      <c r="AN94" s="123">
        <f t="shared" si="5"/>
        <v>4.7437000000002172E-2</v>
      </c>
      <c r="AO94" s="123">
        <f t="shared" si="6"/>
        <v>2.2600000000316811E-6</v>
      </c>
      <c r="AP94" s="123">
        <f t="shared" si="7"/>
        <v>1.1697999999993325E-4</v>
      </c>
      <c r="AQ94" s="89">
        <f t="shared" si="8"/>
        <v>8.5676999999999282E-5</v>
      </c>
      <c r="AR94" s="39"/>
      <c r="AS94" s="234"/>
      <c r="AT94" s="39"/>
    </row>
    <row r="95" spans="2:52" ht="13.5" customHeight="1" x14ac:dyDescent="0.15">
      <c r="B95" s="290"/>
      <c r="C95" s="29" t="s">
        <v>36</v>
      </c>
      <c r="D95" s="187"/>
      <c r="E95" s="58"/>
      <c r="F95" s="188">
        <v>39.571238999999998</v>
      </c>
      <c r="G95" s="188">
        <v>42.937562</v>
      </c>
      <c r="H95" s="188">
        <v>0.99096052000000001</v>
      </c>
      <c r="I95" s="64">
        <v>0.99395285</v>
      </c>
      <c r="J95" s="64">
        <v>1.7122833E-2</v>
      </c>
      <c r="K95" s="189"/>
      <c r="L95" s="259"/>
      <c r="M95" s="259"/>
      <c r="N95" s="58"/>
      <c r="O95" s="30"/>
      <c r="P95" s="58"/>
      <c r="Q95" s="30"/>
      <c r="R95" s="134"/>
      <c r="S95" s="206"/>
      <c r="T95" s="290"/>
      <c r="U95" s="29" t="s">
        <v>36</v>
      </c>
      <c r="V95" s="187"/>
      <c r="W95" s="58"/>
      <c r="X95" s="188">
        <v>39.549061999999999</v>
      </c>
      <c r="Y95" s="188">
        <v>42.893343999999999</v>
      </c>
      <c r="Z95" s="188">
        <v>0.99098505999999997</v>
      </c>
      <c r="AA95" s="64">
        <v>0.99394329000000003</v>
      </c>
      <c r="AB95" s="64">
        <v>1.7127119999999999E-2</v>
      </c>
      <c r="AC95" s="189"/>
      <c r="AD95" s="259"/>
      <c r="AE95" s="259"/>
      <c r="AF95" s="58"/>
      <c r="AG95" s="30"/>
      <c r="AH95" s="58"/>
      <c r="AI95" s="30"/>
      <c r="AJ95" s="134"/>
      <c r="AK95" s="208"/>
      <c r="AL95" s="290"/>
      <c r="AM95" s="88">
        <f t="shared" si="4"/>
        <v>-2.2176999999999225E-2</v>
      </c>
      <c r="AN95" s="123">
        <f t="shared" si="5"/>
        <v>-4.4218000000000757E-2</v>
      </c>
      <c r="AO95" s="123">
        <f t="shared" si="6"/>
        <v>2.4539999999961815E-5</v>
      </c>
      <c r="AP95" s="123">
        <f t="shared" si="7"/>
        <v>-9.5599999999640417E-6</v>
      </c>
      <c r="AQ95" s="89">
        <f t="shared" si="8"/>
        <v>4.286999999998653E-6</v>
      </c>
      <c r="AR95" s="39"/>
      <c r="AS95" s="234"/>
      <c r="AT95" s="39"/>
    </row>
    <row r="96" spans="2:52" ht="13.5" customHeight="1" x14ac:dyDescent="0.15">
      <c r="B96" s="290"/>
      <c r="C96" s="29" t="s">
        <v>38</v>
      </c>
      <c r="D96" s="187"/>
      <c r="E96" s="58"/>
      <c r="F96" s="188">
        <v>43.544103999999997</v>
      </c>
      <c r="G96" s="188">
        <v>46.558297000000003</v>
      </c>
      <c r="H96" s="188">
        <v>0.99467877000000005</v>
      </c>
      <c r="I96" s="64">
        <v>0.99702778999999997</v>
      </c>
      <c r="J96" s="64">
        <v>7.4444185000000001E-3</v>
      </c>
      <c r="K96" s="189"/>
      <c r="L96" s="259"/>
      <c r="M96" s="259"/>
      <c r="N96" s="58"/>
      <c r="O96" s="30"/>
      <c r="P96" s="58"/>
      <c r="Q96" s="30"/>
      <c r="R96" s="134"/>
      <c r="S96" s="206"/>
      <c r="T96" s="290"/>
      <c r="U96" s="29" t="s">
        <v>38</v>
      </c>
      <c r="V96" s="187"/>
      <c r="W96" s="58"/>
      <c r="X96" s="188">
        <v>43.604419999999998</v>
      </c>
      <c r="Y96" s="188">
        <v>46.620634000000003</v>
      </c>
      <c r="Z96" s="188">
        <v>0.99469050999999997</v>
      </c>
      <c r="AA96" s="64">
        <v>0.99706114999999995</v>
      </c>
      <c r="AB96" s="64">
        <v>7.3999490000000003E-3</v>
      </c>
      <c r="AC96" s="189"/>
      <c r="AD96" s="259"/>
      <c r="AE96" s="259"/>
      <c r="AF96" s="58"/>
      <c r="AG96" s="30"/>
      <c r="AH96" s="58"/>
      <c r="AI96" s="30"/>
      <c r="AJ96" s="134"/>
      <c r="AK96" s="208"/>
      <c r="AL96" s="290"/>
      <c r="AM96" s="88">
        <f t="shared" si="4"/>
        <v>6.0316000000000258E-2</v>
      </c>
      <c r="AN96" s="123">
        <f t="shared" si="5"/>
        <v>6.2336999999999421E-2</v>
      </c>
      <c r="AO96" s="123">
        <f t="shared" si="6"/>
        <v>1.1739999999926809E-5</v>
      </c>
      <c r="AP96" s="123">
        <f t="shared" si="7"/>
        <v>3.3359999999982293E-5</v>
      </c>
      <c r="AQ96" s="89">
        <f t="shared" si="8"/>
        <v>-4.4469499999999842E-5</v>
      </c>
      <c r="AR96" s="39"/>
      <c r="AS96" s="234"/>
      <c r="AT96" s="39"/>
    </row>
    <row r="97" spans="2:46" ht="13.5" customHeight="1" thickBot="1" x14ac:dyDescent="0.2">
      <c r="B97" s="291"/>
      <c r="C97" s="29"/>
      <c r="D97" s="187"/>
      <c r="E97" s="58"/>
      <c r="F97" s="190"/>
      <c r="G97" s="190"/>
      <c r="H97" s="190"/>
      <c r="I97" s="58"/>
      <c r="J97" s="58"/>
      <c r="K97" s="189"/>
      <c r="L97" s="259"/>
      <c r="M97" s="259"/>
      <c r="N97" s="58"/>
      <c r="O97" s="30"/>
      <c r="P97" s="58"/>
      <c r="Q97" s="30"/>
      <c r="R97" s="185"/>
      <c r="S97" s="206"/>
      <c r="T97" s="291"/>
      <c r="U97" s="29"/>
      <c r="V97" s="187"/>
      <c r="W97" s="58"/>
      <c r="X97" s="190"/>
      <c r="Y97" s="190"/>
      <c r="Z97" s="190"/>
      <c r="AA97" s="58"/>
      <c r="AB97" s="58"/>
      <c r="AC97" s="189"/>
      <c r="AD97" s="259"/>
      <c r="AE97" s="259"/>
      <c r="AF97" s="58"/>
      <c r="AG97" s="30"/>
      <c r="AH97" s="58"/>
      <c r="AI97" s="30"/>
      <c r="AJ97" s="185"/>
      <c r="AK97" s="208"/>
      <c r="AL97" s="291"/>
      <c r="AM97" s="124" t="str">
        <f t="shared" ref="AM97:AM160" si="14">IF(OR(X97="",F97=""),"",X97-F97)</f>
        <v/>
      </c>
      <c r="AN97" s="125" t="str">
        <f t="shared" ref="AN97:AN160" si="15">IF(OR(Y97="",G97=""),"",Y97-G97)</f>
        <v/>
      </c>
      <c r="AO97" s="125" t="str">
        <f t="shared" ref="AO97:AO160" si="16">IF(OR(Z97="",H97=""),"",Z97-H97)</f>
        <v/>
      </c>
      <c r="AP97" s="125" t="str">
        <f t="shared" ref="AP97:AP160" si="17">IF(OR(AA97="",I97=""),"",AA97-I97)</f>
        <v/>
      </c>
      <c r="AQ97" s="126" t="str">
        <f t="shared" ref="AQ97:AQ160" si="18">IF(OR(AB97="",J97=""),"",AB97-J97)</f>
        <v/>
      </c>
      <c r="AR97" s="39"/>
      <c r="AS97" s="234"/>
      <c r="AT97" s="39"/>
    </row>
    <row r="98" spans="2:46" ht="13.5" customHeight="1" x14ac:dyDescent="0.15">
      <c r="B98" s="289" t="s">
        <v>85</v>
      </c>
      <c r="C98" s="27" t="s">
        <v>34</v>
      </c>
      <c r="D98" s="41"/>
      <c r="E98" s="57"/>
      <c r="F98" s="98">
        <v>31.787991000000002</v>
      </c>
      <c r="G98" s="98">
        <v>35.524799999999999</v>
      </c>
      <c r="H98" s="98">
        <v>0.97064956000000002</v>
      </c>
      <c r="I98" s="62">
        <v>0.97630620000000001</v>
      </c>
      <c r="J98" s="62">
        <v>5.2839957E-2</v>
      </c>
      <c r="K98" s="63"/>
      <c r="L98" s="258"/>
      <c r="M98" s="258"/>
      <c r="N98" s="57"/>
      <c r="O98" s="28"/>
      <c r="P98" s="57"/>
      <c r="Q98" s="28"/>
      <c r="R98" s="133"/>
      <c r="S98" s="206"/>
      <c r="T98" s="289" t="s">
        <v>85</v>
      </c>
      <c r="U98" s="27" t="s">
        <v>34</v>
      </c>
      <c r="V98" s="41"/>
      <c r="W98" s="57"/>
      <c r="X98" s="98">
        <v>31.842666000000001</v>
      </c>
      <c r="Y98" s="98">
        <v>35.554893</v>
      </c>
      <c r="Z98" s="98">
        <v>0.97074165999999995</v>
      </c>
      <c r="AA98" s="62">
        <v>0.97639586</v>
      </c>
      <c r="AB98" s="62">
        <v>5.2946805999999999E-2</v>
      </c>
      <c r="AC98" s="63"/>
      <c r="AD98" s="258"/>
      <c r="AE98" s="258"/>
      <c r="AF98" s="57"/>
      <c r="AG98" s="28"/>
      <c r="AH98" s="57"/>
      <c r="AI98" s="28"/>
      <c r="AJ98" s="133"/>
      <c r="AK98" s="208"/>
      <c r="AL98" s="289" t="s">
        <v>85</v>
      </c>
      <c r="AM98" s="121">
        <f t="shared" si="14"/>
        <v>5.4674999999999585E-2</v>
      </c>
      <c r="AN98" s="97">
        <f t="shared" si="15"/>
        <v>3.0093000000000814E-2</v>
      </c>
      <c r="AO98" s="97">
        <f t="shared" si="16"/>
        <v>9.209999999992835E-5</v>
      </c>
      <c r="AP98" s="97">
        <f t="shared" si="17"/>
        <v>8.9659999999991413E-5</v>
      </c>
      <c r="AQ98" s="122">
        <f t="shared" si="18"/>
        <v>1.0684899999999914E-4</v>
      </c>
      <c r="AR98" s="39"/>
      <c r="AS98" s="234"/>
      <c r="AT98" s="39"/>
    </row>
    <row r="99" spans="2:46" ht="13.5" customHeight="1" x14ac:dyDescent="0.15">
      <c r="B99" s="290"/>
      <c r="C99" s="29" t="s">
        <v>35</v>
      </c>
      <c r="D99" s="187"/>
      <c r="E99" s="58"/>
      <c r="F99" s="188">
        <v>35.397849000000001</v>
      </c>
      <c r="G99" s="188">
        <v>38.610864999999997</v>
      </c>
      <c r="H99" s="188">
        <v>0.98237589000000003</v>
      </c>
      <c r="I99" s="64">
        <v>0.98706068999999996</v>
      </c>
      <c r="J99" s="64">
        <v>3.3905945999999999E-2</v>
      </c>
      <c r="K99" s="189"/>
      <c r="L99" s="259"/>
      <c r="M99" s="259"/>
      <c r="N99" s="58"/>
      <c r="O99" s="30"/>
      <c r="P99" s="58"/>
      <c r="Q99" s="30"/>
      <c r="R99" s="134"/>
      <c r="S99" s="206"/>
      <c r="T99" s="290"/>
      <c r="U99" s="29" t="s">
        <v>35</v>
      </c>
      <c r="V99" s="187"/>
      <c r="W99" s="58"/>
      <c r="X99" s="188">
        <v>35.488090999999997</v>
      </c>
      <c r="Y99" s="188">
        <v>38.701051</v>
      </c>
      <c r="Z99" s="188">
        <v>0.98245494</v>
      </c>
      <c r="AA99" s="64">
        <v>0.98726340000000001</v>
      </c>
      <c r="AB99" s="64">
        <v>3.3815734E-2</v>
      </c>
      <c r="AC99" s="189"/>
      <c r="AD99" s="259"/>
      <c r="AE99" s="259"/>
      <c r="AF99" s="58"/>
      <c r="AG99" s="30"/>
      <c r="AH99" s="58"/>
      <c r="AI99" s="30"/>
      <c r="AJ99" s="134"/>
      <c r="AK99" s="208"/>
      <c r="AL99" s="290"/>
      <c r="AM99" s="88">
        <f t="shared" si="14"/>
        <v>9.0241999999996381E-2</v>
      </c>
      <c r="AN99" s="123">
        <f t="shared" si="15"/>
        <v>9.0186000000002764E-2</v>
      </c>
      <c r="AO99" s="123">
        <f t="shared" si="16"/>
        <v>7.9049999999969423E-5</v>
      </c>
      <c r="AP99" s="123">
        <f t="shared" si="17"/>
        <v>2.0271000000005035E-4</v>
      </c>
      <c r="AQ99" s="89">
        <f t="shared" si="18"/>
        <v>-9.0211999999999237E-5</v>
      </c>
      <c r="AR99" s="39"/>
      <c r="AS99" s="234"/>
      <c r="AT99" s="39"/>
    </row>
    <row r="100" spans="2:46" ht="13.5" customHeight="1" x14ac:dyDescent="0.15">
      <c r="B100" s="290"/>
      <c r="C100" s="29" t="s">
        <v>36</v>
      </c>
      <c r="D100" s="187"/>
      <c r="E100" s="58"/>
      <c r="F100" s="188">
        <v>39.567123000000002</v>
      </c>
      <c r="G100" s="188">
        <v>42.930329999999998</v>
      </c>
      <c r="H100" s="188">
        <v>0.99088357999999999</v>
      </c>
      <c r="I100" s="64">
        <v>0.99395131000000003</v>
      </c>
      <c r="J100" s="64">
        <v>1.7714701999999999E-2</v>
      </c>
      <c r="K100" s="189"/>
      <c r="L100" s="259"/>
      <c r="M100" s="259"/>
      <c r="N100" s="58"/>
      <c r="O100" s="30"/>
      <c r="P100" s="58"/>
      <c r="Q100" s="30"/>
      <c r="R100" s="134"/>
      <c r="S100" s="206"/>
      <c r="T100" s="290"/>
      <c r="U100" s="29" t="s">
        <v>36</v>
      </c>
      <c r="V100" s="187"/>
      <c r="W100" s="58"/>
      <c r="X100" s="188">
        <v>39.500556000000003</v>
      </c>
      <c r="Y100" s="188">
        <v>42.852764999999998</v>
      </c>
      <c r="Z100" s="188">
        <v>0.99088527999999998</v>
      </c>
      <c r="AA100" s="64">
        <v>0.99392480999999999</v>
      </c>
      <c r="AB100" s="64">
        <v>1.7757243999999998E-2</v>
      </c>
      <c r="AC100" s="189"/>
      <c r="AD100" s="259"/>
      <c r="AE100" s="259"/>
      <c r="AF100" s="58"/>
      <c r="AG100" s="30"/>
      <c r="AH100" s="58"/>
      <c r="AI100" s="30"/>
      <c r="AJ100" s="134"/>
      <c r="AK100" s="208"/>
      <c r="AL100" s="290"/>
      <c r="AM100" s="88">
        <f t="shared" si="14"/>
        <v>-6.6566999999999155E-2</v>
      </c>
      <c r="AN100" s="123">
        <f t="shared" si="15"/>
        <v>-7.7564999999999884E-2</v>
      </c>
      <c r="AO100" s="123">
        <f t="shared" si="16"/>
        <v>1.6999999999933735E-6</v>
      </c>
      <c r="AP100" s="123">
        <f t="shared" si="17"/>
        <v>-2.650000000004038E-5</v>
      </c>
      <c r="AQ100" s="89">
        <f t="shared" si="18"/>
        <v>4.254199999999958E-5</v>
      </c>
      <c r="AR100" s="39"/>
      <c r="AS100" s="234"/>
      <c r="AT100" s="39"/>
    </row>
    <row r="101" spans="2:46" ht="13.5" customHeight="1" x14ac:dyDescent="0.15">
      <c r="B101" s="290"/>
      <c r="C101" s="29" t="s">
        <v>38</v>
      </c>
      <c r="D101" s="187"/>
      <c r="E101" s="58"/>
      <c r="F101" s="188">
        <v>43.580503999999998</v>
      </c>
      <c r="G101" s="188">
        <v>46.541207999999997</v>
      </c>
      <c r="H101" s="188">
        <v>0.99458120000000005</v>
      </c>
      <c r="I101" s="64">
        <v>0.99700681999999996</v>
      </c>
      <c r="J101" s="64">
        <v>7.4371890000000003E-3</v>
      </c>
      <c r="K101" s="189"/>
      <c r="L101" s="259"/>
      <c r="M101" s="259"/>
      <c r="N101" s="58"/>
      <c r="O101" s="30"/>
      <c r="P101" s="58"/>
      <c r="Q101" s="30"/>
      <c r="R101" s="134"/>
      <c r="S101" s="206"/>
      <c r="T101" s="290"/>
      <c r="U101" s="29" t="s">
        <v>38</v>
      </c>
      <c r="V101" s="187"/>
      <c r="W101" s="58"/>
      <c r="X101" s="188">
        <v>43.589401000000002</v>
      </c>
      <c r="Y101" s="188">
        <v>46.556269</v>
      </c>
      <c r="Z101" s="188">
        <v>0.99460276999999997</v>
      </c>
      <c r="AA101" s="64">
        <v>0.99702827000000005</v>
      </c>
      <c r="AB101" s="64">
        <v>7.407622E-3</v>
      </c>
      <c r="AC101" s="189"/>
      <c r="AD101" s="259"/>
      <c r="AE101" s="259"/>
      <c r="AF101" s="58"/>
      <c r="AG101" s="30"/>
      <c r="AH101" s="58"/>
      <c r="AI101" s="30"/>
      <c r="AJ101" s="134"/>
      <c r="AK101" s="208"/>
      <c r="AL101" s="290"/>
      <c r="AM101" s="88">
        <f t="shared" si="14"/>
        <v>8.8970000000045957E-3</v>
      </c>
      <c r="AN101" s="123">
        <f t="shared" si="15"/>
        <v>1.5061000000002878E-2</v>
      </c>
      <c r="AO101" s="123">
        <f t="shared" si="16"/>
        <v>2.1569999999915268E-5</v>
      </c>
      <c r="AP101" s="123">
        <f t="shared" si="17"/>
        <v>2.1450000000089453E-5</v>
      </c>
      <c r="AQ101" s="89">
        <f t="shared" si="18"/>
        <v>-2.9567000000000308E-5</v>
      </c>
      <c r="AR101" s="39"/>
      <c r="AS101" s="234"/>
      <c r="AT101" s="39"/>
    </row>
    <row r="102" spans="2:46" ht="13.5" customHeight="1" thickBot="1" x14ac:dyDescent="0.2">
      <c r="B102" s="291"/>
      <c r="C102" s="29"/>
      <c r="D102" s="187"/>
      <c r="E102" s="58"/>
      <c r="F102" s="190"/>
      <c r="G102" s="190"/>
      <c r="H102" s="190"/>
      <c r="I102" s="58"/>
      <c r="J102" s="58"/>
      <c r="K102" s="189"/>
      <c r="L102" s="259"/>
      <c r="M102" s="259"/>
      <c r="N102" s="58"/>
      <c r="O102" s="30"/>
      <c r="P102" s="58"/>
      <c r="Q102" s="30"/>
      <c r="R102" s="185"/>
      <c r="S102" s="206"/>
      <c r="T102" s="291"/>
      <c r="U102" s="29"/>
      <c r="V102" s="187"/>
      <c r="W102" s="58"/>
      <c r="X102" s="190"/>
      <c r="Y102" s="190"/>
      <c r="Z102" s="190"/>
      <c r="AA102" s="58"/>
      <c r="AB102" s="58"/>
      <c r="AC102" s="189"/>
      <c r="AD102" s="259"/>
      <c r="AE102" s="259"/>
      <c r="AF102" s="58"/>
      <c r="AG102" s="30"/>
      <c r="AH102" s="58"/>
      <c r="AI102" s="30"/>
      <c r="AJ102" s="185"/>
      <c r="AK102" s="208"/>
      <c r="AL102" s="291"/>
      <c r="AM102" s="124" t="str">
        <f t="shared" si="14"/>
        <v/>
      </c>
      <c r="AN102" s="125" t="str">
        <f t="shared" si="15"/>
        <v/>
      </c>
      <c r="AO102" s="125" t="str">
        <f t="shared" si="16"/>
        <v/>
      </c>
      <c r="AP102" s="125" t="str">
        <f t="shared" si="17"/>
        <v/>
      </c>
      <c r="AQ102" s="126" t="str">
        <f t="shared" si="18"/>
        <v/>
      </c>
      <c r="AR102" s="39"/>
      <c r="AS102" s="234"/>
      <c r="AT102" s="39"/>
    </row>
    <row r="103" spans="2:46" ht="13.5" customHeight="1" x14ac:dyDescent="0.15">
      <c r="B103" s="289" t="s">
        <v>86</v>
      </c>
      <c r="C103" s="27" t="s">
        <v>34</v>
      </c>
      <c r="D103" s="41"/>
      <c r="E103" s="57"/>
      <c r="F103" s="98">
        <v>32.544007999999998</v>
      </c>
      <c r="G103" s="98">
        <v>36.437762999999997</v>
      </c>
      <c r="H103" s="98">
        <v>0.97061416</v>
      </c>
      <c r="I103" s="62">
        <v>0.97927903999999999</v>
      </c>
      <c r="J103" s="62">
        <v>6.0009185E-2</v>
      </c>
      <c r="K103" s="63"/>
      <c r="L103" s="258"/>
      <c r="M103" s="258"/>
      <c r="N103" s="57"/>
      <c r="O103" s="28"/>
      <c r="P103" s="57"/>
      <c r="Q103" s="28"/>
      <c r="R103" s="133"/>
      <c r="S103" s="206"/>
      <c r="T103" s="289" t="s">
        <v>86</v>
      </c>
      <c r="U103" s="27" t="s">
        <v>34</v>
      </c>
      <c r="V103" s="41"/>
      <c r="W103" s="57"/>
      <c r="X103" s="98">
        <v>32.555653999999997</v>
      </c>
      <c r="Y103" s="98">
        <v>36.467132999999997</v>
      </c>
      <c r="Z103" s="98">
        <v>0.97067309999999996</v>
      </c>
      <c r="AA103" s="62">
        <v>0.97933429000000005</v>
      </c>
      <c r="AB103" s="62">
        <v>6.0127569999999998E-2</v>
      </c>
      <c r="AC103" s="63"/>
      <c r="AD103" s="258"/>
      <c r="AE103" s="258"/>
      <c r="AF103" s="57"/>
      <c r="AG103" s="28"/>
      <c r="AH103" s="57"/>
      <c r="AI103" s="28"/>
      <c r="AJ103" s="133"/>
      <c r="AK103" s="208"/>
      <c r="AL103" s="289" t="s">
        <v>86</v>
      </c>
      <c r="AM103" s="121">
        <f t="shared" si="14"/>
        <v>1.1645999999998935E-2</v>
      </c>
      <c r="AN103" s="97">
        <f t="shared" si="15"/>
        <v>2.9370000000000118E-2</v>
      </c>
      <c r="AO103" s="97">
        <f t="shared" si="16"/>
        <v>5.8939999999951809E-5</v>
      </c>
      <c r="AP103" s="97">
        <f t="shared" si="17"/>
        <v>5.5250000000062194E-5</v>
      </c>
      <c r="AQ103" s="122">
        <f t="shared" si="18"/>
        <v>1.1838499999999863E-4</v>
      </c>
      <c r="AR103" s="39"/>
      <c r="AS103" s="234"/>
      <c r="AT103" s="39"/>
    </row>
    <row r="104" spans="2:46" ht="13.5" customHeight="1" x14ac:dyDescent="0.15">
      <c r="B104" s="290"/>
      <c r="C104" s="29" t="s">
        <v>35</v>
      </c>
      <c r="D104" s="187"/>
      <c r="E104" s="58"/>
      <c r="F104" s="188">
        <v>35.752594000000002</v>
      </c>
      <c r="G104" s="188">
        <v>39.289980999999997</v>
      </c>
      <c r="H104" s="188">
        <v>0.98250442000000004</v>
      </c>
      <c r="I104" s="64">
        <v>0.98832478000000001</v>
      </c>
      <c r="J104" s="64">
        <v>3.6617785999999999E-2</v>
      </c>
      <c r="K104" s="189"/>
      <c r="L104" s="259"/>
      <c r="M104" s="259"/>
      <c r="N104" s="58"/>
      <c r="O104" s="30"/>
      <c r="P104" s="58"/>
      <c r="Q104" s="30"/>
      <c r="R104" s="134"/>
      <c r="S104" s="206"/>
      <c r="T104" s="290"/>
      <c r="U104" s="29" t="s">
        <v>35</v>
      </c>
      <c r="V104" s="187"/>
      <c r="W104" s="58"/>
      <c r="X104" s="188">
        <v>35.800049999999999</v>
      </c>
      <c r="Y104" s="188">
        <v>39.353118000000002</v>
      </c>
      <c r="Z104" s="188">
        <v>0.98250897000000004</v>
      </c>
      <c r="AA104" s="64">
        <v>0.98836148999999995</v>
      </c>
      <c r="AB104" s="64">
        <v>3.5944759999999999E-2</v>
      </c>
      <c r="AC104" s="189"/>
      <c r="AD104" s="259"/>
      <c r="AE104" s="259"/>
      <c r="AF104" s="58"/>
      <c r="AG104" s="30"/>
      <c r="AH104" s="58"/>
      <c r="AI104" s="30"/>
      <c r="AJ104" s="134"/>
      <c r="AK104" s="208"/>
      <c r="AL104" s="290"/>
      <c r="AM104" s="88">
        <f t="shared" si="14"/>
        <v>4.7455999999996834E-2</v>
      </c>
      <c r="AN104" s="123">
        <f t="shared" si="15"/>
        <v>6.3137000000004662E-2</v>
      </c>
      <c r="AO104" s="123">
        <f t="shared" si="16"/>
        <v>4.5499999999920604E-6</v>
      </c>
      <c r="AP104" s="123">
        <f t="shared" si="17"/>
        <v>3.6709999999939846E-5</v>
      </c>
      <c r="AQ104" s="89">
        <f t="shared" si="18"/>
        <v>-6.7302600000000018E-4</v>
      </c>
      <c r="AR104" s="39"/>
      <c r="AS104" s="234"/>
      <c r="AT104" s="39"/>
    </row>
    <row r="105" spans="2:46" ht="13.5" customHeight="1" x14ac:dyDescent="0.15">
      <c r="B105" s="290"/>
      <c r="C105" s="29" t="s">
        <v>36</v>
      </c>
      <c r="D105" s="187"/>
      <c r="E105" s="58"/>
      <c r="F105" s="188">
        <v>39.635395000000003</v>
      </c>
      <c r="G105" s="188">
        <v>42.999687999999999</v>
      </c>
      <c r="H105" s="188">
        <v>0.99065066000000002</v>
      </c>
      <c r="I105" s="64">
        <v>0.99422526</v>
      </c>
      <c r="J105" s="64">
        <v>1.9099185000000001E-2</v>
      </c>
      <c r="K105" s="189"/>
      <c r="L105" s="259"/>
      <c r="M105" s="259"/>
      <c r="N105" s="58"/>
      <c r="O105" s="30"/>
      <c r="P105" s="58"/>
      <c r="Q105" s="30"/>
      <c r="R105" s="134"/>
      <c r="S105" s="206"/>
      <c r="T105" s="290"/>
      <c r="U105" s="29" t="s">
        <v>36</v>
      </c>
      <c r="V105" s="187"/>
      <c r="W105" s="58"/>
      <c r="X105" s="188">
        <v>39.693582999999997</v>
      </c>
      <c r="Y105" s="188">
        <v>43.025846000000001</v>
      </c>
      <c r="Z105" s="188">
        <v>0.99064786999999999</v>
      </c>
      <c r="AA105" s="64">
        <v>0.99424816000000005</v>
      </c>
      <c r="AB105" s="64">
        <v>1.8910063000000001E-2</v>
      </c>
      <c r="AC105" s="189"/>
      <c r="AD105" s="259"/>
      <c r="AE105" s="259"/>
      <c r="AF105" s="58"/>
      <c r="AG105" s="30"/>
      <c r="AH105" s="58"/>
      <c r="AI105" s="30"/>
      <c r="AJ105" s="134"/>
      <c r="AK105" s="208"/>
      <c r="AL105" s="290"/>
      <c r="AM105" s="88">
        <f t="shared" si="14"/>
        <v>5.8187999999994133E-2</v>
      </c>
      <c r="AN105" s="123">
        <f t="shared" si="15"/>
        <v>2.6158000000002346E-2</v>
      </c>
      <c r="AO105" s="123">
        <f t="shared" si="16"/>
        <v>-2.7900000000302683E-6</v>
      </c>
      <c r="AP105" s="123">
        <f t="shared" si="17"/>
        <v>2.2900000000047882E-5</v>
      </c>
      <c r="AQ105" s="89">
        <f t="shared" si="18"/>
        <v>-1.891219999999999E-4</v>
      </c>
      <c r="AR105" s="39"/>
      <c r="AS105" s="234"/>
      <c r="AT105" s="39"/>
    </row>
    <row r="106" spans="2:46" ht="13.5" customHeight="1" x14ac:dyDescent="0.15">
      <c r="B106" s="290"/>
      <c r="C106" s="29" t="s">
        <v>38</v>
      </c>
      <c r="D106" s="187"/>
      <c r="E106" s="58"/>
      <c r="F106" s="188">
        <v>43.690286</v>
      </c>
      <c r="G106" s="188">
        <v>46.617533000000002</v>
      </c>
      <c r="H106" s="188">
        <v>0.99427281000000001</v>
      </c>
      <c r="I106" s="64">
        <v>0.99714471000000005</v>
      </c>
      <c r="J106" s="64">
        <v>8.6366370000000008E-3</v>
      </c>
      <c r="K106" s="189"/>
      <c r="L106" s="259"/>
      <c r="M106" s="259"/>
      <c r="N106" s="58"/>
      <c r="O106" s="30"/>
      <c r="P106" s="58"/>
      <c r="Q106" s="30"/>
      <c r="R106" s="134"/>
      <c r="S106" s="206"/>
      <c r="T106" s="290"/>
      <c r="U106" s="29" t="s">
        <v>38</v>
      </c>
      <c r="V106" s="187"/>
      <c r="W106" s="58"/>
      <c r="X106" s="188">
        <v>43.702413</v>
      </c>
      <c r="Y106" s="188">
        <v>46.619152999999997</v>
      </c>
      <c r="Z106" s="188">
        <v>0.99426669999999995</v>
      </c>
      <c r="AA106" s="64">
        <v>0.99714203000000001</v>
      </c>
      <c r="AB106" s="64">
        <v>8.6051989999999991E-3</v>
      </c>
      <c r="AC106" s="189"/>
      <c r="AD106" s="259"/>
      <c r="AE106" s="259"/>
      <c r="AF106" s="58"/>
      <c r="AG106" s="30"/>
      <c r="AH106" s="58"/>
      <c r="AI106" s="30"/>
      <c r="AJ106" s="134"/>
      <c r="AK106" s="208"/>
      <c r="AL106" s="290"/>
      <c r="AM106" s="88">
        <f t="shared" si="14"/>
        <v>1.2126999999999555E-2</v>
      </c>
      <c r="AN106" s="123">
        <f t="shared" si="15"/>
        <v>1.6199999999955139E-3</v>
      </c>
      <c r="AO106" s="123">
        <f t="shared" si="16"/>
        <v>-6.1100000000591237E-6</v>
      </c>
      <c r="AP106" s="123">
        <f t="shared" si="17"/>
        <v>-2.6800000000326563E-6</v>
      </c>
      <c r="AQ106" s="89">
        <f t="shared" si="18"/>
        <v>-3.1438000000001687E-5</v>
      </c>
      <c r="AR106" s="39"/>
      <c r="AS106" s="234"/>
      <c r="AT106" s="39"/>
    </row>
    <row r="107" spans="2:46" ht="13.5" customHeight="1" thickBot="1" x14ac:dyDescent="0.2">
      <c r="B107" s="291"/>
      <c r="C107" s="29"/>
      <c r="D107" s="187"/>
      <c r="E107" s="58"/>
      <c r="F107" s="190"/>
      <c r="G107" s="190"/>
      <c r="H107" s="190"/>
      <c r="I107" s="58"/>
      <c r="J107" s="58"/>
      <c r="K107" s="189"/>
      <c r="L107" s="259"/>
      <c r="M107" s="259"/>
      <c r="N107" s="58"/>
      <c r="O107" s="30"/>
      <c r="P107" s="58"/>
      <c r="Q107" s="30"/>
      <c r="R107" s="185"/>
      <c r="S107" s="206"/>
      <c r="T107" s="291"/>
      <c r="U107" s="29"/>
      <c r="V107" s="187"/>
      <c r="W107" s="58"/>
      <c r="X107" s="190"/>
      <c r="Y107" s="190"/>
      <c r="Z107" s="190"/>
      <c r="AA107" s="58"/>
      <c r="AB107" s="58"/>
      <c r="AC107" s="189"/>
      <c r="AD107" s="259"/>
      <c r="AE107" s="259"/>
      <c r="AF107" s="58"/>
      <c r="AG107" s="30"/>
      <c r="AH107" s="58"/>
      <c r="AI107" s="30"/>
      <c r="AJ107" s="185"/>
      <c r="AK107" s="208"/>
      <c r="AL107" s="291"/>
      <c r="AM107" s="124" t="str">
        <f t="shared" si="14"/>
        <v/>
      </c>
      <c r="AN107" s="125" t="str">
        <f t="shared" si="15"/>
        <v/>
      </c>
      <c r="AO107" s="125" t="str">
        <f t="shared" si="16"/>
        <v/>
      </c>
      <c r="AP107" s="125" t="str">
        <f t="shared" si="17"/>
        <v/>
      </c>
      <c r="AQ107" s="126" t="str">
        <f t="shared" si="18"/>
        <v/>
      </c>
      <c r="AR107" s="39"/>
      <c r="AS107" s="234"/>
      <c r="AT107" s="39"/>
    </row>
    <row r="108" spans="2:46" ht="13.5" customHeight="1" x14ac:dyDescent="0.15">
      <c r="B108" s="289" t="s">
        <v>87</v>
      </c>
      <c r="C108" s="27" t="s">
        <v>34</v>
      </c>
      <c r="D108" s="41"/>
      <c r="E108" s="57"/>
      <c r="F108" s="98">
        <v>32.386633000000003</v>
      </c>
      <c r="G108" s="98">
        <v>36.423278000000003</v>
      </c>
      <c r="H108" s="98">
        <v>0.97202246999999997</v>
      </c>
      <c r="I108" s="62">
        <v>0.97968712000000002</v>
      </c>
      <c r="J108" s="62">
        <v>5.3494229999999997E-2</v>
      </c>
      <c r="K108" s="63"/>
      <c r="L108" s="258"/>
      <c r="M108" s="258"/>
      <c r="N108" s="57"/>
      <c r="O108" s="28"/>
      <c r="P108" s="57"/>
      <c r="Q108" s="28"/>
      <c r="R108" s="133"/>
      <c r="S108" s="206"/>
      <c r="T108" s="289" t="s">
        <v>87</v>
      </c>
      <c r="U108" s="27" t="s">
        <v>34</v>
      </c>
      <c r="V108" s="41"/>
      <c r="W108" s="57"/>
      <c r="X108" s="98">
        <v>32.350428999999998</v>
      </c>
      <c r="Y108" s="98">
        <v>36.412506999999998</v>
      </c>
      <c r="Z108" s="98">
        <v>0.97196990999999999</v>
      </c>
      <c r="AA108" s="62">
        <v>0.97963480999999997</v>
      </c>
      <c r="AB108" s="62">
        <v>5.3444510000000001E-2</v>
      </c>
      <c r="AC108" s="63"/>
      <c r="AD108" s="258"/>
      <c r="AE108" s="258"/>
      <c r="AF108" s="57"/>
      <c r="AG108" s="28"/>
      <c r="AH108" s="57"/>
      <c r="AI108" s="28"/>
      <c r="AJ108" s="133"/>
      <c r="AK108" s="208"/>
      <c r="AL108" s="289" t="s">
        <v>87</v>
      </c>
      <c r="AM108" s="121">
        <f t="shared" si="14"/>
        <v>-3.620400000000501E-2</v>
      </c>
      <c r="AN108" s="97">
        <f t="shared" si="15"/>
        <v>-1.0771000000005415E-2</v>
      </c>
      <c r="AO108" s="97">
        <f t="shared" si="16"/>
        <v>-5.255999999997929E-5</v>
      </c>
      <c r="AP108" s="97">
        <f t="shared" si="17"/>
        <v>-5.2310000000055368E-5</v>
      </c>
      <c r="AQ108" s="122">
        <f t="shared" si="18"/>
        <v>-4.9719999999996156E-5</v>
      </c>
      <c r="AR108" s="39"/>
      <c r="AS108" s="234"/>
      <c r="AT108" s="39"/>
    </row>
    <row r="109" spans="2:46" ht="13.5" customHeight="1" x14ac:dyDescent="0.15">
      <c r="B109" s="290"/>
      <c r="C109" s="29" t="s">
        <v>35</v>
      </c>
      <c r="D109" s="187"/>
      <c r="E109" s="58"/>
      <c r="F109" s="188">
        <v>35.724196999999997</v>
      </c>
      <c r="G109" s="188">
        <v>39.328114999999997</v>
      </c>
      <c r="H109" s="188">
        <v>0.98274855000000005</v>
      </c>
      <c r="I109" s="64">
        <v>0.98819122999999998</v>
      </c>
      <c r="J109" s="64">
        <v>3.3579372000000003E-2</v>
      </c>
      <c r="K109" s="189"/>
      <c r="L109" s="259"/>
      <c r="M109" s="259"/>
      <c r="N109" s="58"/>
      <c r="O109" s="30"/>
      <c r="P109" s="58"/>
      <c r="Q109" s="30"/>
      <c r="R109" s="134"/>
      <c r="S109" s="206"/>
      <c r="T109" s="290"/>
      <c r="U109" s="29" t="s">
        <v>35</v>
      </c>
      <c r="V109" s="187"/>
      <c r="W109" s="58"/>
      <c r="X109" s="188">
        <v>35.809621999999997</v>
      </c>
      <c r="Y109" s="188">
        <v>39.407407999999997</v>
      </c>
      <c r="Z109" s="188">
        <v>0.98278971999999998</v>
      </c>
      <c r="AA109" s="64">
        <v>0.98819566999999997</v>
      </c>
      <c r="AB109" s="64">
        <v>3.3171899999999997E-2</v>
      </c>
      <c r="AC109" s="189"/>
      <c r="AD109" s="259"/>
      <c r="AE109" s="259"/>
      <c r="AF109" s="58"/>
      <c r="AG109" s="30"/>
      <c r="AH109" s="58"/>
      <c r="AI109" s="30"/>
      <c r="AJ109" s="134"/>
      <c r="AK109" s="208"/>
      <c r="AL109" s="290"/>
      <c r="AM109" s="88">
        <f t="shared" si="14"/>
        <v>8.542500000000075E-2</v>
      </c>
      <c r="AN109" s="123">
        <f t="shared" si="15"/>
        <v>7.9292999999999836E-2</v>
      </c>
      <c r="AO109" s="123">
        <f t="shared" si="16"/>
        <v>4.1169999999923768E-5</v>
      </c>
      <c r="AP109" s="123">
        <f t="shared" si="17"/>
        <v>4.4399999999944484E-6</v>
      </c>
      <c r="AQ109" s="89">
        <f t="shared" si="18"/>
        <v>-4.0747200000000594E-4</v>
      </c>
      <c r="AR109" s="39"/>
      <c r="AS109" s="234"/>
      <c r="AT109" s="39"/>
    </row>
    <row r="110" spans="2:46" ht="13.5" customHeight="1" x14ac:dyDescent="0.15">
      <c r="B110" s="290"/>
      <c r="C110" s="29" t="s">
        <v>36</v>
      </c>
      <c r="D110" s="187"/>
      <c r="E110" s="58"/>
      <c r="F110" s="188">
        <v>39.586979999999997</v>
      </c>
      <c r="G110" s="188">
        <v>42.953412999999998</v>
      </c>
      <c r="H110" s="188">
        <v>0.99074457999999999</v>
      </c>
      <c r="I110" s="64">
        <v>0.99425847999999994</v>
      </c>
      <c r="J110" s="64">
        <v>1.7045364E-2</v>
      </c>
      <c r="K110" s="189"/>
      <c r="L110" s="259"/>
      <c r="M110" s="259"/>
      <c r="N110" s="58"/>
      <c r="O110" s="30"/>
      <c r="P110" s="58"/>
      <c r="Q110" s="30"/>
      <c r="R110" s="134"/>
      <c r="S110" s="206"/>
      <c r="T110" s="290"/>
      <c r="U110" s="29" t="s">
        <v>36</v>
      </c>
      <c r="V110" s="187"/>
      <c r="W110" s="58"/>
      <c r="X110" s="188">
        <v>39.679541999999998</v>
      </c>
      <c r="Y110" s="188">
        <v>43.039664999999999</v>
      </c>
      <c r="Z110" s="188">
        <v>0.99077987999999995</v>
      </c>
      <c r="AA110" s="64">
        <v>0.99435795000000005</v>
      </c>
      <c r="AB110" s="64">
        <v>1.6834864000000001E-2</v>
      </c>
      <c r="AC110" s="189"/>
      <c r="AD110" s="259"/>
      <c r="AE110" s="259"/>
      <c r="AF110" s="58"/>
      <c r="AG110" s="30"/>
      <c r="AH110" s="58"/>
      <c r="AI110" s="30"/>
      <c r="AJ110" s="134"/>
      <c r="AK110" s="208"/>
      <c r="AL110" s="290"/>
      <c r="AM110" s="88">
        <f t="shared" si="14"/>
        <v>9.2562000000000921E-2</v>
      </c>
      <c r="AN110" s="123">
        <f t="shared" si="15"/>
        <v>8.6252000000001772E-2</v>
      </c>
      <c r="AO110" s="123">
        <f t="shared" si="16"/>
        <v>3.5299999999960363E-5</v>
      </c>
      <c r="AP110" s="123">
        <f t="shared" si="17"/>
        <v>9.9470000000101422E-5</v>
      </c>
      <c r="AQ110" s="89">
        <f t="shared" si="18"/>
        <v>-2.1049999999999888E-4</v>
      </c>
      <c r="AR110" s="39"/>
      <c r="AS110" s="234"/>
      <c r="AT110" s="39"/>
    </row>
    <row r="111" spans="2:46" ht="13.5" customHeight="1" x14ac:dyDescent="0.15">
      <c r="B111" s="290"/>
      <c r="C111" s="29" t="s">
        <v>38</v>
      </c>
      <c r="D111" s="187"/>
      <c r="E111" s="58"/>
      <c r="F111" s="188">
        <v>43.537058999999999</v>
      </c>
      <c r="G111" s="188">
        <v>46.520766000000002</v>
      </c>
      <c r="H111" s="188">
        <v>0.99428561000000004</v>
      </c>
      <c r="I111" s="64">
        <v>0.99716645000000004</v>
      </c>
      <c r="J111" s="64">
        <v>8.1783359999999996E-3</v>
      </c>
      <c r="K111" s="189"/>
      <c r="L111" s="259"/>
      <c r="M111" s="259"/>
      <c r="N111" s="58"/>
      <c r="O111" s="30"/>
      <c r="P111" s="58"/>
      <c r="Q111" s="30"/>
      <c r="R111" s="134"/>
      <c r="S111" s="206"/>
      <c r="T111" s="290"/>
      <c r="U111" s="29" t="s">
        <v>38</v>
      </c>
      <c r="V111" s="187"/>
      <c r="W111" s="58"/>
      <c r="X111" s="188">
        <v>43.545257999999997</v>
      </c>
      <c r="Y111" s="188">
        <v>46.529243000000001</v>
      </c>
      <c r="Z111" s="188">
        <v>0.99430041000000002</v>
      </c>
      <c r="AA111" s="64">
        <v>0.99717429999999996</v>
      </c>
      <c r="AB111" s="64">
        <v>8.1636279999999992E-3</v>
      </c>
      <c r="AC111" s="189"/>
      <c r="AD111" s="259"/>
      <c r="AE111" s="259"/>
      <c r="AF111" s="58"/>
      <c r="AG111" s="30"/>
      <c r="AH111" s="58"/>
      <c r="AI111" s="30"/>
      <c r="AJ111" s="134"/>
      <c r="AK111" s="208"/>
      <c r="AL111" s="290"/>
      <c r="AM111" s="88">
        <f t="shared" si="14"/>
        <v>8.1989999999976249E-3</v>
      </c>
      <c r="AN111" s="123">
        <f t="shared" si="15"/>
        <v>8.4769999999991796E-3</v>
      </c>
      <c r="AO111" s="123">
        <f t="shared" si="16"/>
        <v>1.4799999999981495E-5</v>
      </c>
      <c r="AP111" s="123">
        <f t="shared" si="17"/>
        <v>7.8499999999204206E-6</v>
      </c>
      <c r="AQ111" s="89">
        <f t="shared" si="18"/>
        <v>-1.4708000000000429E-5</v>
      </c>
      <c r="AR111" s="39"/>
      <c r="AS111" s="234"/>
      <c r="AT111" s="39"/>
    </row>
    <row r="112" spans="2:46" ht="13.5" customHeight="1" thickBot="1" x14ac:dyDescent="0.2">
      <c r="B112" s="291"/>
      <c r="C112" s="29"/>
      <c r="D112" s="187"/>
      <c r="E112" s="58"/>
      <c r="F112" s="190"/>
      <c r="G112" s="190"/>
      <c r="H112" s="190"/>
      <c r="I112" s="58"/>
      <c r="J112" s="58"/>
      <c r="K112" s="189"/>
      <c r="L112" s="259"/>
      <c r="M112" s="259"/>
      <c r="N112" s="58"/>
      <c r="O112" s="30"/>
      <c r="P112" s="58"/>
      <c r="Q112" s="30"/>
      <c r="R112" s="185"/>
      <c r="S112" s="206"/>
      <c r="T112" s="291"/>
      <c r="U112" s="29"/>
      <c r="V112" s="187"/>
      <c r="W112" s="58"/>
      <c r="X112" s="190"/>
      <c r="Y112" s="190"/>
      <c r="Z112" s="190"/>
      <c r="AA112" s="58"/>
      <c r="AB112" s="58"/>
      <c r="AC112" s="189"/>
      <c r="AD112" s="259"/>
      <c r="AE112" s="259"/>
      <c r="AF112" s="58"/>
      <c r="AG112" s="30"/>
      <c r="AH112" s="58"/>
      <c r="AI112" s="30"/>
      <c r="AJ112" s="185"/>
      <c r="AK112" s="208"/>
      <c r="AL112" s="291"/>
      <c r="AM112" s="124" t="str">
        <f t="shared" si="14"/>
        <v/>
      </c>
      <c r="AN112" s="125" t="str">
        <f t="shared" si="15"/>
        <v/>
      </c>
      <c r="AO112" s="125" t="str">
        <f t="shared" si="16"/>
        <v/>
      </c>
      <c r="AP112" s="125" t="str">
        <f t="shared" si="17"/>
        <v/>
      </c>
      <c r="AQ112" s="126" t="str">
        <f t="shared" si="18"/>
        <v/>
      </c>
      <c r="AR112" s="39"/>
      <c r="AS112" s="234"/>
      <c r="AT112" s="39"/>
    </row>
    <row r="113" spans="2:46" ht="13.5" customHeight="1" x14ac:dyDescent="0.15">
      <c r="B113" s="289" t="s">
        <v>88</v>
      </c>
      <c r="C113" s="27" t="s">
        <v>34</v>
      </c>
      <c r="D113" s="41"/>
      <c r="E113" s="57"/>
      <c r="F113" s="98">
        <v>32.949278999999997</v>
      </c>
      <c r="G113" s="98">
        <v>36.603124000000001</v>
      </c>
      <c r="H113" s="98">
        <v>0.97343990999999996</v>
      </c>
      <c r="I113" s="62">
        <v>0.98147846999999999</v>
      </c>
      <c r="J113" s="62">
        <v>5.2108056999999999E-2</v>
      </c>
      <c r="K113" s="63"/>
      <c r="L113" s="258"/>
      <c r="M113" s="258"/>
      <c r="N113" s="57"/>
      <c r="O113" s="28"/>
      <c r="P113" s="57"/>
      <c r="Q113" s="28"/>
      <c r="R113" s="133"/>
      <c r="S113" s="206"/>
      <c r="T113" s="289" t="s">
        <v>88</v>
      </c>
      <c r="U113" s="27" t="s">
        <v>34</v>
      </c>
      <c r="V113" s="41"/>
      <c r="W113" s="57"/>
      <c r="X113" s="98">
        <v>32.945799000000001</v>
      </c>
      <c r="Y113" s="98">
        <v>36.612591999999999</v>
      </c>
      <c r="Z113" s="98">
        <v>0.97339467000000002</v>
      </c>
      <c r="AA113" s="62">
        <v>0.98146345000000002</v>
      </c>
      <c r="AB113" s="62">
        <v>5.1806106999999997E-2</v>
      </c>
      <c r="AC113" s="63"/>
      <c r="AD113" s="258"/>
      <c r="AE113" s="258"/>
      <c r="AF113" s="57"/>
      <c r="AG113" s="28"/>
      <c r="AH113" s="57"/>
      <c r="AI113" s="28"/>
      <c r="AJ113" s="133"/>
      <c r="AK113" s="208"/>
      <c r="AL113" s="289" t="s">
        <v>88</v>
      </c>
      <c r="AM113" s="121">
        <f t="shared" si="14"/>
        <v>-3.4799999999961528E-3</v>
      </c>
      <c r="AN113" s="97">
        <f t="shared" si="15"/>
        <v>9.4679999999982556E-3</v>
      </c>
      <c r="AO113" s="97">
        <f t="shared" si="16"/>
        <v>-4.5239999999946434E-5</v>
      </c>
      <c r="AP113" s="97">
        <f t="shared" si="17"/>
        <v>-1.5019999999976719E-5</v>
      </c>
      <c r="AQ113" s="122">
        <f t="shared" si="18"/>
        <v>-3.0195000000000222E-4</v>
      </c>
      <c r="AR113" s="39"/>
      <c r="AS113" s="234"/>
      <c r="AT113" s="39"/>
    </row>
    <row r="114" spans="2:46" ht="13.5" customHeight="1" x14ac:dyDescent="0.15">
      <c r="B114" s="290"/>
      <c r="C114" s="29" t="s">
        <v>35</v>
      </c>
      <c r="D114" s="187"/>
      <c r="E114" s="58"/>
      <c r="F114" s="188">
        <v>35.834735999999999</v>
      </c>
      <c r="G114" s="188">
        <v>39.289285999999997</v>
      </c>
      <c r="H114" s="188">
        <v>0.98297447000000004</v>
      </c>
      <c r="I114" s="64">
        <v>0.98852435999999999</v>
      </c>
      <c r="J114" s="64">
        <v>3.3311571999999998E-2</v>
      </c>
      <c r="K114" s="189"/>
      <c r="L114" s="259"/>
      <c r="M114" s="259"/>
      <c r="N114" s="58"/>
      <c r="O114" s="30"/>
      <c r="P114" s="58"/>
      <c r="Q114" s="30"/>
      <c r="R114" s="134"/>
      <c r="S114" s="206"/>
      <c r="T114" s="290"/>
      <c r="U114" s="29" t="s">
        <v>35</v>
      </c>
      <c r="V114" s="187"/>
      <c r="W114" s="58"/>
      <c r="X114" s="188">
        <v>35.876922</v>
      </c>
      <c r="Y114" s="188">
        <v>39.335116999999997</v>
      </c>
      <c r="Z114" s="188">
        <v>0.98299667000000002</v>
      </c>
      <c r="AA114" s="64">
        <v>0.98858519</v>
      </c>
      <c r="AB114" s="64">
        <v>3.3058690000000002E-2</v>
      </c>
      <c r="AC114" s="189"/>
      <c r="AD114" s="259"/>
      <c r="AE114" s="259"/>
      <c r="AF114" s="58"/>
      <c r="AG114" s="30"/>
      <c r="AH114" s="58"/>
      <c r="AI114" s="30"/>
      <c r="AJ114" s="134"/>
      <c r="AK114" s="208"/>
      <c r="AL114" s="290"/>
      <c r="AM114" s="88">
        <f t="shared" si="14"/>
        <v>4.2186000000000945E-2</v>
      </c>
      <c r="AN114" s="123">
        <f t="shared" si="15"/>
        <v>4.5830999999999733E-2</v>
      </c>
      <c r="AO114" s="123">
        <f t="shared" si="16"/>
        <v>2.2199999999972242E-5</v>
      </c>
      <c r="AP114" s="123">
        <f t="shared" si="17"/>
        <v>6.0830000000011708E-5</v>
      </c>
      <c r="AQ114" s="89">
        <f t="shared" si="18"/>
        <v>-2.5288199999999594E-4</v>
      </c>
      <c r="AR114" s="39"/>
      <c r="AS114" s="234"/>
      <c r="AT114" s="39"/>
    </row>
    <row r="115" spans="2:46" ht="13.5" customHeight="1" x14ac:dyDescent="0.15">
      <c r="B115" s="290"/>
      <c r="C115" s="29" t="s">
        <v>36</v>
      </c>
      <c r="D115" s="187"/>
      <c r="E115" s="58"/>
      <c r="F115" s="188">
        <v>39.533039000000002</v>
      </c>
      <c r="G115" s="188">
        <v>42.917816999999999</v>
      </c>
      <c r="H115" s="188">
        <v>0.99069249999999998</v>
      </c>
      <c r="I115" s="64">
        <v>0.99425516000000003</v>
      </c>
      <c r="J115" s="64">
        <v>1.7517673000000001E-2</v>
      </c>
      <c r="K115" s="189"/>
      <c r="L115" s="259"/>
      <c r="M115" s="259"/>
      <c r="N115" s="58"/>
      <c r="O115" s="30"/>
      <c r="P115" s="58"/>
      <c r="Q115" s="30"/>
      <c r="R115" s="134"/>
      <c r="S115" s="206"/>
      <c r="T115" s="290"/>
      <c r="U115" s="29" t="s">
        <v>36</v>
      </c>
      <c r="V115" s="187"/>
      <c r="W115" s="58"/>
      <c r="X115" s="188">
        <v>39.632269000000001</v>
      </c>
      <c r="Y115" s="188">
        <v>43.005772999999998</v>
      </c>
      <c r="Z115" s="188">
        <v>0.99072464000000005</v>
      </c>
      <c r="AA115" s="64">
        <v>0.99433928000000005</v>
      </c>
      <c r="AB115" s="64">
        <v>1.7415839999999998E-2</v>
      </c>
      <c r="AC115" s="189"/>
      <c r="AD115" s="259"/>
      <c r="AE115" s="259"/>
      <c r="AF115" s="58"/>
      <c r="AG115" s="30"/>
      <c r="AH115" s="58"/>
      <c r="AI115" s="30"/>
      <c r="AJ115" s="134"/>
      <c r="AK115" s="208"/>
      <c r="AL115" s="290"/>
      <c r="AM115" s="88">
        <f t="shared" si="14"/>
        <v>9.9229999999998597E-2</v>
      </c>
      <c r="AN115" s="123">
        <f t="shared" si="15"/>
        <v>8.7955999999998369E-2</v>
      </c>
      <c r="AO115" s="123">
        <f t="shared" si="16"/>
        <v>3.2140000000069335E-5</v>
      </c>
      <c r="AP115" s="123">
        <f t="shared" si="17"/>
        <v>8.4120000000020845E-5</v>
      </c>
      <c r="AQ115" s="89">
        <f t="shared" si="18"/>
        <v>-1.0183300000000256E-4</v>
      </c>
      <c r="AR115" s="39"/>
      <c r="AS115" s="234"/>
      <c r="AT115" s="39"/>
    </row>
    <row r="116" spans="2:46" ht="13.5" customHeight="1" x14ac:dyDescent="0.15">
      <c r="B116" s="290"/>
      <c r="C116" s="29" t="s">
        <v>38</v>
      </c>
      <c r="D116" s="187"/>
      <c r="E116" s="58"/>
      <c r="F116" s="188">
        <v>43.516603000000003</v>
      </c>
      <c r="G116" s="188">
        <v>46.518033000000003</v>
      </c>
      <c r="H116" s="188">
        <v>0.99424515999999996</v>
      </c>
      <c r="I116" s="64">
        <v>0.99714318000000002</v>
      </c>
      <c r="J116" s="64">
        <v>8.2913410000000007E-3</v>
      </c>
      <c r="K116" s="189"/>
      <c r="L116" s="259"/>
      <c r="M116" s="259"/>
      <c r="N116" s="58"/>
      <c r="O116" s="30"/>
      <c r="P116" s="58"/>
      <c r="Q116" s="30"/>
      <c r="R116" s="134"/>
      <c r="S116" s="206"/>
      <c r="T116" s="290"/>
      <c r="U116" s="29" t="s">
        <v>38</v>
      </c>
      <c r="V116" s="187"/>
      <c r="W116" s="58"/>
      <c r="X116" s="188">
        <v>43.537629000000003</v>
      </c>
      <c r="Y116" s="188">
        <v>46.537402</v>
      </c>
      <c r="Z116" s="188">
        <v>0.99425158999999996</v>
      </c>
      <c r="AA116" s="64">
        <v>0.99715567999999999</v>
      </c>
      <c r="AB116" s="64">
        <v>8.2633094999999997E-3</v>
      </c>
      <c r="AC116" s="189"/>
      <c r="AD116" s="259"/>
      <c r="AE116" s="259"/>
      <c r="AF116" s="58"/>
      <c r="AG116" s="30"/>
      <c r="AH116" s="58"/>
      <c r="AI116" s="30"/>
      <c r="AJ116" s="134"/>
      <c r="AK116" s="208"/>
      <c r="AL116" s="290"/>
      <c r="AM116" s="88">
        <f t="shared" si="14"/>
        <v>2.1025999999999101E-2</v>
      </c>
      <c r="AN116" s="123">
        <f t="shared" si="15"/>
        <v>1.9368999999997527E-2</v>
      </c>
      <c r="AO116" s="123">
        <f t="shared" si="16"/>
        <v>6.4300000000017121E-6</v>
      </c>
      <c r="AP116" s="123">
        <f t="shared" si="17"/>
        <v>1.2499999999970868E-5</v>
      </c>
      <c r="AQ116" s="89">
        <f t="shared" si="18"/>
        <v>-2.8031500000001014E-5</v>
      </c>
      <c r="AR116" s="39"/>
      <c r="AS116" s="234"/>
      <c r="AT116" s="39"/>
    </row>
    <row r="117" spans="2:46" ht="13.5" customHeight="1" thickBot="1" x14ac:dyDescent="0.2">
      <c r="B117" s="291"/>
      <c r="C117" s="29"/>
      <c r="D117" s="187"/>
      <c r="E117" s="58"/>
      <c r="F117" s="190"/>
      <c r="G117" s="190"/>
      <c r="H117" s="190"/>
      <c r="I117" s="58"/>
      <c r="J117" s="58"/>
      <c r="K117" s="189"/>
      <c r="L117" s="259"/>
      <c r="M117" s="259"/>
      <c r="N117" s="58"/>
      <c r="O117" s="30"/>
      <c r="P117" s="58"/>
      <c r="Q117" s="30"/>
      <c r="R117" s="185"/>
      <c r="S117" s="206"/>
      <c r="T117" s="291"/>
      <c r="U117" s="29"/>
      <c r="V117" s="187"/>
      <c r="W117" s="58"/>
      <c r="X117" s="190"/>
      <c r="Y117" s="190"/>
      <c r="Z117" s="190"/>
      <c r="AA117" s="58"/>
      <c r="AB117" s="58"/>
      <c r="AC117" s="189"/>
      <c r="AD117" s="259"/>
      <c r="AE117" s="259"/>
      <c r="AF117" s="58"/>
      <c r="AG117" s="30"/>
      <c r="AH117" s="58"/>
      <c r="AI117" s="30"/>
      <c r="AJ117" s="185"/>
      <c r="AK117" s="208"/>
      <c r="AL117" s="291"/>
      <c r="AM117" s="124" t="str">
        <f t="shared" si="14"/>
        <v/>
      </c>
      <c r="AN117" s="125" t="str">
        <f t="shared" si="15"/>
        <v/>
      </c>
      <c r="AO117" s="125" t="str">
        <f t="shared" si="16"/>
        <v/>
      </c>
      <c r="AP117" s="125" t="str">
        <f t="shared" si="17"/>
        <v/>
      </c>
      <c r="AQ117" s="126" t="str">
        <f t="shared" si="18"/>
        <v/>
      </c>
      <c r="AR117" s="39"/>
      <c r="AS117" s="234"/>
      <c r="AT117" s="39"/>
    </row>
    <row r="118" spans="2:46" ht="13.5" customHeight="1" x14ac:dyDescent="0.15">
      <c r="B118" s="289" t="s">
        <v>89</v>
      </c>
      <c r="C118" s="27" t="s">
        <v>34</v>
      </c>
      <c r="D118" s="41"/>
      <c r="E118" s="57"/>
      <c r="F118" s="98">
        <v>33.280639999999998</v>
      </c>
      <c r="G118" s="98">
        <v>36.958146999999997</v>
      </c>
      <c r="H118" s="98">
        <v>0.97467274000000004</v>
      </c>
      <c r="I118" s="62">
        <v>0.98258802999999995</v>
      </c>
      <c r="J118" s="62">
        <v>5.2682186999999998E-2</v>
      </c>
      <c r="K118" s="63"/>
      <c r="L118" s="258"/>
      <c r="M118" s="258"/>
      <c r="N118" s="57"/>
      <c r="O118" s="28"/>
      <c r="P118" s="57"/>
      <c r="Q118" s="28"/>
      <c r="R118" s="133"/>
      <c r="S118" s="206"/>
      <c r="T118" s="289" t="s">
        <v>89</v>
      </c>
      <c r="U118" s="27" t="s">
        <v>34</v>
      </c>
      <c r="V118" s="41"/>
      <c r="W118" s="57"/>
      <c r="X118" s="98">
        <v>33.293011</v>
      </c>
      <c r="Y118" s="98">
        <v>36.977016999999996</v>
      </c>
      <c r="Z118" s="98">
        <v>0.97463986000000002</v>
      </c>
      <c r="AA118" s="62">
        <v>0.98265409999999997</v>
      </c>
      <c r="AB118" s="62">
        <v>5.2920133000000001E-2</v>
      </c>
      <c r="AC118" s="63"/>
      <c r="AD118" s="258"/>
      <c r="AE118" s="258"/>
      <c r="AF118" s="57"/>
      <c r="AG118" s="28"/>
      <c r="AH118" s="57"/>
      <c r="AI118" s="28"/>
      <c r="AJ118" s="133"/>
      <c r="AK118" s="208"/>
      <c r="AL118" s="289" t="s">
        <v>89</v>
      </c>
      <c r="AM118" s="121">
        <f t="shared" si="14"/>
        <v>1.2371000000001686E-2</v>
      </c>
      <c r="AN118" s="97">
        <f t="shared" si="15"/>
        <v>1.886999999999972E-2</v>
      </c>
      <c r="AO118" s="97">
        <f t="shared" si="16"/>
        <v>-3.2880000000012899E-5</v>
      </c>
      <c r="AP118" s="97">
        <f t="shared" si="17"/>
        <v>6.6070000000029161E-5</v>
      </c>
      <c r="AQ118" s="122">
        <f t="shared" si="18"/>
        <v>2.3794600000000277E-4</v>
      </c>
      <c r="AR118" s="39"/>
      <c r="AS118" s="234"/>
      <c r="AT118" s="39"/>
    </row>
    <row r="119" spans="2:46" ht="13.5" customHeight="1" x14ac:dyDescent="0.15">
      <c r="B119" s="290"/>
      <c r="C119" s="29" t="s">
        <v>35</v>
      </c>
      <c r="D119" s="187"/>
      <c r="E119" s="58"/>
      <c r="F119" s="188">
        <v>36.149731000000003</v>
      </c>
      <c r="G119" s="188">
        <v>39.525590999999999</v>
      </c>
      <c r="H119" s="188">
        <v>0.98334233999999998</v>
      </c>
      <c r="I119" s="64">
        <v>0.98910598000000005</v>
      </c>
      <c r="J119" s="64">
        <v>3.3603366000000003E-2</v>
      </c>
      <c r="K119" s="189"/>
      <c r="L119" s="259"/>
      <c r="M119" s="259"/>
      <c r="N119" s="58"/>
      <c r="O119" s="30"/>
      <c r="P119" s="58"/>
      <c r="Q119" s="30"/>
      <c r="R119" s="134"/>
      <c r="S119" s="206"/>
      <c r="T119" s="290"/>
      <c r="U119" s="29" t="s">
        <v>35</v>
      </c>
      <c r="V119" s="187"/>
      <c r="W119" s="58"/>
      <c r="X119" s="188">
        <v>36.155563999999998</v>
      </c>
      <c r="Y119" s="188">
        <v>39.545589</v>
      </c>
      <c r="Z119" s="188">
        <v>0.98343228999999999</v>
      </c>
      <c r="AA119" s="64">
        <v>0.98909738000000003</v>
      </c>
      <c r="AB119" s="64">
        <v>3.3410344000000002E-2</v>
      </c>
      <c r="AC119" s="189"/>
      <c r="AD119" s="259"/>
      <c r="AE119" s="259"/>
      <c r="AF119" s="58"/>
      <c r="AG119" s="30"/>
      <c r="AH119" s="58"/>
      <c r="AI119" s="30"/>
      <c r="AJ119" s="134"/>
      <c r="AK119" s="208"/>
      <c r="AL119" s="290"/>
      <c r="AM119" s="88">
        <f t="shared" si="14"/>
        <v>5.8329999999955362E-3</v>
      </c>
      <c r="AN119" s="123">
        <f t="shared" si="15"/>
        <v>1.999800000000107E-2</v>
      </c>
      <c r="AO119" s="123">
        <f t="shared" si="16"/>
        <v>8.9950000000005303E-5</v>
      </c>
      <c r="AP119" s="123">
        <f t="shared" si="17"/>
        <v>-8.6000000000252541E-6</v>
      </c>
      <c r="AQ119" s="89">
        <f t="shared" si="18"/>
        <v>-1.9302200000000103E-4</v>
      </c>
      <c r="AR119" s="39"/>
      <c r="AS119" s="234"/>
      <c r="AT119" s="39"/>
    </row>
    <row r="120" spans="2:46" ht="13.5" customHeight="1" x14ac:dyDescent="0.15">
      <c r="B120" s="290"/>
      <c r="C120" s="29" t="s">
        <v>36</v>
      </c>
      <c r="D120" s="187"/>
      <c r="E120" s="58"/>
      <c r="F120" s="188">
        <v>39.840114999999997</v>
      </c>
      <c r="G120" s="188">
        <v>43.092506999999998</v>
      </c>
      <c r="H120" s="188">
        <v>0.99067808999999996</v>
      </c>
      <c r="I120" s="64">
        <v>0.99441508999999995</v>
      </c>
      <c r="J120" s="64">
        <v>1.8071387000000001E-2</v>
      </c>
      <c r="K120" s="189"/>
      <c r="L120" s="259"/>
      <c r="M120" s="259"/>
      <c r="N120" s="58"/>
      <c r="O120" s="30"/>
      <c r="P120" s="58"/>
      <c r="Q120" s="30"/>
      <c r="R120" s="134"/>
      <c r="S120" s="206"/>
      <c r="T120" s="290"/>
      <c r="U120" s="29" t="s">
        <v>36</v>
      </c>
      <c r="V120" s="187"/>
      <c r="W120" s="58"/>
      <c r="X120" s="188">
        <v>39.871380000000002</v>
      </c>
      <c r="Y120" s="188">
        <v>43.124780000000001</v>
      </c>
      <c r="Z120" s="188">
        <v>0.99071184000000001</v>
      </c>
      <c r="AA120" s="64">
        <v>0.99447450999999998</v>
      </c>
      <c r="AB120" s="64">
        <v>1.8076798000000002E-2</v>
      </c>
      <c r="AC120" s="189"/>
      <c r="AD120" s="259"/>
      <c r="AE120" s="259"/>
      <c r="AF120" s="58"/>
      <c r="AG120" s="30"/>
      <c r="AH120" s="58"/>
      <c r="AI120" s="30"/>
      <c r="AJ120" s="134"/>
      <c r="AK120" s="208"/>
      <c r="AL120" s="290"/>
      <c r="AM120" s="88">
        <f t="shared" si="14"/>
        <v>3.1265000000004761E-2</v>
      </c>
      <c r="AN120" s="123">
        <f t="shared" si="15"/>
        <v>3.2273000000003549E-2</v>
      </c>
      <c r="AO120" s="123">
        <f t="shared" si="16"/>
        <v>3.375000000005457E-5</v>
      </c>
      <c r="AP120" s="123">
        <f t="shared" si="17"/>
        <v>5.9420000000032225E-5</v>
      </c>
      <c r="AQ120" s="89">
        <f t="shared" si="18"/>
        <v>5.4110000000003045E-6</v>
      </c>
      <c r="AR120" s="39"/>
      <c r="AS120" s="234"/>
      <c r="AT120" s="39"/>
    </row>
    <row r="121" spans="2:46" ht="13.5" customHeight="1" x14ac:dyDescent="0.15">
      <c r="B121" s="290"/>
      <c r="C121" s="29" t="s">
        <v>38</v>
      </c>
      <c r="D121" s="187"/>
      <c r="E121" s="58"/>
      <c r="F121" s="188">
        <v>43.566870999999999</v>
      </c>
      <c r="G121" s="188">
        <v>46.562218000000001</v>
      </c>
      <c r="H121" s="188">
        <v>0.99426035000000001</v>
      </c>
      <c r="I121" s="64">
        <v>0.99717230000000001</v>
      </c>
      <c r="J121" s="64">
        <v>8.6388569999999998E-3</v>
      </c>
      <c r="K121" s="189"/>
      <c r="L121" s="259"/>
      <c r="M121" s="259"/>
      <c r="N121" s="58"/>
      <c r="O121" s="30"/>
      <c r="P121" s="58"/>
      <c r="Q121" s="30"/>
      <c r="R121" s="134"/>
      <c r="S121" s="206"/>
      <c r="T121" s="290"/>
      <c r="U121" s="29" t="s">
        <v>38</v>
      </c>
      <c r="V121" s="187"/>
      <c r="W121" s="58"/>
      <c r="X121" s="188">
        <v>43.584777000000003</v>
      </c>
      <c r="Y121" s="188">
        <v>46.581187</v>
      </c>
      <c r="Z121" s="188">
        <v>0.99426101</v>
      </c>
      <c r="AA121" s="64">
        <v>0.99718165000000003</v>
      </c>
      <c r="AB121" s="64">
        <v>8.6245425000000004E-3</v>
      </c>
      <c r="AC121" s="189"/>
      <c r="AD121" s="259"/>
      <c r="AE121" s="259"/>
      <c r="AF121" s="58"/>
      <c r="AG121" s="30"/>
      <c r="AH121" s="58"/>
      <c r="AI121" s="30"/>
      <c r="AJ121" s="134"/>
      <c r="AK121" s="208"/>
      <c r="AL121" s="290"/>
      <c r="AM121" s="88">
        <f t="shared" si="14"/>
        <v>1.790600000000353E-2</v>
      </c>
      <c r="AN121" s="123">
        <f t="shared" si="15"/>
        <v>1.8968999999998459E-2</v>
      </c>
      <c r="AO121" s="123">
        <f t="shared" si="16"/>
        <v>6.5999999998567205E-7</v>
      </c>
      <c r="AP121" s="123">
        <f t="shared" si="17"/>
        <v>9.3500000000190653E-6</v>
      </c>
      <c r="AQ121" s="89">
        <f t="shared" si="18"/>
        <v>-1.4314499999999383E-5</v>
      </c>
      <c r="AR121" s="39"/>
      <c r="AS121" s="234"/>
      <c r="AT121" s="39"/>
    </row>
    <row r="122" spans="2:46" ht="13.5" customHeight="1" thickBot="1" x14ac:dyDescent="0.2">
      <c r="B122" s="291"/>
      <c r="C122" s="29"/>
      <c r="D122" s="187"/>
      <c r="E122" s="58"/>
      <c r="F122" s="190"/>
      <c r="G122" s="190"/>
      <c r="H122" s="190"/>
      <c r="I122" s="58"/>
      <c r="J122" s="58"/>
      <c r="K122" s="189"/>
      <c r="L122" s="259"/>
      <c r="M122" s="259"/>
      <c r="N122" s="58"/>
      <c r="O122" s="30"/>
      <c r="P122" s="58"/>
      <c r="Q122" s="30"/>
      <c r="R122" s="185"/>
      <c r="S122" s="206"/>
      <c r="T122" s="291"/>
      <c r="U122" s="29"/>
      <c r="V122" s="187"/>
      <c r="W122" s="58"/>
      <c r="X122" s="190"/>
      <c r="Y122" s="190"/>
      <c r="Z122" s="190"/>
      <c r="AA122" s="58"/>
      <c r="AB122" s="58"/>
      <c r="AC122" s="189"/>
      <c r="AD122" s="259"/>
      <c r="AE122" s="259"/>
      <c r="AF122" s="58"/>
      <c r="AG122" s="30"/>
      <c r="AH122" s="58"/>
      <c r="AI122" s="30"/>
      <c r="AJ122" s="185"/>
      <c r="AK122" s="208"/>
      <c r="AL122" s="291"/>
      <c r="AM122" s="124" t="str">
        <f t="shared" si="14"/>
        <v/>
      </c>
      <c r="AN122" s="125" t="str">
        <f t="shared" si="15"/>
        <v/>
      </c>
      <c r="AO122" s="125" t="str">
        <f t="shared" si="16"/>
        <v/>
      </c>
      <c r="AP122" s="125" t="str">
        <f t="shared" si="17"/>
        <v/>
      </c>
      <c r="AQ122" s="126" t="str">
        <f t="shared" si="18"/>
        <v/>
      </c>
      <c r="AR122" s="39"/>
      <c r="AS122" s="234"/>
      <c r="AT122" s="39"/>
    </row>
    <row r="123" spans="2:46" ht="13.5" customHeight="1" x14ac:dyDescent="0.15">
      <c r="B123" s="289" t="s">
        <v>90</v>
      </c>
      <c r="C123" s="27" t="s">
        <v>34</v>
      </c>
      <c r="D123" s="41"/>
      <c r="E123" s="57"/>
      <c r="F123" s="98">
        <v>33.383307000000002</v>
      </c>
      <c r="G123" s="98">
        <v>36.928224</v>
      </c>
      <c r="H123" s="98">
        <v>0.97417204000000002</v>
      </c>
      <c r="I123" s="62">
        <v>0.98193280000000005</v>
      </c>
      <c r="J123" s="62">
        <v>4.9937955999999999E-2</v>
      </c>
      <c r="K123" s="63"/>
      <c r="L123" s="258"/>
      <c r="M123" s="258"/>
      <c r="N123" s="57"/>
      <c r="O123" s="28"/>
      <c r="P123" s="57"/>
      <c r="Q123" s="28"/>
      <c r="R123" s="133"/>
      <c r="S123" s="206"/>
      <c r="T123" s="289" t="s">
        <v>90</v>
      </c>
      <c r="U123" s="27" t="s">
        <v>34</v>
      </c>
      <c r="V123" s="41"/>
      <c r="W123" s="57"/>
      <c r="X123" s="98">
        <v>33.417883000000003</v>
      </c>
      <c r="Y123" s="98">
        <v>36.974578000000001</v>
      </c>
      <c r="Z123" s="98">
        <v>0.97419814999999998</v>
      </c>
      <c r="AA123" s="62">
        <v>0.98207845000000005</v>
      </c>
      <c r="AB123" s="62">
        <v>5.0016462999999997E-2</v>
      </c>
      <c r="AC123" s="63"/>
      <c r="AD123" s="258"/>
      <c r="AE123" s="258"/>
      <c r="AF123" s="57"/>
      <c r="AG123" s="28"/>
      <c r="AH123" s="57"/>
      <c r="AI123" s="28"/>
      <c r="AJ123" s="133"/>
      <c r="AK123" s="208"/>
      <c r="AL123" s="289" t="s">
        <v>90</v>
      </c>
      <c r="AM123" s="121">
        <f t="shared" si="14"/>
        <v>3.4576000000001272E-2</v>
      </c>
      <c r="AN123" s="97">
        <f t="shared" si="15"/>
        <v>4.6354000000000894E-2</v>
      </c>
      <c r="AO123" s="97">
        <f t="shared" si="16"/>
        <v>2.6109999999968103E-5</v>
      </c>
      <c r="AP123" s="97">
        <f t="shared" si="17"/>
        <v>1.4564999999999717E-4</v>
      </c>
      <c r="AQ123" s="122">
        <f t="shared" si="18"/>
        <v>7.8506999999998495E-5</v>
      </c>
      <c r="AR123" s="39"/>
      <c r="AS123" s="234"/>
      <c r="AT123" s="39"/>
    </row>
    <row r="124" spans="2:46" ht="13.5" customHeight="1" x14ac:dyDescent="0.15">
      <c r="B124" s="290"/>
      <c r="C124" s="29" t="s">
        <v>35</v>
      </c>
      <c r="D124" s="187"/>
      <c r="E124" s="58"/>
      <c r="F124" s="188">
        <v>36.087577000000003</v>
      </c>
      <c r="G124" s="188">
        <v>39.411400999999998</v>
      </c>
      <c r="H124" s="188">
        <v>0.98318154000000002</v>
      </c>
      <c r="I124" s="64">
        <v>0.98886088000000005</v>
      </c>
      <c r="J124" s="64">
        <v>3.2544496999999999E-2</v>
      </c>
      <c r="K124" s="189"/>
      <c r="L124" s="259"/>
      <c r="M124" s="259"/>
      <c r="N124" s="58"/>
      <c r="O124" s="30"/>
      <c r="P124" s="58"/>
      <c r="Q124" s="30"/>
      <c r="R124" s="134"/>
      <c r="S124" s="206"/>
      <c r="T124" s="290"/>
      <c r="U124" s="29" t="s">
        <v>35</v>
      </c>
      <c r="V124" s="187"/>
      <c r="W124" s="58"/>
      <c r="X124" s="188">
        <v>36.046537999999998</v>
      </c>
      <c r="Y124" s="188">
        <v>39.362862999999997</v>
      </c>
      <c r="Z124" s="188">
        <v>0.98320006999999998</v>
      </c>
      <c r="AA124" s="64">
        <v>0.98881041000000003</v>
      </c>
      <c r="AB124" s="64">
        <v>3.2647662000000001E-2</v>
      </c>
      <c r="AC124" s="189"/>
      <c r="AD124" s="259"/>
      <c r="AE124" s="259"/>
      <c r="AF124" s="58"/>
      <c r="AG124" s="30"/>
      <c r="AH124" s="58"/>
      <c r="AI124" s="30"/>
      <c r="AJ124" s="134"/>
      <c r="AK124" s="208"/>
      <c r="AL124" s="290"/>
      <c r="AM124" s="88">
        <f t="shared" si="14"/>
        <v>-4.1039000000004933E-2</v>
      </c>
      <c r="AN124" s="123">
        <f t="shared" si="15"/>
        <v>-4.8538000000000636E-2</v>
      </c>
      <c r="AO124" s="123">
        <f t="shared" si="16"/>
        <v>1.8529999999961078E-5</v>
      </c>
      <c r="AP124" s="123">
        <f t="shared" si="17"/>
        <v>-5.0470000000024662E-5</v>
      </c>
      <c r="AQ124" s="89">
        <f t="shared" si="18"/>
        <v>1.0316500000000228E-4</v>
      </c>
      <c r="AR124" s="39"/>
      <c r="AS124" s="234"/>
      <c r="AT124" s="39"/>
    </row>
    <row r="125" spans="2:46" ht="13.5" customHeight="1" x14ac:dyDescent="0.15">
      <c r="B125" s="290"/>
      <c r="C125" s="29" t="s">
        <v>36</v>
      </c>
      <c r="D125" s="187"/>
      <c r="E125" s="58"/>
      <c r="F125" s="188">
        <v>39.776805000000003</v>
      </c>
      <c r="G125" s="188">
        <v>42.984955999999997</v>
      </c>
      <c r="H125" s="188">
        <v>0.99066204000000002</v>
      </c>
      <c r="I125" s="64">
        <v>0.99430753999999999</v>
      </c>
      <c r="J125" s="64">
        <v>1.7253350000000001E-2</v>
      </c>
      <c r="K125" s="189"/>
      <c r="L125" s="259"/>
      <c r="M125" s="259"/>
      <c r="N125" s="58"/>
      <c r="O125" s="30"/>
      <c r="P125" s="58"/>
      <c r="Q125" s="30"/>
      <c r="R125" s="134"/>
      <c r="S125" s="206"/>
      <c r="T125" s="290"/>
      <c r="U125" s="29" t="s">
        <v>36</v>
      </c>
      <c r="V125" s="187"/>
      <c r="W125" s="58"/>
      <c r="X125" s="188">
        <v>39.757893000000003</v>
      </c>
      <c r="Y125" s="188">
        <v>42.964409000000003</v>
      </c>
      <c r="Z125" s="188">
        <v>0.99069134000000003</v>
      </c>
      <c r="AA125" s="64">
        <v>0.99433304</v>
      </c>
      <c r="AB125" s="64">
        <v>1.7317277999999998E-2</v>
      </c>
      <c r="AC125" s="189"/>
      <c r="AD125" s="259"/>
      <c r="AE125" s="259"/>
      <c r="AF125" s="58"/>
      <c r="AG125" s="30"/>
      <c r="AH125" s="58"/>
      <c r="AI125" s="30"/>
      <c r="AJ125" s="134"/>
      <c r="AK125" s="208"/>
      <c r="AL125" s="290"/>
      <c r="AM125" s="88">
        <f t="shared" si="14"/>
        <v>-1.8912000000000262E-2</v>
      </c>
      <c r="AN125" s="123">
        <f t="shared" si="15"/>
        <v>-2.0546999999993432E-2</v>
      </c>
      <c r="AO125" s="123">
        <f t="shared" si="16"/>
        <v>2.9300000000009874E-5</v>
      </c>
      <c r="AP125" s="123">
        <f t="shared" si="17"/>
        <v>2.5500000000011624E-5</v>
      </c>
      <c r="AQ125" s="89">
        <f t="shared" si="18"/>
        <v>6.392799999999782E-5</v>
      </c>
      <c r="AR125" s="39"/>
      <c r="AS125" s="234"/>
      <c r="AT125" s="39"/>
    </row>
    <row r="126" spans="2:46" ht="13.5" customHeight="1" x14ac:dyDescent="0.15">
      <c r="B126" s="290"/>
      <c r="C126" s="29" t="s">
        <v>38</v>
      </c>
      <c r="D126" s="187"/>
      <c r="E126" s="58"/>
      <c r="F126" s="188">
        <v>43.615926000000002</v>
      </c>
      <c r="G126" s="188">
        <v>46.542321999999999</v>
      </c>
      <c r="H126" s="188">
        <v>0.99423539000000005</v>
      </c>
      <c r="I126" s="64">
        <v>0.99712361999999999</v>
      </c>
      <c r="J126" s="64">
        <v>8.0940990000000004E-3</v>
      </c>
      <c r="K126" s="189"/>
      <c r="L126" s="259"/>
      <c r="M126" s="259"/>
      <c r="N126" s="58"/>
      <c r="O126" s="30"/>
      <c r="P126" s="58"/>
      <c r="Q126" s="30"/>
      <c r="R126" s="134"/>
      <c r="S126" s="206"/>
      <c r="T126" s="290"/>
      <c r="U126" s="29" t="s">
        <v>38</v>
      </c>
      <c r="V126" s="187"/>
      <c r="W126" s="58"/>
      <c r="X126" s="188">
        <v>43.623269999999998</v>
      </c>
      <c r="Y126" s="188">
        <v>46.569892000000003</v>
      </c>
      <c r="Z126" s="188">
        <v>0.99424917000000002</v>
      </c>
      <c r="AA126" s="64">
        <v>0.99714108999999995</v>
      </c>
      <c r="AB126" s="64">
        <v>8.1011929999999996E-3</v>
      </c>
      <c r="AC126" s="189"/>
      <c r="AD126" s="259"/>
      <c r="AE126" s="259"/>
      <c r="AF126" s="58"/>
      <c r="AG126" s="30"/>
      <c r="AH126" s="58"/>
      <c r="AI126" s="30"/>
      <c r="AJ126" s="134"/>
      <c r="AK126" s="208"/>
      <c r="AL126" s="290"/>
      <c r="AM126" s="88">
        <f t="shared" si="14"/>
        <v>7.3439999999962424E-3</v>
      </c>
      <c r="AN126" s="123">
        <f t="shared" si="15"/>
        <v>2.7570000000004313E-2</v>
      </c>
      <c r="AO126" s="123">
        <f t="shared" si="16"/>
        <v>1.3779999999963266E-5</v>
      </c>
      <c r="AP126" s="123">
        <f t="shared" si="17"/>
        <v>1.7469999999963903E-5</v>
      </c>
      <c r="AQ126" s="89">
        <f t="shared" si="18"/>
        <v>7.0939999999991565E-6</v>
      </c>
      <c r="AR126" s="39"/>
      <c r="AS126" s="234"/>
      <c r="AT126" s="39"/>
    </row>
    <row r="127" spans="2:46" ht="13.5" customHeight="1" thickBot="1" x14ac:dyDescent="0.2">
      <c r="B127" s="291"/>
      <c r="C127" s="29"/>
      <c r="D127" s="187"/>
      <c r="E127" s="58"/>
      <c r="F127" s="190"/>
      <c r="G127" s="190"/>
      <c r="H127" s="190"/>
      <c r="I127" s="58"/>
      <c r="J127" s="58"/>
      <c r="K127" s="189"/>
      <c r="L127" s="259"/>
      <c r="M127" s="259"/>
      <c r="N127" s="58"/>
      <c r="O127" s="30"/>
      <c r="P127" s="58"/>
      <c r="Q127" s="30"/>
      <c r="R127" s="185"/>
      <c r="S127" s="206"/>
      <c r="T127" s="291"/>
      <c r="U127" s="29"/>
      <c r="V127" s="187"/>
      <c r="W127" s="58"/>
      <c r="X127" s="190"/>
      <c r="Y127" s="190"/>
      <c r="Z127" s="190"/>
      <c r="AA127" s="58"/>
      <c r="AB127" s="58"/>
      <c r="AC127" s="189"/>
      <c r="AD127" s="259"/>
      <c r="AE127" s="259"/>
      <c r="AF127" s="58"/>
      <c r="AG127" s="30"/>
      <c r="AH127" s="58"/>
      <c r="AI127" s="30"/>
      <c r="AJ127" s="185"/>
      <c r="AK127" s="208"/>
      <c r="AL127" s="291"/>
      <c r="AM127" s="124" t="str">
        <f t="shared" si="14"/>
        <v/>
      </c>
      <c r="AN127" s="125" t="str">
        <f t="shared" si="15"/>
        <v/>
      </c>
      <c r="AO127" s="125" t="str">
        <f t="shared" si="16"/>
        <v/>
      </c>
      <c r="AP127" s="125" t="str">
        <f t="shared" si="17"/>
        <v/>
      </c>
      <c r="AQ127" s="126" t="str">
        <f t="shared" si="18"/>
        <v/>
      </c>
      <c r="AR127" s="39"/>
      <c r="AS127" s="234"/>
      <c r="AT127" s="39"/>
    </row>
    <row r="128" spans="2:46" ht="13.5" customHeight="1" x14ac:dyDescent="0.15">
      <c r="B128" s="289" t="s">
        <v>91</v>
      </c>
      <c r="C128" s="27" t="s">
        <v>34</v>
      </c>
      <c r="D128" s="41"/>
      <c r="E128" s="57"/>
      <c r="F128" s="98">
        <v>32.783647999999999</v>
      </c>
      <c r="G128" s="98">
        <v>36.088692000000002</v>
      </c>
      <c r="H128" s="98">
        <v>0.97320441999999996</v>
      </c>
      <c r="I128" s="62">
        <v>0.98038565</v>
      </c>
      <c r="J128" s="62">
        <v>5.3333434999999998E-2</v>
      </c>
      <c r="K128" s="63"/>
      <c r="L128" s="258"/>
      <c r="M128" s="258"/>
      <c r="N128" s="57"/>
      <c r="O128" s="28"/>
      <c r="P128" s="57"/>
      <c r="Q128" s="28"/>
      <c r="R128" s="133"/>
      <c r="S128" s="206"/>
      <c r="T128" s="289" t="s">
        <v>91</v>
      </c>
      <c r="U128" s="27" t="s">
        <v>34</v>
      </c>
      <c r="V128" s="41"/>
      <c r="W128" s="57"/>
      <c r="X128" s="98">
        <v>32.796616</v>
      </c>
      <c r="Y128" s="98">
        <v>36.129725000000001</v>
      </c>
      <c r="Z128" s="98">
        <v>0.97322463999999997</v>
      </c>
      <c r="AA128" s="62">
        <v>0.98017469000000002</v>
      </c>
      <c r="AB128" s="62">
        <v>5.3404946000000002E-2</v>
      </c>
      <c r="AC128" s="63"/>
      <c r="AD128" s="258"/>
      <c r="AE128" s="258"/>
      <c r="AF128" s="57"/>
      <c r="AG128" s="28"/>
      <c r="AH128" s="57"/>
      <c r="AI128" s="28"/>
      <c r="AJ128" s="133"/>
      <c r="AK128" s="208"/>
      <c r="AL128" s="289" t="s">
        <v>91</v>
      </c>
      <c r="AM128" s="121">
        <f t="shared" si="14"/>
        <v>1.2968000000000757E-2</v>
      </c>
      <c r="AN128" s="97">
        <f t="shared" si="15"/>
        <v>4.1032999999998765E-2</v>
      </c>
      <c r="AO128" s="97">
        <f t="shared" si="16"/>
        <v>2.0220000000015226E-5</v>
      </c>
      <c r="AP128" s="97">
        <f t="shared" si="17"/>
        <v>-2.1095999999998227E-4</v>
      </c>
      <c r="AQ128" s="122">
        <f t="shared" si="18"/>
        <v>7.1511000000003266E-5</v>
      </c>
      <c r="AR128" s="39"/>
      <c r="AS128" s="234"/>
      <c r="AT128" s="39"/>
    </row>
    <row r="129" spans="2:46" ht="13.5" customHeight="1" x14ac:dyDescent="0.15">
      <c r="B129" s="290"/>
      <c r="C129" s="29" t="s">
        <v>35</v>
      </c>
      <c r="D129" s="187"/>
      <c r="E129" s="58"/>
      <c r="F129" s="188">
        <v>36.000055000000003</v>
      </c>
      <c r="G129" s="188">
        <v>39.334020000000002</v>
      </c>
      <c r="H129" s="188">
        <v>0.98303163000000005</v>
      </c>
      <c r="I129" s="64">
        <v>0.98861778</v>
      </c>
      <c r="J129" s="64">
        <v>3.3129609999999997E-2</v>
      </c>
      <c r="K129" s="189"/>
      <c r="L129" s="259"/>
      <c r="M129" s="259"/>
      <c r="N129" s="58"/>
      <c r="O129" s="30"/>
      <c r="P129" s="58"/>
      <c r="Q129" s="30"/>
      <c r="R129" s="134"/>
      <c r="S129" s="206"/>
      <c r="T129" s="290"/>
      <c r="U129" s="29" t="s">
        <v>35</v>
      </c>
      <c r="V129" s="187"/>
      <c r="W129" s="58"/>
      <c r="X129" s="188">
        <v>35.982104999999997</v>
      </c>
      <c r="Y129" s="188">
        <v>39.289599000000003</v>
      </c>
      <c r="Z129" s="188">
        <v>0.98305142000000001</v>
      </c>
      <c r="AA129" s="64">
        <v>0.98862079000000003</v>
      </c>
      <c r="AB129" s="64">
        <v>3.3152460000000002E-2</v>
      </c>
      <c r="AC129" s="189"/>
      <c r="AD129" s="259"/>
      <c r="AE129" s="259"/>
      <c r="AF129" s="58"/>
      <c r="AG129" s="30"/>
      <c r="AH129" s="58"/>
      <c r="AI129" s="30"/>
      <c r="AJ129" s="134"/>
      <c r="AK129" s="208"/>
      <c r="AL129" s="290"/>
      <c r="AM129" s="88">
        <f t="shared" si="14"/>
        <v>-1.7950000000006128E-2</v>
      </c>
      <c r="AN129" s="123">
        <f t="shared" si="15"/>
        <v>-4.4420999999999822E-2</v>
      </c>
      <c r="AO129" s="123">
        <f t="shared" si="16"/>
        <v>1.9789999999964003E-5</v>
      </c>
      <c r="AP129" s="123">
        <f t="shared" si="17"/>
        <v>3.0100000000254923E-6</v>
      </c>
      <c r="AQ129" s="89">
        <f t="shared" si="18"/>
        <v>2.2850000000004811E-5</v>
      </c>
      <c r="AR129" s="39"/>
      <c r="AS129" s="234"/>
      <c r="AT129" s="39"/>
    </row>
    <row r="130" spans="2:46" ht="13.5" customHeight="1" x14ac:dyDescent="0.15">
      <c r="B130" s="290"/>
      <c r="C130" s="29" t="s">
        <v>36</v>
      </c>
      <c r="D130" s="187"/>
      <c r="E130" s="58"/>
      <c r="F130" s="188">
        <v>39.653942999999998</v>
      </c>
      <c r="G130" s="188">
        <v>42.916130000000003</v>
      </c>
      <c r="H130" s="188">
        <v>0.99064306000000002</v>
      </c>
      <c r="I130" s="64">
        <v>0.99425467999999995</v>
      </c>
      <c r="J130" s="64">
        <v>1.7300910999999999E-2</v>
      </c>
      <c r="K130" s="189"/>
      <c r="L130" s="259"/>
      <c r="M130" s="259"/>
      <c r="N130" s="58"/>
      <c r="O130" s="30"/>
      <c r="P130" s="58"/>
      <c r="Q130" s="30"/>
      <c r="R130" s="134"/>
      <c r="S130" s="206"/>
      <c r="T130" s="290"/>
      <c r="U130" s="29" t="s">
        <v>36</v>
      </c>
      <c r="V130" s="187"/>
      <c r="W130" s="58"/>
      <c r="X130" s="188">
        <v>39.662891999999999</v>
      </c>
      <c r="Y130" s="188">
        <v>42.919299000000002</v>
      </c>
      <c r="Z130" s="188">
        <v>0.99067338000000005</v>
      </c>
      <c r="AA130" s="64">
        <v>0.99427821000000005</v>
      </c>
      <c r="AB130" s="64">
        <v>1.7383104E-2</v>
      </c>
      <c r="AC130" s="189"/>
      <c r="AD130" s="259"/>
      <c r="AE130" s="259"/>
      <c r="AF130" s="58"/>
      <c r="AG130" s="30"/>
      <c r="AH130" s="58"/>
      <c r="AI130" s="30"/>
      <c r="AJ130" s="134"/>
      <c r="AK130" s="208"/>
      <c r="AL130" s="290"/>
      <c r="AM130" s="88">
        <f t="shared" si="14"/>
        <v>8.949000000001206E-3</v>
      </c>
      <c r="AN130" s="123">
        <f t="shared" si="15"/>
        <v>3.1689999999997553E-3</v>
      </c>
      <c r="AO130" s="123">
        <f t="shared" si="16"/>
        <v>3.0320000000028102E-5</v>
      </c>
      <c r="AP130" s="123">
        <f t="shared" si="17"/>
        <v>2.3530000000104856E-5</v>
      </c>
      <c r="AQ130" s="89">
        <f t="shared" si="18"/>
        <v>8.2193000000001237E-5</v>
      </c>
      <c r="AR130" s="39"/>
      <c r="AS130" s="234"/>
      <c r="AT130" s="39"/>
    </row>
    <row r="131" spans="2:46" ht="13.5" customHeight="1" x14ac:dyDescent="0.15">
      <c r="B131" s="290"/>
      <c r="C131" s="29" t="s">
        <v>38</v>
      </c>
      <c r="D131" s="187"/>
      <c r="E131" s="58"/>
      <c r="F131" s="188">
        <v>43.687474000000002</v>
      </c>
      <c r="G131" s="188">
        <v>46.590966999999999</v>
      </c>
      <c r="H131" s="188">
        <v>0.99426395000000001</v>
      </c>
      <c r="I131" s="64">
        <v>0.99709327000000003</v>
      </c>
      <c r="J131" s="64">
        <v>7.9736240000000003E-3</v>
      </c>
      <c r="K131" s="189"/>
      <c r="L131" s="259"/>
      <c r="M131" s="259"/>
      <c r="N131" s="58"/>
      <c r="O131" s="30"/>
      <c r="P131" s="58"/>
      <c r="Q131" s="30"/>
      <c r="R131" s="134"/>
      <c r="S131" s="206"/>
      <c r="T131" s="290"/>
      <c r="U131" s="29" t="s">
        <v>38</v>
      </c>
      <c r="V131" s="187"/>
      <c r="W131" s="58"/>
      <c r="X131" s="188">
        <v>43.704310999999997</v>
      </c>
      <c r="Y131" s="188">
        <v>46.620336999999999</v>
      </c>
      <c r="Z131" s="188">
        <v>0.99426939999999997</v>
      </c>
      <c r="AA131" s="64">
        <v>0.99711852000000001</v>
      </c>
      <c r="AB131" s="64">
        <v>7.9652639999999997E-3</v>
      </c>
      <c r="AC131" s="189"/>
      <c r="AD131" s="259"/>
      <c r="AE131" s="259"/>
      <c r="AF131" s="58"/>
      <c r="AG131" s="30"/>
      <c r="AH131" s="58"/>
      <c r="AI131" s="30"/>
      <c r="AJ131" s="134"/>
      <c r="AK131" s="208"/>
      <c r="AL131" s="290"/>
      <c r="AM131" s="88">
        <f t="shared" si="14"/>
        <v>1.6836999999995328E-2</v>
      </c>
      <c r="AN131" s="123">
        <f t="shared" si="15"/>
        <v>2.9370000000000118E-2</v>
      </c>
      <c r="AO131" s="123">
        <f t="shared" si="16"/>
        <v>5.4499999999624293E-6</v>
      </c>
      <c r="AP131" s="123">
        <f t="shared" si="17"/>
        <v>2.524999999997668E-5</v>
      </c>
      <c r="AQ131" s="89">
        <f t="shared" si="18"/>
        <v>-8.3600000000006586E-6</v>
      </c>
      <c r="AR131" s="39"/>
      <c r="AS131" s="234"/>
      <c r="AT131" s="39"/>
    </row>
    <row r="132" spans="2:46" ht="13.5" customHeight="1" thickBot="1" x14ac:dyDescent="0.2">
      <c r="B132" s="291"/>
      <c r="C132" s="29"/>
      <c r="D132" s="187"/>
      <c r="E132" s="58"/>
      <c r="F132" s="190"/>
      <c r="G132" s="190"/>
      <c r="H132" s="190"/>
      <c r="I132" s="58"/>
      <c r="J132" s="58"/>
      <c r="K132" s="189"/>
      <c r="L132" s="259"/>
      <c r="M132" s="259"/>
      <c r="N132" s="58"/>
      <c r="O132" s="30"/>
      <c r="P132" s="58"/>
      <c r="Q132" s="30"/>
      <c r="R132" s="185"/>
      <c r="S132" s="206"/>
      <c r="T132" s="291"/>
      <c r="U132" s="29"/>
      <c r="V132" s="187"/>
      <c r="W132" s="58"/>
      <c r="X132" s="190"/>
      <c r="Y132" s="190"/>
      <c r="Z132" s="190"/>
      <c r="AA132" s="58"/>
      <c r="AB132" s="58"/>
      <c r="AC132" s="189"/>
      <c r="AD132" s="259"/>
      <c r="AE132" s="259"/>
      <c r="AF132" s="58"/>
      <c r="AG132" s="30"/>
      <c r="AH132" s="58"/>
      <c r="AI132" s="30"/>
      <c r="AJ132" s="185"/>
      <c r="AK132" s="208"/>
      <c r="AL132" s="291"/>
      <c r="AM132" s="124" t="str">
        <f t="shared" si="14"/>
        <v/>
      </c>
      <c r="AN132" s="125" t="str">
        <f t="shared" si="15"/>
        <v/>
      </c>
      <c r="AO132" s="125" t="str">
        <f t="shared" si="16"/>
        <v/>
      </c>
      <c r="AP132" s="125" t="str">
        <f t="shared" si="17"/>
        <v/>
      </c>
      <c r="AQ132" s="126" t="str">
        <f t="shared" si="18"/>
        <v/>
      </c>
      <c r="AR132" s="39"/>
      <c r="AS132" s="234"/>
      <c r="AT132" s="39"/>
    </row>
    <row r="133" spans="2:46" ht="13.5" customHeight="1" x14ac:dyDescent="0.15">
      <c r="B133" s="289" t="s">
        <v>92</v>
      </c>
      <c r="C133" s="27" t="s">
        <v>34</v>
      </c>
      <c r="D133" s="41"/>
      <c r="E133" s="57"/>
      <c r="F133" s="98">
        <v>32.448124999999997</v>
      </c>
      <c r="G133" s="98">
        <v>36.156367000000003</v>
      </c>
      <c r="H133" s="98">
        <v>0.97207001999999998</v>
      </c>
      <c r="I133" s="62">
        <v>0.97968865999999999</v>
      </c>
      <c r="J133" s="62">
        <v>5.4673366000000001E-2</v>
      </c>
      <c r="K133" s="63"/>
      <c r="L133" s="258"/>
      <c r="M133" s="258"/>
      <c r="N133" s="57"/>
      <c r="O133" s="28"/>
      <c r="P133" s="57"/>
      <c r="Q133" s="28"/>
      <c r="R133" s="133"/>
      <c r="S133" s="206"/>
      <c r="T133" s="289" t="s">
        <v>92</v>
      </c>
      <c r="U133" s="27" t="s">
        <v>34</v>
      </c>
      <c r="V133" s="41"/>
      <c r="W133" s="57"/>
      <c r="X133" s="98">
        <v>32.519280999999999</v>
      </c>
      <c r="Y133" s="98">
        <v>36.208863999999998</v>
      </c>
      <c r="Z133" s="98">
        <v>0.97213766999999995</v>
      </c>
      <c r="AA133" s="62">
        <v>0.97979813999999998</v>
      </c>
      <c r="AB133" s="62">
        <v>5.4539457E-2</v>
      </c>
      <c r="AC133" s="63"/>
      <c r="AD133" s="258"/>
      <c r="AE133" s="258"/>
      <c r="AF133" s="57"/>
      <c r="AG133" s="28"/>
      <c r="AH133" s="57"/>
      <c r="AI133" s="28"/>
      <c r="AJ133" s="133"/>
      <c r="AK133" s="208"/>
      <c r="AL133" s="289" t="s">
        <v>92</v>
      </c>
      <c r="AM133" s="121">
        <f t="shared" si="14"/>
        <v>7.1156000000001995E-2</v>
      </c>
      <c r="AN133" s="97">
        <f t="shared" si="15"/>
        <v>5.2496999999995353E-2</v>
      </c>
      <c r="AO133" s="97">
        <f t="shared" si="16"/>
        <v>6.7649999999974675E-5</v>
      </c>
      <c r="AP133" s="97">
        <f t="shared" si="17"/>
        <v>1.0947999999999514E-4</v>
      </c>
      <c r="AQ133" s="122">
        <f t="shared" si="18"/>
        <v>-1.339090000000015E-4</v>
      </c>
      <c r="AR133" s="39"/>
      <c r="AS133" s="234"/>
      <c r="AT133" s="39"/>
    </row>
    <row r="134" spans="2:46" ht="13.5" customHeight="1" x14ac:dyDescent="0.15">
      <c r="B134" s="290"/>
      <c r="C134" s="29" t="s">
        <v>35</v>
      </c>
      <c r="D134" s="187"/>
      <c r="E134" s="58"/>
      <c r="F134" s="188">
        <v>35.741905000000003</v>
      </c>
      <c r="G134" s="188">
        <v>39.140960999999997</v>
      </c>
      <c r="H134" s="188">
        <v>0.98261306000000004</v>
      </c>
      <c r="I134" s="64">
        <v>0.98817602999999998</v>
      </c>
      <c r="J134" s="64">
        <v>3.4950250000000002E-2</v>
      </c>
      <c r="K134" s="189"/>
      <c r="L134" s="259"/>
      <c r="M134" s="259"/>
      <c r="N134" s="58"/>
      <c r="O134" s="30"/>
      <c r="P134" s="58"/>
      <c r="Q134" s="30"/>
      <c r="R134" s="134"/>
      <c r="S134" s="206"/>
      <c r="T134" s="290"/>
      <c r="U134" s="29" t="s">
        <v>35</v>
      </c>
      <c r="V134" s="187"/>
      <c r="W134" s="58"/>
      <c r="X134" s="188">
        <v>35.776648000000002</v>
      </c>
      <c r="Y134" s="188">
        <v>39.156616</v>
      </c>
      <c r="Z134" s="188">
        <v>0.98265460000000004</v>
      </c>
      <c r="AA134" s="64">
        <v>0.98826460000000005</v>
      </c>
      <c r="AB134" s="64">
        <v>3.4863440000000002E-2</v>
      </c>
      <c r="AC134" s="189"/>
      <c r="AD134" s="259"/>
      <c r="AE134" s="259"/>
      <c r="AF134" s="58"/>
      <c r="AG134" s="30"/>
      <c r="AH134" s="58"/>
      <c r="AI134" s="30"/>
      <c r="AJ134" s="134"/>
      <c r="AK134" s="208"/>
      <c r="AL134" s="290"/>
      <c r="AM134" s="88">
        <f t="shared" si="14"/>
        <v>3.4742999999998858E-2</v>
      </c>
      <c r="AN134" s="123">
        <f t="shared" si="15"/>
        <v>1.5655000000002417E-2</v>
      </c>
      <c r="AO134" s="123">
        <f t="shared" si="16"/>
        <v>4.1540000000006572E-5</v>
      </c>
      <c r="AP134" s="123">
        <f t="shared" si="17"/>
        <v>8.8570000000065541E-5</v>
      </c>
      <c r="AQ134" s="89">
        <f t="shared" si="18"/>
        <v>-8.6809999999999665E-5</v>
      </c>
      <c r="AR134" s="39"/>
      <c r="AS134" s="234"/>
      <c r="AT134" s="39"/>
    </row>
    <row r="135" spans="2:46" ht="13.5" customHeight="1" x14ac:dyDescent="0.15">
      <c r="B135" s="290"/>
      <c r="C135" s="29" t="s">
        <v>36</v>
      </c>
      <c r="D135" s="187"/>
      <c r="E135" s="58"/>
      <c r="F135" s="188">
        <v>39.660953999999997</v>
      </c>
      <c r="G135" s="188">
        <v>42.915488000000003</v>
      </c>
      <c r="H135" s="188">
        <v>0.99055431000000005</v>
      </c>
      <c r="I135" s="64">
        <v>0.99405469999999996</v>
      </c>
      <c r="J135" s="64">
        <v>1.7945828E-2</v>
      </c>
      <c r="K135" s="189"/>
      <c r="L135" s="259"/>
      <c r="M135" s="259"/>
      <c r="N135" s="58"/>
      <c r="O135" s="30"/>
      <c r="P135" s="58"/>
      <c r="Q135" s="30"/>
      <c r="R135" s="134"/>
      <c r="S135" s="206"/>
      <c r="T135" s="290"/>
      <c r="U135" s="29" t="s">
        <v>36</v>
      </c>
      <c r="V135" s="187"/>
      <c r="W135" s="58"/>
      <c r="X135" s="188">
        <v>39.641539999999999</v>
      </c>
      <c r="Y135" s="188">
        <v>42.885401000000002</v>
      </c>
      <c r="Z135" s="188">
        <v>0.99056443999999999</v>
      </c>
      <c r="AA135" s="64">
        <v>0.99402911000000005</v>
      </c>
      <c r="AB135" s="64">
        <v>1.8014486999999999E-2</v>
      </c>
      <c r="AC135" s="189"/>
      <c r="AD135" s="259"/>
      <c r="AE135" s="259"/>
      <c r="AF135" s="58"/>
      <c r="AG135" s="30"/>
      <c r="AH135" s="58"/>
      <c r="AI135" s="30"/>
      <c r="AJ135" s="134"/>
      <c r="AK135" s="208"/>
      <c r="AL135" s="290"/>
      <c r="AM135" s="88">
        <f t="shared" si="14"/>
        <v>-1.94139999999976E-2</v>
      </c>
      <c r="AN135" s="123">
        <f t="shared" si="15"/>
        <v>-3.0087000000001751E-2</v>
      </c>
      <c r="AO135" s="123">
        <f t="shared" si="16"/>
        <v>1.0129999999941575E-5</v>
      </c>
      <c r="AP135" s="123">
        <f t="shared" si="17"/>
        <v>-2.5589999999908741E-5</v>
      </c>
      <c r="AQ135" s="89">
        <f t="shared" si="18"/>
        <v>6.8658999999998693E-5</v>
      </c>
      <c r="AR135" s="39"/>
      <c r="AS135" s="234"/>
      <c r="AT135" s="39"/>
    </row>
    <row r="136" spans="2:46" ht="13.5" customHeight="1" x14ac:dyDescent="0.15">
      <c r="B136" s="290"/>
      <c r="C136" s="29" t="s">
        <v>38</v>
      </c>
      <c r="D136" s="187"/>
      <c r="E136" s="58"/>
      <c r="F136" s="188">
        <v>43.781357999999997</v>
      </c>
      <c r="G136" s="188">
        <v>46.702773999999998</v>
      </c>
      <c r="H136" s="188">
        <v>0.99422831</v>
      </c>
      <c r="I136" s="64">
        <v>0.99705664999999999</v>
      </c>
      <c r="J136" s="64">
        <v>8.2865360000000006E-3</v>
      </c>
      <c r="K136" s="189"/>
      <c r="L136" s="259"/>
      <c r="M136" s="259"/>
      <c r="N136" s="58"/>
      <c r="O136" s="30"/>
      <c r="P136" s="58"/>
      <c r="Q136" s="30"/>
      <c r="R136" s="134"/>
      <c r="S136" s="206"/>
      <c r="T136" s="290"/>
      <c r="U136" s="29" t="s">
        <v>38</v>
      </c>
      <c r="V136" s="187"/>
      <c r="W136" s="58"/>
      <c r="X136" s="188">
        <v>43.814323999999999</v>
      </c>
      <c r="Y136" s="188">
        <v>46.743724</v>
      </c>
      <c r="Z136" s="188">
        <v>0.99424615000000005</v>
      </c>
      <c r="AA136" s="64">
        <v>0.99709523</v>
      </c>
      <c r="AB136" s="64">
        <v>8.3481289999999993E-3</v>
      </c>
      <c r="AC136" s="189"/>
      <c r="AD136" s="259"/>
      <c r="AE136" s="259"/>
      <c r="AF136" s="58"/>
      <c r="AG136" s="30"/>
      <c r="AH136" s="58"/>
      <c r="AI136" s="30"/>
      <c r="AJ136" s="134"/>
      <c r="AK136" s="208"/>
      <c r="AL136" s="290"/>
      <c r="AM136" s="88">
        <f t="shared" si="14"/>
        <v>3.2966000000001827E-2</v>
      </c>
      <c r="AN136" s="123">
        <f t="shared" si="15"/>
        <v>4.0950000000002262E-2</v>
      </c>
      <c r="AO136" s="123">
        <f t="shared" si="16"/>
        <v>1.7840000000046707E-5</v>
      </c>
      <c r="AP136" s="123">
        <f t="shared" si="17"/>
        <v>3.8580000000010273E-5</v>
      </c>
      <c r="AQ136" s="89">
        <f t="shared" si="18"/>
        <v>6.1592999999998677E-5</v>
      </c>
      <c r="AR136" s="39"/>
      <c r="AS136" s="234"/>
      <c r="AT136" s="39"/>
    </row>
    <row r="137" spans="2:46" ht="13.5" customHeight="1" thickBot="1" x14ac:dyDescent="0.2">
      <c r="B137" s="291"/>
      <c r="C137" s="29"/>
      <c r="D137" s="187"/>
      <c r="E137" s="58"/>
      <c r="F137" s="190"/>
      <c r="G137" s="190"/>
      <c r="H137" s="190"/>
      <c r="I137" s="58"/>
      <c r="J137" s="58"/>
      <c r="K137" s="189"/>
      <c r="L137" s="259"/>
      <c r="M137" s="259"/>
      <c r="N137" s="58"/>
      <c r="O137" s="30"/>
      <c r="P137" s="58"/>
      <c r="Q137" s="30"/>
      <c r="R137" s="185"/>
      <c r="S137" s="206"/>
      <c r="T137" s="291"/>
      <c r="U137" s="29"/>
      <c r="V137" s="187"/>
      <c r="W137" s="58"/>
      <c r="X137" s="190"/>
      <c r="Y137" s="190"/>
      <c r="Z137" s="190"/>
      <c r="AA137" s="58"/>
      <c r="AB137" s="58"/>
      <c r="AC137" s="189"/>
      <c r="AD137" s="259"/>
      <c r="AE137" s="259"/>
      <c r="AF137" s="58"/>
      <c r="AG137" s="30"/>
      <c r="AH137" s="58"/>
      <c r="AI137" s="30"/>
      <c r="AJ137" s="185"/>
      <c r="AK137" s="208"/>
      <c r="AL137" s="291"/>
      <c r="AM137" s="124" t="str">
        <f t="shared" si="14"/>
        <v/>
      </c>
      <c r="AN137" s="125" t="str">
        <f t="shared" si="15"/>
        <v/>
      </c>
      <c r="AO137" s="125" t="str">
        <f t="shared" si="16"/>
        <v/>
      </c>
      <c r="AP137" s="125" t="str">
        <f t="shared" si="17"/>
        <v/>
      </c>
      <c r="AQ137" s="126" t="str">
        <f t="shared" si="18"/>
        <v/>
      </c>
      <c r="AR137" s="39"/>
      <c r="AS137" s="234"/>
      <c r="AT137" s="39"/>
    </row>
    <row r="138" spans="2:46" ht="13.5" customHeight="1" x14ac:dyDescent="0.15">
      <c r="B138" s="289" t="s">
        <v>93</v>
      </c>
      <c r="C138" s="27" t="s">
        <v>34</v>
      </c>
      <c r="D138" s="41"/>
      <c r="E138" s="57"/>
      <c r="F138" s="98"/>
      <c r="G138" s="98"/>
      <c r="H138" s="98"/>
      <c r="I138" s="62"/>
      <c r="J138" s="62"/>
      <c r="K138" s="63"/>
      <c r="L138" s="258"/>
      <c r="M138" s="258"/>
      <c r="N138" s="57"/>
      <c r="O138" s="28"/>
      <c r="P138" s="57"/>
      <c r="Q138" s="28"/>
      <c r="R138" s="133"/>
      <c r="S138" s="206"/>
      <c r="T138" s="289" t="s">
        <v>93</v>
      </c>
      <c r="U138" s="27" t="s">
        <v>34</v>
      </c>
      <c r="V138" s="41"/>
      <c r="W138" s="57"/>
      <c r="X138" s="98"/>
      <c r="Y138" s="98"/>
      <c r="Z138" s="98"/>
      <c r="AA138" s="62"/>
      <c r="AB138" s="62"/>
      <c r="AC138" s="63"/>
      <c r="AD138" s="258"/>
      <c r="AE138" s="258"/>
      <c r="AF138" s="57"/>
      <c r="AG138" s="28"/>
      <c r="AH138" s="57"/>
      <c r="AI138" s="28"/>
      <c r="AJ138" s="133"/>
      <c r="AK138" s="208"/>
      <c r="AL138" s="289" t="s">
        <v>93</v>
      </c>
      <c r="AM138" s="121" t="str">
        <f t="shared" si="14"/>
        <v/>
      </c>
      <c r="AN138" s="97" t="str">
        <f t="shared" si="15"/>
        <v/>
      </c>
      <c r="AO138" s="97" t="str">
        <f t="shared" si="16"/>
        <v/>
      </c>
      <c r="AP138" s="97" t="str">
        <f t="shared" si="17"/>
        <v/>
      </c>
      <c r="AQ138" s="122" t="str">
        <f t="shared" si="18"/>
        <v/>
      </c>
      <c r="AR138" s="39"/>
      <c r="AS138" s="234"/>
      <c r="AT138" s="39"/>
    </row>
    <row r="139" spans="2:46" ht="13.5" customHeight="1" x14ac:dyDescent="0.15">
      <c r="B139" s="290"/>
      <c r="C139" s="29" t="s">
        <v>35</v>
      </c>
      <c r="D139" s="187"/>
      <c r="E139" s="58"/>
      <c r="F139" s="188"/>
      <c r="G139" s="188"/>
      <c r="H139" s="188"/>
      <c r="I139" s="64"/>
      <c r="J139" s="64"/>
      <c r="K139" s="189"/>
      <c r="L139" s="259"/>
      <c r="M139" s="259"/>
      <c r="N139" s="58"/>
      <c r="O139" s="30"/>
      <c r="P139" s="58"/>
      <c r="Q139" s="30"/>
      <c r="R139" s="134"/>
      <c r="S139" s="206"/>
      <c r="T139" s="290"/>
      <c r="U139" s="29" t="s">
        <v>35</v>
      </c>
      <c r="V139" s="187"/>
      <c r="W139" s="58"/>
      <c r="X139" s="188"/>
      <c r="Y139" s="188"/>
      <c r="Z139" s="188"/>
      <c r="AA139" s="64"/>
      <c r="AB139" s="64"/>
      <c r="AC139" s="189"/>
      <c r="AD139" s="259"/>
      <c r="AE139" s="259"/>
      <c r="AF139" s="58"/>
      <c r="AG139" s="30"/>
      <c r="AH139" s="58"/>
      <c r="AI139" s="30"/>
      <c r="AJ139" s="134"/>
      <c r="AK139" s="208"/>
      <c r="AL139" s="290"/>
      <c r="AM139" s="88" t="str">
        <f t="shared" si="14"/>
        <v/>
      </c>
      <c r="AN139" s="123" t="str">
        <f t="shared" si="15"/>
        <v/>
      </c>
      <c r="AO139" s="123" t="str">
        <f t="shared" si="16"/>
        <v/>
      </c>
      <c r="AP139" s="123" t="str">
        <f t="shared" si="17"/>
        <v/>
      </c>
      <c r="AQ139" s="89" t="str">
        <f t="shared" si="18"/>
        <v/>
      </c>
      <c r="AR139" s="39"/>
      <c r="AS139" s="234"/>
      <c r="AT139" s="39"/>
    </row>
    <row r="140" spans="2:46" ht="13.5" customHeight="1" x14ac:dyDescent="0.15">
      <c r="B140" s="290"/>
      <c r="C140" s="29" t="s">
        <v>36</v>
      </c>
      <c r="D140" s="187"/>
      <c r="E140" s="58"/>
      <c r="F140" s="188"/>
      <c r="G140" s="188"/>
      <c r="H140" s="188"/>
      <c r="I140" s="64"/>
      <c r="J140" s="64"/>
      <c r="K140" s="189"/>
      <c r="L140" s="259"/>
      <c r="M140" s="259"/>
      <c r="N140" s="58"/>
      <c r="O140" s="30"/>
      <c r="P140" s="58"/>
      <c r="Q140" s="30"/>
      <c r="R140" s="134"/>
      <c r="S140" s="206"/>
      <c r="T140" s="290"/>
      <c r="U140" s="29" t="s">
        <v>36</v>
      </c>
      <c r="V140" s="187"/>
      <c r="W140" s="58"/>
      <c r="X140" s="188"/>
      <c r="Y140" s="188"/>
      <c r="Z140" s="188"/>
      <c r="AA140" s="64"/>
      <c r="AB140" s="64"/>
      <c r="AC140" s="189"/>
      <c r="AD140" s="259"/>
      <c r="AE140" s="259"/>
      <c r="AF140" s="58"/>
      <c r="AG140" s="30"/>
      <c r="AH140" s="58"/>
      <c r="AI140" s="30"/>
      <c r="AJ140" s="134"/>
      <c r="AK140" s="208"/>
      <c r="AL140" s="290"/>
      <c r="AM140" s="88" t="str">
        <f t="shared" si="14"/>
        <v/>
      </c>
      <c r="AN140" s="123" t="str">
        <f t="shared" si="15"/>
        <v/>
      </c>
      <c r="AO140" s="123" t="str">
        <f t="shared" si="16"/>
        <v/>
      </c>
      <c r="AP140" s="123" t="str">
        <f t="shared" si="17"/>
        <v/>
      </c>
      <c r="AQ140" s="89" t="str">
        <f t="shared" si="18"/>
        <v/>
      </c>
      <c r="AR140" s="39"/>
      <c r="AS140" s="234"/>
      <c r="AT140" s="39"/>
    </row>
    <row r="141" spans="2:46" ht="13.5" customHeight="1" x14ac:dyDescent="0.15">
      <c r="B141" s="290"/>
      <c r="C141" s="29" t="s">
        <v>38</v>
      </c>
      <c r="D141" s="187"/>
      <c r="E141" s="58"/>
      <c r="F141" s="188"/>
      <c r="G141" s="188"/>
      <c r="H141" s="188"/>
      <c r="I141" s="64"/>
      <c r="J141" s="64"/>
      <c r="K141" s="189"/>
      <c r="L141" s="259"/>
      <c r="M141" s="259"/>
      <c r="N141" s="58"/>
      <c r="O141" s="30"/>
      <c r="P141" s="58"/>
      <c r="Q141" s="30"/>
      <c r="R141" s="134"/>
      <c r="S141" s="206"/>
      <c r="T141" s="290"/>
      <c r="U141" s="29" t="s">
        <v>38</v>
      </c>
      <c r="V141" s="187"/>
      <c r="W141" s="58"/>
      <c r="X141" s="188"/>
      <c r="Y141" s="188"/>
      <c r="Z141" s="188"/>
      <c r="AA141" s="64"/>
      <c r="AB141" s="64"/>
      <c r="AC141" s="189"/>
      <c r="AD141" s="259"/>
      <c r="AE141" s="259"/>
      <c r="AF141" s="58"/>
      <c r="AG141" s="30"/>
      <c r="AH141" s="58"/>
      <c r="AI141" s="30"/>
      <c r="AJ141" s="134"/>
      <c r="AK141" s="208"/>
      <c r="AL141" s="290"/>
      <c r="AM141" s="88" t="str">
        <f t="shared" si="14"/>
        <v/>
      </c>
      <c r="AN141" s="123" t="str">
        <f t="shared" si="15"/>
        <v/>
      </c>
      <c r="AO141" s="123" t="str">
        <f t="shared" si="16"/>
        <v/>
      </c>
      <c r="AP141" s="123" t="str">
        <f t="shared" si="17"/>
        <v/>
      </c>
      <c r="AQ141" s="89" t="str">
        <f t="shared" si="18"/>
        <v/>
      </c>
      <c r="AR141" s="39"/>
      <c r="AS141" s="234"/>
      <c r="AT141" s="39"/>
    </row>
    <row r="142" spans="2:46" ht="13.5" customHeight="1" thickBot="1" x14ac:dyDescent="0.2">
      <c r="B142" s="291"/>
      <c r="C142" s="29"/>
      <c r="D142" s="187"/>
      <c r="E142" s="58"/>
      <c r="F142" s="190"/>
      <c r="G142" s="190"/>
      <c r="H142" s="190"/>
      <c r="I142" s="58"/>
      <c r="J142" s="58"/>
      <c r="K142" s="189"/>
      <c r="L142" s="259"/>
      <c r="M142" s="259"/>
      <c r="N142" s="58"/>
      <c r="O142" s="30"/>
      <c r="P142" s="58"/>
      <c r="Q142" s="30"/>
      <c r="R142" s="185"/>
      <c r="S142" s="206"/>
      <c r="T142" s="291"/>
      <c r="U142" s="29"/>
      <c r="V142" s="187"/>
      <c r="W142" s="58"/>
      <c r="X142" s="190"/>
      <c r="Y142" s="190"/>
      <c r="Z142" s="190"/>
      <c r="AA142" s="58"/>
      <c r="AB142" s="58"/>
      <c r="AC142" s="189"/>
      <c r="AD142" s="259"/>
      <c r="AE142" s="259"/>
      <c r="AF142" s="58"/>
      <c r="AG142" s="30"/>
      <c r="AH142" s="58"/>
      <c r="AI142" s="30"/>
      <c r="AJ142" s="185"/>
      <c r="AK142" s="208"/>
      <c r="AL142" s="291"/>
      <c r="AM142" s="124" t="str">
        <f t="shared" si="14"/>
        <v/>
      </c>
      <c r="AN142" s="125" t="str">
        <f t="shared" si="15"/>
        <v/>
      </c>
      <c r="AO142" s="125" t="str">
        <f t="shared" si="16"/>
        <v/>
      </c>
      <c r="AP142" s="125" t="str">
        <f t="shared" si="17"/>
        <v/>
      </c>
      <c r="AQ142" s="126" t="str">
        <f t="shared" si="18"/>
        <v/>
      </c>
      <c r="AR142" s="39"/>
      <c r="AS142" s="234"/>
      <c r="AT142" s="39"/>
    </row>
    <row r="143" spans="2:46" ht="13.5" customHeight="1" x14ac:dyDescent="0.15">
      <c r="B143" s="289" t="s">
        <v>94</v>
      </c>
      <c r="C143" s="27" t="s">
        <v>34</v>
      </c>
      <c r="D143" s="41"/>
      <c r="E143" s="57"/>
      <c r="F143" s="98"/>
      <c r="G143" s="98"/>
      <c r="H143" s="98"/>
      <c r="I143" s="62"/>
      <c r="J143" s="62"/>
      <c r="K143" s="63"/>
      <c r="L143" s="258"/>
      <c r="M143" s="258"/>
      <c r="N143" s="57"/>
      <c r="O143" s="28"/>
      <c r="P143" s="57"/>
      <c r="Q143" s="28"/>
      <c r="R143" s="133"/>
      <c r="S143" s="206"/>
      <c r="T143" s="289" t="s">
        <v>94</v>
      </c>
      <c r="U143" s="27" t="s">
        <v>34</v>
      </c>
      <c r="V143" s="41"/>
      <c r="W143" s="57"/>
      <c r="X143" s="98"/>
      <c r="Y143" s="98"/>
      <c r="Z143" s="98"/>
      <c r="AA143" s="62"/>
      <c r="AB143" s="62"/>
      <c r="AC143" s="63"/>
      <c r="AD143" s="258"/>
      <c r="AE143" s="258"/>
      <c r="AF143" s="57"/>
      <c r="AG143" s="28"/>
      <c r="AH143" s="57"/>
      <c r="AI143" s="28"/>
      <c r="AJ143" s="133"/>
      <c r="AK143" s="208"/>
      <c r="AL143" s="289" t="s">
        <v>94</v>
      </c>
      <c r="AM143" s="121" t="str">
        <f t="shared" si="14"/>
        <v/>
      </c>
      <c r="AN143" s="97" t="str">
        <f t="shared" si="15"/>
        <v/>
      </c>
      <c r="AO143" s="97" t="str">
        <f t="shared" si="16"/>
        <v/>
      </c>
      <c r="AP143" s="97" t="str">
        <f t="shared" si="17"/>
        <v/>
      </c>
      <c r="AQ143" s="122" t="str">
        <f t="shared" si="18"/>
        <v/>
      </c>
      <c r="AR143" s="39"/>
      <c r="AS143" s="234"/>
      <c r="AT143" s="39"/>
    </row>
    <row r="144" spans="2:46" ht="13.5" customHeight="1" x14ac:dyDescent="0.15">
      <c r="B144" s="290"/>
      <c r="C144" s="29" t="s">
        <v>35</v>
      </c>
      <c r="D144" s="187"/>
      <c r="E144" s="58"/>
      <c r="F144" s="188"/>
      <c r="G144" s="188"/>
      <c r="H144" s="188"/>
      <c r="I144" s="64"/>
      <c r="J144" s="64"/>
      <c r="K144" s="189"/>
      <c r="L144" s="259"/>
      <c r="M144" s="259"/>
      <c r="N144" s="58"/>
      <c r="O144" s="30"/>
      <c r="P144" s="58"/>
      <c r="Q144" s="30"/>
      <c r="R144" s="134"/>
      <c r="S144" s="206"/>
      <c r="T144" s="290"/>
      <c r="U144" s="29" t="s">
        <v>35</v>
      </c>
      <c r="V144" s="187"/>
      <c r="W144" s="58"/>
      <c r="X144" s="188"/>
      <c r="Y144" s="188"/>
      <c r="Z144" s="188"/>
      <c r="AA144" s="64"/>
      <c r="AB144" s="64"/>
      <c r="AC144" s="189"/>
      <c r="AD144" s="259"/>
      <c r="AE144" s="259"/>
      <c r="AF144" s="58"/>
      <c r="AG144" s="30"/>
      <c r="AH144" s="58"/>
      <c r="AI144" s="30"/>
      <c r="AJ144" s="134"/>
      <c r="AK144" s="208"/>
      <c r="AL144" s="290"/>
      <c r="AM144" s="88" t="str">
        <f t="shared" si="14"/>
        <v/>
      </c>
      <c r="AN144" s="123" t="str">
        <f t="shared" si="15"/>
        <v/>
      </c>
      <c r="AO144" s="123" t="str">
        <f t="shared" si="16"/>
        <v/>
      </c>
      <c r="AP144" s="123" t="str">
        <f t="shared" si="17"/>
        <v/>
      </c>
      <c r="AQ144" s="89" t="str">
        <f t="shared" si="18"/>
        <v/>
      </c>
      <c r="AR144" s="39"/>
      <c r="AS144" s="234"/>
      <c r="AT144" s="39"/>
    </row>
    <row r="145" spans="2:46" ht="13.5" customHeight="1" x14ac:dyDescent="0.15">
      <c r="B145" s="290"/>
      <c r="C145" s="29" t="s">
        <v>36</v>
      </c>
      <c r="D145" s="187"/>
      <c r="E145" s="58"/>
      <c r="F145" s="188"/>
      <c r="G145" s="188"/>
      <c r="H145" s="188"/>
      <c r="I145" s="64"/>
      <c r="J145" s="64"/>
      <c r="K145" s="189"/>
      <c r="L145" s="259"/>
      <c r="M145" s="259"/>
      <c r="N145" s="58"/>
      <c r="O145" s="30"/>
      <c r="P145" s="58"/>
      <c r="Q145" s="30"/>
      <c r="R145" s="134"/>
      <c r="S145" s="206"/>
      <c r="T145" s="290"/>
      <c r="U145" s="29" t="s">
        <v>36</v>
      </c>
      <c r="V145" s="187"/>
      <c r="W145" s="58"/>
      <c r="X145" s="188"/>
      <c r="Y145" s="188"/>
      <c r="Z145" s="188"/>
      <c r="AA145" s="64"/>
      <c r="AB145" s="64"/>
      <c r="AC145" s="189"/>
      <c r="AD145" s="259"/>
      <c r="AE145" s="259"/>
      <c r="AF145" s="58"/>
      <c r="AG145" s="30"/>
      <c r="AH145" s="58"/>
      <c r="AI145" s="30"/>
      <c r="AJ145" s="134"/>
      <c r="AK145" s="208"/>
      <c r="AL145" s="290"/>
      <c r="AM145" s="88" t="str">
        <f t="shared" si="14"/>
        <v/>
      </c>
      <c r="AN145" s="123" t="str">
        <f t="shared" si="15"/>
        <v/>
      </c>
      <c r="AO145" s="123" t="str">
        <f t="shared" si="16"/>
        <v/>
      </c>
      <c r="AP145" s="123" t="str">
        <f t="shared" si="17"/>
        <v/>
      </c>
      <c r="AQ145" s="89" t="str">
        <f t="shared" si="18"/>
        <v/>
      </c>
      <c r="AR145" s="39"/>
      <c r="AS145" s="234"/>
      <c r="AT145" s="39"/>
    </row>
    <row r="146" spans="2:46" ht="13.5" customHeight="1" x14ac:dyDescent="0.15">
      <c r="B146" s="290"/>
      <c r="C146" s="29" t="s">
        <v>38</v>
      </c>
      <c r="D146" s="187"/>
      <c r="E146" s="58"/>
      <c r="F146" s="188"/>
      <c r="G146" s="188"/>
      <c r="H146" s="188"/>
      <c r="I146" s="64"/>
      <c r="J146" s="64"/>
      <c r="K146" s="189"/>
      <c r="L146" s="259"/>
      <c r="M146" s="259"/>
      <c r="N146" s="58"/>
      <c r="O146" s="30"/>
      <c r="P146" s="58"/>
      <c r="Q146" s="30"/>
      <c r="R146" s="134"/>
      <c r="S146" s="206"/>
      <c r="T146" s="290"/>
      <c r="U146" s="29" t="s">
        <v>38</v>
      </c>
      <c r="V146" s="187"/>
      <c r="W146" s="58"/>
      <c r="X146" s="188"/>
      <c r="Y146" s="188"/>
      <c r="Z146" s="188"/>
      <c r="AA146" s="64"/>
      <c r="AB146" s="64"/>
      <c r="AC146" s="189"/>
      <c r="AD146" s="259"/>
      <c r="AE146" s="259"/>
      <c r="AF146" s="58"/>
      <c r="AG146" s="30"/>
      <c r="AH146" s="58"/>
      <c r="AI146" s="30"/>
      <c r="AJ146" s="134"/>
      <c r="AK146" s="208"/>
      <c r="AL146" s="290"/>
      <c r="AM146" s="88" t="str">
        <f t="shared" si="14"/>
        <v/>
      </c>
      <c r="AN146" s="123" t="str">
        <f t="shared" si="15"/>
        <v/>
      </c>
      <c r="AO146" s="123" t="str">
        <f t="shared" si="16"/>
        <v/>
      </c>
      <c r="AP146" s="123" t="str">
        <f t="shared" si="17"/>
        <v/>
      </c>
      <c r="AQ146" s="89" t="str">
        <f t="shared" si="18"/>
        <v/>
      </c>
      <c r="AR146" s="39"/>
      <c r="AS146" s="234"/>
      <c r="AT146" s="39"/>
    </row>
    <row r="147" spans="2:46" ht="13.5" customHeight="1" thickBot="1" x14ac:dyDescent="0.2">
      <c r="B147" s="291"/>
      <c r="C147" s="29"/>
      <c r="D147" s="187"/>
      <c r="E147" s="58"/>
      <c r="F147" s="190"/>
      <c r="G147" s="190"/>
      <c r="H147" s="190"/>
      <c r="I147" s="58"/>
      <c r="J147" s="58"/>
      <c r="K147" s="189"/>
      <c r="L147" s="259"/>
      <c r="M147" s="259"/>
      <c r="N147" s="58"/>
      <c r="O147" s="30"/>
      <c r="P147" s="58"/>
      <c r="Q147" s="30"/>
      <c r="R147" s="185"/>
      <c r="S147" s="206"/>
      <c r="T147" s="291"/>
      <c r="U147" s="29"/>
      <c r="V147" s="187"/>
      <c r="W147" s="58"/>
      <c r="X147" s="190"/>
      <c r="Y147" s="190"/>
      <c r="Z147" s="190"/>
      <c r="AA147" s="58"/>
      <c r="AB147" s="58"/>
      <c r="AC147" s="189"/>
      <c r="AD147" s="259"/>
      <c r="AE147" s="259"/>
      <c r="AF147" s="58"/>
      <c r="AG147" s="30"/>
      <c r="AH147" s="58"/>
      <c r="AI147" s="30"/>
      <c r="AJ147" s="185"/>
      <c r="AK147" s="208"/>
      <c r="AL147" s="291"/>
      <c r="AM147" s="124" t="str">
        <f t="shared" si="14"/>
        <v/>
      </c>
      <c r="AN147" s="125" t="str">
        <f t="shared" si="15"/>
        <v/>
      </c>
      <c r="AO147" s="125" t="str">
        <f t="shared" si="16"/>
        <v/>
      </c>
      <c r="AP147" s="125" t="str">
        <f t="shared" si="17"/>
        <v/>
      </c>
      <c r="AQ147" s="126" t="str">
        <f t="shared" si="18"/>
        <v/>
      </c>
      <c r="AR147" s="39"/>
      <c r="AS147" s="234"/>
      <c r="AT147" s="39"/>
    </row>
    <row r="148" spans="2:46" ht="13.5" customHeight="1" x14ac:dyDescent="0.15">
      <c r="B148" s="289" t="s">
        <v>95</v>
      </c>
      <c r="C148" s="27" t="s">
        <v>34</v>
      </c>
      <c r="D148" s="41"/>
      <c r="E148" s="57"/>
      <c r="F148" s="98"/>
      <c r="G148" s="98"/>
      <c r="H148" s="98"/>
      <c r="I148" s="62"/>
      <c r="J148" s="62"/>
      <c r="K148" s="63"/>
      <c r="L148" s="258"/>
      <c r="M148" s="258"/>
      <c r="N148" s="57"/>
      <c r="O148" s="28"/>
      <c r="P148" s="57"/>
      <c r="Q148" s="28"/>
      <c r="R148" s="133"/>
      <c r="S148" s="206"/>
      <c r="T148" s="289" t="s">
        <v>95</v>
      </c>
      <c r="U148" s="27" t="s">
        <v>34</v>
      </c>
      <c r="V148" s="41"/>
      <c r="W148" s="57"/>
      <c r="X148" s="98"/>
      <c r="Y148" s="98"/>
      <c r="Z148" s="98"/>
      <c r="AA148" s="62"/>
      <c r="AB148" s="62"/>
      <c r="AC148" s="63"/>
      <c r="AD148" s="258"/>
      <c r="AE148" s="258"/>
      <c r="AF148" s="57"/>
      <c r="AG148" s="28"/>
      <c r="AH148" s="57"/>
      <c r="AI148" s="28"/>
      <c r="AJ148" s="133"/>
      <c r="AK148" s="208"/>
      <c r="AL148" s="289" t="s">
        <v>95</v>
      </c>
      <c r="AM148" s="121" t="str">
        <f t="shared" si="14"/>
        <v/>
      </c>
      <c r="AN148" s="97" t="str">
        <f t="shared" si="15"/>
        <v/>
      </c>
      <c r="AO148" s="97" t="str">
        <f t="shared" si="16"/>
        <v/>
      </c>
      <c r="AP148" s="97" t="str">
        <f t="shared" si="17"/>
        <v/>
      </c>
      <c r="AQ148" s="122" t="str">
        <f t="shared" si="18"/>
        <v/>
      </c>
      <c r="AR148" s="39"/>
      <c r="AS148" s="234"/>
      <c r="AT148" s="39"/>
    </row>
    <row r="149" spans="2:46" ht="13.5" customHeight="1" x14ac:dyDescent="0.15">
      <c r="B149" s="290"/>
      <c r="C149" s="29" t="s">
        <v>35</v>
      </c>
      <c r="D149" s="187"/>
      <c r="E149" s="58"/>
      <c r="F149" s="188"/>
      <c r="G149" s="188"/>
      <c r="H149" s="188"/>
      <c r="I149" s="64"/>
      <c r="J149" s="64"/>
      <c r="K149" s="189"/>
      <c r="L149" s="259"/>
      <c r="M149" s="259"/>
      <c r="N149" s="58"/>
      <c r="O149" s="30"/>
      <c r="P149" s="58"/>
      <c r="Q149" s="30"/>
      <c r="R149" s="134"/>
      <c r="S149" s="206"/>
      <c r="T149" s="290"/>
      <c r="U149" s="29" t="s">
        <v>35</v>
      </c>
      <c r="V149" s="187"/>
      <c r="W149" s="58"/>
      <c r="X149" s="188"/>
      <c r="Y149" s="188"/>
      <c r="Z149" s="188"/>
      <c r="AA149" s="64"/>
      <c r="AB149" s="64"/>
      <c r="AC149" s="189"/>
      <c r="AD149" s="259"/>
      <c r="AE149" s="259"/>
      <c r="AF149" s="58"/>
      <c r="AG149" s="30"/>
      <c r="AH149" s="58"/>
      <c r="AI149" s="30"/>
      <c r="AJ149" s="134"/>
      <c r="AK149" s="208"/>
      <c r="AL149" s="290"/>
      <c r="AM149" s="88" t="str">
        <f t="shared" si="14"/>
        <v/>
      </c>
      <c r="AN149" s="123" t="str">
        <f t="shared" si="15"/>
        <v/>
      </c>
      <c r="AO149" s="123" t="str">
        <f t="shared" si="16"/>
        <v/>
      </c>
      <c r="AP149" s="123" t="str">
        <f t="shared" si="17"/>
        <v/>
      </c>
      <c r="AQ149" s="89" t="str">
        <f t="shared" si="18"/>
        <v/>
      </c>
      <c r="AR149" s="39"/>
      <c r="AS149" s="234"/>
      <c r="AT149" s="39"/>
    </row>
    <row r="150" spans="2:46" ht="13.5" customHeight="1" x14ac:dyDescent="0.15">
      <c r="B150" s="290"/>
      <c r="C150" s="29" t="s">
        <v>36</v>
      </c>
      <c r="D150" s="187"/>
      <c r="E150" s="58"/>
      <c r="F150" s="188"/>
      <c r="G150" s="188"/>
      <c r="H150" s="188"/>
      <c r="I150" s="64"/>
      <c r="J150" s="64"/>
      <c r="K150" s="189"/>
      <c r="L150" s="259"/>
      <c r="M150" s="259"/>
      <c r="N150" s="58"/>
      <c r="O150" s="30"/>
      <c r="P150" s="58"/>
      <c r="Q150" s="30"/>
      <c r="R150" s="134"/>
      <c r="S150" s="206"/>
      <c r="T150" s="290"/>
      <c r="U150" s="29" t="s">
        <v>36</v>
      </c>
      <c r="V150" s="187"/>
      <c r="W150" s="58"/>
      <c r="X150" s="188"/>
      <c r="Y150" s="188"/>
      <c r="Z150" s="188"/>
      <c r="AA150" s="64"/>
      <c r="AB150" s="64"/>
      <c r="AC150" s="189"/>
      <c r="AD150" s="259"/>
      <c r="AE150" s="259"/>
      <c r="AF150" s="58"/>
      <c r="AG150" s="30"/>
      <c r="AH150" s="58"/>
      <c r="AI150" s="30"/>
      <c r="AJ150" s="134"/>
      <c r="AK150" s="208"/>
      <c r="AL150" s="290"/>
      <c r="AM150" s="88" t="str">
        <f t="shared" si="14"/>
        <v/>
      </c>
      <c r="AN150" s="123" t="str">
        <f t="shared" si="15"/>
        <v/>
      </c>
      <c r="AO150" s="123" t="str">
        <f t="shared" si="16"/>
        <v/>
      </c>
      <c r="AP150" s="123" t="str">
        <f t="shared" si="17"/>
        <v/>
      </c>
      <c r="AQ150" s="89" t="str">
        <f t="shared" si="18"/>
        <v/>
      </c>
      <c r="AR150" s="39"/>
      <c r="AS150" s="234"/>
      <c r="AT150" s="39"/>
    </row>
    <row r="151" spans="2:46" ht="13.5" customHeight="1" x14ac:dyDescent="0.15">
      <c r="B151" s="290"/>
      <c r="C151" s="29" t="s">
        <v>38</v>
      </c>
      <c r="D151" s="187"/>
      <c r="E151" s="58"/>
      <c r="F151" s="188"/>
      <c r="G151" s="188"/>
      <c r="H151" s="188"/>
      <c r="I151" s="64"/>
      <c r="J151" s="64"/>
      <c r="K151" s="189"/>
      <c r="L151" s="259"/>
      <c r="M151" s="259"/>
      <c r="N151" s="58"/>
      <c r="O151" s="30"/>
      <c r="P151" s="58"/>
      <c r="Q151" s="30"/>
      <c r="R151" s="134"/>
      <c r="S151" s="206"/>
      <c r="T151" s="290"/>
      <c r="U151" s="29" t="s">
        <v>38</v>
      </c>
      <c r="V151" s="187"/>
      <c r="W151" s="58"/>
      <c r="X151" s="188"/>
      <c r="Y151" s="188"/>
      <c r="Z151" s="188"/>
      <c r="AA151" s="64"/>
      <c r="AB151" s="64"/>
      <c r="AC151" s="189"/>
      <c r="AD151" s="259"/>
      <c r="AE151" s="259"/>
      <c r="AF151" s="58"/>
      <c r="AG151" s="30"/>
      <c r="AH151" s="58"/>
      <c r="AI151" s="30"/>
      <c r="AJ151" s="134"/>
      <c r="AK151" s="208"/>
      <c r="AL151" s="290"/>
      <c r="AM151" s="88" t="str">
        <f t="shared" si="14"/>
        <v/>
      </c>
      <c r="AN151" s="123" t="str">
        <f t="shared" si="15"/>
        <v/>
      </c>
      <c r="AO151" s="123" t="str">
        <f t="shared" si="16"/>
        <v/>
      </c>
      <c r="AP151" s="123" t="str">
        <f t="shared" si="17"/>
        <v/>
      </c>
      <c r="AQ151" s="89" t="str">
        <f t="shared" si="18"/>
        <v/>
      </c>
      <c r="AR151" s="39"/>
      <c r="AS151" s="234"/>
      <c r="AT151" s="39"/>
    </row>
    <row r="152" spans="2:46" ht="13.5" customHeight="1" thickBot="1" x14ac:dyDescent="0.2">
      <c r="B152" s="291"/>
      <c r="C152" s="29"/>
      <c r="D152" s="187"/>
      <c r="E152" s="58"/>
      <c r="F152" s="190"/>
      <c r="G152" s="190"/>
      <c r="H152" s="190"/>
      <c r="I152" s="58"/>
      <c r="J152" s="58"/>
      <c r="K152" s="189"/>
      <c r="L152" s="259"/>
      <c r="M152" s="259"/>
      <c r="N152" s="58"/>
      <c r="O152" s="30"/>
      <c r="P152" s="58"/>
      <c r="Q152" s="30"/>
      <c r="R152" s="185"/>
      <c r="S152" s="206"/>
      <c r="T152" s="291"/>
      <c r="U152" s="29"/>
      <c r="V152" s="187"/>
      <c r="W152" s="58"/>
      <c r="X152" s="190"/>
      <c r="Y152" s="190"/>
      <c r="Z152" s="190"/>
      <c r="AA152" s="58"/>
      <c r="AB152" s="58"/>
      <c r="AC152" s="189"/>
      <c r="AD152" s="259"/>
      <c r="AE152" s="259"/>
      <c r="AF152" s="58"/>
      <c r="AG152" s="30"/>
      <c r="AH152" s="58"/>
      <c r="AI152" s="30"/>
      <c r="AJ152" s="185"/>
      <c r="AK152" s="208"/>
      <c r="AL152" s="291"/>
      <c r="AM152" s="124" t="str">
        <f t="shared" si="14"/>
        <v/>
      </c>
      <c r="AN152" s="125" t="str">
        <f t="shared" si="15"/>
        <v/>
      </c>
      <c r="AO152" s="125" t="str">
        <f t="shared" si="16"/>
        <v/>
      </c>
      <c r="AP152" s="125" t="str">
        <f t="shared" si="17"/>
        <v/>
      </c>
      <c r="AQ152" s="126" t="str">
        <f t="shared" si="18"/>
        <v/>
      </c>
      <c r="AR152" s="39"/>
      <c r="AS152" s="234"/>
      <c r="AT152" s="39"/>
    </row>
    <row r="153" spans="2:46" ht="13.5" customHeight="1" x14ac:dyDescent="0.15">
      <c r="B153" s="289" t="s">
        <v>96</v>
      </c>
      <c r="C153" s="27" t="s">
        <v>34</v>
      </c>
      <c r="D153" s="41"/>
      <c r="E153" s="57"/>
      <c r="F153" s="98"/>
      <c r="G153" s="98"/>
      <c r="H153" s="98"/>
      <c r="I153" s="62"/>
      <c r="J153" s="62"/>
      <c r="K153" s="63"/>
      <c r="L153" s="258"/>
      <c r="M153" s="258"/>
      <c r="N153" s="57"/>
      <c r="O153" s="28"/>
      <c r="P153" s="57"/>
      <c r="Q153" s="28"/>
      <c r="R153" s="133"/>
      <c r="S153" s="206"/>
      <c r="T153" s="289" t="s">
        <v>96</v>
      </c>
      <c r="U153" s="27" t="s">
        <v>34</v>
      </c>
      <c r="V153" s="41"/>
      <c r="W153" s="57"/>
      <c r="X153" s="98"/>
      <c r="Y153" s="98"/>
      <c r="Z153" s="98"/>
      <c r="AA153" s="62"/>
      <c r="AB153" s="62"/>
      <c r="AC153" s="63"/>
      <c r="AD153" s="258"/>
      <c r="AE153" s="258"/>
      <c r="AF153" s="57"/>
      <c r="AG153" s="28"/>
      <c r="AH153" s="57"/>
      <c r="AI153" s="28"/>
      <c r="AJ153" s="133"/>
      <c r="AK153" s="208"/>
      <c r="AL153" s="289" t="s">
        <v>96</v>
      </c>
      <c r="AM153" s="121" t="str">
        <f t="shared" si="14"/>
        <v/>
      </c>
      <c r="AN153" s="97" t="str">
        <f t="shared" si="15"/>
        <v/>
      </c>
      <c r="AO153" s="97" t="str">
        <f t="shared" si="16"/>
        <v/>
      </c>
      <c r="AP153" s="97" t="str">
        <f t="shared" si="17"/>
        <v/>
      </c>
      <c r="AQ153" s="122" t="str">
        <f t="shared" si="18"/>
        <v/>
      </c>
      <c r="AR153" s="39"/>
      <c r="AS153" s="234"/>
      <c r="AT153" s="39"/>
    </row>
    <row r="154" spans="2:46" ht="13.5" customHeight="1" x14ac:dyDescent="0.15">
      <c r="B154" s="290"/>
      <c r="C154" s="29" t="s">
        <v>35</v>
      </c>
      <c r="D154" s="187"/>
      <c r="E154" s="58"/>
      <c r="F154" s="188"/>
      <c r="G154" s="188"/>
      <c r="H154" s="188"/>
      <c r="I154" s="64"/>
      <c r="J154" s="64"/>
      <c r="K154" s="189"/>
      <c r="L154" s="259"/>
      <c r="M154" s="259"/>
      <c r="N154" s="58"/>
      <c r="O154" s="30"/>
      <c r="P154" s="58"/>
      <c r="Q154" s="30"/>
      <c r="R154" s="134"/>
      <c r="S154" s="206"/>
      <c r="T154" s="290"/>
      <c r="U154" s="29" t="s">
        <v>35</v>
      </c>
      <c r="V154" s="187"/>
      <c r="W154" s="58"/>
      <c r="X154" s="188"/>
      <c r="Y154" s="188"/>
      <c r="Z154" s="188"/>
      <c r="AA154" s="64"/>
      <c r="AB154" s="64"/>
      <c r="AC154" s="189"/>
      <c r="AD154" s="259"/>
      <c r="AE154" s="259"/>
      <c r="AF154" s="58"/>
      <c r="AG154" s="30"/>
      <c r="AH154" s="58"/>
      <c r="AI154" s="30"/>
      <c r="AJ154" s="134"/>
      <c r="AK154" s="208"/>
      <c r="AL154" s="290"/>
      <c r="AM154" s="88" t="str">
        <f t="shared" si="14"/>
        <v/>
      </c>
      <c r="AN154" s="123" t="str">
        <f t="shared" si="15"/>
        <v/>
      </c>
      <c r="AO154" s="123" t="str">
        <f t="shared" si="16"/>
        <v/>
      </c>
      <c r="AP154" s="123" t="str">
        <f t="shared" si="17"/>
        <v/>
      </c>
      <c r="AQ154" s="89" t="str">
        <f t="shared" si="18"/>
        <v/>
      </c>
      <c r="AR154" s="39"/>
      <c r="AS154" s="234"/>
      <c r="AT154" s="39"/>
    </row>
    <row r="155" spans="2:46" ht="13.5" customHeight="1" x14ac:dyDescent="0.15">
      <c r="B155" s="290"/>
      <c r="C155" s="29" t="s">
        <v>36</v>
      </c>
      <c r="D155" s="187"/>
      <c r="E155" s="58"/>
      <c r="F155" s="188"/>
      <c r="G155" s="188"/>
      <c r="H155" s="188"/>
      <c r="I155" s="64"/>
      <c r="J155" s="64"/>
      <c r="K155" s="189"/>
      <c r="L155" s="259"/>
      <c r="M155" s="259"/>
      <c r="N155" s="58"/>
      <c r="O155" s="30"/>
      <c r="P155" s="58"/>
      <c r="Q155" s="30"/>
      <c r="R155" s="134"/>
      <c r="S155" s="206"/>
      <c r="T155" s="290"/>
      <c r="U155" s="29" t="s">
        <v>36</v>
      </c>
      <c r="V155" s="187"/>
      <c r="W155" s="58"/>
      <c r="X155" s="188"/>
      <c r="Y155" s="188"/>
      <c r="Z155" s="188"/>
      <c r="AA155" s="64"/>
      <c r="AB155" s="64"/>
      <c r="AC155" s="189"/>
      <c r="AD155" s="259"/>
      <c r="AE155" s="259"/>
      <c r="AF155" s="58"/>
      <c r="AG155" s="30"/>
      <c r="AH155" s="58"/>
      <c r="AI155" s="30"/>
      <c r="AJ155" s="134"/>
      <c r="AK155" s="208"/>
      <c r="AL155" s="290"/>
      <c r="AM155" s="88" t="str">
        <f t="shared" si="14"/>
        <v/>
      </c>
      <c r="AN155" s="123" t="str">
        <f t="shared" si="15"/>
        <v/>
      </c>
      <c r="AO155" s="123" t="str">
        <f t="shared" si="16"/>
        <v/>
      </c>
      <c r="AP155" s="123" t="str">
        <f t="shared" si="17"/>
        <v/>
      </c>
      <c r="AQ155" s="89" t="str">
        <f t="shared" si="18"/>
        <v/>
      </c>
      <c r="AR155" s="39"/>
      <c r="AS155" s="234"/>
      <c r="AT155" s="39"/>
    </row>
    <row r="156" spans="2:46" ht="13.5" customHeight="1" x14ac:dyDescent="0.15">
      <c r="B156" s="290"/>
      <c r="C156" s="29" t="s">
        <v>38</v>
      </c>
      <c r="D156" s="187"/>
      <c r="E156" s="58"/>
      <c r="F156" s="188"/>
      <c r="G156" s="188"/>
      <c r="H156" s="188"/>
      <c r="I156" s="64"/>
      <c r="J156" s="64"/>
      <c r="K156" s="189"/>
      <c r="L156" s="259"/>
      <c r="M156" s="259"/>
      <c r="N156" s="58"/>
      <c r="O156" s="30"/>
      <c r="P156" s="58"/>
      <c r="Q156" s="30"/>
      <c r="R156" s="134"/>
      <c r="S156" s="206"/>
      <c r="T156" s="290"/>
      <c r="U156" s="29" t="s">
        <v>38</v>
      </c>
      <c r="V156" s="187"/>
      <c r="W156" s="58"/>
      <c r="X156" s="188"/>
      <c r="Y156" s="188"/>
      <c r="Z156" s="188"/>
      <c r="AA156" s="64"/>
      <c r="AB156" s="64"/>
      <c r="AC156" s="189"/>
      <c r="AD156" s="259"/>
      <c r="AE156" s="259"/>
      <c r="AF156" s="58"/>
      <c r="AG156" s="30"/>
      <c r="AH156" s="58"/>
      <c r="AI156" s="30"/>
      <c r="AJ156" s="134"/>
      <c r="AK156" s="208"/>
      <c r="AL156" s="290"/>
      <c r="AM156" s="88" t="str">
        <f t="shared" si="14"/>
        <v/>
      </c>
      <c r="AN156" s="123" t="str">
        <f t="shared" si="15"/>
        <v/>
      </c>
      <c r="AO156" s="123" t="str">
        <f t="shared" si="16"/>
        <v/>
      </c>
      <c r="AP156" s="123" t="str">
        <f t="shared" si="17"/>
        <v/>
      </c>
      <c r="AQ156" s="89" t="str">
        <f t="shared" si="18"/>
        <v/>
      </c>
      <c r="AR156" s="39"/>
      <c r="AS156" s="234"/>
      <c r="AT156" s="39"/>
    </row>
    <row r="157" spans="2:46" ht="13.5" customHeight="1" thickBot="1" x14ac:dyDescent="0.2">
      <c r="B157" s="291"/>
      <c r="C157" s="29"/>
      <c r="D157" s="187"/>
      <c r="E157" s="58"/>
      <c r="F157" s="190"/>
      <c r="G157" s="190"/>
      <c r="H157" s="190"/>
      <c r="I157" s="58"/>
      <c r="J157" s="58"/>
      <c r="K157" s="189"/>
      <c r="L157" s="259"/>
      <c r="M157" s="259"/>
      <c r="N157" s="58"/>
      <c r="O157" s="30"/>
      <c r="P157" s="58"/>
      <c r="Q157" s="30"/>
      <c r="R157" s="185"/>
      <c r="S157" s="206"/>
      <c r="T157" s="291"/>
      <c r="U157" s="29"/>
      <c r="V157" s="187"/>
      <c r="W157" s="58"/>
      <c r="X157" s="190"/>
      <c r="Y157" s="190"/>
      <c r="Z157" s="190"/>
      <c r="AA157" s="58"/>
      <c r="AB157" s="58"/>
      <c r="AC157" s="189"/>
      <c r="AD157" s="259"/>
      <c r="AE157" s="259"/>
      <c r="AF157" s="58"/>
      <c r="AG157" s="30"/>
      <c r="AH157" s="58"/>
      <c r="AI157" s="30"/>
      <c r="AJ157" s="185"/>
      <c r="AK157" s="208"/>
      <c r="AL157" s="291"/>
      <c r="AM157" s="124" t="str">
        <f t="shared" si="14"/>
        <v/>
      </c>
      <c r="AN157" s="125" t="str">
        <f t="shared" si="15"/>
        <v/>
      </c>
      <c r="AO157" s="125" t="str">
        <f t="shared" si="16"/>
        <v/>
      </c>
      <c r="AP157" s="125" t="str">
        <f t="shared" si="17"/>
        <v/>
      </c>
      <c r="AQ157" s="126" t="str">
        <f t="shared" si="18"/>
        <v/>
      </c>
      <c r="AR157" s="39"/>
      <c r="AS157" s="234"/>
      <c r="AT157" s="39"/>
    </row>
    <row r="158" spans="2:46" ht="13.5" customHeight="1" x14ac:dyDescent="0.15">
      <c r="B158" s="289" t="s">
        <v>97</v>
      </c>
      <c r="C158" s="27" t="s">
        <v>34</v>
      </c>
      <c r="D158" s="41"/>
      <c r="E158" s="57"/>
      <c r="F158" s="98"/>
      <c r="G158" s="98"/>
      <c r="H158" s="98"/>
      <c r="I158" s="62"/>
      <c r="J158" s="62"/>
      <c r="K158" s="63"/>
      <c r="L158" s="258"/>
      <c r="M158" s="258"/>
      <c r="N158" s="57"/>
      <c r="O158" s="28"/>
      <c r="P158" s="57"/>
      <c r="Q158" s="28"/>
      <c r="R158" s="133"/>
      <c r="S158" s="206"/>
      <c r="T158" s="289" t="s">
        <v>97</v>
      </c>
      <c r="U158" s="27" t="s">
        <v>34</v>
      </c>
      <c r="V158" s="41"/>
      <c r="W158" s="57"/>
      <c r="X158" s="98"/>
      <c r="Y158" s="98"/>
      <c r="Z158" s="98"/>
      <c r="AA158" s="62"/>
      <c r="AB158" s="62"/>
      <c r="AC158" s="63"/>
      <c r="AD158" s="258"/>
      <c r="AE158" s="258"/>
      <c r="AF158" s="57"/>
      <c r="AG158" s="28"/>
      <c r="AH158" s="57"/>
      <c r="AI158" s="28"/>
      <c r="AJ158" s="133"/>
      <c r="AK158" s="208"/>
      <c r="AL158" s="289" t="s">
        <v>97</v>
      </c>
      <c r="AM158" s="121" t="str">
        <f t="shared" si="14"/>
        <v/>
      </c>
      <c r="AN158" s="97" t="str">
        <f t="shared" si="15"/>
        <v/>
      </c>
      <c r="AO158" s="97" t="str">
        <f t="shared" si="16"/>
        <v/>
      </c>
      <c r="AP158" s="97" t="str">
        <f t="shared" si="17"/>
        <v/>
      </c>
      <c r="AQ158" s="122" t="str">
        <f t="shared" si="18"/>
        <v/>
      </c>
      <c r="AR158" s="39"/>
      <c r="AS158" s="234"/>
      <c r="AT158" s="39"/>
    </row>
    <row r="159" spans="2:46" ht="13.5" customHeight="1" x14ac:dyDescent="0.15">
      <c r="B159" s="290"/>
      <c r="C159" s="29" t="s">
        <v>35</v>
      </c>
      <c r="D159" s="187"/>
      <c r="E159" s="58"/>
      <c r="F159" s="188"/>
      <c r="G159" s="188"/>
      <c r="H159" s="188"/>
      <c r="I159" s="64"/>
      <c r="J159" s="64"/>
      <c r="K159" s="189"/>
      <c r="L159" s="259"/>
      <c r="M159" s="259"/>
      <c r="N159" s="58"/>
      <c r="O159" s="30"/>
      <c r="P159" s="58"/>
      <c r="Q159" s="30"/>
      <c r="R159" s="134"/>
      <c r="S159" s="206"/>
      <c r="T159" s="290"/>
      <c r="U159" s="29" t="s">
        <v>35</v>
      </c>
      <c r="V159" s="187"/>
      <c r="W159" s="58"/>
      <c r="X159" s="188"/>
      <c r="Y159" s="188"/>
      <c r="Z159" s="188"/>
      <c r="AA159" s="64"/>
      <c r="AB159" s="64"/>
      <c r="AC159" s="189"/>
      <c r="AD159" s="259"/>
      <c r="AE159" s="259"/>
      <c r="AF159" s="58"/>
      <c r="AG159" s="30"/>
      <c r="AH159" s="58"/>
      <c r="AI159" s="30"/>
      <c r="AJ159" s="134"/>
      <c r="AK159" s="208"/>
      <c r="AL159" s="290"/>
      <c r="AM159" s="88" t="str">
        <f t="shared" si="14"/>
        <v/>
      </c>
      <c r="AN159" s="123" t="str">
        <f t="shared" si="15"/>
        <v/>
      </c>
      <c r="AO159" s="123" t="str">
        <f t="shared" si="16"/>
        <v/>
      </c>
      <c r="AP159" s="123" t="str">
        <f t="shared" si="17"/>
        <v/>
      </c>
      <c r="AQ159" s="89" t="str">
        <f t="shared" si="18"/>
        <v/>
      </c>
      <c r="AR159" s="39"/>
      <c r="AS159" s="234"/>
      <c r="AT159" s="39"/>
    </row>
    <row r="160" spans="2:46" ht="13.5" customHeight="1" x14ac:dyDescent="0.15">
      <c r="B160" s="290"/>
      <c r="C160" s="29" t="s">
        <v>36</v>
      </c>
      <c r="D160" s="187"/>
      <c r="E160" s="58"/>
      <c r="F160" s="188"/>
      <c r="G160" s="188"/>
      <c r="H160" s="188"/>
      <c r="I160" s="64"/>
      <c r="J160" s="64"/>
      <c r="K160" s="189"/>
      <c r="L160" s="259"/>
      <c r="M160" s="259"/>
      <c r="N160" s="58"/>
      <c r="O160" s="30"/>
      <c r="P160" s="58"/>
      <c r="Q160" s="30"/>
      <c r="R160" s="134"/>
      <c r="S160" s="206"/>
      <c r="T160" s="290"/>
      <c r="U160" s="29" t="s">
        <v>36</v>
      </c>
      <c r="V160" s="187"/>
      <c r="W160" s="58"/>
      <c r="X160" s="188"/>
      <c r="Y160" s="188"/>
      <c r="Z160" s="188"/>
      <c r="AA160" s="64"/>
      <c r="AB160" s="64"/>
      <c r="AC160" s="189"/>
      <c r="AD160" s="259"/>
      <c r="AE160" s="259"/>
      <c r="AF160" s="58"/>
      <c r="AG160" s="30"/>
      <c r="AH160" s="58"/>
      <c r="AI160" s="30"/>
      <c r="AJ160" s="134"/>
      <c r="AK160" s="208"/>
      <c r="AL160" s="290"/>
      <c r="AM160" s="88" t="str">
        <f t="shared" si="14"/>
        <v/>
      </c>
      <c r="AN160" s="123" t="str">
        <f t="shared" si="15"/>
        <v/>
      </c>
      <c r="AO160" s="123" t="str">
        <f t="shared" si="16"/>
        <v/>
      </c>
      <c r="AP160" s="123" t="str">
        <f t="shared" si="17"/>
        <v/>
      </c>
      <c r="AQ160" s="89" t="str">
        <f t="shared" si="18"/>
        <v/>
      </c>
      <c r="AR160" s="39"/>
      <c r="AS160" s="234"/>
      <c r="AT160" s="39"/>
    </row>
    <row r="161" spans="2:46" ht="13.5" customHeight="1" x14ac:dyDescent="0.15">
      <c r="B161" s="290"/>
      <c r="C161" s="29" t="s">
        <v>38</v>
      </c>
      <c r="D161" s="187"/>
      <c r="E161" s="58"/>
      <c r="F161" s="188"/>
      <c r="G161" s="188"/>
      <c r="H161" s="188"/>
      <c r="I161" s="64"/>
      <c r="J161" s="64"/>
      <c r="K161" s="189"/>
      <c r="L161" s="259"/>
      <c r="M161" s="259"/>
      <c r="N161" s="58"/>
      <c r="O161" s="30"/>
      <c r="P161" s="58"/>
      <c r="Q161" s="30"/>
      <c r="R161" s="134"/>
      <c r="S161" s="206"/>
      <c r="T161" s="290"/>
      <c r="U161" s="29" t="s">
        <v>38</v>
      </c>
      <c r="V161" s="187"/>
      <c r="W161" s="58"/>
      <c r="X161" s="188"/>
      <c r="Y161" s="188"/>
      <c r="Z161" s="188"/>
      <c r="AA161" s="64"/>
      <c r="AB161" s="64"/>
      <c r="AC161" s="189"/>
      <c r="AD161" s="259"/>
      <c r="AE161" s="259"/>
      <c r="AF161" s="58"/>
      <c r="AG161" s="30"/>
      <c r="AH161" s="58"/>
      <c r="AI161" s="30"/>
      <c r="AJ161" s="134"/>
      <c r="AK161" s="208"/>
      <c r="AL161" s="290"/>
      <c r="AM161" s="88" t="str">
        <f t="shared" ref="AM161:AM224" si="19">IF(OR(X161="",F161=""),"",X161-F161)</f>
        <v/>
      </c>
      <c r="AN161" s="123" t="str">
        <f t="shared" ref="AN161:AN224" si="20">IF(OR(Y161="",G161=""),"",Y161-G161)</f>
        <v/>
      </c>
      <c r="AO161" s="123" t="str">
        <f t="shared" ref="AO161:AO224" si="21">IF(OR(Z161="",H161=""),"",Z161-H161)</f>
        <v/>
      </c>
      <c r="AP161" s="123" t="str">
        <f t="shared" ref="AP161:AP224" si="22">IF(OR(AA161="",I161=""),"",AA161-I161)</f>
        <v/>
      </c>
      <c r="AQ161" s="89" t="str">
        <f t="shared" ref="AQ161:AQ224" si="23">IF(OR(AB161="",J161=""),"",AB161-J161)</f>
        <v/>
      </c>
      <c r="AR161" s="39"/>
      <c r="AS161" s="234"/>
      <c r="AT161" s="39"/>
    </row>
    <row r="162" spans="2:46" ht="13.5" customHeight="1" thickBot="1" x14ac:dyDescent="0.2">
      <c r="B162" s="291"/>
      <c r="C162" s="29"/>
      <c r="D162" s="187"/>
      <c r="E162" s="58"/>
      <c r="F162" s="190"/>
      <c r="G162" s="190"/>
      <c r="H162" s="190"/>
      <c r="I162" s="58"/>
      <c r="J162" s="58"/>
      <c r="K162" s="189"/>
      <c r="L162" s="259"/>
      <c r="M162" s="259"/>
      <c r="N162" s="58"/>
      <c r="O162" s="30"/>
      <c r="P162" s="58"/>
      <c r="Q162" s="30"/>
      <c r="R162" s="185"/>
      <c r="S162" s="206"/>
      <c r="T162" s="291"/>
      <c r="U162" s="29"/>
      <c r="V162" s="187"/>
      <c r="W162" s="58"/>
      <c r="X162" s="190"/>
      <c r="Y162" s="190"/>
      <c r="Z162" s="190"/>
      <c r="AA162" s="58"/>
      <c r="AB162" s="58"/>
      <c r="AC162" s="189"/>
      <c r="AD162" s="259"/>
      <c r="AE162" s="259"/>
      <c r="AF162" s="58"/>
      <c r="AG162" s="30"/>
      <c r="AH162" s="58"/>
      <c r="AI162" s="30"/>
      <c r="AJ162" s="185"/>
      <c r="AK162" s="208"/>
      <c r="AL162" s="291"/>
      <c r="AM162" s="124" t="str">
        <f t="shared" si="19"/>
        <v/>
      </c>
      <c r="AN162" s="125" t="str">
        <f t="shared" si="20"/>
        <v/>
      </c>
      <c r="AO162" s="125" t="str">
        <f t="shared" si="21"/>
        <v/>
      </c>
      <c r="AP162" s="125" t="str">
        <f t="shared" si="22"/>
        <v/>
      </c>
      <c r="AQ162" s="126" t="str">
        <f t="shared" si="23"/>
        <v/>
      </c>
      <c r="AR162" s="39"/>
      <c r="AS162" s="234"/>
      <c r="AT162" s="39"/>
    </row>
    <row r="163" spans="2:46" ht="13.5" customHeight="1" x14ac:dyDescent="0.15">
      <c r="B163" s="289" t="s">
        <v>98</v>
      </c>
      <c r="C163" s="27" t="s">
        <v>34</v>
      </c>
      <c r="D163" s="41"/>
      <c r="E163" s="57"/>
      <c r="F163" s="98"/>
      <c r="G163" s="98"/>
      <c r="H163" s="98"/>
      <c r="I163" s="62"/>
      <c r="J163" s="62"/>
      <c r="K163" s="63"/>
      <c r="L163" s="258"/>
      <c r="M163" s="258"/>
      <c r="N163" s="57"/>
      <c r="O163" s="28"/>
      <c r="P163" s="57"/>
      <c r="Q163" s="28"/>
      <c r="R163" s="133"/>
      <c r="S163" s="206"/>
      <c r="T163" s="289" t="s">
        <v>98</v>
      </c>
      <c r="U163" s="27" t="s">
        <v>34</v>
      </c>
      <c r="V163" s="41"/>
      <c r="W163" s="57"/>
      <c r="X163" s="98"/>
      <c r="Y163" s="98"/>
      <c r="Z163" s="98"/>
      <c r="AA163" s="62"/>
      <c r="AB163" s="62"/>
      <c r="AC163" s="63"/>
      <c r="AD163" s="258"/>
      <c r="AE163" s="258"/>
      <c r="AF163" s="57"/>
      <c r="AG163" s="28"/>
      <c r="AH163" s="57"/>
      <c r="AI163" s="28"/>
      <c r="AJ163" s="133"/>
      <c r="AK163" s="208"/>
      <c r="AL163" s="289" t="s">
        <v>98</v>
      </c>
      <c r="AM163" s="121" t="str">
        <f t="shared" si="19"/>
        <v/>
      </c>
      <c r="AN163" s="97" t="str">
        <f t="shared" si="20"/>
        <v/>
      </c>
      <c r="AO163" s="97" t="str">
        <f t="shared" si="21"/>
        <v/>
      </c>
      <c r="AP163" s="97" t="str">
        <f t="shared" si="22"/>
        <v/>
      </c>
      <c r="AQ163" s="122" t="str">
        <f t="shared" si="23"/>
        <v/>
      </c>
      <c r="AR163" s="39"/>
      <c r="AS163" s="234"/>
      <c r="AT163" s="39"/>
    </row>
    <row r="164" spans="2:46" ht="13.5" customHeight="1" x14ac:dyDescent="0.15">
      <c r="B164" s="290"/>
      <c r="C164" s="29" t="s">
        <v>35</v>
      </c>
      <c r="D164" s="187"/>
      <c r="E164" s="58"/>
      <c r="F164" s="188"/>
      <c r="G164" s="188"/>
      <c r="H164" s="188"/>
      <c r="I164" s="64"/>
      <c r="J164" s="64"/>
      <c r="K164" s="189"/>
      <c r="L164" s="259"/>
      <c r="M164" s="259"/>
      <c r="N164" s="58"/>
      <c r="O164" s="30"/>
      <c r="P164" s="58"/>
      <c r="Q164" s="30"/>
      <c r="R164" s="134"/>
      <c r="S164" s="206"/>
      <c r="T164" s="290"/>
      <c r="U164" s="29" t="s">
        <v>35</v>
      </c>
      <c r="V164" s="187"/>
      <c r="W164" s="58"/>
      <c r="X164" s="188"/>
      <c r="Y164" s="188"/>
      <c r="Z164" s="188"/>
      <c r="AA164" s="64"/>
      <c r="AB164" s="64"/>
      <c r="AC164" s="189"/>
      <c r="AD164" s="259"/>
      <c r="AE164" s="259"/>
      <c r="AF164" s="58"/>
      <c r="AG164" s="30"/>
      <c r="AH164" s="58"/>
      <c r="AI164" s="30"/>
      <c r="AJ164" s="134"/>
      <c r="AK164" s="208"/>
      <c r="AL164" s="290"/>
      <c r="AM164" s="88" t="str">
        <f t="shared" si="19"/>
        <v/>
      </c>
      <c r="AN164" s="123" t="str">
        <f t="shared" si="20"/>
        <v/>
      </c>
      <c r="AO164" s="123" t="str">
        <f t="shared" si="21"/>
        <v/>
      </c>
      <c r="AP164" s="123" t="str">
        <f t="shared" si="22"/>
        <v/>
      </c>
      <c r="AQ164" s="89" t="str">
        <f t="shared" si="23"/>
        <v/>
      </c>
      <c r="AR164" s="39"/>
      <c r="AS164" s="234"/>
      <c r="AT164" s="39"/>
    </row>
    <row r="165" spans="2:46" ht="13.5" customHeight="1" x14ac:dyDescent="0.15">
      <c r="B165" s="290"/>
      <c r="C165" s="29" t="s">
        <v>36</v>
      </c>
      <c r="D165" s="187"/>
      <c r="E165" s="58"/>
      <c r="F165" s="188"/>
      <c r="G165" s="188"/>
      <c r="H165" s="188"/>
      <c r="I165" s="64"/>
      <c r="J165" s="64"/>
      <c r="K165" s="189"/>
      <c r="L165" s="259"/>
      <c r="M165" s="259"/>
      <c r="N165" s="58"/>
      <c r="O165" s="30"/>
      <c r="P165" s="58"/>
      <c r="Q165" s="30"/>
      <c r="R165" s="134"/>
      <c r="S165" s="206"/>
      <c r="T165" s="290"/>
      <c r="U165" s="29" t="s">
        <v>36</v>
      </c>
      <c r="V165" s="187"/>
      <c r="W165" s="58"/>
      <c r="X165" s="188"/>
      <c r="Y165" s="188"/>
      <c r="Z165" s="188"/>
      <c r="AA165" s="64"/>
      <c r="AB165" s="64"/>
      <c r="AC165" s="189"/>
      <c r="AD165" s="259"/>
      <c r="AE165" s="259"/>
      <c r="AF165" s="58"/>
      <c r="AG165" s="30"/>
      <c r="AH165" s="58"/>
      <c r="AI165" s="30"/>
      <c r="AJ165" s="134"/>
      <c r="AK165" s="208"/>
      <c r="AL165" s="290"/>
      <c r="AM165" s="88" t="str">
        <f t="shared" si="19"/>
        <v/>
      </c>
      <c r="AN165" s="123" t="str">
        <f t="shared" si="20"/>
        <v/>
      </c>
      <c r="AO165" s="123" t="str">
        <f t="shared" si="21"/>
        <v/>
      </c>
      <c r="AP165" s="123" t="str">
        <f t="shared" si="22"/>
        <v/>
      </c>
      <c r="AQ165" s="89" t="str">
        <f t="shared" si="23"/>
        <v/>
      </c>
      <c r="AR165" s="39"/>
      <c r="AS165" s="234"/>
      <c r="AT165" s="39"/>
    </row>
    <row r="166" spans="2:46" ht="13.5" customHeight="1" x14ac:dyDescent="0.15">
      <c r="B166" s="290"/>
      <c r="C166" s="29" t="s">
        <v>38</v>
      </c>
      <c r="D166" s="187"/>
      <c r="E166" s="58"/>
      <c r="F166" s="188"/>
      <c r="G166" s="188"/>
      <c r="H166" s="188"/>
      <c r="I166" s="64"/>
      <c r="J166" s="64"/>
      <c r="K166" s="189"/>
      <c r="L166" s="259"/>
      <c r="M166" s="259"/>
      <c r="N166" s="58"/>
      <c r="O166" s="30"/>
      <c r="P166" s="58"/>
      <c r="Q166" s="30"/>
      <c r="R166" s="134"/>
      <c r="S166" s="206"/>
      <c r="T166" s="290"/>
      <c r="U166" s="29" t="s">
        <v>38</v>
      </c>
      <c r="V166" s="187"/>
      <c r="W166" s="58"/>
      <c r="X166" s="188"/>
      <c r="Y166" s="188"/>
      <c r="Z166" s="188"/>
      <c r="AA166" s="64"/>
      <c r="AB166" s="64"/>
      <c r="AC166" s="189"/>
      <c r="AD166" s="259"/>
      <c r="AE166" s="259"/>
      <c r="AF166" s="58"/>
      <c r="AG166" s="30"/>
      <c r="AH166" s="58"/>
      <c r="AI166" s="30"/>
      <c r="AJ166" s="134"/>
      <c r="AK166" s="208"/>
      <c r="AL166" s="290"/>
      <c r="AM166" s="88" t="str">
        <f t="shared" si="19"/>
        <v/>
      </c>
      <c r="AN166" s="123" t="str">
        <f t="shared" si="20"/>
        <v/>
      </c>
      <c r="AO166" s="123" t="str">
        <f t="shared" si="21"/>
        <v/>
      </c>
      <c r="AP166" s="123" t="str">
        <f t="shared" si="22"/>
        <v/>
      </c>
      <c r="AQ166" s="89" t="str">
        <f t="shared" si="23"/>
        <v/>
      </c>
      <c r="AR166" s="39"/>
      <c r="AS166" s="234"/>
      <c r="AT166" s="39"/>
    </row>
    <row r="167" spans="2:46" ht="13.5" customHeight="1" thickBot="1" x14ac:dyDescent="0.2">
      <c r="B167" s="291"/>
      <c r="C167" s="29"/>
      <c r="D167" s="187"/>
      <c r="E167" s="58"/>
      <c r="F167" s="190"/>
      <c r="G167" s="190"/>
      <c r="H167" s="190"/>
      <c r="I167" s="58"/>
      <c r="J167" s="58"/>
      <c r="K167" s="189"/>
      <c r="L167" s="259"/>
      <c r="M167" s="259"/>
      <c r="N167" s="58"/>
      <c r="O167" s="30"/>
      <c r="P167" s="58"/>
      <c r="Q167" s="30"/>
      <c r="R167" s="185"/>
      <c r="S167" s="206"/>
      <c r="T167" s="291"/>
      <c r="U167" s="29"/>
      <c r="V167" s="187"/>
      <c r="W167" s="58"/>
      <c r="X167" s="190"/>
      <c r="Y167" s="190"/>
      <c r="Z167" s="190"/>
      <c r="AA167" s="58"/>
      <c r="AB167" s="58"/>
      <c r="AC167" s="189"/>
      <c r="AD167" s="259"/>
      <c r="AE167" s="259"/>
      <c r="AF167" s="58"/>
      <c r="AG167" s="30"/>
      <c r="AH167" s="58"/>
      <c r="AI167" s="30"/>
      <c r="AJ167" s="185"/>
      <c r="AK167" s="208"/>
      <c r="AL167" s="291"/>
      <c r="AM167" s="124" t="str">
        <f t="shared" si="19"/>
        <v/>
      </c>
      <c r="AN167" s="125" t="str">
        <f t="shared" si="20"/>
        <v/>
      </c>
      <c r="AO167" s="125" t="str">
        <f t="shared" si="21"/>
        <v/>
      </c>
      <c r="AP167" s="125" t="str">
        <f t="shared" si="22"/>
        <v/>
      </c>
      <c r="AQ167" s="126" t="str">
        <f t="shared" si="23"/>
        <v/>
      </c>
      <c r="AR167" s="39"/>
      <c r="AS167" s="234"/>
      <c r="AT167" s="39"/>
    </row>
    <row r="168" spans="2:46" ht="13.5" customHeight="1" x14ac:dyDescent="0.15">
      <c r="B168" s="289" t="s">
        <v>99</v>
      </c>
      <c r="C168" s="27" t="s">
        <v>34</v>
      </c>
      <c r="D168" s="41"/>
      <c r="E168" s="57"/>
      <c r="F168" s="98"/>
      <c r="G168" s="98"/>
      <c r="H168" s="98"/>
      <c r="I168" s="62"/>
      <c r="J168" s="62"/>
      <c r="K168" s="63"/>
      <c r="L168" s="258"/>
      <c r="M168" s="258"/>
      <c r="N168" s="57"/>
      <c r="O168" s="28"/>
      <c r="P168" s="57"/>
      <c r="Q168" s="28"/>
      <c r="R168" s="133"/>
      <c r="S168" s="206"/>
      <c r="T168" s="289" t="s">
        <v>99</v>
      </c>
      <c r="U168" s="27" t="s">
        <v>34</v>
      </c>
      <c r="V168" s="41"/>
      <c r="W168" s="57"/>
      <c r="X168" s="98"/>
      <c r="Y168" s="98"/>
      <c r="Z168" s="98"/>
      <c r="AA168" s="62"/>
      <c r="AB168" s="62"/>
      <c r="AC168" s="63"/>
      <c r="AD168" s="258"/>
      <c r="AE168" s="258"/>
      <c r="AF168" s="57"/>
      <c r="AG168" s="28"/>
      <c r="AH168" s="57"/>
      <c r="AI168" s="28"/>
      <c r="AJ168" s="133"/>
      <c r="AK168" s="208"/>
      <c r="AL168" s="289" t="s">
        <v>99</v>
      </c>
      <c r="AM168" s="121" t="str">
        <f t="shared" si="19"/>
        <v/>
      </c>
      <c r="AN168" s="97" t="str">
        <f t="shared" si="20"/>
        <v/>
      </c>
      <c r="AO168" s="97" t="str">
        <f t="shared" si="21"/>
        <v/>
      </c>
      <c r="AP168" s="97" t="str">
        <f t="shared" si="22"/>
        <v/>
      </c>
      <c r="AQ168" s="122" t="str">
        <f t="shared" si="23"/>
        <v/>
      </c>
      <c r="AR168" s="39"/>
      <c r="AS168" s="234"/>
      <c r="AT168" s="39"/>
    </row>
    <row r="169" spans="2:46" ht="13.5" customHeight="1" x14ac:dyDescent="0.15">
      <c r="B169" s="290"/>
      <c r="C169" s="29" t="s">
        <v>35</v>
      </c>
      <c r="D169" s="187"/>
      <c r="E169" s="58"/>
      <c r="F169" s="188"/>
      <c r="G169" s="188"/>
      <c r="H169" s="188"/>
      <c r="I169" s="64"/>
      <c r="J169" s="64"/>
      <c r="K169" s="189"/>
      <c r="L169" s="259"/>
      <c r="M169" s="259"/>
      <c r="N169" s="58"/>
      <c r="O169" s="30"/>
      <c r="P169" s="58"/>
      <c r="Q169" s="30"/>
      <c r="R169" s="134"/>
      <c r="S169" s="206"/>
      <c r="T169" s="290"/>
      <c r="U169" s="29" t="s">
        <v>35</v>
      </c>
      <c r="V169" s="187"/>
      <c r="W169" s="58"/>
      <c r="X169" s="188"/>
      <c r="Y169" s="188"/>
      <c r="Z169" s="188"/>
      <c r="AA169" s="64"/>
      <c r="AB169" s="64"/>
      <c r="AC169" s="189"/>
      <c r="AD169" s="259"/>
      <c r="AE169" s="259"/>
      <c r="AF169" s="58"/>
      <c r="AG169" s="30"/>
      <c r="AH169" s="58"/>
      <c r="AI169" s="30"/>
      <c r="AJ169" s="134"/>
      <c r="AK169" s="208"/>
      <c r="AL169" s="290"/>
      <c r="AM169" s="88" t="str">
        <f t="shared" si="19"/>
        <v/>
      </c>
      <c r="AN169" s="123" t="str">
        <f t="shared" si="20"/>
        <v/>
      </c>
      <c r="AO169" s="123" t="str">
        <f t="shared" si="21"/>
        <v/>
      </c>
      <c r="AP169" s="123" t="str">
        <f t="shared" si="22"/>
        <v/>
      </c>
      <c r="AQ169" s="89" t="str">
        <f t="shared" si="23"/>
        <v/>
      </c>
      <c r="AR169" s="39"/>
      <c r="AS169" s="234"/>
      <c r="AT169" s="39"/>
    </row>
    <row r="170" spans="2:46" ht="13.5" customHeight="1" x14ac:dyDescent="0.15">
      <c r="B170" s="290"/>
      <c r="C170" s="29" t="s">
        <v>36</v>
      </c>
      <c r="D170" s="187"/>
      <c r="E170" s="58"/>
      <c r="F170" s="188"/>
      <c r="G170" s="188"/>
      <c r="H170" s="188"/>
      <c r="I170" s="64"/>
      <c r="J170" s="64"/>
      <c r="K170" s="189"/>
      <c r="L170" s="259"/>
      <c r="M170" s="259"/>
      <c r="N170" s="58"/>
      <c r="O170" s="30"/>
      <c r="P170" s="58"/>
      <c r="Q170" s="30"/>
      <c r="R170" s="134"/>
      <c r="S170" s="206"/>
      <c r="T170" s="290"/>
      <c r="U170" s="29" t="s">
        <v>36</v>
      </c>
      <c r="V170" s="187"/>
      <c r="W170" s="58"/>
      <c r="X170" s="188"/>
      <c r="Y170" s="188"/>
      <c r="Z170" s="188"/>
      <c r="AA170" s="64"/>
      <c r="AB170" s="64"/>
      <c r="AC170" s="189"/>
      <c r="AD170" s="259"/>
      <c r="AE170" s="259"/>
      <c r="AF170" s="58"/>
      <c r="AG170" s="30"/>
      <c r="AH170" s="58"/>
      <c r="AI170" s="30"/>
      <c r="AJ170" s="134"/>
      <c r="AK170" s="208"/>
      <c r="AL170" s="290"/>
      <c r="AM170" s="88" t="str">
        <f t="shared" si="19"/>
        <v/>
      </c>
      <c r="AN170" s="123" t="str">
        <f t="shared" si="20"/>
        <v/>
      </c>
      <c r="AO170" s="123" t="str">
        <f t="shared" si="21"/>
        <v/>
      </c>
      <c r="AP170" s="123" t="str">
        <f t="shared" si="22"/>
        <v/>
      </c>
      <c r="AQ170" s="89" t="str">
        <f t="shared" si="23"/>
        <v/>
      </c>
      <c r="AR170" s="39"/>
      <c r="AS170" s="234"/>
      <c r="AT170" s="39"/>
    </row>
    <row r="171" spans="2:46" ht="13.5" customHeight="1" x14ac:dyDescent="0.15">
      <c r="B171" s="290"/>
      <c r="C171" s="29" t="s">
        <v>38</v>
      </c>
      <c r="D171" s="187"/>
      <c r="E171" s="58"/>
      <c r="F171" s="188"/>
      <c r="G171" s="188"/>
      <c r="H171" s="188"/>
      <c r="I171" s="64"/>
      <c r="J171" s="64"/>
      <c r="K171" s="189"/>
      <c r="L171" s="259"/>
      <c r="M171" s="259"/>
      <c r="N171" s="58"/>
      <c r="O171" s="30"/>
      <c r="P171" s="58"/>
      <c r="Q171" s="30"/>
      <c r="R171" s="134"/>
      <c r="S171" s="206"/>
      <c r="T171" s="290"/>
      <c r="U171" s="29" t="s">
        <v>38</v>
      </c>
      <c r="V171" s="187"/>
      <c r="W171" s="58"/>
      <c r="X171" s="188"/>
      <c r="Y171" s="188"/>
      <c r="Z171" s="188"/>
      <c r="AA171" s="64"/>
      <c r="AB171" s="64"/>
      <c r="AC171" s="189"/>
      <c r="AD171" s="259"/>
      <c r="AE171" s="259"/>
      <c r="AF171" s="58"/>
      <c r="AG171" s="30"/>
      <c r="AH171" s="58"/>
      <c r="AI171" s="30"/>
      <c r="AJ171" s="134"/>
      <c r="AK171" s="208"/>
      <c r="AL171" s="290"/>
      <c r="AM171" s="88" t="str">
        <f t="shared" si="19"/>
        <v/>
      </c>
      <c r="AN171" s="123" t="str">
        <f t="shared" si="20"/>
        <v/>
      </c>
      <c r="AO171" s="123" t="str">
        <f t="shared" si="21"/>
        <v/>
      </c>
      <c r="AP171" s="123" t="str">
        <f t="shared" si="22"/>
        <v/>
      </c>
      <c r="AQ171" s="89" t="str">
        <f t="shared" si="23"/>
        <v/>
      </c>
      <c r="AR171" s="39"/>
      <c r="AS171" s="234"/>
      <c r="AT171" s="39"/>
    </row>
    <row r="172" spans="2:46" ht="13.5" customHeight="1" thickBot="1" x14ac:dyDescent="0.2">
      <c r="B172" s="291"/>
      <c r="C172" s="29"/>
      <c r="D172" s="187"/>
      <c r="E172" s="58"/>
      <c r="F172" s="190"/>
      <c r="G172" s="190"/>
      <c r="H172" s="190"/>
      <c r="I172" s="58"/>
      <c r="J172" s="58"/>
      <c r="K172" s="189"/>
      <c r="L172" s="259"/>
      <c r="M172" s="259"/>
      <c r="N172" s="58"/>
      <c r="O172" s="30"/>
      <c r="P172" s="58"/>
      <c r="Q172" s="30"/>
      <c r="R172" s="185"/>
      <c r="S172" s="206"/>
      <c r="T172" s="291"/>
      <c r="U172" s="29"/>
      <c r="V172" s="187"/>
      <c r="W172" s="58"/>
      <c r="X172" s="190"/>
      <c r="Y172" s="190"/>
      <c r="Z172" s="190"/>
      <c r="AA172" s="58"/>
      <c r="AB172" s="58"/>
      <c r="AC172" s="189"/>
      <c r="AD172" s="259"/>
      <c r="AE172" s="259"/>
      <c r="AF172" s="58"/>
      <c r="AG172" s="30"/>
      <c r="AH172" s="58"/>
      <c r="AI172" s="30"/>
      <c r="AJ172" s="185"/>
      <c r="AK172" s="208"/>
      <c r="AL172" s="291"/>
      <c r="AM172" s="124" t="str">
        <f t="shared" si="19"/>
        <v/>
      </c>
      <c r="AN172" s="125" t="str">
        <f t="shared" si="20"/>
        <v/>
      </c>
      <c r="AO172" s="125" t="str">
        <f t="shared" si="21"/>
        <v/>
      </c>
      <c r="AP172" s="125" t="str">
        <f t="shared" si="22"/>
        <v/>
      </c>
      <c r="AQ172" s="126" t="str">
        <f t="shared" si="23"/>
        <v/>
      </c>
      <c r="AR172" s="39"/>
      <c r="AS172" s="234"/>
      <c r="AT172" s="39"/>
    </row>
    <row r="173" spans="2:46" ht="13.5" customHeight="1" x14ac:dyDescent="0.15">
      <c r="B173" s="289" t="s">
        <v>100</v>
      </c>
      <c r="C173" s="27" t="s">
        <v>34</v>
      </c>
      <c r="D173" s="41"/>
      <c r="E173" s="57"/>
      <c r="F173" s="98"/>
      <c r="G173" s="98"/>
      <c r="H173" s="98"/>
      <c r="I173" s="62"/>
      <c r="J173" s="62"/>
      <c r="K173" s="63"/>
      <c r="L173" s="258"/>
      <c r="M173" s="258"/>
      <c r="N173" s="57"/>
      <c r="O173" s="28"/>
      <c r="P173" s="57"/>
      <c r="Q173" s="28"/>
      <c r="R173" s="133"/>
      <c r="S173" s="206"/>
      <c r="T173" s="289" t="s">
        <v>100</v>
      </c>
      <c r="U173" s="27" t="s">
        <v>34</v>
      </c>
      <c r="V173" s="41"/>
      <c r="W173" s="57"/>
      <c r="X173" s="98"/>
      <c r="Y173" s="98"/>
      <c r="Z173" s="98"/>
      <c r="AA173" s="62"/>
      <c r="AB173" s="62"/>
      <c r="AC173" s="63"/>
      <c r="AD173" s="258"/>
      <c r="AE173" s="258"/>
      <c r="AF173" s="57"/>
      <c r="AG173" s="28"/>
      <c r="AH173" s="57"/>
      <c r="AI173" s="28"/>
      <c r="AJ173" s="133"/>
      <c r="AK173" s="208"/>
      <c r="AL173" s="289" t="s">
        <v>100</v>
      </c>
      <c r="AM173" s="121" t="str">
        <f t="shared" si="19"/>
        <v/>
      </c>
      <c r="AN173" s="97" t="str">
        <f t="shared" si="20"/>
        <v/>
      </c>
      <c r="AO173" s="97" t="str">
        <f t="shared" si="21"/>
        <v/>
      </c>
      <c r="AP173" s="97" t="str">
        <f t="shared" si="22"/>
        <v/>
      </c>
      <c r="AQ173" s="122" t="str">
        <f t="shared" si="23"/>
        <v/>
      </c>
      <c r="AR173" s="39"/>
      <c r="AS173" s="234"/>
      <c r="AT173" s="39"/>
    </row>
    <row r="174" spans="2:46" ht="13.5" customHeight="1" x14ac:dyDescent="0.15">
      <c r="B174" s="290"/>
      <c r="C174" s="29" t="s">
        <v>35</v>
      </c>
      <c r="D174" s="187"/>
      <c r="E174" s="58"/>
      <c r="F174" s="188"/>
      <c r="G174" s="188"/>
      <c r="H174" s="188"/>
      <c r="I174" s="64"/>
      <c r="J174" s="64"/>
      <c r="K174" s="189"/>
      <c r="L174" s="259"/>
      <c r="M174" s="259"/>
      <c r="N174" s="58"/>
      <c r="O174" s="30"/>
      <c r="P174" s="58"/>
      <c r="Q174" s="30"/>
      <c r="R174" s="134"/>
      <c r="S174" s="206"/>
      <c r="T174" s="290"/>
      <c r="U174" s="29" t="s">
        <v>35</v>
      </c>
      <c r="V174" s="187"/>
      <c r="W174" s="58"/>
      <c r="X174" s="188"/>
      <c r="Y174" s="188"/>
      <c r="Z174" s="188"/>
      <c r="AA174" s="64"/>
      <c r="AB174" s="64"/>
      <c r="AC174" s="189"/>
      <c r="AD174" s="259"/>
      <c r="AE174" s="259"/>
      <c r="AF174" s="58"/>
      <c r="AG174" s="30"/>
      <c r="AH174" s="58"/>
      <c r="AI174" s="30"/>
      <c r="AJ174" s="134"/>
      <c r="AK174" s="208"/>
      <c r="AL174" s="290"/>
      <c r="AM174" s="88" t="str">
        <f t="shared" si="19"/>
        <v/>
      </c>
      <c r="AN174" s="123" t="str">
        <f t="shared" si="20"/>
        <v/>
      </c>
      <c r="AO174" s="123" t="str">
        <f t="shared" si="21"/>
        <v/>
      </c>
      <c r="AP174" s="123" t="str">
        <f t="shared" si="22"/>
        <v/>
      </c>
      <c r="AQ174" s="89" t="str">
        <f t="shared" si="23"/>
        <v/>
      </c>
      <c r="AR174" s="39"/>
      <c r="AS174" s="234"/>
      <c r="AT174" s="39"/>
    </row>
    <row r="175" spans="2:46" ht="13.5" customHeight="1" x14ac:dyDescent="0.15">
      <c r="B175" s="290"/>
      <c r="C175" s="29" t="s">
        <v>36</v>
      </c>
      <c r="D175" s="187"/>
      <c r="E175" s="58"/>
      <c r="F175" s="188"/>
      <c r="G175" s="188"/>
      <c r="H175" s="188"/>
      <c r="I175" s="64"/>
      <c r="J175" s="64"/>
      <c r="K175" s="189"/>
      <c r="L175" s="259"/>
      <c r="M175" s="259"/>
      <c r="N175" s="58"/>
      <c r="O175" s="30"/>
      <c r="P175" s="58"/>
      <c r="Q175" s="30"/>
      <c r="R175" s="134"/>
      <c r="S175" s="206"/>
      <c r="T175" s="290"/>
      <c r="U175" s="29" t="s">
        <v>36</v>
      </c>
      <c r="V175" s="187"/>
      <c r="W175" s="58"/>
      <c r="X175" s="188"/>
      <c r="Y175" s="188"/>
      <c r="Z175" s="188"/>
      <c r="AA175" s="64"/>
      <c r="AB175" s="64"/>
      <c r="AC175" s="189"/>
      <c r="AD175" s="259"/>
      <c r="AE175" s="259"/>
      <c r="AF175" s="58"/>
      <c r="AG175" s="30"/>
      <c r="AH175" s="58"/>
      <c r="AI175" s="30"/>
      <c r="AJ175" s="134"/>
      <c r="AK175" s="208"/>
      <c r="AL175" s="290"/>
      <c r="AM175" s="88" t="str">
        <f t="shared" si="19"/>
        <v/>
      </c>
      <c r="AN175" s="123" t="str">
        <f t="shared" si="20"/>
        <v/>
      </c>
      <c r="AO175" s="123" t="str">
        <f t="shared" si="21"/>
        <v/>
      </c>
      <c r="AP175" s="123" t="str">
        <f t="shared" si="22"/>
        <v/>
      </c>
      <c r="AQ175" s="89" t="str">
        <f t="shared" si="23"/>
        <v/>
      </c>
      <c r="AR175" s="39"/>
      <c r="AS175" s="234"/>
      <c r="AT175" s="39"/>
    </row>
    <row r="176" spans="2:46" ht="13.5" customHeight="1" x14ac:dyDescent="0.15">
      <c r="B176" s="290"/>
      <c r="C176" s="29" t="s">
        <v>38</v>
      </c>
      <c r="D176" s="187"/>
      <c r="E176" s="58"/>
      <c r="F176" s="188"/>
      <c r="G176" s="188"/>
      <c r="H176" s="188"/>
      <c r="I176" s="64"/>
      <c r="J176" s="64"/>
      <c r="K176" s="189"/>
      <c r="L176" s="259"/>
      <c r="M176" s="259"/>
      <c r="N176" s="58"/>
      <c r="O176" s="30"/>
      <c r="P176" s="58"/>
      <c r="Q176" s="30"/>
      <c r="R176" s="134"/>
      <c r="S176" s="206"/>
      <c r="T176" s="290"/>
      <c r="U176" s="29" t="s">
        <v>38</v>
      </c>
      <c r="V176" s="187"/>
      <c r="W176" s="58"/>
      <c r="X176" s="188"/>
      <c r="Y176" s="188"/>
      <c r="Z176" s="188"/>
      <c r="AA176" s="64"/>
      <c r="AB176" s="64"/>
      <c r="AC176" s="189"/>
      <c r="AD176" s="259"/>
      <c r="AE176" s="259"/>
      <c r="AF176" s="58"/>
      <c r="AG176" s="30"/>
      <c r="AH176" s="58"/>
      <c r="AI176" s="30"/>
      <c r="AJ176" s="134"/>
      <c r="AK176" s="208"/>
      <c r="AL176" s="290"/>
      <c r="AM176" s="88" t="str">
        <f t="shared" si="19"/>
        <v/>
      </c>
      <c r="AN176" s="123" t="str">
        <f t="shared" si="20"/>
        <v/>
      </c>
      <c r="AO176" s="123" t="str">
        <f t="shared" si="21"/>
        <v/>
      </c>
      <c r="AP176" s="123" t="str">
        <f t="shared" si="22"/>
        <v/>
      </c>
      <c r="AQ176" s="89" t="str">
        <f t="shared" si="23"/>
        <v/>
      </c>
      <c r="AR176" s="39"/>
      <c r="AS176" s="234"/>
      <c r="AT176" s="39"/>
    </row>
    <row r="177" spans="2:46" ht="13.5" customHeight="1" thickBot="1" x14ac:dyDescent="0.2">
      <c r="B177" s="291"/>
      <c r="C177" s="29"/>
      <c r="D177" s="187"/>
      <c r="E177" s="58"/>
      <c r="F177" s="190"/>
      <c r="G177" s="190"/>
      <c r="H177" s="190"/>
      <c r="I177" s="58"/>
      <c r="J177" s="58"/>
      <c r="K177" s="189"/>
      <c r="L177" s="259"/>
      <c r="M177" s="259"/>
      <c r="N177" s="58"/>
      <c r="O177" s="30"/>
      <c r="P177" s="58"/>
      <c r="Q177" s="30"/>
      <c r="R177" s="185"/>
      <c r="S177" s="206"/>
      <c r="T177" s="291"/>
      <c r="U177" s="29"/>
      <c r="V177" s="187"/>
      <c r="W177" s="58"/>
      <c r="X177" s="190"/>
      <c r="Y177" s="190"/>
      <c r="Z177" s="190"/>
      <c r="AA177" s="58"/>
      <c r="AB177" s="58"/>
      <c r="AC177" s="189"/>
      <c r="AD177" s="259"/>
      <c r="AE177" s="259"/>
      <c r="AF177" s="58"/>
      <c r="AG177" s="30"/>
      <c r="AH177" s="58"/>
      <c r="AI177" s="30"/>
      <c r="AJ177" s="185"/>
      <c r="AK177" s="208"/>
      <c r="AL177" s="291"/>
      <c r="AM177" s="124" t="str">
        <f t="shared" si="19"/>
        <v/>
      </c>
      <c r="AN177" s="125" t="str">
        <f t="shared" si="20"/>
        <v/>
      </c>
      <c r="AO177" s="125" t="str">
        <f t="shared" si="21"/>
        <v/>
      </c>
      <c r="AP177" s="125" t="str">
        <f t="shared" si="22"/>
        <v/>
      </c>
      <c r="AQ177" s="126" t="str">
        <f t="shared" si="23"/>
        <v/>
      </c>
      <c r="AR177" s="39"/>
      <c r="AS177" s="234"/>
      <c r="AT177" s="39"/>
    </row>
    <row r="178" spans="2:46" ht="13.5" customHeight="1" x14ac:dyDescent="0.15">
      <c r="B178" s="289" t="s">
        <v>101</v>
      </c>
      <c r="C178" s="27" t="s">
        <v>34</v>
      </c>
      <c r="D178" s="41"/>
      <c r="E178" s="57"/>
      <c r="F178" s="98"/>
      <c r="G178" s="98"/>
      <c r="H178" s="98"/>
      <c r="I178" s="62"/>
      <c r="J178" s="62"/>
      <c r="K178" s="63"/>
      <c r="L178" s="258"/>
      <c r="M178" s="258"/>
      <c r="N178" s="57"/>
      <c r="O178" s="28"/>
      <c r="P178" s="57"/>
      <c r="Q178" s="28"/>
      <c r="R178" s="133"/>
      <c r="S178" s="206"/>
      <c r="T178" s="289" t="s">
        <v>101</v>
      </c>
      <c r="U178" s="27" t="s">
        <v>34</v>
      </c>
      <c r="V178" s="41"/>
      <c r="W178" s="57"/>
      <c r="X178" s="98"/>
      <c r="Y178" s="98"/>
      <c r="Z178" s="98"/>
      <c r="AA178" s="62"/>
      <c r="AB178" s="62"/>
      <c r="AC178" s="63"/>
      <c r="AD178" s="258"/>
      <c r="AE178" s="258"/>
      <c r="AF178" s="57"/>
      <c r="AG178" s="28"/>
      <c r="AH178" s="57"/>
      <c r="AI178" s="28"/>
      <c r="AJ178" s="133"/>
      <c r="AK178" s="208"/>
      <c r="AL178" s="289" t="s">
        <v>101</v>
      </c>
      <c r="AM178" s="121" t="str">
        <f t="shared" si="19"/>
        <v/>
      </c>
      <c r="AN178" s="97" t="str">
        <f t="shared" si="20"/>
        <v/>
      </c>
      <c r="AO178" s="97" t="str">
        <f t="shared" si="21"/>
        <v/>
      </c>
      <c r="AP178" s="97" t="str">
        <f t="shared" si="22"/>
        <v/>
      </c>
      <c r="AQ178" s="122" t="str">
        <f t="shared" si="23"/>
        <v/>
      </c>
      <c r="AR178" s="39"/>
      <c r="AS178" s="234"/>
      <c r="AT178" s="39"/>
    </row>
    <row r="179" spans="2:46" ht="13.5" customHeight="1" x14ac:dyDescent="0.15">
      <c r="B179" s="290"/>
      <c r="C179" s="29" t="s">
        <v>35</v>
      </c>
      <c r="D179" s="187"/>
      <c r="E179" s="58"/>
      <c r="F179" s="188"/>
      <c r="G179" s="188"/>
      <c r="H179" s="188"/>
      <c r="I179" s="64"/>
      <c r="J179" s="64"/>
      <c r="K179" s="189"/>
      <c r="L179" s="259"/>
      <c r="M179" s="259"/>
      <c r="N179" s="58"/>
      <c r="O179" s="30"/>
      <c r="P179" s="58"/>
      <c r="Q179" s="30"/>
      <c r="R179" s="134"/>
      <c r="S179" s="206"/>
      <c r="T179" s="290"/>
      <c r="U179" s="29" t="s">
        <v>35</v>
      </c>
      <c r="V179" s="187"/>
      <c r="W179" s="58"/>
      <c r="X179" s="188"/>
      <c r="Y179" s="188"/>
      <c r="Z179" s="188"/>
      <c r="AA179" s="64"/>
      <c r="AB179" s="64"/>
      <c r="AC179" s="189"/>
      <c r="AD179" s="259"/>
      <c r="AE179" s="259"/>
      <c r="AF179" s="58"/>
      <c r="AG179" s="30"/>
      <c r="AH179" s="58"/>
      <c r="AI179" s="30"/>
      <c r="AJ179" s="134"/>
      <c r="AK179" s="208"/>
      <c r="AL179" s="290"/>
      <c r="AM179" s="88" t="str">
        <f t="shared" si="19"/>
        <v/>
      </c>
      <c r="AN179" s="123" t="str">
        <f t="shared" si="20"/>
        <v/>
      </c>
      <c r="AO179" s="123" t="str">
        <f t="shared" si="21"/>
        <v/>
      </c>
      <c r="AP179" s="123" t="str">
        <f t="shared" si="22"/>
        <v/>
      </c>
      <c r="AQ179" s="89" t="str">
        <f t="shared" si="23"/>
        <v/>
      </c>
      <c r="AR179" s="39"/>
      <c r="AS179" s="234"/>
      <c r="AT179" s="39"/>
    </row>
    <row r="180" spans="2:46" ht="13.5" customHeight="1" x14ac:dyDescent="0.15">
      <c r="B180" s="290"/>
      <c r="C180" s="29" t="s">
        <v>36</v>
      </c>
      <c r="D180" s="187"/>
      <c r="E180" s="58"/>
      <c r="F180" s="188"/>
      <c r="G180" s="188"/>
      <c r="H180" s="188"/>
      <c r="I180" s="64"/>
      <c r="J180" s="64"/>
      <c r="K180" s="189"/>
      <c r="L180" s="259"/>
      <c r="M180" s="259"/>
      <c r="N180" s="58"/>
      <c r="O180" s="30"/>
      <c r="P180" s="58"/>
      <c r="Q180" s="30"/>
      <c r="R180" s="134"/>
      <c r="S180" s="206"/>
      <c r="T180" s="290"/>
      <c r="U180" s="29" t="s">
        <v>36</v>
      </c>
      <c r="V180" s="187"/>
      <c r="W180" s="58"/>
      <c r="X180" s="188"/>
      <c r="Y180" s="188"/>
      <c r="Z180" s="188"/>
      <c r="AA180" s="64"/>
      <c r="AB180" s="64"/>
      <c r="AC180" s="189"/>
      <c r="AD180" s="259"/>
      <c r="AE180" s="259"/>
      <c r="AF180" s="58"/>
      <c r="AG180" s="30"/>
      <c r="AH180" s="58"/>
      <c r="AI180" s="30"/>
      <c r="AJ180" s="134"/>
      <c r="AK180" s="208"/>
      <c r="AL180" s="290"/>
      <c r="AM180" s="88" t="str">
        <f t="shared" si="19"/>
        <v/>
      </c>
      <c r="AN180" s="123" t="str">
        <f t="shared" si="20"/>
        <v/>
      </c>
      <c r="AO180" s="123" t="str">
        <f t="shared" si="21"/>
        <v/>
      </c>
      <c r="AP180" s="123" t="str">
        <f t="shared" si="22"/>
        <v/>
      </c>
      <c r="AQ180" s="89" t="str">
        <f t="shared" si="23"/>
        <v/>
      </c>
      <c r="AR180" s="39"/>
      <c r="AS180" s="234"/>
      <c r="AT180" s="39"/>
    </row>
    <row r="181" spans="2:46" ht="13.5" customHeight="1" x14ac:dyDescent="0.15">
      <c r="B181" s="290"/>
      <c r="C181" s="29" t="s">
        <v>38</v>
      </c>
      <c r="D181" s="187"/>
      <c r="E181" s="58"/>
      <c r="F181" s="188"/>
      <c r="G181" s="188"/>
      <c r="H181" s="188"/>
      <c r="I181" s="64"/>
      <c r="J181" s="64"/>
      <c r="K181" s="189"/>
      <c r="L181" s="259"/>
      <c r="M181" s="259"/>
      <c r="N181" s="58"/>
      <c r="O181" s="30"/>
      <c r="P181" s="58"/>
      <c r="Q181" s="30"/>
      <c r="R181" s="134"/>
      <c r="S181" s="206"/>
      <c r="T181" s="290"/>
      <c r="U181" s="29" t="s">
        <v>38</v>
      </c>
      <c r="V181" s="187"/>
      <c r="W181" s="58"/>
      <c r="X181" s="188"/>
      <c r="Y181" s="188"/>
      <c r="Z181" s="188"/>
      <c r="AA181" s="64"/>
      <c r="AB181" s="64"/>
      <c r="AC181" s="189"/>
      <c r="AD181" s="259"/>
      <c r="AE181" s="259"/>
      <c r="AF181" s="58"/>
      <c r="AG181" s="30"/>
      <c r="AH181" s="58"/>
      <c r="AI181" s="30"/>
      <c r="AJ181" s="134"/>
      <c r="AK181" s="208"/>
      <c r="AL181" s="290"/>
      <c r="AM181" s="88" t="str">
        <f t="shared" si="19"/>
        <v/>
      </c>
      <c r="AN181" s="123" t="str">
        <f t="shared" si="20"/>
        <v/>
      </c>
      <c r="AO181" s="123" t="str">
        <f t="shared" si="21"/>
        <v/>
      </c>
      <c r="AP181" s="123" t="str">
        <f t="shared" si="22"/>
        <v/>
      </c>
      <c r="AQ181" s="89" t="str">
        <f t="shared" si="23"/>
        <v/>
      </c>
      <c r="AR181" s="39"/>
      <c r="AS181" s="234"/>
      <c r="AT181" s="39"/>
    </row>
    <row r="182" spans="2:46" ht="13.5" customHeight="1" thickBot="1" x14ac:dyDescent="0.2">
      <c r="B182" s="291"/>
      <c r="C182" s="29"/>
      <c r="D182" s="187"/>
      <c r="E182" s="58"/>
      <c r="F182" s="190"/>
      <c r="G182" s="190"/>
      <c r="H182" s="190"/>
      <c r="I182" s="58"/>
      <c r="J182" s="58"/>
      <c r="K182" s="189"/>
      <c r="L182" s="259"/>
      <c r="M182" s="259"/>
      <c r="N182" s="58"/>
      <c r="O182" s="30"/>
      <c r="P182" s="58"/>
      <c r="Q182" s="30"/>
      <c r="R182" s="185"/>
      <c r="S182" s="206"/>
      <c r="T182" s="291"/>
      <c r="U182" s="29"/>
      <c r="V182" s="187"/>
      <c r="W182" s="58"/>
      <c r="X182" s="190"/>
      <c r="Y182" s="190"/>
      <c r="Z182" s="190"/>
      <c r="AA182" s="58"/>
      <c r="AB182" s="58"/>
      <c r="AC182" s="189"/>
      <c r="AD182" s="259"/>
      <c r="AE182" s="259"/>
      <c r="AF182" s="58"/>
      <c r="AG182" s="30"/>
      <c r="AH182" s="58"/>
      <c r="AI182" s="30"/>
      <c r="AJ182" s="185"/>
      <c r="AK182" s="208"/>
      <c r="AL182" s="291"/>
      <c r="AM182" s="124" t="str">
        <f t="shared" si="19"/>
        <v/>
      </c>
      <c r="AN182" s="125" t="str">
        <f t="shared" si="20"/>
        <v/>
      </c>
      <c r="AO182" s="125" t="str">
        <f t="shared" si="21"/>
        <v/>
      </c>
      <c r="AP182" s="125" t="str">
        <f t="shared" si="22"/>
        <v/>
      </c>
      <c r="AQ182" s="126" t="str">
        <f t="shared" si="23"/>
        <v/>
      </c>
      <c r="AR182" s="39"/>
      <c r="AS182" s="234"/>
      <c r="AT182" s="39"/>
    </row>
    <row r="183" spans="2:46" ht="13.5" customHeight="1" x14ac:dyDescent="0.15">
      <c r="B183" s="289" t="s">
        <v>102</v>
      </c>
      <c r="C183" s="27" t="s">
        <v>34</v>
      </c>
      <c r="D183" s="41"/>
      <c r="E183" s="57"/>
      <c r="F183" s="98"/>
      <c r="G183" s="98"/>
      <c r="H183" s="98"/>
      <c r="I183" s="62"/>
      <c r="J183" s="62"/>
      <c r="K183" s="63"/>
      <c r="L183" s="258"/>
      <c r="M183" s="258"/>
      <c r="N183" s="57"/>
      <c r="O183" s="28"/>
      <c r="P183" s="57"/>
      <c r="Q183" s="28"/>
      <c r="R183" s="133"/>
      <c r="S183" s="206"/>
      <c r="T183" s="289" t="s">
        <v>102</v>
      </c>
      <c r="U183" s="27" t="s">
        <v>34</v>
      </c>
      <c r="V183" s="41"/>
      <c r="W183" s="57"/>
      <c r="X183" s="98"/>
      <c r="Y183" s="98"/>
      <c r="Z183" s="98"/>
      <c r="AA183" s="62"/>
      <c r="AB183" s="62"/>
      <c r="AC183" s="63"/>
      <c r="AD183" s="258"/>
      <c r="AE183" s="258"/>
      <c r="AF183" s="57"/>
      <c r="AG183" s="28"/>
      <c r="AH183" s="57"/>
      <c r="AI183" s="28"/>
      <c r="AJ183" s="133"/>
      <c r="AK183" s="208"/>
      <c r="AL183" s="289" t="s">
        <v>102</v>
      </c>
      <c r="AM183" s="121" t="str">
        <f t="shared" si="19"/>
        <v/>
      </c>
      <c r="AN183" s="97" t="str">
        <f t="shared" si="20"/>
        <v/>
      </c>
      <c r="AO183" s="97" t="str">
        <f t="shared" si="21"/>
        <v/>
      </c>
      <c r="AP183" s="97" t="str">
        <f t="shared" si="22"/>
        <v/>
      </c>
      <c r="AQ183" s="122" t="str">
        <f t="shared" si="23"/>
        <v/>
      </c>
      <c r="AR183" s="39"/>
      <c r="AS183" s="234"/>
      <c r="AT183" s="39"/>
    </row>
    <row r="184" spans="2:46" ht="13.5" customHeight="1" x14ac:dyDescent="0.15">
      <c r="B184" s="290"/>
      <c r="C184" s="29" t="s">
        <v>35</v>
      </c>
      <c r="D184" s="187"/>
      <c r="E184" s="58"/>
      <c r="F184" s="188"/>
      <c r="G184" s="188"/>
      <c r="H184" s="188"/>
      <c r="I184" s="64"/>
      <c r="J184" s="64"/>
      <c r="K184" s="189"/>
      <c r="L184" s="259"/>
      <c r="M184" s="259"/>
      <c r="N184" s="58"/>
      <c r="O184" s="30"/>
      <c r="P184" s="58"/>
      <c r="Q184" s="30"/>
      <c r="R184" s="134"/>
      <c r="S184" s="206"/>
      <c r="T184" s="290"/>
      <c r="U184" s="29" t="s">
        <v>35</v>
      </c>
      <c r="V184" s="187"/>
      <c r="W184" s="58"/>
      <c r="X184" s="188"/>
      <c r="Y184" s="188"/>
      <c r="Z184" s="188"/>
      <c r="AA184" s="64"/>
      <c r="AB184" s="64"/>
      <c r="AC184" s="189"/>
      <c r="AD184" s="259"/>
      <c r="AE184" s="259"/>
      <c r="AF184" s="58"/>
      <c r="AG184" s="30"/>
      <c r="AH184" s="58"/>
      <c r="AI184" s="30"/>
      <c r="AJ184" s="134"/>
      <c r="AK184" s="208"/>
      <c r="AL184" s="290"/>
      <c r="AM184" s="88" t="str">
        <f t="shared" si="19"/>
        <v/>
      </c>
      <c r="AN184" s="123" t="str">
        <f t="shared" si="20"/>
        <v/>
      </c>
      <c r="AO184" s="123" t="str">
        <f t="shared" si="21"/>
        <v/>
      </c>
      <c r="AP184" s="123" t="str">
        <f t="shared" si="22"/>
        <v/>
      </c>
      <c r="AQ184" s="89" t="str">
        <f t="shared" si="23"/>
        <v/>
      </c>
      <c r="AR184" s="39"/>
      <c r="AS184" s="234"/>
      <c r="AT184" s="39"/>
    </row>
    <row r="185" spans="2:46" ht="13.5" customHeight="1" x14ac:dyDescent="0.15">
      <c r="B185" s="290"/>
      <c r="C185" s="29" t="s">
        <v>36</v>
      </c>
      <c r="D185" s="187"/>
      <c r="E185" s="58"/>
      <c r="F185" s="188"/>
      <c r="G185" s="188"/>
      <c r="H185" s="188"/>
      <c r="I185" s="64"/>
      <c r="J185" s="64"/>
      <c r="K185" s="189"/>
      <c r="L185" s="259"/>
      <c r="M185" s="259"/>
      <c r="N185" s="58"/>
      <c r="O185" s="30"/>
      <c r="P185" s="58"/>
      <c r="Q185" s="30"/>
      <c r="R185" s="134"/>
      <c r="S185" s="206"/>
      <c r="T185" s="290"/>
      <c r="U185" s="29" t="s">
        <v>36</v>
      </c>
      <c r="V185" s="187"/>
      <c r="W185" s="58"/>
      <c r="X185" s="188"/>
      <c r="Y185" s="188"/>
      <c r="Z185" s="188"/>
      <c r="AA185" s="64"/>
      <c r="AB185" s="64"/>
      <c r="AC185" s="189"/>
      <c r="AD185" s="259"/>
      <c r="AE185" s="259"/>
      <c r="AF185" s="58"/>
      <c r="AG185" s="30"/>
      <c r="AH185" s="58"/>
      <c r="AI185" s="30"/>
      <c r="AJ185" s="134"/>
      <c r="AK185" s="208"/>
      <c r="AL185" s="290"/>
      <c r="AM185" s="88" t="str">
        <f t="shared" si="19"/>
        <v/>
      </c>
      <c r="AN185" s="123" t="str">
        <f t="shared" si="20"/>
        <v/>
      </c>
      <c r="AO185" s="123" t="str">
        <f t="shared" si="21"/>
        <v/>
      </c>
      <c r="AP185" s="123" t="str">
        <f t="shared" si="22"/>
        <v/>
      </c>
      <c r="AQ185" s="89" t="str">
        <f t="shared" si="23"/>
        <v/>
      </c>
      <c r="AR185" s="39"/>
      <c r="AS185" s="234"/>
      <c r="AT185" s="39"/>
    </row>
    <row r="186" spans="2:46" ht="13.5" customHeight="1" x14ac:dyDescent="0.15">
      <c r="B186" s="290"/>
      <c r="C186" s="29" t="s">
        <v>38</v>
      </c>
      <c r="D186" s="187"/>
      <c r="E186" s="58"/>
      <c r="F186" s="188"/>
      <c r="G186" s="188"/>
      <c r="H186" s="188"/>
      <c r="I186" s="64"/>
      <c r="J186" s="64"/>
      <c r="K186" s="189"/>
      <c r="L186" s="259"/>
      <c r="M186" s="259"/>
      <c r="N186" s="58"/>
      <c r="O186" s="30"/>
      <c r="P186" s="58"/>
      <c r="Q186" s="30"/>
      <c r="R186" s="134"/>
      <c r="S186" s="206"/>
      <c r="T186" s="290"/>
      <c r="U186" s="29" t="s">
        <v>38</v>
      </c>
      <c r="V186" s="187"/>
      <c r="W186" s="58"/>
      <c r="X186" s="188"/>
      <c r="Y186" s="188"/>
      <c r="Z186" s="188"/>
      <c r="AA186" s="64"/>
      <c r="AB186" s="64"/>
      <c r="AC186" s="189"/>
      <c r="AD186" s="259"/>
      <c r="AE186" s="259"/>
      <c r="AF186" s="58"/>
      <c r="AG186" s="30"/>
      <c r="AH186" s="58"/>
      <c r="AI186" s="30"/>
      <c r="AJ186" s="134"/>
      <c r="AK186" s="208"/>
      <c r="AL186" s="290"/>
      <c r="AM186" s="88" t="str">
        <f t="shared" si="19"/>
        <v/>
      </c>
      <c r="AN186" s="123" t="str">
        <f t="shared" si="20"/>
        <v/>
      </c>
      <c r="AO186" s="123" t="str">
        <f t="shared" si="21"/>
        <v/>
      </c>
      <c r="AP186" s="123" t="str">
        <f t="shared" si="22"/>
        <v/>
      </c>
      <c r="AQ186" s="89" t="str">
        <f t="shared" si="23"/>
        <v/>
      </c>
      <c r="AR186" s="39"/>
      <c r="AS186" s="234"/>
      <c r="AT186" s="39"/>
    </row>
    <row r="187" spans="2:46" ht="13.5" customHeight="1" thickBot="1" x14ac:dyDescent="0.2">
      <c r="B187" s="291"/>
      <c r="C187" s="29"/>
      <c r="D187" s="187"/>
      <c r="E187" s="58"/>
      <c r="F187" s="190"/>
      <c r="G187" s="190"/>
      <c r="H187" s="190"/>
      <c r="I187" s="58"/>
      <c r="J187" s="58"/>
      <c r="K187" s="189"/>
      <c r="L187" s="259"/>
      <c r="M187" s="259"/>
      <c r="N187" s="58"/>
      <c r="O187" s="30"/>
      <c r="P187" s="58"/>
      <c r="Q187" s="30"/>
      <c r="R187" s="185"/>
      <c r="S187" s="206"/>
      <c r="T187" s="291"/>
      <c r="U187" s="29"/>
      <c r="V187" s="187"/>
      <c r="W187" s="58"/>
      <c r="X187" s="190"/>
      <c r="Y187" s="190"/>
      <c r="Z187" s="190"/>
      <c r="AA187" s="58"/>
      <c r="AB187" s="58"/>
      <c r="AC187" s="189"/>
      <c r="AD187" s="259"/>
      <c r="AE187" s="259"/>
      <c r="AF187" s="58"/>
      <c r="AG187" s="30"/>
      <c r="AH187" s="58"/>
      <c r="AI187" s="30"/>
      <c r="AJ187" s="185"/>
      <c r="AK187" s="208"/>
      <c r="AL187" s="291"/>
      <c r="AM187" s="124" t="str">
        <f t="shared" si="19"/>
        <v/>
      </c>
      <c r="AN187" s="125" t="str">
        <f t="shared" si="20"/>
        <v/>
      </c>
      <c r="AO187" s="125" t="str">
        <f t="shared" si="21"/>
        <v/>
      </c>
      <c r="AP187" s="125" t="str">
        <f t="shared" si="22"/>
        <v/>
      </c>
      <c r="AQ187" s="126" t="str">
        <f t="shared" si="23"/>
        <v/>
      </c>
      <c r="AR187" s="39"/>
      <c r="AS187" s="234"/>
      <c r="AT187" s="39"/>
    </row>
    <row r="188" spans="2:46" ht="13.5" customHeight="1" x14ac:dyDescent="0.15">
      <c r="B188" s="289" t="s">
        <v>103</v>
      </c>
      <c r="C188" s="27" t="s">
        <v>34</v>
      </c>
      <c r="D188" s="41"/>
      <c r="E188" s="57"/>
      <c r="F188" s="98"/>
      <c r="G188" s="98"/>
      <c r="H188" s="98"/>
      <c r="I188" s="62"/>
      <c r="J188" s="62"/>
      <c r="K188" s="63"/>
      <c r="L188" s="258"/>
      <c r="M188" s="258"/>
      <c r="N188" s="57"/>
      <c r="O188" s="28"/>
      <c r="P188" s="57"/>
      <c r="Q188" s="28"/>
      <c r="R188" s="133"/>
      <c r="S188" s="206"/>
      <c r="T188" s="289" t="s">
        <v>103</v>
      </c>
      <c r="U188" s="27" t="s">
        <v>34</v>
      </c>
      <c r="V188" s="41"/>
      <c r="W188" s="57"/>
      <c r="X188" s="98"/>
      <c r="Y188" s="98"/>
      <c r="Z188" s="98"/>
      <c r="AA188" s="62"/>
      <c r="AB188" s="62"/>
      <c r="AC188" s="63"/>
      <c r="AD188" s="258"/>
      <c r="AE188" s="258"/>
      <c r="AF188" s="57"/>
      <c r="AG188" s="28"/>
      <c r="AH188" s="57"/>
      <c r="AI188" s="28"/>
      <c r="AJ188" s="133"/>
      <c r="AK188" s="208"/>
      <c r="AL188" s="289" t="s">
        <v>103</v>
      </c>
      <c r="AM188" s="121" t="str">
        <f t="shared" si="19"/>
        <v/>
      </c>
      <c r="AN188" s="97" t="str">
        <f t="shared" si="20"/>
        <v/>
      </c>
      <c r="AO188" s="97" t="str">
        <f t="shared" si="21"/>
        <v/>
      </c>
      <c r="AP188" s="97" t="str">
        <f t="shared" si="22"/>
        <v/>
      </c>
      <c r="AQ188" s="122" t="str">
        <f t="shared" si="23"/>
        <v/>
      </c>
      <c r="AR188" s="39"/>
      <c r="AS188" s="234"/>
      <c r="AT188" s="39"/>
    </row>
    <row r="189" spans="2:46" ht="13.5" customHeight="1" x14ac:dyDescent="0.15">
      <c r="B189" s="290"/>
      <c r="C189" s="29" t="s">
        <v>35</v>
      </c>
      <c r="D189" s="187"/>
      <c r="E189" s="58"/>
      <c r="F189" s="188"/>
      <c r="G189" s="188"/>
      <c r="H189" s="188"/>
      <c r="I189" s="64"/>
      <c r="J189" s="64"/>
      <c r="K189" s="189"/>
      <c r="L189" s="259"/>
      <c r="M189" s="259"/>
      <c r="N189" s="58"/>
      <c r="O189" s="30"/>
      <c r="P189" s="58"/>
      <c r="Q189" s="30"/>
      <c r="R189" s="134"/>
      <c r="S189" s="206"/>
      <c r="T189" s="290"/>
      <c r="U189" s="29" t="s">
        <v>35</v>
      </c>
      <c r="V189" s="187"/>
      <c r="W189" s="58"/>
      <c r="X189" s="188"/>
      <c r="Y189" s="188"/>
      <c r="Z189" s="188"/>
      <c r="AA189" s="64"/>
      <c r="AB189" s="64"/>
      <c r="AC189" s="189"/>
      <c r="AD189" s="259"/>
      <c r="AE189" s="259"/>
      <c r="AF189" s="58"/>
      <c r="AG189" s="30"/>
      <c r="AH189" s="58"/>
      <c r="AI189" s="30"/>
      <c r="AJ189" s="134"/>
      <c r="AK189" s="208"/>
      <c r="AL189" s="290"/>
      <c r="AM189" s="88" t="str">
        <f t="shared" si="19"/>
        <v/>
      </c>
      <c r="AN189" s="123" t="str">
        <f t="shared" si="20"/>
        <v/>
      </c>
      <c r="AO189" s="123" t="str">
        <f t="shared" si="21"/>
        <v/>
      </c>
      <c r="AP189" s="123" t="str">
        <f t="shared" si="22"/>
        <v/>
      </c>
      <c r="AQ189" s="89" t="str">
        <f t="shared" si="23"/>
        <v/>
      </c>
      <c r="AR189" s="39"/>
      <c r="AS189" s="234"/>
      <c r="AT189" s="39"/>
    </row>
    <row r="190" spans="2:46" ht="13.5" customHeight="1" x14ac:dyDescent="0.15">
      <c r="B190" s="290"/>
      <c r="C190" s="29" t="s">
        <v>36</v>
      </c>
      <c r="D190" s="187"/>
      <c r="E190" s="58"/>
      <c r="F190" s="188"/>
      <c r="G190" s="188"/>
      <c r="H190" s="188"/>
      <c r="I190" s="64"/>
      <c r="J190" s="64"/>
      <c r="K190" s="189"/>
      <c r="L190" s="259"/>
      <c r="M190" s="259"/>
      <c r="N190" s="58"/>
      <c r="O190" s="30"/>
      <c r="P190" s="58"/>
      <c r="Q190" s="30"/>
      <c r="R190" s="134"/>
      <c r="S190" s="206"/>
      <c r="T190" s="290"/>
      <c r="U190" s="29" t="s">
        <v>36</v>
      </c>
      <c r="V190" s="187"/>
      <c r="W190" s="58"/>
      <c r="X190" s="188"/>
      <c r="Y190" s="188"/>
      <c r="Z190" s="188"/>
      <c r="AA190" s="64"/>
      <c r="AB190" s="64"/>
      <c r="AC190" s="189"/>
      <c r="AD190" s="259"/>
      <c r="AE190" s="259"/>
      <c r="AF190" s="58"/>
      <c r="AG190" s="30"/>
      <c r="AH190" s="58"/>
      <c r="AI190" s="30"/>
      <c r="AJ190" s="134"/>
      <c r="AK190" s="208"/>
      <c r="AL190" s="290"/>
      <c r="AM190" s="88" t="str">
        <f t="shared" si="19"/>
        <v/>
      </c>
      <c r="AN190" s="123" t="str">
        <f t="shared" si="20"/>
        <v/>
      </c>
      <c r="AO190" s="123" t="str">
        <f t="shared" si="21"/>
        <v/>
      </c>
      <c r="AP190" s="123" t="str">
        <f t="shared" si="22"/>
        <v/>
      </c>
      <c r="AQ190" s="89" t="str">
        <f t="shared" si="23"/>
        <v/>
      </c>
      <c r="AR190" s="39"/>
      <c r="AS190" s="234"/>
      <c r="AT190" s="39"/>
    </row>
    <row r="191" spans="2:46" ht="13.5" customHeight="1" x14ac:dyDescent="0.15">
      <c r="B191" s="290"/>
      <c r="C191" s="29" t="s">
        <v>38</v>
      </c>
      <c r="D191" s="187"/>
      <c r="E191" s="58"/>
      <c r="F191" s="188"/>
      <c r="G191" s="188"/>
      <c r="H191" s="188"/>
      <c r="I191" s="64"/>
      <c r="J191" s="64"/>
      <c r="K191" s="189"/>
      <c r="L191" s="259"/>
      <c r="M191" s="259"/>
      <c r="N191" s="58"/>
      <c r="O191" s="30"/>
      <c r="P191" s="58"/>
      <c r="Q191" s="30"/>
      <c r="R191" s="134"/>
      <c r="S191" s="206"/>
      <c r="T191" s="290"/>
      <c r="U191" s="29" t="s">
        <v>38</v>
      </c>
      <c r="V191" s="187"/>
      <c r="W191" s="58"/>
      <c r="X191" s="188"/>
      <c r="Y191" s="188"/>
      <c r="Z191" s="188"/>
      <c r="AA191" s="64"/>
      <c r="AB191" s="64"/>
      <c r="AC191" s="189"/>
      <c r="AD191" s="259"/>
      <c r="AE191" s="259"/>
      <c r="AF191" s="58"/>
      <c r="AG191" s="30"/>
      <c r="AH191" s="58"/>
      <c r="AI191" s="30"/>
      <c r="AJ191" s="134"/>
      <c r="AK191" s="208"/>
      <c r="AL191" s="290"/>
      <c r="AM191" s="88" t="str">
        <f t="shared" si="19"/>
        <v/>
      </c>
      <c r="AN191" s="123" t="str">
        <f t="shared" si="20"/>
        <v/>
      </c>
      <c r="AO191" s="123" t="str">
        <f t="shared" si="21"/>
        <v/>
      </c>
      <c r="AP191" s="123" t="str">
        <f t="shared" si="22"/>
        <v/>
      </c>
      <c r="AQ191" s="89" t="str">
        <f t="shared" si="23"/>
        <v/>
      </c>
      <c r="AR191" s="39"/>
      <c r="AS191" s="234"/>
      <c r="AT191" s="39"/>
    </row>
    <row r="192" spans="2:46" ht="13.5" customHeight="1" thickBot="1" x14ac:dyDescent="0.2">
      <c r="B192" s="291"/>
      <c r="C192" s="29"/>
      <c r="D192" s="187"/>
      <c r="E192" s="58"/>
      <c r="F192" s="190"/>
      <c r="G192" s="190"/>
      <c r="H192" s="190"/>
      <c r="I192" s="58"/>
      <c r="J192" s="58"/>
      <c r="K192" s="189"/>
      <c r="L192" s="259"/>
      <c r="M192" s="259"/>
      <c r="N192" s="58"/>
      <c r="O192" s="30"/>
      <c r="P192" s="58"/>
      <c r="Q192" s="30"/>
      <c r="R192" s="185"/>
      <c r="S192" s="206"/>
      <c r="T192" s="291"/>
      <c r="U192" s="29"/>
      <c r="V192" s="187"/>
      <c r="W192" s="58"/>
      <c r="X192" s="190"/>
      <c r="Y192" s="190"/>
      <c r="Z192" s="190"/>
      <c r="AA192" s="58"/>
      <c r="AB192" s="58"/>
      <c r="AC192" s="189"/>
      <c r="AD192" s="259"/>
      <c r="AE192" s="259"/>
      <c r="AF192" s="58"/>
      <c r="AG192" s="30"/>
      <c r="AH192" s="58"/>
      <c r="AI192" s="30"/>
      <c r="AJ192" s="185"/>
      <c r="AK192" s="208"/>
      <c r="AL192" s="291"/>
      <c r="AM192" s="124" t="str">
        <f t="shared" si="19"/>
        <v/>
      </c>
      <c r="AN192" s="125" t="str">
        <f t="shared" si="20"/>
        <v/>
      </c>
      <c r="AO192" s="125" t="str">
        <f t="shared" si="21"/>
        <v/>
      </c>
      <c r="AP192" s="125" t="str">
        <f t="shared" si="22"/>
        <v/>
      </c>
      <c r="AQ192" s="126" t="str">
        <f t="shared" si="23"/>
        <v/>
      </c>
      <c r="AR192" s="39"/>
      <c r="AS192" s="234"/>
      <c r="AT192" s="39"/>
    </row>
    <row r="193" spans="2:46" ht="13.5" customHeight="1" x14ac:dyDescent="0.15">
      <c r="B193" s="289" t="s">
        <v>104</v>
      </c>
      <c r="C193" s="27" t="s">
        <v>34</v>
      </c>
      <c r="D193" s="41"/>
      <c r="E193" s="57"/>
      <c r="F193" s="98"/>
      <c r="G193" s="98"/>
      <c r="H193" s="98"/>
      <c r="I193" s="62"/>
      <c r="J193" s="62"/>
      <c r="K193" s="63"/>
      <c r="L193" s="258"/>
      <c r="M193" s="258"/>
      <c r="N193" s="57"/>
      <c r="O193" s="28"/>
      <c r="P193" s="57"/>
      <c r="Q193" s="28"/>
      <c r="R193" s="133"/>
      <c r="S193" s="206"/>
      <c r="T193" s="289" t="s">
        <v>104</v>
      </c>
      <c r="U193" s="27" t="s">
        <v>34</v>
      </c>
      <c r="V193" s="41"/>
      <c r="W193" s="57"/>
      <c r="X193" s="98"/>
      <c r="Y193" s="98"/>
      <c r="Z193" s="98"/>
      <c r="AA193" s="62"/>
      <c r="AB193" s="62"/>
      <c r="AC193" s="63"/>
      <c r="AD193" s="258"/>
      <c r="AE193" s="258"/>
      <c r="AF193" s="57"/>
      <c r="AG193" s="28"/>
      <c r="AH193" s="57"/>
      <c r="AI193" s="28"/>
      <c r="AJ193" s="133"/>
      <c r="AK193" s="208"/>
      <c r="AL193" s="289" t="s">
        <v>104</v>
      </c>
      <c r="AM193" s="121" t="str">
        <f t="shared" si="19"/>
        <v/>
      </c>
      <c r="AN193" s="97" t="str">
        <f t="shared" si="20"/>
        <v/>
      </c>
      <c r="AO193" s="97" t="str">
        <f t="shared" si="21"/>
        <v/>
      </c>
      <c r="AP193" s="97" t="str">
        <f t="shared" si="22"/>
        <v/>
      </c>
      <c r="AQ193" s="122" t="str">
        <f t="shared" si="23"/>
        <v/>
      </c>
      <c r="AR193" s="39"/>
      <c r="AS193" s="234"/>
      <c r="AT193" s="39"/>
    </row>
    <row r="194" spans="2:46" ht="13.5" customHeight="1" x14ac:dyDescent="0.15">
      <c r="B194" s="290"/>
      <c r="C194" s="29" t="s">
        <v>35</v>
      </c>
      <c r="D194" s="187"/>
      <c r="E194" s="58"/>
      <c r="F194" s="188"/>
      <c r="G194" s="188"/>
      <c r="H194" s="188"/>
      <c r="I194" s="64"/>
      <c r="J194" s="64"/>
      <c r="K194" s="189"/>
      <c r="L194" s="259"/>
      <c r="M194" s="259"/>
      <c r="N194" s="58"/>
      <c r="O194" s="30"/>
      <c r="P194" s="58"/>
      <c r="Q194" s="30"/>
      <c r="R194" s="134"/>
      <c r="S194" s="206"/>
      <c r="T194" s="290"/>
      <c r="U194" s="29" t="s">
        <v>35</v>
      </c>
      <c r="V194" s="187"/>
      <c r="W194" s="58"/>
      <c r="X194" s="188"/>
      <c r="Y194" s="188"/>
      <c r="Z194" s="188"/>
      <c r="AA194" s="64"/>
      <c r="AB194" s="64"/>
      <c r="AC194" s="189"/>
      <c r="AD194" s="259"/>
      <c r="AE194" s="259"/>
      <c r="AF194" s="58"/>
      <c r="AG194" s="30"/>
      <c r="AH194" s="58"/>
      <c r="AI194" s="30"/>
      <c r="AJ194" s="134"/>
      <c r="AK194" s="208"/>
      <c r="AL194" s="290"/>
      <c r="AM194" s="88" t="str">
        <f t="shared" si="19"/>
        <v/>
      </c>
      <c r="AN194" s="123" t="str">
        <f t="shared" si="20"/>
        <v/>
      </c>
      <c r="AO194" s="123" t="str">
        <f t="shared" si="21"/>
        <v/>
      </c>
      <c r="AP194" s="123" t="str">
        <f t="shared" si="22"/>
        <v/>
      </c>
      <c r="AQ194" s="89" t="str">
        <f t="shared" si="23"/>
        <v/>
      </c>
      <c r="AR194" s="39"/>
      <c r="AS194" s="234"/>
      <c r="AT194" s="39"/>
    </row>
    <row r="195" spans="2:46" ht="13.5" customHeight="1" x14ac:dyDescent="0.15">
      <c r="B195" s="290"/>
      <c r="C195" s="29" t="s">
        <v>36</v>
      </c>
      <c r="D195" s="187"/>
      <c r="E195" s="58"/>
      <c r="F195" s="188"/>
      <c r="G195" s="188"/>
      <c r="H195" s="188"/>
      <c r="I195" s="64"/>
      <c r="J195" s="64"/>
      <c r="K195" s="189"/>
      <c r="L195" s="259"/>
      <c r="M195" s="259"/>
      <c r="N195" s="58"/>
      <c r="O195" s="30"/>
      <c r="P195" s="58"/>
      <c r="Q195" s="30"/>
      <c r="R195" s="134"/>
      <c r="S195" s="206"/>
      <c r="T195" s="290"/>
      <c r="U195" s="29" t="s">
        <v>36</v>
      </c>
      <c r="V195" s="187"/>
      <c r="W195" s="58"/>
      <c r="X195" s="188"/>
      <c r="Y195" s="188"/>
      <c r="Z195" s="188"/>
      <c r="AA195" s="64"/>
      <c r="AB195" s="64"/>
      <c r="AC195" s="189"/>
      <c r="AD195" s="259"/>
      <c r="AE195" s="259"/>
      <c r="AF195" s="58"/>
      <c r="AG195" s="30"/>
      <c r="AH195" s="58"/>
      <c r="AI195" s="30"/>
      <c r="AJ195" s="134"/>
      <c r="AK195" s="208"/>
      <c r="AL195" s="290"/>
      <c r="AM195" s="88" t="str">
        <f t="shared" si="19"/>
        <v/>
      </c>
      <c r="AN195" s="123" t="str">
        <f t="shared" si="20"/>
        <v/>
      </c>
      <c r="AO195" s="123" t="str">
        <f t="shared" si="21"/>
        <v/>
      </c>
      <c r="AP195" s="123" t="str">
        <f t="shared" si="22"/>
        <v/>
      </c>
      <c r="AQ195" s="89" t="str">
        <f t="shared" si="23"/>
        <v/>
      </c>
      <c r="AR195" s="39"/>
      <c r="AS195" s="234"/>
      <c r="AT195" s="39"/>
    </row>
    <row r="196" spans="2:46" ht="13.5" customHeight="1" x14ac:dyDescent="0.15">
      <c r="B196" s="290"/>
      <c r="C196" s="29" t="s">
        <v>38</v>
      </c>
      <c r="D196" s="187"/>
      <c r="E196" s="58"/>
      <c r="F196" s="188"/>
      <c r="G196" s="188"/>
      <c r="H196" s="188"/>
      <c r="I196" s="64"/>
      <c r="J196" s="64"/>
      <c r="K196" s="189"/>
      <c r="L196" s="259"/>
      <c r="M196" s="259"/>
      <c r="N196" s="58"/>
      <c r="O196" s="30"/>
      <c r="P196" s="58"/>
      <c r="Q196" s="30"/>
      <c r="R196" s="134"/>
      <c r="S196" s="206"/>
      <c r="T196" s="290"/>
      <c r="U196" s="29" t="s">
        <v>38</v>
      </c>
      <c r="V196" s="187"/>
      <c r="W196" s="58"/>
      <c r="X196" s="188"/>
      <c r="Y196" s="188"/>
      <c r="Z196" s="188"/>
      <c r="AA196" s="64"/>
      <c r="AB196" s="64"/>
      <c r="AC196" s="189"/>
      <c r="AD196" s="259"/>
      <c r="AE196" s="259"/>
      <c r="AF196" s="58"/>
      <c r="AG196" s="30"/>
      <c r="AH196" s="58"/>
      <c r="AI196" s="30"/>
      <c r="AJ196" s="134"/>
      <c r="AK196" s="208"/>
      <c r="AL196" s="290"/>
      <c r="AM196" s="88" t="str">
        <f t="shared" si="19"/>
        <v/>
      </c>
      <c r="AN196" s="123" t="str">
        <f t="shared" si="20"/>
        <v/>
      </c>
      <c r="AO196" s="123" t="str">
        <f t="shared" si="21"/>
        <v/>
      </c>
      <c r="AP196" s="123" t="str">
        <f t="shared" si="22"/>
        <v/>
      </c>
      <c r="AQ196" s="89" t="str">
        <f t="shared" si="23"/>
        <v/>
      </c>
      <c r="AR196" s="39"/>
      <c r="AS196" s="234"/>
      <c r="AT196" s="39"/>
    </row>
    <row r="197" spans="2:46" ht="13.5" customHeight="1" thickBot="1" x14ac:dyDescent="0.2">
      <c r="B197" s="291"/>
      <c r="C197" s="29"/>
      <c r="D197" s="187"/>
      <c r="E197" s="58"/>
      <c r="F197" s="190"/>
      <c r="G197" s="190"/>
      <c r="H197" s="190"/>
      <c r="I197" s="58"/>
      <c r="J197" s="58"/>
      <c r="K197" s="189"/>
      <c r="L197" s="259"/>
      <c r="M197" s="259"/>
      <c r="N197" s="58"/>
      <c r="O197" s="30"/>
      <c r="P197" s="58"/>
      <c r="Q197" s="30"/>
      <c r="R197" s="185"/>
      <c r="S197" s="206"/>
      <c r="T197" s="291"/>
      <c r="U197" s="29"/>
      <c r="V197" s="187"/>
      <c r="W197" s="58"/>
      <c r="X197" s="190"/>
      <c r="Y197" s="190"/>
      <c r="Z197" s="190"/>
      <c r="AA197" s="58"/>
      <c r="AB197" s="58"/>
      <c r="AC197" s="189"/>
      <c r="AD197" s="259"/>
      <c r="AE197" s="259"/>
      <c r="AF197" s="58"/>
      <c r="AG197" s="30"/>
      <c r="AH197" s="58"/>
      <c r="AI197" s="30"/>
      <c r="AJ197" s="185"/>
      <c r="AK197" s="208"/>
      <c r="AL197" s="291"/>
      <c r="AM197" s="124" t="str">
        <f t="shared" si="19"/>
        <v/>
      </c>
      <c r="AN197" s="125" t="str">
        <f t="shared" si="20"/>
        <v/>
      </c>
      <c r="AO197" s="125" t="str">
        <f t="shared" si="21"/>
        <v/>
      </c>
      <c r="AP197" s="125" t="str">
        <f t="shared" si="22"/>
        <v/>
      </c>
      <c r="AQ197" s="126" t="str">
        <f t="shared" si="23"/>
        <v/>
      </c>
      <c r="AR197" s="39"/>
      <c r="AS197" s="234"/>
      <c r="AT197" s="39"/>
    </row>
    <row r="198" spans="2:46" ht="13.5" customHeight="1" x14ac:dyDescent="0.15">
      <c r="B198" s="289" t="s">
        <v>105</v>
      </c>
      <c r="C198" s="27" t="s">
        <v>34</v>
      </c>
      <c r="D198" s="41"/>
      <c r="E198" s="57"/>
      <c r="F198" s="98"/>
      <c r="G198" s="98"/>
      <c r="H198" s="98"/>
      <c r="I198" s="62"/>
      <c r="J198" s="62"/>
      <c r="K198" s="63"/>
      <c r="L198" s="258"/>
      <c r="M198" s="258"/>
      <c r="N198" s="57"/>
      <c r="O198" s="28"/>
      <c r="P198" s="57"/>
      <c r="Q198" s="28"/>
      <c r="R198" s="133"/>
      <c r="S198" s="206"/>
      <c r="T198" s="289" t="s">
        <v>105</v>
      </c>
      <c r="U198" s="27" t="s">
        <v>34</v>
      </c>
      <c r="V198" s="41"/>
      <c r="W198" s="57"/>
      <c r="X198" s="98"/>
      <c r="Y198" s="98"/>
      <c r="Z198" s="98"/>
      <c r="AA198" s="62"/>
      <c r="AB198" s="62"/>
      <c r="AC198" s="63"/>
      <c r="AD198" s="258"/>
      <c r="AE198" s="258"/>
      <c r="AF198" s="57"/>
      <c r="AG198" s="28"/>
      <c r="AH198" s="57"/>
      <c r="AI198" s="28"/>
      <c r="AJ198" s="133"/>
      <c r="AK198" s="208"/>
      <c r="AL198" s="289" t="s">
        <v>105</v>
      </c>
      <c r="AM198" s="121" t="str">
        <f t="shared" si="19"/>
        <v/>
      </c>
      <c r="AN198" s="97" t="str">
        <f t="shared" si="20"/>
        <v/>
      </c>
      <c r="AO198" s="97" t="str">
        <f t="shared" si="21"/>
        <v/>
      </c>
      <c r="AP198" s="97" t="str">
        <f t="shared" si="22"/>
        <v/>
      </c>
      <c r="AQ198" s="122" t="str">
        <f t="shared" si="23"/>
        <v/>
      </c>
      <c r="AR198" s="39"/>
      <c r="AS198" s="234"/>
      <c r="AT198" s="39"/>
    </row>
    <row r="199" spans="2:46" ht="13.5" customHeight="1" x14ac:dyDescent="0.15">
      <c r="B199" s="290"/>
      <c r="C199" s="29" t="s">
        <v>35</v>
      </c>
      <c r="D199" s="187"/>
      <c r="E199" s="58"/>
      <c r="F199" s="188"/>
      <c r="G199" s="188"/>
      <c r="H199" s="188"/>
      <c r="I199" s="64"/>
      <c r="J199" s="64"/>
      <c r="K199" s="189"/>
      <c r="L199" s="259"/>
      <c r="M199" s="259"/>
      <c r="N199" s="58"/>
      <c r="O199" s="30"/>
      <c r="P199" s="58"/>
      <c r="Q199" s="30"/>
      <c r="R199" s="134"/>
      <c r="S199" s="206"/>
      <c r="T199" s="290"/>
      <c r="U199" s="29" t="s">
        <v>35</v>
      </c>
      <c r="V199" s="187"/>
      <c r="W199" s="58"/>
      <c r="X199" s="188"/>
      <c r="Y199" s="188"/>
      <c r="Z199" s="188"/>
      <c r="AA199" s="64"/>
      <c r="AB199" s="64"/>
      <c r="AC199" s="189"/>
      <c r="AD199" s="259"/>
      <c r="AE199" s="259"/>
      <c r="AF199" s="58"/>
      <c r="AG199" s="30"/>
      <c r="AH199" s="58"/>
      <c r="AI199" s="30"/>
      <c r="AJ199" s="134"/>
      <c r="AK199" s="208"/>
      <c r="AL199" s="290"/>
      <c r="AM199" s="88" t="str">
        <f t="shared" si="19"/>
        <v/>
      </c>
      <c r="AN199" s="123" t="str">
        <f t="shared" si="20"/>
        <v/>
      </c>
      <c r="AO199" s="123" t="str">
        <f t="shared" si="21"/>
        <v/>
      </c>
      <c r="AP199" s="123" t="str">
        <f t="shared" si="22"/>
        <v/>
      </c>
      <c r="AQ199" s="89" t="str">
        <f t="shared" si="23"/>
        <v/>
      </c>
      <c r="AR199" s="39"/>
      <c r="AS199" s="234"/>
      <c r="AT199" s="39"/>
    </row>
    <row r="200" spans="2:46" ht="13.5" customHeight="1" x14ac:dyDescent="0.15">
      <c r="B200" s="290"/>
      <c r="C200" s="29" t="s">
        <v>36</v>
      </c>
      <c r="D200" s="187"/>
      <c r="E200" s="58"/>
      <c r="F200" s="188"/>
      <c r="G200" s="188"/>
      <c r="H200" s="188"/>
      <c r="I200" s="64"/>
      <c r="J200" s="64"/>
      <c r="K200" s="189"/>
      <c r="L200" s="259"/>
      <c r="M200" s="259"/>
      <c r="N200" s="58"/>
      <c r="O200" s="30"/>
      <c r="P200" s="58"/>
      <c r="Q200" s="30"/>
      <c r="R200" s="134"/>
      <c r="S200" s="206"/>
      <c r="T200" s="290"/>
      <c r="U200" s="29" t="s">
        <v>36</v>
      </c>
      <c r="V200" s="187"/>
      <c r="W200" s="58"/>
      <c r="X200" s="188"/>
      <c r="Y200" s="188"/>
      <c r="Z200" s="188"/>
      <c r="AA200" s="64"/>
      <c r="AB200" s="64"/>
      <c r="AC200" s="189"/>
      <c r="AD200" s="259"/>
      <c r="AE200" s="259"/>
      <c r="AF200" s="58"/>
      <c r="AG200" s="30"/>
      <c r="AH200" s="58"/>
      <c r="AI200" s="30"/>
      <c r="AJ200" s="134"/>
      <c r="AK200" s="208"/>
      <c r="AL200" s="290"/>
      <c r="AM200" s="88" t="str">
        <f t="shared" si="19"/>
        <v/>
      </c>
      <c r="AN200" s="123" t="str">
        <f t="shared" si="20"/>
        <v/>
      </c>
      <c r="AO200" s="123" t="str">
        <f t="shared" si="21"/>
        <v/>
      </c>
      <c r="AP200" s="123" t="str">
        <f t="shared" si="22"/>
        <v/>
      </c>
      <c r="AQ200" s="89" t="str">
        <f t="shared" si="23"/>
        <v/>
      </c>
      <c r="AR200" s="39"/>
      <c r="AS200" s="234"/>
      <c r="AT200" s="39"/>
    </row>
    <row r="201" spans="2:46" ht="13.5" customHeight="1" x14ac:dyDescent="0.15">
      <c r="B201" s="290"/>
      <c r="C201" s="29" t="s">
        <v>38</v>
      </c>
      <c r="D201" s="187"/>
      <c r="E201" s="58"/>
      <c r="F201" s="188"/>
      <c r="G201" s="188"/>
      <c r="H201" s="188"/>
      <c r="I201" s="64"/>
      <c r="J201" s="64"/>
      <c r="K201" s="189"/>
      <c r="L201" s="259"/>
      <c r="M201" s="259"/>
      <c r="N201" s="58"/>
      <c r="O201" s="30"/>
      <c r="P201" s="58"/>
      <c r="Q201" s="30"/>
      <c r="R201" s="134"/>
      <c r="S201" s="206"/>
      <c r="T201" s="290"/>
      <c r="U201" s="29" t="s">
        <v>38</v>
      </c>
      <c r="V201" s="187"/>
      <c r="W201" s="58"/>
      <c r="X201" s="188"/>
      <c r="Y201" s="188"/>
      <c r="Z201" s="188"/>
      <c r="AA201" s="64"/>
      <c r="AB201" s="64"/>
      <c r="AC201" s="189"/>
      <c r="AD201" s="259"/>
      <c r="AE201" s="259"/>
      <c r="AF201" s="58"/>
      <c r="AG201" s="30"/>
      <c r="AH201" s="58"/>
      <c r="AI201" s="30"/>
      <c r="AJ201" s="134"/>
      <c r="AK201" s="208"/>
      <c r="AL201" s="290"/>
      <c r="AM201" s="88" t="str">
        <f t="shared" si="19"/>
        <v/>
      </c>
      <c r="AN201" s="123" t="str">
        <f t="shared" si="20"/>
        <v/>
      </c>
      <c r="AO201" s="123" t="str">
        <f t="shared" si="21"/>
        <v/>
      </c>
      <c r="AP201" s="123" t="str">
        <f t="shared" si="22"/>
        <v/>
      </c>
      <c r="AQ201" s="89" t="str">
        <f t="shared" si="23"/>
        <v/>
      </c>
      <c r="AR201" s="39"/>
      <c r="AS201" s="234"/>
      <c r="AT201" s="39"/>
    </row>
    <row r="202" spans="2:46" ht="13.5" customHeight="1" thickBot="1" x14ac:dyDescent="0.2">
      <c r="B202" s="291"/>
      <c r="C202" s="29"/>
      <c r="D202" s="187"/>
      <c r="E202" s="58"/>
      <c r="F202" s="190"/>
      <c r="G202" s="190"/>
      <c r="H202" s="190"/>
      <c r="I202" s="58"/>
      <c r="J202" s="58"/>
      <c r="K202" s="189"/>
      <c r="L202" s="259"/>
      <c r="M202" s="259"/>
      <c r="N202" s="58"/>
      <c r="O202" s="30"/>
      <c r="P202" s="58"/>
      <c r="Q202" s="30"/>
      <c r="R202" s="185"/>
      <c r="S202" s="206"/>
      <c r="T202" s="291"/>
      <c r="U202" s="29"/>
      <c r="V202" s="187"/>
      <c r="W202" s="58"/>
      <c r="X202" s="190"/>
      <c r="Y202" s="190"/>
      <c r="Z202" s="190"/>
      <c r="AA202" s="58"/>
      <c r="AB202" s="58"/>
      <c r="AC202" s="189"/>
      <c r="AD202" s="259"/>
      <c r="AE202" s="259"/>
      <c r="AF202" s="58"/>
      <c r="AG202" s="30"/>
      <c r="AH202" s="58"/>
      <c r="AI202" s="30"/>
      <c r="AJ202" s="185"/>
      <c r="AK202" s="208"/>
      <c r="AL202" s="291"/>
      <c r="AM202" s="124" t="str">
        <f t="shared" si="19"/>
        <v/>
      </c>
      <c r="AN202" s="125" t="str">
        <f t="shared" si="20"/>
        <v/>
      </c>
      <c r="AO202" s="125" t="str">
        <f t="shared" si="21"/>
        <v/>
      </c>
      <c r="AP202" s="125" t="str">
        <f t="shared" si="22"/>
        <v/>
      </c>
      <c r="AQ202" s="126" t="str">
        <f t="shared" si="23"/>
        <v/>
      </c>
      <c r="AR202" s="39"/>
      <c r="AS202" s="234"/>
      <c r="AT202" s="39"/>
    </row>
    <row r="203" spans="2:46" ht="13.5" customHeight="1" x14ac:dyDescent="0.15">
      <c r="B203" s="289" t="s">
        <v>106</v>
      </c>
      <c r="C203" s="27" t="s">
        <v>34</v>
      </c>
      <c r="D203" s="41"/>
      <c r="E203" s="57"/>
      <c r="F203" s="98"/>
      <c r="G203" s="98"/>
      <c r="H203" s="98"/>
      <c r="I203" s="62"/>
      <c r="J203" s="62"/>
      <c r="K203" s="63"/>
      <c r="L203" s="258"/>
      <c r="M203" s="258"/>
      <c r="N203" s="57"/>
      <c r="O203" s="28"/>
      <c r="P203" s="57"/>
      <c r="Q203" s="28"/>
      <c r="R203" s="133"/>
      <c r="S203" s="206"/>
      <c r="T203" s="289" t="s">
        <v>106</v>
      </c>
      <c r="U203" s="27" t="s">
        <v>34</v>
      </c>
      <c r="V203" s="41"/>
      <c r="W203" s="57"/>
      <c r="X203" s="98"/>
      <c r="Y203" s="98"/>
      <c r="Z203" s="98"/>
      <c r="AA203" s="62"/>
      <c r="AB203" s="62"/>
      <c r="AC203" s="63"/>
      <c r="AD203" s="258"/>
      <c r="AE203" s="258"/>
      <c r="AF203" s="57"/>
      <c r="AG203" s="28"/>
      <c r="AH203" s="57"/>
      <c r="AI203" s="28"/>
      <c r="AJ203" s="133"/>
      <c r="AK203" s="208"/>
      <c r="AL203" s="289" t="s">
        <v>106</v>
      </c>
      <c r="AM203" s="121" t="str">
        <f t="shared" si="19"/>
        <v/>
      </c>
      <c r="AN203" s="97" t="str">
        <f t="shared" si="20"/>
        <v/>
      </c>
      <c r="AO203" s="97" t="str">
        <f t="shared" si="21"/>
        <v/>
      </c>
      <c r="AP203" s="97" t="str">
        <f t="shared" si="22"/>
        <v/>
      </c>
      <c r="AQ203" s="122" t="str">
        <f t="shared" si="23"/>
        <v/>
      </c>
      <c r="AR203" s="39"/>
      <c r="AS203" s="234"/>
      <c r="AT203" s="39"/>
    </row>
    <row r="204" spans="2:46" ht="13.5" customHeight="1" x14ac:dyDescent="0.15">
      <c r="B204" s="290"/>
      <c r="C204" s="29" t="s">
        <v>35</v>
      </c>
      <c r="D204" s="187"/>
      <c r="E204" s="58"/>
      <c r="F204" s="188"/>
      <c r="G204" s="188"/>
      <c r="H204" s="188"/>
      <c r="I204" s="64"/>
      <c r="J204" s="64"/>
      <c r="K204" s="189"/>
      <c r="L204" s="259"/>
      <c r="M204" s="259"/>
      <c r="N204" s="58"/>
      <c r="O204" s="30"/>
      <c r="P204" s="58"/>
      <c r="Q204" s="30"/>
      <c r="R204" s="134"/>
      <c r="S204" s="206"/>
      <c r="T204" s="290"/>
      <c r="U204" s="29" t="s">
        <v>35</v>
      </c>
      <c r="V204" s="187"/>
      <c r="W204" s="58"/>
      <c r="X204" s="188"/>
      <c r="Y204" s="188"/>
      <c r="Z204" s="188"/>
      <c r="AA204" s="64"/>
      <c r="AB204" s="64"/>
      <c r="AC204" s="189"/>
      <c r="AD204" s="259"/>
      <c r="AE204" s="259"/>
      <c r="AF204" s="58"/>
      <c r="AG204" s="30"/>
      <c r="AH204" s="58"/>
      <c r="AI204" s="30"/>
      <c r="AJ204" s="134"/>
      <c r="AK204" s="208"/>
      <c r="AL204" s="290"/>
      <c r="AM204" s="88" t="str">
        <f t="shared" si="19"/>
        <v/>
      </c>
      <c r="AN204" s="123" t="str">
        <f t="shared" si="20"/>
        <v/>
      </c>
      <c r="AO204" s="123" t="str">
        <f t="shared" si="21"/>
        <v/>
      </c>
      <c r="AP204" s="123" t="str">
        <f t="shared" si="22"/>
        <v/>
      </c>
      <c r="AQ204" s="89" t="str">
        <f t="shared" si="23"/>
        <v/>
      </c>
      <c r="AR204" s="39"/>
      <c r="AS204" s="234"/>
      <c r="AT204" s="39"/>
    </row>
    <row r="205" spans="2:46" ht="13.5" customHeight="1" x14ac:dyDescent="0.15">
      <c r="B205" s="290"/>
      <c r="C205" s="29" t="s">
        <v>36</v>
      </c>
      <c r="D205" s="187"/>
      <c r="E205" s="58"/>
      <c r="F205" s="188"/>
      <c r="G205" s="188"/>
      <c r="H205" s="188"/>
      <c r="I205" s="64"/>
      <c r="J205" s="64"/>
      <c r="K205" s="189"/>
      <c r="L205" s="259"/>
      <c r="M205" s="259"/>
      <c r="N205" s="58"/>
      <c r="O205" s="30"/>
      <c r="P205" s="58"/>
      <c r="Q205" s="30"/>
      <c r="R205" s="134"/>
      <c r="S205" s="206"/>
      <c r="T205" s="290"/>
      <c r="U205" s="29" t="s">
        <v>36</v>
      </c>
      <c r="V205" s="187"/>
      <c r="W205" s="58"/>
      <c r="X205" s="188"/>
      <c r="Y205" s="188"/>
      <c r="Z205" s="188"/>
      <c r="AA205" s="64"/>
      <c r="AB205" s="64"/>
      <c r="AC205" s="189"/>
      <c r="AD205" s="259"/>
      <c r="AE205" s="259"/>
      <c r="AF205" s="58"/>
      <c r="AG205" s="30"/>
      <c r="AH205" s="58"/>
      <c r="AI205" s="30"/>
      <c r="AJ205" s="134"/>
      <c r="AK205" s="208"/>
      <c r="AL205" s="290"/>
      <c r="AM205" s="88" t="str">
        <f t="shared" si="19"/>
        <v/>
      </c>
      <c r="AN205" s="123" t="str">
        <f t="shared" si="20"/>
        <v/>
      </c>
      <c r="AO205" s="123" t="str">
        <f t="shared" si="21"/>
        <v/>
      </c>
      <c r="AP205" s="123" t="str">
        <f t="shared" si="22"/>
        <v/>
      </c>
      <c r="AQ205" s="89" t="str">
        <f t="shared" si="23"/>
        <v/>
      </c>
      <c r="AR205" s="39"/>
      <c r="AS205" s="234"/>
      <c r="AT205" s="39"/>
    </row>
    <row r="206" spans="2:46" ht="13.5" customHeight="1" x14ac:dyDescent="0.15">
      <c r="B206" s="290"/>
      <c r="C206" s="29" t="s">
        <v>38</v>
      </c>
      <c r="D206" s="187"/>
      <c r="E206" s="58"/>
      <c r="F206" s="188"/>
      <c r="G206" s="188"/>
      <c r="H206" s="188"/>
      <c r="I206" s="64"/>
      <c r="J206" s="64"/>
      <c r="K206" s="189"/>
      <c r="L206" s="259"/>
      <c r="M206" s="259"/>
      <c r="N206" s="58"/>
      <c r="O206" s="30"/>
      <c r="P206" s="58"/>
      <c r="Q206" s="30"/>
      <c r="R206" s="134"/>
      <c r="S206" s="206"/>
      <c r="T206" s="290"/>
      <c r="U206" s="29" t="s">
        <v>38</v>
      </c>
      <c r="V206" s="187"/>
      <c r="W206" s="58"/>
      <c r="X206" s="188"/>
      <c r="Y206" s="188"/>
      <c r="Z206" s="188"/>
      <c r="AA206" s="64"/>
      <c r="AB206" s="64"/>
      <c r="AC206" s="189"/>
      <c r="AD206" s="259"/>
      <c r="AE206" s="259"/>
      <c r="AF206" s="58"/>
      <c r="AG206" s="30"/>
      <c r="AH206" s="58"/>
      <c r="AI206" s="30"/>
      <c r="AJ206" s="134"/>
      <c r="AK206" s="208"/>
      <c r="AL206" s="290"/>
      <c r="AM206" s="88" t="str">
        <f t="shared" si="19"/>
        <v/>
      </c>
      <c r="AN206" s="123" t="str">
        <f t="shared" si="20"/>
        <v/>
      </c>
      <c r="AO206" s="123" t="str">
        <f t="shared" si="21"/>
        <v/>
      </c>
      <c r="AP206" s="123" t="str">
        <f t="shared" si="22"/>
        <v/>
      </c>
      <c r="AQ206" s="89" t="str">
        <f t="shared" si="23"/>
        <v/>
      </c>
      <c r="AR206" s="39"/>
      <c r="AS206" s="234"/>
      <c r="AT206" s="39"/>
    </row>
    <row r="207" spans="2:46" ht="13.5" customHeight="1" thickBot="1" x14ac:dyDescent="0.2">
      <c r="B207" s="291"/>
      <c r="C207" s="29"/>
      <c r="D207" s="187"/>
      <c r="E207" s="58"/>
      <c r="F207" s="190"/>
      <c r="G207" s="190"/>
      <c r="H207" s="190"/>
      <c r="I207" s="58"/>
      <c r="J207" s="58"/>
      <c r="K207" s="189"/>
      <c r="L207" s="259"/>
      <c r="M207" s="259"/>
      <c r="N207" s="58"/>
      <c r="O207" s="30"/>
      <c r="P207" s="58"/>
      <c r="Q207" s="30"/>
      <c r="R207" s="185"/>
      <c r="S207" s="206"/>
      <c r="T207" s="291"/>
      <c r="U207" s="29"/>
      <c r="V207" s="187"/>
      <c r="W207" s="58"/>
      <c r="X207" s="190"/>
      <c r="Y207" s="190"/>
      <c r="Z207" s="190"/>
      <c r="AA207" s="58"/>
      <c r="AB207" s="58"/>
      <c r="AC207" s="189"/>
      <c r="AD207" s="259"/>
      <c r="AE207" s="259"/>
      <c r="AF207" s="58"/>
      <c r="AG207" s="30"/>
      <c r="AH207" s="58"/>
      <c r="AI207" s="30"/>
      <c r="AJ207" s="185"/>
      <c r="AK207" s="208"/>
      <c r="AL207" s="291"/>
      <c r="AM207" s="124" t="str">
        <f t="shared" si="19"/>
        <v/>
      </c>
      <c r="AN207" s="125" t="str">
        <f t="shared" si="20"/>
        <v/>
      </c>
      <c r="AO207" s="125" t="str">
        <f t="shared" si="21"/>
        <v/>
      </c>
      <c r="AP207" s="125" t="str">
        <f t="shared" si="22"/>
        <v/>
      </c>
      <c r="AQ207" s="126" t="str">
        <f t="shared" si="23"/>
        <v/>
      </c>
      <c r="AR207" s="39"/>
      <c r="AS207" s="234"/>
      <c r="AT207" s="39"/>
    </row>
    <row r="208" spans="2:46" ht="13.5" customHeight="1" x14ac:dyDescent="0.15">
      <c r="B208" s="289" t="s">
        <v>107</v>
      </c>
      <c r="C208" s="27" t="s">
        <v>34</v>
      </c>
      <c r="D208" s="41"/>
      <c r="E208" s="57"/>
      <c r="F208" s="98"/>
      <c r="G208" s="98"/>
      <c r="H208" s="98"/>
      <c r="I208" s="62"/>
      <c r="J208" s="62"/>
      <c r="K208" s="63"/>
      <c r="L208" s="258"/>
      <c r="M208" s="258"/>
      <c r="N208" s="57"/>
      <c r="O208" s="28"/>
      <c r="P208" s="57"/>
      <c r="Q208" s="28"/>
      <c r="R208" s="133"/>
      <c r="S208" s="206"/>
      <c r="T208" s="289" t="s">
        <v>107</v>
      </c>
      <c r="U208" s="27" t="s">
        <v>34</v>
      </c>
      <c r="V208" s="41"/>
      <c r="W208" s="57"/>
      <c r="X208" s="98"/>
      <c r="Y208" s="98"/>
      <c r="Z208" s="98"/>
      <c r="AA208" s="62"/>
      <c r="AB208" s="62"/>
      <c r="AC208" s="63"/>
      <c r="AD208" s="258"/>
      <c r="AE208" s="258"/>
      <c r="AF208" s="57"/>
      <c r="AG208" s="28"/>
      <c r="AH208" s="57"/>
      <c r="AI208" s="28"/>
      <c r="AJ208" s="133"/>
      <c r="AK208" s="208"/>
      <c r="AL208" s="289" t="s">
        <v>107</v>
      </c>
      <c r="AM208" s="121" t="str">
        <f t="shared" si="19"/>
        <v/>
      </c>
      <c r="AN208" s="97" t="str">
        <f t="shared" si="20"/>
        <v/>
      </c>
      <c r="AO208" s="97" t="str">
        <f t="shared" si="21"/>
        <v/>
      </c>
      <c r="AP208" s="97" t="str">
        <f t="shared" si="22"/>
        <v/>
      </c>
      <c r="AQ208" s="122" t="str">
        <f t="shared" si="23"/>
        <v/>
      </c>
      <c r="AR208" s="39"/>
      <c r="AS208" s="234"/>
      <c r="AT208" s="39"/>
    </row>
    <row r="209" spans="2:46" ht="13.5" customHeight="1" x14ac:dyDescent="0.15">
      <c r="B209" s="290"/>
      <c r="C209" s="29" t="s">
        <v>35</v>
      </c>
      <c r="D209" s="187"/>
      <c r="E209" s="58"/>
      <c r="F209" s="188"/>
      <c r="G209" s="188"/>
      <c r="H209" s="188"/>
      <c r="I209" s="64"/>
      <c r="J209" s="64"/>
      <c r="K209" s="189"/>
      <c r="L209" s="259"/>
      <c r="M209" s="259"/>
      <c r="N209" s="58"/>
      <c r="O209" s="30"/>
      <c r="P209" s="58"/>
      <c r="Q209" s="30"/>
      <c r="R209" s="134"/>
      <c r="S209" s="206"/>
      <c r="T209" s="290"/>
      <c r="U209" s="29" t="s">
        <v>35</v>
      </c>
      <c r="V209" s="187"/>
      <c r="W209" s="58"/>
      <c r="X209" s="188"/>
      <c r="Y209" s="188"/>
      <c r="Z209" s="188"/>
      <c r="AA209" s="64"/>
      <c r="AB209" s="64"/>
      <c r="AC209" s="189"/>
      <c r="AD209" s="259"/>
      <c r="AE209" s="259"/>
      <c r="AF209" s="58"/>
      <c r="AG209" s="30"/>
      <c r="AH209" s="58"/>
      <c r="AI209" s="30"/>
      <c r="AJ209" s="134"/>
      <c r="AK209" s="208"/>
      <c r="AL209" s="290"/>
      <c r="AM209" s="88" t="str">
        <f t="shared" si="19"/>
        <v/>
      </c>
      <c r="AN209" s="123" t="str">
        <f t="shared" si="20"/>
        <v/>
      </c>
      <c r="AO209" s="123" t="str">
        <f t="shared" si="21"/>
        <v/>
      </c>
      <c r="AP209" s="123" t="str">
        <f t="shared" si="22"/>
        <v/>
      </c>
      <c r="AQ209" s="89" t="str">
        <f t="shared" si="23"/>
        <v/>
      </c>
      <c r="AR209" s="39"/>
      <c r="AS209" s="234"/>
      <c r="AT209" s="39"/>
    </row>
    <row r="210" spans="2:46" ht="13.5" customHeight="1" x14ac:dyDescent="0.15">
      <c r="B210" s="290"/>
      <c r="C210" s="29" t="s">
        <v>36</v>
      </c>
      <c r="D210" s="187"/>
      <c r="E210" s="58"/>
      <c r="F210" s="188"/>
      <c r="G210" s="188"/>
      <c r="H210" s="188"/>
      <c r="I210" s="64"/>
      <c r="J210" s="64"/>
      <c r="K210" s="189"/>
      <c r="L210" s="259"/>
      <c r="M210" s="259"/>
      <c r="N210" s="58"/>
      <c r="O210" s="30"/>
      <c r="P210" s="58"/>
      <c r="Q210" s="30"/>
      <c r="R210" s="134"/>
      <c r="S210" s="206"/>
      <c r="T210" s="290"/>
      <c r="U210" s="29" t="s">
        <v>36</v>
      </c>
      <c r="V210" s="187"/>
      <c r="W210" s="58"/>
      <c r="X210" s="188"/>
      <c r="Y210" s="188"/>
      <c r="Z210" s="188"/>
      <c r="AA210" s="64"/>
      <c r="AB210" s="64"/>
      <c r="AC210" s="189"/>
      <c r="AD210" s="259"/>
      <c r="AE210" s="259"/>
      <c r="AF210" s="58"/>
      <c r="AG210" s="30"/>
      <c r="AH210" s="58"/>
      <c r="AI210" s="30"/>
      <c r="AJ210" s="134"/>
      <c r="AK210" s="208"/>
      <c r="AL210" s="290"/>
      <c r="AM210" s="88" t="str">
        <f t="shared" si="19"/>
        <v/>
      </c>
      <c r="AN210" s="123" t="str">
        <f t="shared" si="20"/>
        <v/>
      </c>
      <c r="AO210" s="123" t="str">
        <f t="shared" si="21"/>
        <v/>
      </c>
      <c r="AP210" s="123" t="str">
        <f t="shared" si="22"/>
        <v/>
      </c>
      <c r="AQ210" s="89" t="str">
        <f t="shared" si="23"/>
        <v/>
      </c>
      <c r="AR210" s="39"/>
      <c r="AS210" s="234"/>
      <c r="AT210" s="39"/>
    </row>
    <row r="211" spans="2:46" ht="13.5" customHeight="1" x14ac:dyDescent="0.15">
      <c r="B211" s="290"/>
      <c r="C211" s="29" t="s">
        <v>38</v>
      </c>
      <c r="D211" s="187"/>
      <c r="E211" s="58"/>
      <c r="F211" s="188"/>
      <c r="G211" s="188"/>
      <c r="H211" s="188"/>
      <c r="I211" s="64"/>
      <c r="J211" s="64"/>
      <c r="K211" s="189"/>
      <c r="L211" s="259"/>
      <c r="M211" s="259"/>
      <c r="N211" s="58"/>
      <c r="O211" s="30"/>
      <c r="P211" s="58"/>
      <c r="Q211" s="30"/>
      <c r="R211" s="134"/>
      <c r="S211" s="206"/>
      <c r="T211" s="290"/>
      <c r="U211" s="29" t="s">
        <v>38</v>
      </c>
      <c r="V211" s="187"/>
      <c r="W211" s="58"/>
      <c r="X211" s="188"/>
      <c r="Y211" s="188"/>
      <c r="Z211" s="188"/>
      <c r="AA211" s="64"/>
      <c r="AB211" s="64"/>
      <c r="AC211" s="189"/>
      <c r="AD211" s="259"/>
      <c r="AE211" s="259"/>
      <c r="AF211" s="58"/>
      <c r="AG211" s="30"/>
      <c r="AH211" s="58"/>
      <c r="AI211" s="30"/>
      <c r="AJ211" s="134"/>
      <c r="AK211" s="208"/>
      <c r="AL211" s="290"/>
      <c r="AM211" s="88" t="str">
        <f t="shared" si="19"/>
        <v/>
      </c>
      <c r="AN211" s="123" t="str">
        <f t="shared" si="20"/>
        <v/>
      </c>
      <c r="AO211" s="123" t="str">
        <f t="shared" si="21"/>
        <v/>
      </c>
      <c r="AP211" s="123" t="str">
        <f t="shared" si="22"/>
        <v/>
      </c>
      <c r="AQ211" s="89" t="str">
        <f t="shared" si="23"/>
        <v/>
      </c>
      <c r="AR211" s="39"/>
      <c r="AS211" s="234"/>
      <c r="AT211" s="39"/>
    </row>
    <row r="212" spans="2:46" ht="13.5" customHeight="1" thickBot="1" x14ac:dyDescent="0.2">
      <c r="B212" s="291"/>
      <c r="C212" s="29"/>
      <c r="D212" s="187"/>
      <c r="E212" s="58"/>
      <c r="F212" s="190"/>
      <c r="G212" s="190"/>
      <c r="H212" s="190"/>
      <c r="I212" s="58"/>
      <c r="J212" s="58"/>
      <c r="K212" s="189"/>
      <c r="L212" s="259"/>
      <c r="M212" s="259"/>
      <c r="N212" s="58"/>
      <c r="O212" s="30"/>
      <c r="P212" s="58"/>
      <c r="Q212" s="30"/>
      <c r="R212" s="185"/>
      <c r="S212" s="206"/>
      <c r="T212" s="291"/>
      <c r="U212" s="29"/>
      <c r="V212" s="187"/>
      <c r="W212" s="58"/>
      <c r="X212" s="190"/>
      <c r="Y212" s="190"/>
      <c r="Z212" s="190"/>
      <c r="AA212" s="58"/>
      <c r="AB212" s="58"/>
      <c r="AC212" s="189"/>
      <c r="AD212" s="259"/>
      <c r="AE212" s="259"/>
      <c r="AF212" s="58"/>
      <c r="AG212" s="30"/>
      <c r="AH212" s="58"/>
      <c r="AI212" s="30"/>
      <c r="AJ212" s="185"/>
      <c r="AK212" s="208"/>
      <c r="AL212" s="291"/>
      <c r="AM212" s="124" t="str">
        <f t="shared" si="19"/>
        <v/>
      </c>
      <c r="AN212" s="125" t="str">
        <f t="shared" si="20"/>
        <v/>
      </c>
      <c r="AO212" s="125" t="str">
        <f t="shared" si="21"/>
        <v/>
      </c>
      <c r="AP212" s="125" t="str">
        <f t="shared" si="22"/>
        <v/>
      </c>
      <c r="AQ212" s="126" t="str">
        <f t="shared" si="23"/>
        <v/>
      </c>
      <c r="AR212" s="39"/>
      <c r="AS212" s="234"/>
      <c r="AT212" s="39"/>
    </row>
    <row r="213" spans="2:46" ht="13.5" customHeight="1" x14ac:dyDescent="0.15">
      <c r="B213" s="289" t="s">
        <v>108</v>
      </c>
      <c r="C213" s="27" t="s">
        <v>34</v>
      </c>
      <c r="D213" s="41"/>
      <c r="E213" s="57"/>
      <c r="F213" s="98"/>
      <c r="G213" s="98"/>
      <c r="H213" s="98"/>
      <c r="I213" s="62"/>
      <c r="J213" s="62"/>
      <c r="K213" s="63"/>
      <c r="L213" s="258"/>
      <c r="M213" s="258"/>
      <c r="N213" s="57"/>
      <c r="O213" s="28"/>
      <c r="P213" s="57"/>
      <c r="Q213" s="28"/>
      <c r="R213" s="133"/>
      <c r="S213" s="206"/>
      <c r="T213" s="289" t="s">
        <v>108</v>
      </c>
      <c r="U213" s="27" t="s">
        <v>34</v>
      </c>
      <c r="V213" s="41"/>
      <c r="W213" s="57"/>
      <c r="X213" s="98"/>
      <c r="Y213" s="98"/>
      <c r="Z213" s="98"/>
      <c r="AA213" s="62"/>
      <c r="AB213" s="62"/>
      <c r="AC213" s="63"/>
      <c r="AD213" s="258"/>
      <c r="AE213" s="258"/>
      <c r="AF213" s="57"/>
      <c r="AG213" s="28"/>
      <c r="AH213" s="57"/>
      <c r="AI213" s="28"/>
      <c r="AJ213" s="133"/>
      <c r="AK213" s="208"/>
      <c r="AL213" s="289" t="s">
        <v>108</v>
      </c>
      <c r="AM213" s="121" t="str">
        <f t="shared" si="19"/>
        <v/>
      </c>
      <c r="AN213" s="97" t="str">
        <f t="shared" si="20"/>
        <v/>
      </c>
      <c r="AO213" s="97" t="str">
        <f t="shared" si="21"/>
        <v/>
      </c>
      <c r="AP213" s="97" t="str">
        <f t="shared" si="22"/>
        <v/>
      </c>
      <c r="AQ213" s="122" t="str">
        <f t="shared" si="23"/>
        <v/>
      </c>
      <c r="AR213" s="39"/>
      <c r="AS213" s="234"/>
      <c r="AT213" s="39"/>
    </row>
    <row r="214" spans="2:46" ht="13.5" customHeight="1" x14ac:dyDescent="0.15">
      <c r="B214" s="290"/>
      <c r="C214" s="29" t="s">
        <v>35</v>
      </c>
      <c r="D214" s="187"/>
      <c r="E214" s="58"/>
      <c r="F214" s="188"/>
      <c r="G214" s="188"/>
      <c r="H214" s="188"/>
      <c r="I214" s="64"/>
      <c r="J214" s="64"/>
      <c r="K214" s="189"/>
      <c r="L214" s="259"/>
      <c r="M214" s="259"/>
      <c r="N214" s="58"/>
      <c r="O214" s="30"/>
      <c r="P214" s="58"/>
      <c r="Q214" s="30"/>
      <c r="R214" s="134"/>
      <c r="S214" s="206"/>
      <c r="T214" s="290"/>
      <c r="U214" s="29" t="s">
        <v>35</v>
      </c>
      <c r="V214" s="187"/>
      <c r="W214" s="58"/>
      <c r="X214" s="188"/>
      <c r="Y214" s="188"/>
      <c r="Z214" s="188"/>
      <c r="AA214" s="64"/>
      <c r="AB214" s="64"/>
      <c r="AC214" s="189"/>
      <c r="AD214" s="259"/>
      <c r="AE214" s="259"/>
      <c r="AF214" s="58"/>
      <c r="AG214" s="30"/>
      <c r="AH214" s="58"/>
      <c r="AI214" s="30"/>
      <c r="AJ214" s="134"/>
      <c r="AK214" s="208"/>
      <c r="AL214" s="290"/>
      <c r="AM214" s="88" t="str">
        <f t="shared" si="19"/>
        <v/>
      </c>
      <c r="AN214" s="123" t="str">
        <f t="shared" si="20"/>
        <v/>
      </c>
      <c r="AO214" s="123" t="str">
        <f t="shared" si="21"/>
        <v/>
      </c>
      <c r="AP214" s="123" t="str">
        <f t="shared" si="22"/>
        <v/>
      </c>
      <c r="AQ214" s="89" t="str">
        <f t="shared" si="23"/>
        <v/>
      </c>
      <c r="AR214" s="39"/>
      <c r="AS214" s="234"/>
      <c r="AT214" s="39"/>
    </row>
    <row r="215" spans="2:46" ht="13.5" customHeight="1" x14ac:dyDescent="0.15">
      <c r="B215" s="290"/>
      <c r="C215" s="29" t="s">
        <v>36</v>
      </c>
      <c r="D215" s="187"/>
      <c r="E215" s="58"/>
      <c r="F215" s="188"/>
      <c r="G215" s="188"/>
      <c r="H215" s="188"/>
      <c r="I215" s="64"/>
      <c r="J215" s="64"/>
      <c r="K215" s="189"/>
      <c r="L215" s="259"/>
      <c r="M215" s="259"/>
      <c r="N215" s="58"/>
      <c r="O215" s="30"/>
      <c r="P215" s="58"/>
      <c r="Q215" s="30"/>
      <c r="R215" s="134"/>
      <c r="S215" s="206"/>
      <c r="T215" s="290"/>
      <c r="U215" s="29" t="s">
        <v>36</v>
      </c>
      <c r="V215" s="187"/>
      <c r="W215" s="58"/>
      <c r="X215" s="188"/>
      <c r="Y215" s="188"/>
      <c r="Z215" s="188"/>
      <c r="AA215" s="64"/>
      <c r="AB215" s="64"/>
      <c r="AC215" s="189"/>
      <c r="AD215" s="259"/>
      <c r="AE215" s="259"/>
      <c r="AF215" s="58"/>
      <c r="AG215" s="30"/>
      <c r="AH215" s="58"/>
      <c r="AI215" s="30"/>
      <c r="AJ215" s="134"/>
      <c r="AK215" s="208"/>
      <c r="AL215" s="290"/>
      <c r="AM215" s="88" t="str">
        <f t="shared" si="19"/>
        <v/>
      </c>
      <c r="AN215" s="123" t="str">
        <f t="shared" si="20"/>
        <v/>
      </c>
      <c r="AO215" s="123" t="str">
        <f t="shared" si="21"/>
        <v/>
      </c>
      <c r="AP215" s="123" t="str">
        <f t="shared" si="22"/>
        <v/>
      </c>
      <c r="AQ215" s="89" t="str">
        <f t="shared" si="23"/>
        <v/>
      </c>
      <c r="AR215" s="39"/>
      <c r="AS215" s="234"/>
      <c r="AT215" s="39"/>
    </row>
    <row r="216" spans="2:46" ht="13.5" customHeight="1" x14ac:dyDescent="0.15">
      <c r="B216" s="290"/>
      <c r="C216" s="29" t="s">
        <v>38</v>
      </c>
      <c r="D216" s="187"/>
      <c r="E216" s="58"/>
      <c r="F216" s="188"/>
      <c r="G216" s="188"/>
      <c r="H216" s="188"/>
      <c r="I216" s="64"/>
      <c r="J216" s="64"/>
      <c r="K216" s="189"/>
      <c r="L216" s="259"/>
      <c r="M216" s="259"/>
      <c r="N216" s="58"/>
      <c r="O216" s="30"/>
      <c r="P216" s="58"/>
      <c r="Q216" s="30"/>
      <c r="R216" s="134"/>
      <c r="S216" s="206"/>
      <c r="T216" s="290"/>
      <c r="U216" s="29" t="s">
        <v>38</v>
      </c>
      <c r="V216" s="187"/>
      <c r="W216" s="58"/>
      <c r="X216" s="188"/>
      <c r="Y216" s="188"/>
      <c r="Z216" s="188"/>
      <c r="AA216" s="64"/>
      <c r="AB216" s="64"/>
      <c r="AC216" s="189"/>
      <c r="AD216" s="259"/>
      <c r="AE216" s="259"/>
      <c r="AF216" s="58"/>
      <c r="AG216" s="30"/>
      <c r="AH216" s="58"/>
      <c r="AI216" s="30"/>
      <c r="AJ216" s="134"/>
      <c r="AK216" s="208"/>
      <c r="AL216" s="290"/>
      <c r="AM216" s="88" t="str">
        <f t="shared" si="19"/>
        <v/>
      </c>
      <c r="AN216" s="123" t="str">
        <f t="shared" si="20"/>
        <v/>
      </c>
      <c r="AO216" s="123" t="str">
        <f t="shared" si="21"/>
        <v/>
      </c>
      <c r="AP216" s="123" t="str">
        <f t="shared" si="22"/>
        <v/>
      </c>
      <c r="AQ216" s="89" t="str">
        <f t="shared" si="23"/>
        <v/>
      </c>
      <c r="AR216" s="39"/>
      <c r="AS216" s="234"/>
      <c r="AT216" s="39"/>
    </row>
    <row r="217" spans="2:46" ht="13.5" customHeight="1" thickBot="1" x14ac:dyDescent="0.2">
      <c r="B217" s="291"/>
      <c r="C217" s="29"/>
      <c r="D217" s="187"/>
      <c r="E217" s="58"/>
      <c r="F217" s="190"/>
      <c r="G217" s="190"/>
      <c r="H217" s="190"/>
      <c r="I217" s="58"/>
      <c r="J217" s="58"/>
      <c r="K217" s="189"/>
      <c r="L217" s="259"/>
      <c r="M217" s="259"/>
      <c r="N217" s="58"/>
      <c r="O217" s="30"/>
      <c r="P217" s="58"/>
      <c r="Q217" s="30"/>
      <c r="R217" s="185"/>
      <c r="S217" s="206"/>
      <c r="T217" s="291"/>
      <c r="U217" s="29"/>
      <c r="V217" s="187"/>
      <c r="W217" s="58"/>
      <c r="X217" s="190"/>
      <c r="Y217" s="190"/>
      <c r="Z217" s="190"/>
      <c r="AA217" s="58"/>
      <c r="AB217" s="58"/>
      <c r="AC217" s="189"/>
      <c r="AD217" s="259"/>
      <c r="AE217" s="259"/>
      <c r="AF217" s="58"/>
      <c r="AG217" s="30"/>
      <c r="AH217" s="58"/>
      <c r="AI217" s="30"/>
      <c r="AJ217" s="185"/>
      <c r="AK217" s="208"/>
      <c r="AL217" s="291"/>
      <c r="AM217" s="124" t="str">
        <f t="shared" si="19"/>
        <v/>
      </c>
      <c r="AN217" s="125" t="str">
        <f t="shared" si="20"/>
        <v/>
      </c>
      <c r="AO217" s="125" t="str">
        <f t="shared" si="21"/>
        <v/>
      </c>
      <c r="AP217" s="125" t="str">
        <f t="shared" si="22"/>
        <v/>
      </c>
      <c r="AQ217" s="126" t="str">
        <f t="shared" si="23"/>
        <v/>
      </c>
      <c r="AR217" s="39"/>
      <c r="AS217" s="234"/>
      <c r="AT217" s="39"/>
    </row>
    <row r="218" spans="2:46" ht="13.5" customHeight="1" x14ac:dyDescent="0.15">
      <c r="B218" s="289" t="s">
        <v>109</v>
      </c>
      <c r="C218" s="27" t="s">
        <v>34</v>
      </c>
      <c r="D218" s="41"/>
      <c r="E218" s="57"/>
      <c r="F218" s="98"/>
      <c r="G218" s="98"/>
      <c r="H218" s="98"/>
      <c r="I218" s="62"/>
      <c r="J218" s="62"/>
      <c r="K218" s="63"/>
      <c r="L218" s="258"/>
      <c r="M218" s="258"/>
      <c r="N218" s="57"/>
      <c r="O218" s="28"/>
      <c r="P218" s="57"/>
      <c r="Q218" s="28"/>
      <c r="R218" s="133"/>
      <c r="S218" s="206"/>
      <c r="T218" s="289" t="s">
        <v>109</v>
      </c>
      <c r="U218" s="27" t="s">
        <v>34</v>
      </c>
      <c r="V218" s="41"/>
      <c r="W218" s="57"/>
      <c r="X218" s="98"/>
      <c r="Y218" s="98"/>
      <c r="Z218" s="98"/>
      <c r="AA218" s="62"/>
      <c r="AB218" s="62"/>
      <c r="AC218" s="63"/>
      <c r="AD218" s="258"/>
      <c r="AE218" s="258"/>
      <c r="AF218" s="57"/>
      <c r="AG218" s="28"/>
      <c r="AH218" s="57"/>
      <c r="AI218" s="28"/>
      <c r="AJ218" s="133"/>
      <c r="AK218" s="208"/>
      <c r="AL218" s="289" t="s">
        <v>109</v>
      </c>
      <c r="AM218" s="121" t="str">
        <f t="shared" si="19"/>
        <v/>
      </c>
      <c r="AN218" s="97" t="str">
        <f t="shared" si="20"/>
        <v/>
      </c>
      <c r="AO218" s="97" t="str">
        <f t="shared" si="21"/>
        <v/>
      </c>
      <c r="AP218" s="97" t="str">
        <f t="shared" si="22"/>
        <v/>
      </c>
      <c r="AQ218" s="122" t="str">
        <f t="shared" si="23"/>
        <v/>
      </c>
      <c r="AR218" s="39"/>
      <c r="AS218" s="234"/>
      <c r="AT218" s="39"/>
    </row>
    <row r="219" spans="2:46" ht="13.5" customHeight="1" x14ac:dyDescent="0.15">
      <c r="B219" s="290"/>
      <c r="C219" s="29" t="s">
        <v>35</v>
      </c>
      <c r="D219" s="187"/>
      <c r="E219" s="58"/>
      <c r="F219" s="188"/>
      <c r="G219" s="188"/>
      <c r="H219" s="188"/>
      <c r="I219" s="64"/>
      <c r="J219" s="64"/>
      <c r="K219" s="189"/>
      <c r="L219" s="259"/>
      <c r="M219" s="259"/>
      <c r="N219" s="58"/>
      <c r="O219" s="30"/>
      <c r="P219" s="58"/>
      <c r="Q219" s="30"/>
      <c r="R219" s="134"/>
      <c r="S219" s="206"/>
      <c r="T219" s="290"/>
      <c r="U219" s="29" t="s">
        <v>35</v>
      </c>
      <c r="V219" s="187"/>
      <c r="W219" s="58"/>
      <c r="X219" s="188"/>
      <c r="Y219" s="188"/>
      <c r="Z219" s="188"/>
      <c r="AA219" s="64"/>
      <c r="AB219" s="64"/>
      <c r="AC219" s="189"/>
      <c r="AD219" s="259"/>
      <c r="AE219" s="259"/>
      <c r="AF219" s="58"/>
      <c r="AG219" s="30"/>
      <c r="AH219" s="58"/>
      <c r="AI219" s="30"/>
      <c r="AJ219" s="134"/>
      <c r="AK219" s="208"/>
      <c r="AL219" s="290"/>
      <c r="AM219" s="88" t="str">
        <f t="shared" si="19"/>
        <v/>
      </c>
      <c r="AN219" s="123" t="str">
        <f t="shared" si="20"/>
        <v/>
      </c>
      <c r="AO219" s="123" t="str">
        <f t="shared" si="21"/>
        <v/>
      </c>
      <c r="AP219" s="123" t="str">
        <f t="shared" si="22"/>
        <v/>
      </c>
      <c r="AQ219" s="89" t="str">
        <f t="shared" si="23"/>
        <v/>
      </c>
      <c r="AR219" s="39"/>
      <c r="AS219" s="234"/>
      <c r="AT219" s="39"/>
    </row>
    <row r="220" spans="2:46" ht="13.5" customHeight="1" x14ac:dyDescent="0.15">
      <c r="B220" s="290"/>
      <c r="C220" s="29" t="s">
        <v>36</v>
      </c>
      <c r="D220" s="187"/>
      <c r="E220" s="58"/>
      <c r="F220" s="188"/>
      <c r="G220" s="188"/>
      <c r="H220" s="188"/>
      <c r="I220" s="64"/>
      <c r="J220" s="64"/>
      <c r="K220" s="189"/>
      <c r="L220" s="259"/>
      <c r="M220" s="259"/>
      <c r="N220" s="58"/>
      <c r="O220" s="30"/>
      <c r="P220" s="58"/>
      <c r="Q220" s="30"/>
      <c r="R220" s="134"/>
      <c r="S220" s="206"/>
      <c r="T220" s="290"/>
      <c r="U220" s="29" t="s">
        <v>36</v>
      </c>
      <c r="V220" s="187"/>
      <c r="W220" s="58"/>
      <c r="X220" s="188"/>
      <c r="Y220" s="188"/>
      <c r="Z220" s="188"/>
      <c r="AA220" s="64"/>
      <c r="AB220" s="64"/>
      <c r="AC220" s="189"/>
      <c r="AD220" s="259"/>
      <c r="AE220" s="259"/>
      <c r="AF220" s="58"/>
      <c r="AG220" s="30"/>
      <c r="AH220" s="58"/>
      <c r="AI220" s="30"/>
      <c r="AJ220" s="134"/>
      <c r="AK220" s="208"/>
      <c r="AL220" s="290"/>
      <c r="AM220" s="88" t="str">
        <f t="shared" si="19"/>
        <v/>
      </c>
      <c r="AN220" s="123" t="str">
        <f t="shared" si="20"/>
        <v/>
      </c>
      <c r="AO220" s="123" t="str">
        <f t="shared" si="21"/>
        <v/>
      </c>
      <c r="AP220" s="123" t="str">
        <f t="shared" si="22"/>
        <v/>
      </c>
      <c r="AQ220" s="89" t="str">
        <f t="shared" si="23"/>
        <v/>
      </c>
      <c r="AR220" s="39"/>
      <c r="AS220" s="234"/>
      <c r="AT220" s="39"/>
    </row>
    <row r="221" spans="2:46" ht="13.5" customHeight="1" x14ac:dyDescent="0.15">
      <c r="B221" s="290"/>
      <c r="C221" s="29" t="s">
        <v>38</v>
      </c>
      <c r="D221" s="187"/>
      <c r="E221" s="58"/>
      <c r="F221" s="188"/>
      <c r="G221" s="188"/>
      <c r="H221" s="188"/>
      <c r="I221" s="64"/>
      <c r="J221" s="64"/>
      <c r="K221" s="189"/>
      <c r="L221" s="259"/>
      <c r="M221" s="259"/>
      <c r="N221" s="58"/>
      <c r="O221" s="30"/>
      <c r="P221" s="58"/>
      <c r="Q221" s="30"/>
      <c r="R221" s="134"/>
      <c r="S221" s="206"/>
      <c r="T221" s="290"/>
      <c r="U221" s="29" t="s">
        <v>38</v>
      </c>
      <c r="V221" s="187"/>
      <c r="W221" s="58"/>
      <c r="X221" s="188"/>
      <c r="Y221" s="188"/>
      <c r="Z221" s="188"/>
      <c r="AA221" s="64"/>
      <c r="AB221" s="64"/>
      <c r="AC221" s="189"/>
      <c r="AD221" s="259"/>
      <c r="AE221" s="259"/>
      <c r="AF221" s="58"/>
      <c r="AG221" s="30"/>
      <c r="AH221" s="58"/>
      <c r="AI221" s="30"/>
      <c r="AJ221" s="134"/>
      <c r="AK221" s="208"/>
      <c r="AL221" s="290"/>
      <c r="AM221" s="88" t="str">
        <f t="shared" si="19"/>
        <v/>
      </c>
      <c r="AN221" s="123" t="str">
        <f t="shared" si="20"/>
        <v/>
      </c>
      <c r="AO221" s="123" t="str">
        <f t="shared" si="21"/>
        <v/>
      </c>
      <c r="AP221" s="123" t="str">
        <f t="shared" si="22"/>
        <v/>
      </c>
      <c r="AQ221" s="89" t="str">
        <f t="shared" si="23"/>
        <v/>
      </c>
      <c r="AR221" s="39"/>
      <c r="AS221" s="234"/>
      <c r="AT221" s="39"/>
    </row>
    <row r="222" spans="2:46" ht="13.5" customHeight="1" thickBot="1" x14ac:dyDescent="0.2">
      <c r="B222" s="291"/>
      <c r="C222" s="29"/>
      <c r="D222" s="187"/>
      <c r="E222" s="58"/>
      <c r="F222" s="190"/>
      <c r="G222" s="190"/>
      <c r="H222" s="190"/>
      <c r="I222" s="58"/>
      <c r="J222" s="58"/>
      <c r="K222" s="189"/>
      <c r="L222" s="259"/>
      <c r="M222" s="259"/>
      <c r="N222" s="58"/>
      <c r="O222" s="30"/>
      <c r="P222" s="58"/>
      <c r="Q222" s="30"/>
      <c r="R222" s="185"/>
      <c r="S222" s="206"/>
      <c r="T222" s="291"/>
      <c r="U222" s="29"/>
      <c r="V222" s="187"/>
      <c r="W222" s="58"/>
      <c r="X222" s="190"/>
      <c r="Y222" s="190"/>
      <c r="Z222" s="190"/>
      <c r="AA222" s="58"/>
      <c r="AB222" s="58"/>
      <c r="AC222" s="189"/>
      <c r="AD222" s="259"/>
      <c r="AE222" s="259"/>
      <c r="AF222" s="58"/>
      <c r="AG222" s="30"/>
      <c r="AH222" s="58"/>
      <c r="AI222" s="30"/>
      <c r="AJ222" s="185"/>
      <c r="AK222" s="208"/>
      <c r="AL222" s="291"/>
      <c r="AM222" s="124" t="str">
        <f t="shared" si="19"/>
        <v/>
      </c>
      <c r="AN222" s="125" t="str">
        <f t="shared" si="20"/>
        <v/>
      </c>
      <c r="AO222" s="125" t="str">
        <f t="shared" si="21"/>
        <v/>
      </c>
      <c r="AP222" s="125" t="str">
        <f t="shared" si="22"/>
        <v/>
      </c>
      <c r="AQ222" s="126" t="str">
        <f t="shared" si="23"/>
        <v/>
      </c>
      <c r="AR222" s="39"/>
      <c r="AS222" s="234"/>
      <c r="AT222" s="39"/>
    </row>
    <row r="223" spans="2:46" ht="13.5" customHeight="1" x14ac:dyDescent="0.15">
      <c r="B223" s="289" t="s">
        <v>110</v>
      </c>
      <c r="C223" s="27" t="s">
        <v>34</v>
      </c>
      <c r="D223" s="41"/>
      <c r="E223" s="57"/>
      <c r="F223" s="98"/>
      <c r="G223" s="98"/>
      <c r="H223" s="98"/>
      <c r="I223" s="62"/>
      <c r="J223" s="62"/>
      <c r="K223" s="63"/>
      <c r="L223" s="258"/>
      <c r="M223" s="258"/>
      <c r="N223" s="57"/>
      <c r="O223" s="28"/>
      <c r="P223" s="57"/>
      <c r="Q223" s="28"/>
      <c r="R223" s="133"/>
      <c r="S223" s="206"/>
      <c r="T223" s="289" t="s">
        <v>110</v>
      </c>
      <c r="U223" s="27" t="s">
        <v>34</v>
      </c>
      <c r="V223" s="41"/>
      <c r="W223" s="57"/>
      <c r="X223" s="98"/>
      <c r="Y223" s="98"/>
      <c r="Z223" s="98"/>
      <c r="AA223" s="62"/>
      <c r="AB223" s="62"/>
      <c r="AC223" s="63"/>
      <c r="AD223" s="258"/>
      <c r="AE223" s="258"/>
      <c r="AF223" s="57"/>
      <c r="AG223" s="28"/>
      <c r="AH223" s="57"/>
      <c r="AI223" s="28"/>
      <c r="AJ223" s="133"/>
      <c r="AK223" s="208"/>
      <c r="AL223" s="289" t="s">
        <v>110</v>
      </c>
      <c r="AM223" s="121" t="str">
        <f t="shared" si="19"/>
        <v/>
      </c>
      <c r="AN223" s="97" t="str">
        <f t="shared" si="20"/>
        <v/>
      </c>
      <c r="AO223" s="97" t="str">
        <f t="shared" si="21"/>
        <v/>
      </c>
      <c r="AP223" s="97" t="str">
        <f t="shared" si="22"/>
        <v/>
      </c>
      <c r="AQ223" s="122" t="str">
        <f t="shared" si="23"/>
        <v/>
      </c>
      <c r="AR223" s="39"/>
      <c r="AS223" s="234"/>
      <c r="AT223" s="39"/>
    </row>
    <row r="224" spans="2:46" ht="13.5" customHeight="1" x14ac:dyDescent="0.15">
      <c r="B224" s="290"/>
      <c r="C224" s="29" t="s">
        <v>35</v>
      </c>
      <c r="D224" s="187"/>
      <c r="E224" s="58"/>
      <c r="F224" s="188"/>
      <c r="G224" s="188"/>
      <c r="H224" s="188"/>
      <c r="I224" s="64"/>
      <c r="J224" s="64"/>
      <c r="K224" s="189"/>
      <c r="L224" s="259"/>
      <c r="M224" s="259"/>
      <c r="N224" s="58"/>
      <c r="O224" s="30"/>
      <c r="P224" s="58"/>
      <c r="Q224" s="30"/>
      <c r="R224" s="134"/>
      <c r="S224" s="206"/>
      <c r="T224" s="290"/>
      <c r="U224" s="29" t="s">
        <v>35</v>
      </c>
      <c r="V224" s="187"/>
      <c r="W224" s="58"/>
      <c r="X224" s="188"/>
      <c r="Y224" s="188"/>
      <c r="Z224" s="188"/>
      <c r="AA224" s="64"/>
      <c r="AB224" s="64"/>
      <c r="AC224" s="189"/>
      <c r="AD224" s="259"/>
      <c r="AE224" s="259"/>
      <c r="AF224" s="58"/>
      <c r="AG224" s="30"/>
      <c r="AH224" s="58"/>
      <c r="AI224" s="30"/>
      <c r="AJ224" s="134"/>
      <c r="AK224" s="208"/>
      <c r="AL224" s="290"/>
      <c r="AM224" s="88" t="str">
        <f t="shared" si="19"/>
        <v/>
      </c>
      <c r="AN224" s="123" t="str">
        <f t="shared" si="20"/>
        <v/>
      </c>
      <c r="AO224" s="123" t="str">
        <f t="shared" si="21"/>
        <v/>
      </c>
      <c r="AP224" s="123" t="str">
        <f t="shared" si="22"/>
        <v/>
      </c>
      <c r="AQ224" s="89" t="str">
        <f t="shared" si="23"/>
        <v/>
      </c>
      <c r="AR224" s="39"/>
      <c r="AS224" s="234"/>
      <c r="AT224" s="39"/>
    </row>
    <row r="225" spans="2:46" ht="13.5" customHeight="1" x14ac:dyDescent="0.15">
      <c r="B225" s="290"/>
      <c r="C225" s="29" t="s">
        <v>36</v>
      </c>
      <c r="D225" s="187"/>
      <c r="E225" s="58"/>
      <c r="F225" s="188"/>
      <c r="G225" s="188"/>
      <c r="H225" s="188"/>
      <c r="I225" s="64"/>
      <c r="J225" s="64"/>
      <c r="K225" s="189"/>
      <c r="L225" s="259"/>
      <c r="M225" s="259"/>
      <c r="N225" s="58"/>
      <c r="O225" s="30"/>
      <c r="P225" s="58"/>
      <c r="Q225" s="30"/>
      <c r="R225" s="134"/>
      <c r="S225" s="206"/>
      <c r="T225" s="290"/>
      <c r="U225" s="29" t="s">
        <v>36</v>
      </c>
      <c r="V225" s="187"/>
      <c r="W225" s="58"/>
      <c r="X225" s="188"/>
      <c r="Y225" s="188"/>
      <c r="Z225" s="188"/>
      <c r="AA225" s="64"/>
      <c r="AB225" s="64"/>
      <c r="AC225" s="189"/>
      <c r="AD225" s="259"/>
      <c r="AE225" s="259"/>
      <c r="AF225" s="58"/>
      <c r="AG225" s="30"/>
      <c r="AH225" s="58"/>
      <c r="AI225" s="30"/>
      <c r="AJ225" s="134"/>
      <c r="AK225" s="208"/>
      <c r="AL225" s="290"/>
      <c r="AM225" s="88" t="str">
        <f t="shared" ref="AM225:AM288" si="24">IF(OR(X225="",F225=""),"",X225-F225)</f>
        <v/>
      </c>
      <c r="AN225" s="123" t="str">
        <f t="shared" ref="AN225:AN288" si="25">IF(OR(Y225="",G225=""),"",Y225-G225)</f>
        <v/>
      </c>
      <c r="AO225" s="123" t="str">
        <f t="shared" ref="AO225:AO288" si="26">IF(OR(Z225="",H225=""),"",Z225-H225)</f>
        <v/>
      </c>
      <c r="AP225" s="123" t="str">
        <f t="shared" ref="AP225:AP288" si="27">IF(OR(AA225="",I225=""),"",AA225-I225)</f>
        <v/>
      </c>
      <c r="AQ225" s="89" t="str">
        <f t="shared" ref="AQ225:AQ288" si="28">IF(OR(AB225="",J225=""),"",AB225-J225)</f>
        <v/>
      </c>
      <c r="AR225" s="39"/>
      <c r="AS225" s="234"/>
      <c r="AT225" s="39"/>
    </row>
    <row r="226" spans="2:46" ht="13.5" customHeight="1" x14ac:dyDescent="0.15">
      <c r="B226" s="290"/>
      <c r="C226" s="29" t="s">
        <v>38</v>
      </c>
      <c r="D226" s="187"/>
      <c r="E226" s="58"/>
      <c r="F226" s="188"/>
      <c r="G226" s="188"/>
      <c r="H226" s="188"/>
      <c r="I226" s="64"/>
      <c r="J226" s="64"/>
      <c r="K226" s="189"/>
      <c r="L226" s="259"/>
      <c r="M226" s="259"/>
      <c r="N226" s="58"/>
      <c r="O226" s="30"/>
      <c r="P226" s="58"/>
      <c r="Q226" s="30"/>
      <c r="R226" s="134"/>
      <c r="S226" s="206"/>
      <c r="T226" s="290"/>
      <c r="U226" s="29" t="s">
        <v>38</v>
      </c>
      <c r="V226" s="187"/>
      <c r="W226" s="58"/>
      <c r="X226" s="188"/>
      <c r="Y226" s="188"/>
      <c r="Z226" s="188"/>
      <c r="AA226" s="64"/>
      <c r="AB226" s="64"/>
      <c r="AC226" s="189"/>
      <c r="AD226" s="259"/>
      <c r="AE226" s="259"/>
      <c r="AF226" s="58"/>
      <c r="AG226" s="30"/>
      <c r="AH226" s="58"/>
      <c r="AI226" s="30"/>
      <c r="AJ226" s="134"/>
      <c r="AK226" s="208"/>
      <c r="AL226" s="290"/>
      <c r="AM226" s="88" t="str">
        <f t="shared" si="24"/>
        <v/>
      </c>
      <c r="AN226" s="123" t="str">
        <f t="shared" si="25"/>
        <v/>
      </c>
      <c r="AO226" s="123" t="str">
        <f t="shared" si="26"/>
        <v/>
      </c>
      <c r="AP226" s="123" t="str">
        <f t="shared" si="27"/>
        <v/>
      </c>
      <c r="AQ226" s="89" t="str">
        <f t="shared" si="28"/>
        <v/>
      </c>
      <c r="AR226" s="39"/>
      <c r="AS226" s="234"/>
      <c r="AT226" s="39"/>
    </row>
    <row r="227" spans="2:46" ht="13.5" customHeight="1" thickBot="1" x14ac:dyDescent="0.2">
      <c r="B227" s="291"/>
      <c r="C227" s="29"/>
      <c r="D227" s="187"/>
      <c r="E227" s="58"/>
      <c r="F227" s="190"/>
      <c r="G227" s="190"/>
      <c r="H227" s="190"/>
      <c r="I227" s="58"/>
      <c r="J227" s="58"/>
      <c r="K227" s="189"/>
      <c r="L227" s="259"/>
      <c r="M227" s="259"/>
      <c r="N227" s="58"/>
      <c r="O227" s="30"/>
      <c r="P227" s="58"/>
      <c r="Q227" s="30"/>
      <c r="R227" s="185"/>
      <c r="S227" s="206"/>
      <c r="T227" s="291"/>
      <c r="U227" s="29"/>
      <c r="V227" s="187"/>
      <c r="W227" s="58"/>
      <c r="X227" s="190"/>
      <c r="Y227" s="190"/>
      <c r="Z227" s="190"/>
      <c r="AA227" s="58"/>
      <c r="AB227" s="58"/>
      <c r="AC227" s="189"/>
      <c r="AD227" s="259"/>
      <c r="AE227" s="259"/>
      <c r="AF227" s="58"/>
      <c r="AG227" s="30"/>
      <c r="AH227" s="58"/>
      <c r="AI227" s="30"/>
      <c r="AJ227" s="185"/>
      <c r="AK227" s="208"/>
      <c r="AL227" s="291"/>
      <c r="AM227" s="124" t="str">
        <f t="shared" si="24"/>
        <v/>
      </c>
      <c r="AN227" s="125" t="str">
        <f t="shared" si="25"/>
        <v/>
      </c>
      <c r="AO227" s="125" t="str">
        <f t="shared" si="26"/>
        <v/>
      </c>
      <c r="AP227" s="125" t="str">
        <f t="shared" si="27"/>
        <v/>
      </c>
      <c r="AQ227" s="126" t="str">
        <f t="shared" si="28"/>
        <v/>
      </c>
      <c r="AR227" s="39"/>
      <c r="AS227" s="234"/>
      <c r="AT227" s="39"/>
    </row>
    <row r="228" spans="2:46" ht="13.5" customHeight="1" x14ac:dyDescent="0.15">
      <c r="B228" s="289" t="s">
        <v>111</v>
      </c>
      <c r="C228" s="27" t="s">
        <v>34</v>
      </c>
      <c r="D228" s="41"/>
      <c r="E228" s="57"/>
      <c r="F228" s="98"/>
      <c r="G228" s="98"/>
      <c r="H228" s="98"/>
      <c r="I228" s="62"/>
      <c r="J228" s="62"/>
      <c r="K228" s="63"/>
      <c r="L228" s="258"/>
      <c r="M228" s="258"/>
      <c r="N228" s="57"/>
      <c r="O228" s="28"/>
      <c r="P228" s="57"/>
      <c r="Q228" s="28"/>
      <c r="R228" s="133"/>
      <c r="S228" s="206"/>
      <c r="T228" s="289" t="s">
        <v>111</v>
      </c>
      <c r="U228" s="27" t="s">
        <v>34</v>
      </c>
      <c r="V228" s="41"/>
      <c r="W228" s="57"/>
      <c r="X228" s="98"/>
      <c r="Y228" s="98"/>
      <c r="Z228" s="98"/>
      <c r="AA228" s="62"/>
      <c r="AB228" s="62"/>
      <c r="AC228" s="63"/>
      <c r="AD228" s="258"/>
      <c r="AE228" s="258"/>
      <c r="AF228" s="57"/>
      <c r="AG228" s="28"/>
      <c r="AH228" s="57"/>
      <c r="AI228" s="28"/>
      <c r="AJ228" s="133"/>
      <c r="AK228" s="208"/>
      <c r="AL228" s="289" t="s">
        <v>111</v>
      </c>
      <c r="AM228" s="121" t="str">
        <f t="shared" si="24"/>
        <v/>
      </c>
      <c r="AN228" s="97" t="str">
        <f t="shared" si="25"/>
        <v/>
      </c>
      <c r="AO228" s="97" t="str">
        <f t="shared" si="26"/>
        <v/>
      </c>
      <c r="AP228" s="97" t="str">
        <f t="shared" si="27"/>
        <v/>
      </c>
      <c r="AQ228" s="122" t="str">
        <f t="shared" si="28"/>
        <v/>
      </c>
      <c r="AR228" s="39"/>
      <c r="AS228" s="234"/>
      <c r="AT228" s="39"/>
    </row>
    <row r="229" spans="2:46" ht="13.5" customHeight="1" x14ac:dyDescent="0.15">
      <c r="B229" s="290"/>
      <c r="C229" s="29" t="s">
        <v>35</v>
      </c>
      <c r="D229" s="187"/>
      <c r="E229" s="58"/>
      <c r="F229" s="188"/>
      <c r="G229" s="188"/>
      <c r="H229" s="188"/>
      <c r="I229" s="64"/>
      <c r="J229" s="64"/>
      <c r="K229" s="189"/>
      <c r="L229" s="259"/>
      <c r="M229" s="259"/>
      <c r="N229" s="58"/>
      <c r="O229" s="30"/>
      <c r="P229" s="58"/>
      <c r="Q229" s="30"/>
      <c r="R229" s="134"/>
      <c r="S229" s="206"/>
      <c r="T229" s="290"/>
      <c r="U229" s="29" t="s">
        <v>35</v>
      </c>
      <c r="V229" s="187"/>
      <c r="W229" s="58"/>
      <c r="X229" s="188"/>
      <c r="Y229" s="188"/>
      <c r="Z229" s="188"/>
      <c r="AA229" s="64"/>
      <c r="AB229" s="64"/>
      <c r="AC229" s="189"/>
      <c r="AD229" s="259"/>
      <c r="AE229" s="259"/>
      <c r="AF229" s="58"/>
      <c r="AG229" s="30"/>
      <c r="AH229" s="58"/>
      <c r="AI229" s="30"/>
      <c r="AJ229" s="134"/>
      <c r="AK229" s="208"/>
      <c r="AL229" s="290"/>
      <c r="AM229" s="88" t="str">
        <f t="shared" si="24"/>
        <v/>
      </c>
      <c r="AN229" s="123" t="str">
        <f t="shared" si="25"/>
        <v/>
      </c>
      <c r="AO229" s="123" t="str">
        <f t="shared" si="26"/>
        <v/>
      </c>
      <c r="AP229" s="123" t="str">
        <f t="shared" si="27"/>
        <v/>
      </c>
      <c r="AQ229" s="89" t="str">
        <f t="shared" si="28"/>
        <v/>
      </c>
      <c r="AR229" s="39"/>
      <c r="AS229" s="234"/>
      <c r="AT229" s="39"/>
    </row>
    <row r="230" spans="2:46" ht="13.5" customHeight="1" x14ac:dyDescent="0.15">
      <c r="B230" s="290"/>
      <c r="C230" s="29" t="s">
        <v>36</v>
      </c>
      <c r="D230" s="187"/>
      <c r="E230" s="58"/>
      <c r="F230" s="188"/>
      <c r="G230" s="188"/>
      <c r="H230" s="188"/>
      <c r="I230" s="64"/>
      <c r="J230" s="64"/>
      <c r="K230" s="189"/>
      <c r="L230" s="259"/>
      <c r="M230" s="259"/>
      <c r="N230" s="58"/>
      <c r="O230" s="30"/>
      <c r="P230" s="58"/>
      <c r="Q230" s="30"/>
      <c r="R230" s="134"/>
      <c r="S230" s="206"/>
      <c r="T230" s="290"/>
      <c r="U230" s="29" t="s">
        <v>36</v>
      </c>
      <c r="V230" s="187"/>
      <c r="W230" s="58"/>
      <c r="X230" s="188"/>
      <c r="Y230" s="188"/>
      <c r="Z230" s="188"/>
      <c r="AA230" s="64"/>
      <c r="AB230" s="64"/>
      <c r="AC230" s="189"/>
      <c r="AD230" s="259"/>
      <c r="AE230" s="259"/>
      <c r="AF230" s="58"/>
      <c r="AG230" s="30"/>
      <c r="AH230" s="58"/>
      <c r="AI230" s="30"/>
      <c r="AJ230" s="134"/>
      <c r="AK230" s="208"/>
      <c r="AL230" s="290"/>
      <c r="AM230" s="88" t="str">
        <f t="shared" si="24"/>
        <v/>
      </c>
      <c r="AN230" s="123" t="str">
        <f t="shared" si="25"/>
        <v/>
      </c>
      <c r="AO230" s="123" t="str">
        <f t="shared" si="26"/>
        <v/>
      </c>
      <c r="AP230" s="123" t="str">
        <f t="shared" si="27"/>
        <v/>
      </c>
      <c r="AQ230" s="89" t="str">
        <f t="shared" si="28"/>
        <v/>
      </c>
      <c r="AR230" s="39"/>
      <c r="AS230" s="234"/>
      <c r="AT230" s="39"/>
    </row>
    <row r="231" spans="2:46" ht="13.5" customHeight="1" x14ac:dyDescent="0.15">
      <c r="B231" s="290"/>
      <c r="C231" s="29" t="s">
        <v>38</v>
      </c>
      <c r="D231" s="187"/>
      <c r="E231" s="58"/>
      <c r="F231" s="188"/>
      <c r="G231" s="188"/>
      <c r="H231" s="188"/>
      <c r="I231" s="64"/>
      <c r="J231" s="64"/>
      <c r="K231" s="189"/>
      <c r="L231" s="259"/>
      <c r="M231" s="259"/>
      <c r="N231" s="58"/>
      <c r="O231" s="30"/>
      <c r="P231" s="58"/>
      <c r="Q231" s="30"/>
      <c r="R231" s="134"/>
      <c r="S231" s="206"/>
      <c r="T231" s="290"/>
      <c r="U231" s="29" t="s">
        <v>38</v>
      </c>
      <c r="V231" s="187"/>
      <c r="W231" s="58"/>
      <c r="X231" s="188"/>
      <c r="Y231" s="188"/>
      <c r="Z231" s="188"/>
      <c r="AA231" s="64"/>
      <c r="AB231" s="64"/>
      <c r="AC231" s="189"/>
      <c r="AD231" s="259"/>
      <c r="AE231" s="259"/>
      <c r="AF231" s="58"/>
      <c r="AG231" s="30"/>
      <c r="AH231" s="58"/>
      <c r="AI231" s="30"/>
      <c r="AJ231" s="134"/>
      <c r="AK231" s="208"/>
      <c r="AL231" s="290"/>
      <c r="AM231" s="88" t="str">
        <f t="shared" si="24"/>
        <v/>
      </c>
      <c r="AN231" s="123" t="str">
        <f t="shared" si="25"/>
        <v/>
      </c>
      <c r="AO231" s="123" t="str">
        <f t="shared" si="26"/>
        <v/>
      </c>
      <c r="AP231" s="123" t="str">
        <f t="shared" si="27"/>
        <v/>
      </c>
      <c r="AQ231" s="89" t="str">
        <f t="shared" si="28"/>
        <v/>
      </c>
      <c r="AR231" s="39"/>
      <c r="AS231" s="234"/>
      <c r="AT231" s="39"/>
    </row>
    <row r="232" spans="2:46" ht="13.5" customHeight="1" thickBot="1" x14ac:dyDescent="0.2">
      <c r="B232" s="291"/>
      <c r="C232" s="29"/>
      <c r="D232" s="187"/>
      <c r="E232" s="58"/>
      <c r="F232" s="190"/>
      <c r="G232" s="190"/>
      <c r="H232" s="190"/>
      <c r="I232" s="58"/>
      <c r="J232" s="58"/>
      <c r="K232" s="189"/>
      <c r="L232" s="259"/>
      <c r="M232" s="259"/>
      <c r="N232" s="58"/>
      <c r="O232" s="30"/>
      <c r="P232" s="58"/>
      <c r="Q232" s="30"/>
      <c r="R232" s="185"/>
      <c r="S232" s="206"/>
      <c r="T232" s="291"/>
      <c r="U232" s="29"/>
      <c r="V232" s="187"/>
      <c r="W232" s="58"/>
      <c r="X232" s="190"/>
      <c r="Y232" s="190"/>
      <c r="Z232" s="190"/>
      <c r="AA232" s="58"/>
      <c r="AB232" s="58"/>
      <c r="AC232" s="189"/>
      <c r="AD232" s="259"/>
      <c r="AE232" s="259"/>
      <c r="AF232" s="58"/>
      <c r="AG232" s="30"/>
      <c r="AH232" s="58"/>
      <c r="AI232" s="30"/>
      <c r="AJ232" s="185"/>
      <c r="AK232" s="208"/>
      <c r="AL232" s="291"/>
      <c r="AM232" s="124" t="str">
        <f t="shared" si="24"/>
        <v/>
      </c>
      <c r="AN232" s="125" t="str">
        <f t="shared" si="25"/>
        <v/>
      </c>
      <c r="AO232" s="125" t="str">
        <f t="shared" si="26"/>
        <v/>
      </c>
      <c r="AP232" s="125" t="str">
        <f t="shared" si="27"/>
        <v/>
      </c>
      <c r="AQ232" s="126" t="str">
        <f t="shared" si="28"/>
        <v/>
      </c>
      <c r="AR232" s="39"/>
      <c r="AS232" s="234"/>
      <c r="AT232" s="39"/>
    </row>
    <row r="233" spans="2:46" ht="13.5" customHeight="1" x14ac:dyDescent="0.15">
      <c r="B233" s="289" t="s">
        <v>112</v>
      </c>
      <c r="C233" s="27" t="s">
        <v>34</v>
      </c>
      <c r="D233" s="41"/>
      <c r="E233" s="57"/>
      <c r="F233" s="98"/>
      <c r="G233" s="98"/>
      <c r="H233" s="98"/>
      <c r="I233" s="62"/>
      <c r="J233" s="62"/>
      <c r="K233" s="63"/>
      <c r="L233" s="258"/>
      <c r="M233" s="258"/>
      <c r="N233" s="57"/>
      <c r="O233" s="28"/>
      <c r="P233" s="57"/>
      <c r="Q233" s="28"/>
      <c r="R233" s="133"/>
      <c r="S233" s="206"/>
      <c r="T233" s="289" t="s">
        <v>112</v>
      </c>
      <c r="U233" s="27" t="s">
        <v>34</v>
      </c>
      <c r="V233" s="41"/>
      <c r="W233" s="57"/>
      <c r="X233" s="98"/>
      <c r="Y233" s="98"/>
      <c r="Z233" s="98"/>
      <c r="AA233" s="62"/>
      <c r="AB233" s="62"/>
      <c r="AC233" s="63"/>
      <c r="AD233" s="258"/>
      <c r="AE233" s="258"/>
      <c r="AF233" s="57"/>
      <c r="AG233" s="28"/>
      <c r="AH233" s="57"/>
      <c r="AI233" s="28"/>
      <c r="AJ233" s="133"/>
      <c r="AK233" s="208"/>
      <c r="AL233" s="289" t="s">
        <v>112</v>
      </c>
      <c r="AM233" s="121" t="str">
        <f t="shared" si="24"/>
        <v/>
      </c>
      <c r="AN233" s="97" t="str">
        <f t="shared" si="25"/>
        <v/>
      </c>
      <c r="AO233" s="97" t="str">
        <f t="shared" si="26"/>
        <v/>
      </c>
      <c r="AP233" s="97" t="str">
        <f t="shared" si="27"/>
        <v/>
      </c>
      <c r="AQ233" s="122" t="str">
        <f t="shared" si="28"/>
        <v/>
      </c>
      <c r="AR233" s="39"/>
      <c r="AS233" s="234"/>
      <c r="AT233" s="39"/>
    </row>
    <row r="234" spans="2:46" ht="13.5" customHeight="1" x14ac:dyDescent="0.15">
      <c r="B234" s="290"/>
      <c r="C234" s="29" t="s">
        <v>35</v>
      </c>
      <c r="D234" s="187"/>
      <c r="E234" s="58"/>
      <c r="F234" s="188"/>
      <c r="G234" s="188"/>
      <c r="H234" s="188"/>
      <c r="I234" s="64"/>
      <c r="J234" s="64"/>
      <c r="K234" s="189"/>
      <c r="L234" s="259"/>
      <c r="M234" s="259"/>
      <c r="N234" s="58"/>
      <c r="O234" s="30"/>
      <c r="P234" s="58"/>
      <c r="Q234" s="30"/>
      <c r="R234" s="134"/>
      <c r="S234" s="206"/>
      <c r="T234" s="290"/>
      <c r="U234" s="29" t="s">
        <v>35</v>
      </c>
      <c r="V234" s="187"/>
      <c r="W234" s="58"/>
      <c r="X234" s="188"/>
      <c r="Y234" s="188"/>
      <c r="Z234" s="188"/>
      <c r="AA234" s="64"/>
      <c r="AB234" s="64"/>
      <c r="AC234" s="189"/>
      <c r="AD234" s="259"/>
      <c r="AE234" s="259"/>
      <c r="AF234" s="58"/>
      <c r="AG234" s="30"/>
      <c r="AH234" s="58"/>
      <c r="AI234" s="30"/>
      <c r="AJ234" s="134"/>
      <c r="AK234" s="208"/>
      <c r="AL234" s="290"/>
      <c r="AM234" s="88" t="str">
        <f t="shared" si="24"/>
        <v/>
      </c>
      <c r="AN234" s="123" t="str">
        <f t="shared" si="25"/>
        <v/>
      </c>
      <c r="AO234" s="123" t="str">
        <f t="shared" si="26"/>
        <v/>
      </c>
      <c r="AP234" s="123" t="str">
        <f t="shared" si="27"/>
        <v/>
      </c>
      <c r="AQ234" s="89" t="str">
        <f t="shared" si="28"/>
        <v/>
      </c>
      <c r="AR234" s="39"/>
      <c r="AS234" s="234"/>
      <c r="AT234" s="39"/>
    </row>
    <row r="235" spans="2:46" ht="13.5" customHeight="1" x14ac:dyDescent="0.15">
      <c r="B235" s="290"/>
      <c r="C235" s="29" t="s">
        <v>36</v>
      </c>
      <c r="D235" s="187"/>
      <c r="E235" s="58"/>
      <c r="F235" s="188"/>
      <c r="G235" s="188"/>
      <c r="H235" s="188"/>
      <c r="I235" s="64"/>
      <c r="J235" s="64"/>
      <c r="K235" s="189"/>
      <c r="L235" s="259"/>
      <c r="M235" s="259"/>
      <c r="N235" s="58"/>
      <c r="O235" s="30"/>
      <c r="P235" s="58"/>
      <c r="Q235" s="30"/>
      <c r="R235" s="134"/>
      <c r="S235" s="206"/>
      <c r="T235" s="290"/>
      <c r="U235" s="29" t="s">
        <v>36</v>
      </c>
      <c r="V235" s="187"/>
      <c r="W235" s="58"/>
      <c r="X235" s="188"/>
      <c r="Y235" s="188"/>
      <c r="Z235" s="188"/>
      <c r="AA235" s="64"/>
      <c r="AB235" s="64"/>
      <c r="AC235" s="189"/>
      <c r="AD235" s="259"/>
      <c r="AE235" s="259"/>
      <c r="AF235" s="58"/>
      <c r="AG235" s="30"/>
      <c r="AH235" s="58"/>
      <c r="AI235" s="30"/>
      <c r="AJ235" s="134"/>
      <c r="AK235" s="208"/>
      <c r="AL235" s="290"/>
      <c r="AM235" s="88" t="str">
        <f t="shared" si="24"/>
        <v/>
      </c>
      <c r="AN235" s="123" t="str">
        <f t="shared" si="25"/>
        <v/>
      </c>
      <c r="AO235" s="123" t="str">
        <f t="shared" si="26"/>
        <v/>
      </c>
      <c r="AP235" s="123" t="str">
        <f t="shared" si="27"/>
        <v/>
      </c>
      <c r="AQ235" s="89" t="str">
        <f t="shared" si="28"/>
        <v/>
      </c>
      <c r="AR235" s="39"/>
      <c r="AS235" s="234"/>
      <c r="AT235" s="39"/>
    </row>
    <row r="236" spans="2:46" ht="13.5" customHeight="1" x14ac:dyDescent="0.15">
      <c r="B236" s="290"/>
      <c r="C236" s="29" t="s">
        <v>38</v>
      </c>
      <c r="D236" s="187"/>
      <c r="E236" s="58"/>
      <c r="F236" s="188"/>
      <c r="G236" s="188"/>
      <c r="H236" s="188"/>
      <c r="I236" s="64"/>
      <c r="J236" s="64"/>
      <c r="K236" s="189"/>
      <c r="L236" s="259"/>
      <c r="M236" s="259"/>
      <c r="N236" s="58"/>
      <c r="O236" s="30"/>
      <c r="P236" s="58"/>
      <c r="Q236" s="30"/>
      <c r="R236" s="134"/>
      <c r="S236" s="206"/>
      <c r="T236" s="290"/>
      <c r="U236" s="29" t="s">
        <v>38</v>
      </c>
      <c r="V236" s="187"/>
      <c r="W236" s="58"/>
      <c r="X236" s="188"/>
      <c r="Y236" s="188"/>
      <c r="Z236" s="188"/>
      <c r="AA236" s="64"/>
      <c r="AB236" s="64"/>
      <c r="AC236" s="189"/>
      <c r="AD236" s="259"/>
      <c r="AE236" s="259"/>
      <c r="AF236" s="58"/>
      <c r="AG236" s="30"/>
      <c r="AH236" s="58"/>
      <c r="AI236" s="30"/>
      <c r="AJ236" s="134"/>
      <c r="AK236" s="208"/>
      <c r="AL236" s="290"/>
      <c r="AM236" s="88" t="str">
        <f t="shared" si="24"/>
        <v/>
      </c>
      <c r="AN236" s="123" t="str">
        <f t="shared" si="25"/>
        <v/>
      </c>
      <c r="AO236" s="123" t="str">
        <f t="shared" si="26"/>
        <v/>
      </c>
      <c r="AP236" s="123" t="str">
        <f t="shared" si="27"/>
        <v/>
      </c>
      <c r="AQ236" s="89" t="str">
        <f t="shared" si="28"/>
        <v/>
      </c>
      <c r="AR236" s="39"/>
      <c r="AS236" s="234"/>
      <c r="AT236" s="39"/>
    </row>
    <row r="237" spans="2:46" ht="13.5" customHeight="1" thickBot="1" x14ac:dyDescent="0.2">
      <c r="B237" s="291"/>
      <c r="C237" s="29"/>
      <c r="D237" s="187"/>
      <c r="E237" s="58"/>
      <c r="F237" s="190"/>
      <c r="G237" s="190"/>
      <c r="H237" s="190"/>
      <c r="I237" s="58"/>
      <c r="J237" s="58"/>
      <c r="K237" s="189"/>
      <c r="L237" s="259"/>
      <c r="M237" s="259"/>
      <c r="N237" s="58"/>
      <c r="O237" s="30"/>
      <c r="P237" s="58"/>
      <c r="Q237" s="30"/>
      <c r="R237" s="185"/>
      <c r="S237" s="206"/>
      <c r="T237" s="291"/>
      <c r="U237" s="29"/>
      <c r="V237" s="187"/>
      <c r="W237" s="58"/>
      <c r="X237" s="190"/>
      <c r="Y237" s="190"/>
      <c r="Z237" s="190"/>
      <c r="AA237" s="58"/>
      <c r="AB237" s="58"/>
      <c r="AC237" s="189"/>
      <c r="AD237" s="259"/>
      <c r="AE237" s="259"/>
      <c r="AF237" s="58"/>
      <c r="AG237" s="30"/>
      <c r="AH237" s="58"/>
      <c r="AI237" s="30"/>
      <c r="AJ237" s="185"/>
      <c r="AK237" s="208"/>
      <c r="AL237" s="291"/>
      <c r="AM237" s="124" t="str">
        <f t="shared" si="24"/>
        <v/>
      </c>
      <c r="AN237" s="125" t="str">
        <f t="shared" si="25"/>
        <v/>
      </c>
      <c r="AO237" s="125" t="str">
        <f t="shared" si="26"/>
        <v/>
      </c>
      <c r="AP237" s="125" t="str">
        <f t="shared" si="27"/>
        <v/>
      </c>
      <c r="AQ237" s="126" t="str">
        <f t="shared" si="28"/>
        <v/>
      </c>
      <c r="AR237" s="39"/>
      <c r="AS237" s="234"/>
      <c r="AT237" s="39"/>
    </row>
    <row r="238" spans="2:46" ht="13.5" customHeight="1" x14ac:dyDescent="0.15">
      <c r="B238" s="289" t="s">
        <v>113</v>
      </c>
      <c r="C238" s="27" t="s">
        <v>34</v>
      </c>
      <c r="D238" s="41"/>
      <c r="E238" s="57"/>
      <c r="F238" s="98"/>
      <c r="G238" s="98"/>
      <c r="H238" s="98"/>
      <c r="I238" s="62"/>
      <c r="J238" s="62"/>
      <c r="K238" s="63"/>
      <c r="L238" s="258"/>
      <c r="M238" s="258"/>
      <c r="N238" s="57"/>
      <c r="O238" s="28"/>
      <c r="P238" s="57"/>
      <c r="Q238" s="28"/>
      <c r="R238" s="133"/>
      <c r="S238" s="206"/>
      <c r="T238" s="289" t="s">
        <v>113</v>
      </c>
      <c r="U238" s="27" t="s">
        <v>34</v>
      </c>
      <c r="V238" s="41"/>
      <c r="W238" s="57"/>
      <c r="X238" s="98"/>
      <c r="Y238" s="98"/>
      <c r="Z238" s="98"/>
      <c r="AA238" s="62"/>
      <c r="AB238" s="62"/>
      <c r="AC238" s="63"/>
      <c r="AD238" s="258"/>
      <c r="AE238" s="258"/>
      <c r="AF238" s="57"/>
      <c r="AG238" s="28"/>
      <c r="AH238" s="57"/>
      <c r="AI238" s="28"/>
      <c r="AJ238" s="133"/>
      <c r="AK238" s="208"/>
      <c r="AL238" s="289" t="s">
        <v>113</v>
      </c>
      <c r="AM238" s="121" t="str">
        <f t="shared" si="24"/>
        <v/>
      </c>
      <c r="AN238" s="97" t="str">
        <f t="shared" si="25"/>
        <v/>
      </c>
      <c r="AO238" s="97" t="str">
        <f t="shared" si="26"/>
        <v/>
      </c>
      <c r="AP238" s="97" t="str">
        <f t="shared" si="27"/>
        <v/>
      </c>
      <c r="AQ238" s="122" t="str">
        <f t="shared" si="28"/>
        <v/>
      </c>
      <c r="AR238" s="39"/>
      <c r="AS238" s="234"/>
      <c r="AT238" s="39"/>
    </row>
    <row r="239" spans="2:46" ht="13.5" customHeight="1" x14ac:dyDescent="0.15">
      <c r="B239" s="290"/>
      <c r="C239" s="29" t="s">
        <v>35</v>
      </c>
      <c r="D239" s="187"/>
      <c r="E239" s="58"/>
      <c r="F239" s="188"/>
      <c r="G239" s="188"/>
      <c r="H239" s="188"/>
      <c r="I239" s="64"/>
      <c r="J239" s="64"/>
      <c r="K239" s="189"/>
      <c r="L239" s="259"/>
      <c r="M239" s="259"/>
      <c r="N239" s="58"/>
      <c r="O239" s="30"/>
      <c r="P239" s="58"/>
      <c r="Q239" s="30"/>
      <c r="R239" s="134"/>
      <c r="S239" s="206"/>
      <c r="T239" s="290"/>
      <c r="U239" s="29" t="s">
        <v>35</v>
      </c>
      <c r="V239" s="187"/>
      <c r="W239" s="58"/>
      <c r="X239" s="188"/>
      <c r="Y239" s="188"/>
      <c r="Z239" s="188"/>
      <c r="AA239" s="64"/>
      <c r="AB239" s="64"/>
      <c r="AC239" s="189"/>
      <c r="AD239" s="259"/>
      <c r="AE239" s="259"/>
      <c r="AF239" s="58"/>
      <c r="AG239" s="30"/>
      <c r="AH239" s="58"/>
      <c r="AI239" s="30"/>
      <c r="AJ239" s="134"/>
      <c r="AK239" s="208"/>
      <c r="AL239" s="290"/>
      <c r="AM239" s="88" t="str">
        <f t="shared" si="24"/>
        <v/>
      </c>
      <c r="AN239" s="123" t="str">
        <f t="shared" si="25"/>
        <v/>
      </c>
      <c r="AO239" s="123" t="str">
        <f t="shared" si="26"/>
        <v/>
      </c>
      <c r="AP239" s="123" t="str">
        <f t="shared" si="27"/>
        <v/>
      </c>
      <c r="AQ239" s="89" t="str">
        <f t="shared" si="28"/>
        <v/>
      </c>
      <c r="AR239" s="39"/>
      <c r="AS239" s="234"/>
      <c r="AT239" s="39"/>
    </row>
    <row r="240" spans="2:46" ht="13.5" customHeight="1" x14ac:dyDescent="0.15">
      <c r="B240" s="290"/>
      <c r="C240" s="29" t="s">
        <v>36</v>
      </c>
      <c r="D240" s="187"/>
      <c r="E240" s="58"/>
      <c r="F240" s="188"/>
      <c r="G240" s="188"/>
      <c r="H240" s="188"/>
      <c r="I240" s="64"/>
      <c r="J240" s="64"/>
      <c r="K240" s="189"/>
      <c r="L240" s="259"/>
      <c r="M240" s="259"/>
      <c r="N240" s="58"/>
      <c r="O240" s="30"/>
      <c r="P240" s="58"/>
      <c r="Q240" s="30"/>
      <c r="R240" s="134"/>
      <c r="S240" s="206"/>
      <c r="T240" s="290"/>
      <c r="U240" s="29" t="s">
        <v>36</v>
      </c>
      <c r="V240" s="187"/>
      <c r="W240" s="58"/>
      <c r="X240" s="188"/>
      <c r="Y240" s="188"/>
      <c r="Z240" s="188"/>
      <c r="AA240" s="64"/>
      <c r="AB240" s="64"/>
      <c r="AC240" s="189"/>
      <c r="AD240" s="259"/>
      <c r="AE240" s="259"/>
      <c r="AF240" s="58"/>
      <c r="AG240" s="30"/>
      <c r="AH240" s="58"/>
      <c r="AI240" s="30"/>
      <c r="AJ240" s="134"/>
      <c r="AK240" s="208"/>
      <c r="AL240" s="290"/>
      <c r="AM240" s="88" t="str">
        <f t="shared" si="24"/>
        <v/>
      </c>
      <c r="AN240" s="123" t="str">
        <f t="shared" si="25"/>
        <v/>
      </c>
      <c r="AO240" s="123" t="str">
        <f t="shared" si="26"/>
        <v/>
      </c>
      <c r="AP240" s="123" t="str">
        <f t="shared" si="27"/>
        <v/>
      </c>
      <c r="AQ240" s="89" t="str">
        <f t="shared" si="28"/>
        <v/>
      </c>
      <c r="AR240" s="39"/>
      <c r="AS240" s="234"/>
      <c r="AT240" s="39"/>
    </row>
    <row r="241" spans="2:46" ht="13.5" customHeight="1" x14ac:dyDescent="0.15">
      <c r="B241" s="290"/>
      <c r="C241" s="29" t="s">
        <v>38</v>
      </c>
      <c r="D241" s="187"/>
      <c r="E241" s="58"/>
      <c r="F241" s="188"/>
      <c r="G241" s="188"/>
      <c r="H241" s="188"/>
      <c r="I241" s="64"/>
      <c r="J241" s="64"/>
      <c r="K241" s="189"/>
      <c r="L241" s="259"/>
      <c r="M241" s="259"/>
      <c r="N241" s="58"/>
      <c r="O241" s="30"/>
      <c r="P241" s="58"/>
      <c r="Q241" s="30"/>
      <c r="R241" s="134"/>
      <c r="S241" s="206"/>
      <c r="T241" s="290"/>
      <c r="U241" s="29" t="s">
        <v>38</v>
      </c>
      <c r="V241" s="187"/>
      <c r="W241" s="58"/>
      <c r="X241" s="188"/>
      <c r="Y241" s="188"/>
      <c r="Z241" s="188"/>
      <c r="AA241" s="64"/>
      <c r="AB241" s="64"/>
      <c r="AC241" s="189"/>
      <c r="AD241" s="259"/>
      <c r="AE241" s="259"/>
      <c r="AF241" s="58"/>
      <c r="AG241" s="30"/>
      <c r="AH241" s="58"/>
      <c r="AI241" s="30"/>
      <c r="AJ241" s="134"/>
      <c r="AK241" s="208"/>
      <c r="AL241" s="290"/>
      <c r="AM241" s="88" t="str">
        <f t="shared" si="24"/>
        <v/>
      </c>
      <c r="AN241" s="123" t="str">
        <f t="shared" si="25"/>
        <v/>
      </c>
      <c r="AO241" s="123" t="str">
        <f t="shared" si="26"/>
        <v/>
      </c>
      <c r="AP241" s="123" t="str">
        <f t="shared" si="27"/>
        <v/>
      </c>
      <c r="AQ241" s="89" t="str">
        <f t="shared" si="28"/>
        <v/>
      </c>
      <c r="AR241" s="39"/>
      <c r="AS241" s="234"/>
      <c r="AT241" s="39"/>
    </row>
    <row r="242" spans="2:46" ht="13.5" customHeight="1" thickBot="1" x14ac:dyDescent="0.2">
      <c r="B242" s="291"/>
      <c r="C242" s="29"/>
      <c r="D242" s="187"/>
      <c r="E242" s="58"/>
      <c r="F242" s="190"/>
      <c r="G242" s="190"/>
      <c r="H242" s="190"/>
      <c r="I242" s="58"/>
      <c r="J242" s="58"/>
      <c r="K242" s="189"/>
      <c r="L242" s="259"/>
      <c r="M242" s="259"/>
      <c r="N242" s="58"/>
      <c r="O242" s="30"/>
      <c r="P242" s="58"/>
      <c r="Q242" s="30"/>
      <c r="R242" s="185"/>
      <c r="S242" s="206"/>
      <c r="T242" s="291"/>
      <c r="U242" s="29"/>
      <c r="V242" s="187"/>
      <c r="W242" s="58"/>
      <c r="X242" s="190"/>
      <c r="Y242" s="190"/>
      <c r="Z242" s="190"/>
      <c r="AA242" s="58"/>
      <c r="AB242" s="58"/>
      <c r="AC242" s="189"/>
      <c r="AD242" s="259"/>
      <c r="AE242" s="259"/>
      <c r="AF242" s="58"/>
      <c r="AG242" s="30"/>
      <c r="AH242" s="58"/>
      <c r="AI242" s="30"/>
      <c r="AJ242" s="185"/>
      <c r="AK242" s="208"/>
      <c r="AL242" s="291"/>
      <c r="AM242" s="124" t="str">
        <f t="shared" si="24"/>
        <v/>
      </c>
      <c r="AN242" s="125" t="str">
        <f t="shared" si="25"/>
        <v/>
      </c>
      <c r="AO242" s="125" t="str">
        <f t="shared" si="26"/>
        <v/>
      </c>
      <c r="AP242" s="125" t="str">
        <f t="shared" si="27"/>
        <v/>
      </c>
      <c r="AQ242" s="126" t="str">
        <f t="shared" si="28"/>
        <v/>
      </c>
      <c r="AR242" s="39"/>
      <c r="AS242" s="234"/>
      <c r="AT242" s="39"/>
    </row>
    <row r="243" spans="2:46" ht="13.5" customHeight="1" x14ac:dyDescent="0.15">
      <c r="B243" s="289" t="s">
        <v>114</v>
      </c>
      <c r="C243" s="27" t="s">
        <v>34</v>
      </c>
      <c r="D243" s="41"/>
      <c r="E243" s="57"/>
      <c r="F243" s="98"/>
      <c r="G243" s="98"/>
      <c r="H243" s="98"/>
      <c r="I243" s="62"/>
      <c r="J243" s="62"/>
      <c r="K243" s="63"/>
      <c r="L243" s="258"/>
      <c r="M243" s="258"/>
      <c r="N243" s="57"/>
      <c r="O243" s="28"/>
      <c r="P243" s="57"/>
      <c r="Q243" s="28"/>
      <c r="R243" s="133"/>
      <c r="S243" s="206"/>
      <c r="T243" s="289" t="s">
        <v>114</v>
      </c>
      <c r="U243" s="27" t="s">
        <v>34</v>
      </c>
      <c r="V243" s="41"/>
      <c r="W243" s="57"/>
      <c r="X243" s="98"/>
      <c r="Y243" s="98"/>
      <c r="Z243" s="98"/>
      <c r="AA243" s="62"/>
      <c r="AB243" s="62"/>
      <c r="AC243" s="63"/>
      <c r="AD243" s="258"/>
      <c r="AE243" s="258"/>
      <c r="AF243" s="57"/>
      <c r="AG243" s="28"/>
      <c r="AH243" s="57"/>
      <c r="AI243" s="28"/>
      <c r="AJ243" s="133"/>
      <c r="AK243" s="208"/>
      <c r="AL243" s="289" t="s">
        <v>114</v>
      </c>
      <c r="AM243" s="121" t="str">
        <f t="shared" si="24"/>
        <v/>
      </c>
      <c r="AN243" s="97" t="str">
        <f t="shared" si="25"/>
        <v/>
      </c>
      <c r="AO243" s="97" t="str">
        <f t="shared" si="26"/>
        <v/>
      </c>
      <c r="AP243" s="97" t="str">
        <f t="shared" si="27"/>
        <v/>
      </c>
      <c r="AQ243" s="122" t="str">
        <f t="shared" si="28"/>
        <v/>
      </c>
      <c r="AR243" s="39"/>
      <c r="AS243" s="234"/>
      <c r="AT243" s="39"/>
    </row>
    <row r="244" spans="2:46" ht="13.5" customHeight="1" x14ac:dyDescent="0.15">
      <c r="B244" s="290"/>
      <c r="C244" s="29" t="s">
        <v>35</v>
      </c>
      <c r="D244" s="187"/>
      <c r="E244" s="58"/>
      <c r="F244" s="188"/>
      <c r="G244" s="188"/>
      <c r="H244" s="188"/>
      <c r="I244" s="64"/>
      <c r="J244" s="64"/>
      <c r="K244" s="189"/>
      <c r="L244" s="259"/>
      <c r="M244" s="259"/>
      <c r="N244" s="58"/>
      <c r="O244" s="30"/>
      <c r="P244" s="58"/>
      <c r="Q244" s="30"/>
      <c r="R244" s="134"/>
      <c r="S244" s="206"/>
      <c r="T244" s="290"/>
      <c r="U244" s="29" t="s">
        <v>35</v>
      </c>
      <c r="V244" s="187"/>
      <c r="W244" s="58"/>
      <c r="X244" s="188"/>
      <c r="Y244" s="188"/>
      <c r="Z244" s="188"/>
      <c r="AA244" s="64"/>
      <c r="AB244" s="64"/>
      <c r="AC244" s="189"/>
      <c r="AD244" s="259"/>
      <c r="AE244" s="259"/>
      <c r="AF244" s="58"/>
      <c r="AG244" s="30"/>
      <c r="AH244" s="58"/>
      <c r="AI244" s="30"/>
      <c r="AJ244" s="134"/>
      <c r="AK244" s="208"/>
      <c r="AL244" s="290"/>
      <c r="AM244" s="88" t="str">
        <f t="shared" si="24"/>
        <v/>
      </c>
      <c r="AN244" s="123" t="str">
        <f t="shared" si="25"/>
        <v/>
      </c>
      <c r="AO244" s="123" t="str">
        <f t="shared" si="26"/>
        <v/>
      </c>
      <c r="AP244" s="123" t="str">
        <f t="shared" si="27"/>
        <v/>
      </c>
      <c r="AQ244" s="89" t="str">
        <f t="shared" si="28"/>
        <v/>
      </c>
      <c r="AR244" s="39"/>
      <c r="AS244" s="234"/>
      <c r="AT244" s="39"/>
    </row>
    <row r="245" spans="2:46" ht="13.5" customHeight="1" x14ac:dyDescent="0.15">
      <c r="B245" s="290"/>
      <c r="C245" s="29" t="s">
        <v>36</v>
      </c>
      <c r="D245" s="187"/>
      <c r="E245" s="58"/>
      <c r="F245" s="188"/>
      <c r="G245" s="188"/>
      <c r="H245" s="188"/>
      <c r="I245" s="64"/>
      <c r="J245" s="64"/>
      <c r="K245" s="189"/>
      <c r="L245" s="259"/>
      <c r="M245" s="259"/>
      <c r="N245" s="58"/>
      <c r="O245" s="30"/>
      <c r="P245" s="58"/>
      <c r="Q245" s="30"/>
      <c r="R245" s="134"/>
      <c r="S245" s="206"/>
      <c r="T245" s="290"/>
      <c r="U245" s="29" t="s">
        <v>36</v>
      </c>
      <c r="V245" s="187"/>
      <c r="W245" s="58"/>
      <c r="X245" s="188"/>
      <c r="Y245" s="188"/>
      <c r="Z245" s="188"/>
      <c r="AA245" s="64"/>
      <c r="AB245" s="64"/>
      <c r="AC245" s="189"/>
      <c r="AD245" s="259"/>
      <c r="AE245" s="259"/>
      <c r="AF245" s="58"/>
      <c r="AG245" s="30"/>
      <c r="AH245" s="58"/>
      <c r="AI245" s="30"/>
      <c r="AJ245" s="134"/>
      <c r="AK245" s="208"/>
      <c r="AL245" s="290"/>
      <c r="AM245" s="88" t="str">
        <f t="shared" si="24"/>
        <v/>
      </c>
      <c r="AN245" s="123" t="str">
        <f t="shared" si="25"/>
        <v/>
      </c>
      <c r="AO245" s="123" t="str">
        <f t="shared" si="26"/>
        <v/>
      </c>
      <c r="AP245" s="123" t="str">
        <f t="shared" si="27"/>
        <v/>
      </c>
      <c r="AQ245" s="89" t="str">
        <f t="shared" si="28"/>
        <v/>
      </c>
      <c r="AR245" s="39"/>
      <c r="AS245" s="234"/>
      <c r="AT245" s="39"/>
    </row>
    <row r="246" spans="2:46" ht="13.5" customHeight="1" x14ac:dyDescent="0.15">
      <c r="B246" s="290"/>
      <c r="C246" s="29" t="s">
        <v>38</v>
      </c>
      <c r="D246" s="187"/>
      <c r="E246" s="58"/>
      <c r="F246" s="188"/>
      <c r="G246" s="188"/>
      <c r="H246" s="188"/>
      <c r="I246" s="64"/>
      <c r="J246" s="64"/>
      <c r="K246" s="189"/>
      <c r="L246" s="259"/>
      <c r="M246" s="259"/>
      <c r="N246" s="58"/>
      <c r="O246" s="30"/>
      <c r="P246" s="58"/>
      <c r="Q246" s="30"/>
      <c r="R246" s="134"/>
      <c r="S246" s="206"/>
      <c r="T246" s="290"/>
      <c r="U246" s="29" t="s">
        <v>38</v>
      </c>
      <c r="V246" s="187"/>
      <c r="W246" s="58"/>
      <c r="X246" s="188"/>
      <c r="Y246" s="188"/>
      <c r="Z246" s="188"/>
      <c r="AA246" s="64"/>
      <c r="AB246" s="64"/>
      <c r="AC246" s="189"/>
      <c r="AD246" s="259"/>
      <c r="AE246" s="259"/>
      <c r="AF246" s="58"/>
      <c r="AG246" s="30"/>
      <c r="AH246" s="58"/>
      <c r="AI246" s="30"/>
      <c r="AJ246" s="134"/>
      <c r="AK246" s="208"/>
      <c r="AL246" s="290"/>
      <c r="AM246" s="88" t="str">
        <f t="shared" si="24"/>
        <v/>
      </c>
      <c r="AN246" s="123" t="str">
        <f t="shared" si="25"/>
        <v/>
      </c>
      <c r="AO246" s="123" t="str">
        <f t="shared" si="26"/>
        <v/>
      </c>
      <c r="AP246" s="123" t="str">
        <f t="shared" si="27"/>
        <v/>
      </c>
      <c r="AQ246" s="89" t="str">
        <f t="shared" si="28"/>
        <v/>
      </c>
      <c r="AR246" s="39"/>
      <c r="AS246" s="234"/>
      <c r="AT246" s="39"/>
    </row>
    <row r="247" spans="2:46" ht="13.5" customHeight="1" thickBot="1" x14ac:dyDescent="0.2">
      <c r="B247" s="291"/>
      <c r="C247" s="29"/>
      <c r="D247" s="187"/>
      <c r="E247" s="58"/>
      <c r="F247" s="190"/>
      <c r="G247" s="190"/>
      <c r="H247" s="190"/>
      <c r="I247" s="58"/>
      <c r="J247" s="58"/>
      <c r="K247" s="189"/>
      <c r="L247" s="259"/>
      <c r="M247" s="259"/>
      <c r="N247" s="58"/>
      <c r="O247" s="30"/>
      <c r="P247" s="58"/>
      <c r="Q247" s="30"/>
      <c r="R247" s="185"/>
      <c r="S247" s="206"/>
      <c r="T247" s="291"/>
      <c r="U247" s="29"/>
      <c r="V247" s="187"/>
      <c r="W247" s="58"/>
      <c r="X247" s="190"/>
      <c r="Y247" s="190"/>
      <c r="Z247" s="190"/>
      <c r="AA247" s="58"/>
      <c r="AB247" s="58"/>
      <c r="AC247" s="189"/>
      <c r="AD247" s="259"/>
      <c r="AE247" s="259"/>
      <c r="AF247" s="58"/>
      <c r="AG247" s="30"/>
      <c r="AH247" s="58"/>
      <c r="AI247" s="30"/>
      <c r="AJ247" s="185"/>
      <c r="AK247" s="208"/>
      <c r="AL247" s="291"/>
      <c r="AM247" s="124" t="str">
        <f t="shared" si="24"/>
        <v/>
      </c>
      <c r="AN247" s="125" t="str">
        <f t="shared" si="25"/>
        <v/>
      </c>
      <c r="AO247" s="125" t="str">
        <f t="shared" si="26"/>
        <v/>
      </c>
      <c r="AP247" s="125" t="str">
        <f t="shared" si="27"/>
        <v/>
      </c>
      <c r="AQ247" s="126" t="str">
        <f t="shared" si="28"/>
        <v/>
      </c>
      <c r="AR247" s="39"/>
      <c r="AS247" s="234"/>
      <c r="AT247" s="39"/>
    </row>
    <row r="248" spans="2:46" ht="13.5" customHeight="1" x14ac:dyDescent="0.15">
      <c r="B248" s="289" t="s">
        <v>115</v>
      </c>
      <c r="C248" s="27" t="s">
        <v>34</v>
      </c>
      <c r="D248" s="41"/>
      <c r="E248" s="57"/>
      <c r="F248" s="98"/>
      <c r="G248" s="98"/>
      <c r="H248" s="98"/>
      <c r="I248" s="62"/>
      <c r="J248" s="62"/>
      <c r="K248" s="63"/>
      <c r="L248" s="258"/>
      <c r="M248" s="258"/>
      <c r="N248" s="57"/>
      <c r="O248" s="28"/>
      <c r="P248" s="57"/>
      <c r="Q248" s="28"/>
      <c r="R248" s="133"/>
      <c r="S248" s="206"/>
      <c r="T248" s="289" t="s">
        <v>115</v>
      </c>
      <c r="U248" s="27" t="s">
        <v>34</v>
      </c>
      <c r="V248" s="41"/>
      <c r="W248" s="57"/>
      <c r="X248" s="98"/>
      <c r="Y248" s="98"/>
      <c r="Z248" s="98"/>
      <c r="AA248" s="62"/>
      <c r="AB248" s="62"/>
      <c r="AC248" s="63"/>
      <c r="AD248" s="258"/>
      <c r="AE248" s="258"/>
      <c r="AF248" s="57"/>
      <c r="AG248" s="28"/>
      <c r="AH248" s="57"/>
      <c r="AI248" s="28"/>
      <c r="AJ248" s="133"/>
      <c r="AK248" s="208"/>
      <c r="AL248" s="289" t="s">
        <v>115</v>
      </c>
      <c r="AM248" s="121" t="str">
        <f t="shared" si="24"/>
        <v/>
      </c>
      <c r="AN248" s="97" t="str">
        <f t="shared" si="25"/>
        <v/>
      </c>
      <c r="AO248" s="97" t="str">
        <f t="shared" si="26"/>
        <v/>
      </c>
      <c r="AP248" s="97" t="str">
        <f t="shared" si="27"/>
        <v/>
      </c>
      <c r="AQ248" s="122" t="str">
        <f t="shared" si="28"/>
        <v/>
      </c>
      <c r="AR248" s="39"/>
      <c r="AS248" s="234"/>
      <c r="AT248" s="39"/>
    </row>
    <row r="249" spans="2:46" ht="13.5" customHeight="1" x14ac:dyDescent="0.15">
      <c r="B249" s="290"/>
      <c r="C249" s="29" t="s">
        <v>35</v>
      </c>
      <c r="D249" s="187"/>
      <c r="E249" s="58"/>
      <c r="F249" s="188"/>
      <c r="G249" s="188"/>
      <c r="H249" s="188"/>
      <c r="I249" s="64"/>
      <c r="J249" s="64"/>
      <c r="K249" s="189"/>
      <c r="L249" s="259"/>
      <c r="M249" s="259"/>
      <c r="N249" s="58"/>
      <c r="O249" s="30"/>
      <c r="P249" s="58"/>
      <c r="Q249" s="30"/>
      <c r="R249" s="134"/>
      <c r="S249" s="206"/>
      <c r="T249" s="290"/>
      <c r="U249" s="29" t="s">
        <v>35</v>
      </c>
      <c r="V249" s="187"/>
      <c r="W249" s="58"/>
      <c r="X249" s="188"/>
      <c r="Y249" s="188"/>
      <c r="Z249" s="188"/>
      <c r="AA249" s="64"/>
      <c r="AB249" s="64"/>
      <c r="AC249" s="189"/>
      <c r="AD249" s="259"/>
      <c r="AE249" s="259"/>
      <c r="AF249" s="58"/>
      <c r="AG249" s="30"/>
      <c r="AH249" s="58"/>
      <c r="AI249" s="30"/>
      <c r="AJ249" s="134"/>
      <c r="AK249" s="208"/>
      <c r="AL249" s="290"/>
      <c r="AM249" s="88" t="str">
        <f t="shared" si="24"/>
        <v/>
      </c>
      <c r="AN249" s="123" t="str">
        <f t="shared" si="25"/>
        <v/>
      </c>
      <c r="AO249" s="123" t="str">
        <f t="shared" si="26"/>
        <v/>
      </c>
      <c r="AP249" s="123" t="str">
        <f t="shared" si="27"/>
        <v/>
      </c>
      <c r="AQ249" s="89" t="str">
        <f t="shared" si="28"/>
        <v/>
      </c>
      <c r="AR249" s="39"/>
      <c r="AS249" s="234"/>
      <c r="AT249" s="39"/>
    </row>
    <row r="250" spans="2:46" ht="13.5" customHeight="1" x14ac:dyDescent="0.15">
      <c r="B250" s="290"/>
      <c r="C250" s="29" t="s">
        <v>36</v>
      </c>
      <c r="D250" s="187"/>
      <c r="E250" s="58"/>
      <c r="F250" s="188"/>
      <c r="G250" s="188"/>
      <c r="H250" s="188"/>
      <c r="I250" s="64"/>
      <c r="J250" s="64"/>
      <c r="K250" s="189"/>
      <c r="L250" s="259"/>
      <c r="M250" s="259"/>
      <c r="N250" s="58"/>
      <c r="O250" s="30"/>
      <c r="P250" s="58"/>
      <c r="Q250" s="30"/>
      <c r="R250" s="134"/>
      <c r="S250" s="206"/>
      <c r="T250" s="290"/>
      <c r="U250" s="29" t="s">
        <v>36</v>
      </c>
      <c r="V250" s="187"/>
      <c r="W250" s="58"/>
      <c r="X250" s="188"/>
      <c r="Y250" s="188"/>
      <c r="Z250" s="188"/>
      <c r="AA250" s="64"/>
      <c r="AB250" s="64"/>
      <c r="AC250" s="189"/>
      <c r="AD250" s="259"/>
      <c r="AE250" s="259"/>
      <c r="AF250" s="58"/>
      <c r="AG250" s="30"/>
      <c r="AH250" s="58"/>
      <c r="AI250" s="30"/>
      <c r="AJ250" s="134"/>
      <c r="AK250" s="208"/>
      <c r="AL250" s="290"/>
      <c r="AM250" s="88" t="str">
        <f t="shared" si="24"/>
        <v/>
      </c>
      <c r="AN250" s="123" t="str">
        <f t="shared" si="25"/>
        <v/>
      </c>
      <c r="AO250" s="123" t="str">
        <f t="shared" si="26"/>
        <v/>
      </c>
      <c r="AP250" s="123" t="str">
        <f t="shared" si="27"/>
        <v/>
      </c>
      <c r="AQ250" s="89" t="str">
        <f t="shared" si="28"/>
        <v/>
      </c>
      <c r="AR250" s="39"/>
      <c r="AS250" s="234"/>
      <c r="AT250" s="39"/>
    </row>
    <row r="251" spans="2:46" ht="13.5" customHeight="1" x14ac:dyDescent="0.15">
      <c r="B251" s="290"/>
      <c r="C251" s="29" t="s">
        <v>38</v>
      </c>
      <c r="D251" s="187"/>
      <c r="E251" s="58"/>
      <c r="F251" s="188"/>
      <c r="G251" s="188"/>
      <c r="H251" s="188"/>
      <c r="I251" s="64"/>
      <c r="J251" s="64"/>
      <c r="K251" s="189"/>
      <c r="L251" s="259"/>
      <c r="M251" s="259"/>
      <c r="N251" s="58"/>
      <c r="O251" s="30"/>
      <c r="P251" s="58"/>
      <c r="Q251" s="30"/>
      <c r="R251" s="134"/>
      <c r="S251" s="206"/>
      <c r="T251" s="290"/>
      <c r="U251" s="29" t="s">
        <v>38</v>
      </c>
      <c r="V251" s="187"/>
      <c r="W251" s="58"/>
      <c r="X251" s="188"/>
      <c r="Y251" s="188"/>
      <c r="Z251" s="188"/>
      <c r="AA251" s="64"/>
      <c r="AB251" s="64"/>
      <c r="AC251" s="189"/>
      <c r="AD251" s="259"/>
      <c r="AE251" s="259"/>
      <c r="AF251" s="58"/>
      <c r="AG251" s="30"/>
      <c r="AH251" s="58"/>
      <c r="AI251" s="30"/>
      <c r="AJ251" s="134"/>
      <c r="AK251" s="208"/>
      <c r="AL251" s="290"/>
      <c r="AM251" s="88" t="str">
        <f t="shared" si="24"/>
        <v/>
      </c>
      <c r="AN251" s="123" t="str">
        <f t="shared" si="25"/>
        <v/>
      </c>
      <c r="AO251" s="123" t="str">
        <f t="shared" si="26"/>
        <v/>
      </c>
      <c r="AP251" s="123" t="str">
        <f t="shared" si="27"/>
        <v/>
      </c>
      <c r="AQ251" s="89" t="str">
        <f t="shared" si="28"/>
        <v/>
      </c>
      <c r="AR251" s="39"/>
      <c r="AS251" s="234"/>
      <c r="AT251" s="39"/>
    </row>
    <row r="252" spans="2:46" ht="13.5" customHeight="1" thickBot="1" x14ac:dyDescent="0.2">
      <c r="B252" s="291"/>
      <c r="C252" s="29"/>
      <c r="D252" s="187"/>
      <c r="E252" s="58"/>
      <c r="F252" s="190"/>
      <c r="G252" s="190"/>
      <c r="H252" s="190"/>
      <c r="I252" s="58"/>
      <c r="J252" s="58"/>
      <c r="K252" s="189"/>
      <c r="L252" s="259"/>
      <c r="M252" s="259"/>
      <c r="N252" s="58"/>
      <c r="O252" s="30"/>
      <c r="P252" s="58"/>
      <c r="Q252" s="30"/>
      <c r="R252" s="185"/>
      <c r="S252" s="206"/>
      <c r="T252" s="291"/>
      <c r="U252" s="29"/>
      <c r="V252" s="187"/>
      <c r="W252" s="58"/>
      <c r="X252" s="190"/>
      <c r="Y252" s="190"/>
      <c r="Z252" s="190"/>
      <c r="AA252" s="58"/>
      <c r="AB252" s="58"/>
      <c r="AC252" s="189"/>
      <c r="AD252" s="259"/>
      <c r="AE252" s="259"/>
      <c r="AF252" s="58"/>
      <c r="AG252" s="30"/>
      <c r="AH252" s="58"/>
      <c r="AI252" s="30"/>
      <c r="AJ252" s="185"/>
      <c r="AK252" s="208"/>
      <c r="AL252" s="291"/>
      <c r="AM252" s="124" t="str">
        <f t="shared" si="24"/>
        <v/>
      </c>
      <c r="AN252" s="125" t="str">
        <f t="shared" si="25"/>
        <v/>
      </c>
      <c r="AO252" s="125" t="str">
        <f t="shared" si="26"/>
        <v/>
      </c>
      <c r="AP252" s="125" t="str">
        <f t="shared" si="27"/>
        <v/>
      </c>
      <c r="AQ252" s="126" t="str">
        <f t="shared" si="28"/>
        <v/>
      </c>
      <c r="AR252" s="39"/>
      <c r="AS252" s="234"/>
      <c r="AT252" s="39"/>
    </row>
    <row r="253" spans="2:46" ht="13.5" customHeight="1" x14ac:dyDescent="0.15">
      <c r="B253" s="289" t="s">
        <v>116</v>
      </c>
      <c r="C253" s="27" t="s">
        <v>34</v>
      </c>
      <c r="D253" s="41"/>
      <c r="E253" s="57"/>
      <c r="F253" s="98"/>
      <c r="G253" s="98"/>
      <c r="H253" s="98"/>
      <c r="I253" s="62"/>
      <c r="J253" s="62"/>
      <c r="K253" s="63"/>
      <c r="L253" s="258"/>
      <c r="M253" s="258"/>
      <c r="N253" s="57"/>
      <c r="O253" s="28"/>
      <c r="P253" s="57"/>
      <c r="Q253" s="28"/>
      <c r="R253" s="133"/>
      <c r="S253" s="206"/>
      <c r="T253" s="289" t="s">
        <v>116</v>
      </c>
      <c r="U253" s="27" t="s">
        <v>34</v>
      </c>
      <c r="V253" s="41"/>
      <c r="W253" s="57"/>
      <c r="X253" s="98"/>
      <c r="Y253" s="98"/>
      <c r="Z253" s="98"/>
      <c r="AA253" s="62"/>
      <c r="AB253" s="62"/>
      <c r="AC253" s="63"/>
      <c r="AD253" s="258"/>
      <c r="AE253" s="258"/>
      <c r="AF253" s="57"/>
      <c r="AG253" s="28"/>
      <c r="AH253" s="57"/>
      <c r="AI253" s="28"/>
      <c r="AJ253" s="133"/>
      <c r="AK253" s="208"/>
      <c r="AL253" s="289" t="s">
        <v>116</v>
      </c>
      <c r="AM253" s="121" t="str">
        <f t="shared" si="24"/>
        <v/>
      </c>
      <c r="AN253" s="97" t="str">
        <f t="shared" si="25"/>
        <v/>
      </c>
      <c r="AO253" s="97" t="str">
        <f t="shared" si="26"/>
        <v/>
      </c>
      <c r="AP253" s="97" t="str">
        <f t="shared" si="27"/>
        <v/>
      </c>
      <c r="AQ253" s="122" t="str">
        <f t="shared" si="28"/>
        <v/>
      </c>
      <c r="AR253" s="39"/>
      <c r="AS253" s="234"/>
      <c r="AT253" s="39"/>
    </row>
    <row r="254" spans="2:46" ht="13.5" customHeight="1" x14ac:dyDescent="0.15">
      <c r="B254" s="290"/>
      <c r="C254" s="29" t="s">
        <v>35</v>
      </c>
      <c r="D254" s="187"/>
      <c r="E254" s="58"/>
      <c r="F254" s="188"/>
      <c r="G254" s="188"/>
      <c r="H254" s="188"/>
      <c r="I254" s="64"/>
      <c r="J254" s="64"/>
      <c r="K254" s="189"/>
      <c r="L254" s="259"/>
      <c r="M254" s="259"/>
      <c r="N254" s="58"/>
      <c r="O254" s="30"/>
      <c r="P254" s="58"/>
      <c r="Q254" s="30"/>
      <c r="R254" s="134"/>
      <c r="S254" s="206"/>
      <c r="T254" s="290"/>
      <c r="U254" s="29" t="s">
        <v>35</v>
      </c>
      <c r="V254" s="187"/>
      <c r="W254" s="58"/>
      <c r="X254" s="188"/>
      <c r="Y254" s="188"/>
      <c r="Z254" s="188"/>
      <c r="AA254" s="64"/>
      <c r="AB254" s="64"/>
      <c r="AC254" s="189"/>
      <c r="AD254" s="259"/>
      <c r="AE254" s="259"/>
      <c r="AF254" s="58"/>
      <c r="AG254" s="30"/>
      <c r="AH254" s="58"/>
      <c r="AI254" s="30"/>
      <c r="AJ254" s="134"/>
      <c r="AK254" s="208"/>
      <c r="AL254" s="290"/>
      <c r="AM254" s="88" t="str">
        <f t="shared" si="24"/>
        <v/>
      </c>
      <c r="AN254" s="123" t="str">
        <f t="shared" si="25"/>
        <v/>
      </c>
      <c r="AO254" s="123" t="str">
        <f t="shared" si="26"/>
        <v/>
      </c>
      <c r="AP254" s="123" t="str">
        <f t="shared" si="27"/>
        <v/>
      </c>
      <c r="AQ254" s="89" t="str">
        <f t="shared" si="28"/>
        <v/>
      </c>
      <c r="AR254" s="39"/>
      <c r="AS254" s="234"/>
      <c r="AT254" s="39"/>
    </row>
    <row r="255" spans="2:46" ht="13.5" customHeight="1" x14ac:dyDescent="0.15">
      <c r="B255" s="290"/>
      <c r="C255" s="29" t="s">
        <v>36</v>
      </c>
      <c r="D255" s="187"/>
      <c r="E255" s="58"/>
      <c r="F255" s="188"/>
      <c r="G255" s="188"/>
      <c r="H255" s="188"/>
      <c r="I255" s="64"/>
      <c r="J255" s="64"/>
      <c r="K255" s="189"/>
      <c r="L255" s="259"/>
      <c r="M255" s="259"/>
      <c r="N255" s="58"/>
      <c r="O255" s="30"/>
      <c r="P255" s="58"/>
      <c r="Q255" s="30"/>
      <c r="R255" s="134"/>
      <c r="S255" s="206"/>
      <c r="T255" s="290"/>
      <c r="U255" s="29" t="s">
        <v>36</v>
      </c>
      <c r="V255" s="187"/>
      <c r="W255" s="58"/>
      <c r="X255" s="188"/>
      <c r="Y255" s="188"/>
      <c r="Z255" s="188"/>
      <c r="AA255" s="64"/>
      <c r="AB255" s="64"/>
      <c r="AC255" s="189"/>
      <c r="AD255" s="259"/>
      <c r="AE255" s="259"/>
      <c r="AF255" s="58"/>
      <c r="AG255" s="30"/>
      <c r="AH255" s="58"/>
      <c r="AI255" s="30"/>
      <c r="AJ255" s="134"/>
      <c r="AK255" s="208"/>
      <c r="AL255" s="290"/>
      <c r="AM255" s="88" t="str">
        <f t="shared" si="24"/>
        <v/>
      </c>
      <c r="AN255" s="123" t="str">
        <f t="shared" si="25"/>
        <v/>
      </c>
      <c r="AO255" s="123" t="str">
        <f t="shared" si="26"/>
        <v/>
      </c>
      <c r="AP255" s="123" t="str">
        <f t="shared" si="27"/>
        <v/>
      </c>
      <c r="AQ255" s="89" t="str">
        <f t="shared" si="28"/>
        <v/>
      </c>
      <c r="AR255" s="39"/>
      <c r="AS255" s="234"/>
      <c r="AT255" s="39"/>
    </row>
    <row r="256" spans="2:46" ht="13.5" customHeight="1" x14ac:dyDescent="0.15">
      <c r="B256" s="290"/>
      <c r="C256" s="29" t="s">
        <v>38</v>
      </c>
      <c r="D256" s="187"/>
      <c r="E256" s="58"/>
      <c r="F256" s="188"/>
      <c r="G256" s="188"/>
      <c r="H256" s="188"/>
      <c r="I256" s="64"/>
      <c r="J256" s="64"/>
      <c r="K256" s="189"/>
      <c r="L256" s="259"/>
      <c r="M256" s="259"/>
      <c r="N256" s="58"/>
      <c r="O256" s="30"/>
      <c r="P256" s="58"/>
      <c r="Q256" s="30"/>
      <c r="R256" s="134"/>
      <c r="S256" s="206"/>
      <c r="T256" s="290"/>
      <c r="U256" s="29" t="s">
        <v>38</v>
      </c>
      <c r="V256" s="187"/>
      <c r="W256" s="58"/>
      <c r="X256" s="188"/>
      <c r="Y256" s="188"/>
      <c r="Z256" s="188"/>
      <c r="AA256" s="64"/>
      <c r="AB256" s="64"/>
      <c r="AC256" s="189"/>
      <c r="AD256" s="259"/>
      <c r="AE256" s="259"/>
      <c r="AF256" s="58"/>
      <c r="AG256" s="30"/>
      <c r="AH256" s="58"/>
      <c r="AI256" s="30"/>
      <c r="AJ256" s="134"/>
      <c r="AK256" s="208"/>
      <c r="AL256" s="290"/>
      <c r="AM256" s="88" t="str">
        <f t="shared" si="24"/>
        <v/>
      </c>
      <c r="AN256" s="123" t="str">
        <f t="shared" si="25"/>
        <v/>
      </c>
      <c r="AO256" s="123" t="str">
        <f t="shared" si="26"/>
        <v/>
      </c>
      <c r="AP256" s="123" t="str">
        <f t="shared" si="27"/>
        <v/>
      </c>
      <c r="AQ256" s="89" t="str">
        <f t="shared" si="28"/>
        <v/>
      </c>
      <c r="AR256" s="39"/>
      <c r="AS256" s="234"/>
      <c r="AT256" s="39"/>
    </row>
    <row r="257" spans="2:46" ht="13.5" customHeight="1" thickBot="1" x14ac:dyDescent="0.2">
      <c r="B257" s="291"/>
      <c r="C257" s="29"/>
      <c r="D257" s="187"/>
      <c r="E257" s="58"/>
      <c r="F257" s="190"/>
      <c r="G257" s="190"/>
      <c r="H257" s="190"/>
      <c r="I257" s="58"/>
      <c r="J257" s="58"/>
      <c r="K257" s="189"/>
      <c r="L257" s="259"/>
      <c r="M257" s="259"/>
      <c r="N257" s="58"/>
      <c r="O257" s="30"/>
      <c r="P257" s="58"/>
      <c r="Q257" s="30"/>
      <c r="R257" s="185"/>
      <c r="S257" s="206"/>
      <c r="T257" s="291"/>
      <c r="U257" s="29"/>
      <c r="V257" s="187"/>
      <c r="W257" s="58"/>
      <c r="X257" s="190"/>
      <c r="Y257" s="190"/>
      <c r="Z257" s="190"/>
      <c r="AA257" s="58"/>
      <c r="AB257" s="58"/>
      <c r="AC257" s="189"/>
      <c r="AD257" s="259"/>
      <c r="AE257" s="259"/>
      <c r="AF257" s="58"/>
      <c r="AG257" s="30"/>
      <c r="AH257" s="58"/>
      <c r="AI257" s="30"/>
      <c r="AJ257" s="185"/>
      <c r="AK257" s="208"/>
      <c r="AL257" s="291"/>
      <c r="AM257" s="124" t="str">
        <f t="shared" si="24"/>
        <v/>
      </c>
      <c r="AN257" s="125" t="str">
        <f t="shared" si="25"/>
        <v/>
      </c>
      <c r="AO257" s="125" t="str">
        <f t="shared" si="26"/>
        <v/>
      </c>
      <c r="AP257" s="125" t="str">
        <f t="shared" si="27"/>
        <v/>
      </c>
      <c r="AQ257" s="126" t="str">
        <f t="shared" si="28"/>
        <v/>
      </c>
      <c r="AR257" s="39"/>
      <c r="AS257" s="234"/>
      <c r="AT257" s="39"/>
    </row>
    <row r="258" spans="2:46" ht="13.5" customHeight="1" x14ac:dyDescent="0.15">
      <c r="B258" s="289" t="s">
        <v>117</v>
      </c>
      <c r="C258" s="27" t="s">
        <v>34</v>
      </c>
      <c r="D258" s="41"/>
      <c r="E258" s="57"/>
      <c r="F258" s="98"/>
      <c r="G258" s="98"/>
      <c r="H258" s="98"/>
      <c r="I258" s="62"/>
      <c r="J258" s="62"/>
      <c r="K258" s="63"/>
      <c r="L258" s="258"/>
      <c r="M258" s="258"/>
      <c r="N258" s="57"/>
      <c r="O258" s="28"/>
      <c r="P258" s="57"/>
      <c r="Q258" s="28"/>
      <c r="R258" s="133"/>
      <c r="S258" s="206"/>
      <c r="T258" s="289" t="s">
        <v>117</v>
      </c>
      <c r="U258" s="27" t="s">
        <v>34</v>
      </c>
      <c r="V258" s="41"/>
      <c r="W258" s="57"/>
      <c r="X258" s="98"/>
      <c r="Y258" s="98"/>
      <c r="Z258" s="98"/>
      <c r="AA258" s="62"/>
      <c r="AB258" s="62"/>
      <c r="AC258" s="63"/>
      <c r="AD258" s="258"/>
      <c r="AE258" s="258"/>
      <c r="AF258" s="57"/>
      <c r="AG258" s="28"/>
      <c r="AH258" s="57"/>
      <c r="AI258" s="28"/>
      <c r="AJ258" s="133"/>
      <c r="AK258" s="208"/>
      <c r="AL258" s="289" t="s">
        <v>117</v>
      </c>
      <c r="AM258" s="121" t="str">
        <f t="shared" si="24"/>
        <v/>
      </c>
      <c r="AN258" s="97" t="str">
        <f t="shared" si="25"/>
        <v/>
      </c>
      <c r="AO258" s="97" t="str">
        <f t="shared" si="26"/>
        <v/>
      </c>
      <c r="AP258" s="97" t="str">
        <f t="shared" si="27"/>
        <v/>
      </c>
      <c r="AQ258" s="122" t="str">
        <f t="shared" si="28"/>
        <v/>
      </c>
      <c r="AR258" s="39"/>
      <c r="AS258" s="234"/>
      <c r="AT258" s="39"/>
    </row>
    <row r="259" spans="2:46" ht="13.5" customHeight="1" x14ac:dyDescent="0.15">
      <c r="B259" s="290"/>
      <c r="C259" s="29" t="s">
        <v>35</v>
      </c>
      <c r="D259" s="187"/>
      <c r="E259" s="58"/>
      <c r="F259" s="188"/>
      <c r="G259" s="188"/>
      <c r="H259" s="188"/>
      <c r="I259" s="64"/>
      <c r="J259" s="64"/>
      <c r="K259" s="189"/>
      <c r="L259" s="259"/>
      <c r="M259" s="259"/>
      <c r="N259" s="58"/>
      <c r="O259" s="30"/>
      <c r="P259" s="58"/>
      <c r="Q259" s="30"/>
      <c r="R259" s="134"/>
      <c r="S259" s="206"/>
      <c r="T259" s="290"/>
      <c r="U259" s="29" t="s">
        <v>35</v>
      </c>
      <c r="V259" s="187"/>
      <c r="W259" s="58"/>
      <c r="X259" s="188"/>
      <c r="Y259" s="188"/>
      <c r="Z259" s="188"/>
      <c r="AA259" s="64"/>
      <c r="AB259" s="64"/>
      <c r="AC259" s="189"/>
      <c r="AD259" s="259"/>
      <c r="AE259" s="259"/>
      <c r="AF259" s="58"/>
      <c r="AG259" s="30"/>
      <c r="AH259" s="58"/>
      <c r="AI259" s="30"/>
      <c r="AJ259" s="134"/>
      <c r="AK259" s="208"/>
      <c r="AL259" s="290"/>
      <c r="AM259" s="88" t="str">
        <f t="shared" si="24"/>
        <v/>
      </c>
      <c r="AN259" s="123" t="str">
        <f t="shared" si="25"/>
        <v/>
      </c>
      <c r="AO259" s="123" t="str">
        <f t="shared" si="26"/>
        <v/>
      </c>
      <c r="AP259" s="123" t="str">
        <f t="shared" si="27"/>
        <v/>
      </c>
      <c r="AQ259" s="89" t="str">
        <f t="shared" si="28"/>
        <v/>
      </c>
      <c r="AR259" s="39"/>
      <c r="AS259" s="234"/>
      <c r="AT259" s="39"/>
    </row>
    <row r="260" spans="2:46" ht="13.5" customHeight="1" x14ac:dyDescent="0.15">
      <c r="B260" s="290"/>
      <c r="C260" s="29" t="s">
        <v>36</v>
      </c>
      <c r="D260" s="187"/>
      <c r="E260" s="58"/>
      <c r="F260" s="188"/>
      <c r="G260" s="188"/>
      <c r="H260" s="188"/>
      <c r="I260" s="64"/>
      <c r="J260" s="64"/>
      <c r="K260" s="189"/>
      <c r="L260" s="259"/>
      <c r="M260" s="259"/>
      <c r="N260" s="58"/>
      <c r="O260" s="30"/>
      <c r="P260" s="58"/>
      <c r="Q260" s="30"/>
      <c r="R260" s="134"/>
      <c r="S260" s="206"/>
      <c r="T260" s="290"/>
      <c r="U260" s="29" t="s">
        <v>36</v>
      </c>
      <c r="V260" s="187"/>
      <c r="W260" s="58"/>
      <c r="X260" s="188"/>
      <c r="Y260" s="188"/>
      <c r="Z260" s="188"/>
      <c r="AA260" s="64"/>
      <c r="AB260" s="64"/>
      <c r="AC260" s="189"/>
      <c r="AD260" s="259"/>
      <c r="AE260" s="259"/>
      <c r="AF260" s="58"/>
      <c r="AG260" s="30"/>
      <c r="AH260" s="58"/>
      <c r="AI260" s="30"/>
      <c r="AJ260" s="134"/>
      <c r="AK260" s="208"/>
      <c r="AL260" s="290"/>
      <c r="AM260" s="88" t="str">
        <f t="shared" si="24"/>
        <v/>
      </c>
      <c r="AN260" s="123" t="str">
        <f t="shared" si="25"/>
        <v/>
      </c>
      <c r="AO260" s="123" t="str">
        <f t="shared" si="26"/>
        <v/>
      </c>
      <c r="AP260" s="123" t="str">
        <f t="shared" si="27"/>
        <v/>
      </c>
      <c r="AQ260" s="89" t="str">
        <f t="shared" si="28"/>
        <v/>
      </c>
      <c r="AR260" s="39"/>
      <c r="AS260" s="234"/>
      <c r="AT260" s="39"/>
    </row>
    <row r="261" spans="2:46" ht="13.5" customHeight="1" x14ac:dyDescent="0.15">
      <c r="B261" s="290"/>
      <c r="C261" s="29" t="s">
        <v>38</v>
      </c>
      <c r="D261" s="187"/>
      <c r="E261" s="58"/>
      <c r="F261" s="188"/>
      <c r="G261" s="188"/>
      <c r="H261" s="188"/>
      <c r="I261" s="64"/>
      <c r="J261" s="64"/>
      <c r="K261" s="189"/>
      <c r="L261" s="259"/>
      <c r="M261" s="259"/>
      <c r="N261" s="58"/>
      <c r="O261" s="30"/>
      <c r="P261" s="58"/>
      <c r="Q261" s="30"/>
      <c r="R261" s="134"/>
      <c r="S261" s="206"/>
      <c r="T261" s="290"/>
      <c r="U261" s="29" t="s">
        <v>38</v>
      </c>
      <c r="V261" s="187"/>
      <c r="W261" s="58"/>
      <c r="X261" s="188"/>
      <c r="Y261" s="188"/>
      <c r="Z261" s="188"/>
      <c r="AA261" s="64"/>
      <c r="AB261" s="64"/>
      <c r="AC261" s="189"/>
      <c r="AD261" s="259"/>
      <c r="AE261" s="259"/>
      <c r="AF261" s="58"/>
      <c r="AG261" s="30"/>
      <c r="AH261" s="58"/>
      <c r="AI261" s="30"/>
      <c r="AJ261" s="134"/>
      <c r="AK261" s="208"/>
      <c r="AL261" s="290"/>
      <c r="AM261" s="88" t="str">
        <f t="shared" si="24"/>
        <v/>
      </c>
      <c r="AN261" s="123" t="str">
        <f t="shared" si="25"/>
        <v/>
      </c>
      <c r="AO261" s="123" t="str">
        <f t="shared" si="26"/>
        <v/>
      </c>
      <c r="AP261" s="123" t="str">
        <f t="shared" si="27"/>
        <v/>
      </c>
      <c r="AQ261" s="89" t="str">
        <f t="shared" si="28"/>
        <v/>
      </c>
      <c r="AR261" s="39"/>
      <c r="AS261" s="234"/>
      <c r="AT261" s="39"/>
    </row>
    <row r="262" spans="2:46" ht="13.5" customHeight="1" thickBot="1" x14ac:dyDescent="0.2">
      <c r="B262" s="291"/>
      <c r="C262" s="29"/>
      <c r="D262" s="187"/>
      <c r="E262" s="58"/>
      <c r="F262" s="190"/>
      <c r="G262" s="190"/>
      <c r="H262" s="190"/>
      <c r="I262" s="58"/>
      <c r="J262" s="58"/>
      <c r="K262" s="189"/>
      <c r="L262" s="259"/>
      <c r="M262" s="259"/>
      <c r="N262" s="58"/>
      <c r="O262" s="30"/>
      <c r="P262" s="58"/>
      <c r="Q262" s="30"/>
      <c r="R262" s="185"/>
      <c r="S262" s="206"/>
      <c r="T262" s="291"/>
      <c r="U262" s="29"/>
      <c r="V262" s="187"/>
      <c r="W262" s="58"/>
      <c r="X262" s="190"/>
      <c r="Y262" s="190"/>
      <c r="Z262" s="190"/>
      <c r="AA262" s="58"/>
      <c r="AB262" s="58"/>
      <c r="AC262" s="189"/>
      <c r="AD262" s="259"/>
      <c r="AE262" s="259"/>
      <c r="AF262" s="58"/>
      <c r="AG262" s="30"/>
      <c r="AH262" s="58"/>
      <c r="AI262" s="30"/>
      <c r="AJ262" s="185"/>
      <c r="AK262" s="208"/>
      <c r="AL262" s="291"/>
      <c r="AM262" s="124" t="str">
        <f t="shared" si="24"/>
        <v/>
      </c>
      <c r="AN262" s="125" t="str">
        <f t="shared" si="25"/>
        <v/>
      </c>
      <c r="AO262" s="125" t="str">
        <f t="shared" si="26"/>
        <v/>
      </c>
      <c r="AP262" s="125" t="str">
        <f t="shared" si="27"/>
        <v/>
      </c>
      <c r="AQ262" s="126" t="str">
        <f t="shared" si="28"/>
        <v/>
      </c>
      <c r="AR262" s="39"/>
      <c r="AS262" s="234"/>
      <c r="AT262" s="39"/>
    </row>
    <row r="263" spans="2:46" ht="13.5" customHeight="1" x14ac:dyDescent="0.15">
      <c r="B263" s="289" t="s">
        <v>118</v>
      </c>
      <c r="C263" s="27" t="s">
        <v>34</v>
      </c>
      <c r="D263" s="41"/>
      <c r="E263" s="57"/>
      <c r="F263" s="98"/>
      <c r="G263" s="98"/>
      <c r="H263" s="98"/>
      <c r="I263" s="62"/>
      <c r="J263" s="62"/>
      <c r="K263" s="63"/>
      <c r="L263" s="258"/>
      <c r="M263" s="258"/>
      <c r="N263" s="57"/>
      <c r="O263" s="28"/>
      <c r="P263" s="57"/>
      <c r="Q263" s="28"/>
      <c r="R263" s="133"/>
      <c r="S263" s="206"/>
      <c r="T263" s="289" t="s">
        <v>118</v>
      </c>
      <c r="U263" s="27" t="s">
        <v>34</v>
      </c>
      <c r="V263" s="41"/>
      <c r="W263" s="57"/>
      <c r="X263" s="98"/>
      <c r="Y263" s="98"/>
      <c r="Z263" s="98"/>
      <c r="AA263" s="62"/>
      <c r="AB263" s="62"/>
      <c r="AC263" s="63"/>
      <c r="AD263" s="258"/>
      <c r="AE263" s="258"/>
      <c r="AF263" s="57"/>
      <c r="AG263" s="28"/>
      <c r="AH263" s="57"/>
      <c r="AI263" s="28"/>
      <c r="AJ263" s="133"/>
      <c r="AK263" s="208"/>
      <c r="AL263" s="289" t="s">
        <v>118</v>
      </c>
      <c r="AM263" s="121" t="str">
        <f t="shared" si="24"/>
        <v/>
      </c>
      <c r="AN263" s="97" t="str">
        <f t="shared" si="25"/>
        <v/>
      </c>
      <c r="AO263" s="97" t="str">
        <f t="shared" si="26"/>
        <v/>
      </c>
      <c r="AP263" s="97" t="str">
        <f t="shared" si="27"/>
        <v/>
      </c>
      <c r="AQ263" s="122" t="str">
        <f t="shared" si="28"/>
        <v/>
      </c>
      <c r="AR263" s="39"/>
      <c r="AS263" s="234"/>
      <c r="AT263" s="39"/>
    </row>
    <row r="264" spans="2:46" ht="13.5" customHeight="1" x14ac:dyDescent="0.15">
      <c r="B264" s="290"/>
      <c r="C264" s="29" t="s">
        <v>35</v>
      </c>
      <c r="D264" s="187"/>
      <c r="E264" s="58"/>
      <c r="F264" s="188"/>
      <c r="G264" s="188"/>
      <c r="H264" s="188"/>
      <c r="I264" s="64"/>
      <c r="J264" s="64"/>
      <c r="K264" s="189"/>
      <c r="L264" s="259"/>
      <c r="M264" s="259"/>
      <c r="N264" s="58"/>
      <c r="O264" s="30"/>
      <c r="P264" s="58"/>
      <c r="Q264" s="30"/>
      <c r="R264" s="134"/>
      <c r="S264" s="206"/>
      <c r="T264" s="290"/>
      <c r="U264" s="29" t="s">
        <v>35</v>
      </c>
      <c r="V264" s="187"/>
      <c r="W264" s="58"/>
      <c r="X264" s="188"/>
      <c r="Y264" s="188"/>
      <c r="Z264" s="188"/>
      <c r="AA264" s="64"/>
      <c r="AB264" s="64"/>
      <c r="AC264" s="189"/>
      <c r="AD264" s="259"/>
      <c r="AE264" s="259"/>
      <c r="AF264" s="58"/>
      <c r="AG264" s="30"/>
      <c r="AH264" s="58"/>
      <c r="AI264" s="30"/>
      <c r="AJ264" s="134"/>
      <c r="AK264" s="208"/>
      <c r="AL264" s="290"/>
      <c r="AM264" s="88" t="str">
        <f t="shared" si="24"/>
        <v/>
      </c>
      <c r="AN264" s="123" t="str">
        <f t="shared" si="25"/>
        <v/>
      </c>
      <c r="AO264" s="123" t="str">
        <f t="shared" si="26"/>
        <v/>
      </c>
      <c r="AP264" s="123" t="str">
        <f t="shared" si="27"/>
        <v/>
      </c>
      <c r="AQ264" s="89" t="str">
        <f t="shared" si="28"/>
        <v/>
      </c>
      <c r="AR264" s="39"/>
      <c r="AS264" s="234"/>
      <c r="AT264" s="39"/>
    </row>
    <row r="265" spans="2:46" ht="13.5" customHeight="1" x14ac:dyDescent="0.15">
      <c r="B265" s="290"/>
      <c r="C265" s="29" t="s">
        <v>36</v>
      </c>
      <c r="D265" s="187"/>
      <c r="E265" s="58"/>
      <c r="F265" s="188"/>
      <c r="G265" s="188"/>
      <c r="H265" s="188"/>
      <c r="I265" s="64"/>
      <c r="J265" s="64"/>
      <c r="K265" s="189"/>
      <c r="L265" s="259"/>
      <c r="M265" s="259"/>
      <c r="N265" s="58"/>
      <c r="O265" s="30"/>
      <c r="P265" s="58"/>
      <c r="Q265" s="30"/>
      <c r="R265" s="134"/>
      <c r="S265" s="206"/>
      <c r="T265" s="290"/>
      <c r="U265" s="29" t="s">
        <v>36</v>
      </c>
      <c r="V265" s="187"/>
      <c r="W265" s="58"/>
      <c r="X265" s="188"/>
      <c r="Y265" s="188"/>
      <c r="Z265" s="188"/>
      <c r="AA265" s="64"/>
      <c r="AB265" s="64"/>
      <c r="AC265" s="189"/>
      <c r="AD265" s="259"/>
      <c r="AE265" s="259"/>
      <c r="AF265" s="58"/>
      <c r="AG265" s="30"/>
      <c r="AH265" s="58"/>
      <c r="AI265" s="30"/>
      <c r="AJ265" s="134"/>
      <c r="AK265" s="208"/>
      <c r="AL265" s="290"/>
      <c r="AM265" s="88" t="str">
        <f t="shared" si="24"/>
        <v/>
      </c>
      <c r="AN265" s="123" t="str">
        <f t="shared" si="25"/>
        <v/>
      </c>
      <c r="AO265" s="123" t="str">
        <f t="shared" si="26"/>
        <v/>
      </c>
      <c r="AP265" s="123" t="str">
        <f t="shared" si="27"/>
        <v/>
      </c>
      <c r="AQ265" s="89" t="str">
        <f t="shared" si="28"/>
        <v/>
      </c>
      <c r="AR265" s="39"/>
      <c r="AS265" s="234"/>
      <c r="AT265" s="39"/>
    </row>
    <row r="266" spans="2:46" ht="13.5" customHeight="1" x14ac:dyDescent="0.15">
      <c r="B266" s="290"/>
      <c r="C266" s="29" t="s">
        <v>38</v>
      </c>
      <c r="D266" s="187"/>
      <c r="E266" s="58"/>
      <c r="F266" s="188"/>
      <c r="G266" s="188"/>
      <c r="H266" s="188"/>
      <c r="I266" s="64"/>
      <c r="J266" s="64"/>
      <c r="K266" s="189"/>
      <c r="L266" s="259"/>
      <c r="M266" s="259"/>
      <c r="N266" s="58"/>
      <c r="O266" s="30"/>
      <c r="P266" s="58"/>
      <c r="Q266" s="30"/>
      <c r="R266" s="134"/>
      <c r="S266" s="206"/>
      <c r="T266" s="290"/>
      <c r="U266" s="29" t="s">
        <v>38</v>
      </c>
      <c r="V266" s="187"/>
      <c r="W266" s="58"/>
      <c r="X266" s="188"/>
      <c r="Y266" s="188"/>
      <c r="Z266" s="188"/>
      <c r="AA266" s="64"/>
      <c r="AB266" s="64"/>
      <c r="AC266" s="189"/>
      <c r="AD266" s="259"/>
      <c r="AE266" s="259"/>
      <c r="AF266" s="58"/>
      <c r="AG266" s="30"/>
      <c r="AH266" s="58"/>
      <c r="AI266" s="30"/>
      <c r="AJ266" s="134"/>
      <c r="AK266" s="208"/>
      <c r="AL266" s="290"/>
      <c r="AM266" s="88" t="str">
        <f t="shared" si="24"/>
        <v/>
      </c>
      <c r="AN266" s="123" t="str">
        <f t="shared" si="25"/>
        <v/>
      </c>
      <c r="AO266" s="123" t="str">
        <f t="shared" si="26"/>
        <v/>
      </c>
      <c r="AP266" s="123" t="str">
        <f t="shared" si="27"/>
        <v/>
      </c>
      <c r="AQ266" s="89" t="str">
        <f t="shared" si="28"/>
        <v/>
      </c>
      <c r="AR266" s="39"/>
      <c r="AS266" s="234"/>
      <c r="AT266" s="39"/>
    </row>
    <row r="267" spans="2:46" ht="13.5" customHeight="1" thickBot="1" x14ac:dyDescent="0.2">
      <c r="B267" s="291"/>
      <c r="C267" s="29"/>
      <c r="D267" s="187"/>
      <c r="E267" s="58"/>
      <c r="F267" s="190"/>
      <c r="G267" s="190"/>
      <c r="H267" s="190"/>
      <c r="I267" s="58"/>
      <c r="J267" s="58"/>
      <c r="K267" s="189"/>
      <c r="L267" s="259"/>
      <c r="M267" s="259"/>
      <c r="N267" s="58"/>
      <c r="O267" s="30"/>
      <c r="P267" s="58"/>
      <c r="Q267" s="30"/>
      <c r="R267" s="185"/>
      <c r="S267" s="206"/>
      <c r="T267" s="291"/>
      <c r="U267" s="29"/>
      <c r="V267" s="187"/>
      <c r="W267" s="58"/>
      <c r="X267" s="190"/>
      <c r="Y267" s="190"/>
      <c r="Z267" s="190"/>
      <c r="AA267" s="58"/>
      <c r="AB267" s="58"/>
      <c r="AC267" s="189"/>
      <c r="AD267" s="259"/>
      <c r="AE267" s="259"/>
      <c r="AF267" s="58"/>
      <c r="AG267" s="30"/>
      <c r="AH267" s="58"/>
      <c r="AI267" s="30"/>
      <c r="AJ267" s="185"/>
      <c r="AK267" s="208"/>
      <c r="AL267" s="291"/>
      <c r="AM267" s="124" t="str">
        <f t="shared" si="24"/>
        <v/>
      </c>
      <c r="AN267" s="125" t="str">
        <f t="shared" si="25"/>
        <v/>
      </c>
      <c r="AO267" s="125" t="str">
        <f t="shared" si="26"/>
        <v/>
      </c>
      <c r="AP267" s="125" t="str">
        <f t="shared" si="27"/>
        <v/>
      </c>
      <c r="AQ267" s="126" t="str">
        <f t="shared" si="28"/>
        <v/>
      </c>
      <c r="AR267" s="39"/>
      <c r="AS267" s="234"/>
      <c r="AT267" s="39"/>
    </row>
    <row r="268" spans="2:46" ht="13.5" customHeight="1" x14ac:dyDescent="0.15">
      <c r="B268" s="289" t="s">
        <v>119</v>
      </c>
      <c r="C268" s="27" t="s">
        <v>34</v>
      </c>
      <c r="D268" s="41"/>
      <c r="E268" s="57"/>
      <c r="F268" s="98"/>
      <c r="G268" s="98"/>
      <c r="H268" s="98"/>
      <c r="I268" s="62"/>
      <c r="J268" s="62"/>
      <c r="K268" s="63"/>
      <c r="L268" s="258"/>
      <c r="M268" s="258"/>
      <c r="N268" s="57"/>
      <c r="O268" s="28"/>
      <c r="P268" s="57"/>
      <c r="Q268" s="28"/>
      <c r="R268" s="133"/>
      <c r="S268" s="206"/>
      <c r="T268" s="289" t="s">
        <v>119</v>
      </c>
      <c r="U268" s="27" t="s">
        <v>34</v>
      </c>
      <c r="V268" s="41"/>
      <c r="W268" s="57"/>
      <c r="X268" s="98"/>
      <c r="Y268" s="98"/>
      <c r="Z268" s="98"/>
      <c r="AA268" s="62"/>
      <c r="AB268" s="62"/>
      <c r="AC268" s="63"/>
      <c r="AD268" s="258"/>
      <c r="AE268" s="258"/>
      <c r="AF268" s="57"/>
      <c r="AG268" s="28"/>
      <c r="AH268" s="57"/>
      <c r="AI268" s="28"/>
      <c r="AJ268" s="133"/>
      <c r="AK268" s="208"/>
      <c r="AL268" s="289" t="s">
        <v>119</v>
      </c>
      <c r="AM268" s="121" t="str">
        <f t="shared" si="24"/>
        <v/>
      </c>
      <c r="AN268" s="97" t="str">
        <f t="shared" si="25"/>
        <v/>
      </c>
      <c r="AO268" s="97" t="str">
        <f t="shared" si="26"/>
        <v/>
      </c>
      <c r="AP268" s="97" t="str">
        <f t="shared" si="27"/>
        <v/>
      </c>
      <c r="AQ268" s="122" t="str">
        <f t="shared" si="28"/>
        <v/>
      </c>
      <c r="AR268" s="39"/>
      <c r="AS268" s="234"/>
      <c r="AT268" s="39"/>
    </row>
    <row r="269" spans="2:46" ht="13.5" customHeight="1" x14ac:dyDescent="0.15">
      <c r="B269" s="290"/>
      <c r="C269" s="29" t="s">
        <v>35</v>
      </c>
      <c r="D269" s="187"/>
      <c r="E269" s="58"/>
      <c r="F269" s="188"/>
      <c r="G269" s="188"/>
      <c r="H269" s="188"/>
      <c r="I269" s="64"/>
      <c r="J269" s="64"/>
      <c r="K269" s="189"/>
      <c r="L269" s="259"/>
      <c r="M269" s="259"/>
      <c r="N269" s="58"/>
      <c r="O269" s="30"/>
      <c r="P269" s="58"/>
      <c r="Q269" s="30"/>
      <c r="R269" s="134"/>
      <c r="S269" s="206"/>
      <c r="T269" s="290"/>
      <c r="U269" s="29" t="s">
        <v>35</v>
      </c>
      <c r="V269" s="187"/>
      <c r="W269" s="58"/>
      <c r="X269" s="188"/>
      <c r="Y269" s="188"/>
      <c r="Z269" s="188"/>
      <c r="AA269" s="64"/>
      <c r="AB269" s="64"/>
      <c r="AC269" s="189"/>
      <c r="AD269" s="259"/>
      <c r="AE269" s="259"/>
      <c r="AF269" s="58"/>
      <c r="AG269" s="30"/>
      <c r="AH269" s="58"/>
      <c r="AI269" s="30"/>
      <c r="AJ269" s="134"/>
      <c r="AK269" s="208"/>
      <c r="AL269" s="290"/>
      <c r="AM269" s="88" t="str">
        <f t="shared" si="24"/>
        <v/>
      </c>
      <c r="AN269" s="123" t="str">
        <f t="shared" si="25"/>
        <v/>
      </c>
      <c r="AO269" s="123" t="str">
        <f t="shared" si="26"/>
        <v/>
      </c>
      <c r="AP269" s="123" t="str">
        <f t="shared" si="27"/>
        <v/>
      </c>
      <c r="AQ269" s="89" t="str">
        <f t="shared" si="28"/>
        <v/>
      </c>
      <c r="AR269" s="39"/>
      <c r="AS269" s="234"/>
      <c r="AT269" s="39"/>
    </row>
    <row r="270" spans="2:46" ht="13.5" customHeight="1" x14ac:dyDescent="0.15">
      <c r="B270" s="290"/>
      <c r="C270" s="29" t="s">
        <v>36</v>
      </c>
      <c r="D270" s="187"/>
      <c r="E270" s="58"/>
      <c r="F270" s="188"/>
      <c r="G270" s="188"/>
      <c r="H270" s="188"/>
      <c r="I270" s="64"/>
      <c r="J270" s="64"/>
      <c r="K270" s="189"/>
      <c r="L270" s="259"/>
      <c r="M270" s="259"/>
      <c r="N270" s="58"/>
      <c r="O270" s="30"/>
      <c r="P270" s="58"/>
      <c r="Q270" s="30"/>
      <c r="R270" s="134"/>
      <c r="S270" s="206"/>
      <c r="T270" s="290"/>
      <c r="U270" s="29" t="s">
        <v>36</v>
      </c>
      <c r="V270" s="187"/>
      <c r="W270" s="58"/>
      <c r="X270" s="188"/>
      <c r="Y270" s="188"/>
      <c r="Z270" s="188"/>
      <c r="AA270" s="64"/>
      <c r="AB270" s="64"/>
      <c r="AC270" s="189"/>
      <c r="AD270" s="259"/>
      <c r="AE270" s="259"/>
      <c r="AF270" s="58"/>
      <c r="AG270" s="30"/>
      <c r="AH270" s="58"/>
      <c r="AI270" s="30"/>
      <c r="AJ270" s="134"/>
      <c r="AK270" s="208"/>
      <c r="AL270" s="290"/>
      <c r="AM270" s="88" t="str">
        <f t="shared" si="24"/>
        <v/>
      </c>
      <c r="AN270" s="123" t="str">
        <f t="shared" si="25"/>
        <v/>
      </c>
      <c r="AO270" s="123" t="str">
        <f t="shared" si="26"/>
        <v/>
      </c>
      <c r="AP270" s="123" t="str">
        <f t="shared" si="27"/>
        <v/>
      </c>
      <c r="AQ270" s="89" t="str">
        <f t="shared" si="28"/>
        <v/>
      </c>
      <c r="AR270" s="39"/>
      <c r="AS270" s="234"/>
      <c r="AT270" s="39"/>
    </row>
    <row r="271" spans="2:46" ht="13.5" customHeight="1" x14ac:dyDescent="0.15">
      <c r="B271" s="290"/>
      <c r="C271" s="29" t="s">
        <v>38</v>
      </c>
      <c r="D271" s="187"/>
      <c r="E271" s="58"/>
      <c r="F271" s="188"/>
      <c r="G271" s="188"/>
      <c r="H271" s="188"/>
      <c r="I271" s="64"/>
      <c r="J271" s="64"/>
      <c r="K271" s="189"/>
      <c r="L271" s="259"/>
      <c r="M271" s="259"/>
      <c r="N271" s="58"/>
      <c r="O271" s="30"/>
      <c r="P271" s="58"/>
      <c r="Q271" s="30"/>
      <c r="R271" s="134"/>
      <c r="S271" s="206"/>
      <c r="T271" s="290"/>
      <c r="U271" s="29" t="s">
        <v>38</v>
      </c>
      <c r="V271" s="187"/>
      <c r="W271" s="58"/>
      <c r="X271" s="188"/>
      <c r="Y271" s="188"/>
      <c r="Z271" s="188"/>
      <c r="AA271" s="64"/>
      <c r="AB271" s="64"/>
      <c r="AC271" s="189"/>
      <c r="AD271" s="259"/>
      <c r="AE271" s="259"/>
      <c r="AF271" s="58"/>
      <c r="AG271" s="30"/>
      <c r="AH271" s="58"/>
      <c r="AI271" s="30"/>
      <c r="AJ271" s="134"/>
      <c r="AK271" s="208"/>
      <c r="AL271" s="290"/>
      <c r="AM271" s="88" t="str">
        <f t="shared" si="24"/>
        <v/>
      </c>
      <c r="AN271" s="123" t="str">
        <f t="shared" si="25"/>
        <v/>
      </c>
      <c r="AO271" s="123" t="str">
        <f t="shared" si="26"/>
        <v/>
      </c>
      <c r="AP271" s="123" t="str">
        <f t="shared" si="27"/>
        <v/>
      </c>
      <c r="AQ271" s="89" t="str">
        <f t="shared" si="28"/>
        <v/>
      </c>
      <c r="AR271" s="39"/>
      <c r="AS271" s="234"/>
      <c r="AT271" s="39"/>
    </row>
    <row r="272" spans="2:46" ht="13.5" customHeight="1" thickBot="1" x14ac:dyDescent="0.2">
      <c r="B272" s="291"/>
      <c r="C272" s="29"/>
      <c r="D272" s="187"/>
      <c r="E272" s="58"/>
      <c r="F272" s="190"/>
      <c r="G272" s="190"/>
      <c r="H272" s="190"/>
      <c r="I272" s="58"/>
      <c r="J272" s="58"/>
      <c r="K272" s="189"/>
      <c r="L272" s="259"/>
      <c r="M272" s="259"/>
      <c r="N272" s="58"/>
      <c r="O272" s="30"/>
      <c r="P272" s="58"/>
      <c r="Q272" s="30"/>
      <c r="R272" s="185"/>
      <c r="S272" s="206"/>
      <c r="T272" s="291"/>
      <c r="U272" s="29"/>
      <c r="V272" s="187"/>
      <c r="W272" s="58"/>
      <c r="X272" s="190"/>
      <c r="Y272" s="190"/>
      <c r="Z272" s="190"/>
      <c r="AA272" s="58"/>
      <c r="AB272" s="58"/>
      <c r="AC272" s="189"/>
      <c r="AD272" s="259"/>
      <c r="AE272" s="259"/>
      <c r="AF272" s="58"/>
      <c r="AG272" s="30"/>
      <c r="AH272" s="58"/>
      <c r="AI272" s="30"/>
      <c r="AJ272" s="185"/>
      <c r="AK272" s="208"/>
      <c r="AL272" s="291"/>
      <c r="AM272" s="124" t="str">
        <f t="shared" si="24"/>
        <v/>
      </c>
      <c r="AN272" s="125" t="str">
        <f t="shared" si="25"/>
        <v/>
      </c>
      <c r="AO272" s="125" t="str">
        <f t="shared" si="26"/>
        <v/>
      </c>
      <c r="AP272" s="125" t="str">
        <f t="shared" si="27"/>
        <v/>
      </c>
      <c r="AQ272" s="126" t="str">
        <f t="shared" si="28"/>
        <v/>
      </c>
      <c r="AR272" s="39"/>
      <c r="AS272" s="234"/>
      <c r="AT272" s="39"/>
    </row>
    <row r="273" spans="2:46" ht="13.5" customHeight="1" x14ac:dyDescent="0.15">
      <c r="B273" s="289" t="s">
        <v>120</v>
      </c>
      <c r="C273" s="27" t="s">
        <v>34</v>
      </c>
      <c r="D273" s="41"/>
      <c r="E273" s="57"/>
      <c r="F273" s="98"/>
      <c r="G273" s="98"/>
      <c r="H273" s="98"/>
      <c r="I273" s="62"/>
      <c r="J273" s="62"/>
      <c r="K273" s="63"/>
      <c r="L273" s="258"/>
      <c r="M273" s="258"/>
      <c r="N273" s="57"/>
      <c r="O273" s="28"/>
      <c r="P273" s="57"/>
      <c r="Q273" s="28"/>
      <c r="R273" s="133"/>
      <c r="S273" s="206"/>
      <c r="T273" s="289" t="s">
        <v>120</v>
      </c>
      <c r="U273" s="27" t="s">
        <v>34</v>
      </c>
      <c r="V273" s="41"/>
      <c r="W273" s="57"/>
      <c r="X273" s="98"/>
      <c r="Y273" s="98"/>
      <c r="Z273" s="98"/>
      <c r="AA273" s="62"/>
      <c r="AB273" s="62"/>
      <c r="AC273" s="63"/>
      <c r="AD273" s="258"/>
      <c r="AE273" s="258"/>
      <c r="AF273" s="57"/>
      <c r="AG273" s="28"/>
      <c r="AH273" s="57"/>
      <c r="AI273" s="28"/>
      <c r="AJ273" s="133"/>
      <c r="AK273" s="208"/>
      <c r="AL273" s="289" t="s">
        <v>120</v>
      </c>
      <c r="AM273" s="121" t="str">
        <f t="shared" si="24"/>
        <v/>
      </c>
      <c r="AN273" s="97" t="str">
        <f t="shared" si="25"/>
        <v/>
      </c>
      <c r="AO273" s="97" t="str">
        <f t="shared" si="26"/>
        <v/>
      </c>
      <c r="AP273" s="97" t="str">
        <f t="shared" si="27"/>
        <v/>
      </c>
      <c r="AQ273" s="122" t="str">
        <f t="shared" si="28"/>
        <v/>
      </c>
      <c r="AR273" s="39"/>
      <c r="AS273" s="234"/>
      <c r="AT273" s="39"/>
    </row>
    <row r="274" spans="2:46" ht="13.5" customHeight="1" x14ac:dyDescent="0.15">
      <c r="B274" s="290"/>
      <c r="C274" s="29" t="s">
        <v>35</v>
      </c>
      <c r="D274" s="187"/>
      <c r="E274" s="58"/>
      <c r="F274" s="188"/>
      <c r="G274" s="188"/>
      <c r="H274" s="188"/>
      <c r="I274" s="64"/>
      <c r="J274" s="64"/>
      <c r="K274" s="189"/>
      <c r="L274" s="259"/>
      <c r="M274" s="259"/>
      <c r="N274" s="58"/>
      <c r="O274" s="30"/>
      <c r="P274" s="58"/>
      <c r="Q274" s="30"/>
      <c r="R274" s="134"/>
      <c r="S274" s="206"/>
      <c r="T274" s="290"/>
      <c r="U274" s="29" t="s">
        <v>35</v>
      </c>
      <c r="V274" s="187"/>
      <c r="W274" s="58"/>
      <c r="X274" s="188"/>
      <c r="Y274" s="188"/>
      <c r="Z274" s="188"/>
      <c r="AA274" s="64"/>
      <c r="AB274" s="64"/>
      <c r="AC274" s="189"/>
      <c r="AD274" s="259"/>
      <c r="AE274" s="259"/>
      <c r="AF274" s="58"/>
      <c r="AG274" s="30"/>
      <c r="AH274" s="58"/>
      <c r="AI274" s="30"/>
      <c r="AJ274" s="134"/>
      <c r="AK274" s="208"/>
      <c r="AL274" s="290"/>
      <c r="AM274" s="88" t="str">
        <f t="shared" si="24"/>
        <v/>
      </c>
      <c r="AN274" s="123" t="str">
        <f t="shared" si="25"/>
        <v/>
      </c>
      <c r="AO274" s="123" t="str">
        <f t="shared" si="26"/>
        <v/>
      </c>
      <c r="AP274" s="123" t="str">
        <f t="shared" si="27"/>
        <v/>
      </c>
      <c r="AQ274" s="89" t="str">
        <f t="shared" si="28"/>
        <v/>
      </c>
      <c r="AR274" s="39"/>
      <c r="AS274" s="234"/>
      <c r="AT274" s="39"/>
    </row>
    <row r="275" spans="2:46" ht="13.5" customHeight="1" x14ac:dyDescent="0.15">
      <c r="B275" s="290"/>
      <c r="C275" s="29" t="s">
        <v>36</v>
      </c>
      <c r="D275" s="187"/>
      <c r="E275" s="58"/>
      <c r="F275" s="188"/>
      <c r="G275" s="188"/>
      <c r="H275" s="188"/>
      <c r="I275" s="64"/>
      <c r="J275" s="64"/>
      <c r="K275" s="189"/>
      <c r="L275" s="259"/>
      <c r="M275" s="259"/>
      <c r="N275" s="58"/>
      <c r="O275" s="30"/>
      <c r="P275" s="58"/>
      <c r="Q275" s="30"/>
      <c r="R275" s="134"/>
      <c r="S275" s="206"/>
      <c r="T275" s="290"/>
      <c r="U275" s="29" t="s">
        <v>36</v>
      </c>
      <c r="V275" s="187"/>
      <c r="W275" s="58"/>
      <c r="X275" s="188"/>
      <c r="Y275" s="188"/>
      <c r="Z275" s="188"/>
      <c r="AA275" s="64"/>
      <c r="AB275" s="64"/>
      <c r="AC275" s="189"/>
      <c r="AD275" s="259"/>
      <c r="AE275" s="259"/>
      <c r="AF275" s="58"/>
      <c r="AG275" s="30"/>
      <c r="AH275" s="58"/>
      <c r="AI275" s="30"/>
      <c r="AJ275" s="134"/>
      <c r="AK275" s="208"/>
      <c r="AL275" s="290"/>
      <c r="AM275" s="88" t="str">
        <f t="shared" si="24"/>
        <v/>
      </c>
      <c r="AN275" s="123" t="str">
        <f t="shared" si="25"/>
        <v/>
      </c>
      <c r="AO275" s="123" t="str">
        <f t="shared" si="26"/>
        <v/>
      </c>
      <c r="AP275" s="123" t="str">
        <f t="shared" si="27"/>
        <v/>
      </c>
      <c r="AQ275" s="89" t="str">
        <f t="shared" si="28"/>
        <v/>
      </c>
      <c r="AR275" s="39"/>
      <c r="AS275" s="234"/>
      <c r="AT275" s="39"/>
    </row>
    <row r="276" spans="2:46" ht="13.5" customHeight="1" x14ac:dyDescent="0.15">
      <c r="B276" s="290"/>
      <c r="C276" s="29" t="s">
        <v>38</v>
      </c>
      <c r="D276" s="187"/>
      <c r="E276" s="58"/>
      <c r="F276" s="188"/>
      <c r="G276" s="188"/>
      <c r="H276" s="188"/>
      <c r="I276" s="64"/>
      <c r="J276" s="64"/>
      <c r="K276" s="189"/>
      <c r="L276" s="259"/>
      <c r="M276" s="259"/>
      <c r="N276" s="58"/>
      <c r="O276" s="30"/>
      <c r="P276" s="58"/>
      <c r="Q276" s="30"/>
      <c r="R276" s="134"/>
      <c r="S276" s="206"/>
      <c r="T276" s="290"/>
      <c r="U276" s="29" t="s">
        <v>38</v>
      </c>
      <c r="V276" s="187"/>
      <c r="W276" s="58"/>
      <c r="X276" s="188"/>
      <c r="Y276" s="188"/>
      <c r="Z276" s="188"/>
      <c r="AA276" s="64"/>
      <c r="AB276" s="64"/>
      <c r="AC276" s="189"/>
      <c r="AD276" s="259"/>
      <c r="AE276" s="259"/>
      <c r="AF276" s="58"/>
      <c r="AG276" s="30"/>
      <c r="AH276" s="58"/>
      <c r="AI276" s="30"/>
      <c r="AJ276" s="134"/>
      <c r="AK276" s="208"/>
      <c r="AL276" s="290"/>
      <c r="AM276" s="88" t="str">
        <f t="shared" si="24"/>
        <v/>
      </c>
      <c r="AN276" s="123" t="str">
        <f t="shared" si="25"/>
        <v/>
      </c>
      <c r="AO276" s="123" t="str">
        <f t="shared" si="26"/>
        <v/>
      </c>
      <c r="AP276" s="123" t="str">
        <f t="shared" si="27"/>
        <v/>
      </c>
      <c r="AQ276" s="89" t="str">
        <f t="shared" si="28"/>
        <v/>
      </c>
      <c r="AR276" s="39"/>
      <c r="AS276" s="234"/>
      <c r="AT276" s="39"/>
    </row>
    <row r="277" spans="2:46" ht="13.5" customHeight="1" thickBot="1" x14ac:dyDescent="0.2">
      <c r="B277" s="291"/>
      <c r="C277" s="29"/>
      <c r="D277" s="187"/>
      <c r="E277" s="58"/>
      <c r="F277" s="190"/>
      <c r="G277" s="190"/>
      <c r="H277" s="190"/>
      <c r="I277" s="58"/>
      <c r="J277" s="58"/>
      <c r="K277" s="189"/>
      <c r="L277" s="259"/>
      <c r="M277" s="259"/>
      <c r="N277" s="58"/>
      <c r="O277" s="30"/>
      <c r="P277" s="58"/>
      <c r="Q277" s="30"/>
      <c r="R277" s="185"/>
      <c r="S277" s="206"/>
      <c r="T277" s="291"/>
      <c r="U277" s="29"/>
      <c r="V277" s="187"/>
      <c r="W277" s="58"/>
      <c r="X277" s="190"/>
      <c r="Y277" s="190"/>
      <c r="Z277" s="190"/>
      <c r="AA277" s="58"/>
      <c r="AB277" s="58"/>
      <c r="AC277" s="189"/>
      <c r="AD277" s="259"/>
      <c r="AE277" s="259"/>
      <c r="AF277" s="58"/>
      <c r="AG277" s="30"/>
      <c r="AH277" s="58"/>
      <c r="AI277" s="30"/>
      <c r="AJ277" s="185"/>
      <c r="AK277" s="208"/>
      <c r="AL277" s="291"/>
      <c r="AM277" s="124" t="str">
        <f t="shared" si="24"/>
        <v/>
      </c>
      <c r="AN277" s="125" t="str">
        <f t="shared" si="25"/>
        <v/>
      </c>
      <c r="AO277" s="125" t="str">
        <f t="shared" si="26"/>
        <v/>
      </c>
      <c r="AP277" s="125" t="str">
        <f t="shared" si="27"/>
        <v/>
      </c>
      <c r="AQ277" s="126" t="str">
        <f t="shared" si="28"/>
        <v/>
      </c>
      <c r="AR277" s="39"/>
      <c r="AS277" s="234"/>
      <c r="AT277" s="39"/>
    </row>
    <row r="278" spans="2:46" ht="13.5" customHeight="1" x14ac:dyDescent="0.15">
      <c r="B278" s="289" t="s">
        <v>121</v>
      </c>
      <c r="C278" s="27" t="s">
        <v>34</v>
      </c>
      <c r="D278" s="41"/>
      <c r="E278" s="57"/>
      <c r="F278" s="98"/>
      <c r="G278" s="98"/>
      <c r="H278" s="98"/>
      <c r="I278" s="62"/>
      <c r="J278" s="62"/>
      <c r="K278" s="63"/>
      <c r="L278" s="258"/>
      <c r="M278" s="258"/>
      <c r="N278" s="57"/>
      <c r="O278" s="28"/>
      <c r="P278" s="57"/>
      <c r="Q278" s="28"/>
      <c r="R278" s="133"/>
      <c r="S278" s="206"/>
      <c r="T278" s="289" t="s">
        <v>121</v>
      </c>
      <c r="U278" s="27" t="s">
        <v>34</v>
      </c>
      <c r="V278" s="41"/>
      <c r="W278" s="57"/>
      <c r="X278" s="98"/>
      <c r="Y278" s="98"/>
      <c r="Z278" s="98"/>
      <c r="AA278" s="62"/>
      <c r="AB278" s="62"/>
      <c r="AC278" s="63"/>
      <c r="AD278" s="258"/>
      <c r="AE278" s="258"/>
      <c r="AF278" s="57"/>
      <c r="AG278" s="28"/>
      <c r="AH278" s="57"/>
      <c r="AI278" s="28"/>
      <c r="AJ278" s="133"/>
      <c r="AK278" s="208"/>
      <c r="AL278" s="289" t="s">
        <v>121</v>
      </c>
      <c r="AM278" s="121" t="str">
        <f t="shared" si="24"/>
        <v/>
      </c>
      <c r="AN278" s="97" t="str">
        <f t="shared" si="25"/>
        <v/>
      </c>
      <c r="AO278" s="97" t="str">
        <f t="shared" si="26"/>
        <v/>
      </c>
      <c r="AP278" s="97" t="str">
        <f t="shared" si="27"/>
        <v/>
      </c>
      <c r="AQ278" s="122" t="str">
        <f t="shared" si="28"/>
        <v/>
      </c>
      <c r="AR278" s="39"/>
      <c r="AS278" s="234"/>
      <c r="AT278" s="39"/>
    </row>
    <row r="279" spans="2:46" ht="13.5" customHeight="1" x14ac:dyDescent="0.15">
      <c r="B279" s="290"/>
      <c r="C279" s="29" t="s">
        <v>35</v>
      </c>
      <c r="D279" s="187"/>
      <c r="E279" s="58"/>
      <c r="F279" s="188"/>
      <c r="G279" s="188"/>
      <c r="H279" s="188"/>
      <c r="I279" s="64"/>
      <c r="J279" s="64"/>
      <c r="K279" s="189"/>
      <c r="L279" s="259"/>
      <c r="M279" s="259"/>
      <c r="N279" s="58"/>
      <c r="O279" s="30"/>
      <c r="P279" s="58"/>
      <c r="Q279" s="30"/>
      <c r="R279" s="134"/>
      <c r="S279" s="206"/>
      <c r="T279" s="290"/>
      <c r="U279" s="29" t="s">
        <v>35</v>
      </c>
      <c r="V279" s="187"/>
      <c r="W279" s="58"/>
      <c r="X279" s="188"/>
      <c r="Y279" s="188"/>
      <c r="Z279" s="188"/>
      <c r="AA279" s="64"/>
      <c r="AB279" s="64"/>
      <c r="AC279" s="189"/>
      <c r="AD279" s="259"/>
      <c r="AE279" s="259"/>
      <c r="AF279" s="58"/>
      <c r="AG279" s="30"/>
      <c r="AH279" s="58"/>
      <c r="AI279" s="30"/>
      <c r="AJ279" s="134"/>
      <c r="AK279" s="208"/>
      <c r="AL279" s="290"/>
      <c r="AM279" s="88" t="str">
        <f t="shared" si="24"/>
        <v/>
      </c>
      <c r="AN279" s="123" t="str">
        <f t="shared" si="25"/>
        <v/>
      </c>
      <c r="AO279" s="123" t="str">
        <f t="shared" si="26"/>
        <v/>
      </c>
      <c r="AP279" s="123" t="str">
        <f t="shared" si="27"/>
        <v/>
      </c>
      <c r="AQ279" s="89" t="str">
        <f t="shared" si="28"/>
        <v/>
      </c>
      <c r="AR279" s="39"/>
      <c r="AS279" s="234"/>
      <c r="AT279" s="39"/>
    </row>
    <row r="280" spans="2:46" ht="13.5" customHeight="1" x14ac:dyDescent="0.15">
      <c r="B280" s="290"/>
      <c r="C280" s="29" t="s">
        <v>36</v>
      </c>
      <c r="D280" s="187"/>
      <c r="E280" s="58"/>
      <c r="F280" s="188"/>
      <c r="G280" s="188"/>
      <c r="H280" s="188"/>
      <c r="I280" s="64"/>
      <c r="J280" s="64"/>
      <c r="K280" s="189"/>
      <c r="L280" s="259"/>
      <c r="M280" s="259"/>
      <c r="N280" s="58"/>
      <c r="O280" s="30"/>
      <c r="P280" s="58"/>
      <c r="Q280" s="30"/>
      <c r="R280" s="134"/>
      <c r="S280" s="206"/>
      <c r="T280" s="290"/>
      <c r="U280" s="29" t="s">
        <v>36</v>
      </c>
      <c r="V280" s="187"/>
      <c r="W280" s="58"/>
      <c r="X280" s="188"/>
      <c r="Y280" s="188"/>
      <c r="Z280" s="188"/>
      <c r="AA280" s="64"/>
      <c r="AB280" s="64"/>
      <c r="AC280" s="189"/>
      <c r="AD280" s="259"/>
      <c r="AE280" s="259"/>
      <c r="AF280" s="58"/>
      <c r="AG280" s="30"/>
      <c r="AH280" s="58"/>
      <c r="AI280" s="30"/>
      <c r="AJ280" s="134"/>
      <c r="AK280" s="208"/>
      <c r="AL280" s="290"/>
      <c r="AM280" s="88" t="str">
        <f t="shared" si="24"/>
        <v/>
      </c>
      <c r="AN280" s="123" t="str">
        <f t="shared" si="25"/>
        <v/>
      </c>
      <c r="AO280" s="123" t="str">
        <f t="shared" si="26"/>
        <v/>
      </c>
      <c r="AP280" s="123" t="str">
        <f t="shared" si="27"/>
        <v/>
      </c>
      <c r="AQ280" s="89" t="str">
        <f t="shared" si="28"/>
        <v/>
      </c>
      <c r="AR280" s="39"/>
      <c r="AS280" s="234"/>
      <c r="AT280" s="39"/>
    </row>
    <row r="281" spans="2:46" ht="13.5" customHeight="1" x14ac:dyDescent="0.15">
      <c r="B281" s="290"/>
      <c r="C281" s="29" t="s">
        <v>38</v>
      </c>
      <c r="D281" s="187"/>
      <c r="E281" s="58"/>
      <c r="F281" s="188"/>
      <c r="G281" s="188"/>
      <c r="H281" s="188"/>
      <c r="I281" s="64"/>
      <c r="J281" s="64"/>
      <c r="K281" s="189"/>
      <c r="L281" s="259"/>
      <c r="M281" s="259"/>
      <c r="N281" s="58"/>
      <c r="O281" s="30"/>
      <c r="P281" s="58"/>
      <c r="Q281" s="30"/>
      <c r="R281" s="134"/>
      <c r="S281" s="206"/>
      <c r="T281" s="290"/>
      <c r="U281" s="29" t="s">
        <v>38</v>
      </c>
      <c r="V281" s="187"/>
      <c r="W281" s="58"/>
      <c r="X281" s="188"/>
      <c r="Y281" s="188"/>
      <c r="Z281" s="188"/>
      <c r="AA281" s="64"/>
      <c r="AB281" s="64"/>
      <c r="AC281" s="189"/>
      <c r="AD281" s="259"/>
      <c r="AE281" s="259"/>
      <c r="AF281" s="58"/>
      <c r="AG281" s="30"/>
      <c r="AH281" s="58"/>
      <c r="AI281" s="30"/>
      <c r="AJ281" s="134"/>
      <c r="AK281" s="208"/>
      <c r="AL281" s="290"/>
      <c r="AM281" s="88" t="str">
        <f t="shared" si="24"/>
        <v/>
      </c>
      <c r="AN281" s="123" t="str">
        <f t="shared" si="25"/>
        <v/>
      </c>
      <c r="AO281" s="123" t="str">
        <f t="shared" si="26"/>
        <v/>
      </c>
      <c r="AP281" s="123" t="str">
        <f t="shared" si="27"/>
        <v/>
      </c>
      <c r="AQ281" s="89" t="str">
        <f t="shared" si="28"/>
        <v/>
      </c>
      <c r="AR281" s="39"/>
      <c r="AS281" s="234"/>
      <c r="AT281" s="39"/>
    </row>
    <row r="282" spans="2:46" ht="13.5" customHeight="1" thickBot="1" x14ac:dyDescent="0.2">
      <c r="B282" s="291"/>
      <c r="C282" s="29"/>
      <c r="D282" s="187"/>
      <c r="E282" s="58"/>
      <c r="F282" s="190"/>
      <c r="G282" s="190"/>
      <c r="H282" s="190"/>
      <c r="I282" s="58"/>
      <c r="J282" s="58"/>
      <c r="K282" s="189"/>
      <c r="L282" s="259"/>
      <c r="M282" s="259"/>
      <c r="N282" s="58"/>
      <c r="O282" s="30"/>
      <c r="P282" s="58"/>
      <c r="Q282" s="30"/>
      <c r="R282" s="185"/>
      <c r="S282" s="206"/>
      <c r="T282" s="291"/>
      <c r="U282" s="29"/>
      <c r="V282" s="187"/>
      <c r="W282" s="58"/>
      <c r="X282" s="190"/>
      <c r="Y282" s="190"/>
      <c r="Z282" s="190"/>
      <c r="AA282" s="58"/>
      <c r="AB282" s="58"/>
      <c r="AC282" s="189"/>
      <c r="AD282" s="259"/>
      <c r="AE282" s="259"/>
      <c r="AF282" s="58"/>
      <c r="AG282" s="30"/>
      <c r="AH282" s="58"/>
      <c r="AI282" s="30"/>
      <c r="AJ282" s="185"/>
      <c r="AK282" s="208"/>
      <c r="AL282" s="291"/>
      <c r="AM282" s="124" t="str">
        <f t="shared" si="24"/>
        <v/>
      </c>
      <c r="AN282" s="125" t="str">
        <f t="shared" si="25"/>
        <v/>
      </c>
      <c r="AO282" s="125" t="str">
        <f t="shared" si="26"/>
        <v/>
      </c>
      <c r="AP282" s="125" t="str">
        <f t="shared" si="27"/>
        <v/>
      </c>
      <c r="AQ282" s="126" t="str">
        <f t="shared" si="28"/>
        <v/>
      </c>
      <c r="AR282" s="39"/>
      <c r="AS282" s="234"/>
      <c r="AT282" s="39"/>
    </row>
    <row r="283" spans="2:46" ht="13.5" customHeight="1" x14ac:dyDescent="0.15">
      <c r="B283" s="289" t="s">
        <v>122</v>
      </c>
      <c r="C283" s="27" t="s">
        <v>34</v>
      </c>
      <c r="D283" s="41"/>
      <c r="E283" s="57"/>
      <c r="F283" s="98"/>
      <c r="G283" s="98"/>
      <c r="H283" s="98"/>
      <c r="I283" s="62"/>
      <c r="J283" s="62"/>
      <c r="K283" s="63"/>
      <c r="L283" s="258"/>
      <c r="M283" s="258"/>
      <c r="N283" s="57"/>
      <c r="O283" s="28"/>
      <c r="P283" s="57"/>
      <c r="Q283" s="28"/>
      <c r="R283" s="133"/>
      <c r="S283" s="206"/>
      <c r="T283" s="289" t="s">
        <v>122</v>
      </c>
      <c r="U283" s="27" t="s">
        <v>34</v>
      </c>
      <c r="V283" s="41"/>
      <c r="W283" s="57"/>
      <c r="X283" s="98"/>
      <c r="Y283" s="98"/>
      <c r="Z283" s="98"/>
      <c r="AA283" s="62"/>
      <c r="AB283" s="62"/>
      <c r="AC283" s="63"/>
      <c r="AD283" s="258"/>
      <c r="AE283" s="258"/>
      <c r="AF283" s="57"/>
      <c r="AG283" s="28"/>
      <c r="AH283" s="57"/>
      <c r="AI283" s="28"/>
      <c r="AJ283" s="133"/>
      <c r="AK283" s="208"/>
      <c r="AL283" s="289" t="s">
        <v>122</v>
      </c>
      <c r="AM283" s="121" t="str">
        <f t="shared" si="24"/>
        <v/>
      </c>
      <c r="AN283" s="97" t="str">
        <f t="shared" si="25"/>
        <v/>
      </c>
      <c r="AO283" s="97" t="str">
        <f t="shared" si="26"/>
        <v/>
      </c>
      <c r="AP283" s="97" t="str">
        <f t="shared" si="27"/>
        <v/>
      </c>
      <c r="AQ283" s="122" t="str">
        <f t="shared" si="28"/>
        <v/>
      </c>
      <c r="AR283" s="39"/>
      <c r="AS283" s="234"/>
      <c r="AT283" s="39"/>
    </row>
    <row r="284" spans="2:46" ht="13.5" customHeight="1" x14ac:dyDescent="0.15">
      <c r="B284" s="290"/>
      <c r="C284" s="29" t="s">
        <v>35</v>
      </c>
      <c r="D284" s="187"/>
      <c r="E284" s="58"/>
      <c r="F284" s="188"/>
      <c r="G284" s="188"/>
      <c r="H284" s="188"/>
      <c r="I284" s="64"/>
      <c r="J284" s="64"/>
      <c r="K284" s="189"/>
      <c r="L284" s="259"/>
      <c r="M284" s="259"/>
      <c r="N284" s="58"/>
      <c r="O284" s="30"/>
      <c r="P284" s="58"/>
      <c r="Q284" s="30"/>
      <c r="R284" s="134"/>
      <c r="S284" s="206"/>
      <c r="T284" s="290"/>
      <c r="U284" s="29" t="s">
        <v>35</v>
      </c>
      <c r="V284" s="187"/>
      <c r="W284" s="58"/>
      <c r="X284" s="188"/>
      <c r="Y284" s="188"/>
      <c r="Z284" s="188"/>
      <c r="AA284" s="64"/>
      <c r="AB284" s="64"/>
      <c r="AC284" s="189"/>
      <c r="AD284" s="259"/>
      <c r="AE284" s="259"/>
      <c r="AF284" s="58"/>
      <c r="AG284" s="30"/>
      <c r="AH284" s="58"/>
      <c r="AI284" s="30"/>
      <c r="AJ284" s="134"/>
      <c r="AK284" s="208"/>
      <c r="AL284" s="290"/>
      <c r="AM284" s="88" t="str">
        <f t="shared" si="24"/>
        <v/>
      </c>
      <c r="AN284" s="123" t="str">
        <f t="shared" si="25"/>
        <v/>
      </c>
      <c r="AO284" s="123" t="str">
        <f t="shared" si="26"/>
        <v/>
      </c>
      <c r="AP284" s="123" t="str">
        <f t="shared" si="27"/>
        <v/>
      </c>
      <c r="AQ284" s="89" t="str">
        <f t="shared" si="28"/>
        <v/>
      </c>
      <c r="AR284" s="39"/>
      <c r="AS284" s="234"/>
      <c r="AT284" s="39"/>
    </row>
    <row r="285" spans="2:46" ht="13.5" customHeight="1" x14ac:dyDescent="0.15">
      <c r="B285" s="290"/>
      <c r="C285" s="29" t="s">
        <v>36</v>
      </c>
      <c r="D285" s="187"/>
      <c r="E285" s="58"/>
      <c r="F285" s="188"/>
      <c r="G285" s="188"/>
      <c r="H285" s="188"/>
      <c r="I285" s="64"/>
      <c r="J285" s="64"/>
      <c r="K285" s="189"/>
      <c r="L285" s="259"/>
      <c r="M285" s="259"/>
      <c r="N285" s="58"/>
      <c r="O285" s="30"/>
      <c r="P285" s="58"/>
      <c r="Q285" s="30"/>
      <c r="R285" s="134"/>
      <c r="S285" s="206"/>
      <c r="T285" s="290"/>
      <c r="U285" s="29" t="s">
        <v>36</v>
      </c>
      <c r="V285" s="187"/>
      <c r="W285" s="58"/>
      <c r="X285" s="188"/>
      <c r="Y285" s="188"/>
      <c r="Z285" s="188"/>
      <c r="AA285" s="64"/>
      <c r="AB285" s="64"/>
      <c r="AC285" s="189"/>
      <c r="AD285" s="259"/>
      <c r="AE285" s="259"/>
      <c r="AF285" s="58"/>
      <c r="AG285" s="30"/>
      <c r="AH285" s="58"/>
      <c r="AI285" s="30"/>
      <c r="AJ285" s="134"/>
      <c r="AK285" s="208"/>
      <c r="AL285" s="290"/>
      <c r="AM285" s="88" t="str">
        <f t="shared" si="24"/>
        <v/>
      </c>
      <c r="AN285" s="123" t="str">
        <f t="shared" si="25"/>
        <v/>
      </c>
      <c r="AO285" s="123" t="str">
        <f t="shared" si="26"/>
        <v/>
      </c>
      <c r="AP285" s="123" t="str">
        <f t="shared" si="27"/>
        <v/>
      </c>
      <c r="AQ285" s="89" t="str">
        <f t="shared" si="28"/>
        <v/>
      </c>
      <c r="AR285" s="39"/>
      <c r="AS285" s="234"/>
      <c r="AT285" s="39"/>
    </row>
    <row r="286" spans="2:46" ht="13.5" customHeight="1" x14ac:dyDescent="0.15">
      <c r="B286" s="290"/>
      <c r="C286" s="29" t="s">
        <v>38</v>
      </c>
      <c r="D286" s="187"/>
      <c r="E286" s="58"/>
      <c r="F286" s="188"/>
      <c r="G286" s="188"/>
      <c r="H286" s="188"/>
      <c r="I286" s="64"/>
      <c r="J286" s="64"/>
      <c r="K286" s="189"/>
      <c r="L286" s="259"/>
      <c r="M286" s="259"/>
      <c r="N286" s="58"/>
      <c r="O286" s="30"/>
      <c r="P286" s="58"/>
      <c r="Q286" s="30"/>
      <c r="R286" s="134"/>
      <c r="S286" s="206"/>
      <c r="T286" s="290"/>
      <c r="U286" s="29" t="s">
        <v>38</v>
      </c>
      <c r="V286" s="187"/>
      <c r="W286" s="58"/>
      <c r="X286" s="188"/>
      <c r="Y286" s="188"/>
      <c r="Z286" s="188"/>
      <c r="AA286" s="64"/>
      <c r="AB286" s="64"/>
      <c r="AC286" s="189"/>
      <c r="AD286" s="259"/>
      <c r="AE286" s="259"/>
      <c r="AF286" s="58"/>
      <c r="AG286" s="30"/>
      <c r="AH286" s="58"/>
      <c r="AI286" s="30"/>
      <c r="AJ286" s="134"/>
      <c r="AK286" s="208"/>
      <c r="AL286" s="290"/>
      <c r="AM286" s="88" t="str">
        <f t="shared" si="24"/>
        <v/>
      </c>
      <c r="AN286" s="123" t="str">
        <f t="shared" si="25"/>
        <v/>
      </c>
      <c r="AO286" s="123" t="str">
        <f t="shared" si="26"/>
        <v/>
      </c>
      <c r="AP286" s="123" t="str">
        <f t="shared" si="27"/>
        <v/>
      </c>
      <c r="AQ286" s="89" t="str">
        <f t="shared" si="28"/>
        <v/>
      </c>
      <c r="AR286" s="39"/>
      <c r="AS286" s="234"/>
      <c r="AT286" s="39"/>
    </row>
    <row r="287" spans="2:46" ht="13.5" customHeight="1" thickBot="1" x14ac:dyDescent="0.2">
      <c r="B287" s="291"/>
      <c r="C287" s="29"/>
      <c r="D287" s="187"/>
      <c r="E287" s="58"/>
      <c r="F287" s="190"/>
      <c r="G287" s="190"/>
      <c r="H287" s="190"/>
      <c r="I287" s="58"/>
      <c r="J287" s="58"/>
      <c r="K287" s="189"/>
      <c r="L287" s="259"/>
      <c r="M287" s="259"/>
      <c r="N287" s="58"/>
      <c r="O287" s="30"/>
      <c r="P287" s="58"/>
      <c r="Q287" s="30"/>
      <c r="R287" s="185"/>
      <c r="S287" s="206"/>
      <c r="T287" s="291"/>
      <c r="U287" s="29"/>
      <c r="V287" s="187"/>
      <c r="W287" s="58"/>
      <c r="X287" s="190"/>
      <c r="Y287" s="190"/>
      <c r="Z287" s="190"/>
      <c r="AA287" s="58"/>
      <c r="AB287" s="58"/>
      <c r="AC287" s="189"/>
      <c r="AD287" s="259"/>
      <c r="AE287" s="259"/>
      <c r="AF287" s="58"/>
      <c r="AG287" s="30"/>
      <c r="AH287" s="58"/>
      <c r="AI287" s="30"/>
      <c r="AJ287" s="185"/>
      <c r="AK287" s="208"/>
      <c r="AL287" s="291"/>
      <c r="AM287" s="124" t="str">
        <f t="shared" si="24"/>
        <v/>
      </c>
      <c r="AN287" s="125" t="str">
        <f t="shared" si="25"/>
        <v/>
      </c>
      <c r="AO287" s="125" t="str">
        <f t="shared" si="26"/>
        <v/>
      </c>
      <c r="AP287" s="125" t="str">
        <f t="shared" si="27"/>
        <v/>
      </c>
      <c r="AQ287" s="126" t="str">
        <f t="shared" si="28"/>
        <v/>
      </c>
      <c r="AR287" s="39"/>
      <c r="AS287" s="234"/>
      <c r="AT287" s="39"/>
    </row>
    <row r="288" spans="2:46" ht="13.5" customHeight="1" x14ac:dyDescent="0.15">
      <c r="B288" s="289" t="s">
        <v>123</v>
      </c>
      <c r="C288" s="27" t="s">
        <v>34</v>
      </c>
      <c r="D288" s="41"/>
      <c r="E288" s="57"/>
      <c r="F288" s="98"/>
      <c r="G288" s="98"/>
      <c r="H288" s="98"/>
      <c r="I288" s="62"/>
      <c r="J288" s="62"/>
      <c r="K288" s="63"/>
      <c r="L288" s="258"/>
      <c r="M288" s="258"/>
      <c r="N288" s="57"/>
      <c r="O288" s="28"/>
      <c r="P288" s="57"/>
      <c r="Q288" s="28"/>
      <c r="R288" s="133"/>
      <c r="S288" s="206"/>
      <c r="T288" s="289" t="s">
        <v>123</v>
      </c>
      <c r="U288" s="27" t="s">
        <v>34</v>
      </c>
      <c r="V288" s="41"/>
      <c r="W288" s="57"/>
      <c r="X288" s="98"/>
      <c r="Y288" s="98"/>
      <c r="Z288" s="98"/>
      <c r="AA288" s="62"/>
      <c r="AB288" s="62"/>
      <c r="AC288" s="63"/>
      <c r="AD288" s="258"/>
      <c r="AE288" s="258"/>
      <c r="AF288" s="57"/>
      <c r="AG288" s="28"/>
      <c r="AH288" s="57"/>
      <c r="AI288" s="28"/>
      <c r="AJ288" s="133"/>
      <c r="AK288" s="208"/>
      <c r="AL288" s="289" t="s">
        <v>123</v>
      </c>
      <c r="AM288" s="121" t="str">
        <f t="shared" si="24"/>
        <v/>
      </c>
      <c r="AN288" s="97" t="str">
        <f t="shared" si="25"/>
        <v/>
      </c>
      <c r="AO288" s="97" t="str">
        <f t="shared" si="26"/>
        <v/>
      </c>
      <c r="AP288" s="97" t="str">
        <f t="shared" si="27"/>
        <v/>
      </c>
      <c r="AQ288" s="122" t="str">
        <f t="shared" si="28"/>
        <v/>
      </c>
      <c r="AR288" s="39"/>
      <c r="AS288" s="234"/>
      <c r="AT288" s="39"/>
    </row>
    <row r="289" spans="2:46" ht="13.5" customHeight="1" x14ac:dyDescent="0.15">
      <c r="B289" s="290"/>
      <c r="C289" s="29" t="s">
        <v>35</v>
      </c>
      <c r="D289" s="187"/>
      <c r="E289" s="58"/>
      <c r="F289" s="188"/>
      <c r="G289" s="188"/>
      <c r="H289" s="188"/>
      <c r="I289" s="64"/>
      <c r="J289" s="64"/>
      <c r="K289" s="189"/>
      <c r="L289" s="259"/>
      <c r="M289" s="259"/>
      <c r="N289" s="58"/>
      <c r="O289" s="30"/>
      <c r="P289" s="58"/>
      <c r="Q289" s="30"/>
      <c r="R289" s="134"/>
      <c r="S289" s="206"/>
      <c r="T289" s="290"/>
      <c r="U289" s="29" t="s">
        <v>35</v>
      </c>
      <c r="V289" s="187"/>
      <c r="W289" s="58"/>
      <c r="X289" s="188"/>
      <c r="Y289" s="188"/>
      <c r="Z289" s="188"/>
      <c r="AA289" s="64"/>
      <c r="AB289" s="64"/>
      <c r="AC289" s="189"/>
      <c r="AD289" s="259"/>
      <c r="AE289" s="259"/>
      <c r="AF289" s="58"/>
      <c r="AG289" s="30"/>
      <c r="AH289" s="58"/>
      <c r="AI289" s="30"/>
      <c r="AJ289" s="134"/>
      <c r="AK289" s="208"/>
      <c r="AL289" s="290"/>
      <c r="AM289" s="88" t="str">
        <f t="shared" ref="AM289:AM352" si="29">IF(OR(X289="",F289=""),"",X289-F289)</f>
        <v/>
      </c>
      <c r="AN289" s="123" t="str">
        <f t="shared" ref="AN289:AN352" si="30">IF(OR(Y289="",G289=""),"",Y289-G289)</f>
        <v/>
      </c>
      <c r="AO289" s="123" t="str">
        <f t="shared" ref="AO289:AO352" si="31">IF(OR(Z289="",H289=""),"",Z289-H289)</f>
        <v/>
      </c>
      <c r="AP289" s="123" t="str">
        <f t="shared" ref="AP289:AP352" si="32">IF(OR(AA289="",I289=""),"",AA289-I289)</f>
        <v/>
      </c>
      <c r="AQ289" s="89" t="str">
        <f t="shared" ref="AQ289:AQ352" si="33">IF(OR(AB289="",J289=""),"",AB289-J289)</f>
        <v/>
      </c>
      <c r="AR289" s="39"/>
      <c r="AS289" s="234"/>
      <c r="AT289" s="39"/>
    </row>
    <row r="290" spans="2:46" ht="13.5" customHeight="1" x14ac:dyDescent="0.15">
      <c r="B290" s="290"/>
      <c r="C290" s="29" t="s">
        <v>36</v>
      </c>
      <c r="D290" s="187"/>
      <c r="E290" s="58"/>
      <c r="F290" s="188"/>
      <c r="G290" s="188"/>
      <c r="H290" s="188"/>
      <c r="I290" s="64"/>
      <c r="J290" s="64"/>
      <c r="K290" s="189"/>
      <c r="L290" s="259"/>
      <c r="M290" s="259"/>
      <c r="N290" s="58"/>
      <c r="O290" s="30"/>
      <c r="P290" s="58"/>
      <c r="Q290" s="30"/>
      <c r="R290" s="134"/>
      <c r="S290" s="206"/>
      <c r="T290" s="290"/>
      <c r="U290" s="29" t="s">
        <v>36</v>
      </c>
      <c r="V290" s="187"/>
      <c r="W290" s="58"/>
      <c r="X290" s="188"/>
      <c r="Y290" s="188"/>
      <c r="Z290" s="188"/>
      <c r="AA290" s="64"/>
      <c r="AB290" s="64"/>
      <c r="AC290" s="189"/>
      <c r="AD290" s="259"/>
      <c r="AE290" s="259"/>
      <c r="AF290" s="58"/>
      <c r="AG290" s="30"/>
      <c r="AH290" s="58"/>
      <c r="AI290" s="30"/>
      <c r="AJ290" s="134"/>
      <c r="AK290" s="208"/>
      <c r="AL290" s="290"/>
      <c r="AM290" s="88" t="str">
        <f t="shared" si="29"/>
        <v/>
      </c>
      <c r="AN290" s="123" t="str">
        <f t="shared" si="30"/>
        <v/>
      </c>
      <c r="AO290" s="123" t="str">
        <f t="shared" si="31"/>
        <v/>
      </c>
      <c r="AP290" s="123" t="str">
        <f t="shared" si="32"/>
        <v/>
      </c>
      <c r="AQ290" s="89" t="str">
        <f t="shared" si="33"/>
        <v/>
      </c>
      <c r="AR290" s="39"/>
      <c r="AS290" s="234"/>
      <c r="AT290" s="39"/>
    </row>
    <row r="291" spans="2:46" ht="13.5" customHeight="1" x14ac:dyDescent="0.15">
      <c r="B291" s="290"/>
      <c r="C291" s="29" t="s">
        <v>38</v>
      </c>
      <c r="D291" s="187"/>
      <c r="E291" s="58"/>
      <c r="F291" s="188"/>
      <c r="G291" s="188"/>
      <c r="H291" s="188"/>
      <c r="I291" s="64"/>
      <c r="J291" s="64"/>
      <c r="K291" s="189"/>
      <c r="L291" s="259"/>
      <c r="M291" s="259"/>
      <c r="N291" s="58"/>
      <c r="O291" s="30"/>
      <c r="P291" s="58"/>
      <c r="Q291" s="30"/>
      <c r="R291" s="134"/>
      <c r="S291" s="206"/>
      <c r="T291" s="290"/>
      <c r="U291" s="29" t="s">
        <v>38</v>
      </c>
      <c r="V291" s="187"/>
      <c r="W291" s="58"/>
      <c r="X291" s="188"/>
      <c r="Y291" s="188"/>
      <c r="Z291" s="188"/>
      <c r="AA291" s="64"/>
      <c r="AB291" s="64"/>
      <c r="AC291" s="189"/>
      <c r="AD291" s="259"/>
      <c r="AE291" s="259"/>
      <c r="AF291" s="58"/>
      <c r="AG291" s="30"/>
      <c r="AH291" s="58"/>
      <c r="AI291" s="30"/>
      <c r="AJ291" s="134"/>
      <c r="AK291" s="208"/>
      <c r="AL291" s="290"/>
      <c r="AM291" s="88" t="str">
        <f t="shared" si="29"/>
        <v/>
      </c>
      <c r="AN291" s="123" t="str">
        <f t="shared" si="30"/>
        <v/>
      </c>
      <c r="AO291" s="123" t="str">
        <f t="shared" si="31"/>
        <v/>
      </c>
      <c r="AP291" s="123" t="str">
        <f t="shared" si="32"/>
        <v/>
      </c>
      <c r="AQ291" s="89" t="str">
        <f t="shared" si="33"/>
        <v/>
      </c>
      <c r="AR291" s="39"/>
      <c r="AS291" s="234"/>
      <c r="AT291" s="39"/>
    </row>
    <row r="292" spans="2:46" ht="13.5" customHeight="1" thickBot="1" x14ac:dyDescent="0.2">
      <c r="B292" s="291"/>
      <c r="C292" s="29"/>
      <c r="D292" s="187"/>
      <c r="E292" s="58"/>
      <c r="F292" s="190"/>
      <c r="G292" s="190"/>
      <c r="H292" s="190"/>
      <c r="I292" s="58"/>
      <c r="J292" s="58"/>
      <c r="K292" s="189"/>
      <c r="L292" s="259"/>
      <c r="M292" s="259"/>
      <c r="N292" s="58"/>
      <c r="O292" s="30"/>
      <c r="P292" s="58"/>
      <c r="Q292" s="30"/>
      <c r="R292" s="185"/>
      <c r="S292" s="206"/>
      <c r="T292" s="291"/>
      <c r="U292" s="29"/>
      <c r="V292" s="187"/>
      <c r="W292" s="58"/>
      <c r="X292" s="190"/>
      <c r="Y292" s="190"/>
      <c r="Z292" s="190"/>
      <c r="AA292" s="58"/>
      <c r="AB292" s="58"/>
      <c r="AC292" s="189"/>
      <c r="AD292" s="259"/>
      <c r="AE292" s="259"/>
      <c r="AF292" s="58"/>
      <c r="AG292" s="30"/>
      <c r="AH292" s="58"/>
      <c r="AI292" s="30"/>
      <c r="AJ292" s="185"/>
      <c r="AK292" s="208"/>
      <c r="AL292" s="291"/>
      <c r="AM292" s="124" t="str">
        <f t="shared" si="29"/>
        <v/>
      </c>
      <c r="AN292" s="125" t="str">
        <f t="shared" si="30"/>
        <v/>
      </c>
      <c r="AO292" s="125" t="str">
        <f t="shared" si="31"/>
        <v/>
      </c>
      <c r="AP292" s="125" t="str">
        <f t="shared" si="32"/>
        <v/>
      </c>
      <c r="AQ292" s="126" t="str">
        <f t="shared" si="33"/>
        <v/>
      </c>
      <c r="AR292" s="39"/>
      <c r="AS292" s="234"/>
      <c r="AT292" s="39"/>
    </row>
    <row r="293" spans="2:46" ht="13.5" customHeight="1" x14ac:dyDescent="0.15">
      <c r="B293" s="289" t="s">
        <v>124</v>
      </c>
      <c r="C293" s="27" t="s">
        <v>34</v>
      </c>
      <c r="D293" s="41"/>
      <c r="E293" s="57"/>
      <c r="F293" s="98"/>
      <c r="G293" s="98"/>
      <c r="H293" s="98"/>
      <c r="I293" s="62"/>
      <c r="J293" s="62"/>
      <c r="K293" s="63"/>
      <c r="L293" s="258"/>
      <c r="M293" s="258"/>
      <c r="N293" s="57"/>
      <c r="O293" s="28"/>
      <c r="P293" s="57"/>
      <c r="Q293" s="28"/>
      <c r="R293" s="133"/>
      <c r="S293" s="206"/>
      <c r="T293" s="289" t="s">
        <v>124</v>
      </c>
      <c r="U293" s="27" t="s">
        <v>34</v>
      </c>
      <c r="V293" s="41"/>
      <c r="W293" s="57"/>
      <c r="X293" s="98"/>
      <c r="Y293" s="98"/>
      <c r="Z293" s="98"/>
      <c r="AA293" s="62"/>
      <c r="AB293" s="62"/>
      <c r="AC293" s="63"/>
      <c r="AD293" s="258"/>
      <c r="AE293" s="258"/>
      <c r="AF293" s="57"/>
      <c r="AG293" s="28"/>
      <c r="AH293" s="57"/>
      <c r="AI293" s="28"/>
      <c r="AJ293" s="133"/>
      <c r="AK293" s="208"/>
      <c r="AL293" s="289" t="s">
        <v>124</v>
      </c>
      <c r="AM293" s="121" t="str">
        <f t="shared" si="29"/>
        <v/>
      </c>
      <c r="AN293" s="97" t="str">
        <f t="shared" si="30"/>
        <v/>
      </c>
      <c r="AO293" s="97" t="str">
        <f t="shared" si="31"/>
        <v/>
      </c>
      <c r="AP293" s="97" t="str">
        <f t="shared" si="32"/>
        <v/>
      </c>
      <c r="AQ293" s="122" t="str">
        <f t="shared" si="33"/>
        <v/>
      </c>
      <c r="AR293" s="39"/>
      <c r="AS293" s="234"/>
      <c r="AT293" s="39"/>
    </row>
    <row r="294" spans="2:46" ht="13.5" customHeight="1" x14ac:dyDescent="0.15">
      <c r="B294" s="290"/>
      <c r="C294" s="29" t="s">
        <v>35</v>
      </c>
      <c r="D294" s="187"/>
      <c r="E294" s="58"/>
      <c r="F294" s="188"/>
      <c r="G294" s="188"/>
      <c r="H294" s="188"/>
      <c r="I294" s="64"/>
      <c r="J294" s="64"/>
      <c r="K294" s="189"/>
      <c r="L294" s="259"/>
      <c r="M294" s="259"/>
      <c r="N294" s="58"/>
      <c r="O294" s="30"/>
      <c r="P294" s="58"/>
      <c r="Q294" s="30"/>
      <c r="R294" s="134"/>
      <c r="S294" s="206"/>
      <c r="T294" s="290"/>
      <c r="U294" s="29" t="s">
        <v>35</v>
      </c>
      <c r="V294" s="187"/>
      <c r="W294" s="58"/>
      <c r="X294" s="188"/>
      <c r="Y294" s="188"/>
      <c r="Z294" s="188"/>
      <c r="AA294" s="64"/>
      <c r="AB294" s="64"/>
      <c r="AC294" s="189"/>
      <c r="AD294" s="259"/>
      <c r="AE294" s="259"/>
      <c r="AF294" s="58"/>
      <c r="AG294" s="30"/>
      <c r="AH294" s="58"/>
      <c r="AI294" s="30"/>
      <c r="AJ294" s="134"/>
      <c r="AK294" s="208"/>
      <c r="AL294" s="290"/>
      <c r="AM294" s="88" t="str">
        <f t="shared" si="29"/>
        <v/>
      </c>
      <c r="AN294" s="123" t="str">
        <f t="shared" si="30"/>
        <v/>
      </c>
      <c r="AO294" s="123" t="str">
        <f t="shared" si="31"/>
        <v/>
      </c>
      <c r="AP294" s="123" t="str">
        <f t="shared" si="32"/>
        <v/>
      </c>
      <c r="AQ294" s="89" t="str">
        <f t="shared" si="33"/>
        <v/>
      </c>
      <c r="AR294" s="39"/>
      <c r="AS294" s="234"/>
      <c r="AT294" s="39"/>
    </row>
    <row r="295" spans="2:46" ht="13.5" customHeight="1" x14ac:dyDescent="0.15">
      <c r="B295" s="290"/>
      <c r="C295" s="29" t="s">
        <v>36</v>
      </c>
      <c r="D295" s="187"/>
      <c r="E295" s="58"/>
      <c r="F295" s="188"/>
      <c r="G295" s="188"/>
      <c r="H295" s="188"/>
      <c r="I295" s="64"/>
      <c r="J295" s="64"/>
      <c r="K295" s="189"/>
      <c r="L295" s="259"/>
      <c r="M295" s="259"/>
      <c r="N295" s="58"/>
      <c r="O295" s="30"/>
      <c r="P295" s="58"/>
      <c r="Q295" s="30"/>
      <c r="R295" s="134"/>
      <c r="S295" s="206"/>
      <c r="T295" s="290"/>
      <c r="U295" s="29" t="s">
        <v>36</v>
      </c>
      <c r="V295" s="187"/>
      <c r="W295" s="58"/>
      <c r="X295" s="188"/>
      <c r="Y295" s="188"/>
      <c r="Z295" s="188"/>
      <c r="AA295" s="64"/>
      <c r="AB295" s="64"/>
      <c r="AC295" s="189"/>
      <c r="AD295" s="259"/>
      <c r="AE295" s="259"/>
      <c r="AF295" s="58"/>
      <c r="AG295" s="30"/>
      <c r="AH295" s="58"/>
      <c r="AI295" s="30"/>
      <c r="AJ295" s="134"/>
      <c r="AK295" s="208"/>
      <c r="AL295" s="290"/>
      <c r="AM295" s="88" t="str">
        <f t="shared" si="29"/>
        <v/>
      </c>
      <c r="AN295" s="123" t="str">
        <f t="shared" si="30"/>
        <v/>
      </c>
      <c r="AO295" s="123" t="str">
        <f t="shared" si="31"/>
        <v/>
      </c>
      <c r="AP295" s="123" t="str">
        <f t="shared" si="32"/>
        <v/>
      </c>
      <c r="AQ295" s="89" t="str">
        <f t="shared" si="33"/>
        <v/>
      </c>
      <c r="AR295" s="39"/>
      <c r="AS295" s="234"/>
      <c r="AT295" s="39"/>
    </row>
    <row r="296" spans="2:46" ht="13.5" customHeight="1" x14ac:dyDescent="0.15">
      <c r="B296" s="290"/>
      <c r="C296" s="29" t="s">
        <v>38</v>
      </c>
      <c r="D296" s="187"/>
      <c r="E296" s="58"/>
      <c r="F296" s="188"/>
      <c r="G296" s="188"/>
      <c r="H296" s="188"/>
      <c r="I296" s="64"/>
      <c r="J296" s="64"/>
      <c r="K296" s="189"/>
      <c r="L296" s="259"/>
      <c r="M296" s="259"/>
      <c r="N296" s="58"/>
      <c r="O296" s="30"/>
      <c r="P296" s="58"/>
      <c r="Q296" s="30"/>
      <c r="R296" s="134"/>
      <c r="S296" s="206"/>
      <c r="T296" s="290"/>
      <c r="U296" s="29" t="s">
        <v>38</v>
      </c>
      <c r="V296" s="187"/>
      <c r="W296" s="58"/>
      <c r="X296" s="188"/>
      <c r="Y296" s="188"/>
      <c r="Z296" s="188"/>
      <c r="AA296" s="64"/>
      <c r="AB296" s="64"/>
      <c r="AC296" s="189"/>
      <c r="AD296" s="259"/>
      <c r="AE296" s="259"/>
      <c r="AF296" s="58"/>
      <c r="AG296" s="30"/>
      <c r="AH296" s="58"/>
      <c r="AI296" s="30"/>
      <c r="AJ296" s="134"/>
      <c r="AK296" s="208"/>
      <c r="AL296" s="290"/>
      <c r="AM296" s="88" t="str">
        <f t="shared" si="29"/>
        <v/>
      </c>
      <c r="AN296" s="123" t="str">
        <f t="shared" si="30"/>
        <v/>
      </c>
      <c r="AO296" s="123" t="str">
        <f t="shared" si="31"/>
        <v/>
      </c>
      <c r="AP296" s="123" t="str">
        <f t="shared" si="32"/>
        <v/>
      </c>
      <c r="AQ296" s="89" t="str">
        <f t="shared" si="33"/>
        <v/>
      </c>
      <c r="AR296" s="39"/>
      <c r="AS296" s="234"/>
      <c r="AT296" s="39"/>
    </row>
    <row r="297" spans="2:46" ht="13.5" customHeight="1" thickBot="1" x14ac:dyDescent="0.2">
      <c r="B297" s="291"/>
      <c r="C297" s="29"/>
      <c r="D297" s="187"/>
      <c r="E297" s="58"/>
      <c r="F297" s="190"/>
      <c r="G297" s="190"/>
      <c r="H297" s="190"/>
      <c r="I297" s="58"/>
      <c r="J297" s="58"/>
      <c r="K297" s="189"/>
      <c r="L297" s="259"/>
      <c r="M297" s="259"/>
      <c r="N297" s="58"/>
      <c r="O297" s="30"/>
      <c r="P297" s="58"/>
      <c r="Q297" s="30"/>
      <c r="R297" s="185"/>
      <c r="S297" s="206"/>
      <c r="T297" s="291"/>
      <c r="U297" s="29"/>
      <c r="V297" s="187"/>
      <c r="W297" s="58"/>
      <c r="X297" s="190"/>
      <c r="Y297" s="190"/>
      <c r="Z297" s="190"/>
      <c r="AA297" s="58"/>
      <c r="AB297" s="58"/>
      <c r="AC297" s="189"/>
      <c r="AD297" s="259"/>
      <c r="AE297" s="259"/>
      <c r="AF297" s="58"/>
      <c r="AG297" s="30"/>
      <c r="AH297" s="58"/>
      <c r="AI297" s="30"/>
      <c r="AJ297" s="185"/>
      <c r="AK297" s="208"/>
      <c r="AL297" s="291"/>
      <c r="AM297" s="124" t="str">
        <f t="shared" si="29"/>
        <v/>
      </c>
      <c r="AN297" s="125" t="str">
        <f t="shared" si="30"/>
        <v/>
      </c>
      <c r="AO297" s="125" t="str">
        <f t="shared" si="31"/>
        <v/>
      </c>
      <c r="AP297" s="125" t="str">
        <f t="shared" si="32"/>
        <v/>
      </c>
      <c r="AQ297" s="126" t="str">
        <f t="shared" si="33"/>
        <v/>
      </c>
      <c r="AR297" s="39"/>
      <c r="AS297" s="234"/>
      <c r="AT297" s="39"/>
    </row>
    <row r="298" spans="2:46" ht="13.5" customHeight="1" x14ac:dyDescent="0.15">
      <c r="B298" s="289" t="s">
        <v>125</v>
      </c>
      <c r="C298" s="27" t="s">
        <v>34</v>
      </c>
      <c r="D298" s="41"/>
      <c r="E298" s="57"/>
      <c r="F298" s="98"/>
      <c r="G298" s="98"/>
      <c r="H298" s="98"/>
      <c r="I298" s="62"/>
      <c r="J298" s="62"/>
      <c r="K298" s="63"/>
      <c r="L298" s="258"/>
      <c r="M298" s="258"/>
      <c r="N298" s="57"/>
      <c r="O298" s="28"/>
      <c r="P298" s="57"/>
      <c r="Q298" s="28"/>
      <c r="R298" s="133"/>
      <c r="S298" s="206"/>
      <c r="T298" s="289" t="s">
        <v>125</v>
      </c>
      <c r="U298" s="27" t="s">
        <v>34</v>
      </c>
      <c r="V298" s="41"/>
      <c r="W298" s="57"/>
      <c r="X298" s="98"/>
      <c r="Y298" s="98"/>
      <c r="Z298" s="98"/>
      <c r="AA298" s="62"/>
      <c r="AB298" s="62"/>
      <c r="AC298" s="63"/>
      <c r="AD298" s="258"/>
      <c r="AE298" s="258"/>
      <c r="AF298" s="57"/>
      <c r="AG298" s="28"/>
      <c r="AH298" s="57"/>
      <c r="AI298" s="28"/>
      <c r="AJ298" s="133"/>
      <c r="AK298" s="208"/>
      <c r="AL298" s="289" t="s">
        <v>125</v>
      </c>
      <c r="AM298" s="121" t="str">
        <f t="shared" si="29"/>
        <v/>
      </c>
      <c r="AN298" s="97" t="str">
        <f t="shared" si="30"/>
        <v/>
      </c>
      <c r="AO298" s="97" t="str">
        <f t="shared" si="31"/>
        <v/>
      </c>
      <c r="AP298" s="97" t="str">
        <f t="shared" si="32"/>
        <v/>
      </c>
      <c r="AQ298" s="122" t="str">
        <f t="shared" si="33"/>
        <v/>
      </c>
      <c r="AR298" s="39"/>
      <c r="AS298" s="234"/>
      <c r="AT298" s="39"/>
    </row>
    <row r="299" spans="2:46" ht="13.5" customHeight="1" x14ac:dyDescent="0.15">
      <c r="B299" s="290"/>
      <c r="C299" s="29" t="s">
        <v>35</v>
      </c>
      <c r="D299" s="187"/>
      <c r="E299" s="58"/>
      <c r="F299" s="188"/>
      <c r="G299" s="188"/>
      <c r="H299" s="188"/>
      <c r="I299" s="64"/>
      <c r="J299" s="64"/>
      <c r="K299" s="189"/>
      <c r="L299" s="259"/>
      <c r="M299" s="259"/>
      <c r="N299" s="58"/>
      <c r="O299" s="30"/>
      <c r="P299" s="58"/>
      <c r="Q299" s="30"/>
      <c r="R299" s="134"/>
      <c r="S299" s="206"/>
      <c r="T299" s="290"/>
      <c r="U299" s="29" t="s">
        <v>35</v>
      </c>
      <c r="V299" s="187"/>
      <c r="W299" s="58"/>
      <c r="X299" s="188"/>
      <c r="Y299" s="188"/>
      <c r="Z299" s="188"/>
      <c r="AA299" s="64"/>
      <c r="AB299" s="64"/>
      <c r="AC299" s="189"/>
      <c r="AD299" s="259"/>
      <c r="AE299" s="259"/>
      <c r="AF299" s="58"/>
      <c r="AG299" s="30"/>
      <c r="AH299" s="58"/>
      <c r="AI299" s="30"/>
      <c r="AJ299" s="134"/>
      <c r="AK299" s="208"/>
      <c r="AL299" s="290"/>
      <c r="AM299" s="88" t="str">
        <f t="shared" si="29"/>
        <v/>
      </c>
      <c r="AN299" s="123" t="str">
        <f t="shared" si="30"/>
        <v/>
      </c>
      <c r="AO299" s="123" t="str">
        <f t="shared" si="31"/>
        <v/>
      </c>
      <c r="AP299" s="123" t="str">
        <f t="shared" si="32"/>
        <v/>
      </c>
      <c r="AQ299" s="89" t="str">
        <f t="shared" si="33"/>
        <v/>
      </c>
      <c r="AR299" s="39"/>
      <c r="AS299" s="234"/>
      <c r="AT299" s="39"/>
    </row>
    <row r="300" spans="2:46" ht="13.5" customHeight="1" x14ac:dyDescent="0.15">
      <c r="B300" s="290"/>
      <c r="C300" s="29" t="s">
        <v>36</v>
      </c>
      <c r="D300" s="187"/>
      <c r="E300" s="58"/>
      <c r="F300" s="188"/>
      <c r="G300" s="188"/>
      <c r="H300" s="188"/>
      <c r="I300" s="64"/>
      <c r="J300" s="64"/>
      <c r="K300" s="189"/>
      <c r="L300" s="259"/>
      <c r="M300" s="259"/>
      <c r="N300" s="58"/>
      <c r="O300" s="30"/>
      <c r="P300" s="58"/>
      <c r="Q300" s="30"/>
      <c r="R300" s="134"/>
      <c r="S300" s="206"/>
      <c r="T300" s="290"/>
      <c r="U300" s="29" t="s">
        <v>36</v>
      </c>
      <c r="V300" s="187"/>
      <c r="W300" s="58"/>
      <c r="X300" s="188"/>
      <c r="Y300" s="188"/>
      <c r="Z300" s="188"/>
      <c r="AA300" s="64"/>
      <c r="AB300" s="64"/>
      <c r="AC300" s="189"/>
      <c r="AD300" s="259"/>
      <c r="AE300" s="259"/>
      <c r="AF300" s="58"/>
      <c r="AG300" s="30"/>
      <c r="AH300" s="58"/>
      <c r="AI300" s="30"/>
      <c r="AJ300" s="134"/>
      <c r="AK300" s="208"/>
      <c r="AL300" s="290"/>
      <c r="AM300" s="88" t="str">
        <f t="shared" si="29"/>
        <v/>
      </c>
      <c r="AN300" s="123" t="str">
        <f t="shared" si="30"/>
        <v/>
      </c>
      <c r="AO300" s="123" t="str">
        <f t="shared" si="31"/>
        <v/>
      </c>
      <c r="AP300" s="123" t="str">
        <f t="shared" si="32"/>
        <v/>
      </c>
      <c r="AQ300" s="89" t="str">
        <f t="shared" si="33"/>
        <v/>
      </c>
      <c r="AR300" s="39"/>
      <c r="AS300" s="234"/>
      <c r="AT300" s="39"/>
    </row>
    <row r="301" spans="2:46" ht="13.5" customHeight="1" x14ac:dyDescent="0.15">
      <c r="B301" s="290"/>
      <c r="C301" s="29" t="s">
        <v>38</v>
      </c>
      <c r="D301" s="187"/>
      <c r="E301" s="58"/>
      <c r="F301" s="188"/>
      <c r="G301" s="188"/>
      <c r="H301" s="188"/>
      <c r="I301" s="64"/>
      <c r="J301" s="64"/>
      <c r="K301" s="189"/>
      <c r="L301" s="259"/>
      <c r="M301" s="259"/>
      <c r="N301" s="58"/>
      <c r="O301" s="30"/>
      <c r="P301" s="58"/>
      <c r="Q301" s="30"/>
      <c r="R301" s="134"/>
      <c r="S301" s="206"/>
      <c r="T301" s="290"/>
      <c r="U301" s="29" t="s">
        <v>38</v>
      </c>
      <c r="V301" s="187"/>
      <c r="W301" s="58"/>
      <c r="X301" s="188"/>
      <c r="Y301" s="188"/>
      <c r="Z301" s="188"/>
      <c r="AA301" s="64"/>
      <c r="AB301" s="64"/>
      <c r="AC301" s="189"/>
      <c r="AD301" s="259"/>
      <c r="AE301" s="259"/>
      <c r="AF301" s="58"/>
      <c r="AG301" s="30"/>
      <c r="AH301" s="58"/>
      <c r="AI301" s="30"/>
      <c r="AJ301" s="134"/>
      <c r="AK301" s="208"/>
      <c r="AL301" s="290"/>
      <c r="AM301" s="88" t="str">
        <f t="shared" si="29"/>
        <v/>
      </c>
      <c r="AN301" s="123" t="str">
        <f t="shared" si="30"/>
        <v/>
      </c>
      <c r="AO301" s="123" t="str">
        <f t="shared" si="31"/>
        <v/>
      </c>
      <c r="AP301" s="123" t="str">
        <f t="shared" si="32"/>
        <v/>
      </c>
      <c r="AQ301" s="89" t="str">
        <f t="shared" si="33"/>
        <v/>
      </c>
      <c r="AR301" s="39"/>
      <c r="AS301" s="234"/>
      <c r="AT301" s="39"/>
    </row>
    <row r="302" spans="2:46" ht="13.5" customHeight="1" thickBot="1" x14ac:dyDescent="0.2">
      <c r="B302" s="291"/>
      <c r="C302" s="29"/>
      <c r="D302" s="187"/>
      <c r="E302" s="58"/>
      <c r="F302" s="190"/>
      <c r="G302" s="190"/>
      <c r="H302" s="190"/>
      <c r="I302" s="58"/>
      <c r="J302" s="58"/>
      <c r="K302" s="189"/>
      <c r="L302" s="259"/>
      <c r="M302" s="259"/>
      <c r="N302" s="58"/>
      <c r="O302" s="30"/>
      <c r="P302" s="58"/>
      <c r="Q302" s="30"/>
      <c r="R302" s="185"/>
      <c r="S302" s="206"/>
      <c r="T302" s="291"/>
      <c r="U302" s="29"/>
      <c r="V302" s="187"/>
      <c r="W302" s="58"/>
      <c r="X302" s="190"/>
      <c r="Y302" s="190"/>
      <c r="Z302" s="190"/>
      <c r="AA302" s="58"/>
      <c r="AB302" s="58"/>
      <c r="AC302" s="189"/>
      <c r="AD302" s="259"/>
      <c r="AE302" s="259"/>
      <c r="AF302" s="58"/>
      <c r="AG302" s="30"/>
      <c r="AH302" s="58"/>
      <c r="AI302" s="30"/>
      <c r="AJ302" s="185"/>
      <c r="AK302" s="208"/>
      <c r="AL302" s="291"/>
      <c r="AM302" s="124" t="str">
        <f t="shared" si="29"/>
        <v/>
      </c>
      <c r="AN302" s="125" t="str">
        <f t="shared" si="30"/>
        <v/>
      </c>
      <c r="AO302" s="125" t="str">
        <f t="shared" si="31"/>
        <v/>
      </c>
      <c r="AP302" s="125" t="str">
        <f t="shared" si="32"/>
        <v/>
      </c>
      <c r="AQ302" s="126" t="str">
        <f t="shared" si="33"/>
        <v/>
      </c>
      <c r="AR302" s="39"/>
      <c r="AS302" s="234"/>
      <c r="AT302" s="39"/>
    </row>
    <row r="303" spans="2:46" ht="13.5" customHeight="1" x14ac:dyDescent="0.15">
      <c r="B303" s="289" t="s">
        <v>126</v>
      </c>
      <c r="C303" s="27" t="s">
        <v>34</v>
      </c>
      <c r="D303" s="41"/>
      <c r="E303" s="57"/>
      <c r="F303" s="98"/>
      <c r="G303" s="98"/>
      <c r="H303" s="98"/>
      <c r="I303" s="62"/>
      <c r="J303" s="62"/>
      <c r="K303" s="63"/>
      <c r="L303" s="258"/>
      <c r="M303" s="258"/>
      <c r="N303" s="57"/>
      <c r="O303" s="28"/>
      <c r="P303" s="57"/>
      <c r="Q303" s="28"/>
      <c r="R303" s="133"/>
      <c r="S303" s="206"/>
      <c r="T303" s="289" t="s">
        <v>126</v>
      </c>
      <c r="U303" s="27" t="s">
        <v>34</v>
      </c>
      <c r="V303" s="41"/>
      <c r="W303" s="57"/>
      <c r="X303" s="98"/>
      <c r="Y303" s="98"/>
      <c r="Z303" s="98"/>
      <c r="AA303" s="62"/>
      <c r="AB303" s="62"/>
      <c r="AC303" s="63"/>
      <c r="AD303" s="258"/>
      <c r="AE303" s="258"/>
      <c r="AF303" s="57"/>
      <c r="AG303" s="28"/>
      <c r="AH303" s="57"/>
      <c r="AI303" s="28"/>
      <c r="AJ303" s="133"/>
      <c r="AK303" s="208"/>
      <c r="AL303" s="289" t="s">
        <v>126</v>
      </c>
      <c r="AM303" s="121" t="str">
        <f t="shared" si="29"/>
        <v/>
      </c>
      <c r="AN303" s="97" t="str">
        <f t="shared" si="30"/>
        <v/>
      </c>
      <c r="AO303" s="97" t="str">
        <f t="shared" si="31"/>
        <v/>
      </c>
      <c r="AP303" s="97" t="str">
        <f t="shared" si="32"/>
        <v/>
      </c>
      <c r="AQ303" s="122" t="str">
        <f t="shared" si="33"/>
        <v/>
      </c>
      <c r="AR303" s="39"/>
      <c r="AS303" s="234"/>
      <c r="AT303" s="39"/>
    </row>
    <row r="304" spans="2:46" ht="13.5" customHeight="1" x14ac:dyDescent="0.15">
      <c r="B304" s="290"/>
      <c r="C304" s="29" t="s">
        <v>35</v>
      </c>
      <c r="D304" s="187"/>
      <c r="E304" s="58"/>
      <c r="F304" s="188"/>
      <c r="G304" s="188"/>
      <c r="H304" s="188"/>
      <c r="I304" s="64"/>
      <c r="J304" s="64"/>
      <c r="K304" s="189"/>
      <c r="L304" s="259"/>
      <c r="M304" s="259"/>
      <c r="N304" s="58"/>
      <c r="O304" s="30"/>
      <c r="P304" s="58"/>
      <c r="Q304" s="30"/>
      <c r="R304" s="134"/>
      <c r="S304" s="206"/>
      <c r="T304" s="290"/>
      <c r="U304" s="29" t="s">
        <v>35</v>
      </c>
      <c r="V304" s="187"/>
      <c r="W304" s="58"/>
      <c r="X304" s="188"/>
      <c r="Y304" s="188"/>
      <c r="Z304" s="188"/>
      <c r="AA304" s="64"/>
      <c r="AB304" s="64"/>
      <c r="AC304" s="189"/>
      <c r="AD304" s="259"/>
      <c r="AE304" s="259"/>
      <c r="AF304" s="58"/>
      <c r="AG304" s="30"/>
      <c r="AH304" s="58"/>
      <c r="AI304" s="30"/>
      <c r="AJ304" s="134"/>
      <c r="AK304" s="208"/>
      <c r="AL304" s="290"/>
      <c r="AM304" s="88" t="str">
        <f t="shared" si="29"/>
        <v/>
      </c>
      <c r="AN304" s="123" t="str">
        <f t="shared" si="30"/>
        <v/>
      </c>
      <c r="AO304" s="123" t="str">
        <f t="shared" si="31"/>
        <v/>
      </c>
      <c r="AP304" s="123" t="str">
        <f t="shared" si="32"/>
        <v/>
      </c>
      <c r="AQ304" s="89" t="str">
        <f t="shared" si="33"/>
        <v/>
      </c>
      <c r="AR304" s="39"/>
      <c r="AS304" s="234"/>
      <c r="AT304" s="39"/>
    </row>
    <row r="305" spans="2:46" ht="13.5" customHeight="1" x14ac:dyDescent="0.15">
      <c r="B305" s="290"/>
      <c r="C305" s="29" t="s">
        <v>36</v>
      </c>
      <c r="D305" s="187"/>
      <c r="E305" s="58"/>
      <c r="F305" s="188"/>
      <c r="G305" s="188"/>
      <c r="H305" s="188"/>
      <c r="I305" s="64"/>
      <c r="J305" s="64"/>
      <c r="K305" s="189"/>
      <c r="L305" s="259"/>
      <c r="M305" s="259"/>
      <c r="N305" s="58"/>
      <c r="O305" s="30"/>
      <c r="P305" s="58"/>
      <c r="Q305" s="30"/>
      <c r="R305" s="134"/>
      <c r="S305" s="206"/>
      <c r="T305" s="290"/>
      <c r="U305" s="29" t="s">
        <v>36</v>
      </c>
      <c r="V305" s="187"/>
      <c r="W305" s="58"/>
      <c r="X305" s="188"/>
      <c r="Y305" s="188"/>
      <c r="Z305" s="188"/>
      <c r="AA305" s="64"/>
      <c r="AB305" s="64"/>
      <c r="AC305" s="189"/>
      <c r="AD305" s="259"/>
      <c r="AE305" s="259"/>
      <c r="AF305" s="58"/>
      <c r="AG305" s="30"/>
      <c r="AH305" s="58"/>
      <c r="AI305" s="30"/>
      <c r="AJ305" s="134"/>
      <c r="AK305" s="208"/>
      <c r="AL305" s="290"/>
      <c r="AM305" s="88" t="str">
        <f t="shared" si="29"/>
        <v/>
      </c>
      <c r="AN305" s="123" t="str">
        <f t="shared" si="30"/>
        <v/>
      </c>
      <c r="AO305" s="123" t="str">
        <f t="shared" si="31"/>
        <v/>
      </c>
      <c r="AP305" s="123" t="str">
        <f t="shared" si="32"/>
        <v/>
      </c>
      <c r="AQ305" s="89" t="str">
        <f t="shared" si="33"/>
        <v/>
      </c>
      <c r="AR305" s="39"/>
      <c r="AS305" s="234"/>
      <c r="AT305" s="39"/>
    </row>
    <row r="306" spans="2:46" ht="13.5" customHeight="1" x14ac:dyDescent="0.15">
      <c r="B306" s="290"/>
      <c r="C306" s="29" t="s">
        <v>38</v>
      </c>
      <c r="D306" s="187"/>
      <c r="E306" s="58"/>
      <c r="F306" s="188"/>
      <c r="G306" s="188"/>
      <c r="H306" s="188"/>
      <c r="I306" s="64"/>
      <c r="J306" s="64"/>
      <c r="K306" s="189"/>
      <c r="L306" s="259"/>
      <c r="M306" s="259"/>
      <c r="N306" s="58"/>
      <c r="O306" s="30"/>
      <c r="P306" s="58"/>
      <c r="Q306" s="30"/>
      <c r="R306" s="134"/>
      <c r="S306" s="206"/>
      <c r="T306" s="290"/>
      <c r="U306" s="29" t="s">
        <v>38</v>
      </c>
      <c r="V306" s="187"/>
      <c r="W306" s="58"/>
      <c r="X306" s="188"/>
      <c r="Y306" s="188"/>
      <c r="Z306" s="188"/>
      <c r="AA306" s="64"/>
      <c r="AB306" s="64"/>
      <c r="AC306" s="189"/>
      <c r="AD306" s="259"/>
      <c r="AE306" s="259"/>
      <c r="AF306" s="58"/>
      <c r="AG306" s="30"/>
      <c r="AH306" s="58"/>
      <c r="AI306" s="30"/>
      <c r="AJ306" s="134"/>
      <c r="AK306" s="208"/>
      <c r="AL306" s="290"/>
      <c r="AM306" s="88" t="str">
        <f t="shared" si="29"/>
        <v/>
      </c>
      <c r="AN306" s="123" t="str">
        <f t="shared" si="30"/>
        <v/>
      </c>
      <c r="AO306" s="123" t="str">
        <f t="shared" si="31"/>
        <v/>
      </c>
      <c r="AP306" s="123" t="str">
        <f t="shared" si="32"/>
        <v/>
      </c>
      <c r="AQ306" s="89" t="str">
        <f t="shared" si="33"/>
        <v/>
      </c>
      <c r="AR306" s="39"/>
      <c r="AS306" s="234"/>
      <c r="AT306" s="39"/>
    </row>
    <row r="307" spans="2:46" ht="13.5" customHeight="1" thickBot="1" x14ac:dyDescent="0.2">
      <c r="B307" s="291"/>
      <c r="C307" s="29"/>
      <c r="D307" s="187"/>
      <c r="E307" s="58"/>
      <c r="F307" s="190"/>
      <c r="G307" s="190"/>
      <c r="H307" s="190"/>
      <c r="I307" s="58"/>
      <c r="J307" s="58"/>
      <c r="K307" s="189"/>
      <c r="L307" s="259"/>
      <c r="M307" s="259"/>
      <c r="N307" s="58"/>
      <c r="O307" s="30"/>
      <c r="P307" s="58"/>
      <c r="Q307" s="30"/>
      <c r="R307" s="185"/>
      <c r="S307" s="206"/>
      <c r="T307" s="291"/>
      <c r="U307" s="29"/>
      <c r="V307" s="187"/>
      <c r="W307" s="58"/>
      <c r="X307" s="190"/>
      <c r="Y307" s="190"/>
      <c r="Z307" s="190"/>
      <c r="AA307" s="58"/>
      <c r="AB307" s="58"/>
      <c r="AC307" s="189"/>
      <c r="AD307" s="259"/>
      <c r="AE307" s="259"/>
      <c r="AF307" s="58"/>
      <c r="AG307" s="30"/>
      <c r="AH307" s="58"/>
      <c r="AI307" s="30"/>
      <c r="AJ307" s="185"/>
      <c r="AK307" s="208"/>
      <c r="AL307" s="291"/>
      <c r="AM307" s="124" t="str">
        <f t="shared" si="29"/>
        <v/>
      </c>
      <c r="AN307" s="125" t="str">
        <f t="shared" si="30"/>
        <v/>
      </c>
      <c r="AO307" s="125" t="str">
        <f t="shared" si="31"/>
        <v/>
      </c>
      <c r="AP307" s="125" t="str">
        <f t="shared" si="32"/>
        <v/>
      </c>
      <c r="AQ307" s="126" t="str">
        <f t="shared" si="33"/>
        <v/>
      </c>
      <c r="AR307" s="39"/>
      <c r="AS307" s="234"/>
      <c r="AT307" s="39"/>
    </row>
    <row r="308" spans="2:46" ht="13.5" customHeight="1" x14ac:dyDescent="0.15">
      <c r="B308" s="289" t="s">
        <v>127</v>
      </c>
      <c r="C308" s="27" t="s">
        <v>34</v>
      </c>
      <c r="D308" s="41"/>
      <c r="E308" s="57"/>
      <c r="F308" s="98"/>
      <c r="G308" s="98"/>
      <c r="H308" s="98"/>
      <c r="I308" s="62"/>
      <c r="J308" s="62"/>
      <c r="K308" s="63"/>
      <c r="L308" s="258"/>
      <c r="M308" s="258"/>
      <c r="N308" s="57"/>
      <c r="O308" s="28"/>
      <c r="P308" s="57"/>
      <c r="Q308" s="28"/>
      <c r="R308" s="133"/>
      <c r="S308" s="206"/>
      <c r="T308" s="289" t="s">
        <v>127</v>
      </c>
      <c r="U308" s="27" t="s">
        <v>34</v>
      </c>
      <c r="V308" s="41"/>
      <c r="W308" s="57"/>
      <c r="X308" s="98"/>
      <c r="Y308" s="98"/>
      <c r="Z308" s="98"/>
      <c r="AA308" s="62"/>
      <c r="AB308" s="62"/>
      <c r="AC308" s="63"/>
      <c r="AD308" s="258"/>
      <c r="AE308" s="258"/>
      <c r="AF308" s="57"/>
      <c r="AG308" s="28"/>
      <c r="AH308" s="57"/>
      <c r="AI308" s="28"/>
      <c r="AJ308" s="133"/>
      <c r="AK308" s="208"/>
      <c r="AL308" s="289" t="s">
        <v>127</v>
      </c>
      <c r="AM308" s="121" t="str">
        <f t="shared" si="29"/>
        <v/>
      </c>
      <c r="AN308" s="97" t="str">
        <f t="shared" si="30"/>
        <v/>
      </c>
      <c r="AO308" s="97" t="str">
        <f t="shared" si="31"/>
        <v/>
      </c>
      <c r="AP308" s="97" t="str">
        <f t="shared" si="32"/>
        <v/>
      </c>
      <c r="AQ308" s="122" t="str">
        <f t="shared" si="33"/>
        <v/>
      </c>
      <c r="AR308" s="39"/>
      <c r="AS308" s="234"/>
      <c r="AT308" s="39"/>
    </row>
    <row r="309" spans="2:46" ht="13.5" customHeight="1" x14ac:dyDescent="0.15">
      <c r="B309" s="290"/>
      <c r="C309" s="29" t="s">
        <v>35</v>
      </c>
      <c r="D309" s="187"/>
      <c r="E309" s="58"/>
      <c r="F309" s="188"/>
      <c r="G309" s="188"/>
      <c r="H309" s="188"/>
      <c r="I309" s="64"/>
      <c r="J309" s="64"/>
      <c r="K309" s="189"/>
      <c r="L309" s="259"/>
      <c r="M309" s="259"/>
      <c r="N309" s="58"/>
      <c r="O309" s="30"/>
      <c r="P309" s="58"/>
      <c r="Q309" s="30"/>
      <c r="R309" s="134"/>
      <c r="S309" s="206"/>
      <c r="T309" s="290"/>
      <c r="U309" s="29" t="s">
        <v>35</v>
      </c>
      <c r="V309" s="187"/>
      <c r="W309" s="58"/>
      <c r="X309" s="188"/>
      <c r="Y309" s="188"/>
      <c r="Z309" s="188"/>
      <c r="AA309" s="64"/>
      <c r="AB309" s="64"/>
      <c r="AC309" s="189"/>
      <c r="AD309" s="259"/>
      <c r="AE309" s="259"/>
      <c r="AF309" s="58"/>
      <c r="AG309" s="30"/>
      <c r="AH309" s="58"/>
      <c r="AI309" s="30"/>
      <c r="AJ309" s="134"/>
      <c r="AK309" s="208"/>
      <c r="AL309" s="290"/>
      <c r="AM309" s="88" t="str">
        <f t="shared" si="29"/>
        <v/>
      </c>
      <c r="AN309" s="123" t="str">
        <f t="shared" si="30"/>
        <v/>
      </c>
      <c r="AO309" s="123" t="str">
        <f t="shared" si="31"/>
        <v/>
      </c>
      <c r="AP309" s="123" t="str">
        <f t="shared" si="32"/>
        <v/>
      </c>
      <c r="AQ309" s="89" t="str">
        <f t="shared" si="33"/>
        <v/>
      </c>
      <c r="AR309" s="39"/>
      <c r="AS309" s="234"/>
      <c r="AT309" s="39"/>
    </row>
    <row r="310" spans="2:46" ht="13.5" customHeight="1" x14ac:dyDescent="0.15">
      <c r="B310" s="290"/>
      <c r="C310" s="29" t="s">
        <v>36</v>
      </c>
      <c r="D310" s="187"/>
      <c r="E310" s="58"/>
      <c r="F310" s="188"/>
      <c r="G310" s="188"/>
      <c r="H310" s="188"/>
      <c r="I310" s="64"/>
      <c r="J310" s="64"/>
      <c r="K310" s="189"/>
      <c r="L310" s="259"/>
      <c r="M310" s="259"/>
      <c r="N310" s="58"/>
      <c r="O310" s="30"/>
      <c r="P310" s="58"/>
      <c r="Q310" s="30"/>
      <c r="R310" s="134"/>
      <c r="S310" s="206"/>
      <c r="T310" s="290"/>
      <c r="U310" s="29" t="s">
        <v>36</v>
      </c>
      <c r="V310" s="187"/>
      <c r="W310" s="58"/>
      <c r="X310" s="188"/>
      <c r="Y310" s="188"/>
      <c r="Z310" s="188"/>
      <c r="AA310" s="64"/>
      <c r="AB310" s="64"/>
      <c r="AC310" s="189"/>
      <c r="AD310" s="259"/>
      <c r="AE310" s="259"/>
      <c r="AF310" s="58"/>
      <c r="AG310" s="30"/>
      <c r="AH310" s="58"/>
      <c r="AI310" s="30"/>
      <c r="AJ310" s="134"/>
      <c r="AK310" s="208"/>
      <c r="AL310" s="290"/>
      <c r="AM310" s="88" t="str">
        <f t="shared" si="29"/>
        <v/>
      </c>
      <c r="AN310" s="123" t="str">
        <f t="shared" si="30"/>
        <v/>
      </c>
      <c r="AO310" s="123" t="str">
        <f t="shared" si="31"/>
        <v/>
      </c>
      <c r="AP310" s="123" t="str">
        <f t="shared" si="32"/>
        <v/>
      </c>
      <c r="AQ310" s="89" t="str">
        <f t="shared" si="33"/>
        <v/>
      </c>
      <c r="AR310" s="39"/>
      <c r="AS310" s="234"/>
      <c r="AT310" s="39"/>
    </row>
    <row r="311" spans="2:46" ht="13.5" customHeight="1" x14ac:dyDescent="0.15">
      <c r="B311" s="290"/>
      <c r="C311" s="29" t="s">
        <v>38</v>
      </c>
      <c r="D311" s="187"/>
      <c r="E311" s="58"/>
      <c r="F311" s="188"/>
      <c r="G311" s="188"/>
      <c r="H311" s="188"/>
      <c r="I311" s="64"/>
      <c r="J311" s="64"/>
      <c r="K311" s="189"/>
      <c r="L311" s="259"/>
      <c r="M311" s="259"/>
      <c r="N311" s="58"/>
      <c r="O311" s="30"/>
      <c r="P311" s="58"/>
      <c r="Q311" s="30"/>
      <c r="R311" s="134"/>
      <c r="S311" s="206"/>
      <c r="T311" s="290"/>
      <c r="U311" s="29" t="s">
        <v>38</v>
      </c>
      <c r="V311" s="187"/>
      <c r="W311" s="58"/>
      <c r="X311" s="188"/>
      <c r="Y311" s="188"/>
      <c r="Z311" s="188"/>
      <c r="AA311" s="64"/>
      <c r="AB311" s="64"/>
      <c r="AC311" s="189"/>
      <c r="AD311" s="259"/>
      <c r="AE311" s="259"/>
      <c r="AF311" s="58"/>
      <c r="AG311" s="30"/>
      <c r="AH311" s="58"/>
      <c r="AI311" s="30"/>
      <c r="AJ311" s="134"/>
      <c r="AK311" s="208"/>
      <c r="AL311" s="290"/>
      <c r="AM311" s="88" t="str">
        <f t="shared" si="29"/>
        <v/>
      </c>
      <c r="AN311" s="123" t="str">
        <f t="shared" si="30"/>
        <v/>
      </c>
      <c r="AO311" s="123" t="str">
        <f t="shared" si="31"/>
        <v/>
      </c>
      <c r="AP311" s="123" t="str">
        <f t="shared" si="32"/>
        <v/>
      </c>
      <c r="AQ311" s="89" t="str">
        <f t="shared" si="33"/>
        <v/>
      </c>
      <c r="AR311" s="39"/>
      <c r="AS311" s="234"/>
      <c r="AT311" s="39"/>
    </row>
    <row r="312" spans="2:46" ht="13.5" customHeight="1" thickBot="1" x14ac:dyDescent="0.2">
      <c r="B312" s="291"/>
      <c r="C312" s="29"/>
      <c r="D312" s="187"/>
      <c r="E312" s="58"/>
      <c r="F312" s="190"/>
      <c r="G312" s="190"/>
      <c r="H312" s="190"/>
      <c r="I312" s="58"/>
      <c r="J312" s="58"/>
      <c r="K312" s="189"/>
      <c r="L312" s="259"/>
      <c r="M312" s="259"/>
      <c r="N312" s="58"/>
      <c r="O312" s="30"/>
      <c r="P312" s="58"/>
      <c r="Q312" s="30"/>
      <c r="R312" s="185"/>
      <c r="S312" s="206"/>
      <c r="T312" s="291"/>
      <c r="U312" s="29"/>
      <c r="V312" s="187"/>
      <c r="W312" s="58"/>
      <c r="X312" s="190"/>
      <c r="Y312" s="190"/>
      <c r="Z312" s="190"/>
      <c r="AA312" s="58"/>
      <c r="AB312" s="58"/>
      <c r="AC312" s="189"/>
      <c r="AD312" s="259"/>
      <c r="AE312" s="259"/>
      <c r="AF312" s="58"/>
      <c r="AG312" s="30"/>
      <c r="AH312" s="58"/>
      <c r="AI312" s="30"/>
      <c r="AJ312" s="185"/>
      <c r="AK312" s="208"/>
      <c r="AL312" s="291"/>
      <c r="AM312" s="124" t="str">
        <f t="shared" si="29"/>
        <v/>
      </c>
      <c r="AN312" s="125" t="str">
        <f t="shared" si="30"/>
        <v/>
      </c>
      <c r="AO312" s="125" t="str">
        <f t="shared" si="31"/>
        <v/>
      </c>
      <c r="AP312" s="125" t="str">
        <f t="shared" si="32"/>
        <v/>
      </c>
      <c r="AQ312" s="126" t="str">
        <f t="shared" si="33"/>
        <v/>
      </c>
      <c r="AR312" s="39"/>
      <c r="AS312" s="234"/>
      <c r="AT312" s="39"/>
    </row>
    <row r="313" spans="2:46" ht="13.5" customHeight="1" x14ac:dyDescent="0.15">
      <c r="B313" s="289" t="s">
        <v>128</v>
      </c>
      <c r="C313" s="27" t="s">
        <v>34</v>
      </c>
      <c r="D313" s="41"/>
      <c r="E313" s="57"/>
      <c r="F313" s="98"/>
      <c r="G313" s="98"/>
      <c r="H313" s="98"/>
      <c r="I313" s="62"/>
      <c r="J313" s="62"/>
      <c r="K313" s="63"/>
      <c r="L313" s="258"/>
      <c r="M313" s="258"/>
      <c r="N313" s="57"/>
      <c r="O313" s="28"/>
      <c r="P313" s="57"/>
      <c r="Q313" s="28"/>
      <c r="R313" s="133"/>
      <c r="S313" s="206"/>
      <c r="T313" s="289" t="s">
        <v>128</v>
      </c>
      <c r="U313" s="27" t="s">
        <v>34</v>
      </c>
      <c r="V313" s="41"/>
      <c r="W313" s="57"/>
      <c r="X313" s="98"/>
      <c r="Y313" s="98"/>
      <c r="Z313" s="98"/>
      <c r="AA313" s="62"/>
      <c r="AB313" s="62"/>
      <c r="AC313" s="63"/>
      <c r="AD313" s="258"/>
      <c r="AE313" s="258"/>
      <c r="AF313" s="57"/>
      <c r="AG313" s="28"/>
      <c r="AH313" s="57"/>
      <c r="AI313" s="28"/>
      <c r="AJ313" s="133"/>
      <c r="AK313" s="208"/>
      <c r="AL313" s="289" t="s">
        <v>128</v>
      </c>
      <c r="AM313" s="121" t="str">
        <f t="shared" si="29"/>
        <v/>
      </c>
      <c r="AN313" s="97" t="str">
        <f t="shared" si="30"/>
        <v/>
      </c>
      <c r="AO313" s="97" t="str">
        <f t="shared" si="31"/>
        <v/>
      </c>
      <c r="AP313" s="97" t="str">
        <f t="shared" si="32"/>
        <v/>
      </c>
      <c r="AQ313" s="122" t="str">
        <f t="shared" si="33"/>
        <v/>
      </c>
      <c r="AR313" s="39"/>
      <c r="AS313" s="234"/>
      <c r="AT313" s="39"/>
    </row>
    <row r="314" spans="2:46" ht="13.5" customHeight="1" x14ac:dyDescent="0.15">
      <c r="B314" s="290"/>
      <c r="C314" s="29" t="s">
        <v>35</v>
      </c>
      <c r="D314" s="187"/>
      <c r="E314" s="58"/>
      <c r="F314" s="188"/>
      <c r="G314" s="188"/>
      <c r="H314" s="188"/>
      <c r="I314" s="64"/>
      <c r="J314" s="64"/>
      <c r="K314" s="189"/>
      <c r="L314" s="259"/>
      <c r="M314" s="259"/>
      <c r="N314" s="58"/>
      <c r="O314" s="30"/>
      <c r="P314" s="58"/>
      <c r="Q314" s="30"/>
      <c r="R314" s="134"/>
      <c r="S314" s="206"/>
      <c r="T314" s="290"/>
      <c r="U314" s="29" t="s">
        <v>35</v>
      </c>
      <c r="V314" s="187"/>
      <c r="W314" s="58"/>
      <c r="X314" s="188"/>
      <c r="Y314" s="188"/>
      <c r="Z314" s="188"/>
      <c r="AA314" s="64"/>
      <c r="AB314" s="64"/>
      <c r="AC314" s="189"/>
      <c r="AD314" s="259"/>
      <c r="AE314" s="259"/>
      <c r="AF314" s="58"/>
      <c r="AG314" s="30"/>
      <c r="AH314" s="58"/>
      <c r="AI314" s="30"/>
      <c r="AJ314" s="134"/>
      <c r="AK314" s="208"/>
      <c r="AL314" s="290"/>
      <c r="AM314" s="88" t="str">
        <f t="shared" si="29"/>
        <v/>
      </c>
      <c r="AN314" s="123" t="str">
        <f t="shared" si="30"/>
        <v/>
      </c>
      <c r="AO314" s="123" t="str">
        <f t="shared" si="31"/>
        <v/>
      </c>
      <c r="AP314" s="123" t="str">
        <f t="shared" si="32"/>
        <v/>
      </c>
      <c r="AQ314" s="89" t="str">
        <f t="shared" si="33"/>
        <v/>
      </c>
      <c r="AR314" s="39"/>
      <c r="AS314" s="234"/>
      <c r="AT314" s="39"/>
    </row>
    <row r="315" spans="2:46" ht="13.5" customHeight="1" x14ac:dyDescent="0.15">
      <c r="B315" s="290"/>
      <c r="C315" s="29" t="s">
        <v>36</v>
      </c>
      <c r="D315" s="187"/>
      <c r="E315" s="58"/>
      <c r="F315" s="188"/>
      <c r="G315" s="188"/>
      <c r="H315" s="188"/>
      <c r="I315" s="64"/>
      <c r="J315" s="64"/>
      <c r="K315" s="189"/>
      <c r="L315" s="259"/>
      <c r="M315" s="259"/>
      <c r="N315" s="58"/>
      <c r="O315" s="30"/>
      <c r="P315" s="58"/>
      <c r="Q315" s="30"/>
      <c r="R315" s="134"/>
      <c r="S315" s="206"/>
      <c r="T315" s="290"/>
      <c r="U315" s="29" t="s">
        <v>36</v>
      </c>
      <c r="V315" s="187"/>
      <c r="W315" s="58"/>
      <c r="X315" s="188"/>
      <c r="Y315" s="188"/>
      <c r="Z315" s="188"/>
      <c r="AA315" s="64"/>
      <c r="AB315" s="64"/>
      <c r="AC315" s="189"/>
      <c r="AD315" s="259"/>
      <c r="AE315" s="259"/>
      <c r="AF315" s="58"/>
      <c r="AG315" s="30"/>
      <c r="AH315" s="58"/>
      <c r="AI315" s="30"/>
      <c r="AJ315" s="134"/>
      <c r="AK315" s="208"/>
      <c r="AL315" s="290"/>
      <c r="AM315" s="88" t="str">
        <f t="shared" si="29"/>
        <v/>
      </c>
      <c r="AN315" s="123" t="str">
        <f t="shared" si="30"/>
        <v/>
      </c>
      <c r="AO315" s="123" t="str">
        <f t="shared" si="31"/>
        <v/>
      </c>
      <c r="AP315" s="123" t="str">
        <f t="shared" si="32"/>
        <v/>
      </c>
      <c r="AQ315" s="89" t="str">
        <f t="shared" si="33"/>
        <v/>
      </c>
      <c r="AR315" s="39"/>
      <c r="AS315" s="234"/>
      <c r="AT315" s="39"/>
    </row>
    <row r="316" spans="2:46" ht="13.5" customHeight="1" x14ac:dyDescent="0.15">
      <c r="B316" s="290"/>
      <c r="C316" s="29" t="s">
        <v>38</v>
      </c>
      <c r="D316" s="187"/>
      <c r="E316" s="58"/>
      <c r="F316" s="188"/>
      <c r="G316" s="188"/>
      <c r="H316" s="188"/>
      <c r="I316" s="64"/>
      <c r="J316" s="64"/>
      <c r="K316" s="189"/>
      <c r="L316" s="259"/>
      <c r="M316" s="259"/>
      <c r="N316" s="58"/>
      <c r="O316" s="30"/>
      <c r="P316" s="58"/>
      <c r="Q316" s="30"/>
      <c r="R316" s="134"/>
      <c r="S316" s="206"/>
      <c r="T316" s="290"/>
      <c r="U316" s="29" t="s">
        <v>38</v>
      </c>
      <c r="V316" s="187"/>
      <c r="W316" s="58"/>
      <c r="X316" s="188"/>
      <c r="Y316" s="188"/>
      <c r="Z316" s="188"/>
      <c r="AA316" s="64"/>
      <c r="AB316" s="64"/>
      <c r="AC316" s="189"/>
      <c r="AD316" s="259"/>
      <c r="AE316" s="259"/>
      <c r="AF316" s="58"/>
      <c r="AG316" s="30"/>
      <c r="AH316" s="58"/>
      <c r="AI316" s="30"/>
      <c r="AJ316" s="134"/>
      <c r="AK316" s="208"/>
      <c r="AL316" s="290"/>
      <c r="AM316" s="88" t="str">
        <f t="shared" si="29"/>
        <v/>
      </c>
      <c r="AN316" s="123" t="str">
        <f t="shared" si="30"/>
        <v/>
      </c>
      <c r="AO316" s="123" t="str">
        <f t="shared" si="31"/>
        <v/>
      </c>
      <c r="AP316" s="123" t="str">
        <f t="shared" si="32"/>
        <v/>
      </c>
      <c r="AQ316" s="89" t="str">
        <f t="shared" si="33"/>
        <v/>
      </c>
      <c r="AR316" s="39"/>
      <c r="AS316" s="234"/>
      <c r="AT316" s="39"/>
    </row>
    <row r="317" spans="2:46" ht="13.5" customHeight="1" thickBot="1" x14ac:dyDescent="0.2">
      <c r="B317" s="291"/>
      <c r="C317" s="29"/>
      <c r="D317" s="187"/>
      <c r="E317" s="58"/>
      <c r="F317" s="190"/>
      <c r="G317" s="190"/>
      <c r="H317" s="190"/>
      <c r="I317" s="58"/>
      <c r="J317" s="58"/>
      <c r="K317" s="189"/>
      <c r="L317" s="259"/>
      <c r="M317" s="259"/>
      <c r="N317" s="58"/>
      <c r="O317" s="30"/>
      <c r="P317" s="58"/>
      <c r="Q317" s="30"/>
      <c r="R317" s="185"/>
      <c r="S317" s="206"/>
      <c r="T317" s="291"/>
      <c r="U317" s="29"/>
      <c r="V317" s="187"/>
      <c r="W317" s="58"/>
      <c r="X317" s="190"/>
      <c r="Y317" s="190"/>
      <c r="Z317" s="190"/>
      <c r="AA317" s="58"/>
      <c r="AB317" s="58"/>
      <c r="AC317" s="189"/>
      <c r="AD317" s="259"/>
      <c r="AE317" s="259"/>
      <c r="AF317" s="58"/>
      <c r="AG317" s="30"/>
      <c r="AH317" s="58"/>
      <c r="AI317" s="30"/>
      <c r="AJ317" s="185"/>
      <c r="AK317" s="208"/>
      <c r="AL317" s="291"/>
      <c r="AM317" s="124" t="str">
        <f t="shared" si="29"/>
        <v/>
      </c>
      <c r="AN317" s="125" t="str">
        <f t="shared" si="30"/>
        <v/>
      </c>
      <c r="AO317" s="125" t="str">
        <f t="shared" si="31"/>
        <v/>
      </c>
      <c r="AP317" s="125" t="str">
        <f t="shared" si="32"/>
        <v/>
      </c>
      <c r="AQ317" s="126" t="str">
        <f t="shared" si="33"/>
        <v/>
      </c>
      <c r="AR317" s="39"/>
      <c r="AS317" s="234"/>
      <c r="AT317" s="39"/>
    </row>
    <row r="318" spans="2:46" ht="13.5" customHeight="1" x14ac:dyDescent="0.15">
      <c r="B318" s="289" t="s">
        <v>129</v>
      </c>
      <c r="C318" s="27" t="s">
        <v>34</v>
      </c>
      <c r="D318" s="41"/>
      <c r="E318" s="57"/>
      <c r="F318" s="98"/>
      <c r="G318" s="98"/>
      <c r="H318" s="98"/>
      <c r="I318" s="62"/>
      <c r="J318" s="62"/>
      <c r="K318" s="63"/>
      <c r="L318" s="258"/>
      <c r="M318" s="258"/>
      <c r="N318" s="57"/>
      <c r="O318" s="28"/>
      <c r="P318" s="57"/>
      <c r="Q318" s="28"/>
      <c r="R318" s="133"/>
      <c r="S318" s="206"/>
      <c r="T318" s="289" t="s">
        <v>129</v>
      </c>
      <c r="U318" s="27" t="s">
        <v>34</v>
      </c>
      <c r="V318" s="41"/>
      <c r="W318" s="57"/>
      <c r="X318" s="98"/>
      <c r="Y318" s="98"/>
      <c r="Z318" s="98"/>
      <c r="AA318" s="62"/>
      <c r="AB318" s="62"/>
      <c r="AC318" s="63"/>
      <c r="AD318" s="258"/>
      <c r="AE318" s="258"/>
      <c r="AF318" s="57"/>
      <c r="AG318" s="28"/>
      <c r="AH318" s="57"/>
      <c r="AI318" s="28"/>
      <c r="AJ318" s="133"/>
      <c r="AK318" s="208"/>
      <c r="AL318" s="289" t="s">
        <v>129</v>
      </c>
      <c r="AM318" s="121" t="str">
        <f t="shared" si="29"/>
        <v/>
      </c>
      <c r="AN318" s="97" t="str">
        <f t="shared" si="30"/>
        <v/>
      </c>
      <c r="AO318" s="97" t="str">
        <f t="shared" si="31"/>
        <v/>
      </c>
      <c r="AP318" s="97" t="str">
        <f t="shared" si="32"/>
        <v/>
      </c>
      <c r="AQ318" s="122" t="str">
        <f t="shared" si="33"/>
        <v/>
      </c>
      <c r="AR318" s="39"/>
      <c r="AS318" s="234"/>
      <c r="AT318" s="39"/>
    </row>
    <row r="319" spans="2:46" ht="13.5" customHeight="1" x14ac:dyDescent="0.15">
      <c r="B319" s="290"/>
      <c r="C319" s="29" t="s">
        <v>35</v>
      </c>
      <c r="D319" s="187"/>
      <c r="E319" s="58"/>
      <c r="F319" s="188"/>
      <c r="G319" s="188"/>
      <c r="H319" s="188"/>
      <c r="I319" s="64"/>
      <c r="J319" s="64"/>
      <c r="K319" s="189"/>
      <c r="L319" s="259"/>
      <c r="M319" s="259"/>
      <c r="N319" s="58"/>
      <c r="O319" s="30"/>
      <c r="P319" s="58"/>
      <c r="Q319" s="30"/>
      <c r="R319" s="134"/>
      <c r="S319" s="206"/>
      <c r="T319" s="290"/>
      <c r="U319" s="29" t="s">
        <v>35</v>
      </c>
      <c r="V319" s="187"/>
      <c r="W319" s="58"/>
      <c r="X319" s="188"/>
      <c r="Y319" s="188"/>
      <c r="Z319" s="188"/>
      <c r="AA319" s="64"/>
      <c r="AB319" s="64"/>
      <c r="AC319" s="189"/>
      <c r="AD319" s="259"/>
      <c r="AE319" s="259"/>
      <c r="AF319" s="58"/>
      <c r="AG319" s="30"/>
      <c r="AH319" s="58"/>
      <c r="AI319" s="30"/>
      <c r="AJ319" s="134"/>
      <c r="AK319" s="208"/>
      <c r="AL319" s="290"/>
      <c r="AM319" s="88" t="str">
        <f t="shared" si="29"/>
        <v/>
      </c>
      <c r="AN319" s="123" t="str">
        <f t="shared" si="30"/>
        <v/>
      </c>
      <c r="AO319" s="123" t="str">
        <f t="shared" si="31"/>
        <v/>
      </c>
      <c r="AP319" s="123" t="str">
        <f t="shared" si="32"/>
        <v/>
      </c>
      <c r="AQ319" s="89" t="str">
        <f t="shared" si="33"/>
        <v/>
      </c>
      <c r="AR319" s="39"/>
      <c r="AS319" s="234"/>
      <c r="AT319" s="39"/>
    </row>
    <row r="320" spans="2:46" ht="13.5" customHeight="1" x14ac:dyDescent="0.15">
      <c r="B320" s="290"/>
      <c r="C320" s="29" t="s">
        <v>36</v>
      </c>
      <c r="D320" s="187"/>
      <c r="E320" s="58"/>
      <c r="F320" s="188"/>
      <c r="G320" s="188"/>
      <c r="H320" s="188"/>
      <c r="I320" s="64"/>
      <c r="J320" s="64"/>
      <c r="K320" s="189"/>
      <c r="L320" s="259"/>
      <c r="M320" s="259"/>
      <c r="N320" s="58"/>
      <c r="O320" s="30"/>
      <c r="P320" s="58"/>
      <c r="Q320" s="30"/>
      <c r="R320" s="134"/>
      <c r="S320" s="206"/>
      <c r="T320" s="290"/>
      <c r="U320" s="29" t="s">
        <v>36</v>
      </c>
      <c r="V320" s="187"/>
      <c r="W320" s="58"/>
      <c r="X320" s="188"/>
      <c r="Y320" s="188"/>
      <c r="Z320" s="188"/>
      <c r="AA320" s="64"/>
      <c r="AB320" s="64"/>
      <c r="AC320" s="189"/>
      <c r="AD320" s="259"/>
      <c r="AE320" s="259"/>
      <c r="AF320" s="58"/>
      <c r="AG320" s="30"/>
      <c r="AH320" s="58"/>
      <c r="AI320" s="30"/>
      <c r="AJ320" s="134"/>
      <c r="AK320" s="208"/>
      <c r="AL320" s="290"/>
      <c r="AM320" s="88" t="str">
        <f t="shared" si="29"/>
        <v/>
      </c>
      <c r="AN320" s="123" t="str">
        <f t="shared" si="30"/>
        <v/>
      </c>
      <c r="AO320" s="123" t="str">
        <f t="shared" si="31"/>
        <v/>
      </c>
      <c r="AP320" s="123" t="str">
        <f t="shared" si="32"/>
        <v/>
      </c>
      <c r="AQ320" s="89" t="str">
        <f t="shared" si="33"/>
        <v/>
      </c>
      <c r="AR320" s="39"/>
      <c r="AS320" s="234"/>
      <c r="AT320" s="39"/>
    </row>
    <row r="321" spans="2:46" ht="13.5" customHeight="1" x14ac:dyDescent="0.15">
      <c r="B321" s="290"/>
      <c r="C321" s="29" t="s">
        <v>38</v>
      </c>
      <c r="D321" s="187"/>
      <c r="E321" s="58"/>
      <c r="F321" s="188"/>
      <c r="G321" s="188"/>
      <c r="H321" s="188"/>
      <c r="I321" s="64"/>
      <c r="J321" s="64"/>
      <c r="K321" s="189"/>
      <c r="L321" s="259"/>
      <c r="M321" s="259"/>
      <c r="N321" s="58"/>
      <c r="O321" s="30"/>
      <c r="P321" s="58"/>
      <c r="Q321" s="30"/>
      <c r="R321" s="134"/>
      <c r="S321" s="206"/>
      <c r="T321" s="290"/>
      <c r="U321" s="29" t="s">
        <v>38</v>
      </c>
      <c r="V321" s="187"/>
      <c r="W321" s="58"/>
      <c r="X321" s="188"/>
      <c r="Y321" s="188"/>
      <c r="Z321" s="188"/>
      <c r="AA321" s="64"/>
      <c r="AB321" s="64"/>
      <c r="AC321" s="189"/>
      <c r="AD321" s="259"/>
      <c r="AE321" s="259"/>
      <c r="AF321" s="58"/>
      <c r="AG321" s="30"/>
      <c r="AH321" s="58"/>
      <c r="AI321" s="30"/>
      <c r="AJ321" s="134"/>
      <c r="AK321" s="208"/>
      <c r="AL321" s="290"/>
      <c r="AM321" s="88" t="str">
        <f t="shared" si="29"/>
        <v/>
      </c>
      <c r="AN321" s="123" t="str">
        <f t="shared" si="30"/>
        <v/>
      </c>
      <c r="AO321" s="123" t="str">
        <f t="shared" si="31"/>
        <v/>
      </c>
      <c r="AP321" s="123" t="str">
        <f t="shared" si="32"/>
        <v/>
      </c>
      <c r="AQ321" s="89" t="str">
        <f t="shared" si="33"/>
        <v/>
      </c>
      <c r="AR321" s="39"/>
      <c r="AS321" s="234"/>
      <c r="AT321" s="39"/>
    </row>
    <row r="322" spans="2:46" ht="13.5" customHeight="1" thickBot="1" x14ac:dyDescent="0.2">
      <c r="B322" s="291"/>
      <c r="C322" s="29"/>
      <c r="D322" s="187"/>
      <c r="E322" s="58"/>
      <c r="F322" s="190"/>
      <c r="G322" s="190"/>
      <c r="H322" s="190"/>
      <c r="I322" s="58"/>
      <c r="J322" s="58"/>
      <c r="K322" s="189"/>
      <c r="L322" s="259"/>
      <c r="M322" s="259"/>
      <c r="N322" s="58"/>
      <c r="O322" s="30"/>
      <c r="P322" s="58"/>
      <c r="Q322" s="30"/>
      <c r="R322" s="185"/>
      <c r="S322" s="206"/>
      <c r="T322" s="291"/>
      <c r="U322" s="29"/>
      <c r="V322" s="187"/>
      <c r="W322" s="58"/>
      <c r="X322" s="190"/>
      <c r="Y322" s="190"/>
      <c r="Z322" s="190"/>
      <c r="AA322" s="58"/>
      <c r="AB322" s="58"/>
      <c r="AC322" s="189"/>
      <c r="AD322" s="259"/>
      <c r="AE322" s="259"/>
      <c r="AF322" s="58"/>
      <c r="AG322" s="30"/>
      <c r="AH322" s="58"/>
      <c r="AI322" s="30"/>
      <c r="AJ322" s="185"/>
      <c r="AK322" s="208"/>
      <c r="AL322" s="291"/>
      <c r="AM322" s="124" t="str">
        <f t="shared" si="29"/>
        <v/>
      </c>
      <c r="AN322" s="125" t="str">
        <f t="shared" si="30"/>
        <v/>
      </c>
      <c r="AO322" s="125" t="str">
        <f t="shared" si="31"/>
        <v/>
      </c>
      <c r="AP322" s="125" t="str">
        <f t="shared" si="32"/>
        <v/>
      </c>
      <c r="AQ322" s="126" t="str">
        <f t="shared" si="33"/>
        <v/>
      </c>
      <c r="AR322" s="39"/>
      <c r="AS322" s="234"/>
      <c r="AT322" s="39"/>
    </row>
    <row r="323" spans="2:46" ht="13.5" customHeight="1" x14ac:dyDescent="0.15">
      <c r="B323" s="289" t="s">
        <v>130</v>
      </c>
      <c r="C323" s="27" t="s">
        <v>34</v>
      </c>
      <c r="D323" s="41"/>
      <c r="E323" s="57"/>
      <c r="F323" s="98"/>
      <c r="G323" s="98"/>
      <c r="H323" s="98"/>
      <c r="I323" s="62"/>
      <c r="J323" s="62"/>
      <c r="K323" s="63"/>
      <c r="L323" s="258"/>
      <c r="M323" s="258"/>
      <c r="N323" s="57"/>
      <c r="O323" s="28"/>
      <c r="P323" s="57"/>
      <c r="Q323" s="28"/>
      <c r="R323" s="133"/>
      <c r="S323" s="206"/>
      <c r="T323" s="289" t="s">
        <v>130</v>
      </c>
      <c r="U323" s="27" t="s">
        <v>34</v>
      </c>
      <c r="V323" s="41"/>
      <c r="W323" s="57"/>
      <c r="X323" s="98"/>
      <c r="Y323" s="98"/>
      <c r="Z323" s="98"/>
      <c r="AA323" s="62"/>
      <c r="AB323" s="62"/>
      <c r="AC323" s="63"/>
      <c r="AD323" s="258"/>
      <c r="AE323" s="258"/>
      <c r="AF323" s="57"/>
      <c r="AG323" s="28"/>
      <c r="AH323" s="57"/>
      <c r="AI323" s="28"/>
      <c r="AJ323" s="133"/>
      <c r="AK323" s="208"/>
      <c r="AL323" s="289" t="s">
        <v>130</v>
      </c>
      <c r="AM323" s="121" t="str">
        <f t="shared" si="29"/>
        <v/>
      </c>
      <c r="AN323" s="97" t="str">
        <f t="shared" si="30"/>
        <v/>
      </c>
      <c r="AO323" s="97" t="str">
        <f t="shared" si="31"/>
        <v/>
      </c>
      <c r="AP323" s="97" t="str">
        <f t="shared" si="32"/>
        <v/>
      </c>
      <c r="AQ323" s="122" t="str">
        <f t="shared" si="33"/>
        <v/>
      </c>
      <c r="AR323" s="39"/>
      <c r="AS323" s="234"/>
      <c r="AT323" s="39"/>
    </row>
    <row r="324" spans="2:46" ht="13.5" customHeight="1" x14ac:dyDescent="0.15">
      <c r="B324" s="290"/>
      <c r="C324" s="29" t="s">
        <v>35</v>
      </c>
      <c r="D324" s="187"/>
      <c r="E324" s="58"/>
      <c r="F324" s="188"/>
      <c r="G324" s="188"/>
      <c r="H324" s="188"/>
      <c r="I324" s="64"/>
      <c r="J324" s="64"/>
      <c r="K324" s="189"/>
      <c r="L324" s="259"/>
      <c r="M324" s="259"/>
      <c r="N324" s="58"/>
      <c r="O324" s="30"/>
      <c r="P324" s="58"/>
      <c r="Q324" s="30"/>
      <c r="R324" s="134"/>
      <c r="S324" s="206"/>
      <c r="T324" s="290"/>
      <c r="U324" s="29" t="s">
        <v>35</v>
      </c>
      <c r="V324" s="187"/>
      <c r="W324" s="58"/>
      <c r="X324" s="188"/>
      <c r="Y324" s="188"/>
      <c r="Z324" s="188"/>
      <c r="AA324" s="64"/>
      <c r="AB324" s="64"/>
      <c r="AC324" s="189"/>
      <c r="AD324" s="259"/>
      <c r="AE324" s="259"/>
      <c r="AF324" s="58"/>
      <c r="AG324" s="30"/>
      <c r="AH324" s="58"/>
      <c r="AI324" s="30"/>
      <c r="AJ324" s="134"/>
      <c r="AK324" s="208"/>
      <c r="AL324" s="290"/>
      <c r="AM324" s="88" t="str">
        <f t="shared" si="29"/>
        <v/>
      </c>
      <c r="AN324" s="123" t="str">
        <f t="shared" si="30"/>
        <v/>
      </c>
      <c r="AO324" s="123" t="str">
        <f t="shared" si="31"/>
        <v/>
      </c>
      <c r="AP324" s="123" t="str">
        <f t="shared" si="32"/>
        <v/>
      </c>
      <c r="AQ324" s="89" t="str">
        <f t="shared" si="33"/>
        <v/>
      </c>
      <c r="AR324" s="39"/>
      <c r="AS324" s="234"/>
      <c r="AT324" s="39"/>
    </row>
    <row r="325" spans="2:46" ht="13.5" customHeight="1" x14ac:dyDescent="0.15">
      <c r="B325" s="290"/>
      <c r="C325" s="29" t="s">
        <v>36</v>
      </c>
      <c r="D325" s="187"/>
      <c r="E325" s="58"/>
      <c r="F325" s="188"/>
      <c r="G325" s="188"/>
      <c r="H325" s="188"/>
      <c r="I325" s="64"/>
      <c r="J325" s="64"/>
      <c r="K325" s="189"/>
      <c r="L325" s="259"/>
      <c r="M325" s="259"/>
      <c r="N325" s="58"/>
      <c r="O325" s="30"/>
      <c r="P325" s="58"/>
      <c r="Q325" s="30"/>
      <c r="R325" s="134"/>
      <c r="S325" s="206"/>
      <c r="T325" s="290"/>
      <c r="U325" s="29" t="s">
        <v>36</v>
      </c>
      <c r="V325" s="187"/>
      <c r="W325" s="58"/>
      <c r="X325" s="188"/>
      <c r="Y325" s="188"/>
      <c r="Z325" s="188"/>
      <c r="AA325" s="64"/>
      <c r="AB325" s="64"/>
      <c r="AC325" s="189"/>
      <c r="AD325" s="259"/>
      <c r="AE325" s="259"/>
      <c r="AF325" s="58"/>
      <c r="AG325" s="30"/>
      <c r="AH325" s="58"/>
      <c r="AI325" s="30"/>
      <c r="AJ325" s="134"/>
      <c r="AK325" s="208"/>
      <c r="AL325" s="290"/>
      <c r="AM325" s="88" t="str">
        <f t="shared" si="29"/>
        <v/>
      </c>
      <c r="AN325" s="123" t="str">
        <f t="shared" si="30"/>
        <v/>
      </c>
      <c r="AO325" s="123" t="str">
        <f t="shared" si="31"/>
        <v/>
      </c>
      <c r="AP325" s="123" t="str">
        <f t="shared" si="32"/>
        <v/>
      </c>
      <c r="AQ325" s="89" t="str">
        <f t="shared" si="33"/>
        <v/>
      </c>
      <c r="AR325" s="39"/>
      <c r="AS325" s="234"/>
      <c r="AT325" s="39"/>
    </row>
    <row r="326" spans="2:46" ht="13.5" customHeight="1" x14ac:dyDescent="0.15">
      <c r="B326" s="290"/>
      <c r="C326" s="29" t="s">
        <v>38</v>
      </c>
      <c r="D326" s="187"/>
      <c r="E326" s="58"/>
      <c r="F326" s="188"/>
      <c r="G326" s="188"/>
      <c r="H326" s="188"/>
      <c r="I326" s="64"/>
      <c r="J326" s="64"/>
      <c r="K326" s="189"/>
      <c r="L326" s="259"/>
      <c r="M326" s="259"/>
      <c r="N326" s="58"/>
      <c r="O326" s="30"/>
      <c r="P326" s="58"/>
      <c r="Q326" s="30"/>
      <c r="R326" s="134"/>
      <c r="S326" s="206"/>
      <c r="T326" s="290"/>
      <c r="U326" s="29" t="s">
        <v>38</v>
      </c>
      <c r="V326" s="187"/>
      <c r="W326" s="58"/>
      <c r="X326" s="188"/>
      <c r="Y326" s="188"/>
      <c r="Z326" s="188"/>
      <c r="AA326" s="64"/>
      <c r="AB326" s="64"/>
      <c r="AC326" s="189"/>
      <c r="AD326" s="259"/>
      <c r="AE326" s="259"/>
      <c r="AF326" s="58"/>
      <c r="AG326" s="30"/>
      <c r="AH326" s="58"/>
      <c r="AI326" s="30"/>
      <c r="AJ326" s="134"/>
      <c r="AK326" s="208"/>
      <c r="AL326" s="290"/>
      <c r="AM326" s="88" t="str">
        <f t="shared" si="29"/>
        <v/>
      </c>
      <c r="AN326" s="123" t="str">
        <f t="shared" si="30"/>
        <v/>
      </c>
      <c r="AO326" s="123" t="str">
        <f t="shared" si="31"/>
        <v/>
      </c>
      <c r="AP326" s="123" t="str">
        <f t="shared" si="32"/>
        <v/>
      </c>
      <c r="AQ326" s="89" t="str">
        <f t="shared" si="33"/>
        <v/>
      </c>
      <c r="AR326" s="39"/>
      <c r="AS326" s="234"/>
      <c r="AT326" s="39"/>
    </row>
    <row r="327" spans="2:46" ht="13.5" customHeight="1" thickBot="1" x14ac:dyDescent="0.2">
      <c r="B327" s="291"/>
      <c r="C327" s="29"/>
      <c r="D327" s="187"/>
      <c r="E327" s="58"/>
      <c r="F327" s="190"/>
      <c r="G327" s="190"/>
      <c r="H327" s="190"/>
      <c r="I327" s="58"/>
      <c r="J327" s="58"/>
      <c r="K327" s="189"/>
      <c r="L327" s="259"/>
      <c r="M327" s="259"/>
      <c r="N327" s="58"/>
      <c r="O327" s="30"/>
      <c r="P327" s="58"/>
      <c r="Q327" s="30"/>
      <c r="R327" s="185"/>
      <c r="S327" s="206"/>
      <c r="T327" s="291"/>
      <c r="U327" s="29"/>
      <c r="V327" s="187"/>
      <c r="W327" s="58"/>
      <c r="X327" s="190"/>
      <c r="Y327" s="190"/>
      <c r="Z327" s="190"/>
      <c r="AA327" s="58"/>
      <c r="AB327" s="58"/>
      <c r="AC327" s="189"/>
      <c r="AD327" s="259"/>
      <c r="AE327" s="259"/>
      <c r="AF327" s="58"/>
      <c r="AG327" s="30"/>
      <c r="AH327" s="58"/>
      <c r="AI327" s="30"/>
      <c r="AJ327" s="185"/>
      <c r="AK327" s="208"/>
      <c r="AL327" s="291"/>
      <c r="AM327" s="124" t="str">
        <f t="shared" si="29"/>
        <v/>
      </c>
      <c r="AN327" s="125" t="str">
        <f t="shared" si="30"/>
        <v/>
      </c>
      <c r="AO327" s="125" t="str">
        <f t="shared" si="31"/>
        <v/>
      </c>
      <c r="AP327" s="125" t="str">
        <f t="shared" si="32"/>
        <v/>
      </c>
      <c r="AQ327" s="126" t="str">
        <f t="shared" si="33"/>
        <v/>
      </c>
      <c r="AR327" s="39"/>
      <c r="AS327" s="234"/>
      <c r="AT327" s="39"/>
    </row>
    <row r="328" spans="2:46" ht="13.5" customHeight="1" x14ac:dyDescent="0.15">
      <c r="B328" s="289" t="s">
        <v>131</v>
      </c>
      <c r="C328" s="27" t="s">
        <v>34</v>
      </c>
      <c r="D328" s="41"/>
      <c r="E328" s="57"/>
      <c r="F328" s="98"/>
      <c r="G328" s="98"/>
      <c r="H328" s="98"/>
      <c r="I328" s="62"/>
      <c r="J328" s="62"/>
      <c r="K328" s="63"/>
      <c r="L328" s="258"/>
      <c r="M328" s="258"/>
      <c r="N328" s="57"/>
      <c r="O328" s="28"/>
      <c r="P328" s="57"/>
      <c r="Q328" s="28"/>
      <c r="R328" s="133"/>
      <c r="S328" s="206"/>
      <c r="T328" s="289" t="s">
        <v>131</v>
      </c>
      <c r="U328" s="27" t="s">
        <v>34</v>
      </c>
      <c r="V328" s="41"/>
      <c r="W328" s="57"/>
      <c r="X328" s="98"/>
      <c r="Y328" s="98"/>
      <c r="Z328" s="98"/>
      <c r="AA328" s="62"/>
      <c r="AB328" s="62"/>
      <c r="AC328" s="63"/>
      <c r="AD328" s="258"/>
      <c r="AE328" s="258"/>
      <c r="AF328" s="57"/>
      <c r="AG328" s="28"/>
      <c r="AH328" s="57"/>
      <c r="AI328" s="28"/>
      <c r="AJ328" s="133"/>
      <c r="AK328" s="208"/>
      <c r="AL328" s="289" t="s">
        <v>131</v>
      </c>
      <c r="AM328" s="121" t="str">
        <f t="shared" si="29"/>
        <v/>
      </c>
      <c r="AN328" s="97" t="str">
        <f t="shared" si="30"/>
        <v/>
      </c>
      <c r="AO328" s="97" t="str">
        <f t="shared" si="31"/>
        <v/>
      </c>
      <c r="AP328" s="97" t="str">
        <f t="shared" si="32"/>
        <v/>
      </c>
      <c r="AQ328" s="122" t="str">
        <f t="shared" si="33"/>
        <v/>
      </c>
      <c r="AR328" s="39"/>
      <c r="AS328" s="234"/>
      <c r="AT328" s="39"/>
    </row>
    <row r="329" spans="2:46" ht="13.5" customHeight="1" x14ac:dyDescent="0.15">
      <c r="B329" s="290"/>
      <c r="C329" s="29" t="s">
        <v>35</v>
      </c>
      <c r="D329" s="187"/>
      <c r="E329" s="58"/>
      <c r="F329" s="188"/>
      <c r="G329" s="188"/>
      <c r="H329" s="188"/>
      <c r="I329" s="64"/>
      <c r="J329" s="64"/>
      <c r="K329" s="189"/>
      <c r="L329" s="259"/>
      <c r="M329" s="259"/>
      <c r="N329" s="58"/>
      <c r="O329" s="30"/>
      <c r="P329" s="58"/>
      <c r="Q329" s="30"/>
      <c r="R329" s="134"/>
      <c r="S329" s="206"/>
      <c r="T329" s="290"/>
      <c r="U329" s="29" t="s">
        <v>35</v>
      </c>
      <c r="V329" s="187"/>
      <c r="W329" s="58"/>
      <c r="X329" s="188"/>
      <c r="Y329" s="188"/>
      <c r="Z329" s="188"/>
      <c r="AA329" s="64"/>
      <c r="AB329" s="64"/>
      <c r="AC329" s="189"/>
      <c r="AD329" s="259"/>
      <c r="AE329" s="259"/>
      <c r="AF329" s="58"/>
      <c r="AG329" s="30"/>
      <c r="AH329" s="58"/>
      <c r="AI329" s="30"/>
      <c r="AJ329" s="134"/>
      <c r="AK329" s="208"/>
      <c r="AL329" s="290"/>
      <c r="AM329" s="88" t="str">
        <f t="shared" si="29"/>
        <v/>
      </c>
      <c r="AN329" s="123" t="str">
        <f t="shared" si="30"/>
        <v/>
      </c>
      <c r="AO329" s="123" t="str">
        <f t="shared" si="31"/>
        <v/>
      </c>
      <c r="AP329" s="123" t="str">
        <f t="shared" si="32"/>
        <v/>
      </c>
      <c r="AQ329" s="89" t="str">
        <f t="shared" si="33"/>
        <v/>
      </c>
      <c r="AR329" s="39"/>
      <c r="AS329" s="234"/>
      <c r="AT329" s="39"/>
    </row>
    <row r="330" spans="2:46" ht="13.5" customHeight="1" x14ac:dyDescent="0.15">
      <c r="B330" s="290"/>
      <c r="C330" s="29" t="s">
        <v>36</v>
      </c>
      <c r="D330" s="187"/>
      <c r="E330" s="58"/>
      <c r="F330" s="188"/>
      <c r="G330" s="188"/>
      <c r="H330" s="188"/>
      <c r="I330" s="64"/>
      <c r="J330" s="64"/>
      <c r="K330" s="189"/>
      <c r="L330" s="259"/>
      <c r="M330" s="259"/>
      <c r="N330" s="58"/>
      <c r="O330" s="30"/>
      <c r="P330" s="58"/>
      <c r="Q330" s="30"/>
      <c r="R330" s="134"/>
      <c r="S330" s="206"/>
      <c r="T330" s="290"/>
      <c r="U330" s="29" t="s">
        <v>36</v>
      </c>
      <c r="V330" s="187"/>
      <c r="W330" s="58"/>
      <c r="X330" s="188"/>
      <c r="Y330" s="188"/>
      <c r="Z330" s="188"/>
      <c r="AA330" s="64"/>
      <c r="AB330" s="64"/>
      <c r="AC330" s="189"/>
      <c r="AD330" s="259"/>
      <c r="AE330" s="259"/>
      <c r="AF330" s="58"/>
      <c r="AG330" s="30"/>
      <c r="AH330" s="58"/>
      <c r="AI330" s="30"/>
      <c r="AJ330" s="134"/>
      <c r="AK330" s="208"/>
      <c r="AL330" s="290"/>
      <c r="AM330" s="88" t="str">
        <f t="shared" si="29"/>
        <v/>
      </c>
      <c r="AN330" s="123" t="str">
        <f t="shared" si="30"/>
        <v/>
      </c>
      <c r="AO330" s="123" t="str">
        <f t="shared" si="31"/>
        <v/>
      </c>
      <c r="AP330" s="123" t="str">
        <f t="shared" si="32"/>
        <v/>
      </c>
      <c r="AQ330" s="89" t="str">
        <f t="shared" si="33"/>
        <v/>
      </c>
      <c r="AR330" s="39"/>
      <c r="AS330" s="234"/>
      <c r="AT330" s="39"/>
    </row>
    <row r="331" spans="2:46" ht="13.5" customHeight="1" x14ac:dyDescent="0.15">
      <c r="B331" s="290"/>
      <c r="C331" s="29" t="s">
        <v>38</v>
      </c>
      <c r="D331" s="187"/>
      <c r="E331" s="58"/>
      <c r="F331" s="188"/>
      <c r="G331" s="188"/>
      <c r="H331" s="188"/>
      <c r="I331" s="64"/>
      <c r="J331" s="64"/>
      <c r="K331" s="189"/>
      <c r="L331" s="259"/>
      <c r="M331" s="259"/>
      <c r="N331" s="58"/>
      <c r="O331" s="30"/>
      <c r="P331" s="58"/>
      <c r="Q331" s="30"/>
      <c r="R331" s="134"/>
      <c r="S331" s="206"/>
      <c r="T331" s="290"/>
      <c r="U331" s="29" t="s">
        <v>38</v>
      </c>
      <c r="V331" s="187"/>
      <c r="W331" s="58"/>
      <c r="X331" s="188"/>
      <c r="Y331" s="188"/>
      <c r="Z331" s="188"/>
      <c r="AA331" s="64"/>
      <c r="AB331" s="64"/>
      <c r="AC331" s="189"/>
      <c r="AD331" s="259"/>
      <c r="AE331" s="259"/>
      <c r="AF331" s="58"/>
      <c r="AG331" s="30"/>
      <c r="AH331" s="58"/>
      <c r="AI331" s="30"/>
      <c r="AJ331" s="134"/>
      <c r="AK331" s="208"/>
      <c r="AL331" s="290"/>
      <c r="AM331" s="88" t="str">
        <f t="shared" si="29"/>
        <v/>
      </c>
      <c r="AN331" s="123" t="str">
        <f t="shared" si="30"/>
        <v/>
      </c>
      <c r="AO331" s="123" t="str">
        <f t="shared" si="31"/>
        <v/>
      </c>
      <c r="AP331" s="123" t="str">
        <f t="shared" si="32"/>
        <v/>
      </c>
      <c r="AQ331" s="89" t="str">
        <f t="shared" si="33"/>
        <v/>
      </c>
      <c r="AR331" s="39"/>
      <c r="AS331" s="234"/>
      <c r="AT331" s="39"/>
    </row>
    <row r="332" spans="2:46" ht="13.5" customHeight="1" thickBot="1" x14ac:dyDescent="0.2">
      <c r="B332" s="291"/>
      <c r="C332" s="29"/>
      <c r="D332" s="187"/>
      <c r="E332" s="58"/>
      <c r="F332" s="190"/>
      <c r="G332" s="190"/>
      <c r="H332" s="190"/>
      <c r="I332" s="58"/>
      <c r="J332" s="58"/>
      <c r="K332" s="189"/>
      <c r="L332" s="259"/>
      <c r="M332" s="259"/>
      <c r="N332" s="58"/>
      <c r="O332" s="30"/>
      <c r="P332" s="58"/>
      <c r="Q332" s="30"/>
      <c r="R332" s="185"/>
      <c r="S332" s="206"/>
      <c r="T332" s="291"/>
      <c r="U332" s="29"/>
      <c r="V332" s="187"/>
      <c r="W332" s="58"/>
      <c r="X332" s="190"/>
      <c r="Y332" s="190"/>
      <c r="Z332" s="190"/>
      <c r="AA332" s="58"/>
      <c r="AB332" s="58"/>
      <c r="AC332" s="189"/>
      <c r="AD332" s="259"/>
      <c r="AE332" s="259"/>
      <c r="AF332" s="58"/>
      <c r="AG332" s="30"/>
      <c r="AH332" s="58"/>
      <c r="AI332" s="30"/>
      <c r="AJ332" s="185"/>
      <c r="AK332" s="208"/>
      <c r="AL332" s="291"/>
      <c r="AM332" s="124" t="str">
        <f t="shared" si="29"/>
        <v/>
      </c>
      <c r="AN332" s="125" t="str">
        <f t="shared" si="30"/>
        <v/>
      </c>
      <c r="AO332" s="125" t="str">
        <f t="shared" si="31"/>
        <v/>
      </c>
      <c r="AP332" s="125" t="str">
        <f t="shared" si="32"/>
        <v/>
      </c>
      <c r="AQ332" s="126" t="str">
        <f t="shared" si="33"/>
        <v/>
      </c>
      <c r="AR332" s="39"/>
      <c r="AS332" s="234"/>
      <c r="AT332" s="39"/>
    </row>
    <row r="333" spans="2:46" ht="13.5" customHeight="1" x14ac:dyDescent="0.15">
      <c r="B333" s="289" t="s">
        <v>132</v>
      </c>
      <c r="C333" s="27" t="s">
        <v>34</v>
      </c>
      <c r="D333" s="41"/>
      <c r="E333" s="57"/>
      <c r="F333" s="98"/>
      <c r="G333" s="98"/>
      <c r="H333" s="98"/>
      <c r="I333" s="62"/>
      <c r="J333" s="62"/>
      <c r="K333" s="63"/>
      <c r="L333" s="258"/>
      <c r="M333" s="258"/>
      <c r="N333" s="57"/>
      <c r="O333" s="28"/>
      <c r="P333" s="57"/>
      <c r="Q333" s="28"/>
      <c r="R333" s="133"/>
      <c r="S333" s="206"/>
      <c r="T333" s="289" t="s">
        <v>132</v>
      </c>
      <c r="U333" s="27" t="s">
        <v>34</v>
      </c>
      <c r="V333" s="41"/>
      <c r="W333" s="57"/>
      <c r="X333" s="98"/>
      <c r="Y333" s="98"/>
      <c r="Z333" s="98"/>
      <c r="AA333" s="62"/>
      <c r="AB333" s="62"/>
      <c r="AC333" s="63"/>
      <c r="AD333" s="258"/>
      <c r="AE333" s="258"/>
      <c r="AF333" s="57"/>
      <c r="AG333" s="28"/>
      <c r="AH333" s="57"/>
      <c r="AI333" s="28"/>
      <c r="AJ333" s="133"/>
      <c r="AK333" s="208"/>
      <c r="AL333" s="289" t="s">
        <v>132</v>
      </c>
      <c r="AM333" s="121" t="str">
        <f t="shared" si="29"/>
        <v/>
      </c>
      <c r="AN333" s="97" t="str">
        <f t="shared" si="30"/>
        <v/>
      </c>
      <c r="AO333" s="97" t="str">
        <f t="shared" si="31"/>
        <v/>
      </c>
      <c r="AP333" s="97" t="str">
        <f t="shared" si="32"/>
        <v/>
      </c>
      <c r="AQ333" s="122" t="str">
        <f t="shared" si="33"/>
        <v/>
      </c>
      <c r="AR333" s="39"/>
      <c r="AS333" s="234"/>
      <c r="AT333" s="39"/>
    </row>
    <row r="334" spans="2:46" ht="13.5" customHeight="1" x14ac:dyDescent="0.15">
      <c r="B334" s="290"/>
      <c r="C334" s="29" t="s">
        <v>35</v>
      </c>
      <c r="D334" s="187"/>
      <c r="E334" s="58"/>
      <c r="F334" s="188"/>
      <c r="G334" s="188"/>
      <c r="H334" s="188"/>
      <c r="I334" s="64"/>
      <c r="J334" s="64"/>
      <c r="K334" s="189"/>
      <c r="L334" s="259"/>
      <c r="M334" s="259"/>
      <c r="N334" s="58"/>
      <c r="O334" s="30"/>
      <c r="P334" s="58"/>
      <c r="Q334" s="30"/>
      <c r="R334" s="134"/>
      <c r="S334" s="206"/>
      <c r="T334" s="290"/>
      <c r="U334" s="29" t="s">
        <v>35</v>
      </c>
      <c r="V334" s="187"/>
      <c r="W334" s="58"/>
      <c r="X334" s="188"/>
      <c r="Y334" s="188"/>
      <c r="Z334" s="188"/>
      <c r="AA334" s="64"/>
      <c r="AB334" s="64"/>
      <c r="AC334" s="189"/>
      <c r="AD334" s="259"/>
      <c r="AE334" s="259"/>
      <c r="AF334" s="58"/>
      <c r="AG334" s="30"/>
      <c r="AH334" s="58"/>
      <c r="AI334" s="30"/>
      <c r="AJ334" s="134"/>
      <c r="AK334" s="208"/>
      <c r="AL334" s="290"/>
      <c r="AM334" s="88" t="str">
        <f t="shared" si="29"/>
        <v/>
      </c>
      <c r="AN334" s="123" t="str">
        <f t="shared" si="30"/>
        <v/>
      </c>
      <c r="AO334" s="123" t="str">
        <f t="shared" si="31"/>
        <v/>
      </c>
      <c r="AP334" s="123" t="str">
        <f t="shared" si="32"/>
        <v/>
      </c>
      <c r="AQ334" s="89" t="str">
        <f t="shared" si="33"/>
        <v/>
      </c>
      <c r="AR334" s="39"/>
      <c r="AS334" s="234"/>
      <c r="AT334" s="39"/>
    </row>
    <row r="335" spans="2:46" ht="13.5" customHeight="1" x14ac:dyDescent="0.15">
      <c r="B335" s="290"/>
      <c r="C335" s="29" t="s">
        <v>36</v>
      </c>
      <c r="D335" s="187"/>
      <c r="E335" s="58"/>
      <c r="F335" s="188"/>
      <c r="G335" s="188"/>
      <c r="H335" s="188"/>
      <c r="I335" s="64"/>
      <c r="J335" s="64"/>
      <c r="K335" s="189"/>
      <c r="L335" s="259"/>
      <c r="M335" s="259"/>
      <c r="N335" s="58"/>
      <c r="O335" s="30"/>
      <c r="P335" s="58"/>
      <c r="Q335" s="30"/>
      <c r="R335" s="134"/>
      <c r="S335" s="206"/>
      <c r="T335" s="290"/>
      <c r="U335" s="29" t="s">
        <v>36</v>
      </c>
      <c r="V335" s="187"/>
      <c r="W335" s="58"/>
      <c r="X335" s="188"/>
      <c r="Y335" s="188"/>
      <c r="Z335" s="188"/>
      <c r="AA335" s="64"/>
      <c r="AB335" s="64"/>
      <c r="AC335" s="189"/>
      <c r="AD335" s="259"/>
      <c r="AE335" s="259"/>
      <c r="AF335" s="58"/>
      <c r="AG335" s="30"/>
      <c r="AH335" s="58"/>
      <c r="AI335" s="30"/>
      <c r="AJ335" s="134"/>
      <c r="AK335" s="208"/>
      <c r="AL335" s="290"/>
      <c r="AM335" s="88" t="str">
        <f t="shared" si="29"/>
        <v/>
      </c>
      <c r="AN335" s="123" t="str">
        <f t="shared" si="30"/>
        <v/>
      </c>
      <c r="AO335" s="123" t="str">
        <f t="shared" si="31"/>
        <v/>
      </c>
      <c r="AP335" s="123" t="str">
        <f t="shared" si="32"/>
        <v/>
      </c>
      <c r="AQ335" s="89" t="str">
        <f t="shared" si="33"/>
        <v/>
      </c>
      <c r="AR335" s="39"/>
      <c r="AS335" s="234"/>
      <c r="AT335" s="39"/>
    </row>
    <row r="336" spans="2:46" ht="13.5" customHeight="1" x14ac:dyDescent="0.15">
      <c r="B336" s="290"/>
      <c r="C336" s="29" t="s">
        <v>38</v>
      </c>
      <c r="D336" s="187"/>
      <c r="E336" s="58"/>
      <c r="F336" s="188"/>
      <c r="G336" s="188"/>
      <c r="H336" s="188"/>
      <c r="I336" s="64"/>
      <c r="J336" s="64"/>
      <c r="K336" s="189"/>
      <c r="L336" s="259"/>
      <c r="M336" s="259"/>
      <c r="N336" s="58"/>
      <c r="O336" s="30"/>
      <c r="P336" s="58"/>
      <c r="Q336" s="30"/>
      <c r="R336" s="134"/>
      <c r="S336" s="206"/>
      <c r="T336" s="290"/>
      <c r="U336" s="29" t="s">
        <v>38</v>
      </c>
      <c r="V336" s="187"/>
      <c r="W336" s="58"/>
      <c r="X336" s="188"/>
      <c r="Y336" s="188"/>
      <c r="Z336" s="188"/>
      <c r="AA336" s="64"/>
      <c r="AB336" s="64"/>
      <c r="AC336" s="189"/>
      <c r="AD336" s="259"/>
      <c r="AE336" s="259"/>
      <c r="AF336" s="58"/>
      <c r="AG336" s="30"/>
      <c r="AH336" s="58"/>
      <c r="AI336" s="30"/>
      <c r="AJ336" s="134"/>
      <c r="AK336" s="208"/>
      <c r="AL336" s="290"/>
      <c r="AM336" s="88" t="str">
        <f t="shared" si="29"/>
        <v/>
      </c>
      <c r="AN336" s="123" t="str">
        <f t="shared" si="30"/>
        <v/>
      </c>
      <c r="AO336" s="123" t="str">
        <f t="shared" si="31"/>
        <v/>
      </c>
      <c r="AP336" s="123" t="str">
        <f t="shared" si="32"/>
        <v/>
      </c>
      <c r="AQ336" s="89" t="str">
        <f t="shared" si="33"/>
        <v/>
      </c>
      <c r="AR336" s="39"/>
      <c r="AS336" s="234"/>
      <c r="AT336" s="39"/>
    </row>
    <row r="337" spans="2:46" ht="13.5" customHeight="1" thickBot="1" x14ac:dyDescent="0.2">
      <c r="B337" s="291"/>
      <c r="C337" s="29"/>
      <c r="D337" s="187"/>
      <c r="E337" s="58"/>
      <c r="F337" s="190"/>
      <c r="G337" s="190"/>
      <c r="H337" s="190"/>
      <c r="I337" s="58"/>
      <c r="J337" s="58"/>
      <c r="K337" s="189"/>
      <c r="L337" s="259"/>
      <c r="M337" s="259"/>
      <c r="N337" s="58"/>
      <c r="O337" s="30"/>
      <c r="P337" s="58"/>
      <c r="Q337" s="30"/>
      <c r="R337" s="185"/>
      <c r="S337" s="206"/>
      <c r="T337" s="291"/>
      <c r="U337" s="29"/>
      <c r="V337" s="187"/>
      <c r="W337" s="58"/>
      <c r="X337" s="190"/>
      <c r="Y337" s="190"/>
      <c r="Z337" s="190"/>
      <c r="AA337" s="58"/>
      <c r="AB337" s="58"/>
      <c r="AC337" s="189"/>
      <c r="AD337" s="259"/>
      <c r="AE337" s="259"/>
      <c r="AF337" s="58"/>
      <c r="AG337" s="30"/>
      <c r="AH337" s="58"/>
      <c r="AI337" s="30"/>
      <c r="AJ337" s="185"/>
      <c r="AK337" s="208"/>
      <c r="AL337" s="291"/>
      <c r="AM337" s="124" t="str">
        <f t="shared" si="29"/>
        <v/>
      </c>
      <c r="AN337" s="125" t="str">
        <f t="shared" si="30"/>
        <v/>
      </c>
      <c r="AO337" s="125" t="str">
        <f t="shared" si="31"/>
        <v/>
      </c>
      <c r="AP337" s="125" t="str">
        <f t="shared" si="32"/>
        <v/>
      </c>
      <c r="AQ337" s="126" t="str">
        <f t="shared" si="33"/>
        <v/>
      </c>
      <c r="AR337" s="39"/>
      <c r="AS337" s="234"/>
      <c r="AT337" s="39"/>
    </row>
    <row r="338" spans="2:46" ht="13.5" customHeight="1" x14ac:dyDescent="0.15">
      <c r="B338" s="289" t="s">
        <v>133</v>
      </c>
      <c r="C338" s="27" t="s">
        <v>34</v>
      </c>
      <c r="D338" s="41"/>
      <c r="E338" s="57"/>
      <c r="F338" s="98"/>
      <c r="G338" s="98"/>
      <c r="H338" s="98"/>
      <c r="I338" s="62"/>
      <c r="J338" s="62"/>
      <c r="K338" s="63"/>
      <c r="L338" s="258"/>
      <c r="M338" s="258"/>
      <c r="N338" s="57"/>
      <c r="O338" s="28"/>
      <c r="P338" s="57"/>
      <c r="Q338" s="28"/>
      <c r="R338" s="133"/>
      <c r="S338" s="206"/>
      <c r="T338" s="289" t="s">
        <v>133</v>
      </c>
      <c r="U338" s="27" t="s">
        <v>34</v>
      </c>
      <c r="V338" s="41"/>
      <c r="W338" s="57"/>
      <c r="X338" s="98"/>
      <c r="Y338" s="98"/>
      <c r="Z338" s="98"/>
      <c r="AA338" s="62"/>
      <c r="AB338" s="62"/>
      <c r="AC338" s="63"/>
      <c r="AD338" s="258"/>
      <c r="AE338" s="258"/>
      <c r="AF338" s="57"/>
      <c r="AG338" s="28"/>
      <c r="AH338" s="57"/>
      <c r="AI338" s="28"/>
      <c r="AJ338" s="133"/>
      <c r="AK338" s="208"/>
      <c r="AL338" s="289" t="s">
        <v>133</v>
      </c>
      <c r="AM338" s="121" t="str">
        <f t="shared" si="29"/>
        <v/>
      </c>
      <c r="AN338" s="97" t="str">
        <f t="shared" si="30"/>
        <v/>
      </c>
      <c r="AO338" s="97" t="str">
        <f t="shared" si="31"/>
        <v/>
      </c>
      <c r="AP338" s="97" t="str">
        <f t="shared" si="32"/>
        <v/>
      </c>
      <c r="AQ338" s="122" t="str">
        <f t="shared" si="33"/>
        <v/>
      </c>
      <c r="AR338" s="39"/>
      <c r="AS338" s="234"/>
      <c r="AT338" s="39"/>
    </row>
    <row r="339" spans="2:46" ht="13.5" customHeight="1" x14ac:dyDescent="0.15">
      <c r="B339" s="290"/>
      <c r="C339" s="29" t="s">
        <v>35</v>
      </c>
      <c r="D339" s="187"/>
      <c r="E339" s="58"/>
      <c r="F339" s="188"/>
      <c r="G339" s="188"/>
      <c r="H339" s="188"/>
      <c r="I339" s="64"/>
      <c r="J339" s="64"/>
      <c r="K339" s="189"/>
      <c r="L339" s="259"/>
      <c r="M339" s="259"/>
      <c r="N339" s="58"/>
      <c r="O339" s="30"/>
      <c r="P339" s="58"/>
      <c r="Q339" s="30"/>
      <c r="R339" s="134"/>
      <c r="S339" s="206"/>
      <c r="T339" s="290"/>
      <c r="U339" s="29" t="s">
        <v>35</v>
      </c>
      <c r="V339" s="187"/>
      <c r="W339" s="58"/>
      <c r="X339" s="188"/>
      <c r="Y339" s="188"/>
      <c r="Z339" s="188"/>
      <c r="AA339" s="64"/>
      <c r="AB339" s="64"/>
      <c r="AC339" s="189"/>
      <c r="AD339" s="259"/>
      <c r="AE339" s="259"/>
      <c r="AF339" s="58"/>
      <c r="AG339" s="30"/>
      <c r="AH339" s="58"/>
      <c r="AI339" s="30"/>
      <c r="AJ339" s="134"/>
      <c r="AK339" s="208"/>
      <c r="AL339" s="290"/>
      <c r="AM339" s="88" t="str">
        <f t="shared" si="29"/>
        <v/>
      </c>
      <c r="AN339" s="123" t="str">
        <f t="shared" si="30"/>
        <v/>
      </c>
      <c r="AO339" s="123" t="str">
        <f t="shared" si="31"/>
        <v/>
      </c>
      <c r="AP339" s="123" t="str">
        <f t="shared" si="32"/>
        <v/>
      </c>
      <c r="AQ339" s="89" t="str">
        <f t="shared" si="33"/>
        <v/>
      </c>
      <c r="AR339" s="39"/>
      <c r="AS339" s="234"/>
      <c r="AT339" s="39"/>
    </row>
    <row r="340" spans="2:46" ht="13.5" customHeight="1" x14ac:dyDescent="0.15">
      <c r="B340" s="290"/>
      <c r="C340" s="29" t="s">
        <v>36</v>
      </c>
      <c r="D340" s="187"/>
      <c r="E340" s="58"/>
      <c r="F340" s="188"/>
      <c r="G340" s="188"/>
      <c r="H340" s="188"/>
      <c r="I340" s="64"/>
      <c r="J340" s="64"/>
      <c r="K340" s="189"/>
      <c r="L340" s="259"/>
      <c r="M340" s="259"/>
      <c r="N340" s="58"/>
      <c r="O340" s="30"/>
      <c r="P340" s="58"/>
      <c r="Q340" s="30"/>
      <c r="R340" s="134"/>
      <c r="S340" s="206"/>
      <c r="T340" s="290"/>
      <c r="U340" s="29" t="s">
        <v>36</v>
      </c>
      <c r="V340" s="187"/>
      <c r="W340" s="58"/>
      <c r="X340" s="188"/>
      <c r="Y340" s="188"/>
      <c r="Z340" s="188"/>
      <c r="AA340" s="64"/>
      <c r="AB340" s="64"/>
      <c r="AC340" s="189"/>
      <c r="AD340" s="259"/>
      <c r="AE340" s="259"/>
      <c r="AF340" s="58"/>
      <c r="AG340" s="30"/>
      <c r="AH340" s="58"/>
      <c r="AI340" s="30"/>
      <c r="AJ340" s="134"/>
      <c r="AK340" s="208"/>
      <c r="AL340" s="290"/>
      <c r="AM340" s="88" t="str">
        <f t="shared" si="29"/>
        <v/>
      </c>
      <c r="AN340" s="123" t="str">
        <f t="shared" si="30"/>
        <v/>
      </c>
      <c r="AO340" s="123" t="str">
        <f t="shared" si="31"/>
        <v/>
      </c>
      <c r="AP340" s="123" t="str">
        <f t="shared" si="32"/>
        <v/>
      </c>
      <c r="AQ340" s="89" t="str">
        <f t="shared" si="33"/>
        <v/>
      </c>
      <c r="AR340" s="39"/>
      <c r="AS340" s="234"/>
      <c r="AT340" s="39"/>
    </row>
    <row r="341" spans="2:46" ht="13.5" customHeight="1" x14ac:dyDescent="0.15">
      <c r="B341" s="290"/>
      <c r="C341" s="29" t="s">
        <v>38</v>
      </c>
      <c r="D341" s="187"/>
      <c r="E341" s="58"/>
      <c r="F341" s="188"/>
      <c r="G341" s="188"/>
      <c r="H341" s="188"/>
      <c r="I341" s="64"/>
      <c r="J341" s="64"/>
      <c r="K341" s="189"/>
      <c r="L341" s="259"/>
      <c r="M341" s="259"/>
      <c r="N341" s="58"/>
      <c r="O341" s="30"/>
      <c r="P341" s="58"/>
      <c r="Q341" s="30"/>
      <c r="R341" s="134"/>
      <c r="S341" s="206"/>
      <c r="T341" s="290"/>
      <c r="U341" s="29" t="s">
        <v>38</v>
      </c>
      <c r="V341" s="187"/>
      <c r="W341" s="58"/>
      <c r="X341" s="188"/>
      <c r="Y341" s="188"/>
      <c r="Z341" s="188"/>
      <c r="AA341" s="64"/>
      <c r="AB341" s="64"/>
      <c r="AC341" s="189"/>
      <c r="AD341" s="259"/>
      <c r="AE341" s="259"/>
      <c r="AF341" s="58"/>
      <c r="AG341" s="30"/>
      <c r="AH341" s="58"/>
      <c r="AI341" s="30"/>
      <c r="AJ341" s="134"/>
      <c r="AK341" s="208"/>
      <c r="AL341" s="290"/>
      <c r="AM341" s="88" t="str">
        <f t="shared" si="29"/>
        <v/>
      </c>
      <c r="AN341" s="123" t="str">
        <f t="shared" si="30"/>
        <v/>
      </c>
      <c r="AO341" s="123" t="str">
        <f t="shared" si="31"/>
        <v/>
      </c>
      <c r="AP341" s="123" t="str">
        <f t="shared" si="32"/>
        <v/>
      </c>
      <c r="AQ341" s="89" t="str">
        <f t="shared" si="33"/>
        <v/>
      </c>
      <c r="AR341" s="39"/>
      <c r="AS341" s="234"/>
      <c r="AT341" s="39"/>
    </row>
    <row r="342" spans="2:46" ht="13.5" customHeight="1" thickBot="1" x14ac:dyDescent="0.2">
      <c r="B342" s="291"/>
      <c r="C342" s="29"/>
      <c r="D342" s="187"/>
      <c r="E342" s="58"/>
      <c r="F342" s="190"/>
      <c r="G342" s="190"/>
      <c r="H342" s="190"/>
      <c r="I342" s="58"/>
      <c r="J342" s="58"/>
      <c r="K342" s="189"/>
      <c r="L342" s="259"/>
      <c r="M342" s="259"/>
      <c r="N342" s="58"/>
      <c r="O342" s="30"/>
      <c r="P342" s="58"/>
      <c r="Q342" s="30"/>
      <c r="R342" s="185"/>
      <c r="S342" s="206"/>
      <c r="T342" s="291"/>
      <c r="U342" s="29"/>
      <c r="V342" s="187"/>
      <c r="W342" s="58"/>
      <c r="X342" s="190"/>
      <c r="Y342" s="190"/>
      <c r="Z342" s="190"/>
      <c r="AA342" s="58"/>
      <c r="AB342" s="58"/>
      <c r="AC342" s="189"/>
      <c r="AD342" s="259"/>
      <c r="AE342" s="259"/>
      <c r="AF342" s="58"/>
      <c r="AG342" s="30"/>
      <c r="AH342" s="58"/>
      <c r="AI342" s="30"/>
      <c r="AJ342" s="185"/>
      <c r="AK342" s="208"/>
      <c r="AL342" s="291"/>
      <c r="AM342" s="124" t="str">
        <f t="shared" si="29"/>
        <v/>
      </c>
      <c r="AN342" s="125" t="str">
        <f t="shared" si="30"/>
        <v/>
      </c>
      <c r="AO342" s="125" t="str">
        <f t="shared" si="31"/>
        <v/>
      </c>
      <c r="AP342" s="125" t="str">
        <f t="shared" si="32"/>
        <v/>
      </c>
      <c r="AQ342" s="126" t="str">
        <f t="shared" si="33"/>
        <v/>
      </c>
      <c r="AR342" s="39"/>
      <c r="AS342" s="234"/>
      <c r="AT342" s="39"/>
    </row>
    <row r="343" spans="2:46" ht="13.5" customHeight="1" x14ac:dyDescent="0.15">
      <c r="B343" s="289" t="s">
        <v>134</v>
      </c>
      <c r="C343" s="27" t="s">
        <v>34</v>
      </c>
      <c r="D343" s="41"/>
      <c r="E343" s="57"/>
      <c r="F343" s="98"/>
      <c r="G343" s="98"/>
      <c r="H343" s="98"/>
      <c r="I343" s="62"/>
      <c r="J343" s="62"/>
      <c r="K343" s="63"/>
      <c r="L343" s="258"/>
      <c r="M343" s="258"/>
      <c r="N343" s="57"/>
      <c r="O343" s="28"/>
      <c r="P343" s="57"/>
      <c r="Q343" s="28"/>
      <c r="R343" s="133"/>
      <c r="S343" s="206"/>
      <c r="T343" s="289" t="s">
        <v>134</v>
      </c>
      <c r="U343" s="27" t="s">
        <v>34</v>
      </c>
      <c r="V343" s="41"/>
      <c r="W343" s="57"/>
      <c r="X343" s="98"/>
      <c r="Y343" s="98"/>
      <c r="Z343" s="98"/>
      <c r="AA343" s="62"/>
      <c r="AB343" s="62"/>
      <c r="AC343" s="63"/>
      <c r="AD343" s="258"/>
      <c r="AE343" s="258"/>
      <c r="AF343" s="57"/>
      <c r="AG343" s="28"/>
      <c r="AH343" s="57"/>
      <c r="AI343" s="28"/>
      <c r="AJ343" s="133"/>
      <c r="AK343" s="208"/>
      <c r="AL343" s="289" t="s">
        <v>134</v>
      </c>
      <c r="AM343" s="121" t="str">
        <f t="shared" si="29"/>
        <v/>
      </c>
      <c r="AN343" s="97" t="str">
        <f t="shared" si="30"/>
        <v/>
      </c>
      <c r="AO343" s="97" t="str">
        <f t="shared" si="31"/>
        <v/>
      </c>
      <c r="AP343" s="97" t="str">
        <f t="shared" si="32"/>
        <v/>
      </c>
      <c r="AQ343" s="122" t="str">
        <f t="shared" si="33"/>
        <v/>
      </c>
      <c r="AR343" s="39"/>
      <c r="AS343" s="234"/>
      <c r="AT343" s="39"/>
    </row>
    <row r="344" spans="2:46" ht="13.5" customHeight="1" x14ac:dyDescent="0.15">
      <c r="B344" s="290"/>
      <c r="C344" s="29" t="s">
        <v>35</v>
      </c>
      <c r="D344" s="187"/>
      <c r="E344" s="58"/>
      <c r="F344" s="188"/>
      <c r="G344" s="188"/>
      <c r="H344" s="188"/>
      <c r="I344" s="64"/>
      <c r="J344" s="64"/>
      <c r="K344" s="189"/>
      <c r="L344" s="259"/>
      <c r="M344" s="259"/>
      <c r="N344" s="58"/>
      <c r="O344" s="30"/>
      <c r="P344" s="58"/>
      <c r="Q344" s="30"/>
      <c r="R344" s="134"/>
      <c r="S344" s="206"/>
      <c r="T344" s="290"/>
      <c r="U344" s="29" t="s">
        <v>35</v>
      </c>
      <c r="V344" s="187"/>
      <c r="W344" s="58"/>
      <c r="X344" s="188"/>
      <c r="Y344" s="188"/>
      <c r="Z344" s="188"/>
      <c r="AA344" s="64"/>
      <c r="AB344" s="64"/>
      <c r="AC344" s="189"/>
      <c r="AD344" s="259"/>
      <c r="AE344" s="259"/>
      <c r="AF344" s="58"/>
      <c r="AG344" s="30"/>
      <c r="AH344" s="58"/>
      <c r="AI344" s="30"/>
      <c r="AJ344" s="134"/>
      <c r="AK344" s="208"/>
      <c r="AL344" s="290"/>
      <c r="AM344" s="88" t="str">
        <f t="shared" si="29"/>
        <v/>
      </c>
      <c r="AN344" s="123" t="str">
        <f t="shared" si="30"/>
        <v/>
      </c>
      <c r="AO344" s="123" t="str">
        <f t="shared" si="31"/>
        <v/>
      </c>
      <c r="AP344" s="123" t="str">
        <f t="shared" si="32"/>
        <v/>
      </c>
      <c r="AQ344" s="89" t="str">
        <f t="shared" si="33"/>
        <v/>
      </c>
      <c r="AR344" s="39"/>
      <c r="AS344" s="234"/>
      <c r="AT344" s="39"/>
    </row>
    <row r="345" spans="2:46" ht="13.5" customHeight="1" x14ac:dyDescent="0.15">
      <c r="B345" s="290"/>
      <c r="C345" s="29" t="s">
        <v>36</v>
      </c>
      <c r="D345" s="187"/>
      <c r="E345" s="58"/>
      <c r="F345" s="188"/>
      <c r="G345" s="188"/>
      <c r="H345" s="188"/>
      <c r="I345" s="64"/>
      <c r="J345" s="64"/>
      <c r="K345" s="189"/>
      <c r="L345" s="259"/>
      <c r="M345" s="259"/>
      <c r="N345" s="58"/>
      <c r="O345" s="30"/>
      <c r="P345" s="58"/>
      <c r="Q345" s="30"/>
      <c r="R345" s="134"/>
      <c r="S345" s="206"/>
      <c r="T345" s="290"/>
      <c r="U345" s="29" t="s">
        <v>36</v>
      </c>
      <c r="V345" s="187"/>
      <c r="W345" s="58"/>
      <c r="X345" s="188"/>
      <c r="Y345" s="188"/>
      <c r="Z345" s="188"/>
      <c r="AA345" s="64"/>
      <c r="AB345" s="64"/>
      <c r="AC345" s="189"/>
      <c r="AD345" s="259"/>
      <c r="AE345" s="259"/>
      <c r="AF345" s="58"/>
      <c r="AG345" s="30"/>
      <c r="AH345" s="58"/>
      <c r="AI345" s="30"/>
      <c r="AJ345" s="134"/>
      <c r="AK345" s="208"/>
      <c r="AL345" s="290"/>
      <c r="AM345" s="88" t="str">
        <f t="shared" si="29"/>
        <v/>
      </c>
      <c r="AN345" s="123" t="str">
        <f t="shared" si="30"/>
        <v/>
      </c>
      <c r="AO345" s="123" t="str">
        <f t="shared" si="31"/>
        <v/>
      </c>
      <c r="AP345" s="123" t="str">
        <f t="shared" si="32"/>
        <v/>
      </c>
      <c r="AQ345" s="89" t="str">
        <f t="shared" si="33"/>
        <v/>
      </c>
      <c r="AR345" s="39"/>
      <c r="AS345" s="234"/>
      <c r="AT345" s="39"/>
    </row>
    <row r="346" spans="2:46" ht="13.5" customHeight="1" x14ac:dyDescent="0.15">
      <c r="B346" s="290"/>
      <c r="C346" s="29" t="s">
        <v>38</v>
      </c>
      <c r="D346" s="187"/>
      <c r="E346" s="58"/>
      <c r="F346" s="188"/>
      <c r="G346" s="188"/>
      <c r="H346" s="188"/>
      <c r="I346" s="64"/>
      <c r="J346" s="64"/>
      <c r="K346" s="189"/>
      <c r="L346" s="259"/>
      <c r="M346" s="259"/>
      <c r="N346" s="58"/>
      <c r="O346" s="30"/>
      <c r="P346" s="58"/>
      <c r="Q346" s="30"/>
      <c r="R346" s="134"/>
      <c r="S346" s="206"/>
      <c r="T346" s="290"/>
      <c r="U346" s="29" t="s">
        <v>38</v>
      </c>
      <c r="V346" s="187"/>
      <c r="W346" s="58"/>
      <c r="X346" s="188"/>
      <c r="Y346" s="188"/>
      <c r="Z346" s="188"/>
      <c r="AA346" s="64"/>
      <c r="AB346" s="64"/>
      <c r="AC346" s="189"/>
      <c r="AD346" s="259"/>
      <c r="AE346" s="259"/>
      <c r="AF346" s="58"/>
      <c r="AG346" s="30"/>
      <c r="AH346" s="58"/>
      <c r="AI346" s="30"/>
      <c r="AJ346" s="134"/>
      <c r="AK346" s="208"/>
      <c r="AL346" s="290"/>
      <c r="AM346" s="88" t="str">
        <f t="shared" si="29"/>
        <v/>
      </c>
      <c r="AN346" s="123" t="str">
        <f t="shared" si="30"/>
        <v/>
      </c>
      <c r="AO346" s="123" t="str">
        <f t="shared" si="31"/>
        <v/>
      </c>
      <c r="AP346" s="123" t="str">
        <f t="shared" si="32"/>
        <v/>
      </c>
      <c r="AQ346" s="89" t="str">
        <f t="shared" si="33"/>
        <v/>
      </c>
      <c r="AR346" s="39"/>
      <c r="AS346" s="234"/>
      <c r="AT346" s="39"/>
    </row>
    <row r="347" spans="2:46" ht="13.5" customHeight="1" thickBot="1" x14ac:dyDescent="0.2">
      <c r="B347" s="291"/>
      <c r="C347" s="29"/>
      <c r="D347" s="187"/>
      <c r="E347" s="58"/>
      <c r="F347" s="190"/>
      <c r="G347" s="190"/>
      <c r="H347" s="190"/>
      <c r="I347" s="58"/>
      <c r="J347" s="58"/>
      <c r="K347" s="189"/>
      <c r="L347" s="259"/>
      <c r="M347" s="259"/>
      <c r="N347" s="58"/>
      <c r="O347" s="30"/>
      <c r="P347" s="58"/>
      <c r="Q347" s="30"/>
      <c r="R347" s="185"/>
      <c r="S347" s="206"/>
      <c r="T347" s="291"/>
      <c r="U347" s="29"/>
      <c r="V347" s="187"/>
      <c r="W347" s="58"/>
      <c r="X347" s="190"/>
      <c r="Y347" s="190"/>
      <c r="Z347" s="190"/>
      <c r="AA347" s="58"/>
      <c r="AB347" s="58"/>
      <c r="AC347" s="189"/>
      <c r="AD347" s="259"/>
      <c r="AE347" s="259"/>
      <c r="AF347" s="58"/>
      <c r="AG347" s="30"/>
      <c r="AH347" s="58"/>
      <c r="AI347" s="30"/>
      <c r="AJ347" s="185"/>
      <c r="AK347" s="208"/>
      <c r="AL347" s="291"/>
      <c r="AM347" s="124" t="str">
        <f t="shared" si="29"/>
        <v/>
      </c>
      <c r="AN347" s="125" t="str">
        <f t="shared" si="30"/>
        <v/>
      </c>
      <c r="AO347" s="125" t="str">
        <f t="shared" si="31"/>
        <v/>
      </c>
      <c r="AP347" s="125" t="str">
        <f t="shared" si="32"/>
        <v/>
      </c>
      <c r="AQ347" s="126" t="str">
        <f t="shared" si="33"/>
        <v/>
      </c>
      <c r="AR347" s="39"/>
      <c r="AS347" s="234"/>
      <c r="AT347" s="39"/>
    </row>
    <row r="348" spans="2:46" ht="13.5" customHeight="1" x14ac:dyDescent="0.15">
      <c r="B348" s="289" t="s">
        <v>135</v>
      </c>
      <c r="C348" s="27" t="s">
        <v>34</v>
      </c>
      <c r="D348" s="41"/>
      <c r="E348" s="57"/>
      <c r="F348" s="98"/>
      <c r="G348" s="98"/>
      <c r="H348" s="98"/>
      <c r="I348" s="62"/>
      <c r="J348" s="62"/>
      <c r="K348" s="63"/>
      <c r="L348" s="258"/>
      <c r="M348" s="258"/>
      <c r="N348" s="57"/>
      <c r="O348" s="28"/>
      <c r="P348" s="57"/>
      <c r="Q348" s="28"/>
      <c r="R348" s="133"/>
      <c r="S348" s="206"/>
      <c r="T348" s="289" t="s">
        <v>135</v>
      </c>
      <c r="U348" s="27" t="s">
        <v>34</v>
      </c>
      <c r="V348" s="41"/>
      <c r="W348" s="57"/>
      <c r="X348" s="98"/>
      <c r="Y348" s="98"/>
      <c r="Z348" s="98"/>
      <c r="AA348" s="62"/>
      <c r="AB348" s="62"/>
      <c r="AC348" s="63"/>
      <c r="AD348" s="258"/>
      <c r="AE348" s="258"/>
      <c r="AF348" s="57"/>
      <c r="AG348" s="28"/>
      <c r="AH348" s="57"/>
      <c r="AI348" s="28"/>
      <c r="AJ348" s="133"/>
      <c r="AK348" s="208"/>
      <c r="AL348" s="289" t="s">
        <v>135</v>
      </c>
      <c r="AM348" s="121" t="str">
        <f t="shared" si="29"/>
        <v/>
      </c>
      <c r="AN348" s="97" t="str">
        <f t="shared" si="30"/>
        <v/>
      </c>
      <c r="AO348" s="97" t="str">
        <f t="shared" si="31"/>
        <v/>
      </c>
      <c r="AP348" s="97" t="str">
        <f t="shared" si="32"/>
        <v/>
      </c>
      <c r="AQ348" s="122" t="str">
        <f t="shared" si="33"/>
        <v/>
      </c>
      <c r="AR348" s="39"/>
      <c r="AS348" s="234"/>
      <c r="AT348" s="39"/>
    </row>
    <row r="349" spans="2:46" ht="13.5" customHeight="1" x14ac:dyDescent="0.15">
      <c r="B349" s="290"/>
      <c r="C349" s="29" t="s">
        <v>35</v>
      </c>
      <c r="D349" s="187"/>
      <c r="E349" s="58"/>
      <c r="F349" s="188"/>
      <c r="G349" s="188"/>
      <c r="H349" s="188"/>
      <c r="I349" s="64"/>
      <c r="J349" s="64"/>
      <c r="K349" s="189"/>
      <c r="L349" s="259"/>
      <c r="M349" s="259"/>
      <c r="N349" s="58"/>
      <c r="O349" s="30"/>
      <c r="P349" s="58"/>
      <c r="Q349" s="30"/>
      <c r="R349" s="134"/>
      <c r="S349" s="206"/>
      <c r="T349" s="290"/>
      <c r="U349" s="29" t="s">
        <v>35</v>
      </c>
      <c r="V349" s="187"/>
      <c r="W349" s="58"/>
      <c r="X349" s="188"/>
      <c r="Y349" s="188"/>
      <c r="Z349" s="188"/>
      <c r="AA349" s="64"/>
      <c r="AB349" s="64"/>
      <c r="AC349" s="189"/>
      <c r="AD349" s="259"/>
      <c r="AE349" s="259"/>
      <c r="AF349" s="58"/>
      <c r="AG349" s="30"/>
      <c r="AH349" s="58"/>
      <c r="AI349" s="30"/>
      <c r="AJ349" s="134"/>
      <c r="AK349" s="208"/>
      <c r="AL349" s="290"/>
      <c r="AM349" s="88" t="str">
        <f t="shared" si="29"/>
        <v/>
      </c>
      <c r="AN349" s="123" t="str">
        <f t="shared" si="30"/>
        <v/>
      </c>
      <c r="AO349" s="123" t="str">
        <f t="shared" si="31"/>
        <v/>
      </c>
      <c r="AP349" s="123" t="str">
        <f t="shared" si="32"/>
        <v/>
      </c>
      <c r="AQ349" s="89" t="str">
        <f t="shared" si="33"/>
        <v/>
      </c>
      <c r="AR349" s="39"/>
      <c r="AS349" s="234"/>
      <c r="AT349" s="39"/>
    </row>
    <row r="350" spans="2:46" ht="13.5" customHeight="1" x14ac:dyDescent="0.15">
      <c r="B350" s="290"/>
      <c r="C350" s="29" t="s">
        <v>36</v>
      </c>
      <c r="D350" s="187"/>
      <c r="E350" s="58"/>
      <c r="F350" s="188"/>
      <c r="G350" s="188"/>
      <c r="H350" s="188"/>
      <c r="I350" s="64"/>
      <c r="J350" s="64"/>
      <c r="K350" s="189"/>
      <c r="L350" s="259"/>
      <c r="M350" s="259"/>
      <c r="N350" s="58"/>
      <c r="O350" s="30"/>
      <c r="P350" s="58"/>
      <c r="Q350" s="30"/>
      <c r="R350" s="134"/>
      <c r="S350" s="206"/>
      <c r="T350" s="290"/>
      <c r="U350" s="29" t="s">
        <v>36</v>
      </c>
      <c r="V350" s="187"/>
      <c r="W350" s="58"/>
      <c r="X350" s="188"/>
      <c r="Y350" s="188"/>
      <c r="Z350" s="188"/>
      <c r="AA350" s="64"/>
      <c r="AB350" s="64"/>
      <c r="AC350" s="189"/>
      <c r="AD350" s="259"/>
      <c r="AE350" s="259"/>
      <c r="AF350" s="58"/>
      <c r="AG350" s="30"/>
      <c r="AH350" s="58"/>
      <c r="AI350" s="30"/>
      <c r="AJ350" s="134"/>
      <c r="AK350" s="208"/>
      <c r="AL350" s="290"/>
      <c r="AM350" s="88" t="str">
        <f t="shared" si="29"/>
        <v/>
      </c>
      <c r="AN350" s="123" t="str">
        <f t="shared" si="30"/>
        <v/>
      </c>
      <c r="AO350" s="123" t="str">
        <f t="shared" si="31"/>
        <v/>
      </c>
      <c r="AP350" s="123" t="str">
        <f t="shared" si="32"/>
        <v/>
      </c>
      <c r="AQ350" s="89" t="str">
        <f t="shared" si="33"/>
        <v/>
      </c>
      <c r="AR350" s="39"/>
      <c r="AS350" s="234"/>
      <c r="AT350" s="39"/>
    </row>
    <row r="351" spans="2:46" ht="13.5" customHeight="1" x14ac:dyDescent="0.15">
      <c r="B351" s="290"/>
      <c r="C351" s="29" t="s">
        <v>38</v>
      </c>
      <c r="D351" s="187"/>
      <c r="E351" s="58"/>
      <c r="F351" s="188"/>
      <c r="G351" s="188"/>
      <c r="H351" s="188"/>
      <c r="I351" s="64"/>
      <c r="J351" s="64"/>
      <c r="K351" s="189"/>
      <c r="L351" s="259"/>
      <c r="M351" s="259"/>
      <c r="N351" s="58"/>
      <c r="O351" s="30"/>
      <c r="P351" s="58"/>
      <c r="Q351" s="30"/>
      <c r="R351" s="134"/>
      <c r="S351" s="206"/>
      <c r="T351" s="290"/>
      <c r="U351" s="29" t="s">
        <v>38</v>
      </c>
      <c r="V351" s="187"/>
      <c r="W351" s="58"/>
      <c r="X351" s="188"/>
      <c r="Y351" s="188"/>
      <c r="Z351" s="188"/>
      <c r="AA351" s="64"/>
      <c r="AB351" s="64"/>
      <c r="AC351" s="189"/>
      <c r="AD351" s="259"/>
      <c r="AE351" s="259"/>
      <c r="AF351" s="58"/>
      <c r="AG351" s="30"/>
      <c r="AH351" s="58"/>
      <c r="AI351" s="30"/>
      <c r="AJ351" s="134"/>
      <c r="AK351" s="208"/>
      <c r="AL351" s="290"/>
      <c r="AM351" s="88" t="str">
        <f t="shared" si="29"/>
        <v/>
      </c>
      <c r="AN351" s="123" t="str">
        <f t="shared" si="30"/>
        <v/>
      </c>
      <c r="AO351" s="123" t="str">
        <f t="shared" si="31"/>
        <v/>
      </c>
      <c r="AP351" s="123" t="str">
        <f t="shared" si="32"/>
        <v/>
      </c>
      <c r="AQ351" s="89" t="str">
        <f t="shared" si="33"/>
        <v/>
      </c>
      <c r="AR351" s="39"/>
      <c r="AS351" s="234"/>
      <c r="AT351" s="39"/>
    </row>
    <row r="352" spans="2:46" ht="13.5" customHeight="1" thickBot="1" x14ac:dyDescent="0.2">
      <c r="B352" s="291"/>
      <c r="C352" s="29"/>
      <c r="D352" s="187"/>
      <c r="E352" s="58"/>
      <c r="F352" s="190"/>
      <c r="G352" s="190"/>
      <c r="H352" s="190"/>
      <c r="I352" s="58"/>
      <c r="J352" s="58"/>
      <c r="K352" s="189"/>
      <c r="L352" s="259"/>
      <c r="M352" s="259"/>
      <c r="N352" s="58"/>
      <c r="O352" s="30"/>
      <c r="P352" s="58"/>
      <c r="Q352" s="30"/>
      <c r="R352" s="185"/>
      <c r="S352" s="206"/>
      <c r="T352" s="291"/>
      <c r="U352" s="29"/>
      <c r="V352" s="187"/>
      <c r="W352" s="58"/>
      <c r="X352" s="190"/>
      <c r="Y352" s="190"/>
      <c r="Z352" s="190"/>
      <c r="AA352" s="58"/>
      <c r="AB352" s="58"/>
      <c r="AC352" s="189"/>
      <c r="AD352" s="259"/>
      <c r="AE352" s="259"/>
      <c r="AF352" s="58"/>
      <c r="AG352" s="30"/>
      <c r="AH352" s="58"/>
      <c r="AI352" s="30"/>
      <c r="AJ352" s="185"/>
      <c r="AK352" s="208"/>
      <c r="AL352" s="291"/>
      <c r="AM352" s="124" t="str">
        <f t="shared" si="29"/>
        <v/>
      </c>
      <c r="AN352" s="125" t="str">
        <f t="shared" si="30"/>
        <v/>
      </c>
      <c r="AO352" s="125" t="str">
        <f t="shared" si="31"/>
        <v/>
      </c>
      <c r="AP352" s="125" t="str">
        <f t="shared" si="32"/>
        <v/>
      </c>
      <c r="AQ352" s="126" t="str">
        <f t="shared" si="33"/>
        <v/>
      </c>
      <c r="AR352" s="39"/>
      <c r="AS352" s="234"/>
      <c r="AT352" s="39"/>
    </row>
    <row r="353" spans="2:46" ht="13.5" customHeight="1" x14ac:dyDescent="0.15">
      <c r="B353" s="289" t="s">
        <v>136</v>
      </c>
      <c r="C353" s="27" t="s">
        <v>34</v>
      </c>
      <c r="D353" s="41"/>
      <c r="E353" s="57"/>
      <c r="F353" s="98"/>
      <c r="G353" s="98"/>
      <c r="H353" s="98"/>
      <c r="I353" s="62"/>
      <c r="J353" s="62"/>
      <c r="K353" s="63"/>
      <c r="L353" s="258"/>
      <c r="M353" s="258"/>
      <c r="N353" s="57"/>
      <c r="O353" s="28"/>
      <c r="P353" s="57"/>
      <c r="Q353" s="28"/>
      <c r="R353" s="133"/>
      <c r="S353" s="206"/>
      <c r="T353" s="289" t="s">
        <v>136</v>
      </c>
      <c r="U353" s="27" t="s">
        <v>34</v>
      </c>
      <c r="V353" s="41"/>
      <c r="W353" s="57"/>
      <c r="X353" s="98"/>
      <c r="Y353" s="98"/>
      <c r="Z353" s="98"/>
      <c r="AA353" s="62"/>
      <c r="AB353" s="62"/>
      <c r="AC353" s="63"/>
      <c r="AD353" s="258"/>
      <c r="AE353" s="258"/>
      <c r="AF353" s="57"/>
      <c r="AG353" s="28"/>
      <c r="AH353" s="57"/>
      <c r="AI353" s="28"/>
      <c r="AJ353" s="133"/>
      <c r="AK353" s="208"/>
      <c r="AL353" s="289" t="s">
        <v>136</v>
      </c>
      <c r="AM353" s="121" t="str">
        <f t="shared" ref="AM353:AM416" si="34">IF(OR(X353="",F353=""),"",X353-F353)</f>
        <v/>
      </c>
      <c r="AN353" s="97" t="str">
        <f t="shared" ref="AN353:AN416" si="35">IF(OR(Y353="",G353=""),"",Y353-G353)</f>
        <v/>
      </c>
      <c r="AO353" s="97" t="str">
        <f t="shared" ref="AO353:AO416" si="36">IF(OR(Z353="",H353=""),"",Z353-H353)</f>
        <v/>
      </c>
      <c r="AP353" s="97" t="str">
        <f t="shared" ref="AP353:AP416" si="37">IF(OR(AA353="",I353=""),"",AA353-I353)</f>
        <v/>
      </c>
      <c r="AQ353" s="122" t="str">
        <f t="shared" ref="AQ353:AQ416" si="38">IF(OR(AB353="",J353=""),"",AB353-J353)</f>
        <v/>
      </c>
      <c r="AR353" s="39"/>
      <c r="AS353" s="234"/>
      <c r="AT353" s="39"/>
    </row>
    <row r="354" spans="2:46" ht="13.5" customHeight="1" x14ac:dyDescent="0.15">
      <c r="B354" s="290"/>
      <c r="C354" s="29" t="s">
        <v>35</v>
      </c>
      <c r="D354" s="187"/>
      <c r="E354" s="58"/>
      <c r="F354" s="188"/>
      <c r="G354" s="188"/>
      <c r="H354" s="188"/>
      <c r="I354" s="64"/>
      <c r="J354" s="64"/>
      <c r="K354" s="189"/>
      <c r="L354" s="259"/>
      <c r="M354" s="259"/>
      <c r="N354" s="58"/>
      <c r="O354" s="30"/>
      <c r="P354" s="58"/>
      <c r="Q354" s="30"/>
      <c r="R354" s="134"/>
      <c r="S354" s="206"/>
      <c r="T354" s="290"/>
      <c r="U354" s="29" t="s">
        <v>35</v>
      </c>
      <c r="V354" s="187"/>
      <c r="W354" s="58"/>
      <c r="X354" s="188"/>
      <c r="Y354" s="188"/>
      <c r="Z354" s="188"/>
      <c r="AA354" s="64"/>
      <c r="AB354" s="64"/>
      <c r="AC354" s="189"/>
      <c r="AD354" s="259"/>
      <c r="AE354" s="259"/>
      <c r="AF354" s="58"/>
      <c r="AG354" s="30"/>
      <c r="AH354" s="58"/>
      <c r="AI354" s="30"/>
      <c r="AJ354" s="134"/>
      <c r="AK354" s="208"/>
      <c r="AL354" s="290"/>
      <c r="AM354" s="88" t="str">
        <f t="shared" si="34"/>
        <v/>
      </c>
      <c r="AN354" s="123" t="str">
        <f t="shared" si="35"/>
        <v/>
      </c>
      <c r="AO354" s="123" t="str">
        <f t="shared" si="36"/>
        <v/>
      </c>
      <c r="AP354" s="123" t="str">
        <f t="shared" si="37"/>
        <v/>
      </c>
      <c r="AQ354" s="89" t="str">
        <f t="shared" si="38"/>
        <v/>
      </c>
      <c r="AR354" s="39"/>
      <c r="AS354" s="234"/>
      <c r="AT354" s="39"/>
    </row>
    <row r="355" spans="2:46" ht="13.5" customHeight="1" x14ac:dyDescent="0.15">
      <c r="B355" s="290"/>
      <c r="C355" s="29" t="s">
        <v>36</v>
      </c>
      <c r="D355" s="187"/>
      <c r="E355" s="58"/>
      <c r="F355" s="188"/>
      <c r="G355" s="188"/>
      <c r="H355" s="188"/>
      <c r="I355" s="64"/>
      <c r="J355" s="64"/>
      <c r="K355" s="189"/>
      <c r="L355" s="259"/>
      <c r="M355" s="259"/>
      <c r="N355" s="58"/>
      <c r="O355" s="30"/>
      <c r="P355" s="58"/>
      <c r="Q355" s="30"/>
      <c r="R355" s="134"/>
      <c r="S355" s="206"/>
      <c r="T355" s="290"/>
      <c r="U355" s="29" t="s">
        <v>36</v>
      </c>
      <c r="V355" s="187"/>
      <c r="W355" s="58"/>
      <c r="X355" s="188"/>
      <c r="Y355" s="188"/>
      <c r="Z355" s="188"/>
      <c r="AA355" s="64"/>
      <c r="AB355" s="64"/>
      <c r="AC355" s="189"/>
      <c r="AD355" s="259"/>
      <c r="AE355" s="259"/>
      <c r="AF355" s="58"/>
      <c r="AG355" s="30"/>
      <c r="AH355" s="58"/>
      <c r="AI355" s="30"/>
      <c r="AJ355" s="134"/>
      <c r="AK355" s="208"/>
      <c r="AL355" s="290"/>
      <c r="AM355" s="88" t="str">
        <f t="shared" si="34"/>
        <v/>
      </c>
      <c r="AN355" s="123" t="str">
        <f t="shared" si="35"/>
        <v/>
      </c>
      <c r="AO355" s="123" t="str">
        <f t="shared" si="36"/>
        <v/>
      </c>
      <c r="AP355" s="123" t="str">
        <f t="shared" si="37"/>
        <v/>
      </c>
      <c r="AQ355" s="89" t="str">
        <f t="shared" si="38"/>
        <v/>
      </c>
      <c r="AR355" s="39"/>
      <c r="AS355" s="234"/>
      <c r="AT355" s="39"/>
    </row>
    <row r="356" spans="2:46" ht="13.5" customHeight="1" x14ac:dyDescent="0.15">
      <c r="B356" s="290"/>
      <c r="C356" s="29" t="s">
        <v>38</v>
      </c>
      <c r="D356" s="187"/>
      <c r="E356" s="58"/>
      <c r="F356" s="188"/>
      <c r="G356" s="188"/>
      <c r="H356" s="188"/>
      <c r="I356" s="64"/>
      <c r="J356" s="64"/>
      <c r="K356" s="189"/>
      <c r="L356" s="259"/>
      <c r="M356" s="259"/>
      <c r="N356" s="58"/>
      <c r="O356" s="30"/>
      <c r="P356" s="58"/>
      <c r="Q356" s="30"/>
      <c r="R356" s="134"/>
      <c r="S356" s="206"/>
      <c r="T356" s="290"/>
      <c r="U356" s="29" t="s">
        <v>38</v>
      </c>
      <c r="V356" s="187"/>
      <c r="W356" s="58"/>
      <c r="X356" s="188"/>
      <c r="Y356" s="188"/>
      <c r="Z356" s="188"/>
      <c r="AA356" s="64"/>
      <c r="AB356" s="64"/>
      <c r="AC356" s="189"/>
      <c r="AD356" s="259"/>
      <c r="AE356" s="259"/>
      <c r="AF356" s="58"/>
      <c r="AG356" s="30"/>
      <c r="AH356" s="58"/>
      <c r="AI356" s="30"/>
      <c r="AJ356" s="134"/>
      <c r="AK356" s="208"/>
      <c r="AL356" s="290"/>
      <c r="AM356" s="88" t="str">
        <f t="shared" si="34"/>
        <v/>
      </c>
      <c r="AN356" s="123" t="str">
        <f t="shared" si="35"/>
        <v/>
      </c>
      <c r="AO356" s="123" t="str">
        <f t="shared" si="36"/>
        <v/>
      </c>
      <c r="AP356" s="123" t="str">
        <f t="shared" si="37"/>
        <v/>
      </c>
      <c r="AQ356" s="89" t="str">
        <f t="shared" si="38"/>
        <v/>
      </c>
      <c r="AR356" s="39"/>
      <c r="AS356" s="234"/>
      <c r="AT356" s="39"/>
    </row>
    <row r="357" spans="2:46" ht="13.5" customHeight="1" thickBot="1" x14ac:dyDescent="0.2">
      <c r="B357" s="291"/>
      <c r="C357" s="29"/>
      <c r="D357" s="187"/>
      <c r="E357" s="58"/>
      <c r="F357" s="190"/>
      <c r="G357" s="190"/>
      <c r="H357" s="190"/>
      <c r="I357" s="58"/>
      <c r="J357" s="58"/>
      <c r="K357" s="189"/>
      <c r="L357" s="259"/>
      <c r="M357" s="259"/>
      <c r="N357" s="58"/>
      <c r="O357" s="30"/>
      <c r="P357" s="58"/>
      <c r="Q357" s="30"/>
      <c r="R357" s="185"/>
      <c r="S357" s="206"/>
      <c r="T357" s="291"/>
      <c r="U357" s="29"/>
      <c r="V357" s="187"/>
      <c r="W357" s="58"/>
      <c r="X357" s="190"/>
      <c r="Y357" s="190"/>
      <c r="Z357" s="190"/>
      <c r="AA357" s="58"/>
      <c r="AB357" s="58"/>
      <c r="AC357" s="189"/>
      <c r="AD357" s="259"/>
      <c r="AE357" s="259"/>
      <c r="AF357" s="58"/>
      <c r="AG357" s="30"/>
      <c r="AH357" s="58"/>
      <c r="AI357" s="30"/>
      <c r="AJ357" s="185"/>
      <c r="AK357" s="208"/>
      <c r="AL357" s="291"/>
      <c r="AM357" s="124" t="str">
        <f t="shared" si="34"/>
        <v/>
      </c>
      <c r="AN357" s="125" t="str">
        <f t="shared" si="35"/>
        <v/>
      </c>
      <c r="AO357" s="125" t="str">
        <f t="shared" si="36"/>
        <v/>
      </c>
      <c r="AP357" s="125" t="str">
        <f t="shared" si="37"/>
        <v/>
      </c>
      <c r="AQ357" s="126" t="str">
        <f t="shared" si="38"/>
        <v/>
      </c>
      <c r="AR357" s="39"/>
      <c r="AS357" s="234"/>
      <c r="AT357" s="39"/>
    </row>
    <row r="358" spans="2:46" ht="13.5" customHeight="1" x14ac:dyDescent="0.15">
      <c r="B358" s="289" t="s">
        <v>137</v>
      </c>
      <c r="C358" s="27" t="s">
        <v>34</v>
      </c>
      <c r="D358" s="41"/>
      <c r="E358" s="57"/>
      <c r="F358" s="98"/>
      <c r="G358" s="98"/>
      <c r="H358" s="98"/>
      <c r="I358" s="62"/>
      <c r="J358" s="62"/>
      <c r="K358" s="63"/>
      <c r="L358" s="258"/>
      <c r="M358" s="258"/>
      <c r="N358" s="57"/>
      <c r="O358" s="28"/>
      <c r="P358" s="57"/>
      <c r="Q358" s="28"/>
      <c r="R358" s="133"/>
      <c r="S358" s="206"/>
      <c r="T358" s="289" t="s">
        <v>137</v>
      </c>
      <c r="U358" s="27" t="s">
        <v>34</v>
      </c>
      <c r="V358" s="41"/>
      <c r="W358" s="57"/>
      <c r="X358" s="98"/>
      <c r="Y358" s="98"/>
      <c r="Z358" s="98"/>
      <c r="AA358" s="62"/>
      <c r="AB358" s="62"/>
      <c r="AC358" s="63"/>
      <c r="AD358" s="258"/>
      <c r="AE358" s="258"/>
      <c r="AF358" s="57"/>
      <c r="AG358" s="28"/>
      <c r="AH358" s="57"/>
      <c r="AI358" s="28"/>
      <c r="AJ358" s="133"/>
      <c r="AK358" s="208"/>
      <c r="AL358" s="289" t="s">
        <v>137</v>
      </c>
      <c r="AM358" s="121" t="str">
        <f t="shared" si="34"/>
        <v/>
      </c>
      <c r="AN358" s="97" t="str">
        <f t="shared" si="35"/>
        <v/>
      </c>
      <c r="AO358" s="97" t="str">
        <f t="shared" si="36"/>
        <v/>
      </c>
      <c r="AP358" s="97" t="str">
        <f t="shared" si="37"/>
        <v/>
      </c>
      <c r="AQ358" s="122" t="str">
        <f t="shared" si="38"/>
        <v/>
      </c>
      <c r="AR358" s="39"/>
      <c r="AS358" s="234"/>
      <c r="AT358" s="39"/>
    </row>
    <row r="359" spans="2:46" ht="13.5" customHeight="1" x14ac:dyDescent="0.15">
      <c r="B359" s="290"/>
      <c r="C359" s="29" t="s">
        <v>35</v>
      </c>
      <c r="D359" s="187"/>
      <c r="E359" s="58"/>
      <c r="F359" s="188"/>
      <c r="G359" s="188"/>
      <c r="H359" s="188"/>
      <c r="I359" s="64"/>
      <c r="J359" s="64"/>
      <c r="K359" s="189"/>
      <c r="L359" s="259"/>
      <c r="M359" s="259"/>
      <c r="N359" s="58"/>
      <c r="O359" s="30"/>
      <c r="P359" s="58"/>
      <c r="Q359" s="30"/>
      <c r="R359" s="134"/>
      <c r="S359" s="206"/>
      <c r="T359" s="290"/>
      <c r="U359" s="29" t="s">
        <v>35</v>
      </c>
      <c r="V359" s="187"/>
      <c r="W359" s="58"/>
      <c r="X359" s="188"/>
      <c r="Y359" s="188"/>
      <c r="Z359" s="188"/>
      <c r="AA359" s="64"/>
      <c r="AB359" s="64"/>
      <c r="AC359" s="189"/>
      <c r="AD359" s="259"/>
      <c r="AE359" s="259"/>
      <c r="AF359" s="58"/>
      <c r="AG359" s="30"/>
      <c r="AH359" s="58"/>
      <c r="AI359" s="30"/>
      <c r="AJ359" s="134"/>
      <c r="AK359" s="208"/>
      <c r="AL359" s="290"/>
      <c r="AM359" s="88" t="str">
        <f t="shared" si="34"/>
        <v/>
      </c>
      <c r="AN359" s="123" t="str">
        <f t="shared" si="35"/>
        <v/>
      </c>
      <c r="AO359" s="123" t="str">
        <f t="shared" si="36"/>
        <v/>
      </c>
      <c r="AP359" s="123" t="str">
        <f t="shared" si="37"/>
        <v/>
      </c>
      <c r="AQ359" s="89" t="str">
        <f t="shared" si="38"/>
        <v/>
      </c>
      <c r="AR359" s="39"/>
      <c r="AS359" s="234"/>
      <c r="AT359" s="39"/>
    </row>
    <row r="360" spans="2:46" ht="13.5" customHeight="1" x14ac:dyDescent="0.15">
      <c r="B360" s="290"/>
      <c r="C360" s="29" t="s">
        <v>36</v>
      </c>
      <c r="D360" s="187"/>
      <c r="E360" s="58"/>
      <c r="F360" s="188"/>
      <c r="G360" s="188"/>
      <c r="H360" s="188"/>
      <c r="I360" s="64"/>
      <c r="J360" s="64"/>
      <c r="K360" s="189"/>
      <c r="L360" s="259"/>
      <c r="M360" s="259"/>
      <c r="N360" s="58"/>
      <c r="O360" s="30"/>
      <c r="P360" s="58"/>
      <c r="Q360" s="30"/>
      <c r="R360" s="134"/>
      <c r="S360" s="206"/>
      <c r="T360" s="290"/>
      <c r="U360" s="29" t="s">
        <v>36</v>
      </c>
      <c r="V360" s="187"/>
      <c r="W360" s="58"/>
      <c r="X360" s="188"/>
      <c r="Y360" s="188"/>
      <c r="Z360" s="188"/>
      <c r="AA360" s="64"/>
      <c r="AB360" s="64"/>
      <c r="AC360" s="189"/>
      <c r="AD360" s="259"/>
      <c r="AE360" s="259"/>
      <c r="AF360" s="58"/>
      <c r="AG360" s="30"/>
      <c r="AH360" s="58"/>
      <c r="AI360" s="30"/>
      <c r="AJ360" s="134"/>
      <c r="AK360" s="208"/>
      <c r="AL360" s="290"/>
      <c r="AM360" s="88" t="str">
        <f t="shared" si="34"/>
        <v/>
      </c>
      <c r="AN360" s="123" t="str">
        <f t="shared" si="35"/>
        <v/>
      </c>
      <c r="AO360" s="123" t="str">
        <f t="shared" si="36"/>
        <v/>
      </c>
      <c r="AP360" s="123" t="str">
        <f t="shared" si="37"/>
        <v/>
      </c>
      <c r="AQ360" s="89" t="str">
        <f t="shared" si="38"/>
        <v/>
      </c>
      <c r="AR360" s="39"/>
      <c r="AS360" s="234"/>
      <c r="AT360" s="39"/>
    </row>
    <row r="361" spans="2:46" ht="13.5" customHeight="1" x14ac:dyDescent="0.15">
      <c r="B361" s="290"/>
      <c r="C361" s="29" t="s">
        <v>38</v>
      </c>
      <c r="D361" s="187"/>
      <c r="E361" s="58"/>
      <c r="F361" s="188"/>
      <c r="G361" s="188"/>
      <c r="H361" s="188"/>
      <c r="I361" s="64"/>
      <c r="J361" s="64"/>
      <c r="K361" s="189"/>
      <c r="L361" s="259"/>
      <c r="M361" s="259"/>
      <c r="N361" s="58"/>
      <c r="O361" s="30"/>
      <c r="P361" s="58"/>
      <c r="Q361" s="30"/>
      <c r="R361" s="134"/>
      <c r="S361" s="206"/>
      <c r="T361" s="290"/>
      <c r="U361" s="29" t="s">
        <v>38</v>
      </c>
      <c r="V361" s="187"/>
      <c r="W361" s="58"/>
      <c r="X361" s="188"/>
      <c r="Y361" s="188"/>
      <c r="Z361" s="188"/>
      <c r="AA361" s="64"/>
      <c r="AB361" s="64"/>
      <c r="AC361" s="189"/>
      <c r="AD361" s="259"/>
      <c r="AE361" s="259"/>
      <c r="AF361" s="58"/>
      <c r="AG361" s="30"/>
      <c r="AH361" s="58"/>
      <c r="AI361" s="30"/>
      <c r="AJ361" s="134"/>
      <c r="AK361" s="208"/>
      <c r="AL361" s="290"/>
      <c r="AM361" s="88" t="str">
        <f t="shared" si="34"/>
        <v/>
      </c>
      <c r="AN361" s="123" t="str">
        <f t="shared" si="35"/>
        <v/>
      </c>
      <c r="AO361" s="123" t="str">
        <f t="shared" si="36"/>
        <v/>
      </c>
      <c r="AP361" s="123" t="str">
        <f t="shared" si="37"/>
        <v/>
      </c>
      <c r="AQ361" s="89" t="str">
        <f t="shared" si="38"/>
        <v/>
      </c>
      <c r="AR361" s="39"/>
      <c r="AS361" s="234"/>
      <c r="AT361" s="39"/>
    </row>
    <row r="362" spans="2:46" ht="13.5" customHeight="1" thickBot="1" x14ac:dyDescent="0.2">
      <c r="B362" s="291"/>
      <c r="C362" s="29"/>
      <c r="D362" s="187"/>
      <c r="E362" s="58"/>
      <c r="F362" s="190"/>
      <c r="G362" s="190"/>
      <c r="H362" s="190"/>
      <c r="I362" s="58"/>
      <c r="J362" s="58"/>
      <c r="K362" s="189"/>
      <c r="L362" s="259"/>
      <c r="M362" s="259"/>
      <c r="N362" s="58"/>
      <c r="O362" s="30"/>
      <c r="P362" s="58"/>
      <c r="Q362" s="30"/>
      <c r="R362" s="185"/>
      <c r="S362" s="206"/>
      <c r="T362" s="291"/>
      <c r="U362" s="29"/>
      <c r="V362" s="187"/>
      <c r="W362" s="58"/>
      <c r="X362" s="190"/>
      <c r="Y362" s="190"/>
      <c r="Z362" s="190"/>
      <c r="AA362" s="58"/>
      <c r="AB362" s="58"/>
      <c r="AC362" s="189"/>
      <c r="AD362" s="259"/>
      <c r="AE362" s="259"/>
      <c r="AF362" s="58"/>
      <c r="AG362" s="30"/>
      <c r="AH362" s="58"/>
      <c r="AI362" s="30"/>
      <c r="AJ362" s="185"/>
      <c r="AK362" s="208"/>
      <c r="AL362" s="291"/>
      <c r="AM362" s="124" t="str">
        <f t="shared" si="34"/>
        <v/>
      </c>
      <c r="AN362" s="125" t="str">
        <f t="shared" si="35"/>
        <v/>
      </c>
      <c r="AO362" s="125" t="str">
        <f t="shared" si="36"/>
        <v/>
      </c>
      <c r="AP362" s="125" t="str">
        <f t="shared" si="37"/>
        <v/>
      </c>
      <c r="AQ362" s="126" t="str">
        <f t="shared" si="38"/>
        <v/>
      </c>
      <c r="AR362" s="39"/>
      <c r="AS362" s="234"/>
      <c r="AT362" s="39"/>
    </row>
    <row r="363" spans="2:46" ht="13.5" customHeight="1" x14ac:dyDescent="0.15">
      <c r="B363" s="289" t="s">
        <v>138</v>
      </c>
      <c r="C363" s="27" t="s">
        <v>34</v>
      </c>
      <c r="D363" s="41"/>
      <c r="E363" s="57"/>
      <c r="F363" s="98"/>
      <c r="G363" s="98"/>
      <c r="H363" s="98"/>
      <c r="I363" s="62"/>
      <c r="J363" s="62"/>
      <c r="K363" s="63"/>
      <c r="L363" s="258"/>
      <c r="M363" s="258"/>
      <c r="N363" s="57"/>
      <c r="O363" s="28"/>
      <c r="P363" s="57"/>
      <c r="Q363" s="28"/>
      <c r="R363" s="133"/>
      <c r="S363" s="206"/>
      <c r="T363" s="289" t="s">
        <v>138</v>
      </c>
      <c r="U363" s="27" t="s">
        <v>34</v>
      </c>
      <c r="V363" s="41"/>
      <c r="W363" s="57"/>
      <c r="X363" s="98"/>
      <c r="Y363" s="98"/>
      <c r="Z363" s="98"/>
      <c r="AA363" s="62"/>
      <c r="AB363" s="62"/>
      <c r="AC363" s="63"/>
      <c r="AD363" s="258"/>
      <c r="AE363" s="258"/>
      <c r="AF363" s="57"/>
      <c r="AG363" s="28"/>
      <c r="AH363" s="57"/>
      <c r="AI363" s="28"/>
      <c r="AJ363" s="133"/>
      <c r="AK363" s="208"/>
      <c r="AL363" s="289" t="s">
        <v>138</v>
      </c>
      <c r="AM363" s="121" t="str">
        <f t="shared" si="34"/>
        <v/>
      </c>
      <c r="AN363" s="97" t="str">
        <f t="shared" si="35"/>
        <v/>
      </c>
      <c r="AO363" s="97" t="str">
        <f t="shared" si="36"/>
        <v/>
      </c>
      <c r="AP363" s="97" t="str">
        <f t="shared" si="37"/>
        <v/>
      </c>
      <c r="AQ363" s="122" t="str">
        <f t="shared" si="38"/>
        <v/>
      </c>
      <c r="AR363" s="39"/>
      <c r="AS363" s="234"/>
      <c r="AT363" s="39"/>
    </row>
    <row r="364" spans="2:46" ht="13.5" customHeight="1" x14ac:dyDescent="0.15">
      <c r="B364" s="290"/>
      <c r="C364" s="29" t="s">
        <v>35</v>
      </c>
      <c r="D364" s="187"/>
      <c r="E364" s="58"/>
      <c r="F364" s="188"/>
      <c r="G364" s="188"/>
      <c r="H364" s="188"/>
      <c r="I364" s="64"/>
      <c r="J364" s="64"/>
      <c r="K364" s="189"/>
      <c r="L364" s="259"/>
      <c r="M364" s="259"/>
      <c r="N364" s="58"/>
      <c r="O364" s="30"/>
      <c r="P364" s="58"/>
      <c r="Q364" s="30"/>
      <c r="R364" s="134"/>
      <c r="S364" s="206"/>
      <c r="T364" s="290"/>
      <c r="U364" s="29" t="s">
        <v>35</v>
      </c>
      <c r="V364" s="187"/>
      <c r="W364" s="58"/>
      <c r="X364" s="188"/>
      <c r="Y364" s="188"/>
      <c r="Z364" s="188"/>
      <c r="AA364" s="64"/>
      <c r="AB364" s="64"/>
      <c r="AC364" s="189"/>
      <c r="AD364" s="259"/>
      <c r="AE364" s="259"/>
      <c r="AF364" s="58"/>
      <c r="AG364" s="30"/>
      <c r="AH364" s="58"/>
      <c r="AI364" s="30"/>
      <c r="AJ364" s="134"/>
      <c r="AK364" s="208"/>
      <c r="AL364" s="290"/>
      <c r="AM364" s="88" t="str">
        <f t="shared" si="34"/>
        <v/>
      </c>
      <c r="AN364" s="123" t="str">
        <f t="shared" si="35"/>
        <v/>
      </c>
      <c r="AO364" s="123" t="str">
        <f t="shared" si="36"/>
        <v/>
      </c>
      <c r="AP364" s="123" t="str">
        <f t="shared" si="37"/>
        <v/>
      </c>
      <c r="AQ364" s="89" t="str">
        <f t="shared" si="38"/>
        <v/>
      </c>
      <c r="AR364" s="39"/>
      <c r="AS364" s="234"/>
      <c r="AT364" s="39"/>
    </row>
    <row r="365" spans="2:46" ht="13.5" customHeight="1" x14ac:dyDescent="0.15">
      <c r="B365" s="290"/>
      <c r="C365" s="29" t="s">
        <v>36</v>
      </c>
      <c r="D365" s="187"/>
      <c r="E365" s="58"/>
      <c r="F365" s="188"/>
      <c r="G365" s="188"/>
      <c r="H365" s="188"/>
      <c r="I365" s="64"/>
      <c r="J365" s="64"/>
      <c r="K365" s="189"/>
      <c r="L365" s="259"/>
      <c r="M365" s="259"/>
      <c r="N365" s="58"/>
      <c r="O365" s="30"/>
      <c r="P365" s="58"/>
      <c r="Q365" s="30"/>
      <c r="R365" s="134"/>
      <c r="S365" s="206"/>
      <c r="T365" s="290"/>
      <c r="U365" s="29" t="s">
        <v>36</v>
      </c>
      <c r="V365" s="187"/>
      <c r="W365" s="58"/>
      <c r="X365" s="188"/>
      <c r="Y365" s="188"/>
      <c r="Z365" s="188"/>
      <c r="AA365" s="64"/>
      <c r="AB365" s="64"/>
      <c r="AC365" s="189"/>
      <c r="AD365" s="259"/>
      <c r="AE365" s="259"/>
      <c r="AF365" s="58"/>
      <c r="AG365" s="30"/>
      <c r="AH365" s="58"/>
      <c r="AI365" s="30"/>
      <c r="AJ365" s="134"/>
      <c r="AK365" s="208"/>
      <c r="AL365" s="290"/>
      <c r="AM365" s="88" t="str">
        <f t="shared" si="34"/>
        <v/>
      </c>
      <c r="AN365" s="123" t="str">
        <f t="shared" si="35"/>
        <v/>
      </c>
      <c r="AO365" s="123" t="str">
        <f t="shared" si="36"/>
        <v/>
      </c>
      <c r="AP365" s="123" t="str">
        <f t="shared" si="37"/>
        <v/>
      </c>
      <c r="AQ365" s="89" t="str">
        <f t="shared" si="38"/>
        <v/>
      </c>
      <c r="AR365" s="39"/>
      <c r="AS365" s="234"/>
      <c r="AT365" s="39"/>
    </row>
    <row r="366" spans="2:46" ht="13.5" customHeight="1" x14ac:dyDescent="0.15">
      <c r="B366" s="290"/>
      <c r="C366" s="29" t="s">
        <v>38</v>
      </c>
      <c r="D366" s="187"/>
      <c r="E366" s="58"/>
      <c r="F366" s="188"/>
      <c r="G366" s="188"/>
      <c r="H366" s="188"/>
      <c r="I366" s="64"/>
      <c r="J366" s="64"/>
      <c r="K366" s="189"/>
      <c r="L366" s="259"/>
      <c r="M366" s="259"/>
      <c r="N366" s="58"/>
      <c r="O366" s="30"/>
      <c r="P366" s="58"/>
      <c r="Q366" s="30"/>
      <c r="R366" s="134"/>
      <c r="S366" s="206"/>
      <c r="T366" s="290"/>
      <c r="U366" s="29" t="s">
        <v>38</v>
      </c>
      <c r="V366" s="187"/>
      <c r="W366" s="58"/>
      <c r="X366" s="188"/>
      <c r="Y366" s="188"/>
      <c r="Z366" s="188"/>
      <c r="AA366" s="64"/>
      <c r="AB366" s="64"/>
      <c r="AC366" s="189"/>
      <c r="AD366" s="259"/>
      <c r="AE366" s="259"/>
      <c r="AF366" s="58"/>
      <c r="AG366" s="30"/>
      <c r="AH366" s="58"/>
      <c r="AI366" s="30"/>
      <c r="AJ366" s="134"/>
      <c r="AK366" s="208"/>
      <c r="AL366" s="290"/>
      <c r="AM366" s="88" t="str">
        <f t="shared" si="34"/>
        <v/>
      </c>
      <c r="AN366" s="123" t="str">
        <f t="shared" si="35"/>
        <v/>
      </c>
      <c r="AO366" s="123" t="str">
        <f t="shared" si="36"/>
        <v/>
      </c>
      <c r="AP366" s="123" t="str">
        <f t="shared" si="37"/>
        <v/>
      </c>
      <c r="AQ366" s="89" t="str">
        <f t="shared" si="38"/>
        <v/>
      </c>
      <c r="AR366" s="39"/>
      <c r="AS366" s="234"/>
      <c r="AT366" s="39"/>
    </row>
    <row r="367" spans="2:46" ht="13.5" customHeight="1" thickBot="1" x14ac:dyDescent="0.2">
      <c r="B367" s="291"/>
      <c r="C367" s="29"/>
      <c r="D367" s="187"/>
      <c r="E367" s="58"/>
      <c r="F367" s="190"/>
      <c r="G367" s="190"/>
      <c r="H367" s="190"/>
      <c r="I367" s="58"/>
      <c r="J367" s="58"/>
      <c r="K367" s="189"/>
      <c r="L367" s="259"/>
      <c r="M367" s="259"/>
      <c r="N367" s="58"/>
      <c r="O367" s="30"/>
      <c r="P367" s="58"/>
      <c r="Q367" s="30"/>
      <c r="R367" s="185"/>
      <c r="S367" s="206"/>
      <c r="T367" s="291"/>
      <c r="U367" s="29"/>
      <c r="V367" s="187"/>
      <c r="W367" s="58"/>
      <c r="X367" s="190"/>
      <c r="Y367" s="190"/>
      <c r="Z367" s="190"/>
      <c r="AA367" s="58"/>
      <c r="AB367" s="58"/>
      <c r="AC367" s="189"/>
      <c r="AD367" s="259"/>
      <c r="AE367" s="259"/>
      <c r="AF367" s="58"/>
      <c r="AG367" s="30"/>
      <c r="AH367" s="58"/>
      <c r="AI367" s="30"/>
      <c r="AJ367" s="185"/>
      <c r="AK367" s="208"/>
      <c r="AL367" s="291"/>
      <c r="AM367" s="124" t="str">
        <f t="shared" si="34"/>
        <v/>
      </c>
      <c r="AN367" s="125" t="str">
        <f t="shared" si="35"/>
        <v/>
      </c>
      <c r="AO367" s="125" t="str">
        <f t="shared" si="36"/>
        <v/>
      </c>
      <c r="AP367" s="125" t="str">
        <f t="shared" si="37"/>
        <v/>
      </c>
      <c r="AQ367" s="126" t="str">
        <f t="shared" si="38"/>
        <v/>
      </c>
      <c r="AR367" s="39"/>
      <c r="AS367" s="234"/>
      <c r="AT367" s="39"/>
    </row>
    <row r="368" spans="2:46" ht="13.5" customHeight="1" x14ac:dyDescent="0.15">
      <c r="B368" s="289" t="s">
        <v>139</v>
      </c>
      <c r="C368" s="27" t="s">
        <v>34</v>
      </c>
      <c r="D368" s="41"/>
      <c r="E368" s="57"/>
      <c r="F368" s="98"/>
      <c r="G368" s="98"/>
      <c r="H368" s="98"/>
      <c r="I368" s="62"/>
      <c r="J368" s="62"/>
      <c r="K368" s="63"/>
      <c r="L368" s="258"/>
      <c r="M368" s="258"/>
      <c r="N368" s="57"/>
      <c r="O368" s="28"/>
      <c r="P368" s="57"/>
      <c r="Q368" s="28"/>
      <c r="R368" s="133"/>
      <c r="S368" s="206"/>
      <c r="T368" s="289" t="s">
        <v>139</v>
      </c>
      <c r="U368" s="27" t="s">
        <v>34</v>
      </c>
      <c r="V368" s="41"/>
      <c r="W368" s="57"/>
      <c r="X368" s="98"/>
      <c r="Y368" s="98"/>
      <c r="Z368" s="98"/>
      <c r="AA368" s="62"/>
      <c r="AB368" s="62"/>
      <c r="AC368" s="63"/>
      <c r="AD368" s="258"/>
      <c r="AE368" s="258"/>
      <c r="AF368" s="57"/>
      <c r="AG368" s="28"/>
      <c r="AH368" s="57"/>
      <c r="AI368" s="28"/>
      <c r="AJ368" s="133"/>
      <c r="AK368" s="208"/>
      <c r="AL368" s="289" t="s">
        <v>139</v>
      </c>
      <c r="AM368" s="121" t="str">
        <f t="shared" si="34"/>
        <v/>
      </c>
      <c r="AN368" s="97" t="str">
        <f t="shared" si="35"/>
        <v/>
      </c>
      <c r="AO368" s="97" t="str">
        <f t="shared" si="36"/>
        <v/>
      </c>
      <c r="AP368" s="97" t="str">
        <f t="shared" si="37"/>
        <v/>
      </c>
      <c r="AQ368" s="122" t="str">
        <f t="shared" si="38"/>
        <v/>
      </c>
      <c r="AR368" s="39"/>
      <c r="AS368" s="234"/>
      <c r="AT368" s="39"/>
    </row>
    <row r="369" spans="2:46" ht="13.5" customHeight="1" x14ac:dyDescent="0.15">
      <c r="B369" s="290"/>
      <c r="C369" s="29" t="s">
        <v>35</v>
      </c>
      <c r="D369" s="187"/>
      <c r="E369" s="58"/>
      <c r="F369" s="188"/>
      <c r="G369" s="188"/>
      <c r="H369" s="188"/>
      <c r="I369" s="64"/>
      <c r="J369" s="64"/>
      <c r="K369" s="189"/>
      <c r="L369" s="259"/>
      <c r="M369" s="259"/>
      <c r="N369" s="58"/>
      <c r="O369" s="30"/>
      <c r="P369" s="58"/>
      <c r="Q369" s="30"/>
      <c r="R369" s="134"/>
      <c r="S369" s="206"/>
      <c r="T369" s="290"/>
      <c r="U369" s="29" t="s">
        <v>35</v>
      </c>
      <c r="V369" s="187"/>
      <c r="W369" s="58"/>
      <c r="X369" s="188"/>
      <c r="Y369" s="188"/>
      <c r="Z369" s="188"/>
      <c r="AA369" s="64"/>
      <c r="AB369" s="64"/>
      <c r="AC369" s="189"/>
      <c r="AD369" s="259"/>
      <c r="AE369" s="259"/>
      <c r="AF369" s="58"/>
      <c r="AG369" s="30"/>
      <c r="AH369" s="58"/>
      <c r="AI369" s="30"/>
      <c r="AJ369" s="134"/>
      <c r="AK369" s="208"/>
      <c r="AL369" s="290"/>
      <c r="AM369" s="88" t="str">
        <f t="shared" si="34"/>
        <v/>
      </c>
      <c r="AN369" s="123" t="str">
        <f t="shared" si="35"/>
        <v/>
      </c>
      <c r="AO369" s="123" t="str">
        <f t="shared" si="36"/>
        <v/>
      </c>
      <c r="AP369" s="123" t="str">
        <f t="shared" si="37"/>
        <v/>
      </c>
      <c r="AQ369" s="89" t="str">
        <f t="shared" si="38"/>
        <v/>
      </c>
      <c r="AR369" s="39"/>
      <c r="AS369" s="234"/>
      <c r="AT369" s="39"/>
    </row>
    <row r="370" spans="2:46" ht="13.5" customHeight="1" x14ac:dyDescent="0.15">
      <c r="B370" s="290"/>
      <c r="C370" s="29" t="s">
        <v>36</v>
      </c>
      <c r="D370" s="187"/>
      <c r="E370" s="58"/>
      <c r="F370" s="188"/>
      <c r="G370" s="188"/>
      <c r="H370" s="188"/>
      <c r="I370" s="64"/>
      <c r="J370" s="64"/>
      <c r="K370" s="189"/>
      <c r="L370" s="259"/>
      <c r="M370" s="259"/>
      <c r="N370" s="58"/>
      <c r="O370" s="30"/>
      <c r="P370" s="58"/>
      <c r="Q370" s="30"/>
      <c r="R370" s="134"/>
      <c r="S370" s="206"/>
      <c r="T370" s="290"/>
      <c r="U370" s="29" t="s">
        <v>36</v>
      </c>
      <c r="V370" s="187"/>
      <c r="W370" s="58"/>
      <c r="X370" s="188"/>
      <c r="Y370" s="188"/>
      <c r="Z370" s="188"/>
      <c r="AA370" s="64"/>
      <c r="AB370" s="64"/>
      <c r="AC370" s="189"/>
      <c r="AD370" s="259"/>
      <c r="AE370" s="259"/>
      <c r="AF370" s="58"/>
      <c r="AG370" s="30"/>
      <c r="AH370" s="58"/>
      <c r="AI370" s="30"/>
      <c r="AJ370" s="134"/>
      <c r="AK370" s="208"/>
      <c r="AL370" s="290"/>
      <c r="AM370" s="88" t="str">
        <f t="shared" si="34"/>
        <v/>
      </c>
      <c r="AN370" s="123" t="str">
        <f t="shared" si="35"/>
        <v/>
      </c>
      <c r="AO370" s="123" t="str">
        <f t="shared" si="36"/>
        <v/>
      </c>
      <c r="AP370" s="123" t="str">
        <f t="shared" si="37"/>
        <v/>
      </c>
      <c r="AQ370" s="89" t="str">
        <f t="shared" si="38"/>
        <v/>
      </c>
      <c r="AR370" s="39"/>
      <c r="AS370" s="234"/>
      <c r="AT370" s="39"/>
    </row>
    <row r="371" spans="2:46" ht="13.5" customHeight="1" x14ac:dyDescent="0.15">
      <c r="B371" s="290"/>
      <c r="C371" s="29" t="s">
        <v>38</v>
      </c>
      <c r="D371" s="187"/>
      <c r="E371" s="58"/>
      <c r="F371" s="188"/>
      <c r="G371" s="188"/>
      <c r="H371" s="188"/>
      <c r="I371" s="64"/>
      <c r="J371" s="64"/>
      <c r="K371" s="189"/>
      <c r="L371" s="259"/>
      <c r="M371" s="259"/>
      <c r="N371" s="58"/>
      <c r="O371" s="30"/>
      <c r="P371" s="58"/>
      <c r="Q371" s="30"/>
      <c r="R371" s="134"/>
      <c r="S371" s="206"/>
      <c r="T371" s="290"/>
      <c r="U371" s="29" t="s">
        <v>38</v>
      </c>
      <c r="V371" s="187"/>
      <c r="W371" s="58"/>
      <c r="X371" s="188"/>
      <c r="Y371" s="188"/>
      <c r="Z371" s="188"/>
      <c r="AA371" s="64"/>
      <c r="AB371" s="64"/>
      <c r="AC371" s="189"/>
      <c r="AD371" s="259"/>
      <c r="AE371" s="259"/>
      <c r="AF371" s="58"/>
      <c r="AG371" s="30"/>
      <c r="AH371" s="58"/>
      <c r="AI371" s="30"/>
      <c r="AJ371" s="134"/>
      <c r="AK371" s="208"/>
      <c r="AL371" s="290"/>
      <c r="AM371" s="88" t="str">
        <f t="shared" si="34"/>
        <v/>
      </c>
      <c r="AN371" s="123" t="str">
        <f t="shared" si="35"/>
        <v/>
      </c>
      <c r="AO371" s="123" t="str">
        <f t="shared" si="36"/>
        <v/>
      </c>
      <c r="AP371" s="123" t="str">
        <f t="shared" si="37"/>
        <v/>
      </c>
      <c r="AQ371" s="89" t="str">
        <f t="shared" si="38"/>
        <v/>
      </c>
      <c r="AR371" s="39"/>
      <c r="AS371" s="234"/>
      <c r="AT371" s="39"/>
    </row>
    <row r="372" spans="2:46" ht="13.5" customHeight="1" thickBot="1" x14ac:dyDescent="0.2">
      <c r="B372" s="291"/>
      <c r="C372" s="29"/>
      <c r="D372" s="187"/>
      <c r="E372" s="58"/>
      <c r="F372" s="190"/>
      <c r="G372" s="190"/>
      <c r="H372" s="190"/>
      <c r="I372" s="58"/>
      <c r="J372" s="58"/>
      <c r="K372" s="189"/>
      <c r="L372" s="259"/>
      <c r="M372" s="259"/>
      <c r="N372" s="58"/>
      <c r="O372" s="30"/>
      <c r="P372" s="58"/>
      <c r="Q372" s="30"/>
      <c r="R372" s="185"/>
      <c r="S372" s="206"/>
      <c r="T372" s="291"/>
      <c r="U372" s="29"/>
      <c r="V372" s="187"/>
      <c r="W372" s="58"/>
      <c r="X372" s="190"/>
      <c r="Y372" s="190"/>
      <c r="Z372" s="190"/>
      <c r="AA372" s="58"/>
      <c r="AB372" s="58"/>
      <c r="AC372" s="189"/>
      <c r="AD372" s="259"/>
      <c r="AE372" s="259"/>
      <c r="AF372" s="58"/>
      <c r="AG372" s="30"/>
      <c r="AH372" s="58"/>
      <c r="AI372" s="30"/>
      <c r="AJ372" s="185"/>
      <c r="AK372" s="208"/>
      <c r="AL372" s="291"/>
      <c r="AM372" s="124" t="str">
        <f t="shared" si="34"/>
        <v/>
      </c>
      <c r="AN372" s="125" t="str">
        <f t="shared" si="35"/>
        <v/>
      </c>
      <c r="AO372" s="125" t="str">
        <f t="shared" si="36"/>
        <v/>
      </c>
      <c r="AP372" s="125" t="str">
        <f t="shared" si="37"/>
        <v/>
      </c>
      <c r="AQ372" s="126" t="str">
        <f t="shared" si="38"/>
        <v/>
      </c>
      <c r="AR372" s="39"/>
      <c r="AS372" s="234"/>
      <c r="AT372" s="39"/>
    </row>
    <row r="373" spans="2:46" ht="13.5" customHeight="1" x14ac:dyDescent="0.15">
      <c r="B373" s="289" t="s">
        <v>140</v>
      </c>
      <c r="C373" s="27" t="s">
        <v>34</v>
      </c>
      <c r="D373" s="41"/>
      <c r="E373" s="57"/>
      <c r="F373" s="98"/>
      <c r="G373" s="98"/>
      <c r="H373" s="98"/>
      <c r="I373" s="62"/>
      <c r="J373" s="62"/>
      <c r="K373" s="63"/>
      <c r="L373" s="258"/>
      <c r="M373" s="258"/>
      <c r="N373" s="57"/>
      <c r="O373" s="28"/>
      <c r="P373" s="57"/>
      <c r="Q373" s="28"/>
      <c r="R373" s="133"/>
      <c r="S373" s="206"/>
      <c r="T373" s="289" t="s">
        <v>140</v>
      </c>
      <c r="U373" s="27" t="s">
        <v>34</v>
      </c>
      <c r="V373" s="41"/>
      <c r="W373" s="57"/>
      <c r="X373" s="98"/>
      <c r="Y373" s="98"/>
      <c r="Z373" s="98"/>
      <c r="AA373" s="62"/>
      <c r="AB373" s="62"/>
      <c r="AC373" s="63"/>
      <c r="AD373" s="258"/>
      <c r="AE373" s="258"/>
      <c r="AF373" s="57"/>
      <c r="AG373" s="28"/>
      <c r="AH373" s="57"/>
      <c r="AI373" s="28"/>
      <c r="AJ373" s="133"/>
      <c r="AK373" s="208"/>
      <c r="AL373" s="289" t="s">
        <v>140</v>
      </c>
      <c r="AM373" s="121" t="str">
        <f t="shared" si="34"/>
        <v/>
      </c>
      <c r="AN373" s="97" t="str">
        <f t="shared" si="35"/>
        <v/>
      </c>
      <c r="AO373" s="97" t="str">
        <f t="shared" si="36"/>
        <v/>
      </c>
      <c r="AP373" s="97" t="str">
        <f t="shared" si="37"/>
        <v/>
      </c>
      <c r="AQ373" s="122" t="str">
        <f t="shared" si="38"/>
        <v/>
      </c>
      <c r="AR373" s="39"/>
      <c r="AS373" s="234"/>
      <c r="AT373" s="39"/>
    </row>
    <row r="374" spans="2:46" ht="13.5" customHeight="1" x14ac:dyDescent="0.15">
      <c r="B374" s="290"/>
      <c r="C374" s="29" t="s">
        <v>35</v>
      </c>
      <c r="D374" s="187"/>
      <c r="E374" s="58"/>
      <c r="F374" s="188"/>
      <c r="G374" s="188"/>
      <c r="H374" s="188"/>
      <c r="I374" s="64"/>
      <c r="J374" s="64"/>
      <c r="K374" s="189"/>
      <c r="L374" s="259"/>
      <c r="M374" s="259"/>
      <c r="N374" s="58"/>
      <c r="O374" s="30"/>
      <c r="P374" s="58"/>
      <c r="Q374" s="30"/>
      <c r="R374" s="134"/>
      <c r="S374" s="206"/>
      <c r="T374" s="290"/>
      <c r="U374" s="29" t="s">
        <v>35</v>
      </c>
      <c r="V374" s="187"/>
      <c r="W374" s="58"/>
      <c r="X374" s="188"/>
      <c r="Y374" s="188"/>
      <c r="Z374" s="188"/>
      <c r="AA374" s="64"/>
      <c r="AB374" s="64"/>
      <c r="AC374" s="189"/>
      <c r="AD374" s="259"/>
      <c r="AE374" s="259"/>
      <c r="AF374" s="58"/>
      <c r="AG374" s="30"/>
      <c r="AH374" s="58"/>
      <c r="AI374" s="30"/>
      <c r="AJ374" s="134"/>
      <c r="AK374" s="208"/>
      <c r="AL374" s="290"/>
      <c r="AM374" s="88" t="str">
        <f t="shared" si="34"/>
        <v/>
      </c>
      <c r="AN374" s="123" t="str">
        <f t="shared" si="35"/>
        <v/>
      </c>
      <c r="AO374" s="123" t="str">
        <f t="shared" si="36"/>
        <v/>
      </c>
      <c r="AP374" s="123" t="str">
        <f t="shared" si="37"/>
        <v/>
      </c>
      <c r="AQ374" s="89" t="str">
        <f t="shared" si="38"/>
        <v/>
      </c>
      <c r="AR374" s="39"/>
      <c r="AS374" s="234"/>
      <c r="AT374" s="39"/>
    </row>
    <row r="375" spans="2:46" ht="13.5" customHeight="1" x14ac:dyDescent="0.15">
      <c r="B375" s="290"/>
      <c r="C375" s="29" t="s">
        <v>36</v>
      </c>
      <c r="D375" s="187"/>
      <c r="E375" s="58"/>
      <c r="F375" s="188"/>
      <c r="G375" s="188"/>
      <c r="H375" s="188"/>
      <c r="I375" s="64"/>
      <c r="J375" s="64"/>
      <c r="K375" s="189"/>
      <c r="L375" s="259"/>
      <c r="M375" s="259"/>
      <c r="N375" s="58"/>
      <c r="O375" s="30"/>
      <c r="P375" s="58"/>
      <c r="Q375" s="30"/>
      <c r="R375" s="134"/>
      <c r="S375" s="206"/>
      <c r="T375" s="290"/>
      <c r="U375" s="29" t="s">
        <v>36</v>
      </c>
      <c r="V375" s="187"/>
      <c r="W375" s="58"/>
      <c r="X375" s="188"/>
      <c r="Y375" s="188"/>
      <c r="Z375" s="188"/>
      <c r="AA375" s="64"/>
      <c r="AB375" s="64"/>
      <c r="AC375" s="189"/>
      <c r="AD375" s="259"/>
      <c r="AE375" s="259"/>
      <c r="AF375" s="58"/>
      <c r="AG375" s="30"/>
      <c r="AH375" s="58"/>
      <c r="AI375" s="30"/>
      <c r="AJ375" s="134"/>
      <c r="AK375" s="208"/>
      <c r="AL375" s="290"/>
      <c r="AM375" s="88" t="str">
        <f t="shared" si="34"/>
        <v/>
      </c>
      <c r="AN375" s="123" t="str">
        <f t="shared" si="35"/>
        <v/>
      </c>
      <c r="AO375" s="123" t="str">
        <f t="shared" si="36"/>
        <v/>
      </c>
      <c r="AP375" s="123" t="str">
        <f t="shared" si="37"/>
        <v/>
      </c>
      <c r="AQ375" s="89" t="str">
        <f t="shared" si="38"/>
        <v/>
      </c>
      <c r="AR375" s="39"/>
      <c r="AS375" s="234"/>
      <c r="AT375" s="39"/>
    </row>
    <row r="376" spans="2:46" ht="13.5" customHeight="1" x14ac:dyDescent="0.15">
      <c r="B376" s="290"/>
      <c r="C376" s="29" t="s">
        <v>38</v>
      </c>
      <c r="D376" s="187"/>
      <c r="E376" s="58"/>
      <c r="F376" s="188"/>
      <c r="G376" s="188"/>
      <c r="H376" s="188"/>
      <c r="I376" s="64"/>
      <c r="J376" s="64"/>
      <c r="K376" s="189"/>
      <c r="L376" s="259"/>
      <c r="M376" s="259"/>
      <c r="N376" s="58"/>
      <c r="O376" s="30"/>
      <c r="P376" s="58"/>
      <c r="Q376" s="30"/>
      <c r="R376" s="134"/>
      <c r="S376" s="206"/>
      <c r="T376" s="290"/>
      <c r="U376" s="29" t="s">
        <v>38</v>
      </c>
      <c r="V376" s="187"/>
      <c r="W376" s="58"/>
      <c r="X376" s="188"/>
      <c r="Y376" s="188"/>
      <c r="Z376" s="188"/>
      <c r="AA376" s="64"/>
      <c r="AB376" s="64"/>
      <c r="AC376" s="189"/>
      <c r="AD376" s="259"/>
      <c r="AE376" s="259"/>
      <c r="AF376" s="58"/>
      <c r="AG376" s="30"/>
      <c r="AH376" s="58"/>
      <c r="AI376" s="30"/>
      <c r="AJ376" s="134"/>
      <c r="AK376" s="208"/>
      <c r="AL376" s="290"/>
      <c r="AM376" s="88" t="str">
        <f t="shared" si="34"/>
        <v/>
      </c>
      <c r="AN376" s="123" t="str">
        <f t="shared" si="35"/>
        <v/>
      </c>
      <c r="AO376" s="123" t="str">
        <f t="shared" si="36"/>
        <v/>
      </c>
      <c r="AP376" s="123" t="str">
        <f t="shared" si="37"/>
        <v/>
      </c>
      <c r="AQ376" s="89" t="str">
        <f t="shared" si="38"/>
        <v/>
      </c>
      <c r="AR376" s="39"/>
      <c r="AS376" s="234"/>
      <c r="AT376" s="39"/>
    </row>
    <row r="377" spans="2:46" ht="13.5" customHeight="1" thickBot="1" x14ac:dyDescent="0.2">
      <c r="B377" s="291"/>
      <c r="C377" s="29"/>
      <c r="D377" s="187"/>
      <c r="E377" s="58"/>
      <c r="F377" s="190"/>
      <c r="G377" s="190"/>
      <c r="H377" s="190"/>
      <c r="I377" s="58"/>
      <c r="J377" s="58"/>
      <c r="K377" s="189"/>
      <c r="L377" s="259"/>
      <c r="M377" s="259"/>
      <c r="N377" s="58"/>
      <c r="O377" s="30"/>
      <c r="P377" s="58"/>
      <c r="Q377" s="30"/>
      <c r="R377" s="185"/>
      <c r="S377" s="206"/>
      <c r="T377" s="291"/>
      <c r="U377" s="29"/>
      <c r="V377" s="187"/>
      <c r="W377" s="58"/>
      <c r="X377" s="190"/>
      <c r="Y377" s="190"/>
      <c r="Z377" s="190"/>
      <c r="AA377" s="58"/>
      <c r="AB377" s="58"/>
      <c r="AC377" s="189"/>
      <c r="AD377" s="259"/>
      <c r="AE377" s="259"/>
      <c r="AF377" s="58"/>
      <c r="AG377" s="30"/>
      <c r="AH377" s="58"/>
      <c r="AI377" s="30"/>
      <c r="AJ377" s="185"/>
      <c r="AK377" s="208"/>
      <c r="AL377" s="291"/>
      <c r="AM377" s="124" t="str">
        <f t="shared" si="34"/>
        <v/>
      </c>
      <c r="AN377" s="125" t="str">
        <f t="shared" si="35"/>
        <v/>
      </c>
      <c r="AO377" s="125" t="str">
        <f t="shared" si="36"/>
        <v/>
      </c>
      <c r="AP377" s="125" t="str">
        <f t="shared" si="37"/>
        <v/>
      </c>
      <c r="AQ377" s="126" t="str">
        <f t="shared" si="38"/>
        <v/>
      </c>
      <c r="AR377" s="39"/>
      <c r="AS377" s="234"/>
      <c r="AT377" s="39"/>
    </row>
    <row r="378" spans="2:46" ht="13.5" customHeight="1" x14ac:dyDescent="0.15">
      <c r="B378" s="289" t="s">
        <v>141</v>
      </c>
      <c r="C378" s="27" t="s">
        <v>34</v>
      </c>
      <c r="D378" s="41"/>
      <c r="E378" s="57"/>
      <c r="F378" s="98"/>
      <c r="G378" s="98"/>
      <c r="H378" s="98"/>
      <c r="I378" s="62"/>
      <c r="J378" s="62"/>
      <c r="K378" s="63"/>
      <c r="L378" s="258"/>
      <c r="M378" s="258"/>
      <c r="N378" s="57"/>
      <c r="O378" s="28"/>
      <c r="P378" s="57"/>
      <c r="Q378" s="28"/>
      <c r="R378" s="133"/>
      <c r="S378" s="206"/>
      <c r="T378" s="289" t="s">
        <v>141</v>
      </c>
      <c r="U378" s="27" t="s">
        <v>34</v>
      </c>
      <c r="V378" s="41"/>
      <c r="W378" s="57"/>
      <c r="X378" s="98"/>
      <c r="Y378" s="98"/>
      <c r="Z378" s="98"/>
      <c r="AA378" s="62"/>
      <c r="AB378" s="62"/>
      <c r="AC378" s="63"/>
      <c r="AD378" s="258"/>
      <c r="AE378" s="258"/>
      <c r="AF378" s="57"/>
      <c r="AG378" s="28"/>
      <c r="AH378" s="57"/>
      <c r="AI378" s="28"/>
      <c r="AJ378" s="133"/>
      <c r="AK378" s="208"/>
      <c r="AL378" s="289" t="s">
        <v>141</v>
      </c>
      <c r="AM378" s="121" t="str">
        <f t="shared" si="34"/>
        <v/>
      </c>
      <c r="AN378" s="97" t="str">
        <f t="shared" si="35"/>
        <v/>
      </c>
      <c r="AO378" s="97" t="str">
        <f t="shared" si="36"/>
        <v/>
      </c>
      <c r="AP378" s="97" t="str">
        <f t="shared" si="37"/>
        <v/>
      </c>
      <c r="AQ378" s="122" t="str">
        <f t="shared" si="38"/>
        <v/>
      </c>
      <c r="AR378" s="39"/>
      <c r="AS378" s="234"/>
      <c r="AT378" s="39"/>
    </row>
    <row r="379" spans="2:46" ht="13.5" customHeight="1" x14ac:dyDescent="0.15">
      <c r="B379" s="290"/>
      <c r="C379" s="29" t="s">
        <v>35</v>
      </c>
      <c r="D379" s="187"/>
      <c r="E379" s="58"/>
      <c r="F379" s="188"/>
      <c r="G379" s="188"/>
      <c r="H379" s="188"/>
      <c r="I379" s="64"/>
      <c r="J379" s="64"/>
      <c r="K379" s="189"/>
      <c r="L379" s="259"/>
      <c r="M379" s="259"/>
      <c r="N379" s="58"/>
      <c r="O379" s="30"/>
      <c r="P379" s="58"/>
      <c r="Q379" s="30"/>
      <c r="R379" s="134"/>
      <c r="S379" s="206"/>
      <c r="T379" s="290"/>
      <c r="U379" s="29" t="s">
        <v>35</v>
      </c>
      <c r="V379" s="187"/>
      <c r="W379" s="58"/>
      <c r="X379" s="188"/>
      <c r="Y379" s="188"/>
      <c r="Z379" s="188"/>
      <c r="AA379" s="64"/>
      <c r="AB379" s="64"/>
      <c r="AC379" s="189"/>
      <c r="AD379" s="259"/>
      <c r="AE379" s="259"/>
      <c r="AF379" s="58"/>
      <c r="AG379" s="30"/>
      <c r="AH379" s="58"/>
      <c r="AI379" s="30"/>
      <c r="AJ379" s="134"/>
      <c r="AK379" s="208"/>
      <c r="AL379" s="290"/>
      <c r="AM379" s="88" t="str">
        <f t="shared" si="34"/>
        <v/>
      </c>
      <c r="AN379" s="123" t="str">
        <f t="shared" si="35"/>
        <v/>
      </c>
      <c r="AO379" s="123" t="str">
        <f t="shared" si="36"/>
        <v/>
      </c>
      <c r="AP379" s="123" t="str">
        <f t="shared" si="37"/>
        <v/>
      </c>
      <c r="AQ379" s="89" t="str">
        <f t="shared" si="38"/>
        <v/>
      </c>
      <c r="AR379" s="39"/>
      <c r="AS379" s="234"/>
      <c r="AT379" s="39"/>
    </row>
    <row r="380" spans="2:46" ht="13.5" customHeight="1" x14ac:dyDescent="0.15">
      <c r="B380" s="290"/>
      <c r="C380" s="29" t="s">
        <v>36</v>
      </c>
      <c r="D380" s="187"/>
      <c r="E380" s="58"/>
      <c r="F380" s="188"/>
      <c r="G380" s="188"/>
      <c r="H380" s="188"/>
      <c r="I380" s="64"/>
      <c r="J380" s="64"/>
      <c r="K380" s="189"/>
      <c r="L380" s="259"/>
      <c r="M380" s="259"/>
      <c r="N380" s="58"/>
      <c r="O380" s="30"/>
      <c r="P380" s="58"/>
      <c r="Q380" s="30"/>
      <c r="R380" s="134"/>
      <c r="S380" s="206"/>
      <c r="T380" s="290"/>
      <c r="U380" s="29" t="s">
        <v>36</v>
      </c>
      <c r="V380" s="187"/>
      <c r="W380" s="58"/>
      <c r="X380" s="188"/>
      <c r="Y380" s="188"/>
      <c r="Z380" s="188"/>
      <c r="AA380" s="64"/>
      <c r="AB380" s="64"/>
      <c r="AC380" s="189"/>
      <c r="AD380" s="259"/>
      <c r="AE380" s="259"/>
      <c r="AF380" s="58"/>
      <c r="AG380" s="30"/>
      <c r="AH380" s="58"/>
      <c r="AI380" s="30"/>
      <c r="AJ380" s="134"/>
      <c r="AK380" s="208"/>
      <c r="AL380" s="290"/>
      <c r="AM380" s="88" t="str">
        <f t="shared" si="34"/>
        <v/>
      </c>
      <c r="AN380" s="123" t="str">
        <f t="shared" si="35"/>
        <v/>
      </c>
      <c r="AO380" s="123" t="str">
        <f t="shared" si="36"/>
        <v/>
      </c>
      <c r="AP380" s="123" t="str">
        <f t="shared" si="37"/>
        <v/>
      </c>
      <c r="AQ380" s="89" t="str">
        <f t="shared" si="38"/>
        <v/>
      </c>
      <c r="AR380" s="39"/>
      <c r="AS380" s="234"/>
      <c r="AT380" s="39"/>
    </row>
    <row r="381" spans="2:46" ht="13.5" customHeight="1" x14ac:dyDescent="0.15">
      <c r="B381" s="290"/>
      <c r="C381" s="29" t="s">
        <v>38</v>
      </c>
      <c r="D381" s="187"/>
      <c r="E381" s="58"/>
      <c r="F381" s="188"/>
      <c r="G381" s="188"/>
      <c r="H381" s="188"/>
      <c r="I381" s="64"/>
      <c r="J381" s="64"/>
      <c r="K381" s="189"/>
      <c r="L381" s="259"/>
      <c r="M381" s="259"/>
      <c r="N381" s="58"/>
      <c r="O381" s="30"/>
      <c r="P381" s="58"/>
      <c r="Q381" s="30"/>
      <c r="R381" s="134"/>
      <c r="S381" s="206"/>
      <c r="T381" s="290"/>
      <c r="U381" s="29" t="s">
        <v>38</v>
      </c>
      <c r="V381" s="187"/>
      <c r="W381" s="58"/>
      <c r="X381" s="188"/>
      <c r="Y381" s="188"/>
      <c r="Z381" s="188"/>
      <c r="AA381" s="64"/>
      <c r="AB381" s="64"/>
      <c r="AC381" s="189"/>
      <c r="AD381" s="259"/>
      <c r="AE381" s="259"/>
      <c r="AF381" s="58"/>
      <c r="AG381" s="30"/>
      <c r="AH381" s="58"/>
      <c r="AI381" s="30"/>
      <c r="AJ381" s="134"/>
      <c r="AK381" s="208"/>
      <c r="AL381" s="290"/>
      <c r="AM381" s="88" t="str">
        <f t="shared" si="34"/>
        <v/>
      </c>
      <c r="AN381" s="123" t="str">
        <f t="shared" si="35"/>
        <v/>
      </c>
      <c r="AO381" s="123" t="str">
        <f t="shared" si="36"/>
        <v/>
      </c>
      <c r="AP381" s="123" t="str">
        <f t="shared" si="37"/>
        <v/>
      </c>
      <c r="AQ381" s="89" t="str">
        <f t="shared" si="38"/>
        <v/>
      </c>
      <c r="AR381" s="39"/>
      <c r="AS381" s="234"/>
      <c r="AT381" s="39"/>
    </row>
    <row r="382" spans="2:46" ht="13.5" customHeight="1" thickBot="1" x14ac:dyDescent="0.2">
      <c r="B382" s="291"/>
      <c r="C382" s="29"/>
      <c r="D382" s="187"/>
      <c r="E382" s="58"/>
      <c r="F382" s="190"/>
      <c r="G382" s="190"/>
      <c r="H382" s="190"/>
      <c r="I382" s="58"/>
      <c r="J382" s="58"/>
      <c r="K382" s="189"/>
      <c r="L382" s="259"/>
      <c r="M382" s="259"/>
      <c r="N382" s="58"/>
      <c r="O382" s="30"/>
      <c r="P382" s="58"/>
      <c r="Q382" s="30"/>
      <c r="R382" s="185"/>
      <c r="S382" s="206"/>
      <c r="T382" s="291"/>
      <c r="U382" s="29"/>
      <c r="V382" s="187"/>
      <c r="W382" s="58"/>
      <c r="X382" s="190"/>
      <c r="Y382" s="190"/>
      <c r="Z382" s="190"/>
      <c r="AA382" s="58"/>
      <c r="AB382" s="58"/>
      <c r="AC382" s="189"/>
      <c r="AD382" s="259"/>
      <c r="AE382" s="259"/>
      <c r="AF382" s="58"/>
      <c r="AG382" s="30"/>
      <c r="AH382" s="58"/>
      <c r="AI382" s="30"/>
      <c r="AJ382" s="185"/>
      <c r="AK382" s="208"/>
      <c r="AL382" s="291"/>
      <c r="AM382" s="124" t="str">
        <f t="shared" si="34"/>
        <v/>
      </c>
      <c r="AN382" s="125" t="str">
        <f t="shared" si="35"/>
        <v/>
      </c>
      <c r="AO382" s="125" t="str">
        <f t="shared" si="36"/>
        <v/>
      </c>
      <c r="AP382" s="125" t="str">
        <f t="shared" si="37"/>
        <v/>
      </c>
      <c r="AQ382" s="126" t="str">
        <f t="shared" si="38"/>
        <v/>
      </c>
      <c r="AR382" s="39"/>
      <c r="AS382" s="234"/>
      <c r="AT382" s="39"/>
    </row>
    <row r="383" spans="2:46" ht="13.5" customHeight="1" x14ac:dyDescent="0.15">
      <c r="B383" s="289" t="s">
        <v>142</v>
      </c>
      <c r="C383" s="27" t="s">
        <v>34</v>
      </c>
      <c r="D383" s="41"/>
      <c r="E383" s="57"/>
      <c r="F383" s="98"/>
      <c r="G383" s="98"/>
      <c r="H383" s="98"/>
      <c r="I383" s="62"/>
      <c r="J383" s="62"/>
      <c r="K383" s="63"/>
      <c r="L383" s="258"/>
      <c r="M383" s="258"/>
      <c r="N383" s="57"/>
      <c r="O383" s="28"/>
      <c r="P383" s="57"/>
      <c r="Q383" s="28"/>
      <c r="R383" s="133"/>
      <c r="S383" s="206"/>
      <c r="T383" s="289" t="s">
        <v>142</v>
      </c>
      <c r="U383" s="27" t="s">
        <v>34</v>
      </c>
      <c r="V383" s="41"/>
      <c r="W383" s="57"/>
      <c r="X383" s="98"/>
      <c r="Y383" s="98"/>
      <c r="Z383" s="98"/>
      <c r="AA383" s="62"/>
      <c r="AB383" s="62"/>
      <c r="AC383" s="63"/>
      <c r="AD383" s="258"/>
      <c r="AE383" s="258"/>
      <c r="AF383" s="57"/>
      <c r="AG383" s="28"/>
      <c r="AH383" s="57"/>
      <c r="AI383" s="28"/>
      <c r="AJ383" s="133"/>
      <c r="AK383" s="208"/>
      <c r="AL383" s="289" t="s">
        <v>142</v>
      </c>
      <c r="AM383" s="121" t="str">
        <f t="shared" si="34"/>
        <v/>
      </c>
      <c r="AN383" s="97" t="str">
        <f t="shared" si="35"/>
        <v/>
      </c>
      <c r="AO383" s="97" t="str">
        <f t="shared" si="36"/>
        <v/>
      </c>
      <c r="AP383" s="97" t="str">
        <f t="shared" si="37"/>
        <v/>
      </c>
      <c r="AQ383" s="122" t="str">
        <f t="shared" si="38"/>
        <v/>
      </c>
      <c r="AR383" s="39"/>
      <c r="AS383" s="234"/>
      <c r="AT383" s="39"/>
    </row>
    <row r="384" spans="2:46" ht="13.5" customHeight="1" x14ac:dyDescent="0.15">
      <c r="B384" s="290"/>
      <c r="C384" s="29" t="s">
        <v>35</v>
      </c>
      <c r="D384" s="187"/>
      <c r="E384" s="58"/>
      <c r="F384" s="188"/>
      <c r="G384" s="188"/>
      <c r="H384" s="188"/>
      <c r="I384" s="64"/>
      <c r="J384" s="64"/>
      <c r="K384" s="189"/>
      <c r="L384" s="259"/>
      <c r="M384" s="259"/>
      <c r="N384" s="58"/>
      <c r="O384" s="30"/>
      <c r="P384" s="58"/>
      <c r="Q384" s="30"/>
      <c r="R384" s="134"/>
      <c r="S384" s="206"/>
      <c r="T384" s="290"/>
      <c r="U384" s="29" t="s">
        <v>35</v>
      </c>
      <c r="V384" s="187"/>
      <c r="W384" s="58"/>
      <c r="X384" s="188"/>
      <c r="Y384" s="188"/>
      <c r="Z384" s="188"/>
      <c r="AA384" s="64"/>
      <c r="AB384" s="64"/>
      <c r="AC384" s="189"/>
      <c r="AD384" s="259"/>
      <c r="AE384" s="259"/>
      <c r="AF384" s="58"/>
      <c r="AG384" s="30"/>
      <c r="AH384" s="58"/>
      <c r="AI384" s="30"/>
      <c r="AJ384" s="134"/>
      <c r="AK384" s="208"/>
      <c r="AL384" s="290"/>
      <c r="AM384" s="88" t="str">
        <f t="shared" si="34"/>
        <v/>
      </c>
      <c r="AN384" s="123" t="str">
        <f t="shared" si="35"/>
        <v/>
      </c>
      <c r="AO384" s="123" t="str">
        <f t="shared" si="36"/>
        <v/>
      </c>
      <c r="AP384" s="123" t="str">
        <f t="shared" si="37"/>
        <v/>
      </c>
      <c r="AQ384" s="89" t="str">
        <f t="shared" si="38"/>
        <v/>
      </c>
      <c r="AR384" s="39"/>
      <c r="AS384" s="234"/>
      <c r="AT384" s="39"/>
    </row>
    <row r="385" spans="2:46" ht="13.5" customHeight="1" x14ac:dyDescent="0.15">
      <c r="B385" s="290"/>
      <c r="C385" s="29" t="s">
        <v>36</v>
      </c>
      <c r="D385" s="187"/>
      <c r="E385" s="58"/>
      <c r="F385" s="188"/>
      <c r="G385" s="188"/>
      <c r="H385" s="188"/>
      <c r="I385" s="64"/>
      <c r="J385" s="64"/>
      <c r="K385" s="189"/>
      <c r="L385" s="259"/>
      <c r="M385" s="259"/>
      <c r="N385" s="58"/>
      <c r="O385" s="30"/>
      <c r="P385" s="58"/>
      <c r="Q385" s="30"/>
      <c r="R385" s="134"/>
      <c r="S385" s="206"/>
      <c r="T385" s="290"/>
      <c r="U385" s="29" t="s">
        <v>36</v>
      </c>
      <c r="V385" s="187"/>
      <c r="W385" s="58"/>
      <c r="X385" s="188"/>
      <c r="Y385" s="188"/>
      <c r="Z385" s="188"/>
      <c r="AA385" s="64"/>
      <c r="AB385" s="64"/>
      <c r="AC385" s="189"/>
      <c r="AD385" s="259"/>
      <c r="AE385" s="259"/>
      <c r="AF385" s="58"/>
      <c r="AG385" s="30"/>
      <c r="AH385" s="58"/>
      <c r="AI385" s="30"/>
      <c r="AJ385" s="134"/>
      <c r="AK385" s="208"/>
      <c r="AL385" s="290"/>
      <c r="AM385" s="88" t="str">
        <f t="shared" si="34"/>
        <v/>
      </c>
      <c r="AN385" s="123" t="str">
        <f t="shared" si="35"/>
        <v/>
      </c>
      <c r="AO385" s="123" t="str">
        <f t="shared" si="36"/>
        <v/>
      </c>
      <c r="AP385" s="123" t="str">
        <f t="shared" si="37"/>
        <v/>
      </c>
      <c r="AQ385" s="89" t="str">
        <f t="shared" si="38"/>
        <v/>
      </c>
      <c r="AR385" s="39"/>
      <c r="AS385" s="234"/>
      <c r="AT385" s="39"/>
    </row>
    <row r="386" spans="2:46" ht="13.5" customHeight="1" x14ac:dyDescent="0.15">
      <c r="B386" s="290"/>
      <c r="C386" s="29" t="s">
        <v>38</v>
      </c>
      <c r="D386" s="187"/>
      <c r="E386" s="58"/>
      <c r="F386" s="188"/>
      <c r="G386" s="188"/>
      <c r="H386" s="188"/>
      <c r="I386" s="64"/>
      <c r="J386" s="64"/>
      <c r="K386" s="189"/>
      <c r="L386" s="259"/>
      <c r="M386" s="259"/>
      <c r="N386" s="58"/>
      <c r="O386" s="30"/>
      <c r="P386" s="58"/>
      <c r="Q386" s="30"/>
      <c r="R386" s="134"/>
      <c r="S386" s="206"/>
      <c r="T386" s="290"/>
      <c r="U386" s="29" t="s">
        <v>38</v>
      </c>
      <c r="V386" s="187"/>
      <c r="W386" s="58"/>
      <c r="X386" s="188"/>
      <c r="Y386" s="188"/>
      <c r="Z386" s="188"/>
      <c r="AA386" s="64"/>
      <c r="AB386" s="64"/>
      <c r="AC386" s="189"/>
      <c r="AD386" s="259"/>
      <c r="AE386" s="259"/>
      <c r="AF386" s="58"/>
      <c r="AG386" s="30"/>
      <c r="AH386" s="58"/>
      <c r="AI386" s="30"/>
      <c r="AJ386" s="134"/>
      <c r="AK386" s="208"/>
      <c r="AL386" s="290"/>
      <c r="AM386" s="88" t="str">
        <f t="shared" si="34"/>
        <v/>
      </c>
      <c r="AN386" s="123" t="str">
        <f t="shared" si="35"/>
        <v/>
      </c>
      <c r="AO386" s="123" t="str">
        <f t="shared" si="36"/>
        <v/>
      </c>
      <c r="AP386" s="123" t="str">
        <f t="shared" si="37"/>
        <v/>
      </c>
      <c r="AQ386" s="89" t="str">
        <f t="shared" si="38"/>
        <v/>
      </c>
      <c r="AR386" s="39"/>
      <c r="AS386" s="234"/>
      <c r="AT386" s="39"/>
    </row>
    <row r="387" spans="2:46" ht="13.5" customHeight="1" thickBot="1" x14ac:dyDescent="0.2">
      <c r="B387" s="291"/>
      <c r="C387" s="29"/>
      <c r="D387" s="187"/>
      <c r="E387" s="58"/>
      <c r="F387" s="190"/>
      <c r="G387" s="190"/>
      <c r="H387" s="190"/>
      <c r="I387" s="58"/>
      <c r="J387" s="58"/>
      <c r="K387" s="189"/>
      <c r="L387" s="259"/>
      <c r="M387" s="259"/>
      <c r="N387" s="58"/>
      <c r="O387" s="30"/>
      <c r="P387" s="58"/>
      <c r="Q387" s="30"/>
      <c r="R387" s="185"/>
      <c r="S387" s="206"/>
      <c r="T387" s="291"/>
      <c r="U387" s="29"/>
      <c r="V387" s="187"/>
      <c r="W387" s="58"/>
      <c r="X387" s="190"/>
      <c r="Y387" s="190"/>
      <c r="Z387" s="190"/>
      <c r="AA387" s="58"/>
      <c r="AB387" s="58"/>
      <c r="AC387" s="189"/>
      <c r="AD387" s="259"/>
      <c r="AE387" s="259"/>
      <c r="AF387" s="58"/>
      <c r="AG387" s="30"/>
      <c r="AH387" s="58"/>
      <c r="AI387" s="30"/>
      <c r="AJ387" s="185"/>
      <c r="AK387" s="208"/>
      <c r="AL387" s="291"/>
      <c r="AM387" s="124" t="str">
        <f t="shared" si="34"/>
        <v/>
      </c>
      <c r="AN387" s="125" t="str">
        <f t="shared" si="35"/>
        <v/>
      </c>
      <c r="AO387" s="125" t="str">
        <f t="shared" si="36"/>
        <v/>
      </c>
      <c r="AP387" s="125" t="str">
        <f t="shared" si="37"/>
        <v/>
      </c>
      <c r="AQ387" s="126" t="str">
        <f t="shared" si="38"/>
        <v/>
      </c>
      <c r="AR387" s="39"/>
      <c r="AS387" s="234"/>
      <c r="AT387" s="39"/>
    </row>
    <row r="388" spans="2:46" ht="13.5" customHeight="1" x14ac:dyDescent="0.15">
      <c r="B388" s="289" t="s">
        <v>143</v>
      </c>
      <c r="C388" s="27" t="s">
        <v>34</v>
      </c>
      <c r="D388" s="41"/>
      <c r="E388" s="57"/>
      <c r="F388" s="98"/>
      <c r="G388" s="98"/>
      <c r="H388" s="98"/>
      <c r="I388" s="62"/>
      <c r="J388" s="62"/>
      <c r="K388" s="63"/>
      <c r="L388" s="258"/>
      <c r="M388" s="258"/>
      <c r="N388" s="57"/>
      <c r="O388" s="28"/>
      <c r="P388" s="57"/>
      <c r="Q388" s="28"/>
      <c r="R388" s="133"/>
      <c r="S388" s="206"/>
      <c r="T388" s="289" t="s">
        <v>143</v>
      </c>
      <c r="U388" s="27" t="s">
        <v>34</v>
      </c>
      <c r="V388" s="41"/>
      <c r="W388" s="57"/>
      <c r="X388" s="98"/>
      <c r="Y388" s="98"/>
      <c r="Z388" s="98"/>
      <c r="AA388" s="62"/>
      <c r="AB388" s="62"/>
      <c r="AC388" s="63"/>
      <c r="AD388" s="258"/>
      <c r="AE388" s="258"/>
      <c r="AF388" s="57"/>
      <c r="AG388" s="28"/>
      <c r="AH388" s="57"/>
      <c r="AI388" s="28"/>
      <c r="AJ388" s="133"/>
      <c r="AK388" s="208"/>
      <c r="AL388" s="289" t="s">
        <v>143</v>
      </c>
      <c r="AM388" s="121" t="str">
        <f t="shared" si="34"/>
        <v/>
      </c>
      <c r="AN388" s="97" t="str">
        <f t="shared" si="35"/>
        <v/>
      </c>
      <c r="AO388" s="97" t="str">
        <f t="shared" si="36"/>
        <v/>
      </c>
      <c r="AP388" s="97" t="str">
        <f t="shared" si="37"/>
        <v/>
      </c>
      <c r="AQ388" s="122" t="str">
        <f t="shared" si="38"/>
        <v/>
      </c>
      <c r="AR388" s="39"/>
      <c r="AS388" s="234"/>
      <c r="AT388" s="39"/>
    </row>
    <row r="389" spans="2:46" ht="13.5" customHeight="1" x14ac:dyDescent="0.15">
      <c r="B389" s="290"/>
      <c r="C389" s="29" t="s">
        <v>35</v>
      </c>
      <c r="D389" s="187"/>
      <c r="E389" s="58"/>
      <c r="F389" s="188"/>
      <c r="G389" s="188"/>
      <c r="H389" s="188"/>
      <c r="I389" s="64"/>
      <c r="J389" s="64"/>
      <c r="K389" s="189"/>
      <c r="L389" s="259"/>
      <c r="M389" s="259"/>
      <c r="N389" s="58"/>
      <c r="O389" s="30"/>
      <c r="P389" s="58"/>
      <c r="Q389" s="30"/>
      <c r="R389" s="134"/>
      <c r="S389" s="206"/>
      <c r="T389" s="290"/>
      <c r="U389" s="29" t="s">
        <v>35</v>
      </c>
      <c r="V389" s="187"/>
      <c r="W389" s="58"/>
      <c r="X389" s="188"/>
      <c r="Y389" s="188"/>
      <c r="Z389" s="188"/>
      <c r="AA389" s="64"/>
      <c r="AB389" s="64"/>
      <c r="AC389" s="189"/>
      <c r="AD389" s="259"/>
      <c r="AE389" s="259"/>
      <c r="AF389" s="58"/>
      <c r="AG389" s="30"/>
      <c r="AH389" s="58"/>
      <c r="AI389" s="30"/>
      <c r="AJ389" s="134"/>
      <c r="AK389" s="208"/>
      <c r="AL389" s="290"/>
      <c r="AM389" s="88" t="str">
        <f t="shared" si="34"/>
        <v/>
      </c>
      <c r="AN389" s="123" t="str">
        <f t="shared" si="35"/>
        <v/>
      </c>
      <c r="AO389" s="123" t="str">
        <f t="shared" si="36"/>
        <v/>
      </c>
      <c r="AP389" s="123" t="str">
        <f t="shared" si="37"/>
        <v/>
      </c>
      <c r="AQ389" s="89" t="str">
        <f t="shared" si="38"/>
        <v/>
      </c>
      <c r="AR389" s="39"/>
      <c r="AS389" s="234"/>
      <c r="AT389" s="39"/>
    </row>
    <row r="390" spans="2:46" ht="13.5" customHeight="1" x14ac:dyDescent="0.15">
      <c r="B390" s="290"/>
      <c r="C390" s="29" t="s">
        <v>36</v>
      </c>
      <c r="D390" s="187"/>
      <c r="E390" s="58"/>
      <c r="F390" s="188"/>
      <c r="G390" s="188"/>
      <c r="H390" s="188"/>
      <c r="I390" s="64"/>
      <c r="J390" s="64"/>
      <c r="K390" s="189"/>
      <c r="L390" s="259"/>
      <c r="M390" s="259"/>
      <c r="N390" s="58"/>
      <c r="O390" s="30"/>
      <c r="P390" s="58"/>
      <c r="Q390" s="30"/>
      <c r="R390" s="134"/>
      <c r="S390" s="206"/>
      <c r="T390" s="290"/>
      <c r="U390" s="29" t="s">
        <v>36</v>
      </c>
      <c r="V390" s="187"/>
      <c r="W390" s="58"/>
      <c r="X390" s="188"/>
      <c r="Y390" s="188"/>
      <c r="Z390" s="188"/>
      <c r="AA390" s="64"/>
      <c r="AB390" s="64"/>
      <c r="AC390" s="189"/>
      <c r="AD390" s="259"/>
      <c r="AE390" s="259"/>
      <c r="AF390" s="58"/>
      <c r="AG390" s="30"/>
      <c r="AH390" s="58"/>
      <c r="AI390" s="30"/>
      <c r="AJ390" s="134"/>
      <c r="AK390" s="208"/>
      <c r="AL390" s="290"/>
      <c r="AM390" s="88" t="str">
        <f t="shared" si="34"/>
        <v/>
      </c>
      <c r="AN390" s="123" t="str">
        <f t="shared" si="35"/>
        <v/>
      </c>
      <c r="AO390" s="123" t="str">
        <f t="shared" si="36"/>
        <v/>
      </c>
      <c r="AP390" s="123" t="str">
        <f t="shared" si="37"/>
        <v/>
      </c>
      <c r="AQ390" s="89" t="str">
        <f t="shared" si="38"/>
        <v/>
      </c>
      <c r="AR390" s="39"/>
      <c r="AS390" s="234"/>
      <c r="AT390" s="39"/>
    </row>
    <row r="391" spans="2:46" ht="13.5" customHeight="1" x14ac:dyDescent="0.15">
      <c r="B391" s="290"/>
      <c r="C391" s="29" t="s">
        <v>38</v>
      </c>
      <c r="D391" s="187"/>
      <c r="E391" s="58"/>
      <c r="F391" s="188"/>
      <c r="G391" s="188"/>
      <c r="H391" s="188"/>
      <c r="I391" s="64"/>
      <c r="J391" s="64"/>
      <c r="K391" s="189"/>
      <c r="L391" s="259"/>
      <c r="M391" s="259"/>
      <c r="N391" s="58"/>
      <c r="O391" s="30"/>
      <c r="P391" s="58"/>
      <c r="Q391" s="30"/>
      <c r="R391" s="134"/>
      <c r="S391" s="206"/>
      <c r="T391" s="290"/>
      <c r="U391" s="29" t="s">
        <v>38</v>
      </c>
      <c r="V391" s="187"/>
      <c r="W391" s="58"/>
      <c r="X391" s="188"/>
      <c r="Y391" s="188"/>
      <c r="Z391" s="188"/>
      <c r="AA391" s="64"/>
      <c r="AB391" s="64"/>
      <c r="AC391" s="189"/>
      <c r="AD391" s="259"/>
      <c r="AE391" s="259"/>
      <c r="AF391" s="58"/>
      <c r="AG391" s="30"/>
      <c r="AH391" s="58"/>
      <c r="AI391" s="30"/>
      <c r="AJ391" s="134"/>
      <c r="AK391" s="208"/>
      <c r="AL391" s="290"/>
      <c r="AM391" s="88" t="str">
        <f t="shared" si="34"/>
        <v/>
      </c>
      <c r="AN391" s="123" t="str">
        <f t="shared" si="35"/>
        <v/>
      </c>
      <c r="AO391" s="123" t="str">
        <f t="shared" si="36"/>
        <v/>
      </c>
      <c r="AP391" s="123" t="str">
        <f t="shared" si="37"/>
        <v/>
      </c>
      <c r="AQ391" s="89" t="str">
        <f t="shared" si="38"/>
        <v/>
      </c>
      <c r="AR391" s="39"/>
      <c r="AS391" s="234"/>
      <c r="AT391" s="39"/>
    </row>
    <row r="392" spans="2:46" ht="13.5" customHeight="1" thickBot="1" x14ac:dyDescent="0.2">
      <c r="B392" s="291"/>
      <c r="C392" s="29"/>
      <c r="D392" s="187"/>
      <c r="E392" s="58"/>
      <c r="F392" s="190"/>
      <c r="G392" s="190"/>
      <c r="H392" s="190"/>
      <c r="I392" s="58"/>
      <c r="J392" s="58"/>
      <c r="K392" s="189"/>
      <c r="L392" s="259"/>
      <c r="M392" s="259"/>
      <c r="N392" s="58"/>
      <c r="O392" s="30"/>
      <c r="P392" s="58"/>
      <c r="Q392" s="30"/>
      <c r="R392" s="185"/>
      <c r="S392" s="206"/>
      <c r="T392" s="291"/>
      <c r="U392" s="29"/>
      <c r="V392" s="187"/>
      <c r="W392" s="58"/>
      <c r="X392" s="190"/>
      <c r="Y392" s="190"/>
      <c r="Z392" s="190"/>
      <c r="AA392" s="58"/>
      <c r="AB392" s="58"/>
      <c r="AC392" s="189"/>
      <c r="AD392" s="259"/>
      <c r="AE392" s="259"/>
      <c r="AF392" s="58"/>
      <c r="AG392" s="30"/>
      <c r="AH392" s="58"/>
      <c r="AI392" s="30"/>
      <c r="AJ392" s="185"/>
      <c r="AK392" s="208"/>
      <c r="AL392" s="291"/>
      <c r="AM392" s="124" t="str">
        <f t="shared" si="34"/>
        <v/>
      </c>
      <c r="AN392" s="125" t="str">
        <f t="shared" si="35"/>
        <v/>
      </c>
      <c r="AO392" s="125" t="str">
        <f t="shared" si="36"/>
        <v/>
      </c>
      <c r="AP392" s="125" t="str">
        <f t="shared" si="37"/>
        <v/>
      </c>
      <c r="AQ392" s="126" t="str">
        <f t="shared" si="38"/>
        <v/>
      </c>
      <c r="AR392" s="39"/>
      <c r="AS392" s="234"/>
      <c r="AT392" s="39"/>
    </row>
    <row r="393" spans="2:46" ht="13.5" customHeight="1" x14ac:dyDescent="0.15">
      <c r="B393" s="289" t="s">
        <v>144</v>
      </c>
      <c r="C393" s="27" t="s">
        <v>34</v>
      </c>
      <c r="D393" s="41"/>
      <c r="E393" s="57"/>
      <c r="F393" s="98"/>
      <c r="G393" s="98"/>
      <c r="H393" s="98"/>
      <c r="I393" s="62"/>
      <c r="J393" s="62"/>
      <c r="K393" s="63"/>
      <c r="L393" s="258"/>
      <c r="M393" s="258"/>
      <c r="N393" s="57"/>
      <c r="O393" s="28"/>
      <c r="P393" s="57"/>
      <c r="Q393" s="28"/>
      <c r="R393" s="133"/>
      <c r="S393" s="206"/>
      <c r="T393" s="289" t="s">
        <v>144</v>
      </c>
      <c r="U393" s="27" t="s">
        <v>34</v>
      </c>
      <c r="V393" s="41"/>
      <c r="W393" s="57"/>
      <c r="X393" s="98"/>
      <c r="Y393" s="98"/>
      <c r="Z393" s="98"/>
      <c r="AA393" s="62"/>
      <c r="AB393" s="62"/>
      <c r="AC393" s="63"/>
      <c r="AD393" s="258"/>
      <c r="AE393" s="258"/>
      <c r="AF393" s="57"/>
      <c r="AG393" s="28"/>
      <c r="AH393" s="57"/>
      <c r="AI393" s="28"/>
      <c r="AJ393" s="133"/>
      <c r="AK393" s="208"/>
      <c r="AL393" s="289" t="s">
        <v>144</v>
      </c>
      <c r="AM393" s="121" t="str">
        <f t="shared" si="34"/>
        <v/>
      </c>
      <c r="AN393" s="97" t="str">
        <f t="shared" si="35"/>
        <v/>
      </c>
      <c r="AO393" s="97" t="str">
        <f t="shared" si="36"/>
        <v/>
      </c>
      <c r="AP393" s="97" t="str">
        <f t="shared" si="37"/>
        <v/>
      </c>
      <c r="AQ393" s="122" t="str">
        <f t="shared" si="38"/>
        <v/>
      </c>
      <c r="AR393" s="39"/>
      <c r="AS393" s="234"/>
      <c r="AT393" s="39"/>
    </row>
    <row r="394" spans="2:46" ht="13.5" customHeight="1" x14ac:dyDescent="0.15">
      <c r="B394" s="290"/>
      <c r="C394" s="29" t="s">
        <v>35</v>
      </c>
      <c r="D394" s="187"/>
      <c r="E394" s="58"/>
      <c r="F394" s="188"/>
      <c r="G394" s="188"/>
      <c r="H394" s="188"/>
      <c r="I394" s="64"/>
      <c r="J394" s="64"/>
      <c r="K394" s="189"/>
      <c r="L394" s="259"/>
      <c r="M394" s="259"/>
      <c r="N394" s="58"/>
      <c r="O394" s="30"/>
      <c r="P394" s="58"/>
      <c r="Q394" s="30"/>
      <c r="R394" s="134"/>
      <c r="S394" s="206"/>
      <c r="T394" s="290"/>
      <c r="U394" s="29" t="s">
        <v>35</v>
      </c>
      <c r="V394" s="187"/>
      <c r="W394" s="58"/>
      <c r="X394" s="188"/>
      <c r="Y394" s="188"/>
      <c r="Z394" s="188"/>
      <c r="AA394" s="64"/>
      <c r="AB394" s="64"/>
      <c r="AC394" s="189"/>
      <c r="AD394" s="259"/>
      <c r="AE394" s="259"/>
      <c r="AF394" s="58"/>
      <c r="AG394" s="30"/>
      <c r="AH394" s="58"/>
      <c r="AI394" s="30"/>
      <c r="AJ394" s="134"/>
      <c r="AK394" s="208"/>
      <c r="AL394" s="290"/>
      <c r="AM394" s="88" t="str">
        <f t="shared" si="34"/>
        <v/>
      </c>
      <c r="AN394" s="123" t="str">
        <f t="shared" si="35"/>
        <v/>
      </c>
      <c r="AO394" s="123" t="str">
        <f t="shared" si="36"/>
        <v/>
      </c>
      <c r="AP394" s="123" t="str">
        <f t="shared" si="37"/>
        <v/>
      </c>
      <c r="AQ394" s="89" t="str">
        <f t="shared" si="38"/>
        <v/>
      </c>
      <c r="AR394" s="39"/>
      <c r="AS394" s="234"/>
      <c r="AT394" s="39"/>
    </row>
    <row r="395" spans="2:46" ht="13.5" customHeight="1" x14ac:dyDescent="0.15">
      <c r="B395" s="290"/>
      <c r="C395" s="29" t="s">
        <v>36</v>
      </c>
      <c r="D395" s="187"/>
      <c r="E395" s="58"/>
      <c r="F395" s="188"/>
      <c r="G395" s="188"/>
      <c r="H395" s="188"/>
      <c r="I395" s="64"/>
      <c r="J395" s="64"/>
      <c r="K395" s="189"/>
      <c r="L395" s="259"/>
      <c r="M395" s="259"/>
      <c r="N395" s="58"/>
      <c r="O395" s="30"/>
      <c r="P395" s="58"/>
      <c r="Q395" s="30"/>
      <c r="R395" s="134"/>
      <c r="S395" s="206"/>
      <c r="T395" s="290"/>
      <c r="U395" s="29" t="s">
        <v>36</v>
      </c>
      <c r="V395" s="187"/>
      <c r="W395" s="58"/>
      <c r="X395" s="188"/>
      <c r="Y395" s="188"/>
      <c r="Z395" s="188"/>
      <c r="AA395" s="64"/>
      <c r="AB395" s="64"/>
      <c r="AC395" s="189"/>
      <c r="AD395" s="259"/>
      <c r="AE395" s="259"/>
      <c r="AF395" s="58"/>
      <c r="AG395" s="30"/>
      <c r="AH395" s="58"/>
      <c r="AI395" s="30"/>
      <c r="AJ395" s="134"/>
      <c r="AK395" s="208"/>
      <c r="AL395" s="290"/>
      <c r="AM395" s="88" t="str">
        <f t="shared" si="34"/>
        <v/>
      </c>
      <c r="AN395" s="123" t="str">
        <f t="shared" si="35"/>
        <v/>
      </c>
      <c r="AO395" s="123" t="str">
        <f t="shared" si="36"/>
        <v/>
      </c>
      <c r="AP395" s="123" t="str">
        <f t="shared" si="37"/>
        <v/>
      </c>
      <c r="AQ395" s="89" t="str">
        <f t="shared" si="38"/>
        <v/>
      </c>
      <c r="AR395" s="39"/>
      <c r="AS395" s="234"/>
      <c r="AT395" s="39"/>
    </row>
    <row r="396" spans="2:46" ht="13.5" customHeight="1" x14ac:dyDescent="0.15">
      <c r="B396" s="290"/>
      <c r="C396" s="29" t="s">
        <v>38</v>
      </c>
      <c r="D396" s="187"/>
      <c r="E396" s="58"/>
      <c r="F396" s="188"/>
      <c r="G396" s="188"/>
      <c r="H396" s="188"/>
      <c r="I396" s="64"/>
      <c r="J396" s="64"/>
      <c r="K396" s="189"/>
      <c r="L396" s="259"/>
      <c r="M396" s="259"/>
      <c r="N396" s="58"/>
      <c r="O396" s="30"/>
      <c r="P396" s="58"/>
      <c r="Q396" s="30"/>
      <c r="R396" s="134"/>
      <c r="S396" s="206"/>
      <c r="T396" s="290"/>
      <c r="U396" s="29" t="s">
        <v>38</v>
      </c>
      <c r="V396" s="187"/>
      <c r="W396" s="58"/>
      <c r="X396" s="188"/>
      <c r="Y396" s="188"/>
      <c r="Z396" s="188"/>
      <c r="AA396" s="64"/>
      <c r="AB396" s="64"/>
      <c r="AC396" s="189"/>
      <c r="AD396" s="259"/>
      <c r="AE396" s="259"/>
      <c r="AF396" s="58"/>
      <c r="AG396" s="30"/>
      <c r="AH396" s="58"/>
      <c r="AI396" s="30"/>
      <c r="AJ396" s="134"/>
      <c r="AK396" s="208"/>
      <c r="AL396" s="290"/>
      <c r="AM396" s="88" t="str">
        <f t="shared" si="34"/>
        <v/>
      </c>
      <c r="AN396" s="123" t="str">
        <f t="shared" si="35"/>
        <v/>
      </c>
      <c r="AO396" s="123" t="str">
        <f t="shared" si="36"/>
        <v/>
      </c>
      <c r="AP396" s="123" t="str">
        <f t="shared" si="37"/>
        <v/>
      </c>
      <c r="AQ396" s="89" t="str">
        <f t="shared" si="38"/>
        <v/>
      </c>
      <c r="AR396" s="39"/>
      <c r="AS396" s="234"/>
      <c r="AT396" s="39"/>
    </row>
    <row r="397" spans="2:46" ht="13.5" customHeight="1" thickBot="1" x14ac:dyDescent="0.2">
      <c r="B397" s="291"/>
      <c r="C397" s="29"/>
      <c r="D397" s="187"/>
      <c r="E397" s="58"/>
      <c r="F397" s="190"/>
      <c r="G397" s="190"/>
      <c r="H397" s="190"/>
      <c r="I397" s="58"/>
      <c r="J397" s="58"/>
      <c r="K397" s="189"/>
      <c r="L397" s="259"/>
      <c r="M397" s="259"/>
      <c r="N397" s="58"/>
      <c r="O397" s="30"/>
      <c r="P397" s="58"/>
      <c r="Q397" s="30"/>
      <c r="R397" s="185"/>
      <c r="S397" s="206"/>
      <c r="T397" s="291"/>
      <c r="U397" s="29"/>
      <c r="V397" s="187"/>
      <c r="W397" s="58"/>
      <c r="X397" s="190"/>
      <c r="Y397" s="190"/>
      <c r="Z397" s="190"/>
      <c r="AA397" s="58"/>
      <c r="AB397" s="58"/>
      <c r="AC397" s="189"/>
      <c r="AD397" s="259"/>
      <c r="AE397" s="259"/>
      <c r="AF397" s="58"/>
      <c r="AG397" s="30"/>
      <c r="AH397" s="58"/>
      <c r="AI397" s="30"/>
      <c r="AJ397" s="185"/>
      <c r="AK397" s="208"/>
      <c r="AL397" s="291"/>
      <c r="AM397" s="124" t="str">
        <f t="shared" si="34"/>
        <v/>
      </c>
      <c r="AN397" s="125" t="str">
        <f t="shared" si="35"/>
        <v/>
      </c>
      <c r="AO397" s="125" t="str">
        <f t="shared" si="36"/>
        <v/>
      </c>
      <c r="AP397" s="125" t="str">
        <f t="shared" si="37"/>
        <v/>
      </c>
      <c r="AQ397" s="126" t="str">
        <f t="shared" si="38"/>
        <v/>
      </c>
      <c r="AR397" s="39"/>
      <c r="AS397" s="234"/>
      <c r="AT397" s="39"/>
    </row>
    <row r="398" spans="2:46" ht="13.5" customHeight="1" x14ac:dyDescent="0.15">
      <c r="B398" s="289" t="s">
        <v>145</v>
      </c>
      <c r="C398" s="27" t="s">
        <v>34</v>
      </c>
      <c r="D398" s="41"/>
      <c r="E398" s="57"/>
      <c r="F398" s="98"/>
      <c r="G398" s="98"/>
      <c r="H398" s="98"/>
      <c r="I398" s="62"/>
      <c r="J398" s="62"/>
      <c r="K398" s="63"/>
      <c r="L398" s="258"/>
      <c r="M398" s="258"/>
      <c r="N398" s="57"/>
      <c r="O398" s="28"/>
      <c r="P398" s="57"/>
      <c r="Q398" s="28"/>
      <c r="R398" s="133"/>
      <c r="S398" s="206"/>
      <c r="T398" s="289" t="s">
        <v>145</v>
      </c>
      <c r="U398" s="27" t="s">
        <v>34</v>
      </c>
      <c r="V398" s="41"/>
      <c r="W398" s="57"/>
      <c r="X398" s="98"/>
      <c r="Y398" s="98"/>
      <c r="Z398" s="98"/>
      <c r="AA398" s="62"/>
      <c r="AB398" s="62"/>
      <c r="AC398" s="63"/>
      <c r="AD398" s="258"/>
      <c r="AE398" s="258"/>
      <c r="AF398" s="57"/>
      <c r="AG398" s="28"/>
      <c r="AH398" s="57"/>
      <c r="AI398" s="28"/>
      <c r="AJ398" s="133"/>
      <c r="AK398" s="208"/>
      <c r="AL398" s="289" t="s">
        <v>145</v>
      </c>
      <c r="AM398" s="121" t="str">
        <f t="shared" si="34"/>
        <v/>
      </c>
      <c r="AN398" s="97" t="str">
        <f t="shared" si="35"/>
        <v/>
      </c>
      <c r="AO398" s="97" t="str">
        <f t="shared" si="36"/>
        <v/>
      </c>
      <c r="AP398" s="97" t="str">
        <f t="shared" si="37"/>
        <v/>
      </c>
      <c r="AQ398" s="122" t="str">
        <f t="shared" si="38"/>
        <v/>
      </c>
      <c r="AR398" s="39"/>
      <c r="AS398" s="234"/>
      <c r="AT398" s="39"/>
    </row>
    <row r="399" spans="2:46" ht="13.5" customHeight="1" x14ac:dyDescent="0.15">
      <c r="B399" s="290"/>
      <c r="C399" s="29" t="s">
        <v>35</v>
      </c>
      <c r="D399" s="187"/>
      <c r="E399" s="58"/>
      <c r="F399" s="188"/>
      <c r="G399" s="188"/>
      <c r="H399" s="188"/>
      <c r="I399" s="64"/>
      <c r="J399" s="64"/>
      <c r="K399" s="189"/>
      <c r="L399" s="259"/>
      <c r="M399" s="259"/>
      <c r="N399" s="58"/>
      <c r="O399" s="30"/>
      <c r="P399" s="58"/>
      <c r="Q399" s="30"/>
      <c r="R399" s="134"/>
      <c r="S399" s="206"/>
      <c r="T399" s="290"/>
      <c r="U399" s="29" t="s">
        <v>35</v>
      </c>
      <c r="V399" s="187"/>
      <c r="W399" s="58"/>
      <c r="X399" s="188"/>
      <c r="Y399" s="188"/>
      <c r="Z399" s="188"/>
      <c r="AA399" s="64"/>
      <c r="AB399" s="64"/>
      <c r="AC399" s="189"/>
      <c r="AD399" s="259"/>
      <c r="AE399" s="259"/>
      <c r="AF399" s="58"/>
      <c r="AG399" s="30"/>
      <c r="AH399" s="58"/>
      <c r="AI399" s="30"/>
      <c r="AJ399" s="134"/>
      <c r="AK399" s="208"/>
      <c r="AL399" s="290"/>
      <c r="AM399" s="88" t="str">
        <f t="shared" si="34"/>
        <v/>
      </c>
      <c r="AN399" s="123" t="str">
        <f t="shared" si="35"/>
        <v/>
      </c>
      <c r="AO399" s="123" t="str">
        <f t="shared" si="36"/>
        <v/>
      </c>
      <c r="AP399" s="123" t="str">
        <f t="shared" si="37"/>
        <v/>
      </c>
      <c r="AQ399" s="89" t="str">
        <f t="shared" si="38"/>
        <v/>
      </c>
      <c r="AR399" s="39"/>
      <c r="AS399" s="234"/>
      <c r="AT399" s="39"/>
    </row>
    <row r="400" spans="2:46" ht="13.5" customHeight="1" x14ac:dyDescent="0.15">
      <c r="B400" s="290"/>
      <c r="C400" s="29" t="s">
        <v>36</v>
      </c>
      <c r="D400" s="187"/>
      <c r="E400" s="58"/>
      <c r="F400" s="188"/>
      <c r="G400" s="188"/>
      <c r="H400" s="188"/>
      <c r="I400" s="64"/>
      <c r="J400" s="64"/>
      <c r="K400" s="189"/>
      <c r="L400" s="259"/>
      <c r="M400" s="259"/>
      <c r="N400" s="58"/>
      <c r="O400" s="30"/>
      <c r="P400" s="58"/>
      <c r="Q400" s="30"/>
      <c r="R400" s="134"/>
      <c r="S400" s="206"/>
      <c r="T400" s="290"/>
      <c r="U400" s="29" t="s">
        <v>36</v>
      </c>
      <c r="V400" s="187"/>
      <c r="W400" s="58"/>
      <c r="X400" s="188"/>
      <c r="Y400" s="188"/>
      <c r="Z400" s="188"/>
      <c r="AA400" s="64"/>
      <c r="AB400" s="64"/>
      <c r="AC400" s="189"/>
      <c r="AD400" s="259"/>
      <c r="AE400" s="259"/>
      <c r="AF400" s="58"/>
      <c r="AG400" s="30"/>
      <c r="AH400" s="58"/>
      <c r="AI400" s="30"/>
      <c r="AJ400" s="134"/>
      <c r="AK400" s="208"/>
      <c r="AL400" s="290"/>
      <c r="AM400" s="88" t="str">
        <f t="shared" si="34"/>
        <v/>
      </c>
      <c r="AN400" s="123" t="str">
        <f t="shared" si="35"/>
        <v/>
      </c>
      <c r="AO400" s="123" t="str">
        <f t="shared" si="36"/>
        <v/>
      </c>
      <c r="AP400" s="123" t="str">
        <f t="shared" si="37"/>
        <v/>
      </c>
      <c r="AQ400" s="89" t="str">
        <f t="shared" si="38"/>
        <v/>
      </c>
      <c r="AR400" s="39"/>
      <c r="AS400" s="234"/>
      <c r="AT400" s="39"/>
    </row>
    <row r="401" spans="2:46" ht="13.5" customHeight="1" x14ac:dyDescent="0.15">
      <c r="B401" s="290"/>
      <c r="C401" s="29" t="s">
        <v>38</v>
      </c>
      <c r="D401" s="187"/>
      <c r="E401" s="58"/>
      <c r="F401" s="188"/>
      <c r="G401" s="188"/>
      <c r="H401" s="188"/>
      <c r="I401" s="64"/>
      <c r="J401" s="64"/>
      <c r="K401" s="189"/>
      <c r="L401" s="259"/>
      <c r="M401" s="259"/>
      <c r="N401" s="58"/>
      <c r="O401" s="30"/>
      <c r="P401" s="58"/>
      <c r="Q401" s="30"/>
      <c r="R401" s="134"/>
      <c r="S401" s="206"/>
      <c r="T401" s="290"/>
      <c r="U401" s="29" t="s">
        <v>38</v>
      </c>
      <c r="V401" s="187"/>
      <c r="W401" s="58"/>
      <c r="X401" s="188"/>
      <c r="Y401" s="188"/>
      <c r="Z401" s="188"/>
      <c r="AA401" s="64"/>
      <c r="AB401" s="64"/>
      <c r="AC401" s="189"/>
      <c r="AD401" s="259"/>
      <c r="AE401" s="259"/>
      <c r="AF401" s="58"/>
      <c r="AG401" s="30"/>
      <c r="AH401" s="58"/>
      <c r="AI401" s="30"/>
      <c r="AJ401" s="134"/>
      <c r="AK401" s="208"/>
      <c r="AL401" s="290"/>
      <c r="AM401" s="88" t="str">
        <f t="shared" si="34"/>
        <v/>
      </c>
      <c r="AN401" s="123" t="str">
        <f t="shared" si="35"/>
        <v/>
      </c>
      <c r="AO401" s="123" t="str">
        <f t="shared" si="36"/>
        <v/>
      </c>
      <c r="AP401" s="123" t="str">
        <f t="shared" si="37"/>
        <v/>
      </c>
      <c r="AQ401" s="89" t="str">
        <f t="shared" si="38"/>
        <v/>
      </c>
      <c r="AR401" s="39"/>
      <c r="AS401" s="234"/>
      <c r="AT401" s="39"/>
    </row>
    <row r="402" spans="2:46" ht="13.5" customHeight="1" thickBot="1" x14ac:dyDescent="0.2">
      <c r="B402" s="291"/>
      <c r="C402" s="29"/>
      <c r="D402" s="187"/>
      <c r="E402" s="58"/>
      <c r="F402" s="190"/>
      <c r="G402" s="190"/>
      <c r="H402" s="190"/>
      <c r="I402" s="58"/>
      <c r="J402" s="58"/>
      <c r="K402" s="189"/>
      <c r="L402" s="259"/>
      <c r="M402" s="259"/>
      <c r="N402" s="58"/>
      <c r="O402" s="30"/>
      <c r="P402" s="58"/>
      <c r="Q402" s="30"/>
      <c r="R402" s="185"/>
      <c r="S402" s="206"/>
      <c r="T402" s="291"/>
      <c r="U402" s="29"/>
      <c r="V402" s="187"/>
      <c r="W402" s="58"/>
      <c r="X402" s="190"/>
      <c r="Y402" s="190"/>
      <c r="Z402" s="190"/>
      <c r="AA402" s="58"/>
      <c r="AB402" s="58"/>
      <c r="AC402" s="189"/>
      <c r="AD402" s="259"/>
      <c r="AE402" s="259"/>
      <c r="AF402" s="58"/>
      <c r="AG402" s="30"/>
      <c r="AH402" s="58"/>
      <c r="AI402" s="30"/>
      <c r="AJ402" s="185"/>
      <c r="AK402" s="208"/>
      <c r="AL402" s="291"/>
      <c r="AM402" s="124" t="str">
        <f t="shared" si="34"/>
        <v/>
      </c>
      <c r="AN402" s="125" t="str">
        <f t="shared" si="35"/>
        <v/>
      </c>
      <c r="AO402" s="125" t="str">
        <f t="shared" si="36"/>
        <v/>
      </c>
      <c r="AP402" s="125" t="str">
        <f t="shared" si="37"/>
        <v/>
      </c>
      <c r="AQ402" s="126" t="str">
        <f t="shared" si="38"/>
        <v/>
      </c>
      <c r="AR402" s="39"/>
      <c r="AS402" s="234"/>
      <c r="AT402" s="39"/>
    </row>
    <row r="403" spans="2:46" ht="13.5" customHeight="1" x14ac:dyDescent="0.15">
      <c r="B403" s="289" t="s">
        <v>146</v>
      </c>
      <c r="C403" s="27" t="s">
        <v>34</v>
      </c>
      <c r="D403" s="41"/>
      <c r="E403" s="57"/>
      <c r="F403" s="98"/>
      <c r="G403" s="98"/>
      <c r="H403" s="98"/>
      <c r="I403" s="62"/>
      <c r="J403" s="62"/>
      <c r="K403" s="63"/>
      <c r="L403" s="258"/>
      <c r="M403" s="258"/>
      <c r="N403" s="57"/>
      <c r="O403" s="28"/>
      <c r="P403" s="57"/>
      <c r="Q403" s="28"/>
      <c r="R403" s="133"/>
      <c r="S403" s="206"/>
      <c r="T403" s="289" t="s">
        <v>146</v>
      </c>
      <c r="U403" s="27" t="s">
        <v>34</v>
      </c>
      <c r="V403" s="41"/>
      <c r="W403" s="57"/>
      <c r="X403" s="98"/>
      <c r="Y403" s="98"/>
      <c r="Z403" s="98"/>
      <c r="AA403" s="62"/>
      <c r="AB403" s="62"/>
      <c r="AC403" s="63"/>
      <c r="AD403" s="258"/>
      <c r="AE403" s="258"/>
      <c r="AF403" s="57"/>
      <c r="AG403" s="28"/>
      <c r="AH403" s="57"/>
      <c r="AI403" s="28"/>
      <c r="AJ403" s="133"/>
      <c r="AK403" s="208"/>
      <c r="AL403" s="289" t="s">
        <v>146</v>
      </c>
      <c r="AM403" s="121" t="str">
        <f t="shared" si="34"/>
        <v/>
      </c>
      <c r="AN403" s="97" t="str">
        <f t="shared" si="35"/>
        <v/>
      </c>
      <c r="AO403" s="97" t="str">
        <f t="shared" si="36"/>
        <v/>
      </c>
      <c r="AP403" s="97" t="str">
        <f t="shared" si="37"/>
        <v/>
      </c>
      <c r="AQ403" s="122" t="str">
        <f t="shared" si="38"/>
        <v/>
      </c>
      <c r="AR403" s="39"/>
      <c r="AS403" s="234"/>
      <c r="AT403" s="39"/>
    </row>
    <row r="404" spans="2:46" ht="13.5" customHeight="1" x14ac:dyDescent="0.15">
      <c r="B404" s="290"/>
      <c r="C404" s="29" t="s">
        <v>35</v>
      </c>
      <c r="D404" s="187"/>
      <c r="E404" s="58"/>
      <c r="F404" s="188"/>
      <c r="G404" s="188"/>
      <c r="H404" s="188"/>
      <c r="I404" s="64"/>
      <c r="J404" s="64"/>
      <c r="K404" s="189"/>
      <c r="L404" s="259"/>
      <c r="M404" s="259"/>
      <c r="N404" s="58"/>
      <c r="O404" s="30"/>
      <c r="P404" s="58"/>
      <c r="Q404" s="30"/>
      <c r="R404" s="134"/>
      <c r="S404" s="206"/>
      <c r="T404" s="290"/>
      <c r="U404" s="29" t="s">
        <v>35</v>
      </c>
      <c r="V404" s="187"/>
      <c r="W404" s="58"/>
      <c r="X404" s="188"/>
      <c r="Y404" s="188"/>
      <c r="Z404" s="188"/>
      <c r="AA404" s="64"/>
      <c r="AB404" s="64"/>
      <c r="AC404" s="189"/>
      <c r="AD404" s="259"/>
      <c r="AE404" s="259"/>
      <c r="AF404" s="58"/>
      <c r="AG404" s="30"/>
      <c r="AH404" s="58"/>
      <c r="AI404" s="30"/>
      <c r="AJ404" s="134"/>
      <c r="AK404" s="208"/>
      <c r="AL404" s="290"/>
      <c r="AM404" s="88" t="str">
        <f t="shared" si="34"/>
        <v/>
      </c>
      <c r="AN404" s="123" t="str">
        <f t="shared" si="35"/>
        <v/>
      </c>
      <c r="AO404" s="123" t="str">
        <f t="shared" si="36"/>
        <v/>
      </c>
      <c r="AP404" s="123" t="str">
        <f t="shared" si="37"/>
        <v/>
      </c>
      <c r="AQ404" s="89" t="str">
        <f t="shared" si="38"/>
        <v/>
      </c>
      <c r="AR404" s="39"/>
      <c r="AS404" s="234"/>
      <c r="AT404" s="39"/>
    </row>
    <row r="405" spans="2:46" ht="13.5" customHeight="1" x14ac:dyDescent="0.15">
      <c r="B405" s="290"/>
      <c r="C405" s="29" t="s">
        <v>36</v>
      </c>
      <c r="D405" s="187"/>
      <c r="E405" s="58"/>
      <c r="F405" s="188"/>
      <c r="G405" s="188"/>
      <c r="H405" s="188"/>
      <c r="I405" s="64"/>
      <c r="J405" s="64"/>
      <c r="K405" s="189"/>
      <c r="L405" s="259"/>
      <c r="M405" s="259"/>
      <c r="N405" s="58"/>
      <c r="O405" s="30"/>
      <c r="P405" s="58"/>
      <c r="Q405" s="30"/>
      <c r="R405" s="134"/>
      <c r="S405" s="206"/>
      <c r="T405" s="290"/>
      <c r="U405" s="29" t="s">
        <v>36</v>
      </c>
      <c r="V405" s="187"/>
      <c r="W405" s="58"/>
      <c r="X405" s="188"/>
      <c r="Y405" s="188"/>
      <c r="Z405" s="188"/>
      <c r="AA405" s="64"/>
      <c r="AB405" s="64"/>
      <c r="AC405" s="189"/>
      <c r="AD405" s="259"/>
      <c r="AE405" s="259"/>
      <c r="AF405" s="58"/>
      <c r="AG405" s="30"/>
      <c r="AH405" s="58"/>
      <c r="AI405" s="30"/>
      <c r="AJ405" s="134"/>
      <c r="AK405" s="208"/>
      <c r="AL405" s="290"/>
      <c r="AM405" s="88" t="str">
        <f t="shared" si="34"/>
        <v/>
      </c>
      <c r="AN405" s="123" t="str">
        <f t="shared" si="35"/>
        <v/>
      </c>
      <c r="AO405" s="123" t="str">
        <f t="shared" si="36"/>
        <v/>
      </c>
      <c r="AP405" s="123" t="str">
        <f t="shared" si="37"/>
        <v/>
      </c>
      <c r="AQ405" s="89" t="str">
        <f t="shared" si="38"/>
        <v/>
      </c>
      <c r="AR405" s="39"/>
      <c r="AS405" s="234"/>
      <c r="AT405" s="39"/>
    </row>
    <row r="406" spans="2:46" ht="13.5" customHeight="1" x14ac:dyDescent="0.15">
      <c r="B406" s="290"/>
      <c r="C406" s="29" t="s">
        <v>38</v>
      </c>
      <c r="D406" s="187"/>
      <c r="E406" s="58"/>
      <c r="F406" s="188"/>
      <c r="G406" s="188"/>
      <c r="H406" s="188"/>
      <c r="I406" s="64"/>
      <c r="J406" s="64"/>
      <c r="K406" s="189"/>
      <c r="L406" s="259"/>
      <c r="M406" s="259"/>
      <c r="N406" s="58"/>
      <c r="O406" s="30"/>
      <c r="P406" s="58"/>
      <c r="Q406" s="30"/>
      <c r="R406" s="134"/>
      <c r="S406" s="206"/>
      <c r="T406" s="290"/>
      <c r="U406" s="29" t="s">
        <v>38</v>
      </c>
      <c r="V406" s="187"/>
      <c r="W406" s="58"/>
      <c r="X406" s="188"/>
      <c r="Y406" s="188"/>
      <c r="Z406" s="188"/>
      <c r="AA406" s="64"/>
      <c r="AB406" s="64"/>
      <c r="AC406" s="189"/>
      <c r="AD406" s="259"/>
      <c r="AE406" s="259"/>
      <c r="AF406" s="58"/>
      <c r="AG406" s="30"/>
      <c r="AH406" s="58"/>
      <c r="AI406" s="30"/>
      <c r="AJ406" s="134"/>
      <c r="AK406" s="208"/>
      <c r="AL406" s="290"/>
      <c r="AM406" s="88" t="str">
        <f t="shared" si="34"/>
        <v/>
      </c>
      <c r="AN406" s="123" t="str">
        <f t="shared" si="35"/>
        <v/>
      </c>
      <c r="AO406" s="123" t="str">
        <f t="shared" si="36"/>
        <v/>
      </c>
      <c r="AP406" s="123" t="str">
        <f t="shared" si="37"/>
        <v/>
      </c>
      <c r="AQ406" s="89" t="str">
        <f t="shared" si="38"/>
        <v/>
      </c>
      <c r="AR406" s="39"/>
      <c r="AS406" s="234"/>
      <c r="AT406" s="39"/>
    </row>
    <row r="407" spans="2:46" ht="13.5" customHeight="1" thickBot="1" x14ac:dyDescent="0.2">
      <c r="B407" s="291"/>
      <c r="C407" s="29"/>
      <c r="D407" s="187"/>
      <c r="E407" s="58"/>
      <c r="F407" s="190"/>
      <c r="G407" s="190"/>
      <c r="H407" s="190"/>
      <c r="I407" s="58"/>
      <c r="J407" s="58"/>
      <c r="K407" s="189"/>
      <c r="L407" s="259"/>
      <c r="M407" s="259"/>
      <c r="N407" s="58"/>
      <c r="O407" s="30"/>
      <c r="P407" s="58"/>
      <c r="Q407" s="30"/>
      <c r="R407" s="185"/>
      <c r="S407" s="206"/>
      <c r="T407" s="291"/>
      <c r="U407" s="29"/>
      <c r="V407" s="187"/>
      <c r="W407" s="58"/>
      <c r="X407" s="190"/>
      <c r="Y407" s="190"/>
      <c r="Z407" s="190"/>
      <c r="AA407" s="58"/>
      <c r="AB407" s="58"/>
      <c r="AC407" s="189"/>
      <c r="AD407" s="259"/>
      <c r="AE407" s="259"/>
      <c r="AF407" s="58"/>
      <c r="AG407" s="30"/>
      <c r="AH407" s="58"/>
      <c r="AI407" s="30"/>
      <c r="AJ407" s="185"/>
      <c r="AK407" s="208"/>
      <c r="AL407" s="291"/>
      <c r="AM407" s="124" t="str">
        <f t="shared" si="34"/>
        <v/>
      </c>
      <c r="AN407" s="125" t="str">
        <f t="shared" si="35"/>
        <v/>
      </c>
      <c r="AO407" s="125" t="str">
        <f t="shared" si="36"/>
        <v/>
      </c>
      <c r="AP407" s="125" t="str">
        <f t="shared" si="37"/>
        <v/>
      </c>
      <c r="AQ407" s="126" t="str">
        <f t="shared" si="38"/>
        <v/>
      </c>
      <c r="AR407" s="39"/>
      <c r="AS407" s="234"/>
      <c r="AT407" s="39"/>
    </row>
    <row r="408" spans="2:46" ht="13.5" customHeight="1" x14ac:dyDescent="0.15">
      <c r="B408" s="289" t="s">
        <v>147</v>
      </c>
      <c r="C408" s="27" t="s">
        <v>34</v>
      </c>
      <c r="D408" s="41"/>
      <c r="E408" s="57"/>
      <c r="F408" s="98"/>
      <c r="G408" s="98"/>
      <c r="H408" s="98"/>
      <c r="I408" s="62"/>
      <c r="J408" s="62"/>
      <c r="K408" s="63"/>
      <c r="L408" s="258"/>
      <c r="M408" s="258"/>
      <c r="N408" s="57"/>
      <c r="O408" s="28"/>
      <c r="P408" s="57"/>
      <c r="Q408" s="28"/>
      <c r="R408" s="133"/>
      <c r="S408" s="206"/>
      <c r="T408" s="289" t="s">
        <v>147</v>
      </c>
      <c r="U408" s="27" t="s">
        <v>34</v>
      </c>
      <c r="V408" s="41"/>
      <c r="W408" s="57"/>
      <c r="X408" s="98"/>
      <c r="Y408" s="98"/>
      <c r="Z408" s="98"/>
      <c r="AA408" s="62"/>
      <c r="AB408" s="62"/>
      <c r="AC408" s="63"/>
      <c r="AD408" s="258"/>
      <c r="AE408" s="258"/>
      <c r="AF408" s="57"/>
      <c r="AG408" s="28"/>
      <c r="AH408" s="57"/>
      <c r="AI408" s="28"/>
      <c r="AJ408" s="133"/>
      <c r="AK408" s="208"/>
      <c r="AL408" s="289" t="s">
        <v>147</v>
      </c>
      <c r="AM408" s="121" t="str">
        <f t="shared" si="34"/>
        <v/>
      </c>
      <c r="AN408" s="97" t="str">
        <f t="shared" si="35"/>
        <v/>
      </c>
      <c r="AO408" s="97" t="str">
        <f t="shared" si="36"/>
        <v/>
      </c>
      <c r="AP408" s="97" t="str">
        <f t="shared" si="37"/>
        <v/>
      </c>
      <c r="AQ408" s="122" t="str">
        <f t="shared" si="38"/>
        <v/>
      </c>
      <c r="AR408" s="39"/>
      <c r="AS408" s="234"/>
      <c r="AT408" s="39"/>
    </row>
    <row r="409" spans="2:46" ht="13.5" customHeight="1" x14ac:dyDescent="0.15">
      <c r="B409" s="290"/>
      <c r="C409" s="29" t="s">
        <v>35</v>
      </c>
      <c r="D409" s="187"/>
      <c r="E409" s="58"/>
      <c r="F409" s="188"/>
      <c r="G409" s="188"/>
      <c r="H409" s="188"/>
      <c r="I409" s="64"/>
      <c r="J409" s="64"/>
      <c r="K409" s="189"/>
      <c r="L409" s="259"/>
      <c r="M409" s="259"/>
      <c r="N409" s="58"/>
      <c r="O409" s="30"/>
      <c r="P409" s="58"/>
      <c r="Q409" s="30"/>
      <c r="R409" s="134"/>
      <c r="S409" s="206"/>
      <c r="T409" s="290"/>
      <c r="U409" s="29" t="s">
        <v>35</v>
      </c>
      <c r="V409" s="187"/>
      <c r="W409" s="58"/>
      <c r="X409" s="188"/>
      <c r="Y409" s="188"/>
      <c r="Z409" s="188"/>
      <c r="AA409" s="64"/>
      <c r="AB409" s="64"/>
      <c r="AC409" s="189"/>
      <c r="AD409" s="259"/>
      <c r="AE409" s="259"/>
      <c r="AF409" s="58"/>
      <c r="AG409" s="30"/>
      <c r="AH409" s="58"/>
      <c r="AI409" s="30"/>
      <c r="AJ409" s="134"/>
      <c r="AK409" s="208"/>
      <c r="AL409" s="290"/>
      <c r="AM409" s="88" t="str">
        <f t="shared" si="34"/>
        <v/>
      </c>
      <c r="AN409" s="123" t="str">
        <f t="shared" si="35"/>
        <v/>
      </c>
      <c r="AO409" s="123" t="str">
        <f t="shared" si="36"/>
        <v/>
      </c>
      <c r="AP409" s="123" t="str">
        <f t="shared" si="37"/>
        <v/>
      </c>
      <c r="AQ409" s="89" t="str">
        <f t="shared" si="38"/>
        <v/>
      </c>
      <c r="AR409" s="39"/>
      <c r="AS409" s="234"/>
      <c r="AT409" s="39"/>
    </row>
    <row r="410" spans="2:46" ht="13.5" customHeight="1" x14ac:dyDescent="0.15">
      <c r="B410" s="290"/>
      <c r="C410" s="29" t="s">
        <v>36</v>
      </c>
      <c r="D410" s="187"/>
      <c r="E410" s="58"/>
      <c r="F410" s="188"/>
      <c r="G410" s="188"/>
      <c r="H410" s="188"/>
      <c r="I410" s="64"/>
      <c r="J410" s="64"/>
      <c r="K410" s="189"/>
      <c r="L410" s="259"/>
      <c r="M410" s="259"/>
      <c r="N410" s="58"/>
      <c r="O410" s="30"/>
      <c r="P410" s="58"/>
      <c r="Q410" s="30"/>
      <c r="R410" s="134"/>
      <c r="S410" s="206"/>
      <c r="T410" s="290"/>
      <c r="U410" s="29" t="s">
        <v>36</v>
      </c>
      <c r="V410" s="187"/>
      <c r="W410" s="58"/>
      <c r="X410" s="188"/>
      <c r="Y410" s="188"/>
      <c r="Z410" s="188"/>
      <c r="AA410" s="64"/>
      <c r="AB410" s="64"/>
      <c r="AC410" s="189"/>
      <c r="AD410" s="259"/>
      <c r="AE410" s="259"/>
      <c r="AF410" s="58"/>
      <c r="AG410" s="30"/>
      <c r="AH410" s="58"/>
      <c r="AI410" s="30"/>
      <c r="AJ410" s="134"/>
      <c r="AK410" s="208"/>
      <c r="AL410" s="290"/>
      <c r="AM410" s="88" t="str">
        <f t="shared" si="34"/>
        <v/>
      </c>
      <c r="AN410" s="123" t="str">
        <f t="shared" si="35"/>
        <v/>
      </c>
      <c r="AO410" s="123" t="str">
        <f t="shared" si="36"/>
        <v/>
      </c>
      <c r="AP410" s="123" t="str">
        <f t="shared" si="37"/>
        <v/>
      </c>
      <c r="AQ410" s="89" t="str">
        <f t="shared" si="38"/>
        <v/>
      </c>
      <c r="AR410" s="39"/>
      <c r="AS410" s="234"/>
      <c r="AT410" s="39"/>
    </row>
    <row r="411" spans="2:46" ht="13.5" customHeight="1" x14ac:dyDescent="0.15">
      <c r="B411" s="290"/>
      <c r="C411" s="29" t="s">
        <v>38</v>
      </c>
      <c r="D411" s="187"/>
      <c r="E411" s="58"/>
      <c r="F411" s="188"/>
      <c r="G411" s="188"/>
      <c r="H411" s="188"/>
      <c r="I411" s="64"/>
      <c r="J411" s="64"/>
      <c r="K411" s="189"/>
      <c r="L411" s="259"/>
      <c r="M411" s="259"/>
      <c r="N411" s="58"/>
      <c r="O411" s="30"/>
      <c r="P411" s="58"/>
      <c r="Q411" s="30"/>
      <c r="R411" s="134"/>
      <c r="S411" s="206"/>
      <c r="T411" s="290"/>
      <c r="U411" s="29" t="s">
        <v>38</v>
      </c>
      <c r="V411" s="187"/>
      <c r="W411" s="58"/>
      <c r="X411" s="188"/>
      <c r="Y411" s="188"/>
      <c r="Z411" s="188"/>
      <c r="AA411" s="64"/>
      <c r="AB411" s="64"/>
      <c r="AC411" s="189"/>
      <c r="AD411" s="259"/>
      <c r="AE411" s="259"/>
      <c r="AF411" s="58"/>
      <c r="AG411" s="30"/>
      <c r="AH411" s="58"/>
      <c r="AI411" s="30"/>
      <c r="AJ411" s="134"/>
      <c r="AK411" s="208"/>
      <c r="AL411" s="290"/>
      <c r="AM411" s="88" t="str">
        <f t="shared" si="34"/>
        <v/>
      </c>
      <c r="AN411" s="123" t="str">
        <f t="shared" si="35"/>
        <v/>
      </c>
      <c r="AO411" s="123" t="str">
        <f t="shared" si="36"/>
        <v/>
      </c>
      <c r="AP411" s="123" t="str">
        <f t="shared" si="37"/>
        <v/>
      </c>
      <c r="AQ411" s="89" t="str">
        <f t="shared" si="38"/>
        <v/>
      </c>
      <c r="AR411" s="39"/>
      <c r="AS411" s="234"/>
      <c r="AT411" s="39"/>
    </row>
    <row r="412" spans="2:46" ht="13.5" customHeight="1" thickBot="1" x14ac:dyDescent="0.2">
      <c r="B412" s="291"/>
      <c r="C412" s="29"/>
      <c r="D412" s="187"/>
      <c r="E412" s="58"/>
      <c r="F412" s="190"/>
      <c r="G412" s="190"/>
      <c r="H412" s="190"/>
      <c r="I412" s="58"/>
      <c r="J412" s="58"/>
      <c r="K412" s="189"/>
      <c r="L412" s="259"/>
      <c r="M412" s="259"/>
      <c r="N412" s="58"/>
      <c r="O412" s="30"/>
      <c r="P412" s="58"/>
      <c r="Q412" s="30"/>
      <c r="R412" s="185"/>
      <c r="S412" s="206"/>
      <c r="T412" s="291"/>
      <c r="U412" s="29"/>
      <c r="V412" s="187"/>
      <c r="W412" s="58"/>
      <c r="X412" s="190"/>
      <c r="Y412" s="190"/>
      <c r="Z412" s="190"/>
      <c r="AA412" s="58"/>
      <c r="AB412" s="58"/>
      <c r="AC412" s="189"/>
      <c r="AD412" s="259"/>
      <c r="AE412" s="259"/>
      <c r="AF412" s="58"/>
      <c r="AG412" s="30"/>
      <c r="AH412" s="58"/>
      <c r="AI412" s="30"/>
      <c r="AJ412" s="185"/>
      <c r="AK412" s="208"/>
      <c r="AL412" s="291"/>
      <c r="AM412" s="124" t="str">
        <f t="shared" si="34"/>
        <v/>
      </c>
      <c r="AN412" s="125" t="str">
        <f t="shared" si="35"/>
        <v/>
      </c>
      <c r="AO412" s="125" t="str">
        <f t="shared" si="36"/>
        <v/>
      </c>
      <c r="AP412" s="125" t="str">
        <f t="shared" si="37"/>
        <v/>
      </c>
      <c r="AQ412" s="126" t="str">
        <f t="shared" si="38"/>
        <v/>
      </c>
      <c r="AR412" s="39"/>
      <c r="AS412" s="234"/>
      <c r="AT412" s="39"/>
    </row>
    <row r="413" spans="2:46" ht="13.5" customHeight="1" x14ac:dyDescent="0.15">
      <c r="B413" s="289" t="s">
        <v>148</v>
      </c>
      <c r="C413" s="27" t="s">
        <v>34</v>
      </c>
      <c r="D413" s="41"/>
      <c r="E413" s="57"/>
      <c r="F413" s="98"/>
      <c r="G413" s="98"/>
      <c r="H413" s="98"/>
      <c r="I413" s="62"/>
      <c r="J413" s="62"/>
      <c r="K413" s="63"/>
      <c r="L413" s="258"/>
      <c r="M413" s="258"/>
      <c r="N413" s="57"/>
      <c r="O413" s="28"/>
      <c r="P413" s="57"/>
      <c r="Q413" s="28"/>
      <c r="R413" s="133"/>
      <c r="S413" s="206"/>
      <c r="T413" s="289" t="s">
        <v>148</v>
      </c>
      <c r="U413" s="27" t="s">
        <v>34</v>
      </c>
      <c r="V413" s="41"/>
      <c r="W413" s="57"/>
      <c r="X413" s="98"/>
      <c r="Y413" s="98"/>
      <c r="Z413" s="98"/>
      <c r="AA413" s="62"/>
      <c r="AB413" s="62"/>
      <c r="AC413" s="63"/>
      <c r="AD413" s="258"/>
      <c r="AE413" s="258"/>
      <c r="AF413" s="57"/>
      <c r="AG413" s="28"/>
      <c r="AH413" s="57"/>
      <c r="AI413" s="28"/>
      <c r="AJ413" s="133"/>
      <c r="AK413" s="208"/>
      <c r="AL413" s="289" t="s">
        <v>148</v>
      </c>
      <c r="AM413" s="121" t="str">
        <f t="shared" si="34"/>
        <v/>
      </c>
      <c r="AN413" s="97" t="str">
        <f t="shared" si="35"/>
        <v/>
      </c>
      <c r="AO413" s="97" t="str">
        <f t="shared" si="36"/>
        <v/>
      </c>
      <c r="AP413" s="97" t="str">
        <f t="shared" si="37"/>
        <v/>
      </c>
      <c r="AQ413" s="122" t="str">
        <f t="shared" si="38"/>
        <v/>
      </c>
      <c r="AR413" s="39"/>
      <c r="AS413" s="234"/>
      <c r="AT413" s="39"/>
    </row>
    <row r="414" spans="2:46" ht="13.5" customHeight="1" x14ac:dyDescent="0.15">
      <c r="B414" s="290"/>
      <c r="C414" s="29" t="s">
        <v>35</v>
      </c>
      <c r="D414" s="187"/>
      <c r="E414" s="58"/>
      <c r="F414" s="188"/>
      <c r="G414" s="188"/>
      <c r="H414" s="188"/>
      <c r="I414" s="64"/>
      <c r="J414" s="64"/>
      <c r="K414" s="189"/>
      <c r="L414" s="259"/>
      <c r="M414" s="259"/>
      <c r="N414" s="58"/>
      <c r="O414" s="30"/>
      <c r="P414" s="58"/>
      <c r="Q414" s="30"/>
      <c r="R414" s="134"/>
      <c r="S414" s="206"/>
      <c r="T414" s="290"/>
      <c r="U414" s="29" t="s">
        <v>35</v>
      </c>
      <c r="V414" s="187"/>
      <c r="W414" s="58"/>
      <c r="X414" s="188"/>
      <c r="Y414" s="188"/>
      <c r="Z414" s="188"/>
      <c r="AA414" s="64"/>
      <c r="AB414" s="64"/>
      <c r="AC414" s="189"/>
      <c r="AD414" s="259"/>
      <c r="AE414" s="259"/>
      <c r="AF414" s="58"/>
      <c r="AG414" s="30"/>
      <c r="AH414" s="58"/>
      <c r="AI414" s="30"/>
      <c r="AJ414" s="134"/>
      <c r="AK414" s="208"/>
      <c r="AL414" s="290"/>
      <c r="AM414" s="88" t="str">
        <f t="shared" si="34"/>
        <v/>
      </c>
      <c r="AN414" s="123" t="str">
        <f t="shared" si="35"/>
        <v/>
      </c>
      <c r="AO414" s="123" t="str">
        <f t="shared" si="36"/>
        <v/>
      </c>
      <c r="AP414" s="123" t="str">
        <f t="shared" si="37"/>
        <v/>
      </c>
      <c r="AQ414" s="89" t="str">
        <f t="shared" si="38"/>
        <v/>
      </c>
      <c r="AR414" s="39"/>
      <c r="AS414" s="234"/>
      <c r="AT414" s="39"/>
    </row>
    <row r="415" spans="2:46" ht="13.5" customHeight="1" x14ac:dyDescent="0.15">
      <c r="B415" s="290"/>
      <c r="C415" s="29" t="s">
        <v>36</v>
      </c>
      <c r="D415" s="187"/>
      <c r="E415" s="58"/>
      <c r="F415" s="188"/>
      <c r="G415" s="188"/>
      <c r="H415" s="188"/>
      <c r="I415" s="64"/>
      <c r="J415" s="64"/>
      <c r="K415" s="189"/>
      <c r="L415" s="259"/>
      <c r="M415" s="259"/>
      <c r="N415" s="58"/>
      <c r="O415" s="30"/>
      <c r="P415" s="58"/>
      <c r="Q415" s="30"/>
      <c r="R415" s="134"/>
      <c r="S415" s="206"/>
      <c r="T415" s="290"/>
      <c r="U415" s="29" t="s">
        <v>36</v>
      </c>
      <c r="V415" s="187"/>
      <c r="W415" s="58"/>
      <c r="X415" s="188"/>
      <c r="Y415" s="188"/>
      <c r="Z415" s="188"/>
      <c r="AA415" s="64"/>
      <c r="AB415" s="64"/>
      <c r="AC415" s="189"/>
      <c r="AD415" s="259"/>
      <c r="AE415" s="259"/>
      <c r="AF415" s="58"/>
      <c r="AG415" s="30"/>
      <c r="AH415" s="58"/>
      <c r="AI415" s="30"/>
      <c r="AJ415" s="134"/>
      <c r="AK415" s="208"/>
      <c r="AL415" s="290"/>
      <c r="AM415" s="88" t="str">
        <f t="shared" si="34"/>
        <v/>
      </c>
      <c r="AN415" s="123" t="str">
        <f t="shared" si="35"/>
        <v/>
      </c>
      <c r="AO415" s="123" t="str">
        <f t="shared" si="36"/>
        <v/>
      </c>
      <c r="AP415" s="123" t="str">
        <f t="shared" si="37"/>
        <v/>
      </c>
      <c r="AQ415" s="89" t="str">
        <f t="shared" si="38"/>
        <v/>
      </c>
      <c r="AR415" s="39"/>
      <c r="AS415" s="234"/>
      <c r="AT415" s="39"/>
    </row>
    <row r="416" spans="2:46" ht="13.5" customHeight="1" x14ac:dyDescent="0.15">
      <c r="B416" s="290"/>
      <c r="C416" s="29" t="s">
        <v>38</v>
      </c>
      <c r="D416" s="187"/>
      <c r="E416" s="58"/>
      <c r="F416" s="188"/>
      <c r="G416" s="188"/>
      <c r="H416" s="188"/>
      <c r="I416" s="64"/>
      <c r="J416" s="64"/>
      <c r="K416" s="189"/>
      <c r="L416" s="259"/>
      <c r="M416" s="259"/>
      <c r="N416" s="58"/>
      <c r="O416" s="30"/>
      <c r="P416" s="58"/>
      <c r="Q416" s="30"/>
      <c r="R416" s="134"/>
      <c r="S416" s="206"/>
      <c r="T416" s="290"/>
      <c r="U416" s="29" t="s">
        <v>38</v>
      </c>
      <c r="V416" s="187"/>
      <c r="W416" s="58"/>
      <c r="X416" s="188"/>
      <c r="Y416" s="188"/>
      <c r="Z416" s="188"/>
      <c r="AA416" s="64"/>
      <c r="AB416" s="64"/>
      <c r="AC416" s="189"/>
      <c r="AD416" s="259"/>
      <c r="AE416" s="259"/>
      <c r="AF416" s="58"/>
      <c r="AG416" s="30"/>
      <c r="AH416" s="58"/>
      <c r="AI416" s="30"/>
      <c r="AJ416" s="134"/>
      <c r="AK416" s="208"/>
      <c r="AL416" s="290"/>
      <c r="AM416" s="88" t="str">
        <f t="shared" si="34"/>
        <v/>
      </c>
      <c r="AN416" s="123" t="str">
        <f t="shared" si="35"/>
        <v/>
      </c>
      <c r="AO416" s="123" t="str">
        <f t="shared" si="36"/>
        <v/>
      </c>
      <c r="AP416" s="123" t="str">
        <f t="shared" si="37"/>
        <v/>
      </c>
      <c r="AQ416" s="89" t="str">
        <f t="shared" si="38"/>
        <v/>
      </c>
      <c r="AR416" s="39"/>
      <c r="AS416" s="234"/>
      <c r="AT416" s="39"/>
    </row>
    <row r="417" spans="2:46" ht="13.5" customHeight="1" thickBot="1" x14ac:dyDescent="0.2">
      <c r="B417" s="291"/>
      <c r="C417" s="29"/>
      <c r="D417" s="187"/>
      <c r="E417" s="58"/>
      <c r="F417" s="190"/>
      <c r="G417" s="190"/>
      <c r="H417" s="190"/>
      <c r="I417" s="58"/>
      <c r="J417" s="58"/>
      <c r="K417" s="189"/>
      <c r="L417" s="259"/>
      <c r="M417" s="259"/>
      <c r="N417" s="58"/>
      <c r="O417" s="30"/>
      <c r="P417" s="58"/>
      <c r="Q417" s="30"/>
      <c r="R417" s="185"/>
      <c r="S417" s="206"/>
      <c r="T417" s="291"/>
      <c r="U417" s="29"/>
      <c r="V417" s="187"/>
      <c r="W417" s="58"/>
      <c r="X417" s="190"/>
      <c r="Y417" s="190"/>
      <c r="Z417" s="190"/>
      <c r="AA417" s="58"/>
      <c r="AB417" s="58"/>
      <c r="AC417" s="189"/>
      <c r="AD417" s="259"/>
      <c r="AE417" s="259"/>
      <c r="AF417" s="58"/>
      <c r="AG417" s="30"/>
      <c r="AH417" s="58"/>
      <c r="AI417" s="30"/>
      <c r="AJ417" s="185"/>
      <c r="AK417" s="208"/>
      <c r="AL417" s="291"/>
      <c r="AM417" s="124" t="str">
        <f t="shared" ref="AM417:AM480" si="39">IF(OR(X417="",F417=""),"",X417-F417)</f>
        <v/>
      </c>
      <c r="AN417" s="125" t="str">
        <f t="shared" ref="AN417:AN480" si="40">IF(OR(Y417="",G417=""),"",Y417-G417)</f>
        <v/>
      </c>
      <c r="AO417" s="125" t="str">
        <f t="shared" ref="AO417:AO480" si="41">IF(OR(Z417="",H417=""),"",Z417-H417)</f>
        <v/>
      </c>
      <c r="AP417" s="125" t="str">
        <f t="shared" ref="AP417:AP480" si="42">IF(OR(AA417="",I417=""),"",AA417-I417)</f>
        <v/>
      </c>
      <c r="AQ417" s="126" t="str">
        <f t="shared" ref="AQ417:AQ480" si="43">IF(OR(AB417="",J417=""),"",AB417-J417)</f>
        <v/>
      </c>
      <c r="AR417" s="39"/>
      <c r="AS417" s="234"/>
      <c r="AT417" s="39"/>
    </row>
    <row r="418" spans="2:46" ht="13.5" customHeight="1" x14ac:dyDescent="0.15">
      <c r="B418" s="289" t="s">
        <v>149</v>
      </c>
      <c r="C418" s="27" t="s">
        <v>34</v>
      </c>
      <c r="D418" s="41"/>
      <c r="E418" s="57"/>
      <c r="F418" s="98"/>
      <c r="G418" s="98"/>
      <c r="H418" s="98"/>
      <c r="I418" s="62"/>
      <c r="J418" s="62"/>
      <c r="K418" s="63"/>
      <c r="L418" s="258"/>
      <c r="M418" s="258"/>
      <c r="N418" s="57"/>
      <c r="O418" s="28"/>
      <c r="P418" s="57"/>
      <c r="Q418" s="28"/>
      <c r="R418" s="133"/>
      <c r="S418" s="206"/>
      <c r="T418" s="289" t="s">
        <v>149</v>
      </c>
      <c r="U418" s="27" t="s">
        <v>34</v>
      </c>
      <c r="V418" s="41"/>
      <c r="W418" s="57"/>
      <c r="X418" s="98"/>
      <c r="Y418" s="98"/>
      <c r="Z418" s="98"/>
      <c r="AA418" s="62"/>
      <c r="AB418" s="62"/>
      <c r="AC418" s="63"/>
      <c r="AD418" s="258"/>
      <c r="AE418" s="258"/>
      <c r="AF418" s="57"/>
      <c r="AG418" s="28"/>
      <c r="AH418" s="57"/>
      <c r="AI418" s="28"/>
      <c r="AJ418" s="133"/>
      <c r="AK418" s="208"/>
      <c r="AL418" s="289" t="s">
        <v>149</v>
      </c>
      <c r="AM418" s="121" t="str">
        <f t="shared" si="39"/>
        <v/>
      </c>
      <c r="AN418" s="97" t="str">
        <f t="shared" si="40"/>
        <v/>
      </c>
      <c r="AO418" s="97" t="str">
        <f t="shared" si="41"/>
        <v/>
      </c>
      <c r="AP418" s="97" t="str">
        <f t="shared" si="42"/>
        <v/>
      </c>
      <c r="AQ418" s="122" t="str">
        <f t="shared" si="43"/>
        <v/>
      </c>
      <c r="AR418" s="39"/>
      <c r="AS418" s="234"/>
      <c r="AT418" s="39"/>
    </row>
    <row r="419" spans="2:46" ht="13.5" customHeight="1" x14ac:dyDescent="0.15">
      <c r="B419" s="290"/>
      <c r="C419" s="29" t="s">
        <v>35</v>
      </c>
      <c r="D419" s="187"/>
      <c r="E419" s="58"/>
      <c r="F419" s="188"/>
      <c r="G419" s="188"/>
      <c r="H419" s="188"/>
      <c r="I419" s="64"/>
      <c r="J419" s="64"/>
      <c r="K419" s="189"/>
      <c r="L419" s="259"/>
      <c r="M419" s="259"/>
      <c r="N419" s="58"/>
      <c r="O419" s="30"/>
      <c r="P419" s="58"/>
      <c r="Q419" s="30"/>
      <c r="R419" s="134"/>
      <c r="S419" s="206"/>
      <c r="T419" s="290"/>
      <c r="U419" s="29" t="s">
        <v>35</v>
      </c>
      <c r="V419" s="187"/>
      <c r="W419" s="58"/>
      <c r="X419" s="188"/>
      <c r="Y419" s="188"/>
      <c r="Z419" s="188"/>
      <c r="AA419" s="64"/>
      <c r="AB419" s="64"/>
      <c r="AC419" s="189"/>
      <c r="AD419" s="259"/>
      <c r="AE419" s="259"/>
      <c r="AF419" s="58"/>
      <c r="AG419" s="30"/>
      <c r="AH419" s="58"/>
      <c r="AI419" s="30"/>
      <c r="AJ419" s="134"/>
      <c r="AK419" s="208"/>
      <c r="AL419" s="290"/>
      <c r="AM419" s="88" t="str">
        <f t="shared" si="39"/>
        <v/>
      </c>
      <c r="AN419" s="123" t="str">
        <f t="shared" si="40"/>
        <v/>
      </c>
      <c r="AO419" s="123" t="str">
        <f t="shared" si="41"/>
        <v/>
      </c>
      <c r="AP419" s="123" t="str">
        <f t="shared" si="42"/>
        <v/>
      </c>
      <c r="AQ419" s="89" t="str">
        <f t="shared" si="43"/>
        <v/>
      </c>
      <c r="AR419" s="39"/>
      <c r="AS419" s="234"/>
      <c r="AT419" s="39"/>
    </row>
    <row r="420" spans="2:46" ht="13.5" customHeight="1" x14ac:dyDescent="0.15">
      <c r="B420" s="290"/>
      <c r="C420" s="29" t="s">
        <v>36</v>
      </c>
      <c r="D420" s="187"/>
      <c r="E420" s="58"/>
      <c r="F420" s="188"/>
      <c r="G420" s="188"/>
      <c r="H420" s="188"/>
      <c r="I420" s="64"/>
      <c r="J420" s="64"/>
      <c r="K420" s="189"/>
      <c r="L420" s="259"/>
      <c r="M420" s="259"/>
      <c r="N420" s="58"/>
      <c r="O420" s="30"/>
      <c r="P420" s="58"/>
      <c r="Q420" s="30"/>
      <c r="R420" s="134"/>
      <c r="S420" s="206"/>
      <c r="T420" s="290"/>
      <c r="U420" s="29" t="s">
        <v>36</v>
      </c>
      <c r="V420" s="187"/>
      <c r="W420" s="58"/>
      <c r="X420" s="188"/>
      <c r="Y420" s="188"/>
      <c r="Z420" s="188"/>
      <c r="AA420" s="64"/>
      <c r="AB420" s="64"/>
      <c r="AC420" s="189"/>
      <c r="AD420" s="259"/>
      <c r="AE420" s="259"/>
      <c r="AF420" s="58"/>
      <c r="AG420" s="30"/>
      <c r="AH420" s="58"/>
      <c r="AI420" s="30"/>
      <c r="AJ420" s="134"/>
      <c r="AK420" s="208"/>
      <c r="AL420" s="290"/>
      <c r="AM420" s="88" t="str">
        <f t="shared" si="39"/>
        <v/>
      </c>
      <c r="AN420" s="123" t="str">
        <f t="shared" si="40"/>
        <v/>
      </c>
      <c r="AO420" s="123" t="str">
        <f t="shared" si="41"/>
        <v/>
      </c>
      <c r="AP420" s="123" t="str">
        <f t="shared" si="42"/>
        <v/>
      </c>
      <c r="AQ420" s="89" t="str">
        <f t="shared" si="43"/>
        <v/>
      </c>
      <c r="AR420" s="39"/>
      <c r="AS420" s="234"/>
      <c r="AT420" s="39"/>
    </row>
    <row r="421" spans="2:46" ht="13.5" customHeight="1" x14ac:dyDescent="0.15">
      <c r="B421" s="290"/>
      <c r="C421" s="29" t="s">
        <v>38</v>
      </c>
      <c r="D421" s="187"/>
      <c r="E421" s="58"/>
      <c r="F421" s="188"/>
      <c r="G421" s="188"/>
      <c r="H421" s="188"/>
      <c r="I421" s="64"/>
      <c r="J421" s="64"/>
      <c r="K421" s="189"/>
      <c r="L421" s="259"/>
      <c r="M421" s="259"/>
      <c r="N421" s="58"/>
      <c r="O421" s="30"/>
      <c r="P421" s="58"/>
      <c r="Q421" s="30"/>
      <c r="R421" s="134"/>
      <c r="S421" s="206"/>
      <c r="T421" s="290"/>
      <c r="U421" s="29" t="s">
        <v>38</v>
      </c>
      <c r="V421" s="187"/>
      <c r="W421" s="58"/>
      <c r="X421" s="188"/>
      <c r="Y421" s="188"/>
      <c r="Z421" s="188"/>
      <c r="AA421" s="64"/>
      <c r="AB421" s="64"/>
      <c r="AC421" s="189"/>
      <c r="AD421" s="259"/>
      <c r="AE421" s="259"/>
      <c r="AF421" s="58"/>
      <c r="AG421" s="30"/>
      <c r="AH421" s="58"/>
      <c r="AI421" s="30"/>
      <c r="AJ421" s="134"/>
      <c r="AK421" s="208"/>
      <c r="AL421" s="290"/>
      <c r="AM421" s="88" t="str">
        <f t="shared" si="39"/>
        <v/>
      </c>
      <c r="AN421" s="123" t="str">
        <f t="shared" si="40"/>
        <v/>
      </c>
      <c r="AO421" s="123" t="str">
        <f t="shared" si="41"/>
        <v/>
      </c>
      <c r="AP421" s="123" t="str">
        <f t="shared" si="42"/>
        <v/>
      </c>
      <c r="AQ421" s="89" t="str">
        <f t="shared" si="43"/>
        <v/>
      </c>
      <c r="AR421" s="39"/>
      <c r="AS421" s="234"/>
      <c r="AT421" s="39"/>
    </row>
    <row r="422" spans="2:46" ht="13.5" customHeight="1" thickBot="1" x14ac:dyDescent="0.2">
      <c r="B422" s="291"/>
      <c r="C422" s="29"/>
      <c r="D422" s="187"/>
      <c r="E422" s="58"/>
      <c r="F422" s="190"/>
      <c r="G422" s="190"/>
      <c r="H422" s="190"/>
      <c r="I422" s="58"/>
      <c r="J422" s="58"/>
      <c r="K422" s="189"/>
      <c r="L422" s="259"/>
      <c r="M422" s="259"/>
      <c r="N422" s="58"/>
      <c r="O422" s="30"/>
      <c r="P422" s="58"/>
      <c r="Q422" s="30"/>
      <c r="R422" s="185"/>
      <c r="S422" s="206"/>
      <c r="T422" s="291"/>
      <c r="U422" s="29"/>
      <c r="V422" s="187"/>
      <c r="W422" s="58"/>
      <c r="X422" s="190"/>
      <c r="Y422" s="190"/>
      <c r="Z422" s="190"/>
      <c r="AA422" s="58"/>
      <c r="AB422" s="58"/>
      <c r="AC422" s="189"/>
      <c r="AD422" s="259"/>
      <c r="AE422" s="259"/>
      <c r="AF422" s="58"/>
      <c r="AG422" s="30"/>
      <c r="AH422" s="58"/>
      <c r="AI422" s="30"/>
      <c r="AJ422" s="185"/>
      <c r="AK422" s="208"/>
      <c r="AL422" s="291"/>
      <c r="AM422" s="124" t="str">
        <f t="shared" si="39"/>
        <v/>
      </c>
      <c r="AN422" s="125" t="str">
        <f t="shared" si="40"/>
        <v/>
      </c>
      <c r="AO422" s="125" t="str">
        <f t="shared" si="41"/>
        <v/>
      </c>
      <c r="AP422" s="125" t="str">
        <f t="shared" si="42"/>
        <v/>
      </c>
      <c r="AQ422" s="126" t="str">
        <f t="shared" si="43"/>
        <v/>
      </c>
      <c r="AR422" s="39"/>
      <c r="AS422" s="234"/>
      <c r="AT422" s="39"/>
    </row>
    <row r="423" spans="2:46" ht="13.5" customHeight="1" x14ac:dyDescent="0.15">
      <c r="B423" s="289" t="s">
        <v>150</v>
      </c>
      <c r="C423" s="27" t="s">
        <v>34</v>
      </c>
      <c r="D423" s="41"/>
      <c r="E423" s="57"/>
      <c r="F423" s="98"/>
      <c r="G423" s="98"/>
      <c r="H423" s="98"/>
      <c r="I423" s="62"/>
      <c r="J423" s="62"/>
      <c r="K423" s="63"/>
      <c r="L423" s="258"/>
      <c r="M423" s="258"/>
      <c r="N423" s="57"/>
      <c r="O423" s="28"/>
      <c r="P423" s="57"/>
      <c r="Q423" s="28"/>
      <c r="R423" s="133"/>
      <c r="S423" s="206"/>
      <c r="T423" s="289" t="s">
        <v>150</v>
      </c>
      <c r="U423" s="27" t="s">
        <v>34</v>
      </c>
      <c r="V423" s="41"/>
      <c r="W423" s="57"/>
      <c r="X423" s="98"/>
      <c r="Y423" s="98"/>
      <c r="Z423" s="98"/>
      <c r="AA423" s="62"/>
      <c r="AB423" s="62"/>
      <c r="AC423" s="63"/>
      <c r="AD423" s="258"/>
      <c r="AE423" s="258"/>
      <c r="AF423" s="57"/>
      <c r="AG423" s="28"/>
      <c r="AH423" s="57"/>
      <c r="AI423" s="28"/>
      <c r="AJ423" s="133"/>
      <c r="AK423" s="208"/>
      <c r="AL423" s="289" t="s">
        <v>150</v>
      </c>
      <c r="AM423" s="121" t="str">
        <f t="shared" si="39"/>
        <v/>
      </c>
      <c r="AN423" s="97" t="str">
        <f t="shared" si="40"/>
        <v/>
      </c>
      <c r="AO423" s="97" t="str">
        <f t="shared" si="41"/>
        <v/>
      </c>
      <c r="AP423" s="97" t="str">
        <f t="shared" si="42"/>
        <v/>
      </c>
      <c r="AQ423" s="122" t="str">
        <f t="shared" si="43"/>
        <v/>
      </c>
      <c r="AR423" s="39"/>
      <c r="AS423" s="234"/>
      <c r="AT423" s="39"/>
    </row>
    <row r="424" spans="2:46" ht="13.5" customHeight="1" x14ac:dyDescent="0.15">
      <c r="B424" s="290"/>
      <c r="C424" s="29" t="s">
        <v>35</v>
      </c>
      <c r="D424" s="187"/>
      <c r="E424" s="58"/>
      <c r="F424" s="188"/>
      <c r="G424" s="188"/>
      <c r="H424" s="188"/>
      <c r="I424" s="64"/>
      <c r="J424" s="64"/>
      <c r="K424" s="189"/>
      <c r="L424" s="259"/>
      <c r="M424" s="259"/>
      <c r="N424" s="58"/>
      <c r="O424" s="30"/>
      <c r="P424" s="58"/>
      <c r="Q424" s="30"/>
      <c r="R424" s="134"/>
      <c r="S424" s="206"/>
      <c r="T424" s="290"/>
      <c r="U424" s="29" t="s">
        <v>35</v>
      </c>
      <c r="V424" s="187"/>
      <c r="W424" s="58"/>
      <c r="X424" s="188"/>
      <c r="Y424" s="188"/>
      <c r="Z424" s="188"/>
      <c r="AA424" s="64"/>
      <c r="AB424" s="64"/>
      <c r="AC424" s="189"/>
      <c r="AD424" s="259"/>
      <c r="AE424" s="259"/>
      <c r="AF424" s="58"/>
      <c r="AG424" s="30"/>
      <c r="AH424" s="58"/>
      <c r="AI424" s="30"/>
      <c r="AJ424" s="134"/>
      <c r="AK424" s="208"/>
      <c r="AL424" s="290"/>
      <c r="AM424" s="88" t="str">
        <f t="shared" si="39"/>
        <v/>
      </c>
      <c r="AN424" s="123" t="str">
        <f t="shared" si="40"/>
        <v/>
      </c>
      <c r="AO424" s="123" t="str">
        <f t="shared" si="41"/>
        <v/>
      </c>
      <c r="AP424" s="123" t="str">
        <f t="shared" si="42"/>
        <v/>
      </c>
      <c r="AQ424" s="89" t="str">
        <f t="shared" si="43"/>
        <v/>
      </c>
      <c r="AR424" s="39"/>
      <c r="AS424" s="234"/>
      <c r="AT424" s="39"/>
    </row>
    <row r="425" spans="2:46" ht="13.5" customHeight="1" x14ac:dyDescent="0.15">
      <c r="B425" s="290"/>
      <c r="C425" s="29" t="s">
        <v>36</v>
      </c>
      <c r="D425" s="187"/>
      <c r="E425" s="58"/>
      <c r="F425" s="188"/>
      <c r="G425" s="188"/>
      <c r="H425" s="188"/>
      <c r="I425" s="64"/>
      <c r="J425" s="64"/>
      <c r="K425" s="189"/>
      <c r="L425" s="259"/>
      <c r="M425" s="259"/>
      <c r="N425" s="58"/>
      <c r="O425" s="30"/>
      <c r="P425" s="58"/>
      <c r="Q425" s="30"/>
      <c r="R425" s="134"/>
      <c r="S425" s="206"/>
      <c r="T425" s="290"/>
      <c r="U425" s="29" t="s">
        <v>36</v>
      </c>
      <c r="V425" s="187"/>
      <c r="W425" s="58"/>
      <c r="X425" s="188"/>
      <c r="Y425" s="188"/>
      <c r="Z425" s="188"/>
      <c r="AA425" s="64"/>
      <c r="AB425" s="64"/>
      <c r="AC425" s="189"/>
      <c r="AD425" s="259"/>
      <c r="AE425" s="259"/>
      <c r="AF425" s="58"/>
      <c r="AG425" s="30"/>
      <c r="AH425" s="58"/>
      <c r="AI425" s="30"/>
      <c r="AJ425" s="134"/>
      <c r="AK425" s="208"/>
      <c r="AL425" s="290"/>
      <c r="AM425" s="88" t="str">
        <f t="shared" si="39"/>
        <v/>
      </c>
      <c r="AN425" s="123" t="str">
        <f t="shared" si="40"/>
        <v/>
      </c>
      <c r="AO425" s="123" t="str">
        <f t="shared" si="41"/>
        <v/>
      </c>
      <c r="AP425" s="123" t="str">
        <f t="shared" si="42"/>
        <v/>
      </c>
      <c r="AQ425" s="89" t="str">
        <f t="shared" si="43"/>
        <v/>
      </c>
      <c r="AR425" s="39"/>
      <c r="AS425" s="234"/>
      <c r="AT425" s="39"/>
    </row>
    <row r="426" spans="2:46" ht="13.5" customHeight="1" x14ac:dyDescent="0.15">
      <c r="B426" s="290"/>
      <c r="C426" s="29" t="s">
        <v>38</v>
      </c>
      <c r="D426" s="187"/>
      <c r="E426" s="58"/>
      <c r="F426" s="188"/>
      <c r="G426" s="188"/>
      <c r="H426" s="188"/>
      <c r="I426" s="64"/>
      <c r="J426" s="64"/>
      <c r="K426" s="189"/>
      <c r="L426" s="259"/>
      <c r="M426" s="259"/>
      <c r="N426" s="58"/>
      <c r="O426" s="30"/>
      <c r="P426" s="58"/>
      <c r="Q426" s="30"/>
      <c r="R426" s="134"/>
      <c r="S426" s="206"/>
      <c r="T426" s="290"/>
      <c r="U426" s="29" t="s">
        <v>38</v>
      </c>
      <c r="V426" s="187"/>
      <c r="W426" s="58"/>
      <c r="X426" s="188"/>
      <c r="Y426" s="188"/>
      <c r="Z426" s="188"/>
      <c r="AA426" s="64"/>
      <c r="AB426" s="64"/>
      <c r="AC426" s="189"/>
      <c r="AD426" s="259"/>
      <c r="AE426" s="259"/>
      <c r="AF426" s="58"/>
      <c r="AG426" s="30"/>
      <c r="AH426" s="58"/>
      <c r="AI426" s="30"/>
      <c r="AJ426" s="134"/>
      <c r="AK426" s="208"/>
      <c r="AL426" s="290"/>
      <c r="AM426" s="88" t="str">
        <f t="shared" si="39"/>
        <v/>
      </c>
      <c r="AN426" s="123" t="str">
        <f t="shared" si="40"/>
        <v/>
      </c>
      <c r="AO426" s="123" t="str">
        <f t="shared" si="41"/>
        <v/>
      </c>
      <c r="AP426" s="123" t="str">
        <f t="shared" si="42"/>
        <v/>
      </c>
      <c r="AQ426" s="89" t="str">
        <f t="shared" si="43"/>
        <v/>
      </c>
      <c r="AR426" s="39"/>
      <c r="AS426" s="234"/>
      <c r="AT426" s="39"/>
    </row>
    <row r="427" spans="2:46" ht="13.5" customHeight="1" thickBot="1" x14ac:dyDescent="0.2">
      <c r="B427" s="291"/>
      <c r="C427" s="29"/>
      <c r="D427" s="187"/>
      <c r="E427" s="58"/>
      <c r="F427" s="190"/>
      <c r="G427" s="190"/>
      <c r="H427" s="190"/>
      <c r="I427" s="58"/>
      <c r="J427" s="58"/>
      <c r="K427" s="189"/>
      <c r="L427" s="259"/>
      <c r="M427" s="259"/>
      <c r="N427" s="58"/>
      <c r="O427" s="30"/>
      <c r="P427" s="58"/>
      <c r="Q427" s="30"/>
      <c r="R427" s="185"/>
      <c r="S427" s="206"/>
      <c r="T427" s="291"/>
      <c r="U427" s="29"/>
      <c r="V427" s="187"/>
      <c r="W427" s="58"/>
      <c r="X427" s="190"/>
      <c r="Y427" s="190"/>
      <c r="Z427" s="190"/>
      <c r="AA427" s="58"/>
      <c r="AB427" s="58"/>
      <c r="AC427" s="189"/>
      <c r="AD427" s="259"/>
      <c r="AE427" s="259"/>
      <c r="AF427" s="58"/>
      <c r="AG427" s="30"/>
      <c r="AH427" s="58"/>
      <c r="AI427" s="30"/>
      <c r="AJ427" s="185"/>
      <c r="AK427" s="208"/>
      <c r="AL427" s="291"/>
      <c r="AM427" s="124" t="str">
        <f t="shared" si="39"/>
        <v/>
      </c>
      <c r="AN427" s="125" t="str">
        <f t="shared" si="40"/>
        <v/>
      </c>
      <c r="AO427" s="125" t="str">
        <f t="shared" si="41"/>
        <v/>
      </c>
      <c r="AP427" s="125" t="str">
        <f t="shared" si="42"/>
        <v/>
      </c>
      <c r="AQ427" s="126" t="str">
        <f t="shared" si="43"/>
        <v/>
      </c>
      <c r="AR427" s="39"/>
      <c r="AS427" s="234"/>
      <c r="AT427" s="39"/>
    </row>
    <row r="428" spans="2:46" ht="13.5" customHeight="1" x14ac:dyDescent="0.15">
      <c r="B428" s="289" t="s">
        <v>151</v>
      </c>
      <c r="C428" s="27" t="s">
        <v>34</v>
      </c>
      <c r="D428" s="41"/>
      <c r="E428" s="57"/>
      <c r="F428" s="98"/>
      <c r="G428" s="98"/>
      <c r="H428" s="98"/>
      <c r="I428" s="62"/>
      <c r="J428" s="62"/>
      <c r="K428" s="63"/>
      <c r="L428" s="258"/>
      <c r="M428" s="258"/>
      <c r="N428" s="57"/>
      <c r="O428" s="28"/>
      <c r="P428" s="57"/>
      <c r="Q428" s="28"/>
      <c r="R428" s="133"/>
      <c r="S428" s="206"/>
      <c r="T428" s="289" t="s">
        <v>151</v>
      </c>
      <c r="U428" s="27" t="s">
        <v>34</v>
      </c>
      <c r="V428" s="41"/>
      <c r="W428" s="57"/>
      <c r="X428" s="98"/>
      <c r="Y428" s="98"/>
      <c r="Z428" s="98"/>
      <c r="AA428" s="62"/>
      <c r="AB428" s="62"/>
      <c r="AC428" s="63"/>
      <c r="AD428" s="258"/>
      <c r="AE428" s="258"/>
      <c r="AF428" s="57"/>
      <c r="AG428" s="28"/>
      <c r="AH428" s="57"/>
      <c r="AI428" s="28"/>
      <c r="AJ428" s="133"/>
      <c r="AK428" s="208"/>
      <c r="AL428" s="289" t="s">
        <v>151</v>
      </c>
      <c r="AM428" s="121" t="str">
        <f t="shared" si="39"/>
        <v/>
      </c>
      <c r="AN428" s="97" t="str">
        <f t="shared" si="40"/>
        <v/>
      </c>
      <c r="AO428" s="97" t="str">
        <f t="shared" si="41"/>
        <v/>
      </c>
      <c r="AP428" s="97" t="str">
        <f t="shared" si="42"/>
        <v/>
      </c>
      <c r="AQ428" s="122" t="str">
        <f t="shared" si="43"/>
        <v/>
      </c>
      <c r="AR428" s="39"/>
      <c r="AS428" s="234"/>
      <c r="AT428" s="39"/>
    </row>
    <row r="429" spans="2:46" ht="13.5" customHeight="1" x14ac:dyDescent="0.15">
      <c r="B429" s="290"/>
      <c r="C429" s="29" t="s">
        <v>35</v>
      </c>
      <c r="D429" s="187"/>
      <c r="E429" s="58"/>
      <c r="F429" s="188"/>
      <c r="G429" s="188"/>
      <c r="H429" s="188"/>
      <c r="I429" s="64"/>
      <c r="J429" s="64"/>
      <c r="K429" s="189"/>
      <c r="L429" s="259"/>
      <c r="M429" s="259"/>
      <c r="N429" s="58"/>
      <c r="O429" s="30"/>
      <c r="P429" s="58"/>
      <c r="Q429" s="30"/>
      <c r="R429" s="134"/>
      <c r="S429" s="206"/>
      <c r="T429" s="290"/>
      <c r="U429" s="29" t="s">
        <v>35</v>
      </c>
      <c r="V429" s="187"/>
      <c r="W429" s="58"/>
      <c r="X429" s="188"/>
      <c r="Y429" s="188"/>
      <c r="Z429" s="188"/>
      <c r="AA429" s="64"/>
      <c r="AB429" s="64"/>
      <c r="AC429" s="189"/>
      <c r="AD429" s="259"/>
      <c r="AE429" s="259"/>
      <c r="AF429" s="58"/>
      <c r="AG429" s="30"/>
      <c r="AH429" s="58"/>
      <c r="AI429" s="30"/>
      <c r="AJ429" s="134"/>
      <c r="AK429" s="208"/>
      <c r="AL429" s="290"/>
      <c r="AM429" s="88" t="str">
        <f t="shared" si="39"/>
        <v/>
      </c>
      <c r="AN429" s="123" t="str">
        <f t="shared" si="40"/>
        <v/>
      </c>
      <c r="AO429" s="123" t="str">
        <f t="shared" si="41"/>
        <v/>
      </c>
      <c r="AP429" s="123" t="str">
        <f t="shared" si="42"/>
        <v/>
      </c>
      <c r="AQ429" s="89" t="str">
        <f t="shared" si="43"/>
        <v/>
      </c>
      <c r="AR429" s="39"/>
      <c r="AS429" s="234"/>
      <c r="AT429" s="39"/>
    </row>
    <row r="430" spans="2:46" ht="13.5" customHeight="1" x14ac:dyDescent="0.15">
      <c r="B430" s="290"/>
      <c r="C430" s="29" t="s">
        <v>36</v>
      </c>
      <c r="D430" s="187"/>
      <c r="E430" s="58"/>
      <c r="F430" s="188"/>
      <c r="G430" s="188"/>
      <c r="H430" s="188"/>
      <c r="I430" s="64"/>
      <c r="J430" s="64"/>
      <c r="K430" s="189"/>
      <c r="L430" s="259"/>
      <c r="M430" s="259"/>
      <c r="N430" s="58"/>
      <c r="O430" s="30"/>
      <c r="P430" s="58"/>
      <c r="Q430" s="30"/>
      <c r="R430" s="134"/>
      <c r="S430" s="206"/>
      <c r="T430" s="290"/>
      <c r="U430" s="29" t="s">
        <v>36</v>
      </c>
      <c r="V430" s="187"/>
      <c r="W430" s="58"/>
      <c r="X430" s="188"/>
      <c r="Y430" s="188"/>
      <c r="Z430" s="188"/>
      <c r="AA430" s="64"/>
      <c r="AB430" s="64"/>
      <c r="AC430" s="189"/>
      <c r="AD430" s="259"/>
      <c r="AE430" s="259"/>
      <c r="AF430" s="58"/>
      <c r="AG430" s="30"/>
      <c r="AH430" s="58"/>
      <c r="AI430" s="30"/>
      <c r="AJ430" s="134"/>
      <c r="AK430" s="208"/>
      <c r="AL430" s="290"/>
      <c r="AM430" s="88" t="str">
        <f t="shared" si="39"/>
        <v/>
      </c>
      <c r="AN430" s="123" t="str">
        <f t="shared" si="40"/>
        <v/>
      </c>
      <c r="AO430" s="123" t="str">
        <f t="shared" si="41"/>
        <v/>
      </c>
      <c r="AP430" s="123" t="str">
        <f t="shared" si="42"/>
        <v/>
      </c>
      <c r="AQ430" s="89" t="str">
        <f t="shared" si="43"/>
        <v/>
      </c>
      <c r="AR430" s="39"/>
      <c r="AS430" s="234"/>
      <c r="AT430" s="39"/>
    </row>
    <row r="431" spans="2:46" ht="13.5" customHeight="1" x14ac:dyDescent="0.15">
      <c r="B431" s="290"/>
      <c r="C431" s="29" t="s">
        <v>38</v>
      </c>
      <c r="D431" s="187"/>
      <c r="E431" s="58"/>
      <c r="F431" s="188"/>
      <c r="G431" s="188"/>
      <c r="H431" s="188"/>
      <c r="I431" s="64"/>
      <c r="J431" s="64"/>
      <c r="K431" s="189"/>
      <c r="L431" s="259"/>
      <c r="M431" s="259"/>
      <c r="N431" s="58"/>
      <c r="O431" s="30"/>
      <c r="P431" s="58"/>
      <c r="Q431" s="30"/>
      <c r="R431" s="134"/>
      <c r="S431" s="206"/>
      <c r="T431" s="290"/>
      <c r="U431" s="29" t="s">
        <v>38</v>
      </c>
      <c r="V431" s="187"/>
      <c r="W431" s="58"/>
      <c r="X431" s="188"/>
      <c r="Y431" s="188"/>
      <c r="Z431" s="188"/>
      <c r="AA431" s="64"/>
      <c r="AB431" s="64"/>
      <c r="AC431" s="189"/>
      <c r="AD431" s="259"/>
      <c r="AE431" s="259"/>
      <c r="AF431" s="58"/>
      <c r="AG431" s="30"/>
      <c r="AH431" s="58"/>
      <c r="AI431" s="30"/>
      <c r="AJ431" s="134"/>
      <c r="AK431" s="208"/>
      <c r="AL431" s="290"/>
      <c r="AM431" s="88" t="str">
        <f t="shared" si="39"/>
        <v/>
      </c>
      <c r="AN431" s="123" t="str">
        <f t="shared" si="40"/>
        <v/>
      </c>
      <c r="AO431" s="123" t="str">
        <f t="shared" si="41"/>
        <v/>
      </c>
      <c r="AP431" s="123" t="str">
        <f t="shared" si="42"/>
        <v/>
      </c>
      <c r="AQ431" s="89" t="str">
        <f t="shared" si="43"/>
        <v/>
      </c>
      <c r="AR431" s="39"/>
      <c r="AS431" s="234"/>
      <c r="AT431" s="39"/>
    </row>
    <row r="432" spans="2:46" ht="13.5" customHeight="1" thickBot="1" x14ac:dyDescent="0.2">
      <c r="B432" s="291"/>
      <c r="C432" s="29"/>
      <c r="D432" s="187"/>
      <c r="E432" s="58"/>
      <c r="F432" s="190"/>
      <c r="G432" s="190"/>
      <c r="H432" s="190"/>
      <c r="I432" s="58"/>
      <c r="J432" s="58"/>
      <c r="K432" s="189"/>
      <c r="L432" s="259"/>
      <c r="M432" s="259"/>
      <c r="N432" s="58"/>
      <c r="O432" s="30"/>
      <c r="P432" s="58"/>
      <c r="Q432" s="30"/>
      <c r="R432" s="185"/>
      <c r="S432" s="206"/>
      <c r="T432" s="291"/>
      <c r="U432" s="29"/>
      <c r="V432" s="187"/>
      <c r="W432" s="58"/>
      <c r="X432" s="190"/>
      <c r="Y432" s="190"/>
      <c r="Z432" s="190"/>
      <c r="AA432" s="58"/>
      <c r="AB432" s="58"/>
      <c r="AC432" s="189"/>
      <c r="AD432" s="259"/>
      <c r="AE432" s="259"/>
      <c r="AF432" s="58"/>
      <c r="AG432" s="30"/>
      <c r="AH432" s="58"/>
      <c r="AI432" s="30"/>
      <c r="AJ432" s="185"/>
      <c r="AK432" s="208"/>
      <c r="AL432" s="291"/>
      <c r="AM432" s="124" t="str">
        <f t="shared" si="39"/>
        <v/>
      </c>
      <c r="AN432" s="125" t="str">
        <f t="shared" si="40"/>
        <v/>
      </c>
      <c r="AO432" s="125" t="str">
        <f t="shared" si="41"/>
        <v/>
      </c>
      <c r="AP432" s="125" t="str">
        <f t="shared" si="42"/>
        <v/>
      </c>
      <c r="AQ432" s="126" t="str">
        <f t="shared" si="43"/>
        <v/>
      </c>
      <c r="AR432" s="39"/>
      <c r="AS432" s="234"/>
      <c r="AT432" s="39"/>
    </row>
    <row r="433" spans="2:46" ht="13.5" customHeight="1" x14ac:dyDescent="0.15">
      <c r="B433" s="289" t="s">
        <v>152</v>
      </c>
      <c r="C433" s="27" t="s">
        <v>34</v>
      </c>
      <c r="D433" s="41"/>
      <c r="E433" s="57"/>
      <c r="F433" s="98"/>
      <c r="G433" s="98"/>
      <c r="H433" s="98"/>
      <c r="I433" s="62"/>
      <c r="J433" s="62"/>
      <c r="K433" s="63"/>
      <c r="L433" s="258"/>
      <c r="M433" s="258"/>
      <c r="N433" s="57"/>
      <c r="O433" s="28"/>
      <c r="P433" s="57"/>
      <c r="Q433" s="28"/>
      <c r="R433" s="133"/>
      <c r="S433" s="206"/>
      <c r="T433" s="289" t="s">
        <v>152</v>
      </c>
      <c r="U433" s="27" t="s">
        <v>34</v>
      </c>
      <c r="V433" s="41"/>
      <c r="W433" s="57"/>
      <c r="X433" s="98"/>
      <c r="Y433" s="98"/>
      <c r="Z433" s="98"/>
      <c r="AA433" s="62"/>
      <c r="AB433" s="62"/>
      <c r="AC433" s="63"/>
      <c r="AD433" s="258"/>
      <c r="AE433" s="258"/>
      <c r="AF433" s="57"/>
      <c r="AG433" s="28"/>
      <c r="AH433" s="57"/>
      <c r="AI433" s="28"/>
      <c r="AJ433" s="133"/>
      <c r="AK433" s="208"/>
      <c r="AL433" s="289" t="s">
        <v>152</v>
      </c>
      <c r="AM433" s="121" t="str">
        <f t="shared" si="39"/>
        <v/>
      </c>
      <c r="AN433" s="97" t="str">
        <f t="shared" si="40"/>
        <v/>
      </c>
      <c r="AO433" s="97" t="str">
        <f t="shared" si="41"/>
        <v/>
      </c>
      <c r="AP433" s="97" t="str">
        <f t="shared" si="42"/>
        <v/>
      </c>
      <c r="AQ433" s="122" t="str">
        <f t="shared" si="43"/>
        <v/>
      </c>
      <c r="AR433" s="39"/>
      <c r="AS433" s="234"/>
      <c r="AT433" s="39"/>
    </row>
    <row r="434" spans="2:46" ht="13.5" customHeight="1" x14ac:dyDescent="0.15">
      <c r="B434" s="290"/>
      <c r="C434" s="29" t="s">
        <v>35</v>
      </c>
      <c r="D434" s="187"/>
      <c r="E434" s="58"/>
      <c r="F434" s="188"/>
      <c r="G434" s="188"/>
      <c r="H434" s="188"/>
      <c r="I434" s="64"/>
      <c r="J434" s="64"/>
      <c r="K434" s="189"/>
      <c r="L434" s="259"/>
      <c r="M434" s="259"/>
      <c r="N434" s="58"/>
      <c r="O434" s="30"/>
      <c r="P434" s="58"/>
      <c r="Q434" s="30"/>
      <c r="R434" s="134"/>
      <c r="S434" s="206"/>
      <c r="T434" s="290"/>
      <c r="U434" s="29" t="s">
        <v>35</v>
      </c>
      <c r="V434" s="187"/>
      <c r="W434" s="58"/>
      <c r="X434" s="188"/>
      <c r="Y434" s="188"/>
      <c r="Z434" s="188"/>
      <c r="AA434" s="64"/>
      <c r="AB434" s="64"/>
      <c r="AC434" s="189"/>
      <c r="AD434" s="259"/>
      <c r="AE434" s="259"/>
      <c r="AF434" s="58"/>
      <c r="AG434" s="30"/>
      <c r="AH434" s="58"/>
      <c r="AI434" s="30"/>
      <c r="AJ434" s="134"/>
      <c r="AK434" s="208"/>
      <c r="AL434" s="290"/>
      <c r="AM434" s="88" t="str">
        <f t="shared" si="39"/>
        <v/>
      </c>
      <c r="AN434" s="123" t="str">
        <f t="shared" si="40"/>
        <v/>
      </c>
      <c r="AO434" s="123" t="str">
        <f t="shared" si="41"/>
        <v/>
      </c>
      <c r="AP434" s="123" t="str">
        <f t="shared" si="42"/>
        <v/>
      </c>
      <c r="AQ434" s="89" t="str">
        <f t="shared" si="43"/>
        <v/>
      </c>
      <c r="AR434" s="39"/>
      <c r="AS434" s="234"/>
      <c r="AT434" s="39"/>
    </row>
    <row r="435" spans="2:46" ht="13.5" customHeight="1" x14ac:dyDescent="0.15">
      <c r="B435" s="290"/>
      <c r="C435" s="29" t="s">
        <v>36</v>
      </c>
      <c r="D435" s="187"/>
      <c r="E435" s="58"/>
      <c r="F435" s="188"/>
      <c r="G435" s="188"/>
      <c r="H435" s="188"/>
      <c r="I435" s="64"/>
      <c r="J435" s="64"/>
      <c r="K435" s="189"/>
      <c r="L435" s="259"/>
      <c r="M435" s="259"/>
      <c r="N435" s="58"/>
      <c r="O435" s="30"/>
      <c r="P435" s="58"/>
      <c r="Q435" s="30"/>
      <c r="R435" s="134"/>
      <c r="S435" s="206"/>
      <c r="T435" s="290"/>
      <c r="U435" s="29" t="s">
        <v>36</v>
      </c>
      <c r="V435" s="187"/>
      <c r="W435" s="58"/>
      <c r="X435" s="188"/>
      <c r="Y435" s="188"/>
      <c r="Z435" s="188"/>
      <c r="AA435" s="64"/>
      <c r="AB435" s="64"/>
      <c r="AC435" s="189"/>
      <c r="AD435" s="259"/>
      <c r="AE435" s="259"/>
      <c r="AF435" s="58"/>
      <c r="AG435" s="30"/>
      <c r="AH435" s="58"/>
      <c r="AI435" s="30"/>
      <c r="AJ435" s="134"/>
      <c r="AK435" s="208"/>
      <c r="AL435" s="290"/>
      <c r="AM435" s="88" t="str">
        <f t="shared" si="39"/>
        <v/>
      </c>
      <c r="AN435" s="123" t="str">
        <f t="shared" si="40"/>
        <v/>
      </c>
      <c r="AO435" s="123" t="str">
        <f t="shared" si="41"/>
        <v/>
      </c>
      <c r="AP435" s="123" t="str">
        <f t="shared" si="42"/>
        <v/>
      </c>
      <c r="AQ435" s="89" t="str">
        <f t="shared" si="43"/>
        <v/>
      </c>
      <c r="AR435" s="39"/>
      <c r="AS435" s="234"/>
      <c r="AT435" s="39"/>
    </row>
    <row r="436" spans="2:46" ht="13.5" customHeight="1" x14ac:dyDescent="0.15">
      <c r="B436" s="290"/>
      <c r="C436" s="29" t="s">
        <v>38</v>
      </c>
      <c r="D436" s="187"/>
      <c r="E436" s="58"/>
      <c r="F436" s="188"/>
      <c r="G436" s="188"/>
      <c r="H436" s="188"/>
      <c r="I436" s="64"/>
      <c r="J436" s="64"/>
      <c r="K436" s="189"/>
      <c r="L436" s="259"/>
      <c r="M436" s="259"/>
      <c r="N436" s="58"/>
      <c r="O436" s="30"/>
      <c r="P436" s="58"/>
      <c r="Q436" s="30"/>
      <c r="R436" s="134"/>
      <c r="S436" s="206"/>
      <c r="T436" s="290"/>
      <c r="U436" s="29" t="s">
        <v>38</v>
      </c>
      <c r="V436" s="187"/>
      <c r="W436" s="58"/>
      <c r="X436" s="188"/>
      <c r="Y436" s="188"/>
      <c r="Z436" s="188"/>
      <c r="AA436" s="64"/>
      <c r="AB436" s="64"/>
      <c r="AC436" s="189"/>
      <c r="AD436" s="259"/>
      <c r="AE436" s="259"/>
      <c r="AF436" s="58"/>
      <c r="AG436" s="30"/>
      <c r="AH436" s="58"/>
      <c r="AI436" s="30"/>
      <c r="AJ436" s="134"/>
      <c r="AK436" s="208"/>
      <c r="AL436" s="290"/>
      <c r="AM436" s="88" t="str">
        <f t="shared" si="39"/>
        <v/>
      </c>
      <c r="AN436" s="123" t="str">
        <f t="shared" si="40"/>
        <v/>
      </c>
      <c r="AO436" s="123" t="str">
        <f t="shared" si="41"/>
        <v/>
      </c>
      <c r="AP436" s="123" t="str">
        <f t="shared" si="42"/>
        <v/>
      </c>
      <c r="AQ436" s="89" t="str">
        <f t="shared" si="43"/>
        <v/>
      </c>
      <c r="AR436" s="39"/>
      <c r="AS436" s="234"/>
      <c r="AT436" s="39"/>
    </row>
    <row r="437" spans="2:46" ht="13.5" customHeight="1" thickBot="1" x14ac:dyDescent="0.2">
      <c r="B437" s="291"/>
      <c r="C437" s="29"/>
      <c r="D437" s="187"/>
      <c r="E437" s="58"/>
      <c r="F437" s="190"/>
      <c r="G437" s="190"/>
      <c r="H437" s="190"/>
      <c r="I437" s="58"/>
      <c r="J437" s="58"/>
      <c r="K437" s="189"/>
      <c r="L437" s="259"/>
      <c r="M437" s="259"/>
      <c r="N437" s="58"/>
      <c r="O437" s="30"/>
      <c r="P437" s="58"/>
      <c r="Q437" s="30"/>
      <c r="R437" s="185"/>
      <c r="S437" s="206"/>
      <c r="T437" s="291"/>
      <c r="U437" s="29"/>
      <c r="V437" s="187"/>
      <c r="W437" s="58"/>
      <c r="X437" s="190"/>
      <c r="Y437" s="190"/>
      <c r="Z437" s="190"/>
      <c r="AA437" s="58"/>
      <c r="AB437" s="58"/>
      <c r="AC437" s="189"/>
      <c r="AD437" s="259"/>
      <c r="AE437" s="259"/>
      <c r="AF437" s="58"/>
      <c r="AG437" s="30"/>
      <c r="AH437" s="58"/>
      <c r="AI437" s="30"/>
      <c r="AJ437" s="185"/>
      <c r="AK437" s="208"/>
      <c r="AL437" s="291"/>
      <c r="AM437" s="124" t="str">
        <f t="shared" si="39"/>
        <v/>
      </c>
      <c r="AN437" s="125" t="str">
        <f t="shared" si="40"/>
        <v/>
      </c>
      <c r="AO437" s="125" t="str">
        <f t="shared" si="41"/>
        <v/>
      </c>
      <c r="AP437" s="125" t="str">
        <f t="shared" si="42"/>
        <v/>
      </c>
      <c r="AQ437" s="126" t="str">
        <f t="shared" si="43"/>
        <v/>
      </c>
      <c r="AR437" s="39"/>
      <c r="AS437" s="234"/>
      <c r="AT437" s="39"/>
    </row>
    <row r="438" spans="2:46" ht="13.5" customHeight="1" x14ac:dyDescent="0.15">
      <c r="B438" s="289" t="s">
        <v>153</v>
      </c>
      <c r="C438" s="27" t="s">
        <v>34</v>
      </c>
      <c r="D438" s="41"/>
      <c r="E438" s="57"/>
      <c r="F438" s="98"/>
      <c r="G438" s="98"/>
      <c r="H438" s="98"/>
      <c r="I438" s="62"/>
      <c r="J438" s="62"/>
      <c r="K438" s="63"/>
      <c r="L438" s="258"/>
      <c r="M438" s="258"/>
      <c r="N438" s="57"/>
      <c r="O438" s="28"/>
      <c r="P438" s="57"/>
      <c r="Q438" s="28"/>
      <c r="R438" s="133"/>
      <c r="S438" s="206"/>
      <c r="T438" s="289" t="s">
        <v>153</v>
      </c>
      <c r="U438" s="27" t="s">
        <v>34</v>
      </c>
      <c r="V438" s="41"/>
      <c r="W438" s="57"/>
      <c r="X438" s="98"/>
      <c r="Y438" s="98"/>
      <c r="Z438" s="98"/>
      <c r="AA438" s="62"/>
      <c r="AB438" s="62"/>
      <c r="AC438" s="63"/>
      <c r="AD438" s="258"/>
      <c r="AE438" s="258"/>
      <c r="AF438" s="57"/>
      <c r="AG438" s="28"/>
      <c r="AH438" s="57"/>
      <c r="AI438" s="28"/>
      <c r="AJ438" s="133"/>
      <c r="AK438" s="208"/>
      <c r="AL438" s="289" t="s">
        <v>153</v>
      </c>
      <c r="AM438" s="121" t="str">
        <f t="shared" si="39"/>
        <v/>
      </c>
      <c r="AN438" s="97" t="str">
        <f t="shared" si="40"/>
        <v/>
      </c>
      <c r="AO438" s="97" t="str">
        <f t="shared" si="41"/>
        <v/>
      </c>
      <c r="AP438" s="97" t="str">
        <f t="shared" si="42"/>
        <v/>
      </c>
      <c r="AQ438" s="122" t="str">
        <f t="shared" si="43"/>
        <v/>
      </c>
      <c r="AR438" s="39"/>
      <c r="AS438" s="234"/>
      <c r="AT438" s="39"/>
    </row>
    <row r="439" spans="2:46" ht="13.5" customHeight="1" x14ac:dyDescent="0.15">
      <c r="B439" s="290"/>
      <c r="C439" s="29" t="s">
        <v>35</v>
      </c>
      <c r="D439" s="187"/>
      <c r="E439" s="58"/>
      <c r="F439" s="188"/>
      <c r="G439" s="188"/>
      <c r="H439" s="188"/>
      <c r="I439" s="64"/>
      <c r="J439" s="64"/>
      <c r="K439" s="189"/>
      <c r="L439" s="259"/>
      <c r="M439" s="259"/>
      <c r="N439" s="58"/>
      <c r="O439" s="30"/>
      <c r="P439" s="58"/>
      <c r="Q439" s="30"/>
      <c r="R439" s="134"/>
      <c r="S439" s="206"/>
      <c r="T439" s="290"/>
      <c r="U439" s="29" t="s">
        <v>35</v>
      </c>
      <c r="V439" s="187"/>
      <c r="W439" s="58"/>
      <c r="X439" s="188"/>
      <c r="Y439" s="188"/>
      <c r="Z439" s="188"/>
      <c r="AA439" s="64"/>
      <c r="AB439" s="64"/>
      <c r="AC439" s="189"/>
      <c r="AD439" s="259"/>
      <c r="AE439" s="259"/>
      <c r="AF439" s="58"/>
      <c r="AG439" s="30"/>
      <c r="AH439" s="58"/>
      <c r="AI439" s="30"/>
      <c r="AJ439" s="134"/>
      <c r="AK439" s="208"/>
      <c r="AL439" s="290"/>
      <c r="AM439" s="88" t="str">
        <f t="shared" si="39"/>
        <v/>
      </c>
      <c r="AN439" s="123" t="str">
        <f t="shared" si="40"/>
        <v/>
      </c>
      <c r="AO439" s="123" t="str">
        <f t="shared" si="41"/>
        <v/>
      </c>
      <c r="AP439" s="123" t="str">
        <f t="shared" si="42"/>
        <v/>
      </c>
      <c r="AQ439" s="89" t="str">
        <f t="shared" si="43"/>
        <v/>
      </c>
      <c r="AR439" s="39"/>
      <c r="AS439" s="234"/>
      <c r="AT439" s="39"/>
    </row>
    <row r="440" spans="2:46" ht="13.5" customHeight="1" x14ac:dyDescent="0.15">
      <c r="B440" s="290"/>
      <c r="C440" s="29" t="s">
        <v>36</v>
      </c>
      <c r="D440" s="187"/>
      <c r="E440" s="58"/>
      <c r="F440" s="188"/>
      <c r="G440" s="188"/>
      <c r="H440" s="188"/>
      <c r="I440" s="64"/>
      <c r="J440" s="64"/>
      <c r="K440" s="189"/>
      <c r="L440" s="259"/>
      <c r="M440" s="259"/>
      <c r="N440" s="58"/>
      <c r="O440" s="30"/>
      <c r="P440" s="58"/>
      <c r="Q440" s="30"/>
      <c r="R440" s="134"/>
      <c r="S440" s="206"/>
      <c r="T440" s="290"/>
      <c r="U440" s="29" t="s">
        <v>36</v>
      </c>
      <c r="V440" s="187"/>
      <c r="W440" s="58"/>
      <c r="X440" s="188"/>
      <c r="Y440" s="188"/>
      <c r="Z440" s="188"/>
      <c r="AA440" s="64"/>
      <c r="AB440" s="64"/>
      <c r="AC440" s="189"/>
      <c r="AD440" s="259"/>
      <c r="AE440" s="259"/>
      <c r="AF440" s="58"/>
      <c r="AG440" s="30"/>
      <c r="AH440" s="58"/>
      <c r="AI440" s="30"/>
      <c r="AJ440" s="134"/>
      <c r="AK440" s="208"/>
      <c r="AL440" s="290"/>
      <c r="AM440" s="88" t="str">
        <f t="shared" si="39"/>
        <v/>
      </c>
      <c r="AN440" s="123" t="str">
        <f t="shared" si="40"/>
        <v/>
      </c>
      <c r="AO440" s="123" t="str">
        <f t="shared" si="41"/>
        <v/>
      </c>
      <c r="AP440" s="123" t="str">
        <f t="shared" si="42"/>
        <v/>
      </c>
      <c r="AQ440" s="89" t="str">
        <f t="shared" si="43"/>
        <v/>
      </c>
      <c r="AR440" s="39"/>
      <c r="AS440" s="234"/>
      <c r="AT440" s="39"/>
    </row>
    <row r="441" spans="2:46" ht="13.5" customHeight="1" x14ac:dyDescent="0.15">
      <c r="B441" s="290"/>
      <c r="C441" s="29" t="s">
        <v>38</v>
      </c>
      <c r="D441" s="187"/>
      <c r="E441" s="58"/>
      <c r="F441" s="188"/>
      <c r="G441" s="188"/>
      <c r="H441" s="188"/>
      <c r="I441" s="64"/>
      <c r="J441" s="64"/>
      <c r="K441" s="189"/>
      <c r="L441" s="259"/>
      <c r="M441" s="259"/>
      <c r="N441" s="58"/>
      <c r="O441" s="30"/>
      <c r="P441" s="58"/>
      <c r="Q441" s="30"/>
      <c r="R441" s="134"/>
      <c r="S441" s="206"/>
      <c r="T441" s="290"/>
      <c r="U441" s="29" t="s">
        <v>38</v>
      </c>
      <c r="V441" s="187"/>
      <c r="W441" s="58"/>
      <c r="X441" s="188"/>
      <c r="Y441" s="188"/>
      <c r="Z441" s="188"/>
      <c r="AA441" s="64"/>
      <c r="AB441" s="64"/>
      <c r="AC441" s="189"/>
      <c r="AD441" s="259"/>
      <c r="AE441" s="259"/>
      <c r="AF441" s="58"/>
      <c r="AG441" s="30"/>
      <c r="AH441" s="58"/>
      <c r="AI441" s="30"/>
      <c r="AJ441" s="134"/>
      <c r="AK441" s="208"/>
      <c r="AL441" s="290"/>
      <c r="AM441" s="88" t="str">
        <f t="shared" si="39"/>
        <v/>
      </c>
      <c r="AN441" s="123" t="str">
        <f t="shared" si="40"/>
        <v/>
      </c>
      <c r="AO441" s="123" t="str">
        <f t="shared" si="41"/>
        <v/>
      </c>
      <c r="AP441" s="123" t="str">
        <f t="shared" si="42"/>
        <v/>
      </c>
      <c r="AQ441" s="89" t="str">
        <f t="shared" si="43"/>
        <v/>
      </c>
      <c r="AR441" s="39"/>
      <c r="AS441" s="234"/>
      <c r="AT441" s="39"/>
    </row>
    <row r="442" spans="2:46" ht="13.5" customHeight="1" thickBot="1" x14ac:dyDescent="0.2">
      <c r="B442" s="291"/>
      <c r="C442" s="29"/>
      <c r="D442" s="187"/>
      <c r="E442" s="58"/>
      <c r="F442" s="190"/>
      <c r="G442" s="190"/>
      <c r="H442" s="190"/>
      <c r="I442" s="58"/>
      <c r="J442" s="58"/>
      <c r="K442" s="189"/>
      <c r="L442" s="259"/>
      <c r="M442" s="259"/>
      <c r="N442" s="58"/>
      <c r="O442" s="30"/>
      <c r="P442" s="58"/>
      <c r="Q442" s="30"/>
      <c r="R442" s="185"/>
      <c r="S442" s="206"/>
      <c r="T442" s="291"/>
      <c r="U442" s="29"/>
      <c r="V442" s="187"/>
      <c r="W442" s="58"/>
      <c r="X442" s="190"/>
      <c r="Y442" s="190"/>
      <c r="Z442" s="190"/>
      <c r="AA442" s="58"/>
      <c r="AB442" s="58"/>
      <c r="AC442" s="189"/>
      <c r="AD442" s="259"/>
      <c r="AE442" s="259"/>
      <c r="AF442" s="58"/>
      <c r="AG442" s="30"/>
      <c r="AH442" s="58"/>
      <c r="AI442" s="30"/>
      <c r="AJ442" s="185"/>
      <c r="AK442" s="208"/>
      <c r="AL442" s="291"/>
      <c r="AM442" s="124" t="str">
        <f t="shared" si="39"/>
        <v/>
      </c>
      <c r="AN442" s="125" t="str">
        <f t="shared" si="40"/>
        <v/>
      </c>
      <c r="AO442" s="125" t="str">
        <f t="shared" si="41"/>
        <v/>
      </c>
      <c r="AP442" s="125" t="str">
        <f t="shared" si="42"/>
        <v/>
      </c>
      <c r="AQ442" s="126" t="str">
        <f t="shared" si="43"/>
        <v/>
      </c>
      <c r="AR442" s="39"/>
      <c r="AS442" s="234"/>
      <c r="AT442" s="39"/>
    </row>
    <row r="443" spans="2:46" ht="13.5" customHeight="1" x14ac:dyDescent="0.15">
      <c r="B443" s="289" t="s">
        <v>154</v>
      </c>
      <c r="C443" s="27" t="s">
        <v>34</v>
      </c>
      <c r="D443" s="41"/>
      <c r="E443" s="57"/>
      <c r="F443" s="98"/>
      <c r="G443" s="98"/>
      <c r="H443" s="98"/>
      <c r="I443" s="62"/>
      <c r="J443" s="62"/>
      <c r="K443" s="63"/>
      <c r="L443" s="258"/>
      <c r="M443" s="258"/>
      <c r="N443" s="57"/>
      <c r="O443" s="28"/>
      <c r="P443" s="57"/>
      <c r="Q443" s="28"/>
      <c r="R443" s="133"/>
      <c r="S443" s="206"/>
      <c r="T443" s="289" t="s">
        <v>154</v>
      </c>
      <c r="U443" s="27" t="s">
        <v>34</v>
      </c>
      <c r="V443" s="41"/>
      <c r="W443" s="57"/>
      <c r="X443" s="98"/>
      <c r="Y443" s="98"/>
      <c r="Z443" s="98"/>
      <c r="AA443" s="62"/>
      <c r="AB443" s="62"/>
      <c r="AC443" s="63"/>
      <c r="AD443" s="258"/>
      <c r="AE443" s="258"/>
      <c r="AF443" s="57"/>
      <c r="AG443" s="28"/>
      <c r="AH443" s="57"/>
      <c r="AI443" s="28"/>
      <c r="AJ443" s="133"/>
      <c r="AK443" s="208"/>
      <c r="AL443" s="289" t="s">
        <v>154</v>
      </c>
      <c r="AM443" s="121" t="str">
        <f t="shared" si="39"/>
        <v/>
      </c>
      <c r="AN443" s="97" t="str">
        <f t="shared" si="40"/>
        <v/>
      </c>
      <c r="AO443" s="97" t="str">
        <f t="shared" si="41"/>
        <v/>
      </c>
      <c r="AP443" s="97" t="str">
        <f t="shared" si="42"/>
        <v/>
      </c>
      <c r="AQ443" s="122" t="str">
        <f t="shared" si="43"/>
        <v/>
      </c>
      <c r="AR443" s="39"/>
      <c r="AS443" s="234"/>
      <c r="AT443" s="39"/>
    </row>
    <row r="444" spans="2:46" ht="13.5" customHeight="1" x14ac:dyDescent="0.15">
      <c r="B444" s="290"/>
      <c r="C444" s="29" t="s">
        <v>35</v>
      </c>
      <c r="D444" s="187"/>
      <c r="E444" s="58"/>
      <c r="F444" s="188"/>
      <c r="G444" s="188"/>
      <c r="H444" s="188"/>
      <c r="I444" s="64"/>
      <c r="J444" s="64"/>
      <c r="K444" s="189"/>
      <c r="L444" s="259"/>
      <c r="M444" s="259"/>
      <c r="N444" s="58"/>
      <c r="O444" s="30"/>
      <c r="P444" s="58"/>
      <c r="Q444" s="30"/>
      <c r="R444" s="134"/>
      <c r="S444" s="206"/>
      <c r="T444" s="290"/>
      <c r="U444" s="29" t="s">
        <v>35</v>
      </c>
      <c r="V444" s="187"/>
      <c r="W444" s="58"/>
      <c r="X444" s="188"/>
      <c r="Y444" s="188"/>
      <c r="Z444" s="188"/>
      <c r="AA444" s="64"/>
      <c r="AB444" s="64"/>
      <c r="AC444" s="189"/>
      <c r="AD444" s="259"/>
      <c r="AE444" s="259"/>
      <c r="AF444" s="58"/>
      <c r="AG444" s="30"/>
      <c r="AH444" s="58"/>
      <c r="AI444" s="30"/>
      <c r="AJ444" s="134"/>
      <c r="AK444" s="208"/>
      <c r="AL444" s="290"/>
      <c r="AM444" s="88" t="str">
        <f t="shared" si="39"/>
        <v/>
      </c>
      <c r="AN444" s="123" t="str">
        <f t="shared" si="40"/>
        <v/>
      </c>
      <c r="AO444" s="123" t="str">
        <f t="shared" si="41"/>
        <v/>
      </c>
      <c r="AP444" s="123" t="str">
        <f t="shared" si="42"/>
        <v/>
      </c>
      <c r="AQ444" s="89" t="str">
        <f t="shared" si="43"/>
        <v/>
      </c>
      <c r="AR444" s="39"/>
      <c r="AS444" s="234"/>
      <c r="AT444" s="39"/>
    </row>
    <row r="445" spans="2:46" ht="13.5" customHeight="1" x14ac:dyDescent="0.15">
      <c r="B445" s="290"/>
      <c r="C445" s="29" t="s">
        <v>36</v>
      </c>
      <c r="D445" s="187"/>
      <c r="E445" s="58"/>
      <c r="F445" s="188"/>
      <c r="G445" s="188"/>
      <c r="H445" s="188"/>
      <c r="I445" s="64"/>
      <c r="J445" s="64"/>
      <c r="K445" s="189"/>
      <c r="L445" s="259"/>
      <c r="M445" s="259"/>
      <c r="N445" s="58"/>
      <c r="O445" s="30"/>
      <c r="P445" s="58"/>
      <c r="Q445" s="30"/>
      <c r="R445" s="134"/>
      <c r="S445" s="206"/>
      <c r="T445" s="290"/>
      <c r="U445" s="29" t="s">
        <v>36</v>
      </c>
      <c r="V445" s="187"/>
      <c r="W445" s="58"/>
      <c r="X445" s="188"/>
      <c r="Y445" s="188"/>
      <c r="Z445" s="188"/>
      <c r="AA445" s="64"/>
      <c r="AB445" s="64"/>
      <c r="AC445" s="189"/>
      <c r="AD445" s="259"/>
      <c r="AE445" s="259"/>
      <c r="AF445" s="58"/>
      <c r="AG445" s="30"/>
      <c r="AH445" s="58"/>
      <c r="AI445" s="30"/>
      <c r="AJ445" s="134"/>
      <c r="AK445" s="208"/>
      <c r="AL445" s="290"/>
      <c r="AM445" s="88" t="str">
        <f t="shared" si="39"/>
        <v/>
      </c>
      <c r="AN445" s="123" t="str">
        <f t="shared" si="40"/>
        <v/>
      </c>
      <c r="AO445" s="123" t="str">
        <f t="shared" si="41"/>
        <v/>
      </c>
      <c r="AP445" s="123" t="str">
        <f t="shared" si="42"/>
        <v/>
      </c>
      <c r="AQ445" s="89" t="str">
        <f t="shared" si="43"/>
        <v/>
      </c>
      <c r="AR445" s="39"/>
      <c r="AS445" s="234"/>
      <c r="AT445" s="39"/>
    </row>
    <row r="446" spans="2:46" ht="13.5" customHeight="1" x14ac:dyDescent="0.15">
      <c r="B446" s="290"/>
      <c r="C446" s="29" t="s">
        <v>38</v>
      </c>
      <c r="D446" s="187"/>
      <c r="E446" s="58"/>
      <c r="F446" s="188"/>
      <c r="G446" s="188"/>
      <c r="H446" s="188"/>
      <c r="I446" s="64"/>
      <c r="J446" s="64"/>
      <c r="K446" s="189"/>
      <c r="L446" s="259"/>
      <c r="M446" s="259"/>
      <c r="N446" s="58"/>
      <c r="O446" s="30"/>
      <c r="P446" s="58"/>
      <c r="Q446" s="30"/>
      <c r="R446" s="134"/>
      <c r="S446" s="206"/>
      <c r="T446" s="290"/>
      <c r="U446" s="29" t="s">
        <v>38</v>
      </c>
      <c r="V446" s="187"/>
      <c r="W446" s="58"/>
      <c r="X446" s="188"/>
      <c r="Y446" s="188"/>
      <c r="Z446" s="188"/>
      <c r="AA446" s="64"/>
      <c r="AB446" s="64"/>
      <c r="AC446" s="189"/>
      <c r="AD446" s="259"/>
      <c r="AE446" s="259"/>
      <c r="AF446" s="58"/>
      <c r="AG446" s="30"/>
      <c r="AH446" s="58"/>
      <c r="AI446" s="30"/>
      <c r="AJ446" s="134"/>
      <c r="AK446" s="208"/>
      <c r="AL446" s="290"/>
      <c r="AM446" s="88" t="str">
        <f t="shared" si="39"/>
        <v/>
      </c>
      <c r="AN446" s="123" t="str">
        <f t="shared" si="40"/>
        <v/>
      </c>
      <c r="AO446" s="123" t="str">
        <f t="shared" si="41"/>
        <v/>
      </c>
      <c r="AP446" s="123" t="str">
        <f t="shared" si="42"/>
        <v/>
      </c>
      <c r="AQ446" s="89" t="str">
        <f t="shared" si="43"/>
        <v/>
      </c>
      <c r="AR446" s="39"/>
      <c r="AS446" s="234"/>
      <c r="AT446" s="39"/>
    </row>
    <row r="447" spans="2:46" ht="13.5" customHeight="1" thickBot="1" x14ac:dyDescent="0.2">
      <c r="B447" s="291"/>
      <c r="C447" s="29"/>
      <c r="D447" s="187"/>
      <c r="E447" s="58"/>
      <c r="F447" s="190"/>
      <c r="G447" s="190"/>
      <c r="H447" s="190"/>
      <c r="I447" s="58"/>
      <c r="J447" s="58"/>
      <c r="K447" s="189"/>
      <c r="L447" s="259"/>
      <c r="M447" s="259"/>
      <c r="N447" s="58"/>
      <c r="O447" s="30"/>
      <c r="P447" s="58"/>
      <c r="Q447" s="30"/>
      <c r="R447" s="185"/>
      <c r="S447" s="206"/>
      <c r="T447" s="291"/>
      <c r="U447" s="29"/>
      <c r="V447" s="187"/>
      <c r="W447" s="58"/>
      <c r="X447" s="190"/>
      <c r="Y447" s="190"/>
      <c r="Z447" s="190"/>
      <c r="AA447" s="58"/>
      <c r="AB447" s="58"/>
      <c r="AC447" s="189"/>
      <c r="AD447" s="259"/>
      <c r="AE447" s="259"/>
      <c r="AF447" s="58"/>
      <c r="AG447" s="30"/>
      <c r="AH447" s="58"/>
      <c r="AI447" s="30"/>
      <c r="AJ447" s="185"/>
      <c r="AK447" s="208"/>
      <c r="AL447" s="291"/>
      <c r="AM447" s="124" t="str">
        <f t="shared" si="39"/>
        <v/>
      </c>
      <c r="AN447" s="125" t="str">
        <f t="shared" si="40"/>
        <v/>
      </c>
      <c r="AO447" s="125" t="str">
        <f t="shared" si="41"/>
        <v/>
      </c>
      <c r="AP447" s="125" t="str">
        <f t="shared" si="42"/>
        <v/>
      </c>
      <c r="AQ447" s="126" t="str">
        <f t="shared" si="43"/>
        <v/>
      </c>
      <c r="AR447" s="39"/>
      <c r="AS447" s="234"/>
      <c r="AT447" s="39"/>
    </row>
    <row r="448" spans="2:46" ht="13.5" customHeight="1" x14ac:dyDescent="0.15">
      <c r="B448" s="289" t="s">
        <v>155</v>
      </c>
      <c r="C448" s="27" t="s">
        <v>34</v>
      </c>
      <c r="D448" s="41"/>
      <c r="E448" s="57"/>
      <c r="F448" s="98"/>
      <c r="G448" s="98"/>
      <c r="H448" s="98"/>
      <c r="I448" s="62"/>
      <c r="J448" s="62"/>
      <c r="K448" s="63"/>
      <c r="L448" s="258"/>
      <c r="M448" s="258"/>
      <c r="N448" s="57"/>
      <c r="O448" s="28"/>
      <c r="P448" s="57"/>
      <c r="Q448" s="28"/>
      <c r="R448" s="133"/>
      <c r="S448" s="206"/>
      <c r="T448" s="289" t="s">
        <v>155</v>
      </c>
      <c r="U448" s="27" t="s">
        <v>34</v>
      </c>
      <c r="V448" s="41"/>
      <c r="W448" s="57"/>
      <c r="X448" s="98"/>
      <c r="Y448" s="98"/>
      <c r="Z448" s="98"/>
      <c r="AA448" s="62"/>
      <c r="AB448" s="62"/>
      <c r="AC448" s="63"/>
      <c r="AD448" s="258"/>
      <c r="AE448" s="258"/>
      <c r="AF448" s="57"/>
      <c r="AG448" s="28"/>
      <c r="AH448" s="57"/>
      <c r="AI448" s="28"/>
      <c r="AJ448" s="133"/>
      <c r="AK448" s="208"/>
      <c r="AL448" s="289" t="s">
        <v>155</v>
      </c>
      <c r="AM448" s="121" t="str">
        <f t="shared" si="39"/>
        <v/>
      </c>
      <c r="AN448" s="97" t="str">
        <f t="shared" si="40"/>
        <v/>
      </c>
      <c r="AO448" s="97" t="str">
        <f t="shared" si="41"/>
        <v/>
      </c>
      <c r="AP448" s="97" t="str">
        <f t="shared" si="42"/>
        <v/>
      </c>
      <c r="AQ448" s="122" t="str">
        <f t="shared" si="43"/>
        <v/>
      </c>
      <c r="AR448" s="39"/>
      <c r="AS448" s="234"/>
      <c r="AT448" s="39"/>
    </row>
    <row r="449" spans="2:46" ht="13.5" customHeight="1" x14ac:dyDescent="0.15">
      <c r="B449" s="290"/>
      <c r="C449" s="29" t="s">
        <v>35</v>
      </c>
      <c r="D449" s="187"/>
      <c r="E449" s="58"/>
      <c r="F449" s="188"/>
      <c r="G449" s="188"/>
      <c r="H449" s="188"/>
      <c r="I449" s="64"/>
      <c r="J449" s="64"/>
      <c r="K449" s="189"/>
      <c r="L449" s="259"/>
      <c r="M449" s="259"/>
      <c r="N449" s="58"/>
      <c r="O449" s="30"/>
      <c r="P449" s="58"/>
      <c r="Q449" s="30"/>
      <c r="R449" s="134"/>
      <c r="S449" s="206"/>
      <c r="T449" s="290"/>
      <c r="U449" s="29" t="s">
        <v>35</v>
      </c>
      <c r="V449" s="187"/>
      <c r="W449" s="58"/>
      <c r="X449" s="188"/>
      <c r="Y449" s="188"/>
      <c r="Z449" s="188"/>
      <c r="AA449" s="64"/>
      <c r="AB449" s="64"/>
      <c r="AC449" s="189"/>
      <c r="AD449" s="259"/>
      <c r="AE449" s="259"/>
      <c r="AF449" s="58"/>
      <c r="AG449" s="30"/>
      <c r="AH449" s="58"/>
      <c r="AI449" s="30"/>
      <c r="AJ449" s="134"/>
      <c r="AK449" s="208"/>
      <c r="AL449" s="290"/>
      <c r="AM449" s="88" t="str">
        <f t="shared" si="39"/>
        <v/>
      </c>
      <c r="AN449" s="123" t="str">
        <f t="shared" si="40"/>
        <v/>
      </c>
      <c r="AO449" s="123" t="str">
        <f t="shared" si="41"/>
        <v/>
      </c>
      <c r="AP449" s="123" t="str">
        <f t="shared" si="42"/>
        <v/>
      </c>
      <c r="AQ449" s="89" t="str">
        <f t="shared" si="43"/>
        <v/>
      </c>
      <c r="AR449" s="39"/>
      <c r="AS449" s="234"/>
      <c r="AT449" s="39"/>
    </row>
    <row r="450" spans="2:46" ht="13.5" customHeight="1" x14ac:dyDescent="0.15">
      <c r="B450" s="290"/>
      <c r="C450" s="29" t="s">
        <v>36</v>
      </c>
      <c r="D450" s="187"/>
      <c r="E450" s="58"/>
      <c r="F450" s="188"/>
      <c r="G450" s="188"/>
      <c r="H450" s="188"/>
      <c r="I450" s="64"/>
      <c r="J450" s="64"/>
      <c r="K450" s="189"/>
      <c r="L450" s="259"/>
      <c r="M450" s="259"/>
      <c r="N450" s="58"/>
      <c r="O450" s="30"/>
      <c r="P450" s="58"/>
      <c r="Q450" s="30"/>
      <c r="R450" s="134"/>
      <c r="S450" s="206"/>
      <c r="T450" s="290"/>
      <c r="U450" s="29" t="s">
        <v>36</v>
      </c>
      <c r="V450" s="187"/>
      <c r="W450" s="58"/>
      <c r="X450" s="188"/>
      <c r="Y450" s="188"/>
      <c r="Z450" s="188"/>
      <c r="AA450" s="64"/>
      <c r="AB450" s="64"/>
      <c r="AC450" s="189"/>
      <c r="AD450" s="259"/>
      <c r="AE450" s="259"/>
      <c r="AF450" s="58"/>
      <c r="AG450" s="30"/>
      <c r="AH450" s="58"/>
      <c r="AI450" s="30"/>
      <c r="AJ450" s="134"/>
      <c r="AK450" s="208"/>
      <c r="AL450" s="290"/>
      <c r="AM450" s="88" t="str">
        <f t="shared" si="39"/>
        <v/>
      </c>
      <c r="AN450" s="123" t="str">
        <f t="shared" si="40"/>
        <v/>
      </c>
      <c r="AO450" s="123" t="str">
        <f t="shared" si="41"/>
        <v/>
      </c>
      <c r="AP450" s="123" t="str">
        <f t="shared" si="42"/>
        <v/>
      </c>
      <c r="AQ450" s="89" t="str">
        <f t="shared" si="43"/>
        <v/>
      </c>
      <c r="AR450" s="39"/>
      <c r="AS450" s="234"/>
      <c r="AT450" s="39"/>
    </row>
    <row r="451" spans="2:46" ht="13.5" customHeight="1" x14ac:dyDescent="0.15">
      <c r="B451" s="290"/>
      <c r="C451" s="29" t="s">
        <v>38</v>
      </c>
      <c r="D451" s="187"/>
      <c r="E451" s="58"/>
      <c r="F451" s="188"/>
      <c r="G451" s="188"/>
      <c r="H451" s="188"/>
      <c r="I451" s="64"/>
      <c r="J451" s="64"/>
      <c r="K451" s="189"/>
      <c r="L451" s="259"/>
      <c r="M451" s="259"/>
      <c r="N451" s="58"/>
      <c r="O451" s="30"/>
      <c r="P451" s="58"/>
      <c r="Q451" s="30"/>
      <c r="R451" s="134"/>
      <c r="S451" s="206"/>
      <c r="T451" s="290"/>
      <c r="U451" s="29" t="s">
        <v>38</v>
      </c>
      <c r="V451" s="187"/>
      <c r="W451" s="58"/>
      <c r="X451" s="188"/>
      <c r="Y451" s="188"/>
      <c r="Z451" s="188"/>
      <c r="AA451" s="64"/>
      <c r="AB451" s="64"/>
      <c r="AC451" s="189"/>
      <c r="AD451" s="259"/>
      <c r="AE451" s="259"/>
      <c r="AF451" s="58"/>
      <c r="AG451" s="30"/>
      <c r="AH451" s="58"/>
      <c r="AI451" s="30"/>
      <c r="AJ451" s="134"/>
      <c r="AK451" s="208"/>
      <c r="AL451" s="290"/>
      <c r="AM451" s="88" t="str">
        <f t="shared" si="39"/>
        <v/>
      </c>
      <c r="AN451" s="123" t="str">
        <f t="shared" si="40"/>
        <v/>
      </c>
      <c r="AO451" s="123" t="str">
        <f t="shared" si="41"/>
        <v/>
      </c>
      <c r="AP451" s="123" t="str">
        <f t="shared" si="42"/>
        <v/>
      </c>
      <c r="AQ451" s="89" t="str">
        <f t="shared" si="43"/>
        <v/>
      </c>
      <c r="AR451" s="39"/>
      <c r="AS451" s="234"/>
      <c r="AT451" s="39"/>
    </row>
    <row r="452" spans="2:46" ht="13.5" customHeight="1" thickBot="1" x14ac:dyDescent="0.2">
      <c r="B452" s="291"/>
      <c r="C452" s="29"/>
      <c r="D452" s="187"/>
      <c r="E452" s="58"/>
      <c r="F452" s="190"/>
      <c r="G452" s="190"/>
      <c r="H452" s="190"/>
      <c r="I452" s="58"/>
      <c r="J452" s="58"/>
      <c r="K452" s="189"/>
      <c r="L452" s="259"/>
      <c r="M452" s="259"/>
      <c r="N452" s="58"/>
      <c r="O452" s="30"/>
      <c r="P452" s="58"/>
      <c r="Q452" s="30"/>
      <c r="R452" s="185"/>
      <c r="S452" s="206"/>
      <c r="T452" s="291"/>
      <c r="U452" s="29"/>
      <c r="V452" s="187"/>
      <c r="W452" s="58"/>
      <c r="X452" s="190"/>
      <c r="Y452" s="190"/>
      <c r="Z452" s="190"/>
      <c r="AA452" s="58"/>
      <c r="AB452" s="58"/>
      <c r="AC452" s="189"/>
      <c r="AD452" s="259"/>
      <c r="AE452" s="259"/>
      <c r="AF452" s="58"/>
      <c r="AG452" s="30"/>
      <c r="AH452" s="58"/>
      <c r="AI452" s="30"/>
      <c r="AJ452" s="185"/>
      <c r="AK452" s="208"/>
      <c r="AL452" s="291"/>
      <c r="AM452" s="124" t="str">
        <f t="shared" si="39"/>
        <v/>
      </c>
      <c r="AN452" s="125" t="str">
        <f t="shared" si="40"/>
        <v/>
      </c>
      <c r="AO452" s="125" t="str">
        <f t="shared" si="41"/>
        <v/>
      </c>
      <c r="AP452" s="125" t="str">
        <f t="shared" si="42"/>
        <v/>
      </c>
      <c r="AQ452" s="126" t="str">
        <f t="shared" si="43"/>
        <v/>
      </c>
      <c r="AR452" s="39"/>
      <c r="AS452" s="234"/>
      <c r="AT452" s="39"/>
    </row>
    <row r="453" spans="2:46" ht="13.5" customHeight="1" x14ac:dyDescent="0.15">
      <c r="B453" s="289" t="s">
        <v>156</v>
      </c>
      <c r="C453" s="27" t="s">
        <v>34</v>
      </c>
      <c r="D453" s="41"/>
      <c r="E453" s="57"/>
      <c r="F453" s="98"/>
      <c r="G453" s="98"/>
      <c r="H453" s="98"/>
      <c r="I453" s="62"/>
      <c r="J453" s="62"/>
      <c r="K453" s="63"/>
      <c r="L453" s="258"/>
      <c r="M453" s="258"/>
      <c r="N453" s="57"/>
      <c r="O453" s="28"/>
      <c r="P453" s="57"/>
      <c r="Q453" s="28"/>
      <c r="R453" s="133"/>
      <c r="S453" s="206"/>
      <c r="T453" s="289" t="s">
        <v>156</v>
      </c>
      <c r="U453" s="27" t="s">
        <v>34</v>
      </c>
      <c r="V453" s="41"/>
      <c r="W453" s="57"/>
      <c r="X453" s="98"/>
      <c r="Y453" s="98"/>
      <c r="Z453" s="98"/>
      <c r="AA453" s="62"/>
      <c r="AB453" s="62"/>
      <c r="AC453" s="63"/>
      <c r="AD453" s="258"/>
      <c r="AE453" s="258"/>
      <c r="AF453" s="57"/>
      <c r="AG453" s="28"/>
      <c r="AH453" s="57"/>
      <c r="AI453" s="28"/>
      <c r="AJ453" s="133"/>
      <c r="AK453" s="208"/>
      <c r="AL453" s="289" t="s">
        <v>156</v>
      </c>
      <c r="AM453" s="121" t="str">
        <f t="shared" si="39"/>
        <v/>
      </c>
      <c r="AN453" s="97" t="str">
        <f t="shared" si="40"/>
        <v/>
      </c>
      <c r="AO453" s="97" t="str">
        <f t="shared" si="41"/>
        <v/>
      </c>
      <c r="AP453" s="97" t="str">
        <f t="shared" si="42"/>
        <v/>
      </c>
      <c r="AQ453" s="122" t="str">
        <f t="shared" si="43"/>
        <v/>
      </c>
      <c r="AR453" s="39"/>
      <c r="AS453" s="234"/>
      <c r="AT453" s="39"/>
    </row>
    <row r="454" spans="2:46" ht="13.5" customHeight="1" x14ac:dyDescent="0.15">
      <c r="B454" s="290"/>
      <c r="C454" s="29" t="s">
        <v>35</v>
      </c>
      <c r="D454" s="187"/>
      <c r="E454" s="58"/>
      <c r="F454" s="188"/>
      <c r="G454" s="188"/>
      <c r="H454" s="188"/>
      <c r="I454" s="64"/>
      <c r="J454" s="64"/>
      <c r="K454" s="189"/>
      <c r="L454" s="259"/>
      <c r="M454" s="259"/>
      <c r="N454" s="58"/>
      <c r="O454" s="30"/>
      <c r="P454" s="58"/>
      <c r="Q454" s="30"/>
      <c r="R454" s="134"/>
      <c r="S454" s="206"/>
      <c r="T454" s="290"/>
      <c r="U454" s="29" t="s">
        <v>35</v>
      </c>
      <c r="V454" s="187"/>
      <c r="W454" s="58"/>
      <c r="X454" s="188"/>
      <c r="Y454" s="188"/>
      <c r="Z454" s="188"/>
      <c r="AA454" s="64"/>
      <c r="AB454" s="64"/>
      <c r="AC454" s="189"/>
      <c r="AD454" s="259"/>
      <c r="AE454" s="259"/>
      <c r="AF454" s="58"/>
      <c r="AG454" s="30"/>
      <c r="AH454" s="58"/>
      <c r="AI454" s="30"/>
      <c r="AJ454" s="134"/>
      <c r="AK454" s="208"/>
      <c r="AL454" s="290"/>
      <c r="AM454" s="88" t="str">
        <f t="shared" si="39"/>
        <v/>
      </c>
      <c r="AN454" s="123" t="str">
        <f t="shared" si="40"/>
        <v/>
      </c>
      <c r="AO454" s="123" t="str">
        <f t="shared" si="41"/>
        <v/>
      </c>
      <c r="AP454" s="123" t="str">
        <f t="shared" si="42"/>
        <v/>
      </c>
      <c r="AQ454" s="89" t="str">
        <f t="shared" si="43"/>
        <v/>
      </c>
      <c r="AR454" s="39"/>
      <c r="AS454" s="234"/>
      <c r="AT454" s="39"/>
    </row>
    <row r="455" spans="2:46" ht="13.5" customHeight="1" x14ac:dyDescent="0.15">
      <c r="B455" s="290"/>
      <c r="C455" s="29" t="s">
        <v>36</v>
      </c>
      <c r="D455" s="187"/>
      <c r="E455" s="58"/>
      <c r="F455" s="188"/>
      <c r="G455" s="188"/>
      <c r="H455" s="188"/>
      <c r="I455" s="64"/>
      <c r="J455" s="64"/>
      <c r="K455" s="189"/>
      <c r="L455" s="259"/>
      <c r="M455" s="259"/>
      <c r="N455" s="58"/>
      <c r="O455" s="30"/>
      <c r="P455" s="58"/>
      <c r="Q455" s="30"/>
      <c r="R455" s="134"/>
      <c r="S455" s="206"/>
      <c r="T455" s="290"/>
      <c r="U455" s="29" t="s">
        <v>36</v>
      </c>
      <c r="V455" s="187"/>
      <c r="W455" s="58"/>
      <c r="X455" s="188"/>
      <c r="Y455" s="188"/>
      <c r="Z455" s="188"/>
      <c r="AA455" s="64"/>
      <c r="AB455" s="64"/>
      <c r="AC455" s="189"/>
      <c r="AD455" s="259"/>
      <c r="AE455" s="259"/>
      <c r="AF455" s="58"/>
      <c r="AG455" s="30"/>
      <c r="AH455" s="58"/>
      <c r="AI455" s="30"/>
      <c r="AJ455" s="134"/>
      <c r="AK455" s="208"/>
      <c r="AL455" s="290"/>
      <c r="AM455" s="88" t="str">
        <f t="shared" si="39"/>
        <v/>
      </c>
      <c r="AN455" s="123" t="str">
        <f t="shared" si="40"/>
        <v/>
      </c>
      <c r="AO455" s="123" t="str">
        <f t="shared" si="41"/>
        <v/>
      </c>
      <c r="AP455" s="123" t="str">
        <f t="shared" si="42"/>
        <v/>
      </c>
      <c r="AQ455" s="89" t="str">
        <f t="shared" si="43"/>
        <v/>
      </c>
      <c r="AR455" s="39"/>
      <c r="AS455" s="234"/>
      <c r="AT455" s="39"/>
    </row>
    <row r="456" spans="2:46" ht="13.5" customHeight="1" x14ac:dyDescent="0.15">
      <c r="B456" s="290"/>
      <c r="C456" s="29" t="s">
        <v>38</v>
      </c>
      <c r="D456" s="187"/>
      <c r="E456" s="58"/>
      <c r="F456" s="188"/>
      <c r="G456" s="188"/>
      <c r="H456" s="188"/>
      <c r="I456" s="64"/>
      <c r="J456" s="64"/>
      <c r="K456" s="189"/>
      <c r="L456" s="259"/>
      <c r="M456" s="259"/>
      <c r="N456" s="58"/>
      <c r="O456" s="30"/>
      <c r="P456" s="58"/>
      <c r="Q456" s="30"/>
      <c r="R456" s="134"/>
      <c r="S456" s="206"/>
      <c r="T456" s="290"/>
      <c r="U456" s="29" t="s">
        <v>38</v>
      </c>
      <c r="V456" s="187"/>
      <c r="W456" s="58"/>
      <c r="X456" s="188"/>
      <c r="Y456" s="188"/>
      <c r="Z456" s="188"/>
      <c r="AA456" s="64"/>
      <c r="AB456" s="64"/>
      <c r="AC456" s="189"/>
      <c r="AD456" s="259"/>
      <c r="AE456" s="259"/>
      <c r="AF456" s="58"/>
      <c r="AG456" s="30"/>
      <c r="AH456" s="58"/>
      <c r="AI456" s="30"/>
      <c r="AJ456" s="134"/>
      <c r="AK456" s="208"/>
      <c r="AL456" s="290"/>
      <c r="AM456" s="88" t="str">
        <f t="shared" si="39"/>
        <v/>
      </c>
      <c r="AN456" s="123" t="str">
        <f t="shared" si="40"/>
        <v/>
      </c>
      <c r="AO456" s="123" t="str">
        <f t="shared" si="41"/>
        <v/>
      </c>
      <c r="AP456" s="123" t="str">
        <f t="shared" si="42"/>
        <v/>
      </c>
      <c r="AQ456" s="89" t="str">
        <f t="shared" si="43"/>
        <v/>
      </c>
      <c r="AR456" s="39"/>
      <c r="AS456" s="234"/>
      <c r="AT456" s="39"/>
    </row>
    <row r="457" spans="2:46" ht="13.5" customHeight="1" thickBot="1" x14ac:dyDescent="0.2">
      <c r="B457" s="291"/>
      <c r="C457" s="29"/>
      <c r="D457" s="187"/>
      <c r="E457" s="58"/>
      <c r="F457" s="190"/>
      <c r="G457" s="190"/>
      <c r="H457" s="190"/>
      <c r="I457" s="58"/>
      <c r="J457" s="58"/>
      <c r="K457" s="189"/>
      <c r="L457" s="259"/>
      <c r="M457" s="259"/>
      <c r="N457" s="58"/>
      <c r="O457" s="30"/>
      <c r="P457" s="58"/>
      <c r="Q457" s="30"/>
      <c r="R457" s="185"/>
      <c r="S457" s="206"/>
      <c r="T457" s="291"/>
      <c r="U457" s="29"/>
      <c r="V457" s="187"/>
      <c r="W457" s="58"/>
      <c r="X457" s="190"/>
      <c r="Y457" s="190"/>
      <c r="Z457" s="190"/>
      <c r="AA457" s="58"/>
      <c r="AB457" s="58"/>
      <c r="AC457" s="189"/>
      <c r="AD457" s="259"/>
      <c r="AE457" s="259"/>
      <c r="AF457" s="58"/>
      <c r="AG457" s="30"/>
      <c r="AH457" s="58"/>
      <c r="AI457" s="30"/>
      <c r="AJ457" s="185"/>
      <c r="AK457" s="208"/>
      <c r="AL457" s="291"/>
      <c r="AM457" s="124" t="str">
        <f t="shared" si="39"/>
        <v/>
      </c>
      <c r="AN457" s="125" t="str">
        <f t="shared" si="40"/>
        <v/>
      </c>
      <c r="AO457" s="125" t="str">
        <f t="shared" si="41"/>
        <v/>
      </c>
      <c r="AP457" s="125" t="str">
        <f t="shared" si="42"/>
        <v/>
      </c>
      <c r="AQ457" s="126" t="str">
        <f t="shared" si="43"/>
        <v/>
      </c>
      <c r="AR457" s="39"/>
      <c r="AS457" s="234"/>
      <c r="AT457" s="39"/>
    </row>
    <row r="458" spans="2:46" ht="13.5" customHeight="1" x14ac:dyDescent="0.15">
      <c r="B458" s="289" t="s">
        <v>157</v>
      </c>
      <c r="C458" s="27" t="s">
        <v>34</v>
      </c>
      <c r="D458" s="41"/>
      <c r="E458" s="57"/>
      <c r="F458" s="98"/>
      <c r="G458" s="98"/>
      <c r="H458" s="98"/>
      <c r="I458" s="62"/>
      <c r="J458" s="62"/>
      <c r="K458" s="63"/>
      <c r="L458" s="258"/>
      <c r="M458" s="258"/>
      <c r="N458" s="57"/>
      <c r="O458" s="28"/>
      <c r="P458" s="57"/>
      <c r="Q458" s="28"/>
      <c r="R458" s="133"/>
      <c r="S458" s="206"/>
      <c r="T458" s="289" t="s">
        <v>157</v>
      </c>
      <c r="U458" s="27" t="s">
        <v>34</v>
      </c>
      <c r="V458" s="41"/>
      <c r="W458" s="57"/>
      <c r="X458" s="98"/>
      <c r="Y458" s="98"/>
      <c r="Z458" s="98"/>
      <c r="AA458" s="62"/>
      <c r="AB458" s="62"/>
      <c r="AC458" s="63"/>
      <c r="AD458" s="258"/>
      <c r="AE458" s="258"/>
      <c r="AF458" s="57"/>
      <c r="AG458" s="28"/>
      <c r="AH458" s="57"/>
      <c r="AI458" s="28"/>
      <c r="AJ458" s="133"/>
      <c r="AK458" s="208"/>
      <c r="AL458" s="289" t="s">
        <v>157</v>
      </c>
      <c r="AM458" s="121" t="str">
        <f t="shared" si="39"/>
        <v/>
      </c>
      <c r="AN458" s="97" t="str">
        <f t="shared" si="40"/>
        <v/>
      </c>
      <c r="AO458" s="97" t="str">
        <f t="shared" si="41"/>
        <v/>
      </c>
      <c r="AP458" s="97" t="str">
        <f t="shared" si="42"/>
        <v/>
      </c>
      <c r="AQ458" s="122" t="str">
        <f t="shared" si="43"/>
        <v/>
      </c>
      <c r="AR458" s="39"/>
      <c r="AS458" s="234"/>
      <c r="AT458" s="39"/>
    </row>
    <row r="459" spans="2:46" ht="13.5" customHeight="1" x14ac:dyDescent="0.15">
      <c r="B459" s="290"/>
      <c r="C459" s="29" t="s">
        <v>35</v>
      </c>
      <c r="D459" s="187"/>
      <c r="E459" s="58"/>
      <c r="F459" s="188"/>
      <c r="G459" s="188"/>
      <c r="H459" s="188"/>
      <c r="I459" s="64"/>
      <c r="J459" s="64"/>
      <c r="K459" s="189"/>
      <c r="L459" s="259"/>
      <c r="M459" s="259"/>
      <c r="N459" s="58"/>
      <c r="O459" s="30"/>
      <c r="P459" s="58"/>
      <c r="Q459" s="30"/>
      <c r="R459" s="134"/>
      <c r="S459" s="206"/>
      <c r="T459" s="290"/>
      <c r="U459" s="29" t="s">
        <v>35</v>
      </c>
      <c r="V459" s="187"/>
      <c r="W459" s="58"/>
      <c r="X459" s="188"/>
      <c r="Y459" s="188"/>
      <c r="Z459" s="188"/>
      <c r="AA459" s="64"/>
      <c r="AB459" s="64"/>
      <c r="AC459" s="189"/>
      <c r="AD459" s="259"/>
      <c r="AE459" s="259"/>
      <c r="AF459" s="58"/>
      <c r="AG459" s="30"/>
      <c r="AH459" s="58"/>
      <c r="AI459" s="30"/>
      <c r="AJ459" s="134"/>
      <c r="AK459" s="208"/>
      <c r="AL459" s="290"/>
      <c r="AM459" s="88" t="str">
        <f t="shared" si="39"/>
        <v/>
      </c>
      <c r="AN459" s="123" t="str">
        <f t="shared" si="40"/>
        <v/>
      </c>
      <c r="AO459" s="123" t="str">
        <f t="shared" si="41"/>
        <v/>
      </c>
      <c r="AP459" s="123" t="str">
        <f t="shared" si="42"/>
        <v/>
      </c>
      <c r="AQ459" s="89" t="str">
        <f t="shared" si="43"/>
        <v/>
      </c>
      <c r="AR459" s="39"/>
      <c r="AS459" s="234"/>
      <c r="AT459" s="39"/>
    </row>
    <row r="460" spans="2:46" ht="13.5" customHeight="1" x14ac:dyDescent="0.15">
      <c r="B460" s="290"/>
      <c r="C460" s="29" t="s">
        <v>36</v>
      </c>
      <c r="D460" s="187"/>
      <c r="E460" s="58"/>
      <c r="F460" s="188"/>
      <c r="G460" s="188"/>
      <c r="H460" s="188"/>
      <c r="I460" s="64"/>
      <c r="J460" s="64"/>
      <c r="K460" s="189"/>
      <c r="L460" s="259"/>
      <c r="M460" s="259"/>
      <c r="N460" s="58"/>
      <c r="O460" s="30"/>
      <c r="P460" s="58"/>
      <c r="Q460" s="30"/>
      <c r="R460" s="134"/>
      <c r="S460" s="206"/>
      <c r="T460" s="290"/>
      <c r="U460" s="29" t="s">
        <v>36</v>
      </c>
      <c r="V460" s="187"/>
      <c r="W460" s="58"/>
      <c r="X460" s="188"/>
      <c r="Y460" s="188"/>
      <c r="Z460" s="188"/>
      <c r="AA460" s="64"/>
      <c r="AB460" s="64"/>
      <c r="AC460" s="189"/>
      <c r="AD460" s="259"/>
      <c r="AE460" s="259"/>
      <c r="AF460" s="58"/>
      <c r="AG460" s="30"/>
      <c r="AH460" s="58"/>
      <c r="AI460" s="30"/>
      <c r="AJ460" s="134"/>
      <c r="AK460" s="208"/>
      <c r="AL460" s="290"/>
      <c r="AM460" s="88" t="str">
        <f t="shared" si="39"/>
        <v/>
      </c>
      <c r="AN460" s="123" t="str">
        <f t="shared" si="40"/>
        <v/>
      </c>
      <c r="AO460" s="123" t="str">
        <f t="shared" si="41"/>
        <v/>
      </c>
      <c r="AP460" s="123" t="str">
        <f t="shared" si="42"/>
        <v/>
      </c>
      <c r="AQ460" s="89" t="str">
        <f t="shared" si="43"/>
        <v/>
      </c>
      <c r="AR460" s="39"/>
      <c r="AS460" s="234"/>
      <c r="AT460" s="39"/>
    </row>
    <row r="461" spans="2:46" ht="13.5" customHeight="1" x14ac:dyDescent="0.15">
      <c r="B461" s="290"/>
      <c r="C461" s="29" t="s">
        <v>38</v>
      </c>
      <c r="D461" s="187"/>
      <c r="E461" s="58"/>
      <c r="F461" s="188"/>
      <c r="G461" s="188"/>
      <c r="H461" s="188"/>
      <c r="I461" s="64"/>
      <c r="J461" s="64"/>
      <c r="K461" s="189"/>
      <c r="L461" s="259"/>
      <c r="M461" s="259"/>
      <c r="N461" s="58"/>
      <c r="O461" s="30"/>
      <c r="P461" s="58"/>
      <c r="Q461" s="30"/>
      <c r="R461" s="134"/>
      <c r="S461" s="206"/>
      <c r="T461" s="290"/>
      <c r="U461" s="29" t="s">
        <v>38</v>
      </c>
      <c r="V461" s="187"/>
      <c r="W461" s="58"/>
      <c r="X461" s="188"/>
      <c r="Y461" s="188"/>
      <c r="Z461" s="188"/>
      <c r="AA461" s="64"/>
      <c r="AB461" s="64"/>
      <c r="AC461" s="189"/>
      <c r="AD461" s="259"/>
      <c r="AE461" s="259"/>
      <c r="AF461" s="58"/>
      <c r="AG461" s="30"/>
      <c r="AH461" s="58"/>
      <c r="AI461" s="30"/>
      <c r="AJ461" s="134"/>
      <c r="AK461" s="208"/>
      <c r="AL461" s="290"/>
      <c r="AM461" s="88" t="str">
        <f t="shared" si="39"/>
        <v/>
      </c>
      <c r="AN461" s="123" t="str">
        <f t="shared" si="40"/>
        <v/>
      </c>
      <c r="AO461" s="123" t="str">
        <f t="shared" si="41"/>
        <v/>
      </c>
      <c r="AP461" s="123" t="str">
        <f t="shared" si="42"/>
        <v/>
      </c>
      <c r="AQ461" s="89" t="str">
        <f t="shared" si="43"/>
        <v/>
      </c>
      <c r="AR461" s="39"/>
      <c r="AS461" s="234"/>
      <c r="AT461" s="39"/>
    </row>
    <row r="462" spans="2:46" ht="13.5" customHeight="1" thickBot="1" x14ac:dyDescent="0.2">
      <c r="B462" s="291"/>
      <c r="C462" s="29"/>
      <c r="D462" s="187"/>
      <c r="E462" s="58"/>
      <c r="F462" s="190"/>
      <c r="G462" s="190"/>
      <c r="H462" s="190"/>
      <c r="I462" s="58"/>
      <c r="J462" s="58"/>
      <c r="K462" s="189"/>
      <c r="L462" s="259"/>
      <c r="M462" s="259"/>
      <c r="N462" s="58"/>
      <c r="O462" s="30"/>
      <c r="P462" s="58"/>
      <c r="Q462" s="30"/>
      <c r="R462" s="185"/>
      <c r="S462" s="206"/>
      <c r="T462" s="291"/>
      <c r="U462" s="29"/>
      <c r="V462" s="187"/>
      <c r="W462" s="58"/>
      <c r="X462" s="190"/>
      <c r="Y462" s="190"/>
      <c r="Z462" s="190"/>
      <c r="AA462" s="58"/>
      <c r="AB462" s="58"/>
      <c r="AC462" s="189"/>
      <c r="AD462" s="259"/>
      <c r="AE462" s="259"/>
      <c r="AF462" s="58"/>
      <c r="AG462" s="30"/>
      <c r="AH462" s="58"/>
      <c r="AI462" s="30"/>
      <c r="AJ462" s="185"/>
      <c r="AK462" s="208"/>
      <c r="AL462" s="291"/>
      <c r="AM462" s="124" t="str">
        <f t="shared" si="39"/>
        <v/>
      </c>
      <c r="AN462" s="125" t="str">
        <f t="shared" si="40"/>
        <v/>
      </c>
      <c r="AO462" s="125" t="str">
        <f t="shared" si="41"/>
        <v/>
      </c>
      <c r="AP462" s="125" t="str">
        <f t="shared" si="42"/>
        <v/>
      </c>
      <c r="AQ462" s="126" t="str">
        <f t="shared" si="43"/>
        <v/>
      </c>
      <c r="AR462" s="39"/>
      <c r="AS462" s="234"/>
      <c r="AT462" s="39"/>
    </row>
    <row r="463" spans="2:46" ht="13.5" customHeight="1" x14ac:dyDescent="0.15">
      <c r="B463" s="289" t="s">
        <v>158</v>
      </c>
      <c r="C463" s="27" t="s">
        <v>34</v>
      </c>
      <c r="D463" s="41"/>
      <c r="E463" s="57"/>
      <c r="F463" s="98"/>
      <c r="G463" s="98"/>
      <c r="H463" s="98"/>
      <c r="I463" s="62"/>
      <c r="J463" s="62"/>
      <c r="K463" s="63"/>
      <c r="L463" s="258"/>
      <c r="M463" s="258"/>
      <c r="N463" s="57"/>
      <c r="O463" s="28"/>
      <c r="P463" s="57"/>
      <c r="Q463" s="28"/>
      <c r="R463" s="133"/>
      <c r="S463" s="206"/>
      <c r="T463" s="289" t="s">
        <v>158</v>
      </c>
      <c r="U463" s="27" t="s">
        <v>34</v>
      </c>
      <c r="V463" s="41"/>
      <c r="W463" s="57"/>
      <c r="X463" s="98"/>
      <c r="Y463" s="98"/>
      <c r="Z463" s="98"/>
      <c r="AA463" s="62"/>
      <c r="AB463" s="62"/>
      <c r="AC463" s="63"/>
      <c r="AD463" s="258"/>
      <c r="AE463" s="258"/>
      <c r="AF463" s="57"/>
      <c r="AG463" s="28"/>
      <c r="AH463" s="57"/>
      <c r="AI463" s="28"/>
      <c r="AJ463" s="133"/>
      <c r="AK463" s="208"/>
      <c r="AL463" s="289" t="s">
        <v>158</v>
      </c>
      <c r="AM463" s="121" t="str">
        <f t="shared" si="39"/>
        <v/>
      </c>
      <c r="AN463" s="97" t="str">
        <f t="shared" si="40"/>
        <v/>
      </c>
      <c r="AO463" s="97" t="str">
        <f t="shared" si="41"/>
        <v/>
      </c>
      <c r="AP463" s="97" t="str">
        <f t="shared" si="42"/>
        <v/>
      </c>
      <c r="AQ463" s="122" t="str">
        <f t="shared" si="43"/>
        <v/>
      </c>
      <c r="AR463" s="39"/>
      <c r="AS463" s="234"/>
      <c r="AT463" s="39"/>
    </row>
    <row r="464" spans="2:46" ht="13.5" customHeight="1" x14ac:dyDescent="0.15">
      <c r="B464" s="290"/>
      <c r="C464" s="29" t="s">
        <v>35</v>
      </c>
      <c r="D464" s="187"/>
      <c r="E464" s="58"/>
      <c r="F464" s="188"/>
      <c r="G464" s="188"/>
      <c r="H464" s="188"/>
      <c r="I464" s="64"/>
      <c r="J464" s="64"/>
      <c r="K464" s="189"/>
      <c r="L464" s="259"/>
      <c r="M464" s="259"/>
      <c r="N464" s="58"/>
      <c r="O464" s="30"/>
      <c r="P464" s="58"/>
      <c r="Q464" s="30"/>
      <c r="R464" s="134"/>
      <c r="S464" s="206"/>
      <c r="T464" s="290"/>
      <c r="U464" s="29" t="s">
        <v>35</v>
      </c>
      <c r="V464" s="187"/>
      <c r="W464" s="58"/>
      <c r="X464" s="188"/>
      <c r="Y464" s="188"/>
      <c r="Z464" s="188"/>
      <c r="AA464" s="64"/>
      <c r="AB464" s="64"/>
      <c r="AC464" s="189"/>
      <c r="AD464" s="259"/>
      <c r="AE464" s="259"/>
      <c r="AF464" s="58"/>
      <c r="AG464" s="30"/>
      <c r="AH464" s="58"/>
      <c r="AI464" s="30"/>
      <c r="AJ464" s="134"/>
      <c r="AK464" s="208"/>
      <c r="AL464" s="290"/>
      <c r="AM464" s="88" t="str">
        <f t="shared" si="39"/>
        <v/>
      </c>
      <c r="AN464" s="123" t="str">
        <f t="shared" si="40"/>
        <v/>
      </c>
      <c r="AO464" s="123" t="str">
        <f t="shared" si="41"/>
        <v/>
      </c>
      <c r="AP464" s="123" t="str">
        <f t="shared" si="42"/>
        <v/>
      </c>
      <c r="AQ464" s="89" t="str">
        <f t="shared" si="43"/>
        <v/>
      </c>
      <c r="AR464" s="39"/>
      <c r="AS464" s="234"/>
      <c r="AT464" s="39"/>
    </row>
    <row r="465" spans="2:46" ht="13.5" customHeight="1" x14ac:dyDescent="0.15">
      <c r="B465" s="290"/>
      <c r="C465" s="29" t="s">
        <v>36</v>
      </c>
      <c r="D465" s="187"/>
      <c r="E465" s="58"/>
      <c r="F465" s="188"/>
      <c r="G465" s="188"/>
      <c r="H465" s="188"/>
      <c r="I465" s="64"/>
      <c r="J465" s="64"/>
      <c r="K465" s="189"/>
      <c r="L465" s="259"/>
      <c r="M465" s="259"/>
      <c r="N465" s="58"/>
      <c r="O465" s="30"/>
      <c r="P465" s="58"/>
      <c r="Q465" s="30"/>
      <c r="R465" s="134"/>
      <c r="S465" s="206"/>
      <c r="T465" s="290"/>
      <c r="U465" s="29" t="s">
        <v>36</v>
      </c>
      <c r="V465" s="187"/>
      <c r="W465" s="58"/>
      <c r="X465" s="188"/>
      <c r="Y465" s="188"/>
      <c r="Z465" s="188"/>
      <c r="AA465" s="64"/>
      <c r="AB465" s="64"/>
      <c r="AC465" s="189"/>
      <c r="AD465" s="259"/>
      <c r="AE465" s="259"/>
      <c r="AF465" s="58"/>
      <c r="AG465" s="30"/>
      <c r="AH465" s="58"/>
      <c r="AI465" s="30"/>
      <c r="AJ465" s="134"/>
      <c r="AK465" s="208"/>
      <c r="AL465" s="290"/>
      <c r="AM465" s="88" t="str">
        <f t="shared" si="39"/>
        <v/>
      </c>
      <c r="AN465" s="123" t="str">
        <f t="shared" si="40"/>
        <v/>
      </c>
      <c r="AO465" s="123" t="str">
        <f t="shared" si="41"/>
        <v/>
      </c>
      <c r="AP465" s="123" t="str">
        <f t="shared" si="42"/>
        <v/>
      </c>
      <c r="AQ465" s="89" t="str">
        <f t="shared" si="43"/>
        <v/>
      </c>
      <c r="AR465" s="39"/>
      <c r="AS465" s="234"/>
      <c r="AT465" s="39"/>
    </row>
    <row r="466" spans="2:46" ht="13.5" customHeight="1" x14ac:dyDescent="0.15">
      <c r="B466" s="290"/>
      <c r="C466" s="29" t="s">
        <v>38</v>
      </c>
      <c r="D466" s="187"/>
      <c r="E466" s="58"/>
      <c r="F466" s="188"/>
      <c r="G466" s="188"/>
      <c r="H466" s="188"/>
      <c r="I466" s="64"/>
      <c r="J466" s="64"/>
      <c r="K466" s="189"/>
      <c r="L466" s="259"/>
      <c r="M466" s="259"/>
      <c r="N466" s="58"/>
      <c r="O466" s="30"/>
      <c r="P466" s="58"/>
      <c r="Q466" s="30"/>
      <c r="R466" s="134"/>
      <c r="S466" s="206"/>
      <c r="T466" s="290"/>
      <c r="U466" s="29" t="s">
        <v>38</v>
      </c>
      <c r="V466" s="187"/>
      <c r="W466" s="58"/>
      <c r="X466" s="188"/>
      <c r="Y466" s="188"/>
      <c r="Z466" s="188"/>
      <c r="AA466" s="64"/>
      <c r="AB466" s="64"/>
      <c r="AC466" s="189"/>
      <c r="AD466" s="259"/>
      <c r="AE466" s="259"/>
      <c r="AF466" s="58"/>
      <c r="AG466" s="30"/>
      <c r="AH466" s="58"/>
      <c r="AI466" s="30"/>
      <c r="AJ466" s="134"/>
      <c r="AK466" s="208"/>
      <c r="AL466" s="290"/>
      <c r="AM466" s="88" t="str">
        <f t="shared" si="39"/>
        <v/>
      </c>
      <c r="AN466" s="123" t="str">
        <f t="shared" si="40"/>
        <v/>
      </c>
      <c r="AO466" s="123" t="str">
        <f t="shared" si="41"/>
        <v/>
      </c>
      <c r="AP466" s="123" t="str">
        <f t="shared" si="42"/>
        <v/>
      </c>
      <c r="AQ466" s="89" t="str">
        <f t="shared" si="43"/>
        <v/>
      </c>
      <c r="AR466" s="39"/>
      <c r="AS466" s="234"/>
      <c r="AT466" s="39"/>
    </row>
    <row r="467" spans="2:46" ht="13.5" customHeight="1" thickBot="1" x14ac:dyDescent="0.2">
      <c r="B467" s="291"/>
      <c r="C467" s="29"/>
      <c r="D467" s="187"/>
      <c r="E467" s="58"/>
      <c r="F467" s="190"/>
      <c r="G467" s="190"/>
      <c r="H467" s="190"/>
      <c r="I467" s="58"/>
      <c r="J467" s="58"/>
      <c r="K467" s="189"/>
      <c r="L467" s="259"/>
      <c r="M467" s="259"/>
      <c r="N467" s="58"/>
      <c r="O467" s="30"/>
      <c r="P467" s="58"/>
      <c r="Q467" s="30"/>
      <c r="R467" s="185"/>
      <c r="S467" s="206"/>
      <c r="T467" s="291"/>
      <c r="U467" s="29"/>
      <c r="V467" s="187"/>
      <c r="W467" s="58"/>
      <c r="X467" s="190"/>
      <c r="Y467" s="190"/>
      <c r="Z467" s="190"/>
      <c r="AA467" s="58"/>
      <c r="AB467" s="58"/>
      <c r="AC467" s="189"/>
      <c r="AD467" s="259"/>
      <c r="AE467" s="259"/>
      <c r="AF467" s="58"/>
      <c r="AG467" s="30"/>
      <c r="AH467" s="58"/>
      <c r="AI467" s="30"/>
      <c r="AJ467" s="185"/>
      <c r="AK467" s="208"/>
      <c r="AL467" s="291"/>
      <c r="AM467" s="124" t="str">
        <f t="shared" si="39"/>
        <v/>
      </c>
      <c r="AN467" s="125" t="str">
        <f t="shared" si="40"/>
        <v/>
      </c>
      <c r="AO467" s="125" t="str">
        <f t="shared" si="41"/>
        <v/>
      </c>
      <c r="AP467" s="125" t="str">
        <f t="shared" si="42"/>
        <v/>
      </c>
      <c r="AQ467" s="126" t="str">
        <f t="shared" si="43"/>
        <v/>
      </c>
      <c r="AR467" s="39"/>
      <c r="AS467" s="234"/>
      <c r="AT467" s="39"/>
    </row>
    <row r="468" spans="2:46" ht="13.5" customHeight="1" x14ac:dyDescent="0.15">
      <c r="B468" s="289" t="s">
        <v>159</v>
      </c>
      <c r="C468" s="27" t="s">
        <v>34</v>
      </c>
      <c r="D468" s="41"/>
      <c r="E468" s="57"/>
      <c r="F468" s="98"/>
      <c r="G468" s="98"/>
      <c r="H468" s="98"/>
      <c r="I468" s="62"/>
      <c r="J468" s="62"/>
      <c r="K468" s="63"/>
      <c r="L468" s="258"/>
      <c r="M468" s="258"/>
      <c r="N468" s="57"/>
      <c r="O468" s="28"/>
      <c r="P468" s="57"/>
      <c r="Q468" s="28"/>
      <c r="R468" s="133"/>
      <c r="S468" s="206"/>
      <c r="T468" s="289" t="s">
        <v>159</v>
      </c>
      <c r="U468" s="27" t="s">
        <v>34</v>
      </c>
      <c r="V468" s="41"/>
      <c r="W468" s="57"/>
      <c r="X468" s="98"/>
      <c r="Y468" s="98"/>
      <c r="Z468" s="98"/>
      <c r="AA468" s="62"/>
      <c r="AB468" s="62"/>
      <c r="AC468" s="63"/>
      <c r="AD468" s="258"/>
      <c r="AE468" s="258"/>
      <c r="AF468" s="57"/>
      <c r="AG468" s="28"/>
      <c r="AH468" s="57"/>
      <c r="AI468" s="28"/>
      <c r="AJ468" s="133"/>
      <c r="AK468" s="208"/>
      <c r="AL468" s="289" t="s">
        <v>159</v>
      </c>
      <c r="AM468" s="121" t="str">
        <f t="shared" si="39"/>
        <v/>
      </c>
      <c r="AN468" s="97" t="str">
        <f t="shared" si="40"/>
        <v/>
      </c>
      <c r="AO468" s="97" t="str">
        <f t="shared" si="41"/>
        <v/>
      </c>
      <c r="AP468" s="97" t="str">
        <f t="shared" si="42"/>
        <v/>
      </c>
      <c r="AQ468" s="122" t="str">
        <f t="shared" si="43"/>
        <v/>
      </c>
      <c r="AR468" s="39"/>
      <c r="AS468" s="234"/>
      <c r="AT468" s="39"/>
    </row>
    <row r="469" spans="2:46" ht="13.5" customHeight="1" x14ac:dyDescent="0.15">
      <c r="B469" s="290"/>
      <c r="C469" s="29" t="s">
        <v>35</v>
      </c>
      <c r="D469" s="187"/>
      <c r="E469" s="58"/>
      <c r="F469" s="188"/>
      <c r="G469" s="188"/>
      <c r="H469" s="188"/>
      <c r="I469" s="64"/>
      <c r="J469" s="64"/>
      <c r="K469" s="189"/>
      <c r="L469" s="259"/>
      <c r="M469" s="259"/>
      <c r="N469" s="58"/>
      <c r="O469" s="30"/>
      <c r="P469" s="58"/>
      <c r="Q469" s="30"/>
      <c r="R469" s="134"/>
      <c r="S469" s="206"/>
      <c r="T469" s="290"/>
      <c r="U469" s="29" t="s">
        <v>35</v>
      </c>
      <c r="V469" s="187"/>
      <c r="W469" s="58"/>
      <c r="X469" s="188"/>
      <c r="Y469" s="188"/>
      <c r="Z469" s="188"/>
      <c r="AA469" s="64"/>
      <c r="AB469" s="64"/>
      <c r="AC469" s="189"/>
      <c r="AD469" s="259"/>
      <c r="AE469" s="259"/>
      <c r="AF469" s="58"/>
      <c r="AG469" s="30"/>
      <c r="AH469" s="58"/>
      <c r="AI469" s="30"/>
      <c r="AJ469" s="134"/>
      <c r="AK469" s="208"/>
      <c r="AL469" s="290"/>
      <c r="AM469" s="88" t="str">
        <f t="shared" si="39"/>
        <v/>
      </c>
      <c r="AN469" s="123" t="str">
        <f t="shared" si="40"/>
        <v/>
      </c>
      <c r="AO469" s="123" t="str">
        <f t="shared" si="41"/>
        <v/>
      </c>
      <c r="AP469" s="123" t="str">
        <f t="shared" si="42"/>
        <v/>
      </c>
      <c r="AQ469" s="89" t="str">
        <f t="shared" si="43"/>
        <v/>
      </c>
      <c r="AR469" s="39"/>
      <c r="AS469" s="234"/>
      <c r="AT469" s="39"/>
    </row>
    <row r="470" spans="2:46" ht="13.5" customHeight="1" x14ac:dyDescent="0.15">
      <c r="B470" s="290"/>
      <c r="C470" s="29" t="s">
        <v>36</v>
      </c>
      <c r="D470" s="187"/>
      <c r="E470" s="58"/>
      <c r="F470" s="188"/>
      <c r="G470" s="188"/>
      <c r="H470" s="188"/>
      <c r="I470" s="64"/>
      <c r="J470" s="64"/>
      <c r="K470" s="189"/>
      <c r="L470" s="259"/>
      <c r="M470" s="259"/>
      <c r="N470" s="58"/>
      <c r="O470" s="30"/>
      <c r="P470" s="58"/>
      <c r="Q470" s="30"/>
      <c r="R470" s="134"/>
      <c r="S470" s="206"/>
      <c r="T470" s="290"/>
      <c r="U470" s="29" t="s">
        <v>36</v>
      </c>
      <c r="V470" s="187"/>
      <c r="W470" s="58"/>
      <c r="X470" s="188"/>
      <c r="Y470" s="188"/>
      <c r="Z470" s="188"/>
      <c r="AA470" s="64"/>
      <c r="AB470" s="64"/>
      <c r="AC470" s="189"/>
      <c r="AD470" s="259"/>
      <c r="AE470" s="259"/>
      <c r="AF470" s="58"/>
      <c r="AG470" s="30"/>
      <c r="AH470" s="58"/>
      <c r="AI470" s="30"/>
      <c r="AJ470" s="134"/>
      <c r="AK470" s="208"/>
      <c r="AL470" s="290"/>
      <c r="AM470" s="88" t="str">
        <f t="shared" si="39"/>
        <v/>
      </c>
      <c r="AN470" s="123" t="str">
        <f t="shared" si="40"/>
        <v/>
      </c>
      <c r="AO470" s="123" t="str">
        <f t="shared" si="41"/>
        <v/>
      </c>
      <c r="AP470" s="123" t="str">
        <f t="shared" si="42"/>
        <v/>
      </c>
      <c r="AQ470" s="89" t="str">
        <f t="shared" si="43"/>
        <v/>
      </c>
      <c r="AR470" s="39"/>
      <c r="AS470" s="234"/>
      <c r="AT470" s="39"/>
    </row>
    <row r="471" spans="2:46" ht="13.5" customHeight="1" x14ac:dyDescent="0.15">
      <c r="B471" s="290"/>
      <c r="C471" s="29" t="s">
        <v>38</v>
      </c>
      <c r="D471" s="187"/>
      <c r="E471" s="58"/>
      <c r="F471" s="188"/>
      <c r="G471" s="188"/>
      <c r="H471" s="188"/>
      <c r="I471" s="64"/>
      <c r="J471" s="64"/>
      <c r="K471" s="189"/>
      <c r="L471" s="259"/>
      <c r="M471" s="259"/>
      <c r="N471" s="58"/>
      <c r="O471" s="30"/>
      <c r="P471" s="58"/>
      <c r="Q471" s="30"/>
      <c r="R471" s="134"/>
      <c r="S471" s="206"/>
      <c r="T471" s="290"/>
      <c r="U471" s="29" t="s">
        <v>38</v>
      </c>
      <c r="V471" s="187"/>
      <c r="W471" s="58"/>
      <c r="X471" s="188"/>
      <c r="Y471" s="188"/>
      <c r="Z471" s="188"/>
      <c r="AA471" s="64"/>
      <c r="AB471" s="64"/>
      <c r="AC471" s="189"/>
      <c r="AD471" s="259"/>
      <c r="AE471" s="259"/>
      <c r="AF471" s="58"/>
      <c r="AG471" s="30"/>
      <c r="AH471" s="58"/>
      <c r="AI471" s="30"/>
      <c r="AJ471" s="134"/>
      <c r="AK471" s="208"/>
      <c r="AL471" s="290"/>
      <c r="AM471" s="88" t="str">
        <f t="shared" si="39"/>
        <v/>
      </c>
      <c r="AN471" s="123" t="str">
        <f t="shared" si="40"/>
        <v/>
      </c>
      <c r="AO471" s="123" t="str">
        <f t="shared" si="41"/>
        <v/>
      </c>
      <c r="AP471" s="123" t="str">
        <f t="shared" si="42"/>
        <v/>
      </c>
      <c r="AQ471" s="89" t="str">
        <f t="shared" si="43"/>
        <v/>
      </c>
      <c r="AR471" s="39"/>
      <c r="AS471" s="234"/>
      <c r="AT471" s="39"/>
    </row>
    <row r="472" spans="2:46" ht="13.5" customHeight="1" thickBot="1" x14ac:dyDescent="0.2">
      <c r="B472" s="291"/>
      <c r="C472" s="29"/>
      <c r="D472" s="187"/>
      <c r="E472" s="58"/>
      <c r="F472" s="190"/>
      <c r="G472" s="190"/>
      <c r="H472" s="190"/>
      <c r="I472" s="58"/>
      <c r="J472" s="58"/>
      <c r="K472" s="189"/>
      <c r="L472" s="259"/>
      <c r="M472" s="259"/>
      <c r="N472" s="58"/>
      <c r="O472" s="30"/>
      <c r="P472" s="58"/>
      <c r="Q472" s="30"/>
      <c r="R472" s="185"/>
      <c r="S472" s="206"/>
      <c r="T472" s="291"/>
      <c r="U472" s="29"/>
      <c r="V472" s="187"/>
      <c r="W472" s="58"/>
      <c r="X472" s="190"/>
      <c r="Y472" s="190"/>
      <c r="Z472" s="190"/>
      <c r="AA472" s="58"/>
      <c r="AB472" s="58"/>
      <c r="AC472" s="189"/>
      <c r="AD472" s="259"/>
      <c r="AE472" s="259"/>
      <c r="AF472" s="58"/>
      <c r="AG472" s="30"/>
      <c r="AH472" s="58"/>
      <c r="AI472" s="30"/>
      <c r="AJ472" s="185"/>
      <c r="AK472" s="208"/>
      <c r="AL472" s="291"/>
      <c r="AM472" s="124" t="str">
        <f t="shared" si="39"/>
        <v/>
      </c>
      <c r="AN472" s="125" t="str">
        <f t="shared" si="40"/>
        <v/>
      </c>
      <c r="AO472" s="125" t="str">
        <f t="shared" si="41"/>
        <v/>
      </c>
      <c r="AP472" s="125" t="str">
        <f t="shared" si="42"/>
        <v/>
      </c>
      <c r="AQ472" s="126" t="str">
        <f t="shared" si="43"/>
        <v/>
      </c>
      <c r="AR472" s="39"/>
      <c r="AS472" s="234"/>
      <c r="AT472" s="39"/>
    </row>
    <row r="473" spans="2:46" ht="13.5" customHeight="1" x14ac:dyDescent="0.15">
      <c r="B473" s="289" t="s">
        <v>160</v>
      </c>
      <c r="C473" s="27" t="s">
        <v>34</v>
      </c>
      <c r="D473" s="41"/>
      <c r="E473" s="57"/>
      <c r="F473" s="98"/>
      <c r="G473" s="98"/>
      <c r="H473" s="98"/>
      <c r="I473" s="62"/>
      <c r="J473" s="62"/>
      <c r="K473" s="63"/>
      <c r="L473" s="258"/>
      <c r="M473" s="258"/>
      <c r="N473" s="57"/>
      <c r="O473" s="28"/>
      <c r="P473" s="57"/>
      <c r="Q473" s="28"/>
      <c r="R473" s="133"/>
      <c r="S473" s="206"/>
      <c r="T473" s="289" t="s">
        <v>160</v>
      </c>
      <c r="U473" s="27" t="s">
        <v>34</v>
      </c>
      <c r="V473" s="41"/>
      <c r="W473" s="57"/>
      <c r="X473" s="98"/>
      <c r="Y473" s="98"/>
      <c r="Z473" s="98"/>
      <c r="AA473" s="62"/>
      <c r="AB473" s="62"/>
      <c r="AC473" s="63"/>
      <c r="AD473" s="258"/>
      <c r="AE473" s="258"/>
      <c r="AF473" s="57"/>
      <c r="AG473" s="28"/>
      <c r="AH473" s="57"/>
      <c r="AI473" s="28"/>
      <c r="AJ473" s="133"/>
      <c r="AK473" s="208"/>
      <c r="AL473" s="289" t="s">
        <v>160</v>
      </c>
      <c r="AM473" s="121" t="str">
        <f t="shared" si="39"/>
        <v/>
      </c>
      <c r="AN473" s="97" t="str">
        <f t="shared" si="40"/>
        <v/>
      </c>
      <c r="AO473" s="97" t="str">
        <f t="shared" si="41"/>
        <v/>
      </c>
      <c r="AP473" s="97" t="str">
        <f t="shared" si="42"/>
        <v/>
      </c>
      <c r="AQ473" s="122" t="str">
        <f t="shared" si="43"/>
        <v/>
      </c>
      <c r="AR473" s="39"/>
      <c r="AS473" s="234"/>
      <c r="AT473" s="39"/>
    </row>
    <row r="474" spans="2:46" ht="13.5" customHeight="1" x14ac:dyDescent="0.15">
      <c r="B474" s="290"/>
      <c r="C474" s="29" t="s">
        <v>35</v>
      </c>
      <c r="D474" s="187"/>
      <c r="E474" s="58"/>
      <c r="F474" s="188"/>
      <c r="G474" s="188"/>
      <c r="H474" s="188"/>
      <c r="I474" s="64"/>
      <c r="J474" s="64"/>
      <c r="K474" s="189"/>
      <c r="L474" s="259"/>
      <c r="M474" s="259"/>
      <c r="N474" s="58"/>
      <c r="O474" s="30"/>
      <c r="P474" s="58"/>
      <c r="Q474" s="30"/>
      <c r="R474" s="134"/>
      <c r="S474" s="206"/>
      <c r="T474" s="290"/>
      <c r="U474" s="29" t="s">
        <v>35</v>
      </c>
      <c r="V474" s="187"/>
      <c r="W474" s="58"/>
      <c r="X474" s="188"/>
      <c r="Y474" s="188"/>
      <c r="Z474" s="188"/>
      <c r="AA474" s="64"/>
      <c r="AB474" s="64"/>
      <c r="AC474" s="189"/>
      <c r="AD474" s="259"/>
      <c r="AE474" s="259"/>
      <c r="AF474" s="58"/>
      <c r="AG474" s="30"/>
      <c r="AH474" s="58"/>
      <c r="AI474" s="30"/>
      <c r="AJ474" s="134"/>
      <c r="AK474" s="208"/>
      <c r="AL474" s="290"/>
      <c r="AM474" s="88" t="str">
        <f t="shared" si="39"/>
        <v/>
      </c>
      <c r="AN474" s="123" t="str">
        <f t="shared" si="40"/>
        <v/>
      </c>
      <c r="AO474" s="123" t="str">
        <f t="shared" si="41"/>
        <v/>
      </c>
      <c r="AP474" s="123" t="str">
        <f t="shared" si="42"/>
        <v/>
      </c>
      <c r="AQ474" s="89" t="str">
        <f t="shared" si="43"/>
        <v/>
      </c>
      <c r="AR474" s="39"/>
      <c r="AS474" s="234"/>
      <c r="AT474" s="39"/>
    </row>
    <row r="475" spans="2:46" ht="13.5" customHeight="1" x14ac:dyDescent="0.15">
      <c r="B475" s="290"/>
      <c r="C475" s="29" t="s">
        <v>36</v>
      </c>
      <c r="D475" s="187"/>
      <c r="E475" s="58"/>
      <c r="F475" s="188"/>
      <c r="G475" s="188"/>
      <c r="H475" s="188"/>
      <c r="I475" s="64"/>
      <c r="J475" s="64"/>
      <c r="K475" s="189"/>
      <c r="L475" s="259"/>
      <c r="M475" s="259"/>
      <c r="N475" s="58"/>
      <c r="O475" s="30"/>
      <c r="P475" s="58"/>
      <c r="Q475" s="30"/>
      <c r="R475" s="134"/>
      <c r="S475" s="206"/>
      <c r="T475" s="290"/>
      <c r="U475" s="29" t="s">
        <v>36</v>
      </c>
      <c r="V475" s="187"/>
      <c r="W475" s="58"/>
      <c r="X475" s="188"/>
      <c r="Y475" s="188"/>
      <c r="Z475" s="188"/>
      <c r="AA475" s="64"/>
      <c r="AB475" s="64"/>
      <c r="AC475" s="189"/>
      <c r="AD475" s="259"/>
      <c r="AE475" s="259"/>
      <c r="AF475" s="58"/>
      <c r="AG475" s="30"/>
      <c r="AH475" s="58"/>
      <c r="AI475" s="30"/>
      <c r="AJ475" s="134"/>
      <c r="AK475" s="208"/>
      <c r="AL475" s="290"/>
      <c r="AM475" s="88" t="str">
        <f t="shared" si="39"/>
        <v/>
      </c>
      <c r="AN475" s="123" t="str">
        <f t="shared" si="40"/>
        <v/>
      </c>
      <c r="AO475" s="123" t="str">
        <f t="shared" si="41"/>
        <v/>
      </c>
      <c r="AP475" s="123" t="str">
        <f t="shared" si="42"/>
        <v/>
      </c>
      <c r="AQ475" s="89" t="str">
        <f t="shared" si="43"/>
        <v/>
      </c>
      <c r="AR475" s="39"/>
      <c r="AS475" s="234"/>
      <c r="AT475" s="39"/>
    </row>
    <row r="476" spans="2:46" ht="13.5" customHeight="1" x14ac:dyDescent="0.15">
      <c r="B476" s="290"/>
      <c r="C476" s="29" t="s">
        <v>38</v>
      </c>
      <c r="D476" s="187"/>
      <c r="E476" s="58"/>
      <c r="F476" s="188"/>
      <c r="G476" s="188"/>
      <c r="H476" s="188"/>
      <c r="I476" s="64"/>
      <c r="J476" s="64"/>
      <c r="K476" s="189"/>
      <c r="L476" s="259"/>
      <c r="M476" s="259"/>
      <c r="N476" s="58"/>
      <c r="O476" s="30"/>
      <c r="P476" s="58"/>
      <c r="Q476" s="30"/>
      <c r="R476" s="134"/>
      <c r="S476" s="206"/>
      <c r="T476" s="290"/>
      <c r="U476" s="29" t="s">
        <v>38</v>
      </c>
      <c r="V476" s="187"/>
      <c r="W476" s="58"/>
      <c r="X476" s="188"/>
      <c r="Y476" s="188"/>
      <c r="Z476" s="188"/>
      <c r="AA476" s="64"/>
      <c r="AB476" s="64"/>
      <c r="AC476" s="189"/>
      <c r="AD476" s="259"/>
      <c r="AE476" s="259"/>
      <c r="AF476" s="58"/>
      <c r="AG476" s="30"/>
      <c r="AH476" s="58"/>
      <c r="AI476" s="30"/>
      <c r="AJ476" s="134"/>
      <c r="AK476" s="208"/>
      <c r="AL476" s="290"/>
      <c r="AM476" s="88" t="str">
        <f t="shared" si="39"/>
        <v/>
      </c>
      <c r="AN476" s="123" t="str">
        <f t="shared" si="40"/>
        <v/>
      </c>
      <c r="AO476" s="123" t="str">
        <f t="shared" si="41"/>
        <v/>
      </c>
      <c r="AP476" s="123" t="str">
        <f t="shared" si="42"/>
        <v/>
      </c>
      <c r="AQ476" s="89" t="str">
        <f t="shared" si="43"/>
        <v/>
      </c>
      <c r="AR476" s="39"/>
      <c r="AS476" s="234"/>
      <c r="AT476" s="39"/>
    </row>
    <row r="477" spans="2:46" ht="13.5" customHeight="1" thickBot="1" x14ac:dyDescent="0.2">
      <c r="B477" s="291"/>
      <c r="C477" s="29"/>
      <c r="D477" s="187"/>
      <c r="E477" s="58"/>
      <c r="F477" s="190"/>
      <c r="G477" s="190"/>
      <c r="H477" s="190"/>
      <c r="I477" s="58"/>
      <c r="J477" s="58"/>
      <c r="K477" s="189"/>
      <c r="L477" s="259"/>
      <c r="M477" s="259"/>
      <c r="N477" s="58"/>
      <c r="O477" s="30"/>
      <c r="P477" s="58"/>
      <c r="Q477" s="30"/>
      <c r="R477" s="185"/>
      <c r="S477" s="206"/>
      <c r="T477" s="291"/>
      <c r="U477" s="29"/>
      <c r="V477" s="187"/>
      <c r="W477" s="58"/>
      <c r="X477" s="190"/>
      <c r="Y477" s="190"/>
      <c r="Z477" s="190"/>
      <c r="AA477" s="58"/>
      <c r="AB477" s="58"/>
      <c r="AC477" s="189"/>
      <c r="AD477" s="259"/>
      <c r="AE477" s="259"/>
      <c r="AF477" s="58"/>
      <c r="AG477" s="30"/>
      <c r="AH477" s="58"/>
      <c r="AI477" s="30"/>
      <c r="AJ477" s="185"/>
      <c r="AK477" s="208"/>
      <c r="AL477" s="291"/>
      <c r="AM477" s="124" t="str">
        <f t="shared" si="39"/>
        <v/>
      </c>
      <c r="AN477" s="125" t="str">
        <f t="shared" si="40"/>
        <v/>
      </c>
      <c r="AO477" s="125" t="str">
        <f t="shared" si="41"/>
        <v/>
      </c>
      <c r="AP477" s="125" t="str">
        <f t="shared" si="42"/>
        <v/>
      </c>
      <c r="AQ477" s="126" t="str">
        <f t="shared" si="43"/>
        <v/>
      </c>
      <c r="AR477" s="39"/>
      <c r="AS477" s="234"/>
      <c r="AT477" s="39"/>
    </row>
    <row r="478" spans="2:46" ht="13.5" customHeight="1" x14ac:dyDescent="0.15">
      <c r="B478" s="289" t="s">
        <v>161</v>
      </c>
      <c r="C478" s="27" t="s">
        <v>34</v>
      </c>
      <c r="D478" s="41"/>
      <c r="E478" s="57"/>
      <c r="F478" s="98"/>
      <c r="G478" s="98"/>
      <c r="H478" s="98"/>
      <c r="I478" s="62"/>
      <c r="J478" s="62"/>
      <c r="K478" s="63"/>
      <c r="L478" s="258"/>
      <c r="M478" s="258"/>
      <c r="N478" s="57"/>
      <c r="O478" s="28"/>
      <c r="P478" s="57"/>
      <c r="Q478" s="28"/>
      <c r="R478" s="133"/>
      <c r="S478" s="206"/>
      <c r="T478" s="289" t="s">
        <v>161</v>
      </c>
      <c r="U478" s="27" t="s">
        <v>34</v>
      </c>
      <c r="V478" s="41"/>
      <c r="W478" s="57"/>
      <c r="X478" s="98"/>
      <c r="Y478" s="98"/>
      <c r="Z478" s="98"/>
      <c r="AA478" s="62"/>
      <c r="AB478" s="62"/>
      <c r="AC478" s="63"/>
      <c r="AD478" s="258"/>
      <c r="AE478" s="258"/>
      <c r="AF478" s="57"/>
      <c r="AG478" s="28"/>
      <c r="AH478" s="57"/>
      <c r="AI478" s="28"/>
      <c r="AJ478" s="133"/>
      <c r="AK478" s="208"/>
      <c r="AL478" s="289" t="s">
        <v>161</v>
      </c>
      <c r="AM478" s="121" t="str">
        <f t="shared" si="39"/>
        <v/>
      </c>
      <c r="AN478" s="97" t="str">
        <f t="shared" si="40"/>
        <v/>
      </c>
      <c r="AO478" s="97" t="str">
        <f t="shared" si="41"/>
        <v/>
      </c>
      <c r="AP478" s="97" t="str">
        <f t="shared" si="42"/>
        <v/>
      </c>
      <c r="AQ478" s="122" t="str">
        <f t="shared" si="43"/>
        <v/>
      </c>
      <c r="AR478" s="39"/>
      <c r="AS478" s="234"/>
      <c r="AT478" s="39"/>
    </row>
    <row r="479" spans="2:46" ht="13.5" customHeight="1" x14ac:dyDescent="0.15">
      <c r="B479" s="290"/>
      <c r="C479" s="29" t="s">
        <v>35</v>
      </c>
      <c r="D479" s="187"/>
      <c r="E479" s="58"/>
      <c r="F479" s="188"/>
      <c r="G479" s="188"/>
      <c r="H479" s="188"/>
      <c r="I479" s="64"/>
      <c r="J479" s="64"/>
      <c r="K479" s="189"/>
      <c r="L479" s="259"/>
      <c r="M479" s="259"/>
      <c r="N479" s="58"/>
      <c r="O479" s="30"/>
      <c r="P479" s="58"/>
      <c r="Q479" s="30"/>
      <c r="R479" s="134"/>
      <c r="S479" s="206"/>
      <c r="T479" s="290"/>
      <c r="U479" s="29" t="s">
        <v>35</v>
      </c>
      <c r="V479" s="187"/>
      <c r="W479" s="58"/>
      <c r="X479" s="188"/>
      <c r="Y479" s="188"/>
      <c r="Z479" s="188"/>
      <c r="AA479" s="64"/>
      <c r="AB479" s="64"/>
      <c r="AC479" s="189"/>
      <c r="AD479" s="259"/>
      <c r="AE479" s="259"/>
      <c r="AF479" s="58"/>
      <c r="AG479" s="30"/>
      <c r="AH479" s="58"/>
      <c r="AI479" s="30"/>
      <c r="AJ479" s="134"/>
      <c r="AK479" s="208"/>
      <c r="AL479" s="290"/>
      <c r="AM479" s="88" t="str">
        <f t="shared" si="39"/>
        <v/>
      </c>
      <c r="AN479" s="123" t="str">
        <f t="shared" si="40"/>
        <v/>
      </c>
      <c r="AO479" s="123" t="str">
        <f t="shared" si="41"/>
        <v/>
      </c>
      <c r="AP479" s="123" t="str">
        <f t="shared" si="42"/>
        <v/>
      </c>
      <c r="AQ479" s="89" t="str">
        <f t="shared" si="43"/>
        <v/>
      </c>
      <c r="AR479" s="39"/>
      <c r="AS479" s="234"/>
      <c r="AT479" s="39"/>
    </row>
    <row r="480" spans="2:46" ht="13.5" customHeight="1" x14ac:dyDescent="0.15">
      <c r="B480" s="290"/>
      <c r="C480" s="29" t="s">
        <v>36</v>
      </c>
      <c r="D480" s="187"/>
      <c r="E480" s="58"/>
      <c r="F480" s="188"/>
      <c r="G480" s="188"/>
      <c r="H480" s="188"/>
      <c r="I480" s="64"/>
      <c r="J480" s="64"/>
      <c r="K480" s="189"/>
      <c r="L480" s="259"/>
      <c r="M480" s="259"/>
      <c r="N480" s="58"/>
      <c r="O480" s="30"/>
      <c r="P480" s="58"/>
      <c r="Q480" s="30"/>
      <c r="R480" s="134"/>
      <c r="S480" s="206"/>
      <c r="T480" s="290"/>
      <c r="U480" s="29" t="s">
        <v>36</v>
      </c>
      <c r="V480" s="187"/>
      <c r="W480" s="58"/>
      <c r="X480" s="188"/>
      <c r="Y480" s="188"/>
      <c r="Z480" s="188"/>
      <c r="AA480" s="64"/>
      <c r="AB480" s="64"/>
      <c r="AC480" s="189"/>
      <c r="AD480" s="259"/>
      <c r="AE480" s="259"/>
      <c r="AF480" s="58"/>
      <c r="AG480" s="30"/>
      <c r="AH480" s="58"/>
      <c r="AI480" s="30"/>
      <c r="AJ480" s="134"/>
      <c r="AK480" s="208"/>
      <c r="AL480" s="290"/>
      <c r="AM480" s="88" t="str">
        <f t="shared" si="39"/>
        <v/>
      </c>
      <c r="AN480" s="123" t="str">
        <f t="shared" si="40"/>
        <v/>
      </c>
      <c r="AO480" s="123" t="str">
        <f t="shared" si="41"/>
        <v/>
      </c>
      <c r="AP480" s="123" t="str">
        <f t="shared" si="42"/>
        <v/>
      </c>
      <c r="AQ480" s="89" t="str">
        <f t="shared" si="43"/>
        <v/>
      </c>
      <c r="AR480" s="39"/>
      <c r="AS480" s="234"/>
      <c r="AT480" s="39"/>
    </row>
    <row r="481" spans="2:46" ht="13.5" customHeight="1" x14ac:dyDescent="0.15">
      <c r="B481" s="290"/>
      <c r="C481" s="29" t="s">
        <v>38</v>
      </c>
      <c r="D481" s="187"/>
      <c r="E481" s="58"/>
      <c r="F481" s="188"/>
      <c r="G481" s="188"/>
      <c r="H481" s="188"/>
      <c r="I481" s="64"/>
      <c r="J481" s="64"/>
      <c r="K481" s="189"/>
      <c r="L481" s="259"/>
      <c r="M481" s="259"/>
      <c r="N481" s="58"/>
      <c r="O481" s="30"/>
      <c r="P481" s="58"/>
      <c r="Q481" s="30"/>
      <c r="R481" s="134"/>
      <c r="S481" s="206"/>
      <c r="T481" s="290"/>
      <c r="U481" s="29" t="s">
        <v>38</v>
      </c>
      <c r="V481" s="187"/>
      <c r="W481" s="58"/>
      <c r="X481" s="188"/>
      <c r="Y481" s="188"/>
      <c r="Z481" s="188"/>
      <c r="AA481" s="64"/>
      <c r="AB481" s="64"/>
      <c r="AC481" s="189"/>
      <c r="AD481" s="259"/>
      <c r="AE481" s="259"/>
      <c r="AF481" s="58"/>
      <c r="AG481" s="30"/>
      <c r="AH481" s="58"/>
      <c r="AI481" s="30"/>
      <c r="AJ481" s="134"/>
      <c r="AK481" s="208"/>
      <c r="AL481" s="290"/>
      <c r="AM481" s="88" t="str">
        <f t="shared" ref="AM481:AM544" si="44">IF(OR(X481="",F481=""),"",X481-F481)</f>
        <v/>
      </c>
      <c r="AN481" s="123" t="str">
        <f t="shared" ref="AN481:AN544" si="45">IF(OR(Y481="",G481=""),"",Y481-G481)</f>
        <v/>
      </c>
      <c r="AO481" s="123" t="str">
        <f t="shared" ref="AO481:AO544" si="46">IF(OR(Z481="",H481=""),"",Z481-H481)</f>
        <v/>
      </c>
      <c r="AP481" s="123" t="str">
        <f t="shared" ref="AP481:AP544" si="47">IF(OR(AA481="",I481=""),"",AA481-I481)</f>
        <v/>
      </c>
      <c r="AQ481" s="89" t="str">
        <f t="shared" ref="AQ481:AQ544" si="48">IF(OR(AB481="",J481=""),"",AB481-J481)</f>
        <v/>
      </c>
      <c r="AR481" s="39"/>
      <c r="AS481" s="234"/>
      <c r="AT481" s="39"/>
    </row>
    <row r="482" spans="2:46" ht="13.5" customHeight="1" thickBot="1" x14ac:dyDescent="0.2">
      <c r="B482" s="291"/>
      <c r="C482" s="29"/>
      <c r="D482" s="187"/>
      <c r="E482" s="58"/>
      <c r="F482" s="190"/>
      <c r="G482" s="190"/>
      <c r="H482" s="190"/>
      <c r="I482" s="58"/>
      <c r="J482" s="58"/>
      <c r="K482" s="189"/>
      <c r="L482" s="259"/>
      <c r="M482" s="259"/>
      <c r="N482" s="58"/>
      <c r="O482" s="30"/>
      <c r="P482" s="58"/>
      <c r="Q482" s="30"/>
      <c r="R482" s="185"/>
      <c r="S482" s="206"/>
      <c r="T482" s="291"/>
      <c r="U482" s="29"/>
      <c r="V482" s="187"/>
      <c r="W482" s="58"/>
      <c r="X482" s="190"/>
      <c r="Y482" s="190"/>
      <c r="Z482" s="190"/>
      <c r="AA482" s="58"/>
      <c r="AB482" s="58"/>
      <c r="AC482" s="189"/>
      <c r="AD482" s="259"/>
      <c r="AE482" s="259"/>
      <c r="AF482" s="58"/>
      <c r="AG482" s="30"/>
      <c r="AH482" s="58"/>
      <c r="AI482" s="30"/>
      <c r="AJ482" s="185"/>
      <c r="AK482" s="208"/>
      <c r="AL482" s="291"/>
      <c r="AM482" s="124" t="str">
        <f t="shared" si="44"/>
        <v/>
      </c>
      <c r="AN482" s="125" t="str">
        <f t="shared" si="45"/>
        <v/>
      </c>
      <c r="AO482" s="125" t="str">
        <f t="shared" si="46"/>
        <v/>
      </c>
      <c r="AP482" s="125" t="str">
        <f t="shared" si="47"/>
        <v/>
      </c>
      <c r="AQ482" s="126" t="str">
        <f t="shared" si="48"/>
        <v/>
      </c>
      <c r="AR482" s="39"/>
      <c r="AS482" s="234"/>
      <c r="AT482" s="39"/>
    </row>
    <row r="483" spans="2:46" ht="13.5" customHeight="1" x14ac:dyDescent="0.15">
      <c r="B483" s="289" t="s">
        <v>162</v>
      </c>
      <c r="C483" s="27" t="s">
        <v>34</v>
      </c>
      <c r="D483" s="41"/>
      <c r="E483" s="57"/>
      <c r="F483" s="98"/>
      <c r="G483" s="98"/>
      <c r="H483" s="98"/>
      <c r="I483" s="62"/>
      <c r="J483" s="62"/>
      <c r="K483" s="63"/>
      <c r="L483" s="258"/>
      <c r="M483" s="258"/>
      <c r="N483" s="57"/>
      <c r="O483" s="28"/>
      <c r="P483" s="57"/>
      <c r="Q483" s="28"/>
      <c r="R483" s="133"/>
      <c r="S483" s="206"/>
      <c r="T483" s="289" t="s">
        <v>162</v>
      </c>
      <c r="U483" s="27" t="s">
        <v>34</v>
      </c>
      <c r="V483" s="41"/>
      <c r="W483" s="57"/>
      <c r="X483" s="98"/>
      <c r="Y483" s="98"/>
      <c r="Z483" s="98"/>
      <c r="AA483" s="62"/>
      <c r="AB483" s="62"/>
      <c r="AC483" s="63"/>
      <c r="AD483" s="258"/>
      <c r="AE483" s="258"/>
      <c r="AF483" s="57"/>
      <c r="AG483" s="28"/>
      <c r="AH483" s="57"/>
      <c r="AI483" s="28"/>
      <c r="AJ483" s="133"/>
      <c r="AK483" s="208"/>
      <c r="AL483" s="289" t="s">
        <v>162</v>
      </c>
      <c r="AM483" s="121" t="str">
        <f t="shared" si="44"/>
        <v/>
      </c>
      <c r="AN483" s="97" t="str">
        <f t="shared" si="45"/>
        <v/>
      </c>
      <c r="AO483" s="97" t="str">
        <f t="shared" si="46"/>
        <v/>
      </c>
      <c r="AP483" s="97" t="str">
        <f t="shared" si="47"/>
        <v/>
      </c>
      <c r="AQ483" s="122" t="str">
        <f t="shared" si="48"/>
        <v/>
      </c>
      <c r="AR483" s="39"/>
      <c r="AS483" s="234"/>
      <c r="AT483" s="39"/>
    </row>
    <row r="484" spans="2:46" ht="13.5" customHeight="1" x14ac:dyDescent="0.15">
      <c r="B484" s="290"/>
      <c r="C484" s="29" t="s">
        <v>35</v>
      </c>
      <c r="D484" s="187"/>
      <c r="E484" s="58"/>
      <c r="F484" s="188"/>
      <c r="G484" s="188"/>
      <c r="H484" s="188"/>
      <c r="I484" s="64"/>
      <c r="J484" s="64"/>
      <c r="K484" s="189"/>
      <c r="L484" s="259"/>
      <c r="M484" s="259"/>
      <c r="N484" s="58"/>
      <c r="O484" s="30"/>
      <c r="P484" s="58"/>
      <c r="Q484" s="30"/>
      <c r="R484" s="134"/>
      <c r="S484" s="206"/>
      <c r="T484" s="290"/>
      <c r="U484" s="29" t="s">
        <v>35</v>
      </c>
      <c r="V484" s="187"/>
      <c r="W484" s="58"/>
      <c r="X484" s="188"/>
      <c r="Y484" s="188"/>
      <c r="Z484" s="188"/>
      <c r="AA484" s="64"/>
      <c r="AB484" s="64"/>
      <c r="AC484" s="189"/>
      <c r="AD484" s="259"/>
      <c r="AE484" s="259"/>
      <c r="AF484" s="58"/>
      <c r="AG484" s="30"/>
      <c r="AH484" s="58"/>
      <c r="AI484" s="30"/>
      <c r="AJ484" s="134"/>
      <c r="AK484" s="208"/>
      <c r="AL484" s="290"/>
      <c r="AM484" s="88" t="str">
        <f t="shared" si="44"/>
        <v/>
      </c>
      <c r="AN484" s="123" t="str">
        <f t="shared" si="45"/>
        <v/>
      </c>
      <c r="AO484" s="123" t="str">
        <f t="shared" si="46"/>
        <v/>
      </c>
      <c r="AP484" s="123" t="str">
        <f t="shared" si="47"/>
        <v/>
      </c>
      <c r="AQ484" s="89" t="str">
        <f t="shared" si="48"/>
        <v/>
      </c>
      <c r="AR484" s="39"/>
      <c r="AS484" s="234"/>
      <c r="AT484" s="39"/>
    </row>
    <row r="485" spans="2:46" ht="13.5" customHeight="1" x14ac:dyDescent="0.15">
      <c r="B485" s="290"/>
      <c r="C485" s="29" t="s">
        <v>36</v>
      </c>
      <c r="D485" s="187"/>
      <c r="E485" s="58"/>
      <c r="F485" s="188"/>
      <c r="G485" s="188"/>
      <c r="H485" s="188"/>
      <c r="I485" s="64"/>
      <c r="J485" s="64"/>
      <c r="K485" s="189"/>
      <c r="L485" s="259"/>
      <c r="M485" s="259"/>
      <c r="N485" s="58"/>
      <c r="O485" s="30"/>
      <c r="P485" s="58"/>
      <c r="Q485" s="30"/>
      <c r="R485" s="134"/>
      <c r="S485" s="206"/>
      <c r="T485" s="290"/>
      <c r="U485" s="29" t="s">
        <v>36</v>
      </c>
      <c r="V485" s="187"/>
      <c r="W485" s="58"/>
      <c r="X485" s="188"/>
      <c r="Y485" s="188"/>
      <c r="Z485" s="188"/>
      <c r="AA485" s="64"/>
      <c r="AB485" s="64"/>
      <c r="AC485" s="189"/>
      <c r="AD485" s="259"/>
      <c r="AE485" s="259"/>
      <c r="AF485" s="58"/>
      <c r="AG485" s="30"/>
      <c r="AH485" s="58"/>
      <c r="AI485" s="30"/>
      <c r="AJ485" s="134"/>
      <c r="AK485" s="208"/>
      <c r="AL485" s="290"/>
      <c r="AM485" s="88" t="str">
        <f t="shared" si="44"/>
        <v/>
      </c>
      <c r="AN485" s="123" t="str">
        <f t="shared" si="45"/>
        <v/>
      </c>
      <c r="AO485" s="123" t="str">
        <f t="shared" si="46"/>
        <v/>
      </c>
      <c r="AP485" s="123" t="str">
        <f t="shared" si="47"/>
        <v/>
      </c>
      <c r="AQ485" s="89" t="str">
        <f t="shared" si="48"/>
        <v/>
      </c>
      <c r="AR485" s="39"/>
      <c r="AS485" s="234"/>
      <c r="AT485" s="39"/>
    </row>
    <row r="486" spans="2:46" ht="13.5" customHeight="1" x14ac:dyDescent="0.15">
      <c r="B486" s="290"/>
      <c r="C486" s="29" t="s">
        <v>38</v>
      </c>
      <c r="D486" s="187"/>
      <c r="E486" s="58"/>
      <c r="F486" s="188"/>
      <c r="G486" s="188"/>
      <c r="H486" s="188"/>
      <c r="I486" s="64"/>
      <c r="J486" s="64"/>
      <c r="K486" s="189"/>
      <c r="L486" s="259"/>
      <c r="M486" s="259"/>
      <c r="N486" s="58"/>
      <c r="O486" s="30"/>
      <c r="P486" s="58"/>
      <c r="Q486" s="30"/>
      <c r="R486" s="134"/>
      <c r="S486" s="206"/>
      <c r="T486" s="290"/>
      <c r="U486" s="29" t="s">
        <v>38</v>
      </c>
      <c r="V486" s="187"/>
      <c r="W486" s="58"/>
      <c r="X486" s="188"/>
      <c r="Y486" s="188"/>
      <c r="Z486" s="188"/>
      <c r="AA486" s="64"/>
      <c r="AB486" s="64"/>
      <c r="AC486" s="189"/>
      <c r="AD486" s="259"/>
      <c r="AE486" s="259"/>
      <c r="AF486" s="58"/>
      <c r="AG486" s="30"/>
      <c r="AH486" s="58"/>
      <c r="AI486" s="30"/>
      <c r="AJ486" s="134"/>
      <c r="AK486" s="208"/>
      <c r="AL486" s="290"/>
      <c r="AM486" s="88" t="str">
        <f t="shared" si="44"/>
        <v/>
      </c>
      <c r="AN486" s="123" t="str">
        <f t="shared" si="45"/>
        <v/>
      </c>
      <c r="AO486" s="123" t="str">
        <f t="shared" si="46"/>
        <v/>
      </c>
      <c r="AP486" s="123" t="str">
        <f t="shared" si="47"/>
        <v/>
      </c>
      <c r="AQ486" s="89" t="str">
        <f t="shared" si="48"/>
        <v/>
      </c>
      <c r="AR486" s="39"/>
      <c r="AS486" s="234"/>
      <c r="AT486" s="39"/>
    </row>
    <row r="487" spans="2:46" ht="13.5" customHeight="1" thickBot="1" x14ac:dyDescent="0.2">
      <c r="B487" s="291"/>
      <c r="C487" s="29"/>
      <c r="D487" s="187"/>
      <c r="E487" s="58"/>
      <c r="F487" s="190"/>
      <c r="G487" s="190"/>
      <c r="H487" s="190"/>
      <c r="I487" s="58"/>
      <c r="J487" s="58"/>
      <c r="K487" s="189"/>
      <c r="L487" s="259"/>
      <c r="M487" s="259"/>
      <c r="N487" s="58"/>
      <c r="O487" s="30"/>
      <c r="P487" s="58"/>
      <c r="Q487" s="30"/>
      <c r="R487" s="185"/>
      <c r="S487" s="206"/>
      <c r="T487" s="291"/>
      <c r="U487" s="29"/>
      <c r="V487" s="187"/>
      <c r="W487" s="58"/>
      <c r="X487" s="190"/>
      <c r="Y487" s="190"/>
      <c r="Z487" s="190"/>
      <c r="AA487" s="58"/>
      <c r="AB487" s="58"/>
      <c r="AC487" s="189"/>
      <c r="AD487" s="259"/>
      <c r="AE487" s="259"/>
      <c r="AF487" s="58"/>
      <c r="AG487" s="30"/>
      <c r="AH487" s="58"/>
      <c r="AI487" s="30"/>
      <c r="AJ487" s="185"/>
      <c r="AK487" s="208"/>
      <c r="AL487" s="291"/>
      <c r="AM487" s="124" t="str">
        <f t="shared" si="44"/>
        <v/>
      </c>
      <c r="AN487" s="125" t="str">
        <f t="shared" si="45"/>
        <v/>
      </c>
      <c r="AO487" s="125" t="str">
        <f t="shared" si="46"/>
        <v/>
      </c>
      <c r="AP487" s="125" t="str">
        <f t="shared" si="47"/>
        <v/>
      </c>
      <c r="AQ487" s="126" t="str">
        <f t="shared" si="48"/>
        <v/>
      </c>
      <c r="AR487" s="39"/>
      <c r="AS487" s="234"/>
      <c r="AT487" s="39"/>
    </row>
    <row r="488" spans="2:46" ht="13.5" customHeight="1" x14ac:dyDescent="0.15">
      <c r="B488" s="289" t="s">
        <v>163</v>
      </c>
      <c r="C488" s="27" t="s">
        <v>34</v>
      </c>
      <c r="D488" s="41"/>
      <c r="E488" s="57"/>
      <c r="F488" s="98"/>
      <c r="G488" s="98"/>
      <c r="H488" s="98"/>
      <c r="I488" s="62"/>
      <c r="J488" s="62"/>
      <c r="K488" s="63"/>
      <c r="L488" s="258"/>
      <c r="M488" s="258"/>
      <c r="N488" s="57"/>
      <c r="O488" s="28"/>
      <c r="P488" s="57"/>
      <c r="Q488" s="28"/>
      <c r="R488" s="133"/>
      <c r="S488" s="206"/>
      <c r="T488" s="289" t="s">
        <v>163</v>
      </c>
      <c r="U488" s="27" t="s">
        <v>34</v>
      </c>
      <c r="V488" s="41"/>
      <c r="W488" s="57"/>
      <c r="X488" s="98"/>
      <c r="Y488" s="98"/>
      <c r="Z488" s="98"/>
      <c r="AA488" s="62"/>
      <c r="AB488" s="62"/>
      <c r="AC488" s="63"/>
      <c r="AD488" s="258"/>
      <c r="AE488" s="258"/>
      <c r="AF488" s="57"/>
      <c r="AG488" s="28"/>
      <c r="AH488" s="57"/>
      <c r="AI488" s="28"/>
      <c r="AJ488" s="133"/>
      <c r="AK488" s="208"/>
      <c r="AL488" s="289" t="s">
        <v>163</v>
      </c>
      <c r="AM488" s="121" t="str">
        <f t="shared" si="44"/>
        <v/>
      </c>
      <c r="AN488" s="97" t="str">
        <f t="shared" si="45"/>
        <v/>
      </c>
      <c r="AO488" s="97" t="str">
        <f t="shared" si="46"/>
        <v/>
      </c>
      <c r="AP488" s="97" t="str">
        <f t="shared" si="47"/>
        <v/>
      </c>
      <c r="AQ488" s="122" t="str">
        <f t="shared" si="48"/>
        <v/>
      </c>
      <c r="AR488" s="39"/>
      <c r="AS488" s="234"/>
      <c r="AT488" s="39"/>
    </row>
    <row r="489" spans="2:46" ht="13.5" customHeight="1" x14ac:dyDescent="0.15">
      <c r="B489" s="290"/>
      <c r="C489" s="29" t="s">
        <v>35</v>
      </c>
      <c r="D489" s="187"/>
      <c r="E489" s="58"/>
      <c r="F489" s="188"/>
      <c r="G489" s="188"/>
      <c r="H489" s="188"/>
      <c r="I489" s="64"/>
      <c r="J489" s="64"/>
      <c r="K489" s="189"/>
      <c r="L489" s="259"/>
      <c r="M489" s="259"/>
      <c r="N489" s="58"/>
      <c r="O489" s="30"/>
      <c r="P489" s="58"/>
      <c r="Q489" s="30"/>
      <c r="R489" s="134"/>
      <c r="S489" s="206"/>
      <c r="T489" s="290"/>
      <c r="U489" s="29" t="s">
        <v>35</v>
      </c>
      <c r="V489" s="187"/>
      <c r="W489" s="58"/>
      <c r="X489" s="188"/>
      <c r="Y489" s="188"/>
      <c r="Z489" s="188"/>
      <c r="AA489" s="64"/>
      <c r="AB489" s="64"/>
      <c r="AC489" s="189"/>
      <c r="AD489" s="259"/>
      <c r="AE489" s="259"/>
      <c r="AF489" s="58"/>
      <c r="AG489" s="30"/>
      <c r="AH489" s="58"/>
      <c r="AI489" s="30"/>
      <c r="AJ489" s="134"/>
      <c r="AK489" s="208"/>
      <c r="AL489" s="290"/>
      <c r="AM489" s="88" t="str">
        <f t="shared" si="44"/>
        <v/>
      </c>
      <c r="AN489" s="123" t="str">
        <f t="shared" si="45"/>
        <v/>
      </c>
      <c r="AO489" s="123" t="str">
        <f t="shared" si="46"/>
        <v/>
      </c>
      <c r="AP489" s="123" t="str">
        <f t="shared" si="47"/>
        <v/>
      </c>
      <c r="AQ489" s="89" t="str">
        <f t="shared" si="48"/>
        <v/>
      </c>
      <c r="AR489" s="39"/>
      <c r="AS489" s="234"/>
      <c r="AT489" s="39"/>
    </row>
    <row r="490" spans="2:46" ht="13.5" customHeight="1" x14ac:dyDescent="0.15">
      <c r="B490" s="290"/>
      <c r="C490" s="29" t="s">
        <v>36</v>
      </c>
      <c r="D490" s="187"/>
      <c r="E490" s="58"/>
      <c r="F490" s="188"/>
      <c r="G490" s="188"/>
      <c r="H490" s="188"/>
      <c r="I490" s="64"/>
      <c r="J490" s="64"/>
      <c r="K490" s="189"/>
      <c r="L490" s="259"/>
      <c r="M490" s="259"/>
      <c r="N490" s="58"/>
      <c r="O490" s="30"/>
      <c r="P490" s="58"/>
      <c r="Q490" s="30"/>
      <c r="R490" s="134"/>
      <c r="S490" s="206"/>
      <c r="T490" s="290"/>
      <c r="U490" s="29" t="s">
        <v>36</v>
      </c>
      <c r="V490" s="187"/>
      <c r="W490" s="58"/>
      <c r="X490" s="188"/>
      <c r="Y490" s="188"/>
      <c r="Z490" s="188"/>
      <c r="AA490" s="64"/>
      <c r="AB490" s="64"/>
      <c r="AC490" s="189"/>
      <c r="AD490" s="259"/>
      <c r="AE490" s="259"/>
      <c r="AF490" s="58"/>
      <c r="AG490" s="30"/>
      <c r="AH490" s="58"/>
      <c r="AI490" s="30"/>
      <c r="AJ490" s="134"/>
      <c r="AK490" s="208"/>
      <c r="AL490" s="290"/>
      <c r="AM490" s="88" t="str">
        <f t="shared" si="44"/>
        <v/>
      </c>
      <c r="AN490" s="123" t="str">
        <f t="shared" si="45"/>
        <v/>
      </c>
      <c r="AO490" s="123" t="str">
        <f t="shared" si="46"/>
        <v/>
      </c>
      <c r="AP490" s="123" t="str">
        <f t="shared" si="47"/>
        <v/>
      </c>
      <c r="AQ490" s="89" t="str">
        <f t="shared" si="48"/>
        <v/>
      </c>
      <c r="AR490" s="39"/>
      <c r="AS490" s="234"/>
      <c r="AT490" s="39"/>
    </row>
    <row r="491" spans="2:46" ht="13.5" customHeight="1" x14ac:dyDescent="0.15">
      <c r="B491" s="290"/>
      <c r="C491" s="29" t="s">
        <v>38</v>
      </c>
      <c r="D491" s="187"/>
      <c r="E491" s="58"/>
      <c r="F491" s="188"/>
      <c r="G491" s="188"/>
      <c r="H491" s="188"/>
      <c r="I491" s="64"/>
      <c r="J491" s="64"/>
      <c r="K491" s="189"/>
      <c r="L491" s="259"/>
      <c r="M491" s="259"/>
      <c r="N491" s="58"/>
      <c r="O491" s="30"/>
      <c r="P491" s="58"/>
      <c r="Q491" s="30"/>
      <c r="R491" s="134"/>
      <c r="S491" s="206"/>
      <c r="T491" s="290"/>
      <c r="U491" s="29" t="s">
        <v>38</v>
      </c>
      <c r="V491" s="187"/>
      <c r="W491" s="58"/>
      <c r="X491" s="188"/>
      <c r="Y491" s="188"/>
      <c r="Z491" s="188"/>
      <c r="AA491" s="64"/>
      <c r="AB491" s="64"/>
      <c r="AC491" s="189"/>
      <c r="AD491" s="259"/>
      <c r="AE491" s="259"/>
      <c r="AF491" s="58"/>
      <c r="AG491" s="30"/>
      <c r="AH491" s="58"/>
      <c r="AI491" s="30"/>
      <c r="AJ491" s="134"/>
      <c r="AK491" s="208"/>
      <c r="AL491" s="290"/>
      <c r="AM491" s="88" t="str">
        <f t="shared" si="44"/>
        <v/>
      </c>
      <c r="AN491" s="123" t="str">
        <f t="shared" si="45"/>
        <v/>
      </c>
      <c r="AO491" s="123" t="str">
        <f t="shared" si="46"/>
        <v/>
      </c>
      <c r="AP491" s="123" t="str">
        <f t="shared" si="47"/>
        <v/>
      </c>
      <c r="AQ491" s="89" t="str">
        <f t="shared" si="48"/>
        <v/>
      </c>
      <c r="AR491" s="39"/>
      <c r="AS491" s="234"/>
      <c r="AT491" s="39"/>
    </row>
    <row r="492" spans="2:46" ht="13.5" customHeight="1" thickBot="1" x14ac:dyDescent="0.2">
      <c r="B492" s="291"/>
      <c r="C492" s="29"/>
      <c r="D492" s="187"/>
      <c r="E492" s="58"/>
      <c r="F492" s="190"/>
      <c r="G492" s="190"/>
      <c r="H492" s="190"/>
      <c r="I492" s="58"/>
      <c r="J492" s="58"/>
      <c r="K492" s="189"/>
      <c r="L492" s="259"/>
      <c r="M492" s="259"/>
      <c r="N492" s="58"/>
      <c r="O492" s="30"/>
      <c r="P492" s="58"/>
      <c r="Q492" s="30"/>
      <c r="R492" s="185"/>
      <c r="S492" s="206"/>
      <c r="T492" s="291"/>
      <c r="U492" s="29"/>
      <c r="V492" s="187"/>
      <c r="W492" s="58"/>
      <c r="X492" s="190"/>
      <c r="Y492" s="190"/>
      <c r="Z492" s="190"/>
      <c r="AA492" s="58"/>
      <c r="AB492" s="58"/>
      <c r="AC492" s="189"/>
      <c r="AD492" s="259"/>
      <c r="AE492" s="259"/>
      <c r="AF492" s="58"/>
      <c r="AG492" s="30"/>
      <c r="AH492" s="58"/>
      <c r="AI492" s="30"/>
      <c r="AJ492" s="185"/>
      <c r="AK492" s="208"/>
      <c r="AL492" s="291"/>
      <c r="AM492" s="124" t="str">
        <f t="shared" si="44"/>
        <v/>
      </c>
      <c r="AN492" s="125" t="str">
        <f t="shared" si="45"/>
        <v/>
      </c>
      <c r="AO492" s="125" t="str">
        <f t="shared" si="46"/>
        <v/>
      </c>
      <c r="AP492" s="125" t="str">
        <f t="shared" si="47"/>
        <v/>
      </c>
      <c r="AQ492" s="126" t="str">
        <f t="shared" si="48"/>
        <v/>
      </c>
      <c r="AR492" s="39"/>
      <c r="AS492" s="234"/>
      <c r="AT492" s="39"/>
    </row>
    <row r="493" spans="2:46" ht="13.5" customHeight="1" x14ac:dyDescent="0.15">
      <c r="B493" s="289" t="s">
        <v>164</v>
      </c>
      <c r="C493" s="27" t="s">
        <v>34</v>
      </c>
      <c r="D493" s="41"/>
      <c r="E493" s="57"/>
      <c r="F493" s="98"/>
      <c r="G493" s="98"/>
      <c r="H493" s="98"/>
      <c r="I493" s="62"/>
      <c r="J493" s="62"/>
      <c r="K493" s="63"/>
      <c r="L493" s="258"/>
      <c r="M493" s="258"/>
      <c r="N493" s="57"/>
      <c r="O493" s="28"/>
      <c r="P493" s="57"/>
      <c r="Q493" s="28"/>
      <c r="R493" s="133"/>
      <c r="S493" s="206"/>
      <c r="T493" s="289" t="s">
        <v>164</v>
      </c>
      <c r="U493" s="27" t="s">
        <v>34</v>
      </c>
      <c r="V493" s="41"/>
      <c r="W493" s="57"/>
      <c r="X493" s="98"/>
      <c r="Y493" s="98"/>
      <c r="Z493" s="98"/>
      <c r="AA493" s="62"/>
      <c r="AB493" s="62"/>
      <c r="AC493" s="63"/>
      <c r="AD493" s="258"/>
      <c r="AE493" s="258"/>
      <c r="AF493" s="57"/>
      <c r="AG493" s="28"/>
      <c r="AH493" s="57"/>
      <c r="AI493" s="28"/>
      <c r="AJ493" s="133"/>
      <c r="AK493" s="208"/>
      <c r="AL493" s="289" t="s">
        <v>164</v>
      </c>
      <c r="AM493" s="121" t="str">
        <f t="shared" si="44"/>
        <v/>
      </c>
      <c r="AN493" s="97" t="str">
        <f t="shared" si="45"/>
        <v/>
      </c>
      <c r="AO493" s="97" t="str">
        <f t="shared" si="46"/>
        <v/>
      </c>
      <c r="AP493" s="97" t="str">
        <f t="shared" si="47"/>
        <v/>
      </c>
      <c r="AQ493" s="122" t="str">
        <f t="shared" si="48"/>
        <v/>
      </c>
      <c r="AR493" s="39"/>
      <c r="AS493" s="234"/>
      <c r="AT493" s="39"/>
    </row>
    <row r="494" spans="2:46" ht="13.5" customHeight="1" x14ac:dyDescent="0.15">
      <c r="B494" s="290"/>
      <c r="C494" s="29" t="s">
        <v>35</v>
      </c>
      <c r="D494" s="187"/>
      <c r="E494" s="58"/>
      <c r="F494" s="188"/>
      <c r="G494" s="188"/>
      <c r="H494" s="188"/>
      <c r="I494" s="64"/>
      <c r="J494" s="64"/>
      <c r="K494" s="189"/>
      <c r="L494" s="259"/>
      <c r="M494" s="259"/>
      <c r="N494" s="58"/>
      <c r="O494" s="30"/>
      <c r="P494" s="58"/>
      <c r="Q494" s="30"/>
      <c r="R494" s="134"/>
      <c r="S494" s="206"/>
      <c r="T494" s="290"/>
      <c r="U494" s="29" t="s">
        <v>35</v>
      </c>
      <c r="V494" s="187"/>
      <c r="W494" s="58"/>
      <c r="X494" s="188"/>
      <c r="Y494" s="188"/>
      <c r="Z494" s="188"/>
      <c r="AA494" s="64"/>
      <c r="AB494" s="64"/>
      <c r="AC494" s="189"/>
      <c r="AD494" s="259"/>
      <c r="AE494" s="259"/>
      <c r="AF494" s="58"/>
      <c r="AG494" s="30"/>
      <c r="AH494" s="58"/>
      <c r="AI494" s="30"/>
      <c r="AJ494" s="134"/>
      <c r="AK494" s="208"/>
      <c r="AL494" s="290"/>
      <c r="AM494" s="88" t="str">
        <f t="shared" si="44"/>
        <v/>
      </c>
      <c r="AN494" s="123" t="str">
        <f t="shared" si="45"/>
        <v/>
      </c>
      <c r="AO494" s="123" t="str">
        <f t="shared" si="46"/>
        <v/>
      </c>
      <c r="AP494" s="123" t="str">
        <f t="shared" si="47"/>
        <v/>
      </c>
      <c r="AQ494" s="89" t="str">
        <f t="shared" si="48"/>
        <v/>
      </c>
      <c r="AR494" s="39"/>
      <c r="AS494" s="234"/>
      <c r="AT494" s="39"/>
    </row>
    <row r="495" spans="2:46" ht="13.5" customHeight="1" x14ac:dyDescent="0.15">
      <c r="B495" s="290"/>
      <c r="C495" s="29" t="s">
        <v>36</v>
      </c>
      <c r="D495" s="187"/>
      <c r="E495" s="58"/>
      <c r="F495" s="188"/>
      <c r="G495" s="188"/>
      <c r="H495" s="188"/>
      <c r="I495" s="64"/>
      <c r="J495" s="64"/>
      <c r="K495" s="189"/>
      <c r="L495" s="259"/>
      <c r="M495" s="259"/>
      <c r="N495" s="58"/>
      <c r="O495" s="30"/>
      <c r="P495" s="58"/>
      <c r="Q495" s="30"/>
      <c r="R495" s="134"/>
      <c r="S495" s="206"/>
      <c r="T495" s="290"/>
      <c r="U495" s="29" t="s">
        <v>36</v>
      </c>
      <c r="V495" s="187"/>
      <c r="W495" s="58"/>
      <c r="X495" s="188"/>
      <c r="Y495" s="188"/>
      <c r="Z495" s="188"/>
      <c r="AA495" s="64"/>
      <c r="AB495" s="64"/>
      <c r="AC495" s="189"/>
      <c r="AD495" s="259"/>
      <c r="AE495" s="259"/>
      <c r="AF495" s="58"/>
      <c r="AG495" s="30"/>
      <c r="AH495" s="58"/>
      <c r="AI495" s="30"/>
      <c r="AJ495" s="134"/>
      <c r="AK495" s="208"/>
      <c r="AL495" s="290"/>
      <c r="AM495" s="88" t="str">
        <f t="shared" si="44"/>
        <v/>
      </c>
      <c r="AN495" s="123" t="str">
        <f t="shared" si="45"/>
        <v/>
      </c>
      <c r="AO495" s="123" t="str">
        <f t="shared" si="46"/>
        <v/>
      </c>
      <c r="AP495" s="123" t="str">
        <f t="shared" si="47"/>
        <v/>
      </c>
      <c r="AQ495" s="89" t="str">
        <f t="shared" si="48"/>
        <v/>
      </c>
      <c r="AR495" s="39"/>
      <c r="AS495" s="234"/>
      <c r="AT495" s="39"/>
    </row>
    <row r="496" spans="2:46" ht="13.5" customHeight="1" x14ac:dyDescent="0.15">
      <c r="B496" s="290"/>
      <c r="C496" s="29" t="s">
        <v>38</v>
      </c>
      <c r="D496" s="187"/>
      <c r="E496" s="58"/>
      <c r="F496" s="188"/>
      <c r="G496" s="188"/>
      <c r="H496" s="188"/>
      <c r="I496" s="64"/>
      <c r="J496" s="64"/>
      <c r="K496" s="189"/>
      <c r="L496" s="259"/>
      <c r="M496" s="259"/>
      <c r="N496" s="58"/>
      <c r="O496" s="30"/>
      <c r="P496" s="58"/>
      <c r="Q496" s="30"/>
      <c r="R496" s="134"/>
      <c r="S496" s="206"/>
      <c r="T496" s="290"/>
      <c r="U496" s="29" t="s">
        <v>38</v>
      </c>
      <c r="V496" s="187"/>
      <c r="W496" s="58"/>
      <c r="X496" s="188"/>
      <c r="Y496" s="188"/>
      <c r="Z496" s="188"/>
      <c r="AA496" s="64"/>
      <c r="AB496" s="64"/>
      <c r="AC496" s="189"/>
      <c r="AD496" s="259"/>
      <c r="AE496" s="259"/>
      <c r="AF496" s="58"/>
      <c r="AG496" s="30"/>
      <c r="AH496" s="58"/>
      <c r="AI496" s="30"/>
      <c r="AJ496" s="134"/>
      <c r="AK496" s="208"/>
      <c r="AL496" s="290"/>
      <c r="AM496" s="88" t="str">
        <f t="shared" si="44"/>
        <v/>
      </c>
      <c r="AN496" s="123" t="str">
        <f t="shared" si="45"/>
        <v/>
      </c>
      <c r="AO496" s="123" t="str">
        <f t="shared" si="46"/>
        <v/>
      </c>
      <c r="AP496" s="123" t="str">
        <f t="shared" si="47"/>
        <v/>
      </c>
      <c r="AQ496" s="89" t="str">
        <f t="shared" si="48"/>
        <v/>
      </c>
      <c r="AR496" s="39"/>
      <c r="AS496" s="234"/>
      <c r="AT496" s="39"/>
    </row>
    <row r="497" spans="2:46" ht="13.5" customHeight="1" thickBot="1" x14ac:dyDescent="0.2">
      <c r="B497" s="291"/>
      <c r="C497" s="29"/>
      <c r="D497" s="187"/>
      <c r="E497" s="58"/>
      <c r="F497" s="190"/>
      <c r="G497" s="190"/>
      <c r="H497" s="190"/>
      <c r="I497" s="58"/>
      <c r="J497" s="58"/>
      <c r="K497" s="189"/>
      <c r="L497" s="259"/>
      <c r="M497" s="259"/>
      <c r="N497" s="58"/>
      <c r="O497" s="30"/>
      <c r="P497" s="58"/>
      <c r="Q497" s="30"/>
      <c r="R497" s="185"/>
      <c r="S497" s="206"/>
      <c r="T497" s="291"/>
      <c r="U497" s="29"/>
      <c r="V497" s="187"/>
      <c r="W497" s="58"/>
      <c r="X497" s="190"/>
      <c r="Y497" s="190"/>
      <c r="Z497" s="190"/>
      <c r="AA497" s="58"/>
      <c r="AB497" s="58"/>
      <c r="AC497" s="189"/>
      <c r="AD497" s="259"/>
      <c r="AE497" s="259"/>
      <c r="AF497" s="58"/>
      <c r="AG497" s="30"/>
      <c r="AH497" s="58"/>
      <c r="AI497" s="30"/>
      <c r="AJ497" s="185"/>
      <c r="AK497" s="208"/>
      <c r="AL497" s="291"/>
      <c r="AM497" s="124" t="str">
        <f t="shared" si="44"/>
        <v/>
      </c>
      <c r="AN497" s="125" t="str">
        <f t="shared" si="45"/>
        <v/>
      </c>
      <c r="AO497" s="125" t="str">
        <f t="shared" si="46"/>
        <v/>
      </c>
      <c r="AP497" s="125" t="str">
        <f t="shared" si="47"/>
        <v/>
      </c>
      <c r="AQ497" s="126" t="str">
        <f t="shared" si="48"/>
        <v/>
      </c>
      <c r="AR497" s="39"/>
      <c r="AS497" s="234"/>
      <c r="AT497" s="39"/>
    </row>
    <row r="498" spans="2:46" ht="13.5" customHeight="1" x14ac:dyDescent="0.15">
      <c r="B498" s="289" t="s">
        <v>165</v>
      </c>
      <c r="C498" s="27" t="s">
        <v>34</v>
      </c>
      <c r="D498" s="41"/>
      <c r="E498" s="57"/>
      <c r="F498" s="98"/>
      <c r="G498" s="98"/>
      <c r="H498" s="98"/>
      <c r="I498" s="62"/>
      <c r="J498" s="62"/>
      <c r="K498" s="63"/>
      <c r="L498" s="258"/>
      <c r="M498" s="258"/>
      <c r="N498" s="57"/>
      <c r="O498" s="28"/>
      <c r="P498" s="57"/>
      <c r="Q498" s="28"/>
      <c r="R498" s="133"/>
      <c r="S498" s="206"/>
      <c r="T498" s="289" t="s">
        <v>165</v>
      </c>
      <c r="U498" s="27" t="s">
        <v>34</v>
      </c>
      <c r="V498" s="41"/>
      <c r="W498" s="57"/>
      <c r="X498" s="98"/>
      <c r="Y498" s="98"/>
      <c r="Z498" s="98"/>
      <c r="AA498" s="62"/>
      <c r="AB498" s="62"/>
      <c r="AC498" s="63"/>
      <c r="AD498" s="258"/>
      <c r="AE498" s="258"/>
      <c r="AF498" s="57"/>
      <c r="AG498" s="28"/>
      <c r="AH498" s="57"/>
      <c r="AI498" s="28"/>
      <c r="AJ498" s="133"/>
      <c r="AK498" s="208"/>
      <c r="AL498" s="289" t="s">
        <v>165</v>
      </c>
      <c r="AM498" s="121" t="str">
        <f t="shared" si="44"/>
        <v/>
      </c>
      <c r="AN498" s="97" t="str">
        <f t="shared" si="45"/>
        <v/>
      </c>
      <c r="AO498" s="97" t="str">
        <f t="shared" si="46"/>
        <v/>
      </c>
      <c r="AP498" s="97" t="str">
        <f t="shared" si="47"/>
        <v/>
      </c>
      <c r="AQ498" s="122" t="str">
        <f t="shared" si="48"/>
        <v/>
      </c>
      <c r="AR498" s="39"/>
      <c r="AS498" s="234"/>
      <c r="AT498" s="39"/>
    </row>
    <row r="499" spans="2:46" ht="13.5" customHeight="1" x14ac:dyDescent="0.15">
      <c r="B499" s="290"/>
      <c r="C499" s="29" t="s">
        <v>35</v>
      </c>
      <c r="D499" s="187"/>
      <c r="E499" s="58"/>
      <c r="F499" s="188"/>
      <c r="G499" s="188"/>
      <c r="H499" s="188"/>
      <c r="I499" s="64"/>
      <c r="J499" s="64"/>
      <c r="K499" s="189"/>
      <c r="L499" s="259"/>
      <c r="M499" s="259"/>
      <c r="N499" s="58"/>
      <c r="O499" s="30"/>
      <c r="P499" s="58"/>
      <c r="Q499" s="30"/>
      <c r="R499" s="134"/>
      <c r="S499" s="206"/>
      <c r="T499" s="290"/>
      <c r="U499" s="29" t="s">
        <v>35</v>
      </c>
      <c r="V499" s="187"/>
      <c r="W499" s="58"/>
      <c r="X499" s="188"/>
      <c r="Y499" s="188"/>
      <c r="Z499" s="188"/>
      <c r="AA499" s="64"/>
      <c r="AB499" s="64"/>
      <c r="AC499" s="189"/>
      <c r="AD499" s="259"/>
      <c r="AE499" s="259"/>
      <c r="AF499" s="58"/>
      <c r="AG499" s="30"/>
      <c r="AH499" s="58"/>
      <c r="AI499" s="30"/>
      <c r="AJ499" s="134"/>
      <c r="AK499" s="208"/>
      <c r="AL499" s="290"/>
      <c r="AM499" s="88" t="str">
        <f t="shared" si="44"/>
        <v/>
      </c>
      <c r="AN499" s="123" t="str">
        <f t="shared" si="45"/>
        <v/>
      </c>
      <c r="AO499" s="123" t="str">
        <f t="shared" si="46"/>
        <v/>
      </c>
      <c r="AP499" s="123" t="str">
        <f t="shared" si="47"/>
        <v/>
      </c>
      <c r="AQ499" s="89" t="str">
        <f t="shared" si="48"/>
        <v/>
      </c>
      <c r="AR499" s="39"/>
      <c r="AS499" s="234"/>
      <c r="AT499" s="39"/>
    </row>
    <row r="500" spans="2:46" ht="13.5" customHeight="1" x14ac:dyDescent="0.15">
      <c r="B500" s="290"/>
      <c r="C500" s="29" t="s">
        <v>36</v>
      </c>
      <c r="D500" s="187"/>
      <c r="E500" s="58"/>
      <c r="F500" s="188"/>
      <c r="G500" s="188"/>
      <c r="H500" s="188"/>
      <c r="I500" s="64"/>
      <c r="J500" s="64"/>
      <c r="K500" s="189"/>
      <c r="L500" s="259"/>
      <c r="M500" s="259"/>
      <c r="N500" s="58"/>
      <c r="O500" s="30"/>
      <c r="P500" s="58"/>
      <c r="Q500" s="30"/>
      <c r="R500" s="134"/>
      <c r="S500" s="206"/>
      <c r="T500" s="290"/>
      <c r="U500" s="29" t="s">
        <v>36</v>
      </c>
      <c r="V500" s="187"/>
      <c r="W500" s="58"/>
      <c r="X500" s="188"/>
      <c r="Y500" s="188"/>
      <c r="Z500" s="188"/>
      <c r="AA500" s="64"/>
      <c r="AB500" s="64"/>
      <c r="AC500" s="189"/>
      <c r="AD500" s="259"/>
      <c r="AE500" s="259"/>
      <c r="AF500" s="58"/>
      <c r="AG500" s="30"/>
      <c r="AH500" s="58"/>
      <c r="AI500" s="30"/>
      <c r="AJ500" s="134"/>
      <c r="AK500" s="208"/>
      <c r="AL500" s="290"/>
      <c r="AM500" s="88" t="str">
        <f t="shared" si="44"/>
        <v/>
      </c>
      <c r="AN500" s="123" t="str">
        <f t="shared" si="45"/>
        <v/>
      </c>
      <c r="AO500" s="123" t="str">
        <f t="shared" si="46"/>
        <v/>
      </c>
      <c r="AP500" s="123" t="str">
        <f t="shared" si="47"/>
        <v/>
      </c>
      <c r="AQ500" s="89" t="str">
        <f t="shared" si="48"/>
        <v/>
      </c>
      <c r="AR500" s="39"/>
      <c r="AS500" s="234"/>
      <c r="AT500" s="39"/>
    </row>
    <row r="501" spans="2:46" ht="13.5" customHeight="1" x14ac:dyDescent="0.15">
      <c r="B501" s="290"/>
      <c r="C501" s="29" t="s">
        <v>38</v>
      </c>
      <c r="D501" s="187"/>
      <c r="E501" s="58"/>
      <c r="F501" s="188"/>
      <c r="G501" s="188"/>
      <c r="H501" s="188"/>
      <c r="I501" s="64"/>
      <c r="J501" s="64"/>
      <c r="K501" s="189"/>
      <c r="L501" s="259"/>
      <c r="M501" s="259"/>
      <c r="N501" s="58"/>
      <c r="O501" s="30"/>
      <c r="P501" s="58"/>
      <c r="Q501" s="30"/>
      <c r="R501" s="134"/>
      <c r="S501" s="206"/>
      <c r="T501" s="290"/>
      <c r="U501" s="29" t="s">
        <v>38</v>
      </c>
      <c r="V501" s="187"/>
      <c r="W501" s="58"/>
      <c r="X501" s="188"/>
      <c r="Y501" s="188"/>
      <c r="Z501" s="188"/>
      <c r="AA501" s="64"/>
      <c r="AB501" s="64"/>
      <c r="AC501" s="189"/>
      <c r="AD501" s="259"/>
      <c r="AE501" s="259"/>
      <c r="AF501" s="58"/>
      <c r="AG501" s="30"/>
      <c r="AH501" s="58"/>
      <c r="AI501" s="30"/>
      <c r="AJ501" s="134"/>
      <c r="AK501" s="208"/>
      <c r="AL501" s="290"/>
      <c r="AM501" s="88" t="str">
        <f t="shared" si="44"/>
        <v/>
      </c>
      <c r="AN501" s="123" t="str">
        <f t="shared" si="45"/>
        <v/>
      </c>
      <c r="AO501" s="123" t="str">
        <f t="shared" si="46"/>
        <v/>
      </c>
      <c r="AP501" s="123" t="str">
        <f t="shared" si="47"/>
        <v/>
      </c>
      <c r="AQ501" s="89" t="str">
        <f t="shared" si="48"/>
        <v/>
      </c>
      <c r="AR501" s="39"/>
      <c r="AS501" s="234"/>
      <c r="AT501" s="39"/>
    </row>
    <row r="502" spans="2:46" ht="13.5" customHeight="1" thickBot="1" x14ac:dyDescent="0.2">
      <c r="B502" s="291"/>
      <c r="C502" s="29"/>
      <c r="D502" s="187"/>
      <c r="E502" s="58"/>
      <c r="F502" s="190"/>
      <c r="G502" s="190"/>
      <c r="H502" s="190"/>
      <c r="I502" s="58"/>
      <c r="J502" s="58"/>
      <c r="K502" s="189"/>
      <c r="L502" s="259"/>
      <c r="M502" s="259"/>
      <c r="N502" s="58"/>
      <c r="O502" s="30"/>
      <c r="P502" s="58"/>
      <c r="Q502" s="30"/>
      <c r="R502" s="185"/>
      <c r="S502" s="206"/>
      <c r="T502" s="291"/>
      <c r="U502" s="29"/>
      <c r="V502" s="187"/>
      <c r="W502" s="58"/>
      <c r="X502" s="190"/>
      <c r="Y502" s="190"/>
      <c r="Z502" s="190"/>
      <c r="AA502" s="58"/>
      <c r="AB502" s="58"/>
      <c r="AC502" s="189"/>
      <c r="AD502" s="259"/>
      <c r="AE502" s="259"/>
      <c r="AF502" s="58"/>
      <c r="AG502" s="30"/>
      <c r="AH502" s="58"/>
      <c r="AI502" s="30"/>
      <c r="AJ502" s="185"/>
      <c r="AK502" s="208"/>
      <c r="AL502" s="291"/>
      <c r="AM502" s="124" t="str">
        <f t="shared" si="44"/>
        <v/>
      </c>
      <c r="AN502" s="125" t="str">
        <f t="shared" si="45"/>
        <v/>
      </c>
      <c r="AO502" s="125" t="str">
        <f t="shared" si="46"/>
        <v/>
      </c>
      <c r="AP502" s="125" t="str">
        <f t="shared" si="47"/>
        <v/>
      </c>
      <c r="AQ502" s="126" t="str">
        <f t="shared" si="48"/>
        <v/>
      </c>
      <c r="AR502" s="39"/>
      <c r="AS502" s="234"/>
      <c r="AT502" s="39"/>
    </row>
    <row r="503" spans="2:46" ht="13.5" customHeight="1" x14ac:dyDescent="0.15">
      <c r="B503" s="289" t="s">
        <v>166</v>
      </c>
      <c r="C503" s="27" t="s">
        <v>34</v>
      </c>
      <c r="D503" s="41"/>
      <c r="E503" s="57"/>
      <c r="F503" s="98"/>
      <c r="G503" s="98"/>
      <c r="H503" s="98"/>
      <c r="I503" s="62"/>
      <c r="J503" s="62"/>
      <c r="K503" s="63"/>
      <c r="L503" s="258"/>
      <c r="M503" s="258"/>
      <c r="N503" s="57"/>
      <c r="O503" s="28"/>
      <c r="P503" s="57"/>
      <c r="Q503" s="28"/>
      <c r="R503" s="133"/>
      <c r="S503" s="206"/>
      <c r="T503" s="289" t="s">
        <v>166</v>
      </c>
      <c r="U503" s="27" t="s">
        <v>34</v>
      </c>
      <c r="V503" s="41"/>
      <c r="W503" s="57"/>
      <c r="X503" s="98"/>
      <c r="Y503" s="98"/>
      <c r="Z503" s="98"/>
      <c r="AA503" s="62"/>
      <c r="AB503" s="62"/>
      <c r="AC503" s="63"/>
      <c r="AD503" s="258"/>
      <c r="AE503" s="258"/>
      <c r="AF503" s="57"/>
      <c r="AG503" s="28"/>
      <c r="AH503" s="57"/>
      <c r="AI503" s="28"/>
      <c r="AJ503" s="133"/>
      <c r="AK503" s="208"/>
      <c r="AL503" s="289" t="s">
        <v>166</v>
      </c>
      <c r="AM503" s="121" t="str">
        <f t="shared" si="44"/>
        <v/>
      </c>
      <c r="AN503" s="97" t="str">
        <f t="shared" si="45"/>
        <v/>
      </c>
      <c r="AO503" s="97" t="str">
        <f t="shared" si="46"/>
        <v/>
      </c>
      <c r="AP503" s="97" t="str">
        <f t="shared" si="47"/>
        <v/>
      </c>
      <c r="AQ503" s="122" t="str">
        <f t="shared" si="48"/>
        <v/>
      </c>
      <c r="AR503" s="39"/>
      <c r="AS503" s="234"/>
      <c r="AT503" s="39"/>
    </row>
    <row r="504" spans="2:46" ht="13.5" customHeight="1" x14ac:dyDescent="0.15">
      <c r="B504" s="290"/>
      <c r="C504" s="29" t="s">
        <v>35</v>
      </c>
      <c r="D504" s="187"/>
      <c r="E504" s="58"/>
      <c r="F504" s="188"/>
      <c r="G504" s="188"/>
      <c r="H504" s="188"/>
      <c r="I504" s="64"/>
      <c r="J504" s="64"/>
      <c r="K504" s="189"/>
      <c r="L504" s="259"/>
      <c r="M504" s="259"/>
      <c r="N504" s="58"/>
      <c r="O504" s="30"/>
      <c r="P504" s="58"/>
      <c r="Q504" s="30"/>
      <c r="R504" s="134"/>
      <c r="S504" s="206"/>
      <c r="T504" s="290"/>
      <c r="U504" s="29" t="s">
        <v>35</v>
      </c>
      <c r="V504" s="187"/>
      <c r="W504" s="58"/>
      <c r="X504" s="188"/>
      <c r="Y504" s="188"/>
      <c r="Z504" s="188"/>
      <c r="AA504" s="64"/>
      <c r="AB504" s="64"/>
      <c r="AC504" s="189"/>
      <c r="AD504" s="259"/>
      <c r="AE504" s="259"/>
      <c r="AF504" s="58"/>
      <c r="AG504" s="30"/>
      <c r="AH504" s="58"/>
      <c r="AI504" s="30"/>
      <c r="AJ504" s="134"/>
      <c r="AK504" s="208"/>
      <c r="AL504" s="290"/>
      <c r="AM504" s="88" t="str">
        <f t="shared" si="44"/>
        <v/>
      </c>
      <c r="AN504" s="123" t="str">
        <f t="shared" si="45"/>
        <v/>
      </c>
      <c r="AO504" s="123" t="str">
        <f t="shared" si="46"/>
        <v/>
      </c>
      <c r="AP504" s="123" t="str">
        <f t="shared" si="47"/>
        <v/>
      </c>
      <c r="AQ504" s="89" t="str">
        <f t="shared" si="48"/>
        <v/>
      </c>
      <c r="AR504" s="39"/>
      <c r="AS504" s="234"/>
      <c r="AT504" s="39"/>
    </row>
    <row r="505" spans="2:46" ht="13.5" customHeight="1" x14ac:dyDescent="0.15">
      <c r="B505" s="290"/>
      <c r="C505" s="29" t="s">
        <v>36</v>
      </c>
      <c r="D505" s="187"/>
      <c r="E505" s="58"/>
      <c r="F505" s="188"/>
      <c r="G505" s="188"/>
      <c r="H505" s="188"/>
      <c r="I505" s="64"/>
      <c r="J505" s="64"/>
      <c r="K505" s="189"/>
      <c r="L505" s="259"/>
      <c r="M505" s="259"/>
      <c r="N505" s="58"/>
      <c r="O505" s="30"/>
      <c r="P505" s="58"/>
      <c r="Q505" s="30"/>
      <c r="R505" s="134"/>
      <c r="S505" s="206"/>
      <c r="T505" s="290"/>
      <c r="U505" s="29" t="s">
        <v>36</v>
      </c>
      <c r="V505" s="187"/>
      <c r="W505" s="58"/>
      <c r="X505" s="188"/>
      <c r="Y505" s="188"/>
      <c r="Z505" s="188"/>
      <c r="AA505" s="64"/>
      <c r="AB505" s="64"/>
      <c r="AC505" s="189"/>
      <c r="AD505" s="259"/>
      <c r="AE505" s="259"/>
      <c r="AF505" s="58"/>
      <c r="AG505" s="30"/>
      <c r="AH505" s="58"/>
      <c r="AI505" s="30"/>
      <c r="AJ505" s="134"/>
      <c r="AK505" s="208"/>
      <c r="AL505" s="290"/>
      <c r="AM505" s="88" t="str">
        <f t="shared" si="44"/>
        <v/>
      </c>
      <c r="AN505" s="123" t="str">
        <f t="shared" si="45"/>
        <v/>
      </c>
      <c r="AO505" s="123" t="str">
        <f t="shared" si="46"/>
        <v/>
      </c>
      <c r="AP505" s="123" t="str">
        <f t="shared" si="47"/>
        <v/>
      </c>
      <c r="AQ505" s="89" t="str">
        <f t="shared" si="48"/>
        <v/>
      </c>
      <c r="AR505" s="39"/>
      <c r="AS505" s="234"/>
      <c r="AT505" s="39"/>
    </row>
    <row r="506" spans="2:46" ht="13.5" customHeight="1" x14ac:dyDescent="0.15">
      <c r="B506" s="290"/>
      <c r="C506" s="29" t="s">
        <v>38</v>
      </c>
      <c r="D506" s="187"/>
      <c r="E506" s="58"/>
      <c r="F506" s="188"/>
      <c r="G506" s="188"/>
      <c r="H506" s="188"/>
      <c r="I506" s="64"/>
      <c r="J506" s="64"/>
      <c r="K506" s="189"/>
      <c r="L506" s="259"/>
      <c r="M506" s="259"/>
      <c r="N506" s="58"/>
      <c r="O506" s="30"/>
      <c r="P506" s="58"/>
      <c r="Q506" s="30"/>
      <c r="R506" s="134"/>
      <c r="S506" s="206"/>
      <c r="T506" s="290"/>
      <c r="U506" s="29" t="s">
        <v>38</v>
      </c>
      <c r="V506" s="187"/>
      <c r="W506" s="58"/>
      <c r="X506" s="188"/>
      <c r="Y506" s="188"/>
      <c r="Z506" s="188"/>
      <c r="AA506" s="64"/>
      <c r="AB506" s="64"/>
      <c r="AC506" s="189"/>
      <c r="AD506" s="259"/>
      <c r="AE506" s="259"/>
      <c r="AF506" s="58"/>
      <c r="AG506" s="30"/>
      <c r="AH506" s="58"/>
      <c r="AI506" s="30"/>
      <c r="AJ506" s="134"/>
      <c r="AK506" s="208"/>
      <c r="AL506" s="290"/>
      <c r="AM506" s="88" t="str">
        <f t="shared" si="44"/>
        <v/>
      </c>
      <c r="AN506" s="123" t="str">
        <f t="shared" si="45"/>
        <v/>
      </c>
      <c r="AO506" s="123" t="str">
        <f t="shared" si="46"/>
        <v/>
      </c>
      <c r="AP506" s="123" t="str">
        <f t="shared" si="47"/>
        <v/>
      </c>
      <c r="AQ506" s="89" t="str">
        <f t="shared" si="48"/>
        <v/>
      </c>
      <c r="AR506" s="39"/>
      <c r="AS506" s="234"/>
      <c r="AT506" s="39"/>
    </row>
    <row r="507" spans="2:46" ht="13.5" customHeight="1" thickBot="1" x14ac:dyDescent="0.2">
      <c r="B507" s="291"/>
      <c r="C507" s="29"/>
      <c r="D507" s="187"/>
      <c r="E507" s="58"/>
      <c r="F507" s="190"/>
      <c r="G507" s="190"/>
      <c r="H507" s="190"/>
      <c r="I507" s="58"/>
      <c r="J507" s="58"/>
      <c r="K507" s="189"/>
      <c r="L507" s="259"/>
      <c r="M507" s="259"/>
      <c r="N507" s="58"/>
      <c r="O507" s="30"/>
      <c r="P507" s="58"/>
      <c r="Q507" s="30"/>
      <c r="R507" s="185"/>
      <c r="S507" s="206"/>
      <c r="T507" s="291"/>
      <c r="U507" s="29"/>
      <c r="V507" s="187"/>
      <c r="W507" s="58"/>
      <c r="X507" s="190"/>
      <c r="Y507" s="190"/>
      <c r="Z507" s="190"/>
      <c r="AA507" s="58"/>
      <c r="AB507" s="58"/>
      <c r="AC507" s="189"/>
      <c r="AD507" s="259"/>
      <c r="AE507" s="259"/>
      <c r="AF507" s="58"/>
      <c r="AG507" s="30"/>
      <c r="AH507" s="58"/>
      <c r="AI507" s="30"/>
      <c r="AJ507" s="185"/>
      <c r="AK507" s="208"/>
      <c r="AL507" s="291"/>
      <c r="AM507" s="124" t="str">
        <f t="shared" si="44"/>
        <v/>
      </c>
      <c r="AN507" s="125" t="str">
        <f t="shared" si="45"/>
        <v/>
      </c>
      <c r="AO507" s="125" t="str">
        <f t="shared" si="46"/>
        <v/>
      </c>
      <c r="AP507" s="125" t="str">
        <f t="shared" si="47"/>
        <v/>
      </c>
      <c r="AQ507" s="126" t="str">
        <f t="shared" si="48"/>
        <v/>
      </c>
      <c r="AR507" s="39"/>
      <c r="AS507" s="234"/>
      <c r="AT507" s="39"/>
    </row>
    <row r="508" spans="2:46" ht="13.5" customHeight="1" x14ac:dyDescent="0.15">
      <c r="B508" s="289" t="s">
        <v>167</v>
      </c>
      <c r="C508" s="27" t="s">
        <v>34</v>
      </c>
      <c r="D508" s="41"/>
      <c r="E508" s="57"/>
      <c r="F508" s="98"/>
      <c r="G508" s="98"/>
      <c r="H508" s="98"/>
      <c r="I508" s="62"/>
      <c r="J508" s="62"/>
      <c r="K508" s="63"/>
      <c r="L508" s="258"/>
      <c r="M508" s="258"/>
      <c r="N508" s="57"/>
      <c r="O508" s="28"/>
      <c r="P508" s="57"/>
      <c r="Q508" s="28"/>
      <c r="R508" s="133"/>
      <c r="S508" s="206"/>
      <c r="T508" s="289" t="s">
        <v>167</v>
      </c>
      <c r="U508" s="27" t="s">
        <v>34</v>
      </c>
      <c r="V508" s="41"/>
      <c r="W508" s="57"/>
      <c r="X508" s="98"/>
      <c r="Y508" s="98"/>
      <c r="Z508" s="98"/>
      <c r="AA508" s="62"/>
      <c r="AB508" s="62"/>
      <c r="AC508" s="63"/>
      <c r="AD508" s="258"/>
      <c r="AE508" s="258"/>
      <c r="AF508" s="57"/>
      <c r="AG508" s="28"/>
      <c r="AH508" s="57"/>
      <c r="AI508" s="28"/>
      <c r="AJ508" s="133"/>
      <c r="AK508" s="208"/>
      <c r="AL508" s="289" t="s">
        <v>167</v>
      </c>
      <c r="AM508" s="121" t="str">
        <f t="shared" si="44"/>
        <v/>
      </c>
      <c r="AN508" s="97" t="str">
        <f t="shared" si="45"/>
        <v/>
      </c>
      <c r="AO508" s="97" t="str">
        <f t="shared" si="46"/>
        <v/>
      </c>
      <c r="AP508" s="97" t="str">
        <f t="shared" si="47"/>
        <v/>
      </c>
      <c r="AQ508" s="122" t="str">
        <f t="shared" si="48"/>
        <v/>
      </c>
      <c r="AR508" s="39"/>
      <c r="AS508" s="234"/>
      <c r="AT508" s="39"/>
    </row>
    <row r="509" spans="2:46" ht="13.5" customHeight="1" x14ac:dyDescent="0.15">
      <c r="B509" s="290"/>
      <c r="C509" s="29" t="s">
        <v>35</v>
      </c>
      <c r="D509" s="187"/>
      <c r="E509" s="58"/>
      <c r="F509" s="188"/>
      <c r="G509" s="188"/>
      <c r="H509" s="188"/>
      <c r="I509" s="64"/>
      <c r="J509" s="64"/>
      <c r="K509" s="189"/>
      <c r="L509" s="259"/>
      <c r="M509" s="259"/>
      <c r="N509" s="58"/>
      <c r="O509" s="30"/>
      <c r="P509" s="58"/>
      <c r="Q509" s="30"/>
      <c r="R509" s="134"/>
      <c r="S509" s="206"/>
      <c r="T509" s="290"/>
      <c r="U509" s="29" t="s">
        <v>35</v>
      </c>
      <c r="V509" s="187"/>
      <c r="W509" s="58"/>
      <c r="X509" s="188"/>
      <c r="Y509" s="188"/>
      <c r="Z509" s="188"/>
      <c r="AA509" s="64"/>
      <c r="AB509" s="64"/>
      <c r="AC509" s="189"/>
      <c r="AD509" s="259"/>
      <c r="AE509" s="259"/>
      <c r="AF509" s="58"/>
      <c r="AG509" s="30"/>
      <c r="AH509" s="58"/>
      <c r="AI509" s="30"/>
      <c r="AJ509" s="134"/>
      <c r="AK509" s="208"/>
      <c r="AL509" s="290"/>
      <c r="AM509" s="88" t="str">
        <f t="shared" si="44"/>
        <v/>
      </c>
      <c r="AN509" s="123" t="str">
        <f t="shared" si="45"/>
        <v/>
      </c>
      <c r="AO509" s="123" t="str">
        <f t="shared" si="46"/>
        <v/>
      </c>
      <c r="AP509" s="123" t="str">
        <f t="shared" si="47"/>
        <v/>
      </c>
      <c r="AQ509" s="89" t="str">
        <f t="shared" si="48"/>
        <v/>
      </c>
      <c r="AR509" s="39"/>
      <c r="AS509" s="234"/>
      <c r="AT509" s="39"/>
    </row>
    <row r="510" spans="2:46" ht="13.5" customHeight="1" x14ac:dyDescent="0.15">
      <c r="B510" s="290"/>
      <c r="C510" s="29" t="s">
        <v>36</v>
      </c>
      <c r="D510" s="187"/>
      <c r="E510" s="58"/>
      <c r="F510" s="188"/>
      <c r="G510" s="188"/>
      <c r="H510" s="188"/>
      <c r="I510" s="64"/>
      <c r="J510" s="64"/>
      <c r="K510" s="189"/>
      <c r="L510" s="259"/>
      <c r="M510" s="259"/>
      <c r="N510" s="58"/>
      <c r="O510" s="30"/>
      <c r="P510" s="58"/>
      <c r="Q510" s="30"/>
      <c r="R510" s="134"/>
      <c r="S510" s="206"/>
      <c r="T510" s="290"/>
      <c r="U510" s="29" t="s">
        <v>36</v>
      </c>
      <c r="V510" s="187"/>
      <c r="W510" s="58"/>
      <c r="X510" s="188"/>
      <c r="Y510" s="188"/>
      <c r="Z510" s="188"/>
      <c r="AA510" s="64"/>
      <c r="AB510" s="64"/>
      <c r="AC510" s="189"/>
      <c r="AD510" s="259"/>
      <c r="AE510" s="259"/>
      <c r="AF510" s="58"/>
      <c r="AG510" s="30"/>
      <c r="AH510" s="58"/>
      <c r="AI510" s="30"/>
      <c r="AJ510" s="134"/>
      <c r="AK510" s="208"/>
      <c r="AL510" s="290"/>
      <c r="AM510" s="88" t="str">
        <f t="shared" si="44"/>
        <v/>
      </c>
      <c r="AN510" s="123" t="str">
        <f t="shared" si="45"/>
        <v/>
      </c>
      <c r="AO510" s="123" t="str">
        <f t="shared" si="46"/>
        <v/>
      </c>
      <c r="AP510" s="123" t="str">
        <f t="shared" si="47"/>
        <v/>
      </c>
      <c r="AQ510" s="89" t="str">
        <f t="shared" si="48"/>
        <v/>
      </c>
      <c r="AR510" s="39"/>
      <c r="AS510" s="234"/>
      <c r="AT510" s="39"/>
    </row>
    <row r="511" spans="2:46" ht="13.5" customHeight="1" x14ac:dyDescent="0.15">
      <c r="B511" s="290"/>
      <c r="C511" s="29" t="s">
        <v>38</v>
      </c>
      <c r="D511" s="187"/>
      <c r="E511" s="58"/>
      <c r="F511" s="188"/>
      <c r="G511" s="188"/>
      <c r="H511" s="188"/>
      <c r="I511" s="64"/>
      <c r="J511" s="64"/>
      <c r="K511" s="189"/>
      <c r="L511" s="259"/>
      <c r="M511" s="259"/>
      <c r="N511" s="58"/>
      <c r="O511" s="30"/>
      <c r="P511" s="58"/>
      <c r="Q511" s="30"/>
      <c r="R511" s="134"/>
      <c r="S511" s="206"/>
      <c r="T511" s="290"/>
      <c r="U511" s="29" t="s">
        <v>38</v>
      </c>
      <c r="V511" s="187"/>
      <c r="W511" s="58"/>
      <c r="X511" s="188"/>
      <c r="Y511" s="188"/>
      <c r="Z511" s="188"/>
      <c r="AA511" s="64"/>
      <c r="AB511" s="64"/>
      <c r="AC511" s="189"/>
      <c r="AD511" s="259"/>
      <c r="AE511" s="259"/>
      <c r="AF511" s="58"/>
      <c r="AG511" s="30"/>
      <c r="AH511" s="58"/>
      <c r="AI511" s="30"/>
      <c r="AJ511" s="134"/>
      <c r="AK511" s="208"/>
      <c r="AL511" s="290"/>
      <c r="AM511" s="88" t="str">
        <f t="shared" si="44"/>
        <v/>
      </c>
      <c r="AN511" s="123" t="str">
        <f t="shared" si="45"/>
        <v/>
      </c>
      <c r="AO511" s="123" t="str">
        <f t="shared" si="46"/>
        <v/>
      </c>
      <c r="AP511" s="123" t="str">
        <f t="shared" si="47"/>
        <v/>
      </c>
      <c r="AQ511" s="89" t="str">
        <f t="shared" si="48"/>
        <v/>
      </c>
      <c r="AR511" s="39"/>
      <c r="AS511" s="234"/>
      <c r="AT511" s="39"/>
    </row>
    <row r="512" spans="2:46" ht="13.5" customHeight="1" thickBot="1" x14ac:dyDescent="0.2">
      <c r="B512" s="291"/>
      <c r="C512" s="29"/>
      <c r="D512" s="187"/>
      <c r="E512" s="58"/>
      <c r="F512" s="190"/>
      <c r="G512" s="190"/>
      <c r="H512" s="190"/>
      <c r="I512" s="58"/>
      <c r="J512" s="58"/>
      <c r="K512" s="189"/>
      <c r="L512" s="259"/>
      <c r="M512" s="259"/>
      <c r="N512" s="58"/>
      <c r="O512" s="30"/>
      <c r="P512" s="58"/>
      <c r="Q512" s="30"/>
      <c r="R512" s="185"/>
      <c r="S512" s="206"/>
      <c r="T512" s="291"/>
      <c r="U512" s="29"/>
      <c r="V512" s="187"/>
      <c r="W512" s="58"/>
      <c r="X512" s="190"/>
      <c r="Y512" s="190"/>
      <c r="Z512" s="190"/>
      <c r="AA512" s="58"/>
      <c r="AB512" s="58"/>
      <c r="AC512" s="189"/>
      <c r="AD512" s="259"/>
      <c r="AE512" s="259"/>
      <c r="AF512" s="58"/>
      <c r="AG512" s="30"/>
      <c r="AH512" s="58"/>
      <c r="AI512" s="30"/>
      <c r="AJ512" s="185"/>
      <c r="AK512" s="208"/>
      <c r="AL512" s="291"/>
      <c r="AM512" s="124" t="str">
        <f t="shared" si="44"/>
        <v/>
      </c>
      <c r="AN512" s="125" t="str">
        <f t="shared" si="45"/>
        <v/>
      </c>
      <c r="AO512" s="125" t="str">
        <f t="shared" si="46"/>
        <v/>
      </c>
      <c r="AP512" s="125" t="str">
        <f t="shared" si="47"/>
        <v/>
      </c>
      <c r="AQ512" s="126" t="str">
        <f t="shared" si="48"/>
        <v/>
      </c>
      <c r="AR512" s="39"/>
      <c r="AS512" s="234"/>
      <c r="AT512" s="39"/>
    </row>
    <row r="513" spans="2:46" ht="13.5" customHeight="1" x14ac:dyDescent="0.15">
      <c r="B513" s="289" t="s">
        <v>168</v>
      </c>
      <c r="C513" s="27" t="s">
        <v>34</v>
      </c>
      <c r="D513" s="41"/>
      <c r="E513" s="57"/>
      <c r="F513" s="98"/>
      <c r="G513" s="98"/>
      <c r="H513" s="98"/>
      <c r="I513" s="62"/>
      <c r="J513" s="62"/>
      <c r="K513" s="63"/>
      <c r="L513" s="258"/>
      <c r="M513" s="258"/>
      <c r="N513" s="57"/>
      <c r="O513" s="28"/>
      <c r="P513" s="57"/>
      <c r="Q513" s="28"/>
      <c r="R513" s="133"/>
      <c r="S513" s="206"/>
      <c r="T513" s="289" t="s">
        <v>168</v>
      </c>
      <c r="U513" s="27" t="s">
        <v>34</v>
      </c>
      <c r="V513" s="41"/>
      <c r="W513" s="57"/>
      <c r="X513" s="98"/>
      <c r="Y513" s="98"/>
      <c r="Z513" s="98"/>
      <c r="AA513" s="62"/>
      <c r="AB513" s="62"/>
      <c r="AC513" s="63"/>
      <c r="AD513" s="258"/>
      <c r="AE513" s="258"/>
      <c r="AF513" s="57"/>
      <c r="AG513" s="28"/>
      <c r="AH513" s="57"/>
      <c r="AI513" s="28"/>
      <c r="AJ513" s="133"/>
      <c r="AK513" s="208"/>
      <c r="AL513" s="289" t="s">
        <v>168</v>
      </c>
      <c r="AM513" s="121" t="str">
        <f t="shared" si="44"/>
        <v/>
      </c>
      <c r="AN513" s="97" t="str">
        <f t="shared" si="45"/>
        <v/>
      </c>
      <c r="AO513" s="97" t="str">
        <f t="shared" si="46"/>
        <v/>
      </c>
      <c r="AP513" s="97" t="str">
        <f t="shared" si="47"/>
        <v/>
      </c>
      <c r="AQ513" s="122" t="str">
        <f t="shared" si="48"/>
        <v/>
      </c>
      <c r="AR513" s="39"/>
      <c r="AS513" s="234"/>
      <c r="AT513" s="39"/>
    </row>
    <row r="514" spans="2:46" ht="13.5" customHeight="1" x14ac:dyDescent="0.15">
      <c r="B514" s="290"/>
      <c r="C514" s="29" t="s">
        <v>35</v>
      </c>
      <c r="D514" s="187"/>
      <c r="E514" s="58"/>
      <c r="F514" s="188"/>
      <c r="G514" s="188"/>
      <c r="H514" s="188"/>
      <c r="I514" s="64"/>
      <c r="J514" s="64"/>
      <c r="K514" s="189"/>
      <c r="L514" s="259"/>
      <c r="M514" s="259"/>
      <c r="N514" s="58"/>
      <c r="O514" s="30"/>
      <c r="P514" s="58"/>
      <c r="Q514" s="30"/>
      <c r="R514" s="134"/>
      <c r="S514" s="206"/>
      <c r="T514" s="290"/>
      <c r="U514" s="29" t="s">
        <v>35</v>
      </c>
      <c r="V514" s="187"/>
      <c r="W514" s="58"/>
      <c r="X514" s="188"/>
      <c r="Y514" s="188"/>
      <c r="Z514" s="188"/>
      <c r="AA514" s="64"/>
      <c r="AB514" s="64"/>
      <c r="AC514" s="189"/>
      <c r="AD514" s="259"/>
      <c r="AE514" s="259"/>
      <c r="AF514" s="58"/>
      <c r="AG514" s="30"/>
      <c r="AH514" s="58"/>
      <c r="AI514" s="30"/>
      <c r="AJ514" s="134"/>
      <c r="AK514" s="208"/>
      <c r="AL514" s="290"/>
      <c r="AM514" s="88" t="str">
        <f t="shared" si="44"/>
        <v/>
      </c>
      <c r="AN514" s="123" t="str">
        <f t="shared" si="45"/>
        <v/>
      </c>
      <c r="AO514" s="123" t="str">
        <f t="shared" si="46"/>
        <v/>
      </c>
      <c r="AP514" s="123" t="str">
        <f t="shared" si="47"/>
        <v/>
      </c>
      <c r="AQ514" s="89" t="str">
        <f t="shared" si="48"/>
        <v/>
      </c>
      <c r="AR514" s="39"/>
      <c r="AS514" s="234"/>
      <c r="AT514" s="39"/>
    </row>
    <row r="515" spans="2:46" ht="13.5" customHeight="1" x14ac:dyDescent="0.15">
      <c r="B515" s="290"/>
      <c r="C515" s="29" t="s">
        <v>36</v>
      </c>
      <c r="D515" s="187"/>
      <c r="E515" s="58"/>
      <c r="F515" s="188"/>
      <c r="G515" s="188"/>
      <c r="H515" s="188"/>
      <c r="I515" s="64"/>
      <c r="J515" s="64"/>
      <c r="K515" s="189"/>
      <c r="L515" s="259"/>
      <c r="M515" s="259"/>
      <c r="N515" s="58"/>
      <c r="O515" s="30"/>
      <c r="P515" s="58"/>
      <c r="Q515" s="30"/>
      <c r="R515" s="134"/>
      <c r="S515" s="206"/>
      <c r="T515" s="290"/>
      <c r="U515" s="29" t="s">
        <v>36</v>
      </c>
      <c r="V515" s="187"/>
      <c r="W515" s="58"/>
      <c r="X515" s="188"/>
      <c r="Y515" s="188"/>
      <c r="Z515" s="188"/>
      <c r="AA515" s="64"/>
      <c r="AB515" s="64"/>
      <c r="AC515" s="189"/>
      <c r="AD515" s="259"/>
      <c r="AE515" s="259"/>
      <c r="AF515" s="58"/>
      <c r="AG515" s="30"/>
      <c r="AH515" s="58"/>
      <c r="AI515" s="30"/>
      <c r="AJ515" s="134"/>
      <c r="AK515" s="208"/>
      <c r="AL515" s="290"/>
      <c r="AM515" s="88" t="str">
        <f t="shared" si="44"/>
        <v/>
      </c>
      <c r="AN515" s="123" t="str">
        <f t="shared" si="45"/>
        <v/>
      </c>
      <c r="AO515" s="123" t="str">
        <f t="shared" si="46"/>
        <v/>
      </c>
      <c r="AP515" s="123" t="str">
        <f t="shared" si="47"/>
        <v/>
      </c>
      <c r="AQ515" s="89" t="str">
        <f t="shared" si="48"/>
        <v/>
      </c>
      <c r="AR515" s="39"/>
      <c r="AS515" s="234"/>
      <c r="AT515" s="39"/>
    </row>
    <row r="516" spans="2:46" ht="13.5" customHeight="1" x14ac:dyDescent="0.15">
      <c r="B516" s="290"/>
      <c r="C516" s="29" t="s">
        <v>38</v>
      </c>
      <c r="D516" s="187"/>
      <c r="E516" s="58"/>
      <c r="F516" s="188"/>
      <c r="G516" s="188"/>
      <c r="H516" s="188"/>
      <c r="I516" s="64"/>
      <c r="J516" s="64"/>
      <c r="K516" s="189"/>
      <c r="L516" s="259"/>
      <c r="M516" s="259"/>
      <c r="N516" s="58"/>
      <c r="O516" s="30"/>
      <c r="P516" s="58"/>
      <c r="Q516" s="30"/>
      <c r="R516" s="134"/>
      <c r="S516" s="206"/>
      <c r="T516" s="290"/>
      <c r="U516" s="29" t="s">
        <v>38</v>
      </c>
      <c r="V516" s="187"/>
      <c r="W516" s="58"/>
      <c r="X516" s="188"/>
      <c r="Y516" s="188"/>
      <c r="Z516" s="188"/>
      <c r="AA516" s="64"/>
      <c r="AB516" s="64"/>
      <c r="AC516" s="189"/>
      <c r="AD516" s="259"/>
      <c r="AE516" s="259"/>
      <c r="AF516" s="58"/>
      <c r="AG516" s="30"/>
      <c r="AH516" s="58"/>
      <c r="AI516" s="30"/>
      <c r="AJ516" s="134"/>
      <c r="AK516" s="208"/>
      <c r="AL516" s="290"/>
      <c r="AM516" s="88" t="str">
        <f t="shared" si="44"/>
        <v/>
      </c>
      <c r="AN516" s="123" t="str">
        <f t="shared" si="45"/>
        <v/>
      </c>
      <c r="AO516" s="123" t="str">
        <f t="shared" si="46"/>
        <v/>
      </c>
      <c r="AP516" s="123" t="str">
        <f t="shared" si="47"/>
        <v/>
      </c>
      <c r="AQ516" s="89" t="str">
        <f t="shared" si="48"/>
        <v/>
      </c>
      <c r="AR516" s="39"/>
      <c r="AS516" s="234"/>
      <c r="AT516" s="39"/>
    </row>
    <row r="517" spans="2:46" ht="13.5" customHeight="1" thickBot="1" x14ac:dyDescent="0.2">
      <c r="B517" s="291"/>
      <c r="C517" s="29"/>
      <c r="D517" s="187"/>
      <c r="E517" s="58"/>
      <c r="F517" s="190"/>
      <c r="G517" s="190"/>
      <c r="H517" s="190"/>
      <c r="I517" s="58"/>
      <c r="J517" s="58"/>
      <c r="K517" s="189"/>
      <c r="L517" s="259"/>
      <c r="M517" s="259"/>
      <c r="N517" s="58"/>
      <c r="O517" s="30"/>
      <c r="P517" s="58"/>
      <c r="Q517" s="30"/>
      <c r="R517" s="185"/>
      <c r="S517" s="206"/>
      <c r="T517" s="291"/>
      <c r="U517" s="29"/>
      <c r="V517" s="187"/>
      <c r="W517" s="58"/>
      <c r="X517" s="190"/>
      <c r="Y517" s="190"/>
      <c r="Z517" s="190"/>
      <c r="AA517" s="58"/>
      <c r="AB517" s="58"/>
      <c r="AC517" s="189"/>
      <c r="AD517" s="259"/>
      <c r="AE517" s="259"/>
      <c r="AF517" s="58"/>
      <c r="AG517" s="30"/>
      <c r="AH517" s="58"/>
      <c r="AI517" s="30"/>
      <c r="AJ517" s="185"/>
      <c r="AK517" s="208"/>
      <c r="AL517" s="291"/>
      <c r="AM517" s="124" t="str">
        <f t="shared" si="44"/>
        <v/>
      </c>
      <c r="AN517" s="125" t="str">
        <f t="shared" si="45"/>
        <v/>
      </c>
      <c r="AO517" s="125" t="str">
        <f t="shared" si="46"/>
        <v/>
      </c>
      <c r="AP517" s="125" t="str">
        <f t="shared" si="47"/>
        <v/>
      </c>
      <c r="AQ517" s="126" t="str">
        <f t="shared" si="48"/>
        <v/>
      </c>
      <c r="AR517" s="39"/>
      <c r="AS517" s="234"/>
      <c r="AT517" s="39"/>
    </row>
    <row r="518" spans="2:46" ht="13.5" customHeight="1" x14ac:dyDescent="0.15">
      <c r="B518" s="289" t="s">
        <v>169</v>
      </c>
      <c r="C518" s="27" t="s">
        <v>34</v>
      </c>
      <c r="D518" s="41"/>
      <c r="E518" s="57"/>
      <c r="F518" s="98"/>
      <c r="G518" s="98"/>
      <c r="H518" s="98"/>
      <c r="I518" s="62"/>
      <c r="J518" s="62"/>
      <c r="K518" s="63"/>
      <c r="L518" s="258"/>
      <c r="M518" s="258"/>
      <c r="N518" s="57"/>
      <c r="O518" s="28"/>
      <c r="P518" s="57"/>
      <c r="Q518" s="28"/>
      <c r="R518" s="133"/>
      <c r="S518" s="206"/>
      <c r="T518" s="289" t="s">
        <v>169</v>
      </c>
      <c r="U518" s="27" t="s">
        <v>34</v>
      </c>
      <c r="V518" s="41"/>
      <c r="W518" s="57"/>
      <c r="X518" s="98"/>
      <c r="Y518" s="98"/>
      <c r="Z518" s="98"/>
      <c r="AA518" s="62"/>
      <c r="AB518" s="62"/>
      <c r="AC518" s="63"/>
      <c r="AD518" s="258"/>
      <c r="AE518" s="258"/>
      <c r="AF518" s="57"/>
      <c r="AG518" s="28"/>
      <c r="AH518" s="57"/>
      <c r="AI518" s="28"/>
      <c r="AJ518" s="133"/>
      <c r="AK518" s="208"/>
      <c r="AL518" s="289" t="s">
        <v>169</v>
      </c>
      <c r="AM518" s="121" t="str">
        <f t="shared" si="44"/>
        <v/>
      </c>
      <c r="AN518" s="97" t="str">
        <f t="shared" si="45"/>
        <v/>
      </c>
      <c r="AO518" s="97" t="str">
        <f t="shared" si="46"/>
        <v/>
      </c>
      <c r="AP518" s="97" t="str">
        <f t="shared" si="47"/>
        <v/>
      </c>
      <c r="AQ518" s="122" t="str">
        <f t="shared" si="48"/>
        <v/>
      </c>
      <c r="AR518" s="39"/>
      <c r="AS518" s="234"/>
      <c r="AT518" s="39"/>
    </row>
    <row r="519" spans="2:46" ht="13.5" customHeight="1" x14ac:dyDescent="0.15">
      <c r="B519" s="290"/>
      <c r="C519" s="29" t="s">
        <v>35</v>
      </c>
      <c r="D519" s="187"/>
      <c r="E519" s="58"/>
      <c r="F519" s="188"/>
      <c r="G519" s="188"/>
      <c r="H519" s="188"/>
      <c r="I519" s="64"/>
      <c r="J519" s="64"/>
      <c r="K519" s="189"/>
      <c r="L519" s="259"/>
      <c r="M519" s="259"/>
      <c r="N519" s="58"/>
      <c r="O519" s="30"/>
      <c r="P519" s="58"/>
      <c r="Q519" s="30"/>
      <c r="R519" s="134"/>
      <c r="S519" s="206"/>
      <c r="T519" s="290"/>
      <c r="U519" s="29" t="s">
        <v>35</v>
      </c>
      <c r="V519" s="187"/>
      <c r="W519" s="58"/>
      <c r="X519" s="188"/>
      <c r="Y519" s="188"/>
      <c r="Z519" s="188"/>
      <c r="AA519" s="64"/>
      <c r="AB519" s="64"/>
      <c r="AC519" s="189"/>
      <c r="AD519" s="259"/>
      <c r="AE519" s="259"/>
      <c r="AF519" s="58"/>
      <c r="AG519" s="30"/>
      <c r="AH519" s="58"/>
      <c r="AI519" s="30"/>
      <c r="AJ519" s="134"/>
      <c r="AK519" s="208"/>
      <c r="AL519" s="290"/>
      <c r="AM519" s="88" t="str">
        <f t="shared" si="44"/>
        <v/>
      </c>
      <c r="AN519" s="123" t="str">
        <f t="shared" si="45"/>
        <v/>
      </c>
      <c r="AO519" s="123" t="str">
        <f t="shared" si="46"/>
        <v/>
      </c>
      <c r="AP519" s="123" t="str">
        <f t="shared" si="47"/>
        <v/>
      </c>
      <c r="AQ519" s="89" t="str">
        <f t="shared" si="48"/>
        <v/>
      </c>
      <c r="AR519" s="39"/>
      <c r="AS519" s="234"/>
      <c r="AT519" s="39"/>
    </row>
    <row r="520" spans="2:46" ht="13.5" customHeight="1" x14ac:dyDescent="0.15">
      <c r="B520" s="290"/>
      <c r="C520" s="29" t="s">
        <v>36</v>
      </c>
      <c r="D520" s="187"/>
      <c r="E520" s="58"/>
      <c r="F520" s="188"/>
      <c r="G520" s="188"/>
      <c r="H520" s="188"/>
      <c r="I520" s="64"/>
      <c r="J520" s="64"/>
      <c r="K520" s="189"/>
      <c r="L520" s="259"/>
      <c r="M520" s="259"/>
      <c r="N520" s="58"/>
      <c r="O520" s="30"/>
      <c r="P520" s="58"/>
      <c r="Q520" s="30"/>
      <c r="R520" s="134"/>
      <c r="S520" s="206"/>
      <c r="T520" s="290"/>
      <c r="U520" s="29" t="s">
        <v>36</v>
      </c>
      <c r="V520" s="187"/>
      <c r="W520" s="58"/>
      <c r="X520" s="188"/>
      <c r="Y520" s="188"/>
      <c r="Z520" s="188"/>
      <c r="AA520" s="64"/>
      <c r="AB520" s="64"/>
      <c r="AC520" s="189"/>
      <c r="AD520" s="259"/>
      <c r="AE520" s="259"/>
      <c r="AF520" s="58"/>
      <c r="AG520" s="30"/>
      <c r="AH520" s="58"/>
      <c r="AI520" s="30"/>
      <c r="AJ520" s="134"/>
      <c r="AK520" s="208"/>
      <c r="AL520" s="290"/>
      <c r="AM520" s="88" t="str">
        <f t="shared" si="44"/>
        <v/>
      </c>
      <c r="AN520" s="123" t="str">
        <f t="shared" si="45"/>
        <v/>
      </c>
      <c r="AO520" s="123" t="str">
        <f t="shared" si="46"/>
        <v/>
      </c>
      <c r="AP520" s="123" t="str">
        <f t="shared" si="47"/>
        <v/>
      </c>
      <c r="AQ520" s="89" t="str">
        <f t="shared" si="48"/>
        <v/>
      </c>
      <c r="AR520" s="39"/>
      <c r="AS520" s="234"/>
      <c r="AT520" s="39"/>
    </row>
    <row r="521" spans="2:46" ht="13.5" customHeight="1" x14ac:dyDescent="0.15">
      <c r="B521" s="290"/>
      <c r="C521" s="29" t="s">
        <v>38</v>
      </c>
      <c r="D521" s="187"/>
      <c r="E521" s="58"/>
      <c r="F521" s="188"/>
      <c r="G521" s="188"/>
      <c r="H521" s="188"/>
      <c r="I521" s="64"/>
      <c r="J521" s="64"/>
      <c r="K521" s="189"/>
      <c r="L521" s="259"/>
      <c r="M521" s="259"/>
      <c r="N521" s="58"/>
      <c r="O521" s="30"/>
      <c r="P521" s="58"/>
      <c r="Q521" s="30"/>
      <c r="R521" s="134"/>
      <c r="S521" s="206"/>
      <c r="T521" s="290"/>
      <c r="U521" s="29" t="s">
        <v>38</v>
      </c>
      <c r="V521" s="187"/>
      <c r="W521" s="58"/>
      <c r="X521" s="188"/>
      <c r="Y521" s="188"/>
      <c r="Z521" s="188"/>
      <c r="AA521" s="64"/>
      <c r="AB521" s="64"/>
      <c r="AC521" s="189"/>
      <c r="AD521" s="259"/>
      <c r="AE521" s="259"/>
      <c r="AF521" s="58"/>
      <c r="AG521" s="30"/>
      <c r="AH521" s="58"/>
      <c r="AI521" s="30"/>
      <c r="AJ521" s="134"/>
      <c r="AK521" s="208"/>
      <c r="AL521" s="290"/>
      <c r="AM521" s="88" t="str">
        <f t="shared" si="44"/>
        <v/>
      </c>
      <c r="AN521" s="123" t="str">
        <f t="shared" si="45"/>
        <v/>
      </c>
      <c r="AO521" s="123" t="str">
        <f t="shared" si="46"/>
        <v/>
      </c>
      <c r="AP521" s="123" t="str">
        <f t="shared" si="47"/>
        <v/>
      </c>
      <c r="AQ521" s="89" t="str">
        <f t="shared" si="48"/>
        <v/>
      </c>
      <c r="AR521" s="39"/>
      <c r="AS521" s="234"/>
      <c r="AT521" s="39"/>
    </row>
    <row r="522" spans="2:46" ht="13.5" customHeight="1" thickBot="1" x14ac:dyDescent="0.2">
      <c r="B522" s="291"/>
      <c r="C522" s="29"/>
      <c r="D522" s="187"/>
      <c r="E522" s="58"/>
      <c r="F522" s="190"/>
      <c r="G522" s="190"/>
      <c r="H522" s="190"/>
      <c r="I522" s="58"/>
      <c r="J522" s="58"/>
      <c r="K522" s="189"/>
      <c r="L522" s="259"/>
      <c r="M522" s="259"/>
      <c r="N522" s="58"/>
      <c r="O522" s="30"/>
      <c r="P522" s="58"/>
      <c r="Q522" s="30"/>
      <c r="R522" s="185"/>
      <c r="S522" s="206"/>
      <c r="T522" s="291"/>
      <c r="U522" s="29"/>
      <c r="V522" s="187"/>
      <c r="W522" s="58"/>
      <c r="X522" s="190"/>
      <c r="Y522" s="190"/>
      <c r="Z522" s="190"/>
      <c r="AA522" s="58"/>
      <c r="AB522" s="58"/>
      <c r="AC522" s="189"/>
      <c r="AD522" s="259"/>
      <c r="AE522" s="259"/>
      <c r="AF522" s="58"/>
      <c r="AG522" s="30"/>
      <c r="AH522" s="58"/>
      <c r="AI522" s="30"/>
      <c r="AJ522" s="185"/>
      <c r="AK522" s="208"/>
      <c r="AL522" s="291"/>
      <c r="AM522" s="124" t="str">
        <f t="shared" si="44"/>
        <v/>
      </c>
      <c r="AN522" s="125" t="str">
        <f t="shared" si="45"/>
        <v/>
      </c>
      <c r="AO522" s="125" t="str">
        <f t="shared" si="46"/>
        <v/>
      </c>
      <c r="AP522" s="125" t="str">
        <f t="shared" si="47"/>
        <v/>
      </c>
      <c r="AQ522" s="126" t="str">
        <f t="shared" si="48"/>
        <v/>
      </c>
      <c r="AR522" s="39"/>
      <c r="AS522" s="234"/>
      <c r="AT522" s="39"/>
    </row>
    <row r="523" spans="2:46" ht="13.5" customHeight="1" x14ac:dyDescent="0.15">
      <c r="B523" s="289" t="s">
        <v>170</v>
      </c>
      <c r="C523" s="27" t="s">
        <v>34</v>
      </c>
      <c r="D523" s="41"/>
      <c r="E523" s="57"/>
      <c r="F523" s="98"/>
      <c r="G523" s="98"/>
      <c r="H523" s="98"/>
      <c r="I523" s="62"/>
      <c r="J523" s="62"/>
      <c r="K523" s="63"/>
      <c r="L523" s="258"/>
      <c r="M523" s="258"/>
      <c r="N523" s="57"/>
      <c r="O523" s="28"/>
      <c r="P523" s="57"/>
      <c r="Q523" s="28"/>
      <c r="R523" s="133"/>
      <c r="S523" s="206"/>
      <c r="T523" s="289" t="s">
        <v>170</v>
      </c>
      <c r="U523" s="27" t="s">
        <v>34</v>
      </c>
      <c r="V523" s="41"/>
      <c r="W523" s="57"/>
      <c r="X523" s="98"/>
      <c r="Y523" s="98"/>
      <c r="Z523" s="98"/>
      <c r="AA523" s="62"/>
      <c r="AB523" s="62"/>
      <c r="AC523" s="63"/>
      <c r="AD523" s="258"/>
      <c r="AE523" s="258"/>
      <c r="AF523" s="57"/>
      <c r="AG523" s="28"/>
      <c r="AH523" s="57"/>
      <c r="AI523" s="28"/>
      <c r="AJ523" s="133"/>
      <c r="AK523" s="208"/>
      <c r="AL523" s="289" t="s">
        <v>170</v>
      </c>
      <c r="AM523" s="121" t="str">
        <f t="shared" si="44"/>
        <v/>
      </c>
      <c r="AN523" s="97" t="str">
        <f t="shared" si="45"/>
        <v/>
      </c>
      <c r="AO523" s="97" t="str">
        <f t="shared" si="46"/>
        <v/>
      </c>
      <c r="AP523" s="97" t="str">
        <f t="shared" si="47"/>
        <v/>
      </c>
      <c r="AQ523" s="122" t="str">
        <f t="shared" si="48"/>
        <v/>
      </c>
      <c r="AR523" s="39"/>
      <c r="AS523" s="234"/>
      <c r="AT523" s="39"/>
    </row>
    <row r="524" spans="2:46" ht="13.5" customHeight="1" x14ac:dyDescent="0.15">
      <c r="B524" s="290"/>
      <c r="C524" s="29" t="s">
        <v>35</v>
      </c>
      <c r="D524" s="187"/>
      <c r="E524" s="58"/>
      <c r="F524" s="188"/>
      <c r="G524" s="188"/>
      <c r="H524" s="188"/>
      <c r="I524" s="64"/>
      <c r="J524" s="64"/>
      <c r="K524" s="189"/>
      <c r="L524" s="259"/>
      <c r="M524" s="259"/>
      <c r="N524" s="58"/>
      <c r="O524" s="30"/>
      <c r="P524" s="58"/>
      <c r="Q524" s="30"/>
      <c r="R524" s="134"/>
      <c r="S524" s="206"/>
      <c r="T524" s="290"/>
      <c r="U524" s="29" t="s">
        <v>35</v>
      </c>
      <c r="V524" s="187"/>
      <c r="W524" s="58"/>
      <c r="X524" s="188"/>
      <c r="Y524" s="188"/>
      <c r="Z524" s="188"/>
      <c r="AA524" s="64"/>
      <c r="AB524" s="64"/>
      <c r="AC524" s="189"/>
      <c r="AD524" s="259"/>
      <c r="AE524" s="259"/>
      <c r="AF524" s="58"/>
      <c r="AG524" s="30"/>
      <c r="AH524" s="58"/>
      <c r="AI524" s="30"/>
      <c r="AJ524" s="134"/>
      <c r="AK524" s="208"/>
      <c r="AL524" s="290"/>
      <c r="AM524" s="88" t="str">
        <f t="shared" si="44"/>
        <v/>
      </c>
      <c r="AN524" s="123" t="str">
        <f t="shared" si="45"/>
        <v/>
      </c>
      <c r="AO524" s="123" t="str">
        <f t="shared" si="46"/>
        <v/>
      </c>
      <c r="AP524" s="123" t="str">
        <f t="shared" si="47"/>
        <v/>
      </c>
      <c r="AQ524" s="89" t="str">
        <f t="shared" si="48"/>
        <v/>
      </c>
      <c r="AR524" s="39"/>
      <c r="AS524" s="234"/>
      <c r="AT524" s="39"/>
    </row>
    <row r="525" spans="2:46" ht="13.5" customHeight="1" x14ac:dyDescent="0.15">
      <c r="B525" s="290"/>
      <c r="C525" s="29" t="s">
        <v>36</v>
      </c>
      <c r="D525" s="187"/>
      <c r="E525" s="58"/>
      <c r="F525" s="188"/>
      <c r="G525" s="188"/>
      <c r="H525" s="188"/>
      <c r="I525" s="64"/>
      <c r="J525" s="64"/>
      <c r="K525" s="189"/>
      <c r="L525" s="259"/>
      <c r="M525" s="259"/>
      <c r="N525" s="58"/>
      <c r="O525" s="30"/>
      <c r="P525" s="58"/>
      <c r="Q525" s="30"/>
      <c r="R525" s="134"/>
      <c r="S525" s="206"/>
      <c r="T525" s="290"/>
      <c r="U525" s="29" t="s">
        <v>36</v>
      </c>
      <c r="V525" s="187"/>
      <c r="W525" s="58"/>
      <c r="X525" s="188"/>
      <c r="Y525" s="188"/>
      <c r="Z525" s="188"/>
      <c r="AA525" s="64"/>
      <c r="AB525" s="64"/>
      <c r="AC525" s="189"/>
      <c r="AD525" s="259"/>
      <c r="AE525" s="259"/>
      <c r="AF525" s="58"/>
      <c r="AG525" s="30"/>
      <c r="AH525" s="58"/>
      <c r="AI525" s="30"/>
      <c r="AJ525" s="134"/>
      <c r="AK525" s="208"/>
      <c r="AL525" s="290"/>
      <c r="AM525" s="88" t="str">
        <f t="shared" si="44"/>
        <v/>
      </c>
      <c r="AN525" s="123" t="str">
        <f t="shared" si="45"/>
        <v/>
      </c>
      <c r="AO525" s="123" t="str">
        <f t="shared" si="46"/>
        <v/>
      </c>
      <c r="AP525" s="123" t="str">
        <f t="shared" si="47"/>
        <v/>
      </c>
      <c r="AQ525" s="89" t="str">
        <f t="shared" si="48"/>
        <v/>
      </c>
      <c r="AR525" s="39"/>
      <c r="AS525" s="234"/>
      <c r="AT525" s="39"/>
    </row>
    <row r="526" spans="2:46" ht="13.5" customHeight="1" x14ac:dyDescent="0.15">
      <c r="B526" s="290"/>
      <c r="C526" s="29" t="s">
        <v>38</v>
      </c>
      <c r="D526" s="187"/>
      <c r="E526" s="58"/>
      <c r="F526" s="188"/>
      <c r="G526" s="188"/>
      <c r="H526" s="188"/>
      <c r="I526" s="64"/>
      <c r="J526" s="64"/>
      <c r="K526" s="189"/>
      <c r="L526" s="259"/>
      <c r="M526" s="259"/>
      <c r="N526" s="58"/>
      <c r="O526" s="30"/>
      <c r="P526" s="58"/>
      <c r="Q526" s="30"/>
      <c r="R526" s="134"/>
      <c r="S526" s="206"/>
      <c r="T526" s="290"/>
      <c r="U526" s="29" t="s">
        <v>38</v>
      </c>
      <c r="V526" s="187"/>
      <c r="W526" s="58"/>
      <c r="X526" s="188"/>
      <c r="Y526" s="188"/>
      <c r="Z526" s="188"/>
      <c r="AA526" s="64"/>
      <c r="AB526" s="64"/>
      <c r="AC526" s="189"/>
      <c r="AD526" s="259"/>
      <c r="AE526" s="259"/>
      <c r="AF526" s="58"/>
      <c r="AG526" s="30"/>
      <c r="AH526" s="58"/>
      <c r="AI526" s="30"/>
      <c r="AJ526" s="134"/>
      <c r="AK526" s="208"/>
      <c r="AL526" s="290"/>
      <c r="AM526" s="88" t="str">
        <f t="shared" si="44"/>
        <v/>
      </c>
      <c r="AN526" s="123" t="str">
        <f t="shared" si="45"/>
        <v/>
      </c>
      <c r="AO526" s="123" t="str">
        <f t="shared" si="46"/>
        <v/>
      </c>
      <c r="AP526" s="123" t="str">
        <f t="shared" si="47"/>
        <v/>
      </c>
      <c r="AQ526" s="89" t="str">
        <f t="shared" si="48"/>
        <v/>
      </c>
      <c r="AR526" s="39"/>
      <c r="AS526" s="234"/>
      <c r="AT526" s="39"/>
    </row>
    <row r="527" spans="2:46" ht="13.5" customHeight="1" thickBot="1" x14ac:dyDescent="0.2">
      <c r="B527" s="291"/>
      <c r="C527" s="29"/>
      <c r="D527" s="187"/>
      <c r="E527" s="58"/>
      <c r="F527" s="190"/>
      <c r="G527" s="190"/>
      <c r="H527" s="190"/>
      <c r="I527" s="58"/>
      <c r="J527" s="58"/>
      <c r="K527" s="189"/>
      <c r="L527" s="259"/>
      <c r="M527" s="259"/>
      <c r="N527" s="58"/>
      <c r="O527" s="30"/>
      <c r="P527" s="58"/>
      <c r="Q527" s="30"/>
      <c r="R527" s="185"/>
      <c r="S527" s="206"/>
      <c r="T527" s="291"/>
      <c r="U527" s="29"/>
      <c r="V527" s="187"/>
      <c r="W527" s="58"/>
      <c r="X527" s="190"/>
      <c r="Y527" s="190"/>
      <c r="Z527" s="190"/>
      <c r="AA527" s="58"/>
      <c r="AB527" s="58"/>
      <c r="AC527" s="189"/>
      <c r="AD527" s="259"/>
      <c r="AE527" s="259"/>
      <c r="AF527" s="58"/>
      <c r="AG527" s="30"/>
      <c r="AH527" s="58"/>
      <c r="AI527" s="30"/>
      <c r="AJ527" s="185"/>
      <c r="AK527" s="208"/>
      <c r="AL527" s="291"/>
      <c r="AM527" s="124" t="str">
        <f t="shared" si="44"/>
        <v/>
      </c>
      <c r="AN527" s="125" t="str">
        <f t="shared" si="45"/>
        <v/>
      </c>
      <c r="AO527" s="125" t="str">
        <f t="shared" si="46"/>
        <v/>
      </c>
      <c r="AP527" s="125" t="str">
        <f t="shared" si="47"/>
        <v/>
      </c>
      <c r="AQ527" s="126" t="str">
        <f t="shared" si="48"/>
        <v/>
      </c>
      <c r="AR527" s="39"/>
      <c r="AS527" s="234"/>
      <c r="AT527" s="39"/>
    </row>
    <row r="528" spans="2:46" ht="13.5" customHeight="1" x14ac:dyDescent="0.15">
      <c r="B528" s="289" t="s">
        <v>171</v>
      </c>
      <c r="C528" s="27" t="s">
        <v>34</v>
      </c>
      <c r="D528" s="41"/>
      <c r="E528" s="57"/>
      <c r="F528" s="98"/>
      <c r="G528" s="98"/>
      <c r="H528" s="98"/>
      <c r="I528" s="62"/>
      <c r="J528" s="62"/>
      <c r="K528" s="63"/>
      <c r="L528" s="258"/>
      <c r="M528" s="258"/>
      <c r="N528" s="57"/>
      <c r="O528" s="28"/>
      <c r="P528" s="57"/>
      <c r="Q528" s="28"/>
      <c r="R528" s="133"/>
      <c r="S528" s="206"/>
      <c r="T528" s="289" t="s">
        <v>171</v>
      </c>
      <c r="U528" s="27" t="s">
        <v>34</v>
      </c>
      <c r="V528" s="41"/>
      <c r="W528" s="57"/>
      <c r="X528" s="98"/>
      <c r="Y528" s="98"/>
      <c r="Z528" s="98"/>
      <c r="AA528" s="62"/>
      <c r="AB528" s="62"/>
      <c r="AC528" s="63"/>
      <c r="AD528" s="258"/>
      <c r="AE528" s="258"/>
      <c r="AF528" s="57"/>
      <c r="AG528" s="28"/>
      <c r="AH528" s="57"/>
      <c r="AI528" s="28"/>
      <c r="AJ528" s="133"/>
      <c r="AK528" s="208"/>
      <c r="AL528" s="289" t="s">
        <v>171</v>
      </c>
      <c r="AM528" s="121" t="str">
        <f t="shared" si="44"/>
        <v/>
      </c>
      <c r="AN528" s="97" t="str">
        <f t="shared" si="45"/>
        <v/>
      </c>
      <c r="AO528" s="97" t="str">
        <f t="shared" si="46"/>
        <v/>
      </c>
      <c r="AP528" s="97" t="str">
        <f t="shared" si="47"/>
        <v/>
      </c>
      <c r="AQ528" s="122" t="str">
        <f t="shared" si="48"/>
        <v/>
      </c>
      <c r="AR528" s="39"/>
      <c r="AS528" s="234"/>
      <c r="AT528" s="39"/>
    </row>
    <row r="529" spans="2:46" ht="13.5" customHeight="1" x14ac:dyDescent="0.15">
      <c r="B529" s="290"/>
      <c r="C529" s="29" t="s">
        <v>35</v>
      </c>
      <c r="D529" s="187"/>
      <c r="E529" s="58"/>
      <c r="F529" s="188"/>
      <c r="G529" s="188"/>
      <c r="H529" s="188"/>
      <c r="I529" s="64"/>
      <c r="J529" s="64"/>
      <c r="K529" s="189"/>
      <c r="L529" s="259"/>
      <c r="M529" s="259"/>
      <c r="N529" s="58"/>
      <c r="O529" s="30"/>
      <c r="P529" s="58"/>
      <c r="Q529" s="30"/>
      <c r="R529" s="134"/>
      <c r="S529" s="206"/>
      <c r="T529" s="290"/>
      <c r="U529" s="29" t="s">
        <v>35</v>
      </c>
      <c r="V529" s="187"/>
      <c r="W529" s="58"/>
      <c r="X529" s="188"/>
      <c r="Y529" s="188"/>
      <c r="Z529" s="188"/>
      <c r="AA529" s="64"/>
      <c r="AB529" s="64"/>
      <c r="AC529" s="189"/>
      <c r="AD529" s="259"/>
      <c r="AE529" s="259"/>
      <c r="AF529" s="58"/>
      <c r="AG529" s="30"/>
      <c r="AH529" s="58"/>
      <c r="AI529" s="30"/>
      <c r="AJ529" s="134"/>
      <c r="AK529" s="208"/>
      <c r="AL529" s="290"/>
      <c r="AM529" s="88" t="str">
        <f t="shared" si="44"/>
        <v/>
      </c>
      <c r="AN529" s="123" t="str">
        <f t="shared" si="45"/>
        <v/>
      </c>
      <c r="AO529" s="123" t="str">
        <f t="shared" si="46"/>
        <v/>
      </c>
      <c r="AP529" s="123" t="str">
        <f t="shared" si="47"/>
        <v/>
      </c>
      <c r="AQ529" s="89" t="str">
        <f t="shared" si="48"/>
        <v/>
      </c>
      <c r="AR529" s="39"/>
      <c r="AS529" s="234"/>
      <c r="AT529" s="39"/>
    </row>
    <row r="530" spans="2:46" ht="13.5" customHeight="1" x14ac:dyDescent="0.15">
      <c r="B530" s="290"/>
      <c r="C530" s="29" t="s">
        <v>36</v>
      </c>
      <c r="D530" s="187"/>
      <c r="E530" s="58"/>
      <c r="F530" s="188"/>
      <c r="G530" s="188"/>
      <c r="H530" s="188"/>
      <c r="I530" s="64"/>
      <c r="J530" s="64"/>
      <c r="K530" s="189"/>
      <c r="L530" s="259"/>
      <c r="M530" s="259"/>
      <c r="N530" s="58"/>
      <c r="O530" s="30"/>
      <c r="P530" s="58"/>
      <c r="Q530" s="30"/>
      <c r="R530" s="134"/>
      <c r="S530" s="206"/>
      <c r="T530" s="290"/>
      <c r="U530" s="29" t="s">
        <v>36</v>
      </c>
      <c r="V530" s="187"/>
      <c r="W530" s="58"/>
      <c r="X530" s="188"/>
      <c r="Y530" s="188"/>
      <c r="Z530" s="188"/>
      <c r="AA530" s="64"/>
      <c r="AB530" s="64"/>
      <c r="AC530" s="189"/>
      <c r="AD530" s="259"/>
      <c r="AE530" s="259"/>
      <c r="AF530" s="58"/>
      <c r="AG530" s="30"/>
      <c r="AH530" s="58"/>
      <c r="AI530" s="30"/>
      <c r="AJ530" s="134"/>
      <c r="AK530" s="208"/>
      <c r="AL530" s="290"/>
      <c r="AM530" s="88" t="str">
        <f t="shared" si="44"/>
        <v/>
      </c>
      <c r="AN530" s="123" t="str">
        <f t="shared" si="45"/>
        <v/>
      </c>
      <c r="AO530" s="123" t="str">
        <f t="shared" si="46"/>
        <v/>
      </c>
      <c r="AP530" s="123" t="str">
        <f t="shared" si="47"/>
        <v/>
      </c>
      <c r="AQ530" s="89" t="str">
        <f t="shared" si="48"/>
        <v/>
      </c>
      <c r="AR530" s="39"/>
      <c r="AS530" s="234"/>
      <c r="AT530" s="39"/>
    </row>
    <row r="531" spans="2:46" ht="13.5" customHeight="1" x14ac:dyDescent="0.15">
      <c r="B531" s="290"/>
      <c r="C531" s="29" t="s">
        <v>38</v>
      </c>
      <c r="D531" s="187"/>
      <c r="E531" s="58"/>
      <c r="F531" s="188"/>
      <c r="G531" s="188"/>
      <c r="H531" s="188"/>
      <c r="I531" s="64"/>
      <c r="J531" s="64"/>
      <c r="K531" s="189"/>
      <c r="L531" s="259"/>
      <c r="M531" s="259"/>
      <c r="N531" s="58"/>
      <c r="O531" s="30"/>
      <c r="P531" s="58"/>
      <c r="Q531" s="30"/>
      <c r="R531" s="134"/>
      <c r="S531" s="206"/>
      <c r="T531" s="290"/>
      <c r="U531" s="29" t="s">
        <v>38</v>
      </c>
      <c r="V531" s="187"/>
      <c r="W531" s="58"/>
      <c r="X531" s="188"/>
      <c r="Y531" s="188"/>
      <c r="Z531" s="188"/>
      <c r="AA531" s="64"/>
      <c r="AB531" s="64"/>
      <c r="AC531" s="189"/>
      <c r="AD531" s="259"/>
      <c r="AE531" s="259"/>
      <c r="AF531" s="58"/>
      <c r="AG531" s="30"/>
      <c r="AH531" s="58"/>
      <c r="AI531" s="30"/>
      <c r="AJ531" s="134"/>
      <c r="AK531" s="208"/>
      <c r="AL531" s="290"/>
      <c r="AM531" s="88" t="str">
        <f t="shared" si="44"/>
        <v/>
      </c>
      <c r="AN531" s="123" t="str">
        <f t="shared" si="45"/>
        <v/>
      </c>
      <c r="AO531" s="123" t="str">
        <f t="shared" si="46"/>
        <v/>
      </c>
      <c r="AP531" s="123" t="str">
        <f t="shared" si="47"/>
        <v/>
      </c>
      <c r="AQ531" s="89" t="str">
        <f t="shared" si="48"/>
        <v/>
      </c>
      <c r="AR531" s="39"/>
      <c r="AS531" s="234"/>
      <c r="AT531" s="39"/>
    </row>
    <row r="532" spans="2:46" ht="13.5" customHeight="1" thickBot="1" x14ac:dyDescent="0.2">
      <c r="B532" s="291"/>
      <c r="C532" s="29"/>
      <c r="D532" s="187"/>
      <c r="E532" s="58"/>
      <c r="F532" s="190"/>
      <c r="G532" s="190"/>
      <c r="H532" s="190"/>
      <c r="I532" s="58"/>
      <c r="J532" s="58"/>
      <c r="K532" s="189"/>
      <c r="L532" s="259"/>
      <c r="M532" s="259"/>
      <c r="N532" s="58"/>
      <c r="O532" s="30"/>
      <c r="P532" s="58"/>
      <c r="Q532" s="30"/>
      <c r="R532" s="185"/>
      <c r="S532" s="206"/>
      <c r="T532" s="291"/>
      <c r="U532" s="29"/>
      <c r="V532" s="187"/>
      <c r="W532" s="58"/>
      <c r="X532" s="190"/>
      <c r="Y532" s="190"/>
      <c r="Z532" s="190"/>
      <c r="AA532" s="58"/>
      <c r="AB532" s="58"/>
      <c r="AC532" s="189"/>
      <c r="AD532" s="259"/>
      <c r="AE532" s="259"/>
      <c r="AF532" s="58"/>
      <c r="AG532" s="30"/>
      <c r="AH532" s="58"/>
      <c r="AI532" s="30"/>
      <c r="AJ532" s="185"/>
      <c r="AK532" s="208"/>
      <c r="AL532" s="291"/>
      <c r="AM532" s="124" t="str">
        <f t="shared" si="44"/>
        <v/>
      </c>
      <c r="AN532" s="125" t="str">
        <f t="shared" si="45"/>
        <v/>
      </c>
      <c r="AO532" s="125" t="str">
        <f t="shared" si="46"/>
        <v/>
      </c>
      <c r="AP532" s="125" t="str">
        <f t="shared" si="47"/>
        <v/>
      </c>
      <c r="AQ532" s="126" t="str">
        <f t="shared" si="48"/>
        <v/>
      </c>
      <c r="AR532" s="39"/>
      <c r="AS532" s="234"/>
      <c r="AT532" s="39"/>
    </row>
    <row r="533" spans="2:46" ht="13.5" customHeight="1" x14ac:dyDescent="0.15">
      <c r="B533" s="289" t="s">
        <v>172</v>
      </c>
      <c r="C533" s="27" t="s">
        <v>34</v>
      </c>
      <c r="D533" s="41"/>
      <c r="E533" s="57"/>
      <c r="F533" s="98"/>
      <c r="G533" s="98"/>
      <c r="H533" s="98"/>
      <c r="I533" s="62"/>
      <c r="J533" s="62"/>
      <c r="K533" s="63"/>
      <c r="L533" s="258"/>
      <c r="M533" s="258"/>
      <c r="N533" s="57"/>
      <c r="O533" s="28"/>
      <c r="P533" s="57"/>
      <c r="Q533" s="28"/>
      <c r="R533" s="133"/>
      <c r="S533" s="206"/>
      <c r="T533" s="289" t="s">
        <v>172</v>
      </c>
      <c r="U533" s="27" t="s">
        <v>34</v>
      </c>
      <c r="V533" s="41"/>
      <c r="W533" s="57"/>
      <c r="X533" s="98"/>
      <c r="Y533" s="98"/>
      <c r="Z533" s="98"/>
      <c r="AA533" s="62"/>
      <c r="AB533" s="62"/>
      <c r="AC533" s="63"/>
      <c r="AD533" s="258"/>
      <c r="AE533" s="258"/>
      <c r="AF533" s="57"/>
      <c r="AG533" s="28"/>
      <c r="AH533" s="57"/>
      <c r="AI533" s="28"/>
      <c r="AJ533" s="133"/>
      <c r="AK533" s="208"/>
      <c r="AL533" s="289" t="s">
        <v>172</v>
      </c>
      <c r="AM533" s="121" t="str">
        <f t="shared" si="44"/>
        <v/>
      </c>
      <c r="AN533" s="97" t="str">
        <f t="shared" si="45"/>
        <v/>
      </c>
      <c r="AO533" s="97" t="str">
        <f t="shared" si="46"/>
        <v/>
      </c>
      <c r="AP533" s="97" t="str">
        <f t="shared" si="47"/>
        <v/>
      </c>
      <c r="AQ533" s="122" t="str">
        <f t="shared" si="48"/>
        <v/>
      </c>
      <c r="AR533" s="39"/>
      <c r="AS533" s="234"/>
      <c r="AT533" s="39"/>
    </row>
    <row r="534" spans="2:46" ht="13.5" customHeight="1" x14ac:dyDescent="0.15">
      <c r="B534" s="290"/>
      <c r="C534" s="29" t="s">
        <v>35</v>
      </c>
      <c r="D534" s="187"/>
      <c r="E534" s="58"/>
      <c r="F534" s="188"/>
      <c r="G534" s="188"/>
      <c r="H534" s="188"/>
      <c r="I534" s="64"/>
      <c r="J534" s="64"/>
      <c r="K534" s="189"/>
      <c r="L534" s="259"/>
      <c r="M534" s="259"/>
      <c r="N534" s="58"/>
      <c r="O534" s="30"/>
      <c r="P534" s="58"/>
      <c r="Q534" s="30"/>
      <c r="R534" s="134"/>
      <c r="S534" s="206"/>
      <c r="T534" s="290"/>
      <c r="U534" s="29" t="s">
        <v>35</v>
      </c>
      <c r="V534" s="187"/>
      <c r="W534" s="58"/>
      <c r="X534" s="188"/>
      <c r="Y534" s="188"/>
      <c r="Z534" s="188"/>
      <c r="AA534" s="64"/>
      <c r="AB534" s="64"/>
      <c r="AC534" s="189"/>
      <c r="AD534" s="259"/>
      <c r="AE534" s="259"/>
      <c r="AF534" s="58"/>
      <c r="AG534" s="30"/>
      <c r="AH534" s="58"/>
      <c r="AI534" s="30"/>
      <c r="AJ534" s="134"/>
      <c r="AK534" s="208"/>
      <c r="AL534" s="290"/>
      <c r="AM534" s="88" t="str">
        <f t="shared" si="44"/>
        <v/>
      </c>
      <c r="AN534" s="123" t="str">
        <f t="shared" si="45"/>
        <v/>
      </c>
      <c r="AO534" s="123" t="str">
        <f t="shared" si="46"/>
        <v/>
      </c>
      <c r="AP534" s="123" t="str">
        <f t="shared" si="47"/>
        <v/>
      </c>
      <c r="AQ534" s="89" t="str">
        <f t="shared" si="48"/>
        <v/>
      </c>
      <c r="AR534" s="39"/>
      <c r="AS534" s="234"/>
      <c r="AT534" s="39"/>
    </row>
    <row r="535" spans="2:46" ht="13.5" customHeight="1" x14ac:dyDescent="0.15">
      <c r="B535" s="290"/>
      <c r="C535" s="29" t="s">
        <v>36</v>
      </c>
      <c r="D535" s="187"/>
      <c r="E535" s="58"/>
      <c r="F535" s="188"/>
      <c r="G535" s="188"/>
      <c r="H535" s="188"/>
      <c r="I535" s="64"/>
      <c r="J535" s="64"/>
      <c r="K535" s="189"/>
      <c r="L535" s="259"/>
      <c r="M535" s="259"/>
      <c r="N535" s="58"/>
      <c r="O535" s="30"/>
      <c r="P535" s="58"/>
      <c r="Q535" s="30"/>
      <c r="R535" s="134"/>
      <c r="S535" s="206"/>
      <c r="T535" s="290"/>
      <c r="U535" s="29" t="s">
        <v>36</v>
      </c>
      <c r="V535" s="187"/>
      <c r="W535" s="58"/>
      <c r="X535" s="188"/>
      <c r="Y535" s="188"/>
      <c r="Z535" s="188"/>
      <c r="AA535" s="64"/>
      <c r="AB535" s="64"/>
      <c r="AC535" s="189"/>
      <c r="AD535" s="259"/>
      <c r="AE535" s="259"/>
      <c r="AF535" s="58"/>
      <c r="AG535" s="30"/>
      <c r="AH535" s="58"/>
      <c r="AI535" s="30"/>
      <c r="AJ535" s="134"/>
      <c r="AK535" s="208"/>
      <c r="AL535" s="290"/>
      <c r="AM535" s="88" t="str">
        <f t="shared" si="44"/>
        <v/>
      </c>
      <c r="AN535" s="123" t="str">
        <f t="shared" si="45"/>
        <v/>
      </c>
      <c r="AO535" s="123" t="str">
        <f t="shared" si="46"/>
        <v/>
      </c>
      <c r="AP535" s="123" t="str">
        <f t="shared" si="47"/>
        <v/>
      </c>
      <c r="AQ535" s="89" t="str">
        <f t="shared" si="48"/>
        <v/>
      </c>
      <c r="AR535" s="39"/>
      <c r="AS535" s="234"/>
      <c r="AT535" s="39"/>
    </row>
    <row r="536" spans="2:46" ht="13.5" customHeight="1" x14ac:dyDescent="0.15">
      <c r="B536" s="290"/>
      <c r="C536" s="29" t="s">
        <v>38</v>
      </c>
      <c r="D536" s="187"/>
      <c r="E536" s="58"/>
      <c r="F536" s="188"/>
      <c r="G536" s="188"/>
      <c r="H536" s="188"/>
      <c r="I536" s="64"/>
      <c r="J536" s="64"/>
      <c r="K536" s="189"/>
      <c r="L536" s="259"/>
      <c r="M536" s="259"/>
      <c r="N536" s="58"/>
      <c r="O536" s="30"/>
      <c r="P536" s="58"/>
      <c r="Q536" s="30"/>
      <c r="R536" s="134"/>
      <c r="S536" s="206"/>
      <c r="T536" s="290"/>
      <c r="U536" s="29" t="s">
        <v>38</v>
      </c>
      <c r="V536" s="187"/>
      <c r="W536" s="58"/>
      <c r="X536" s="188"/>
      <c r="Y536" s="188"/>
      <c r="Z536" s="188"/>
      <c r="AA536" s="64"/>
      <c r="AB536" s="64"/>
      <c r="AC536" s="189"/>
      <c r="AD536" s="259"/>
      <c r="AE536" s="259"/>
      <c r="AF536" s="58"/>
      <c r="AG536" s="30"/>
      <c r="AH536" s="58"/>
      <c r="AI536" s="30"/>
      <c r="AJ536" s="134"/>
      <c r="AK536" s="208"/>
      <c r="AL536" s="290"/>
      <c r="AM536" s="88" t="str">
        <f t="shared" si="44"/>
        <v/>
      </c>
      <c r="AN536" s="123" t="str">
        <f t="shared" si="45"/>
        <v/>
      </c>
      <c r="AO536" s="123" t="str">
        <f t="shared" si="46"/>
        <v/>
      </c>
      <c r="AP536" s="123" t="str">
        <f t="shared" si="47"/>
        <v/>
      </c>
      <c r="AQ536" s="89" t="str">
        <f t="shared" si="48"/>
        <v/>
      </c>
      <c r="AR536" s="39"/>
      <c r="AS536" s="234"/>
      <c r="AT536" s="39"/>
    </row>
    <row r="537" spans="2:46" ht="13.5" customHeight="1" thickBot="1" x14ac:dyDescent="0.2">
      <c r="B537" s="291"/>
      <c r="C537" s="29"/>
      <c r="D537" s="187"/>
      <c r="E537" s="58"/>
      <c r="F537" s="190"/>
      <c r="G537" s="190"/>
      <c r="H537" s="190"/>
      <c r="I537" s="58"/>
      <c r="J537" s="58"/>
      <c r="K537" s="189"/>
      <c r="L537" s="259"/>
      <c r="M537" s="259"/>
      <c r="N537" s="58"/>
      <c r="O537" s="30"/>
      <c r="P537" s="58"/>
      <c r="Q537" s="30"/>
      <c r="R537" s="185"/>
      <c r="S537" s="206"/>
      <c r="T537" s="291"/>
      <c r="U537" s="29"/>
      <c r="V537" s="187"/>
      <c r="W537" s="58"/>
      <c r="X537" s="190"/>
      <c r="Y537" s="190"/>
      <c r="Z537" s="190"/>
      <c r="AA537" s="58"/>
      <c r="AB537" s="58"/>
      <c r="AC537" s="189"/>
      <c r="AD537" s="259"/>
      <c r="AE537" s="259"/>
      <c r="AF537" s="58"/>
      <c r="AG537" s="30"/>
      <c r="AH537" s="58"/>
      <c r="AI537" s="30"/>
      <c r="AJ537" s="185"/>
      <c r="AK537" s="208"/>
      <c r="AL537" s="291"/>
      <c r="AM537" s="124" t="str">
        <f t="shared" si="44"/>
        <v/>
      </c>
      <c r="AN537" s="125" t="str">
        <f t="shared" si="45"/>
        <v/>
      </c>
      <c r="AO537" s="125" t="str">
        <f t="shared" si="46"/>
        <v/>
      </c>
      <c r="AP537" s="125" t="str">
        <f t="shared" si="47"/>
        <v/>
      </c>
      <c r="AQ537" s="126" t="str">
        <f t="shared" si="48"/>
        <v/>
      </c>
      <c r="AR537" s="39"/>
      <c r="AS537" s="234"/>
      <c r="AT537" s="39"/>
    </row>
    <row r="538" spans="2:46" ht="13.5" customHeight="1" x14ac:dyDescent="0.15">
      <c r="B538" s="289" t="s">
        <v>173</v>
      </c>
      <c r="C538" s="27" t="s">
        <v>34</v>
      </c>
      <c r="D538" s="41"/>
      <c r="E538" s="57"/>
      <c r="F538" s="98"/>
      <c r="G538" s="98"/>
      <c r="H538" s="98"/>
      <c r="I538" s="62"/>
      <c r="J538" s="62"/>
      <c r="K538" s="63"/>
      <c r="L538" s="258"/>
      <c r="M538" s="258"/>
      <c r="N538" s="57"/>
      <c r="O538" s="28"/>
      <c r="P538" s="57"/>
      <c r="Q538" s="28"/>
      <c r="R538" s="133"/>
      <c r="S538" s="206"/>
      <c r="T538" s="289" t="s">
        <v>173</v>
      </c>
      <c r="U538" s="27" t="s">
        <v>34</v>
      </c>
      <c r="V538" s="41"/>
      <c r="W538" s="57"/>
      <c r="X538" s="98"/>
      <c r="Y538" s="98"/>
      <c r="Z538" s="98"/>
      <c r="AA538" s="62"/>
      <c r="AB538" s="62"/>
      <c r="AC538" s="63"/>
      <c r="AD538" s="258"/>
      <c r="AE538" s="258"/>
      <c r="AF538" s="57"/>
      <c r="AG538" s="28"/>
      <c r="AH538" s="57"/>
      <c r="AI538" s="28"/>
      <c r="AJ538" s="133"/>
      <c r="AK538" s="208"/>
      <c r="AL538" s="289" t="s">
        <v>173</v>
      </c>
      <c r="AM538" s="121" t="str">
        <f t="shared" si="44"/>
        <v/>
      </c>
      <c r="AN538" s="97" t="str">
        <f t="shared" si="45"/>
        <v/>
      </c>
      <c r="AO538" s="97" t="str">
        <f t="shared" si="46"/>
        <v/>
      </c>
      <c r="AP538" s="97" t="str">
        <f t="shared" si="47"/>
        <v/>
      </c>
      <c r="AQ538" s="122" t="str">
        <f t="shared" si="48"/>
        <v/>
      </c>
      <c r="AR538" s="39"/>
      <c r="AS538" s="234"/>
      <c r="AT538" s="39"/>
    </row>
    <row r="539" spans="2:46" ht="13.5" customHeight="1" x14ac:dyDescent="0.15">
      <c r="B539" s="290"/>
      <c r="C539" s="29" t="s">
        <v>35</v>
      </c>
      <c r="D539" s="187"/>
      <c r="E539" s="58"/>
      <c r="F539" s="188"/>
      <c r="G539" s="188"/>
      <c r="H539" s="188"/>
      <c r="I539" s="64"/>
      <c r="J539" s="64"/>
      <c r="K539" s="189"/>
      <c r="L539" s="259"/>
      <c r="M539" s="259"/>
      <c r="N539" s="58"/>
      <c r="O539" s="30"/>
      <c r="P539" s="58"/>
      <c r="Q539" s="30"/>
      <c r="R539" s="134"/>
      <c r="S539" s="206"/>
      <c r="T539" s="290"/>
      <c r="U539" s="29" t="s">
        <v>35</v>
      </c>
      <c r="V539" s="187"/>
      <c r="W539" s="58"/>
      <c r="X539" s="188"/>
      <c r="Y539" s="188"/>
      <c r="Z539" s="188"/>
      <c r="AA539" s="64"/>
      <c r="AB539" s="64"/>
      <c r="AC539" s="189"/>
      <c r="AD539" s="259"/>
      <c r="AE539" s="259"/>
      <c r="AF539" s="58"/>
      <c r="AG539" s="30"/>
      <c r="AH539" s="58"/>
      <c r="AI539" s="30"/>
      <c r="AJ539" s="134"/>
      <c r="AK539" s="208"/>
      <c r="AL539" s="290"/>
      <c r="AM539" s="88" t="str">
        <f t="shared" si="44"/>
        <v/>
      </c>
      <c r="AN539" s="123" t="str">
        <f t="shared" si="45"/>
        <v/>
      </c>
      <c r="AO539" s="123" t="str">
        <f t="shared" si="46"/>
        <v/>
      </c>
      <c r="AP539" s="123" t="str">
        <f t="shared" si="47"/>
        <v/>
      </c>
      <c r="AQ539" s="89" t="str">
        <f t="shared" si="48"/>
        <v/>
      </c>
      <c r="AR539" s="39"/>
      <c r="AS539" s="234"/>
      <c r="AT539" s="39"/>
    </row>
    <row r="540" spans="2:46" ht="13.5" customHeight="1" x14ac:dyDescent="0.15">
      <c r="B540" s="290"/>
      <c r="C540" s="29" t="s">
        <v>36</v>
      </c>
      <c r="D540" s="187"/>
      <c r="E540" s="58"/>
      <c r="F540" s="188"/>
      <c r="G540" s="188"/>
      <c r="H540" s="188"/>
      <c r="I540" s="64"/>
      <c r="J540" s="64"/>
      <c r="K540" s="189"/>
      <c r="L540" s="259"/>
      <c r="M540" s="259"/>
      <c r="N540" s="58"/>
      <c r="O540" s="30"/>
      <c r="P540" s="58"/>
      <c r="Q540" s="30"/>
      <c r="R540" s="134"/>
      <c r="S540" s="206"/>
      <c r="T540" s="290"/>
      <c r="U540" s="29" t="s">
        <v>36</v>
      </c>
      <c r="V540" s="187"/>
      <c r="W540" s="58"/>
      <c r="X540" s="188"/>
      <c r="Y540" s="188"/>
      <c r="Z540" s="188"/>
      <c r="AA540" s="64"/>
      <c r="AB540" s="64"/>
      <c r="AC540" s="189"/>
      <c r="AD540" s="259"/>
      <c r="AE540" s="259"/>
      <c r="AF540" s="58"/>
      <c r="AG540" s="30"/>
      <c r="AH540" s="58"/>
      <c r="AI540" s="30"/>
      <c r="AJ540" s="134"/>
      <c r="AK540" s="208"/>
      <c r="AL540" s="290"/>
      <c r="AM540" s="88" t="str">
        <f t="shared" si="44"/>
        <v/>
      </c>
      <c r="AN540" s="123" t="str">
        <f t="shared" si="45"/>
        <v/>
      </c>
      <c r="AO540" s="123" t="str">
        <f t="shared" si="46"/>
        <v/>
      </c>
      <c r="AP540" s="123" t="str">
        <f t="shared" si="47"/>
        <v/>
      </c>
      <c r="AQ540" s="89" t="str">
        <f t="shared" si="48"/>
        <v/>
      </c>
      <c r="AR540" s="39"/>
      <c r="AS540" s="234"/>
      <c r="AT540" s="39"/>
    </row>
    <row r="541" spans="2:46" ht="13.5" customHeight="1" x14ac:dyDescent="0.15">
      <c r="B541" s="290"/>
      <c r="C541" s="29" t="s">
        <v>38</v>
      </c>
      <c r="D541" s="187"/>
      <c r="E541" s="58"/>
      <c r="F541" s="188"/>
      <c r="G541" s="188"/>
      <c r="H541" s="188"/>
      <c r="I541" s="64"/>
      <c r="J541" s="64"/>
      <c r="K541" s="189"/>
      <c r="L541" s="259"/>
      <c r="M541" s="259"/>
      <c r="N541" s="58"/>
      <c r="O541" s="30"/>
      <c r="P541" s="58"/>
      <c r="Q541" s="30"/>
      <c r="R541" s="134"/>
      <c r="S541" s="206"/>
      <c r="T541" s="290"/>
      <c r="U541" s="29" t="s">
        <v>38</v>
      </c>
      <c r="V541" s="187"/>
      <c r="W541" s="58"/>
      <c r="X541" s="188"/>
      <c r="Y541" s="188"/>
      <c r="Z541" s="188"/>
      <c r="AA541" s="64"/>
      <c r="AB541" s="64"/>
      <c r="AC541" s="189"/>
      <c r="AD541" s="259"/>
      <c r="AE541" s="259"/>
      <c r="AF541" s="58"/>
      <c r="AG541" s="30"/>
      <c r="AH541" s="58"/>
      <c r="AI541" s="30"/>
      <c r="AJ541" s="134"/>
      <c r="AK541" s="208"/>
      <c r="AL541" s="290"/>
      <c r="AM541" s="88" t="str">
        <f t="shared" si="44"/>
        <v/>
      </c>
      <c r="AN541" s="123" t="str">
        <f t="shared" si="45"/>
        <v/>
      </c>
      <c r="AO541" s="123" t="str">
        <f t="shared" si="46"/>
        <v/>
      </c>
      <c r="AP541" s="123" t="str">
        <f t="shared" si="47"/>
        <v/>
      </c>
      <c r="AQ541" s="89" t="str">
        <f t="shared" si="48"/>
        <v/>
      </c>
      <c r="AR541" s="39"/>
      <c r="AS541" s="234"/>
      <c r="AT541" s="39"/>
    </row>
    <row r="542" spans="2:46" ht="13.5" customHeight="1" thickBot="1" x14ac:dyDescent="0.2">
      <c r="B542" s="291"/>
      <c r="C542" s="29"/>
      <c r="D542" s="187"/>
      <c r="E542" s="58"/>
      <c r="F542" s="190"/>
      <c r="G542" s="190"/>
      <c r="H542" s="190"/>
      <c r="I542" s="58"/>
      <c r="J542" s="58"/>
      <c r="K542" s="189"/>
      <c r="L542" s="259"/>
      <c r="M542" s="259"/>
      <c r="N542" s="58"/>
      <c r="O542" s="30"/>
      <c r="P542" s="58"/>
      <c r="Q542" s="30"/>
      <c r="R542" s="185"/>
      <c r="S542" s="206"/>
      <c r="T542" s="291"/>
      <c r="U542" s="29"/>
      <c r="V542" s="187"/>
      <c r="W542" s="58"/>
      <c r="X542" s="190"/>
      <c r="Y542" s="190"/>
      <c r="Z542" s="190"/>
      <c r="AA542" s="58"/>
      <c r="AB542" s="58"/>
      <c r="AC542" s="189"/>
      <c r="AD542" s="259"/>
      <c r="AE542" s="259"/>
      <c r="AF542" s="58"/>
      <c r="AG542" s="30"/>
      <c r="AH542" s="58"/>
      <c r="AI542" s="30"/>
      <c r="AJ542" s="185"/>
      <c r="AK542" s="208"/>
      <c r="AL542" s="291"/>
      <c r="AM542" s="124" t="str">
        <f t="shared" si="44"/>
        <v/>
      </c>
      <c r="AN542" s="125" t="str">
        <f t="shared" si="45"/>
        <v/>
      </c>
      <c r="AO542" s="125" t="str">
        <f t="shared" si="46"/>
        <v/>
      </c>
      <c r="AP542" s="125" t="str">
        <f t="shared" si="47"/>
        <v/>
      </c>
      <c r="AQ542" s="126" t="str">
        <f t="shared" si="48"/>
        <v/>
      </c>
      <c r="AR542" s="39"/>
      <c r="AS542" s="234"/>
      <c r="AT542" s="39"/>
    </row>
    <row r="543" spans="2:46" ht="13.5" customHeight="1" x14ac:dyDescent="0.15">
      <c r="B543" s="289" t="s">
        <v>174</v>
      </c>
      <c r="C543" s="27" t="s">
        <v>34</v>
      </c>
      <c r="D543" s="41"/>
      <c r="E543" s="57"/>
      <c r="F543" s="98"/>
      <c r="G543" s="98"/>
      <c r="H543" s="98"/>
      <c r="I543" s="62"/>
      <c r="J543" s="62"/>
      <c r="K543" s="63"/>
      <c r="L543" s="258"/>
      <c r="M543" s="258"/>
      <c r="N543" s="57"/>
      <c r="O543" s="28"/>
      <c r="P543" s="57"/>
      <c r="Q543" s="28"/>
      <c r="R543" s="133"/>
      <c r="S543" s="206"/>
      <c r="T543" s="289" t="s">
        <v>174</v>
      </c>
      <c r="U543" s="27" t="s">
        <v>34</v>
      </c>
      <c r="V543" s="41"/>
      <c r="W543" s="57"/>
      <c r="X543" s="98"/>
      <c r="Y543" s="98"/>
      <c r="Z543" s="98"/>
      <c r="AA543" s="62"/>
      <c r="AB543" s="62"/>
      <c r="AC543" s="63"/>
      <c r="AD543" s="258"/>
      <c r="AE543" s="258"/>
      <c r="AF543" s="57"/>
      <c r="AG543" s="28"/>
      <c r="AH543" s="57"/>
      <c r="AI543" s="28"/>
      <c r="AJ543" s="133"/>
      <c r="AK543" s="208"/>
      <c r="AL543" s="289" t="s">
        <v>174</v>
      </c>
      <c r="AM543" s="121" t="str">
        <f t="shared" si="44"/>
        <v/>
      </c>
      <c r="AN543" s="97" t="str">
        <f t="shared" si="45"/>
        <v/>
      </c>
      <c r="AO543" s="97" t="str">
        <f t="shared" si="46"/>
        <v/>
      </c>
      <c r="AP543" s="97" t="str">
        <f t="shared" si="47"/>
        <v/>
      </c>
      <c r="AQ543" s="122" t="str">
        <f t="shared" si="48"/>
        <v/>
      </c>
      <c r="AR543" s="39"/>
      <c r="AS543" s="234"/>
      <c r="AT543" s="39"/>
    </row>
    <row r="544" spans="2:46" ht="13.5" customHeight="1" x14ac:dyDescent="0.15">
      <c r="B544" s="290"/>
      <c r="C544" s="29" t="s">
        <v>35</v>
      </c>
      <c r="D544" s="187"/>
      <c r="E544" s="58"/>
      <c r="F544" s="188"/>
      <c r="G544" s="188"/>
      <c r="H544" s="188"/>
      <c r="I544" s="64"/>
      <c r="J544" s="64"/>
      <c r="K544" s="189"/>
      <c r="L544" s="259"/>
      <c r="M544" s="259"/>
      <c r="N544" s="58"/>
      <c r="O544" s="30"/>
      <c r="P544" s="58"/>
      <c r="Q544" s="30"/>
      <c r="R544" s="134"/>
      <c r="S544" s="206"/>
      <c r="T544" s="290"/>
      <c r="U544" s="29" t="s">
        <v>35</v>
      </c>
      <c r="V544" s="187"/>
      <c r="W544" s="58"/>
      <c r="X544" s="188"/>
      <c r="Y544" s="188"/>
      <c r="Z544" s="188"/>
      <c r="AA544" s="64"/>
      <c r="AB544" s="64"/>
      <c r="AC544" s="189"/>
      <c r="AD544" s="259"/>
      <c r="AE544" s="259"/>
      <c r="AF544" s="58"/>
      <c r="AG544" s="30"/>
      <c r="AH544" s="58"/>
      <c r="AI544" s="30"/>
      <c r="AJ544" s="134"/>
      <c r="AK544" s="208"/>
      <c r="AL544" s="290"/>
      <c r="AM544" s="88" t="str">
        <f t="shared" si="44"/>
        <v/>
      </c>
      <c r="AN544" s="123" t="str">
        <f t="shared" si="45"/>
        <v/>
      </c>
      <c r="AO544" s="123" t="str">
        <f t="shared" si="46"/>
        <v/>
      </c>
      <c r="AP544" s="123" t="str">
        <f t="shared" si="47"/>
        <v/>
      </c>
      <c r="AQ544" s="89" t="str">
        <f t="shared" si="48"/>
        <v/>
      </c>
      <c r="AR544" s="39"/>
      <c r="AS544" s="234"/>
      <c r="AT544" s="39"/>
    </row>
    <row r="545" spans="2:46" ht="13.5" customHeight="1" x14ac:dyDescent="0.15">
      <c r="B545" s="290"/>
      <c r="C545" s="29" t="s">
        <v>36</v>
      </c>
      <c r="D545" s="187"/>
      <c r="E545" s="58"/>
      <c r="F545" s="188"/>
      <c r="G545" s="188"/>
      <c r="H545" s="188"/>
      <c r="I545" s="64"/>
      <c r="J545" s="64"/>
      <c r="K545" s="189"/>
      <c r="L545" s="259"/>
      <c r="M545" s="259"/>
      <c r="N545" s="58"/>
      <c r="O545" s="30"/>
      <c r="P545" s="58"/>
      <c r="Q545" s="30"/>
      <c r="R545" s="134"/>
      <c r="S545" s="206"/>
      <c r="T545" s="290"/>
      <c r="U545" s="29" t="s">
        <v>36</v>
      </c>
      <c r="V545" s="187"/>
      <c r="W545" s="58"/>
      <c r="X545" s="188"/>
      <c r="Y545" s="188"/>
      <c r="Z545" s="188"/>
      <c r="AA545" s="64"/>
      <c r="AB545" s="64"/>
      <c r="AC545" s="189"/>
      <c r="AD545" s="259"/>
      <c r="AE545" s="259"/>
      <c r="AF545" s="58"/>
      <c r="AG545" s="30"/>
      <c r="AH545" s="58"/>
      <c r="AI545" s="30"/>
      <c r="AJ545" s="134"/>
      <c r="AK545" s="208"/>
      <c r="AL545" s="290"/>
      <c r="AM545" s="88" t="str">
        <f t="shared" ref="AM545:AM608" si="49">IF(OR(X545="",F545=""),"",X545-F545)</f>
        <v/>
      </c>
      <c r="AN545" s="123" t="str">
        <f t="shared" ref="AN545:AN608" si="50">IF(OR(Y545="",G545=""),"",Y545-G545)</f>
        <v/>
      </c>
      <c r="AO545" s="123" t="str">
        <f t="shared" ref="AO545:AO608" si="51">IF(OR(Z545="",H545=""),"",Z545-H545)</f>
        <v/>
      </c>
      <c r="AP545" s="123" t="str">
        <f t="shared" ref="AP545:AP608" si="52">IF(OR(AA545="",I545=""),"",AA545-I545)</f>
        <v/>
      </c>
      <c r="AQ545" s="89" t="str">
        <f t="shared" ref="AQ545:AQ608" si="53">IF(OR(AB545="",J545=""),"",AB545-J545)</f>
        <v/>
      </c>
      <c r="AR545" s="39"/>
      <c r="AS545" s="234"/>
      <c r="AT545" s="39"/>
    </row>
    <row r="546" spans="2:46" ht="13.5" customHeight="1" x14ac:dyDescent="0.15">
      <c r="B546" s="290"/>
      <c r="C546" s="29" t="s">
        <v>38</v>
      </c>
      <c r="D546" s="187"/>
      <c r="E546" s="58"/>
      <c r="F546" s="188"/>
      <c r="G546" s="188"/>
      <c r="H546" s="188"/>
      <c r="I546" s="64"/>
      <c r="J546" s="64"/>
      <c r="K546" s="189"/>
      <c r="L546" s="259"/>
      <c r="M546" s="259"/>
      <c r="N546" s="58"/>
      <c r="O546" s="30"/>
      <c r="P546" s="58"/>
      <c r="Q546" s="30"/>
      <c r="R546" s="134"/>
      <c r="S546" s="206"/>
      <c r="T546" s="290"/>
      <c r="U546" s="29" t="s">
        <v>38</v>
      </c>
      <c r="V546" s="187"/>
      <c r="W546" s="58"/>
      <c r="X546" s="188"/>
      <c r="Y546" s="188"/>
      <c r="Z546" s="188"/>
      <c r="AA546" s="64"/>
      <c r="AB546" s="64"/>
      <c r="AC546" s="189"/>
      <c r="AD546" s="259"/>
      <c r="AE546" s="259"/>
      <c r="AF546" s="58"/>
      <c r="AG546" s="30"/>
      <c r="AH546" s="58"/>
      <c r="AI546" s="30"/>
      <c r="AJ546" s="134"/>
      <c r="AK546" s="208"/>
      <c r="AL546" s="290"/>
      <c r="AM546" s="88" t="str">
        <f t="shared" si="49"/>
        <v/>
      </c>
      <c r="AN546" s="123" t="str">
        <f t="shared" si="50"/>
        <v/>
      </c>
      <c r="AO546" s="123" t="str">
        <f t="shared" si="51"/>
        <v/>
      </c>
      <c r="AP546" s="123" t="str">
        <f t="shared" si="52"/>
        <v/>
      </c>
      <c r="AQ546" s="89" t="str">
        <f t="shared" si="53"/>
        <v/>
      </c>
      <c r="AR546" s="39"/>
      <c r="AS546" s="234"/>
      <c r="AT546" s="39"/>
    </row>
    <row r="547" spans="2:46" ht="13.5" customHeight="1" thickBot="1" x14ac:dyDescent="0.2">
      <c r="B547" s="291"/>
      <c r="C547" s="29"/>
      <c r="D547" s="187"/>
      <c r="E547" s="58"/>
      <c r="F547" s="190"/>
      <c r="G547" s="190"/>
      <c r="H547" s="190"/>
      <c r="I547" s="58"/>
      <c r="J547" s="58"/>
      <c r="K547" s="189"/>
      <c r="L547" s="259"/>
      <c r="M547" s="259"/>
      <c r="N547" s="58"/>
      <c r="O547" s="30"/>
      <c r="P547" s="58"/>
      <c r="Q547" s="30"/>
      <c r="R547" s="185"/>
      <c r="S547" s="206"/>
      <c r="T547" s="291"/>
      <c r="U547" s="29"/>
      <c r="V547" s="187"/>
      <c r="W547" s="58"/>
      <c r="X547" s="190"/>
      <c r="Y547" s="190"/>
      <c r="Z547" s="190"/>
      <c r="AA547" s="58"/>
      <c r="AB547" s="58"/>
      <c r="AC547" s="189"/>
      <c r="AD547" s="259"/>
      <c r="AE547" s="259"/>
      <c r="AF547" s="58"/>
      <c r="AG547" s="30"/>
      <c r="AH547" s="58"/>
      <c r="AI547" s="30"/>
      <c r="AJ547" s="185"/>
      <c r="AK547" s="208"/>
      <c r="AL547" s="291"/>
      <c r="AM547" s="124" t="str">
        <f t="shared" si="49"/>
        <v/>
      </c>
      <c r="AN547" s="125" t="str">
        <f t="shared" si="50"/>
        <v/>
      </c>
      <c r="AO547" s="125" t="str">
        <f t="shared" si="51"/>
        <v/>
      </c>
      <c r="AP547" s="125" t="str">
        <f t="shared" si="52"/>
        <v/>
      </c>
      <c r="AQ547" s="126" t="str">
        <f t="shared" si="53"/>
        <v/>
      </c>
      <c r="AR547" s="39"/>
      <c r="AS547" s="234"/>
      <c r="AT547" s="39"/>
    </row>
    <row r="548" spans="2:46" ht="13.5" customHeight="1" x14ac:dyDescent="0.15">
      <c r="B548" s="289" t="s">
        <v>175</v>
      </c>
      <c r="C548" s="27" t="s">
        <v>34</v>
      </c>
      <c r="D548" s="41"/>
      <c r="E548" s="57"/>
      <c r="F548" s="98"/>
      <c r="G548" s="98"/>
      <c r="H548" s="98"/>
      <c r="I548" s="62"/>
      <c r="J548" s="62"/>
      <c r="K548" s="63"/>
      <c r="L548" s="258"/>
      <c r="M548" s="258"/>
      <c r="N548" s="57"/>
      <c r="O548" s="28"/>
      <c r="P548" s="57"/>
      <c r="Q548" s="28"/>
      <c r="R548" s="133"/>
      <c r="S548" s="206"/>
      <c r="T548" s="289" t="s">
        <v>175</v>
      </c>
      <c r="U548" s="27" t="s">
        <v>34</v>
      </c>
      <c r="V548" s="41"/>
      <c r="W548" s="57"/>
      <c r="X548" s="98"/>
      <c r="Y548" s="98"/>
      <c r="Z548" s="98"/>
      <c r="AA548" s="62"/>
      <c r="AB548" s="62"/>
      <c r="AC548" s="63"/>
      <c r="AD548" s="258"/>
      <c r="AE548" s="258"/>
      <c r="AF548" s="57"/>
      <c r="AG548" s="28"/>
      <c r="AH548" s="57"/>
      <c r="AI548" s="28"/>
      <c r="AJ548" s="133"/>
      <c r="AK548" s="208"/>
      <c r="AL548" s="289" t="s">
        <v>175</v>
      </c>
      <c r="AM548" s="121" t="str">
        <f t="shared" si="49"/>
        <v/>
      </c>
      <c r="AN548" s="97" t="str">
        <f t="shared" si="50"/>
        <v/>
      </c>
      <c r="AO548" s="97" t="str">
        <f t="shared" si="51"/>
        <v/>
      </c>
      <c r="AP548" s="97" t="str">
        <f t="shared" si="52"/>
        <v/>
      </c>
      <c r="AQ548" s="122" t="str">
        <f t="shared" si="53"/>
        <v/>
      </c>
      <c r="AR548" s="39"/>
      <c r="AS548" s="234"/>
      <c r="AT548" s="39"/>
    </row>
    <row r="549" spans="2:46" ht="13.5" customHeight="1" x14ac:dyDescent="0.15">
      <c r="B549" s="290"/>
      <c r="C549" s="29" t="s">
        <v>35</v>
      </c>
      <c r="D549" s="187"/>
      <c r="E549" s="58"/>
      <c r="F549" s="188"/>
      <c r="G549" s="188"/>
      <c r="H549" s="188"/>
      <c r="I549" s="64"/>
      <c r="J549" s="64"/>
      <c r="K549" s="189"/>
      <c r="L549" s="259"/>
      <c r="M549" s="259"/>
      <c r="N549" s="58"/>
      <c r="O549" s="30"/>
      <c r="P549" s="58"/>
      <c r="Q549" s="30"/>
      <c r="R549" s="134"/>
      <c r="S549" s="206"/>
      <c r="T549" s="290"/>
      <c r="U549" s="29" t="s">
        <v>35</v>
      </c>
      <c r="V549" s="187"/>
      <c r="W549" s="58"/>
      <c r="X549" s="188"/>
      <c r="Y549" s="188"/>
      <c r="Z549" s="188"/>
      <c r="AA549" s="64"/>
      <c r="AB549" s="64"/>
      <c r="AC549" s="189"/>
      <c r="AD549" s="259"/>
      <c r="AE549" s="259"/>
      <c r="AF549" s="58"/>
      <c r="AG549" s="30"/>
      <c r="AH549" s="58"/>
      <c r="AI549" s="30"/>
      <c r="AJ549" s="134"/>
      <c r="AK549" s="208"/>
      <c r="AL549" s="290"/>
      <c r="AM549" s="88" t="str">
        <f t="shared" si="49"/>
        <v/>
      </c>
      <c r="AN549" s="123" t="str">
        <f t="shared" si="50"/>
        <v/>
      </c>
      <c r="AO549" s="123" t="str">
        <f t="shared" si="51"/>
        <v/>
      </c>
      <c r="AP549" s="123" t="str">
        <f t="shared" si="52"/>
        <v/>
      </c>
      <c r="AQ549" s="89" t="str">
        <f t="shared" si="53"/>
        <v/>
      </c>
      <c r="AR549" s="39"/>
      <c r="AS549" s="234"/>
      <c r="AT549" s="39"/>
    </row>
    <row r="550" spans="2:46" ht="13.5" customHeight="1" x14ac:dyDescent="0.15">
      <c r="B550" s="290"/>
      <c r="C550" s="29" t="s">
        <v>36</v>
      </c>
      <c r="D550" s="187"/>
      <c r="E550" s="58"/>
      <c r="F550" s="188"/>
      <c r="G550" s="188"/>
      <c r="H550" s="188"/>
      <c r="I550" s="64"/>
      <c r="J550" s="64"/>
      <c r="K550" s="189"/>
      <c r="L550" s="259"/>
      <c r="M550" s="259"/>
      <c r="N550" s="58"/>
      <c r="O550" s="30"/>
      <c r="P550" s="58"/>
      <c r="Q550" s="30"/>
      <c r="R550" s="134"/>
      <c r="S550" s="206"/>
      <c r="T550" s="290"/>
      <c r="U550" s="29" t="s">
        <v>36</v>
      </c>
      <c r="V550" s="187"/>
      <c r="W550" s="58"/>
      <c r="X550" s="188"/>
      <c r="Y550" s="188"/>
      <c r="Z550" s="188"/>
      <c r="AA550" s="64"/>
      <c r="AB550" s="64"/>
      <c r="AC550" s="189"/>
      <c r="AD550" s="259"/>
      <c r="AE550" s="259"/>
      <c r="AF550" s="58"/>
      <c r="AG550" s="30"/>
      <c r="AH550" s="58"/>
      <c r="AI550" s="30"/>
      <c r="AJ550" s="134"/>
      <c r="AK550" s="208"/>
      <c r="AL550" s="290"/>
      <c r="AM550" s="88" t="str">
        <f t="shared" si="49"/>
        <v/>
      </c>
      <c r="AN550" s="123" t="str">
        <f t="shared" si="50"/>
        <v/>
      </c>
      <c r="AO550" s="123" t="str">
        <f t="shared" si="51"/>
        <v/>
      </c>
      <c r="AP550" s="123" t="str">
        <f t="shared" si="52"/>
        <v/>
      </c>
      <c r="AQ550" s="89" t="str">
        <f t="shared" si="53"/>
        <v/>
      </c>
      <c r="AR550" s="39"/>
      <c r="AS550" s="234"/>
      <c r="AT550" s="39"/>
    </row>
    <row r="551" spans="2:46" ht="13.5" customHeight="1" x14ac:dyDescent="0.15">
      <c r="B551" s="290"/>
      <c r="C551" s="29" t="s">
        <v>38</v>
      </c>
      <c r="D551" s="187"/>
      <c r="E551" s="58"/>
      <c r="F551" s="188"/>
      <c r="G551" s="188"/>
      <c r="H551" s="188"/>
      <c r="I551" s="64"/>
      <c r="J551" s="64"/>
      <c r="K551" s="189"/>
      <c r="L551" s="259"/>
      <c r="M551" s="259"/>
      <c r="N551" s="58"/>
      <c r="O551" s="30"/>
      <c r="P551" s="58"/>
      <c r="Q551" s="30"/>
      <c r="R551" s="134"/>
      <c r="S551" s="206"/>
      <c r="T551" s="290"/>
      <c r="U551" s="29" t="s">
        <v>38</v>
      </c>
      <c r="V551" s="187"/>
      <c r="W551" s="58"/>
      <c r="X551" s="188"/>
      <c r="Y551" s="188"/>
      <c r="Z551" s="188"/>
      <c r="AA551" s="64"/>
      <c r="AB551" s="64"/>
      <c r="AC551" s="189"/>
      <c r="AD551" s="259"/>
      <c r="AE551" s="259"/>
      <c r="AF551" s="58"/>
      <c r="AG551" s="30"/>
      <c r="AH551" s="58"/>
      <c r="AI551" s="30"/>
      <c r="AJ551" s="134"/>
      <c r="AK551" s="208"/>
      <c r="AL551" s="290"/>
      <c r="AM551" s="88" t="str">
        <f t="shared" si="49"/>
        <v/>
      </c>
      <c r="AN551" s="123" t="str">
        <f t="shared" si="50"/>
        <v/>
      </c>
      <c r="AO551" s="123" t="str">
        <f t="shared" si="51"/>
        <v/>
      </c>
      <c r="AP551" s="123" t="str">
        <f t="shared" si="52"/>
        <v/>
      </c>
      <c r="AQ551" s="89" t="str">
        <f t="shared" si="53"/>
        <v/>
      </c>
      <c r="AR551" s="39"/>
      <c r="AS551" s="234"/>
      <c r="AT551" s="39"/>
    </row>
    <row r="552" spans="2:46" ht="13.5" customHeight="1" thickBot="1" x14ac:dyDescent="0.2">
      <c r="B552" s="291"/>
      <c r="C552" s="29"/>
      <c r="D552" s="187"/>
      <c r="E552" s="58"/>
      <c r="F552" s="190"/>
      <c r="G552" s="190"/>
      <c r="H552" s="190"/>
      <c r="I552" s="58"/>
      <c r="J552" s="58"/>
      <c r="K552" s="189"/>
      <c r="L552" s="259"/>
      <c r="M552" s="259"/>
      <c r="N552" s="58"/>
      <c r="O552" s="30"/>
      <c r="P552" s="58"/>
      <c r="Q552" s="30"/>
      <c r="R552" s="185"/>
      <c r="S552" s="206"/>
      <c r="T552" s="291"/>
      <c r="U552" s="29"/>
      <c r="V552" s="187"/>
      <c r="W552" s="58"/>
      <c r="X552" s="190"/>
      <c r="Y552" s="190"/>
      <c r="Z552" s="190"/>
      <c r="AA552" s="58"/>
      <c r="AB552" s="58"/>
      <c r="AC552" s="189"/>
      <c r="AD552" s="259"/>
      <c r="AE552" s="259"/>
      <c r="AF552" s="58"/>
      <c r="AG552" s="30"/>
      <c r="AH552" s="58"/>
      <c r="AI552" s="30"/>
      <c r="AJ552" s="185"/>
      <c r="AK552" s="208"/>
      <c r="AL552" s="291"/>
      <c r="AM552" s="124" t="str">
        <f t="shared" si="49"/>
        <v/>
      </c>
      <c r="AN552" s="125" t="str">
        <f t="shared" si="50"/>
        <v/>
      </c>
      <c r="AO552" s="125" t="str">
        <f t="shared" si="51"/>
        <v/>
      </c>
      <c r="AP552" s="125" t="str">
        <f t="shared" si="52"/>
        <v/>
      </c>
      <c r="AQ552" s="126" t="str">
        <f t="shared" si="53"/>
        <v/>
      </c>
      <c r="AR552" s="39"/>
      <c r="AS552" s="234"/>
      <c r="AT552" s="39"/>
    </row>
    <row r="553" spans="2:46" ht="13.5" customHeight="1" x14ac:dyDescent="0.15">
      <c r="B553" s="289" t="s">
        <v>176</v>
      </c>
      <c r="C553" s="27" t="s">
        <v>34</v>
      </c>
      <c r="D553" s="41"/>
      <c r="E553" s="57"/>
      <c r="F553" s="98"/>
      <c r="G553" s="98"/>
      <c r="H553" s="98"/>
      <c r="I553" s="62"/>
      <c r="J553" s="62"/>
      <c r="K553" s="63"/>
      <c r="L553" s="258"/>
      <c r="M553" s="258"/>
      <c r="N553" s="57"/>
      <c r="O553" s="28"/>
      <c r="P553" s="57"/>
      <c r="Q553" s="28"/>
      <c r="R553" s="133"/>
      <c r="S553" s="206"/>
      <c r="T553" s="289" t="s">
        <v>176</v>
      </c>
      <c r="U553" s="27" t="s">
        <v>34</v>
      </c>
      <c r="V553" s="41"/>
      <c r="W553" s="57"/>
      <c r="X553" s="98"/>
      <c r="Y553" s="98"/>
      <c r="Z553" s="98"/>
      <c r="AA553" s="62"/>
      <c r="AB553" s="62"/>
      <c r="AC553" s="63"/>
      <c r="AD553" s="258"/>
      <c r="AE553" s="258"/>
      <c r="AF553" s="57"/>
      <c r="AG553" s="28"/>
      <c r="AH553" s="57"/>
      <c r="AI553" s="28"/>
      <c r="AJ553" s="133"/>
      <c r="AK553" s="208"/>
      <c r="AL553" s="289" t="s">
        <v>176</v>
      </c>
      <c r="AM553" s="121" t="str">
        <f t="shared" si="49"/>
        <v/>
      </c>
      <c r="AN553" s="97" t="str">
        <f t="shared" si="50"/>
        <v/>
      </c>
      <c r="AO553" s="97" t="str">
        <f t="shared" si="51"/>
        <v/>
      </c>
      <c r="AP553" s="97" t="str">
        <f t="shared" si="52"/>
        <v/>
      </c>
      <c r="AQ553" s="122" t="str">
        <f t="shared" si="53"/>
        <v/>
      </c>
      <c r="AR553" s="39"/>
      <c r="AS553" s="234"/>
      <c r="AT553" s="39"/>
    </row>
    <row r="554" spans="2:46" ht="13.5" customHeight="1" x14ac:dyDescent="0.15">
      <c r="B554" s="290"/>
      <c r="C554" s="29" t="s">
        <v>35</v>
      </c>
      <c r="D554" s="187"/>
      <c r="E554" s="58"/>
      <c r="F554" s="188"/>
      <c r="G554" s="188"/>
      <c r="H554" s="188"/>
      <c r="I554" s="64"/>
      <c r="J554" s="64"/>
      <c r="K554" s="189"/>
      <c r="L554" s="259"/>
      <c r="M554" s="259"/>
      <c r="N554" s="58"/>
      <c r="O554" s="30"/>
      <c r="P554" s="58"/>
      <c r="Q554" s="30"/>
      <c r="R554" s="134"/>
      <c r="S554" s="206"/>
      <c r="T554" s="290"/>
      <c r="U554" s="29" t="s">
        <v>35</v>
      </c>
      <c r="V554" s="187"/>
      <c r="W554" s="58"/>
      <c r="X554" s="188"/>
      <c r="Y554" s="188"/>
      <c r="Z554" s="188"/>
      <c r="AA554" s="64"/>
      <c r="AB554" s="64"/>
      <c r="AC554" s="189"/>
      <c r="AD554" s="259"/>
      <c r="AE554" s="259"/>
      <c r="AF554" s="58"/>
      <c r="AG554" s="30"/>
      <c r="AH554" s="58"/>
      <c r="AI554" s="30"/>
      <c r="AJ554" s="134"/>
      <c r="AK554" s="208"/>
      <c r="AL554" s="290"/>
      <c r="AM554" s="88" t="str">
        <f t="shared" si="49"/>
        <v/>
      </c>
      <c r="AN554" s="123" t="str">
        <f t="shared" si="50"/>
        <v/>
      </c>
      <c r="AO554" s="123" t="str">
        <f t="shared" si="51"/>
        <v/>
      </c>
      <c r="AP554" s="123" t="str">
        <f t="shared" si="52"/>
        <v/>
      </c>
      <c r="AQ554" s="89" t="str">
        <f t="shared" si="53"/>
        <v/>
      </c>
      <c r="AR554" s="39"/>
      <c r="AS554" s="234"/>
      <c r="AT554" s="39"/>
    </row>
    <row r="555" spans="2:46" ht="13.5" customHeight="1" x14ac:dyDescent="0.15">
      <c r="B555" s="290"/>
      <c r="C555" s="29" t="s">
        <v>36</v>
      </c>
      <c r="D555" s="187"/>
      <c r="E555" s="58"/>
      <c r="F555" s="188"/>
      <c r="G555" s="188"/>
      <c r="H555" s="188"/>
      <c r="I555" s="64"/>
      <c r="J555" s="64"/>
      <c r="K555" s="189"/>
      <c r="L555" s="259"/>
      <c r="M555" s="259"/>
      <c r="N555" s="58"/>
      <c r="O555" s="30"/>
      <c r="P555" s="58"/>
      <c r="Q555" s="30"/>
      <c r="R555" s="134"/>
      <c r="S555" s="206"/>
      <c r="T555" s="290"/>
      <c r="U555" s="29" t="s">
        <v>36</v>
      </c>
      <c r="V555" s="187"/>
      <c r="W555" s="58"/>
      <c r="X555" s="188"/>
      <c r="Y555" s="188"/>
      <c r="Z555" s="188"/>
      <c r="AA555" s="64"/>
      <c r="AB555" s="64"/>
      <c r="AC555" s="189"/>
      <c r="AD555" s="259"/>
      <c r="AE555" s="259"/>
      <c r="AF555" s="58"/>
      <c r="AG555" s="30"/>
      <c r="AH555" s="58"/>
      <c r="AI555" s="30"/>
      <c r="AJ555" s="134"/>
      <c r="AK555" s="208"/>
      <c r="AL555" s="290"/>
      <c r="AM555" s="88" t="str">
        <f t="shared" si="49"/>
        <v/>
      </c>
      <c r="AN555" s="123" t="str">
        <f t="shared" si="50"/>
        <v/>
      </c>
      <c r="AO555" s="123" t="str">
        <f t="shared" si="51"/>
        <v/>
      </c>
      <c r="AP555" s="123" t="str">
        <f t="shared" si="52"/>
        <v/>
      </c>
      <c r="AQ555" s="89" t="str">
        <f t="shared" si="53"/>
        <v/>
      </c>
      <c r="AR555" s="39"/>
      <c r="AS555" s="234"/>
      <c r="AT555" s="39"/>
    </row>
    <row r="556" spans="2:46" ht="13.5" customHeight="1" x14ac:dyDescent="0.15">
      <c r="B556" s="290"/>
      <c r="C556" s="29" t="s">
        <v>38</v>
      </c>
      <c r="D556" s="187"/>
      <c r="E556" s="58"/>
      <c r="F556" s="188"/>
      <c r="G556" s="188"/>
      <c r="H556" s="188"/>
      <c r="I556" s="64"/>
      <c r="J556" s="64"/>
      <c r="K556" s="189"/>
      <c r="L556" s="259"/>
      <c r="M556" s="259"/>
      <c r="N556" s="58"/>
      <c r="O556" s="30"/>
      <c r="P556" s="58"/>
      <c r="Q556" s="30"/>
      <c r="R556" s="134"/>
      <c r="S556" s="206"/>
      <c r="T556" s="290"/>
      <c r="U556" s="29" t="s">
        <v>38</v>
      </c>
      <c r="V556" s="187"/>
      <c r="W556" s="58"/>
      <c r="X556" s="188"/>
      <c r="Y556" s="188"/>
      <c r="Z556" s="188"/>
      <c r="AA556" s="64"/>
      <c r="AB556" s="64"/>
      <c r="AC556" s="189"/>
      <c r="AD556" s="259"/>
      <c r="AE556" s="259"/>
      <c r="AF556" s="58"/>
      <c r="AG556" s="30"/>
      <c r="AH556" s="58"/>
      <c r="AI556" s="30"/>
      <c r="AJ556" s="134"/>
      <c r="AK556" s="208"/>
      <c r="AL556" s="290"/>
      <c r="AM556" s="88" t="str">
        <f t="shared" si="49"/>
        <v/>
      </c>
      <c r="AN556" s="123" t="str">
        <f t="shared" si="50"/>
        <v/>
      </c>
      <c r="AO556" s="123" t="str">
        <f t="shared" si="51"/>
        <v/>
      </c>
      <c r="AP556" s="123" t="str">
        <f t="shared" si="52"/>
        <v/>
      </c>
      <c r="AQ556" s="89" t="str">
        <f t="shared" si="53"/>
        <v/>
      </c>
      <c r="AR556" s="39"/>
      <c r="AS556" s="234"/>
      <c r="AT556" s="39"/>
    </row>
    <row r="557" spans="2:46" ht="13.5" customHeight="1" thickBot="1" x14ac:dyDescent="0.2">
      <c r="B557" s="291"/>
      <c r="C557" s="29"/>
      <c r="D557" s="187"/>
      <c r="E557" s="58"/>
      <c r="F557" s="190"/>
      <c r="G557" s="190"/>
      <c r="H557" s="190"/>
      <c r="I557" s="58"/>
      <c r="J557" s="58"/>
      <c r="K557" s="189"/>
      <c r="L557" s="259"/>
      <c r="M557" s="259"/>
      <c r="N557" s="58"/>
      <c r="O557" s="30"/>
      <c r="P557" s="58"/>
      <c r="Q557" s="30"/>
      <c r="R557" s="185"/>
      <c r="S557" s="206"/>
      <c r="T557" s="291"/>
      <c r="U557" s="29"/>
      <c r="V557" s="187"/>
      <c r="W557" s="58"/>
      <c r="X557" s="190"/>
      <c r="Y557" s="190"/>
      <c r="Z557" s="190"/>
      <c r="AA557" s="58"/>
      <c r="AB557" s="58"/>
      <c r="AC557" s="189"/>
      <c r="AD557" s="259"/>
      <c r="AE557" s="259"/>
      <c r="AF557" s="58"/>
      <c r="AG557" s="30"/>
      <c r="AH557" s="58"/>
      <c r="AI557" s="30"/>
      <c r="AJ557" s="185"/>
      <c r="AK557" s="208"/>
      <c r="AL557" s="291"/>
      <c r="AM557" s="124" t="str">
        <f t="shared" si="49"/>
        <v/>
      </c>
      <c r="AN557" s="125" t="str">
        <f t="shared" si="50"/>
        <v/>
      </c>
      <c r="AO557" s="125" t="str">
        <f t="shared" si="51"/>
        <v/>
      </c>
      <c r="AP557" s="125" t="str">
        <f t="shared" si="52"/>
        <v/>
      </c>
      <c r="AQ557" s="126" t="str">
        <f t="shared" si="53"/>
        <v/>
      </c>
      <c r="AR557" s="39"/>
      <c r="AS557" s="234"/>
      <c r="AT557" s="39"/>
    </row>
    <row r="558" spans="2:46" ht="13.5" customHeight="1" x14ac:dyDescent="0.15">
      <c r="B558" s="289" t="s">
        <v>177</v>
      </c>
      <c r="C558" s="27" t="s">
        <v>34</v>
      </c>
      <c r="D558" s="41"/>
      <c r="E558" s="57"/>
      <c r="F558" s="98"/>
      <c r="G558" s="98"/>
      <c r="H558" s="98"/>
      <c r="I558" s="62"/>
      <c r="J558" s="62"/>
      <c r="K558" s="63"/>
      <c r="L558" s="258"/>
      <c r="M558" s="258"/>
      <c r="N558" s="57"/>
      <c r="O558" s="28"/>
      <c r="P558" s="57"/>
      <c r="Q558" s="28"/>
      <c r="R558" s="133"/>
      <c r="S558" s="206"/>
      <c r="T558" s="289" t="s">
        <v>177</v>
      </c>
      <c r="U558" s="27" t="s">
        <v>34</v>
      </c>
      <c r="V558" s="41"/>
      <c r="W558" s="57"/>
      <c r="X558" s="98"/>
      <c r="Y558" s="98"/>
      <c r="Z558" s="98"/>
      <c r="AA558" s="62"/>
      <c r="AB558" s="62"/>
      <c r="AC558" s="63"/>
      <c r="AD558" s="258"/>
      <c r="AE558" s="258"/>
      <c r="AF558" s="57"/>
      <c r="AG558" s="28"/>
      <c r="AH558" s="57"/>
      <c r="AI558" s="28"/>
      <c r="AJ558" s="133"/>
      <c r="AK558" s="208"/>
      <c r="AL558" s="289" t="s">
        <v>177</v>
      </c>
      <c r="AM558" s="121" t="str">
        <f t="shared" si="49"/>
        <v/>
      </c>
      <c r="AN558" s="97" t="str">
        <f t="shared" si="50"/>
        <v/>
      </c>
      <c r="AO558" s="97" t="str">
        <f t="shared" si="51"/>
        <v/>
      </c>
      <c r="AP558" s="97" t="str">
        <f t="shared" si="52"/>
        <v/>
      </c>
      <c r="AQ558" s="122" t="str">
        <f t="shared" si="53"/>
        <v/>
      </c>
      <c r="AR558" s="39"/>
      <c r="AS558" s="234"/>
      <c r="AT558" s="39"/>
    </row>
    <row r="559" spans="2:46" ht="13.5" customHeight="1" x14ac:dyDescent="0.15">
      <c r="B559" s="290"/>
      <c r="C559" s="29" t="s">
        <v>35</v>
      </c>
      <c r="D559" s="187"/>
      <c r="E559" s="58"/>
      <c r="F559" s="188"/>
      <c r="G559" s="188"/>
      <c r="H559" s="188"/>
      <c r="I559" s="64"/>
      <c r="J559" s="64"/>
      <c r="K559" s="189"/>
      <c r="L559" s="259"/>
      <c r="M559" s="259"/>
      <c r="N559" s="58"/>
      <c r="O559" s="30"/>
      <c r="P559" s="58"/>
      <c r="Q559" s="30"/>
      <c r="R559" s="134"/>
      <c r="S559" s="206"/>
      <c r="T559" s="290"/>
      <c r="U559" s="29" t="s">
        <v>35</v>
      </c>
      <c r="V559" s="187"/>
      <c r="W559" s="58"/>
      <c r="X559" s="188"/>
      <c r="Y559" s="188"/>
      <c r="Z559" s="188"/>
      <c r="AA559" s="64"/>
      <c r="AB559" s="64"/>
      <c r="AC559" s="189"/>
      <c r="AD559" s="259"/>
      <c r="AE559" s="259"/>
      <c r="AF559" s="58"/>
      <c r="AG559" s="30"/>
      <c r="AH559" s="58"/>
      <c r="AI559" s="30"/>
      <c r="AJ559" s="134"/>
      <c r="AK559" s="208"/>
      <c r="AL559" s="290"/>
      <c r="AM559" s="88" t="str">
        <f t="shared" si="49"/>
        <v/>
      </c>
      <c r="AN559" s="123" t="str">
        <f t="shared" si="50"/>
        <v/>
      </c>
      <c r="AO559" s="123" t="str">
        <f t="shared" si="51"/>
        <v/>
      </c>
      <c r="AP559" s="123" t="str">
        <f t="shared" si="52"/>
        <v/>
      </c>
      <c r="AQ559" s="89" t="str">
        <f t="shared" si="53"/>
        <v/>
      </c>
      <c r="AR559" s="39"/>
      <c r="AS559" s="234"/>
      <c r="AT559" s="39"/>
    </row>
    <row r="560" spans="2:46" ht="13.5" customHeight="1" x14ac:dyDescent="0.15">
      <c r="B560" s="290"/>
      <c r="C560" s="29" t="s">
        <v>36</v>
      </c>
      <c r="D560" s="187"/>
      <c r="E560" s="58"/>
      <c r="F560" s="188"/>
      <c r="G560" s="188"/>
      <c r="H560" s="188"/>
      <c r="I560" s="64"/>
      <c r="J560" s="64"/>
      <c r="K560" s="189"/>
      <c r="L560" s="259"/>
      <c r="M560" s="259"/>
      <c r="N560" s="58"/>
      <c r="O560" s="30"/>
      <c r="P560" s="58"/>
      <c r="Q560" s="30"/>
      <c r="R560" s="134"/>
      <c r="S560" s="206"/>
      <c r="T560" s="290"/>
      <c r="U560" s="29" t="s">
        <v>36</v>
      </c>
      <c r="V560" s="187"/>
      <c r="W560" s="58"/>
      <c r="X560" s="188"/>
      <c r="Y560" s="188"/>
      <c r="Z560" s="188"/>
      <c r="AA560" s="64"/>
      <c r="AB560" s="64"/>
      <c r="AC560" s="189"/>
      <c r="AD560" s="259"/>
      <c r="AE560" s="259"/>
      <c r="AF560" s="58"/>
      <c r="AG560" s="30"/>
      <c r="AH560" s="58"/>
      <c r="AI560" s="30"/>
      <c r="AJ560" s="134"/>
      <c r="AK560" s="208"/>
      <c r="AL560" s="290"/>
      <c r="AM560" s="88" t="str">
        <f t="shared" si="49"/>
        <v/>
      </c>
      <c r="AN560" s="123" t="str">
        <f t="shared" si="50"/>
        <v/>
      </c>
      <c r="AO560" s="123" t="str">
        <f t="shared" si="51"/>
        <v/>
      </c>
      <c r="AP560" s="123" t="str">
        <f t="shared" si="52"/>
        <v/>
      </c>
      <c r="AQ560" s="89" t="str">
        <f t="shared" si="53"/>
        <v/>
      </c>
      <c r="AR560" s="39"/>
      <c r="AS560" s="234"/>
      <c r="AT560" s="39"/>
    </row>
    <row r="561" spans="2:46" ht="13.5" customHeight="1" x14ac:dyDescent="0.15">
      <c r="B561" s="290"/>
      <c r="C561" s="29" t="s">
        <v>38</v>
      </c>
      <c r="D561" s="187"/>
      <c r="E561" s="58"/>
      <c r="F561" s="188"/>
      <c r="G561" s="188"/>
      <c r="H561" s="188"/>
      <c r="I561" s="64"/>
      <c r="J561" s="64"/>
      <c r="K561" s="189"/>
      <c r="L561" s="259"/>
      <c r="M561" s="259"/>
      <c r="N561" s="58"/>
      <c r="O561" s="30"/>
      <c r="P561" s="58"/>
      <c r="Q561" s="30"/>
      <c r="R561" s="134"/>
      <c r="S561" s="206"/>
      <c r="T561" s="290"/>
      <c r="U561" s="29" t="s">
        <v>38</v>
      </c>
      <c r="V561" s="187"/>
      <c r="W561" s="58"/>
      <c r="X561" s="188"/>
      <c r="Y561" s="188"/>
      <c r="Z561" s="188"/>
      <c r="AA561" s="64"/>
      <c r="AB561" s="64"/>
      <c r="AC561" s="189"/>
      <c r="AD561" s="259"/>
      <c r="AE561" s="259"/>
      <c r="AF561" s="58"/>
      <c r="AG561" s="30"/>
      <c r="AH561" s="58"/>
      <c r="AI561" s="30"/>
      <c r="AJ561" s="134"/>
      <c r="AK561" s="208"/>
      <c r="AL561" s="290"/>
      <c r="AM561" s="88" t="str">
        <f t="shared" si="49"/>
        <v/>
      </c>
      <c r="AN561" s="123" t="str">
        <f t="shared" si="50"/>
        <v/>
      </c>
      <c r="AO561" s="123" t="str">
        <f t="shared" si="51"/>
        <v/>
      </c>
      <c r="AP561" s="123" t="str">
        <f t="shared" si="52"/>
        <v/>
      </c>
      <c r="AQ561" s="89" t="str">
        <f t="shared" si="53"/>
        <v/>
      </c>
      <c r="AR561" s="39"/>
      <c r="AS561" s="234"/>
      <c r="AT561" s="39"/>
    </row>
    <row r="562" spans="2:46" ht="13.5" customHeight="1" thickBot="1" x14ac:dyDescent="0.2">
      <c r="B562" s="291"/>
      <c r="C562" s="29"/>
      <c r="D562" s="187"/>
      <c r="E562" s="58"/>
      <c r="F562" s="190"/>
      <c r="G562" s="190"/>
      <c r="H562" s="190"/>
      <c r="I562" s="58"/>
      <c r="J562" s="58"/>
      <c r="K562" s="189"/>
      <c r="L562" s="259"/>
      <c r="M562" s="259"/>
      <c r="N562" s="58"/>
      <c r="O562" s="30"/>
      <c r="P562" s="58"/>
      <c r="Q562" s="30"/>
      <c r="R562" s="185"/>
      <c r="S562" s="206"/>
      <c r="T562" s="291"/>
      <c r="U562" s="29"/>
      <c r="V562" s="187"/>
      <c r="W562" s="58"/>
      <c r="X562" s="190"/>
      <c r="Y562" s="190"/>
      <c r="Z562" s="190"/>
      <c r="AA562" s="58"/>
      <c r="AB562" s="58"/>
      <c r="AC562" s="189"/>
      <c r="AD562" s="259"/>
      <c r="AE562" s="259"/>
      <c r="AF562" s="58"/>
      <c r="AG562" s="30"/>
      <c r="AH562" s="58"/>
      <c r="AI562" s="30"/>
      <c r="AJ562" s="185"/>
      <c r="AK562" s="208"/>
      <c r="AL562" s="291"/>
      <c r="AM562" s="124" t="str">
        <f t="shared" si="49"/>
        <v/>
      </c>
      <c r="AN562" s="125" t="str">
        <f t="shared" si="50"/>
        <v/>
      </c>
      <c r="AO562" s="125" t="str">
        <f t="shared" si="51"/>
        <v/>
      </c>
      <c r="AP562" s="125" t="str">
        <f t="shared" si="52"/>
        <v/>
      </c>
      <c r="AQ562" s="126" t="str">
        <f t="shared" si="53"/>
        <v/>
      </c>
      <c r="AR562" s="39"/>
      <c r="AS562" s="234"/>
      <c r="AT562" s="39"/>
    </row>
    <row r="563" spans="2:46" ht="13.5" customHeight="1" x14ac:dyDescent="0.15">
      <c r="B563" s="289" t="s">
        <v>178</v>
      </c>
      <c r="C563" s="27" t="s">
        <v>34</v>
      </c>
      <c r="D563" s="41"/>
      <c r="E563" s="57"/>
      <c r="F563" s="98"/>
      <c r="G563" s="98"/>
      <c r="H563" s="98"/>
      <c r="I563" s="62"/>
      <c r="J563" s="62"/>
      <c r="K563" s="63"/>
      <c r="L563" s="258"/>
      <c r="M563" s="258"/>
      <c r="N563" s="57"/>
      <c r="O563" s="28"/>
      <c r="P563" s="57"/>
      <c r="Q563" s="28"/>
      <c r="R563" s="133"/>
      <c r="S563" s="206"/>
      <c r="T563" s="289" t="s">
        <v>178</v>
      </c>
      <c r="U563" s="27" t="s">
        <v>34</v>
      </c>
      <c r="V563" s="41"/>
      <c r="W563" s="57"/>
      <c r="X563" s="98"/>
      <c r="Y563" s="98"/>
      <c r="Z563" s="98"/>
      <c r="AA563" s="62"/>
      <c r="AB563" s="62"/>
      <c r="AC563" s="63"/>
      <c r="AD563" s="258"/>
      <c r="AE563" s="258"/>
      <c r="AF563" s="57"/>
      <c r="AG563" s="28"/>
      <c r="AH563" s="57"/>
      <c r="AI563" s="28"/>
      <c r="AJ563" s="133"/>
      <c r="AK563" s="208"/>
      <c r="AL563" s="289" t="s">
        <v>178</v>
      </c>
      <c r="AM563" s="121" t="str">
        <f t="shared" si="49"/>
        <v/>
      </c>
      <c r="AN563" s="97" t="str">
        <f t="shared" si="50"/>
        <v/>
      </c>
      <c r="AO563" s="97" t="str">
        <f t="shared" si="51"/>
        <v/>
      </c>
      <c r="AP563" s="97" t="str">
        <f t="shared" si="52"/>
        <v/>
      </c>
      <c r="AQ563" s="122" t="str">
        <f t="shared" si="53"/>
        <v/>
      </c>
      <c r="AR563" s="39"/>
      <c r="AS563" s="234"/>
      <c r="AT563" s="39"/>
    </row>
    <row r="564" spans="2:46" ht="13.5" customHeight="1" x14ac:dyDescent="0.15">
      <c r="B564" s="290"/>
      <c r="C564" s="29" t="s">
        <v>35</v>
      </c>
      <c r="D564" s="187"/>
      <c r="E564" s="58"/>
      <c r="F564" s="188"/>
      <c r="G564" s="188"/>
      <c r="H564" s="188"/>
      <c r="I564" s="64"/>
      <c r="J564" s="64"/>
      <c r="K564" s="189"/>
      <c r="L564" s="259"/>
      <c r="M564" s="259"/>
      <c r="N564" s="58"/>
      <c r="O564" s="30"/>
      <c r="P564" s="58"/>
      <c r="Q564" s="30"/>
      <c r="R564" s="134"/>
      <c r="S564" s="206"/>
      <c r="T564" s="290"/>
      <c r="U564" s="29" t="s">
        <v>35</v>
      </c>
      <c r="V564" s="187"/>
      <c r="W564" s="58"/>
      <c r="X564" s="188"/>
      <c r="Y564" s="188"/>
      <c r="Z564" s="188"/>
      <c r="AA564" s="64"/>
      <c r="AB564" s="64"/>
      <c r="AC564" s="189"/>
      <c r="AD564" s="259"/>
      <c r="AE564" s="259"/>
      <c r="AF564" s="58"/>
      <c r="AG564" s="30"/>
      <c r="AH564" s="58"/>
      <c r="AI564" s="30"/>
      <c r="AJ564" s="134"/>
      <c r="AK564" s="208"/>
      <c r="AL564" s="290"/>
      <c r="AM564" s="88" t="str">
        <f t="shared" si="49"/>
        <v/>
      </c>
      <c r="AN564" s="123" t="str">
        <f t="shared" si="50"/>
        <v/>
      </c>
      <c r="AO564" s="123" t="str">
        <f t="shared" si="51"/>
        <v/>
      </c>
      <c r="AP564" s="123" t="str">
        <f t="shared" si="52"/>
        <v/>
      </c>
      <c r="AQ564" s="89" t="str">
        <f t="shared" si="53"/>
        <v/>
      </c>
      <c r="AR564" s="39"/>
      <c r="AS564" s="234"/>
      <c r="AT564" s="39"/>
    </row>
    <row r="565" spans="2:46" ht="13.5" customHeight="1" x14ac:dyDescent="0.15">
      <c r="B565" s="290"/>
      <c r="C565" s="29" t="s">
        <v>36</v>
      </c>
      <c r="D565" s="187"/>
      <c r="E565" s="58"/>
      <c r="F565" s="188"/>
      <c r="G565" s="188"/>
      <c r="H565" s="188"/>
      <c r="I565" s="64"/>
      <c r="J565" s="64"/>
      <c r="K565" s="189"/>
      <c r="L565" s="259"/>
      <c r="M565" s="259"/>
      <c r="N565" s="58"/>
      <c r="O565" s="30"/>
      <c r="P565" s="58"/>
      <c r="Q565" s="30"/>
      <c r="R565" s="134"/>
      <c r="S565" s="206"/>
      <c r="T565" s="290"/>
      <c r="U565" s="29" t="s">
        <v>36</v>
      </c>
      <c r="V565" s="187"/>
      <c r="W565" s="58"/>
      <c r="X565" s="188"/>
      <c r="Y565" s="188"/>
      <c r="Z565" s="188"/>
      <c r="AA565" s="64"/>
      <c r="AB565" s="64"/>
      <c r="AC565" s="189"/>
      <c r="AD565" s="259"/>
      <c r="AE565" s="259"/>
      <c r="AF565" s="58"/>
      <c r="AG565" s="30"/>
      <c r="AH565" s="58"/>
      <c r="AI565" s="30"/>
      <c r="AJ565" s="134"/>
      <c r="AK565" s="208"/>
      <c r="AL565" s="290"/>
      <c r="AM565" s="88" t="str">
        <f t="shared" si="49"/>
        <v/>
      </c>
      <c r="AN565" s="123" t="str">
        <f t="shared" si="50"/>
        <v/>
      </c>
      <c r="AO565" s="123" t="str">
        <f t="shared" si="51"/>
        <v/>
      </c>
      <c r="AP565" s="123" t="str">
        <f t="shared" si="52"/>
        <v/>
      </c>
      <c r="AQ565" s="89" t="str">
        <f t="shared" si="53"/>
        <v/>
      </c>
      <c r="AR565" s="39"/>
      <c r="AS565" s="234"/>
      <c r="AT565" s="39"/>
    </row>
    <row r="566" spans="2:46" ht="13.5" customHeight="1" x14ac:dyDescent="0.15">
      <c r="B566" s="290"/>
      <c r="C566" s="29" t="s">
        <v>38</v>
      </c>
      <c r="D566" s="187"/>
      <c r="E566" s="58"/>
      <c r="F566" s="188"/>
      <c r="G566" s="188"/>
      <c r="H566" s="188"/>
      <c r="I566" s="64"/>
      <c r="J566" s="64"/>
      <c r="K566" s="189"/>
      <c r="L566" s="259"/>
      <c r="M566" s="259"/>
      <c r="N566" s="58"/>
      <c r="O566" s="30"/>
      <c r="P566" s="58"/>
      <c r="Q566" s="30"/>
      <c r="R566" s="134"/>
      <c r="S566" s="206"/>
      <c r="T566" s="290"/>
      <c r="U566" s="29" t="s">
        <v>38</v>
      </c>
      <c r="V566" s="187"/>
      <c r="W566" s="58"/>
      <c r="X566" s="188"/>
      <c r="Y566" s="188"/>
      <c r="Z566" s="188"/>
      <c r="AA566" s="64"/>
      <c r="AB566" s="64"/>
      <c r="AC566" s="189"/>
      <c r="AD566" s="259"/>
      <c r="AE566" s="259"/>
      <c r="AF566" s="58"/>
      <c r="AG566" s="30"/>
      <c r="AH566" s="58"/>
      <c r="AI566" s="30"/>
      <c r="AJ566" s="134"/>
      <c r="AK566" s="208"/>
      <c r="AL566" s="290"/>
      <c r="AM566" s="88" t="str">
        <f t="shared" si="49"/>
        <v/>
      </c>
      <c r="AN566" s="123" t="str">
        <f t="shared" si="50"/>
        <v/>
      </c>
      <c r="AO566" s="123" t="str">
        <f t="shared" si="51"/>
        <v/>
      </c>
      <c r="AP566" s="123" t="str">
        <f t="shared" si="52"/>
        <v/>
      </c>
      <c r="AQ566" s="89" t="str">
        <f t="shared" si="53"/>
        <v/>
      </c>
      <c r="AR566" s="39"/>
      <c r="AS566" s="234"/>
      <c r="AT566" s="39"/>
    </row>
    <row r="567" spans="2:46" ht="13.5" customHeight="1" thickBot="1" x14ac:dyDescent="0.2">
      <c r="B567" s="291"/>
      <c r="C567" s="29"/>
      <c r="D567" s="187"/>
      <c r="E567" s="58"/>
      <c r="F567" s="190"/>
      <c r="G567" s="190"/>
      <c r="H567" s="190"/>
      <c r="I567" s="58"/>
      <c r="J567" s="58"/>
      <c r="K567" s="189"/>
      <c r="L567" s="259"/>
      <c r="M567" s="259"/>
      <c r="N567" s="58"/>
      <c r="O567" s="30"/>
      <c r="P567" s="58"/>
      <c r="Q567" s="30"/>
      <c r="R567" s="185"/>
      <c r="S567" s="206"/>
      <c r="T567" s="291"/>
      <c r="U567" s="29"/>
      <c r="V567" s="187"/>
      <c r="W567" s="58"/>
      <c r="X567" s="190"/>
      <c r="Y567" s="190"/>
      <c r="Z567" s="190"/>
      <c r="AA567" s="58"/>
      <c r="AB567" s="58"/>
      <c r="AC567" s="189"/>
      <c r="AD567" s="259"/>
      <c r="AE567" s="259"/>
      <c r="AF567" s="58"/>
      <c r="AG567" s="30"/>
      <c r="AH567" s="58"/>
      <c r="AI567" s="30"/>
      <c r="AJ567" s="185"/>
      <c r="AK567" s="208"/>
      <c r="AL567" s="291"/>
      <c r="AM567" s="124" t="str">
        <f t="shared" si="49"/>
        <v/>
      </c>
      <c r="AN567" s="125" t="str">
        <f t="shared" si="50"/>
        <v/>
      </c>
      <c r="AO567" s="125" t="str">
        <f t="shared" si="51"/>
        <v/>
      </c>
      <c r="AP567" s="125" t="str">
        <f t="shared" si="52"/>
        <v/>
      </c>
      <c r="AQ567" s="126" t="str">
        <f t="shared" si="53"/>
        <v/>
      </c>
      <c r="AR567" s="39"/>
      <c r="AS567" s="234"/>
      <c r="AT567" s="39"/>
    </row>
    <row r="568" spans="2:46" ht="13.5" customHeight="1" x14ac:dyDescent="0.15">
      <c r="B568" s="289" t="s">
        <v>179</v>
      </c>
      <c r="C568" s="27" t="s">
        <v>34</v>
      </c>
      <c r="D568" s="41"/>
      <c r="E568" s="57"/>
      <c r="F568" s="98"/>
      <c r="G568" s="98"/>
      <c r="H568" s="98"/>
      <c r="I568" s="62"/>
      <c r="J568" s="62"/>
      <c r="K568" s="63"/>
      <c r="L568" s="258"/>
      <c r="M568" s="258"/>
      <c r="N568" s="57"/>
      <c r="O568" s="28"/>
      <c r="P568" s="57"/>
      <c r="Q568" s="28"/>
      <c r="R568" s="133"/>
      <c r="S568" s="206"/>
      <c r="T568" s="289" t="s">
        <v>179</v>
      </c>
      <c r="U568" s="27" t="s">
        <v>34</v>
      </c>
      <c r="V568" s="41"/>
      <c r="W568" s="57"/>
      <c r="X568" s="98"/>
      <c r="Y568" s="98"/>
      <c r="Z568" s="98"/>
      <c r="AA568" s="62"/>
      <c r="AB568" s="62"/>
      <c r="AC568" s="63"/>
      <c r="AD568" s="258"/>
      <c r="AE568" s="258"/>
      <c r="AF568" s="57"/>
      <c r="AG568" s="28"/>
      <c r="AH568" s="57"/>
      <c r="AI568" s="28"/>
      <c r="AJ568" s="133"/>
      <c r="AK568" s="208"/>
      <c r="AL568" s="289" t="s">
        <v>179</v>
      </c>
      <c r="AM568" s="121" t="str">
        <f t="shared" si="49"/>
        <v/>
      </c>
      <c r="AN568" s="97" t="str">
        <f t="shared" si="50"/>
        <v/>
      </c>
      <c r="AO568" s="97" t="str">
        <f t="shared" si="51"/>
        <v/>
      </c>
      <c r="AP568" s="97" t="str">
        <f t="shared" si="52"/>
        <v/>
      </c>
      <c r="AQ568" s="122" t="str">
        <f t="shared" si="53"/>
        <v/>
      </c>
      <c r="AR568" s="39"/>
      <c r="AS568" s="234"/>
      <c r="AT568" s="39"/>
    </row>
    <row r="569" spans="2:46" ht="13.5" customHeight="1" x14ac:dyDescent="0.15">
      <c r="B569" s="290"/>
      <c r="C569" s="29" t="s">
        <v>35</v>
      </c>
      <c r="D569" s="187"/>
      <c r="E569" s="58"/>
      <c r="F569" s="188"/>
      <c r="G569" s="188"/>
      <c r="H569" s="188"/>
      <c r="I569" s="64"/>
      <c r="J569" s="64"/>
      <c r="K569" s="189"/>
      <c r="L569" s="259"/>
      <c r="M569" s="259"/>
      <c r="N569" s="58"/>
      <c r="O569" s="30"/>
      <c r="P569" s="58"/>
      <c r="Q569" s="30"/>
      <c r="R569" s="134"/>
      <c r="S569" s="206"/>
      <c r="T569" s="290"/>
      <c r="U569" s="29" t="s">
        <v>35</v>
      </c>
      <c r="V569" s="187"/>
      <c r="W569" s="58"/>
      <c r="X569" s="188"/>
      <c r="Y569" s="188"/>
      <c r="Z569" s="188"/>
      <c r="AA569" s="64"/>
      <c r="AB569" s="64"/>
      <c r="AC569" s="189"/>
      <c r="AD569" s="259"/>
      <c r="AE569" s="259"/>
      <c r="AF569" s="58"/>
      <c r="AG569" s="30"/>
      <c r="AH569" s="58"/>
      <c r="AI569" s="30"/>
      <c r="AJ569" s="134"/>
      <c r="AK569" s="208"/>
      <c r="AL569" s="290"/>
      <c r="AM569" s="88" t="str">
        <f t="shared" si="49"/>
        <v/>
      </c>
      <c r="AN569" s="123" t="str">
        <f t="shared" si="50"/>
        <v/>
      </c>
      <c r="AO569" s="123" t="str">
        <f t="shared" si="51"/>
        <v/>
      </c>
      <c r="AP569" s="123" t="str">
        <f t="shared" si="52"/>
        <v/>
      </c>
      <c r="AQ569" s="89" t="str">
        <f t="shared" si="53"/>
        <v/>
      </c>
      <c r="AR569" s="39"/>
      <c r="AS569" s="234"/>
      <c r="AT569" s="39"/>
    </row>
    <row r="570" spans="2:46" ht="13.5" customHeight="1" x14ac:dyDescent="0.15">
      <c r="B570" s="290"/>
      <c r="C570" s="29" t="s">
        <v>36</v>
      </c>
      <c r="D570" s="187"/>
      <c r="E570" s="58"/>
      <c r="F570" s="188"/>
      <c r="G570" s="188"/>
      <c r="H570" s="188"/>
      <c r="I570" s="64"/>
      <c r="J570" s="64"/>
      <c r="K570" s="189"/>
      <c r="L570" s="259"/>
      <c r="M570" s="259"/>
      <c r="N570" s="58"/>
      <c r="O570" s="30"/>
      <c r="P570" s="58"/>
      <c r="Q570" s="30"/>
      <c r="R570" s="134"/>
      <c r="S570" s="206"/>
      <c r="T570" s="290"/>
      <c r="U570" s="29" t="s">
        <v>36</v>
      </c>
      <c r="V570" s="187"/>
      <c r="W570" s="58"/>
      <c r="X570" s="188"/>
      <c r="Y570" s="188"/>
      <c r="Z570" s="188"/>
      <c r="AA570" s="64"/>
      <c r="AB570" s="64"/>
      <c r="AC570" s="189"/>
      <c r="AD570" s="259"/>
      <c r="AE570" s="259"/>
      <c r="AF570" s="58"/>
      <c r="AG570" s="30"/>
      <c r="AH570" s="58"/>
      <c r="AI570" s="30"/>
      <c r="AJ570" s="134"/>
      <c r="AK570" s="208"/>
      <c r="AL570" s="290"/>
      <c r="AM570" s="88" t="str">
        <f t="shared" si="49"/>
        <v/>
      </c>
      <c r="AN570" s="123" t="str">
        <f t="shared" si="50"/>
        <v/>
      </c>
      <c r="AO570" s="123" t="str">
        <f t="shared" si="51"/>
        <v/>
      </c>
      <c r="AP570" s="123" t="str">
        <f t="shared" si="52"/>
        <v/>
      </c>
      <c r="AQ570" s="89" t="str">
        <f t="shared" si="53"/>
        <v/>
      </c>
      <c r="AR570" s="39"/>
      <c r="AS570" s="234"/>
      <c r="AT570" s="39"/>
    </row>
    <row r="571" spans="2:46" ht="13.5" customHeight="1" x14ac:dyDescent="0.15">
      <c r="B571" s="290"/>
      <c r="C571" s="29" t="s">
        <v>38</v>
      </c>
      <c r="D571" s="187"/>
      <c r="E571" s="58"/>
      <c r="F571" s="188"/>
      <c r="G571" s="188"/>
      <c r="H571" s="188"/>
      <c r="I571" s="64"/>
      <c r="J571" s="64"/>
      <c r="K571" s="189"/>
      <c r="L571" s="259"/>
      <c r="M571" s="259"/>
      <c r="N571" s="58"/>
      <c r="O571" s="30"/>
      <c r="P571" s="58"/>
      <c r="Q571" s="30"/>
      <c r="R571" s="134"/>
      <c r="S571" s="206"/>
      <c r="T571" s="290"/>
      <c r="U571" s="29" t="s">
        <v>38</v>
      </c>
      <c r="V571" s="187"/>
      <c r="W571" s="58"/>
      <c r="X571" s="188"/>
      <c r="Y571" s="188"/>
      <c r="Z571" s="188"/>
      <c r="AA571" s="64"/>
      <c r="AB571" s="64"/>
      <c r="AC571" s="189"/>
      <c r="AD571" s="259"/>
      <c r="AE571" s="259"/>
      <c r="AF571" s="58"/>
      <c r="AG571" s="30"/>
      <c r="AH571" s="58"/>
      <c r="AI571" s="30"/>
      <c r="AJ571" s="134"/>
      <c r="AK571" s="208"/>
      <c r="AL571" s="290"/>
      <c r="AM571" s="88" t="str">
        <f t="shared" si="49"/>
        <v/>
      </c>
      <c r="AN571" s="123" t="str">
        <f t="shared" si="50"/>
        <v/>
      </c>
      <c r="AO571" s="123" t="str">
        <f t="shared" si="51"/>
        <v/>
      </c>
      <c r="AP571" s="123" t="str">
        <f t="shared" si="52"/>
        <v/>
      </c>
      <c r="AQ571" s="89" t="str">
        <f t="shared" si="53"/>
        <v/>
      </c>
      <c r="AR571" s="39"/>
      <c r="AS571" s="234"/>
      <c r="AT571" s="39"/>
    </row>
    <row r="572" spans="2:46" ht="13.5" customHeight="1" thickBot="1" x14ac:dyDescent="0.2">
      <c r="B572" s="291"/>
      <c r="C572" s="29"/>
      <c r="D572" s="187"/>
      <c r="E572" s="58"/>
      <c r="F572" s="190"/>
      <c r="G572" s="190"/>
      <c r="H572" s="190"/>
      <c r="I572" s="58"/>
      <c r="J572" s="58"/>
      <c r="K572" s="189"/>
      <c r="L572" s="259"/>
      <c r="M572" s="259"/>
      <c r="N572" s="58"/>
      <c r="O572" s="30"/>
      <c r="P572" s="58"/>
      <c r="Q572" s="30"/>
      <c r="R572" s="185"/>
      <c r="S572" s="206"/>
      <c r="T572" s="291"/>
      <c r="U572" s="29"/>
      <c r="V572" s="187"/>
      <c r="W572" s="58"/>
      <c r="X572" s="190"/>
      <c r="Y572" s="190"/>
      <c r="Z572" s="190"/>
      <c r="AA572" s="58"/>
      <c r="AB572" s="58"/>
      <c r="AC572" s="189"/>
      <c r="AD572" s="259"/>
      <c r="AE572" s="259"/>
      <c r="AF572" s="58"/>
      <c r="AG572" s="30"/>
      <c r="AH572" s="58"/>
      <c r="AI572" s="30"/>
      <c r="AJ572" s="185"/>
      <c r="AK572" s="208"/>
      <c r="AL572" s="291"/>
      <c r="AM572" s="124" t="str">
        <f t="shared" si="49"/>
        <v/>
      </c>
      <c r="AN572" s="125" t="str">
        <f t="shared" si="50"/>
        <v/>
      </c>
      <c r="AO572" s="125" t="str">
        <f t="shared" si="51"/>
        <v/>
      </c>
      <c r="AP572" s="125" t="str">
        <f t="shared" si="52"/>
        <v/>
      </c>
      <c r="AQ572" s="126" t="str">
        <f t="shared" si="53"/>
        <v/>
      </c>
      <c r="AR572" s="39"/>
      <c r="AS572" s="234"/>
      <c r="AT572" s="39"/>
    </row>
    <row r="573" spans="2:46" ht="13.5" customHeight="1" x14ac:dyDescent="0.15">
      <c r="B573" s="289" t="s">
        <v>180</v>
      </c>
      <c r="C573" s="27" t="s">
        <v>34</v>
      </c>
      <c r="D573" s="41"/>
      <c r="E573" s="57"/>
      <c r="F573" s="98"/>
      <c r="G573" s="98"/>
      <c r="H573" s="98"/>
      <c r="I573" s="62"/>
      <c r="J573" s="62"/>
      <c r="K573" s="63"/>
      <c r="L573" s="258"/>
      <c r="M573" s="258"/>
      <c r="N573" s="57"/>
      <c r="O573" s="28"/>
      <c r="P573" s="57"/>
      <c r="Q573" s="28"/>
      <c r="R573" s="133"/>
      <c r="S573" s="206"/>
      <c r="T573" s="289" t="s">
        <v>180</v>
      </c>
      <c r="U573" s="27" t="s">
        <v>34</v>
      </c>
      <c r="V573" s="41"/>
      <c r="W573" s="57"/>
      <c r="X573" s="98"/>
      <c r="Y573" s="98"/>
      <c r="Z573" s="98"/>
      <c r="AA573" s="62"/>
      <c r="AB573" s="62"/>
      <c r="AC573" s="63"/>
      <c r="AD573" s="258"/>
      <c r="AE573" s="258"/>
      <c r="AF573" s="57"/>
      <c r="AG573" s="28"/>
      <c r="AH573" s="57"/>
      <c r="AI573" s="28"/>
      <c r="AJ573" s="133"/>
      <c r="AK573" s="208"/>
      <c r="AL573" s="289" t="s">
        <v>180</v>
      </c>
      <c r="AM573" s="121" t="str">
        <f t="shared" si="49"/>
        <v/>
      </c>
      <c r="AN573" s="97" t="str">
        <f t="shared" si="50"/>
        <v/>
      </c>
      <c r="AO573" s="97" t="str">
        <f t="shared" si="51"/>
        <v/>
      </c>
      <c r="AP573" s="97" t="str">
        <f t="shared" si="52"/>
        <v/>
      </c>
      <c r="AQ573" s="122" t="str">
        <f t="shared" si="53"/>
        <v/>
      </c>
      <c r="AR573" s="39"/>
      <c r="AS573" s="234"/>
      <c r="AT573" s="39"/>
    </row>
    <row r="574" spans="2:46" ht="13.5" customHeight="1" x14ac:dyDescent="0.15">
      <c r="B574" s="290"/>
      <c r="C574" s="29" t="s">
        <v>35</v>
      </c>
      <c r="D574" s="187"/>
      <c r="E574" s="58"/>
      <c r="F574" s="188"/>
      <c r="G574" s="188"/>
      <c r="H574" s="188"/>
      <c r="I574" s="64"/>
      <c r="J574" s="64"/>
      <c r="K574" s="189"/>
      <c r="L574" s="259"/>
      <c r="M574" s="259"/>
      <c r="N574" s="58"/>
      <c r="O574" s="30"/>
      <c r="P574" s="58"/>
      <c r="Q574" s="30"/>
      <c r="R574" s="134"/>
      <c r="S574" s="206"/>
      <c r="T574" s="290"/>
      <c r="U574" s="29" t="s">
        <v>35</v>
      </c>
      <c r="V574" s="187"/>
      <c r="W574" s="58"/>
      <c r="X574" s="188"/>
      <c r="Y574" s="188"/>
      <c r="Z574" s="188"/>
      <c r="AA574" s="64"/>
      <c r="AB574" s="64"/>
      <c r="AC574" s="189"/>
      <c r="AD574" s="259"/>
      <c r="AE574" s="259"/>
      <c r="AF574" s="58"/>
      <c r="AG574" s="30"/>
      <c r="AH574" s="58"/>
      <c r="AI574" s="30"/>
      <c r="AJ574" s="134"/>
      <c r="AK574" s="208"/>
      <c r="AL574" s="290"/>
      <c r="AM574" s="88" t="str">
        <f t="shared" si="49"/>
        <v/>
      </c>
      <c r="AN574" s="123" t="str">
        <f t="shared" si="50"/>
        <v/>
      </c>
      <c r="AO574" s="123" t="str">
        <f t="shared" si="51"/>
        <v/>
      </c>
      <c r="AP574" s="123" t="str">
        <f t="shared" si="52"/>
        <v/>
      </c>
      <c r="AQ574" s="89" t="str">
        <f t="shared" si="53"/>
        <v/>
      </c>
      <c r="AR574" s="39"/>
      <c r="AS574" s="234"/>
      <c r="AT574" s="39"/>
    </row>
    <row r="575" spans="2:46" ht="13.5" customHeight="1" x14ac:dyDescent="0.15">
      <c r="B575" s="290"/>
      <c r="C575" s="29" t="s">
        <v>36</v>
      </c>
      <c r="D575" s="187"/>
      <c r="E575" s="58"/>
      <c r="F575" s="188"/>
      <c r="G575" s="188"/>
      <c r="H575" s="188"/>
      <c r="I575" s="64"/>
      <c r="J575" s="64"/>
      <c r="K575" s="189"/>
      <c r="L575" s="259"/>
      <c r="M575" s="259"/>
      <c r="N575" s="58"/>
      <c r="O575" s="30"/>
      <c r="P575" s="58"/>
      <c r="Q575" s="30"/>
      <c r="R575" s="134"/>
      <c r="S575" s="206"/>
      <c r="T575" s="290"/>
      <c r="U575" s="29" t="s">
        <v>36</v>
      </c>
      <c r="V575" s="187"/>
      <c r="W575" s="58"/>
      <c r="X575" s="188"/>
      <c r="Y575" s="188"/>
      <c r="Z575" s="188"/>
      <c r="AA575" s="64"/>
      <c r="AB575" s="64"/>
      <c r="AC575" s="189"/>
      <c r="AD575" s="259"/>
      <c r="AE575" s="259"/>
      <c r="AF575" s="58"/>
      <c r="AG575" s="30"/>
      <c r="AH575" s="58"/>
      <c r="AI575" s="30"/>
      <c r="AJ575" s="134"/>
      <c r="AK575" s="208"/>
      <c r="AL575" s="290"/>
      <c r="AM575" s="88" t="str">
        <f t="shared" si="49"/>
        <v/>
      </c>
      <c r="AN575" s="123" t="str">
        <f t="shared" si="50"/>
        <v/>
      </c>
      <c r="AO575" s="123" t="str">
        <f t="shared" si="51"/>
        <v/>
      </c>
      <c r="AP575" s="123" t="str">
        <f t="shared" si="52"/>
        <v/>
      </c>
      <c r="AQ575" s="89" t="str">
        <f t="shared" si="53"/>
        <v/>
      </c>
      <c r="AR575" s="39"/>
      <c r="AS575" s="234"/>
      <c r="AT575" s="39"/>
    </row>
    <row r="576" spans="2:46" ht="13.5" customHeight="1" x14ac:dyDescent="0.15">
      <c r="B576" s="290"/>
      <c r="C576" s="29" t="s">
        <v>38</v>
      </c>
      <c r="D576" s="187"/>
      <c r="E576" s="58"/>
      <c r="F576" s="188"/>
      <c r="G576" s="188"/>
      <c r="H576" s="188"/>
      <c r="I576" s="64"/>
      <c r="J576" s="64"/>
      <c r="K576" s="189"/>
      <c r="L576" s="259"/>
      <c r="M576" s="259"/>
      <c r="N576" s="58"/>
      <c r="O576" s="30"/>
      <c r="P576" s="58"/>
      <c r="Q576" s="30"/>
      <c r="R576" s="134"/>
      <c r="S576" s="206"/>
      <c r="T576" s="290"/>
      <c r="U576" s="29" t="s">
        <v>38</v>
      </c>
      <c r="V576" s="187"/>
      <c r="W576" s="58"/>
      <c r="X576" s="188"/>
      <c r="Y576" s="188"/>
      <c r="Z576" s="188"/>
      <c r="AA576" s="64"/>
      <c r="AB576" s="64"/>
      <c r="AC576" s="189"/>
      <c r="AD576" s="259"/>
      <c r="AE576" s="259"/>
      <c r="AF576" s="58"/>
      <c r="AG576" s="30"/>
      <c r="AH576" s="58"/>
      <c r="AI576" s="30"/>
      <c r="AJ576" s="134"/>
      <c r="AK576" s="208"/>
      <c r="AL576" s="290"/>
      <c r="AM576" s="88" t="str">
        <f t="shared" si="49"/>
        <v/>
      </c>
      <c r="AN576" s="123" t="str">
        <f t="shared" si="50"/>
        <v/>
      </c>
      <c r="AO576" s="123" t="str">
        <f t="shared" si="51"/>
        <v/>
      </c>
      <c r="AP576" s="123" t="str">
        <f t="shared" si="52"/>
        <v/>
      </c>
      <c r="AQ576" s="89" t="str">
        <f t="shared" si="53"/>
        <v/>
      </c>
      <c r="AR576" s="39"/>
      <c r="AS576" s="234"/>
      <c r="AT576" s="39"/>
    </row>
    <row r="577" spans="2:46" ht="13.5" customHeight="1" thickBot="1" x14ac:dyDescent="0.2">
      <c r="B577" s="291"/>
      <c r="C577" s="29"/>
      <c r="D577" s="187"/>
      <c r="E577" s="58"/>
      <c r="F577" s="190"/>
      <c r="G577" s="190"/>
      <c r="H577" s="190"/>
      <c r="I577" s="58"/>
      <c r="J577" s="58"/>
      <c r="K577" s="189"/>
      <c r="L577" s="259"/>
      <c r="M577" s="259"/>
      <c r="N577" s="58"/>
      <c r="O577" s="30"/>
      <c r="P577" s="58"/>
      <c r="Q577" s="30"/>
      <c r="R577" s="185"/>
      <c r="S577" s="206"/>
      <c r="T577" s="291"/>
      <c r="U577" s="29"/>
      <c r="V577" s="187"/>
      <c r="W577" s="58"/>
      <c r="X577" s="190"/>
      <c r="Y577" s="190"/>
      <c r="Z577" s="190"/>
      <c r="AA577" s="58"/>
      <c r="AB577" s="58"/>
      <c r="AC577" s="189"/>
      <c r="AD577" s="259"/>
      <c r="AE577" s="259"/>
      <c r="AF577" s="58"/>
      <c r="AG577" s="30"/>
      <c r="AH577" s="58"/>
      <c r="AI577" s="30"/>
      <c r="AJ577" s="185"/>
      <c r="AK577" s="208"/>
      <c r="AL577" s="291"/>
      <c r="AM577" s="124" t="str">
        <f t="shared" si="49"/>
        <v/>
      </c>
      <c r="AN577" s="125" t="str">
        <f t="shared" si="50"/>
        <v/>
      </c>
      <c r="AO577" s="125" t="str">
        <f t="shared" si="51"/>
        <v/>
      </c>
      <c r="AP577" s="125" t="str">
        <f t="shared" si="52"/>
        <v/>
      </c>
      <c r="AQ577" s="126" t="str">
        <f t="shared" si="53"/>
        <v/>
      </c>
      <c r="AR577" s="39"/>
      <c r="AS577" s="234"/>
      <c r="AT577" s="39"/>
    </row>
    <row r="578" spans="2:46" ht="13.5" customHeight="1" x14ac:dyDescent="0.15">
      <c r="B578" s="289" t="s">
        <v>181</v>
      </c>
      <c r="C578" s="27" t="s">
        <v>34</v>
      </c>
      <c r="D578" s="41"/>
      <c r="E578" s="57"/>
      <c r="F578" s="98"/>
      <c r="G578" s="98"/>
      <c r="H578" s="98"/>
      <c r="I578" s="62"/>
      <c r="J578" s="62"/>
      <c r="K578" s="63"/>
      <c r="L578" s="258"/>
      <c r="M578" s="258"/>
      <c r="N578" s="57"/>
      <c r="O578" s="28"/>
      <c r="P578" s="57"/>
      <c r="Q578" s="28"/>
      <c r="R578" s="133"/>
      <c r="S578" s="206"/>
      <c r="T578" s="289" t="s">
        <v>181</v>
      </c>
      <c r="U578" s="27" t="s">
        <v>34</v>
      </c>
      <c r="V578" s="41"/>
      <c r="W578" s="57"/>
      <c r="X578" s="98"/>
      <c r="Y578" s="98"/>
      <c r="Z578" s="98"/>
      <c r="AA578" s="62"/>
      <c r="AB578" s="62"/>
      <c r="AC578" s="63"/>
      <c r="AD578" s="258"/>
      <c r="AE578" s="258"/>
      <c r="AF578" s="57"/>
      <c r="AG578" s="28"/>
      <c r="AH578" s="57"/>
      <c r="AI578" s="28"/>
      <c r="AJ578" s="133"/>
      <c r="AK578" s="208"/>
      <c r="AL578" s="289" t="s">
        <v>181</v>
      </c>
      <c r="AM578" s="121" t="str">
        <f t="shared" si="49"/>
        <v/>
      </c>
      <c r="AN578" s="97" t="str">
        <f t="shared" si="50"/>
        <v/>
      </c>
      <c r="AO578" s="97" t="str">
        <f t="shared" si="51"/>
        <v/>
      </c>
      <c r="AP578" s="97" t="str">
        <f t="shared" si="52"/>
        <v/>
      </c>
      <c r="AQ578" s="122" t="str">
        <f t="shared" si="53"/>
        <v/>
      </c>
      <c r="AR578" s="39"/>
      <c r="AS578" s="234"/>
      <c r="AT578" s="39"/>
    </row>
    <row r="579" spans="2:46" ht="13.5" customHeight="1" x14ac:dyDescent="0.15">
      <c r="B579" s="290"/>
      <c r="C579" s="29" t="s">
        <v>35</v>
      </c>
      <c r="D579" s="187"/>
      <c r="E579" s="58"/>
      <c r="F579" s="188"/>
      <c r="G579" s="188"/>
      <c r="H579" s="188"/>
      <c r="I579" s="64"/>
      <c r="J579" s="64"/>
      <c r="K579" s="189"/>
      <c r="L579" s="259"/>
      <c r="M579" s="259"/>
      <c r="N579" s="58"/>
      <c r="O579" s="30"/>
      <c r="P579" s="58"/>
      <c r="Q579" s="30"/>
      <c r="R579" s="134"/>
      <c r="S579" s="206"/>
      <c r="T579" s="290"/>
      <c r="U579" s="29" t="s">
        <v>35</v>
      </c>
      <c r="V579" s="187"/>
      <c r="W579" s="58"/>
      <c r="X579" s="188"/>
      <c r="Y579" s="188"/>
      <c r="Z579" s="188"/>
      <c r="AA579" s="64"/>
      <c r="AB579" s="64"/>
      <c r="AC579" s="189"/>
      <c r="AD579" s="259"/>
      <c r="AE579" s="259"/>
      <c r="AF579" s="58"/>
      <c r="AG579" s="30"/>
      <c r="AH579" s="58"/>
      <c r="AI579" s="30"/>
      <c r="AJ579" s="134"/>
      <c r="AK579" s="208"/>
      <c r="AL579" s="290"/>
      <c r="AM579" s="88" t="str">
        <f t="shared" si="49"/>
        <v/>
      </c>
      <c r="AN579" s="123" t="str">
        <f t="shared" si="50"/>
        <v/>
      </c>
      <c r="AO579" s="123" t="str">
        <f t="shared" si="51"/>
        <v/>
      </c>
      <c r="AP579" s="123" t="str">
        <f t="shared" si="52"/>
        <v/>
      </c>
      <c r="AQ579" s="89" t="str">
        <f t="shared" si="53"/>
        <v/>
      </c>
      <c r="AR579" s="39"/>
      <c r="AS579" s="234"/>
      <c r="AT579" s="39"/>
    </row>
    <row r="580" spans="2:46" ht="13.5" customHeight="1" x14ac:dyDescent="0.15">
      <c r="B580" s="290"/>
      <c r="C580" s="29" t="s">
        <v>36</v>
      </c>
      <c r="D580" s="187"/>
      <c r="E580" s="58"/>
      <c r="F580" s="188"/>
      <c r="G580" s="188"/>
      <c r="H580" s="188"/>
      <c r="I580" s="64"/>
      <c r="J580" s="64"/>
      <c r="K580" s="189"/>
      <c r="L580" s="259"/>
      <c r="M580" s="259"/>
      <c r="N580" s="58"/>
      <c r="O580" s="30"/>
      <c r="P580" s="58"/>
      <c r="Q580" s="30"/>
      <c r="R580" s="134"/>
      <c r="S580" s="206"/>
      <c r="T580" s="290"/>
      <c r="U580" s="29" t="s">
        <v>36</v>
      </c>
      <c r="V580" s="187"/>
      <c r="W580" s="58"/>
      <c r="X580" s="188"/>
      <c r="Y580" s="188"/>
      <c r="Z580" s="188"/>
      <c r="AA580" s="64"/>
      <c r="AB580" s="64"/>
      <c r="AC580" s="189"/>
      <c r="AD580" s="259"/>
      <c r="AE580" s="259"/>
      <c r="AF580" s="58"/>
      <c r="AG580" s="30"/>
      <c r="AH580" s="58"/>
      <c r="AI580" s="30"/>
      <c r="AJ580" s="134"/>
      <c r="AK580" s="208"/>
      <c r="AL580" s="290"/>
      <c r="AM580" s="88" t="str">
        <f t="shared" si="49"/>
        <v/>
      </c>
      <c r="AN580" s="123" t="str">
        <f t="shared" si="50"/>
        <v/>
      </c>
      <c r="AO580" s="123" t="str">
        <f t="shared" si="51"/>
        <v/>
      </c>
      <c r="AP580" s="123" t="str">
        <f t="shared" si="52"/>
        <v/>
      </c>
      <c r="AQ580" s="89" t="str">
        <f t="shared" si="53"/>
        <v/>
      </c>
      <c r="AR580" s="39"/>
      <c r="AS580" s="234"/>
      <c r="AT580" s="39"/>
    </row>
    <row r="581" spans="2:46" ht="13.5" customHeight="1" x14ac:dyDescent="0.15">
      <c r="B581" s="290"/>
      <c r="C581" s="29" t="s">
        <v>38</v>
      </c>
      <c r="D581" s="187"/>
      <c r="E581" s="58"/>
      <c r="F581" s="188"/>
      <c r="G581" s="188"/>
      <c r="H581" s="188"/>
      <c r="I581" s="64"/>
      <c r="J581" s="64"/>
      <c r="K581" s="189"/>
      <c r="L581" s="259"/>
      <c r="M581" s="259"/>
      <c r="N581" s="58"/>
      <c r="O581" s="30"/>
      <c r="P581" s="58"/>
      <c r="Q581" s="30"/>
      <c r="R581" s="134"/>
      <c r="S581" s="206"/>
      <c r="T581" s="290"/>
      <c r="U581" s="29" t="s">
        <v>38</v>
      </c>
      <c r="V581" s="187"/>
      <c r="W581" s="58"/>
      <c r="X581" s="188"/>
      <c r="Y581" s="188"/>
      <c r="Z581" s="188"/>
      <c r="AA581" s="64"/>
      <c r="AB581" s="64"/>
      <c r="AC581" s="189"/>
      <c r="AD581" s="259"/>
      <c r="AE581" s="259"/>
      <c r="AF581" s="58"/>
      <c r="AG581" s="30"/>
      <c r="AH581" s="58"/>
      <c r="AI581" s="30"/>
      <c r="AJ581" s="134"/>
      <c r="AK581" s="208"/>
      <c r="AL581" s="290"/>
      <c r="AM581" s="88" t="str">
        <f t="shared" si="49"/>
        <v/>
      </c>
      <c r="AN581" s="123" t="str">
        <f t="shared" si="50"/>
        <v/>
      </c>
      <c r="AO581" s="123" t="str">
        <f t="shared" si="51"/>
        <v/>
      </c>
      <c r="AP581" s="123" t="str">
        <f t="shared" si="52"/>
        <v/>
      </c>
      <c r="AQ581" s="89" t="str">
        <f t="shared" si="53"/>
        <v/>
      </c>
      <c r="AR581" s="39"/>
      <c r="AS581" s="234"/>
      <c r="AT581" s="39"/>
    </row>
    <row r="582" spans="2:46" ht="13.5" customHeight="1" thickBot="1" x14ac:dyDescent="0.2">
      <c r="B582" s="291"/>
      <c r="C582" s="29"/>
      <c r="D582" s="187"/>
      <c r="E582" s="58"/>
      <c r="F582" s="190"/>
      <c r="G582" s="190"/>
      <c r="H582" s="190"/>
      <c r="I582" s="58"/>
      <c r="J582" s="58"/>
      <c r="K582" s="189"/>
      <c r="L582" s="259"/>
      <c r="M582" s="259"/>
      <c r="N582" s="58"/>
      <c r="O582" s="30"/>
      <c r="P582" s="58"/>
      <c r="Q582" s="30"/>
      <c r="R582" s="185"/>
      <c r="S582" s="206"/>
      <c r="T582" s="291"/>
      <c r="U582" s="29"/>
      <c r="V582" s="187"/>
      <c r="W582" s="58"/>
      <c r="X582" s="190"/>
      <c r="Y582" s="190"/>
      <c r="Z582" s="190"/>
      <c r="AA582" s="58"/>
      <c r="AB582" s="58"/>
      <c r="AC582" s="189"/>
      <c r="AD582" s="259"/>
      <c r="AE582" s="259"/>
      <c r="AF582" s="58"/>
      <c r="AG582" s="30"/>
      <c r="AH582" s="58"/>
      <c r="AI582" s="30"/>
      <c r="AJ582" s="185"/>
      <c r="AK582" s="208"/>
      <c r="AL582" s="291"/>
      <c r="AM582" s="124" t="str">
        <f t="shared" si="49"/>
        <v/>
      </c>
      <c r="AN582" s="125" t="str">
        <f t="shared" si="50"/>
        <v/>
      </c>
      <c r="AO582" s="125" t="str">
        <f t="shared" si="51"/>
        <v/>
      </c>
      <c r="AP582" s="125" t="str">
        <f t="shared" si="52"/>
        <v/>
      </c>
      <c r="AQ582" s="126" t="str">
        <f t="shared" si="53"/>
        <v/>
      </c>
      <c r="AR582" s="39"/>
      <c r="AS582" s="234"/>
      <c r="AT582" s="39"/>
    </row>
    <row r="583" spans="2:46" ht="13.5" customHeight="1" x14ac:dyDescent="0.15">
      <c r="B583" s="289" t="s">
        <v>182</v>
      </c>
      <c r="C583" s="27" t="s">
        <v>34</v>
      </c>
      <c r="D583" s="41"/>
      <c r="E583" s="57"/>
      <c r="F583" s="98"/>
      <c r="G583" s="98"/>
      <c r="H583" s="98"/>
      <c r="I583" s="62"/>
      <c r="J583" s="62"/>
      <c r="K583" s="63"/>
      <c r="L583" s="258"/>
      <c r="M583" s="258"/>
      <c r="N583" s="57"/>
      <c r="O583" s="28"/>
      <c r="P583" s="57"/>
      <c r="Q583" s="28"/>
      <c r="R583" s="133"/>
      <c r="S583" s="206"/>
      <c r="T583" s="289" t="s">
        <v>182</v>
      </c>
      <c r="U583" s="27" t="s">
        <v>34</v>
      </c>
      <c r="V583" s="41"/>
      <c r="W583" s="57"/>
      <c r="X583" s="98"/>
      <c r="Y583" s="98"/>
      <c r="Z583" s="98"/>
      <c r="AA583" s="62"/>
      <c r="AB583" s="62"/>
      <c r="AC583" s="63"/>
      <c r="AD583" s="258"/>
      <c r="AE583" s="258"/>
      <c r="AF583" s="57"/>
      <c r="AG583" s="28"/>
      <c r="AH583" s="57"/>
      <c r="AI583" s="28"/>
      <c r="AJ583" s="133"/>
      <c r="AK583" s="208"/>
      <c r="AL583" s="289" t="s">
        <v>182</v>
      </c>
      <c r="AM583" s="121" t="str">
        <f t="shared" si="49"/>
        <v/>
      </c>
      <c r="AN583" s="97" t="str">
        <f t="shared" si="50"/>
        <v/>
      </c>
      <c r="AO583" s="97" t="str">
        <f t="shared" si="51"/>
        <v/>
      </c>
      <c r="AP583" s="97" t="str">
        <f t="shared" si="52"/>
        <v/>
      </c>
      <c r="AQ583" s="122" t="str">
        <f t="shared" si="53"/>
        <v/>
      </c>
      <c r="AR583" s="39"/>
      <c r="AS583" s="234"/>
      <c r="AT583" s="39"/>
    </row>
    <row r="584" spans="2:46" ht="13.5" customHeight="1" x14ac:dyDescent="0.15">
      <c r="B584" s="290"/>
      <c r="C584" s="29" t="s">
        <v>35</v>
      </c>
      <c r="D584" s="187"/>
      <c r="E584" s="58"/>
      <c r="F584" s="188"/>
      <c r="G584" s="188"/>
      <c r="H584" s="188"/>
      <c r="I584" s="64"/>
      <c r="J584" s="64"/>
      <c r="K584" s="189"/>
      <c r="L584" s="259"/>
      <c r="M584" s="259"/>
      <c r="N584" s="58"/>
      <c r="O584" s="30"/>
      <c r="P584" s="58"/>
      <c r="Q584" s="30"/>
      <c r="R584" s="134"/>
      <c r="S584" s="206"/>
      <c r="T584" s="290"/>
      <c r="U584" s="29" t="s">
        <v>35</v>
      </c>
      <c r="V584" s="187"/>
      <c r="W584" s="58"/>
      <c r="X584" s="188"/>
      <c r="Y584" s="188"/>
      <c r="Z584" s="188"/>
      <c r="AA584" s="64"/>
      <c r="AB584" s="64"/>
      <c r="AC584" s="189"/>
      <c r="AD584" s="259"/>
      <c r="AE584" s="259"/>
      <c r="AF584" s="58"/>
      <c r="AG584" s="30"/>
      <c r="AH584" s="58"/>
      <c r="AI584" s="30"/>
      <c r="AJ584" s="134"/>
      <c r="AK584" s="208"/>
      <c r="AL584" s="290"/>
      <c r="AM584" s="88" t="str">
        <f t="shared" si="49"/>
        <v/>
      </c>
      <c r="AN584" s="123" t="str">
        <f t="shared" si="50"/>
        <v/>
      </c>
      <c r="AO584" s="123" t="str">
        <f t="shared" si="51"/>
        <v/>
      </c>
      <c r="AP584" s="123" t="str">
        <f t="shared" si="52"/>
        <v/>
      </c>
      <c r="AQ584" s="89" t="str">
        <f t="shared" si="53"/>
        <v/>
      </c>
      <c r="AR584" s="39"/>
      <c r="AS584" s="234"/>
      <c r="AT584" s="39"/>
    </row>
    <row r="585" spans="2:46" ht="13.5" customHeight="1" x14ac:dyDescent="0.15">
      <c r="B585" s="290"/>
      <c r="C585" s="29" t="s">
        <v>36</v>
      </c>
      <c r="D585" s="187"/>
      <c r="E585" s="58"/>
      <c r="F585" s="188"/>
      <c r="G585" s="188"/>
      <c r="H585" s="188"/>
      <c r="I585" s="64"/>
      <c r="J585" s="64"/>
      <c r="K585" s="189"/>
      <c r="L585" s="259"/>
      <c r="M585" s="259"/>
      <c r="N585" s="58"/>
      <c r="O585" s="30"/>
      <c r="P585" s="58"/>
      <c r="Q585" s="30"/>
      <c r="R585" s="134"/>
      <c r="S585" s="206"/>
      <c r="T585" s="290"/>
      <c r="U585" s="29" t="s">
        <v>36</v>
      </c>
      <c r="V585" s="187"/>
      <c r="W585" s="58"/>
      <c r="X585" s="188"/>
      <c r="Y585" s="188"/>
      <c r="Z585" s="188"/>
      <c r="AA585" s="64"/>
      <c r="AB585" s="64"/>
      <c r="AC585" s="189"/>
      <c r="AD585" s="259"/>
      <c r="AE585" s="259"/>
      <c r="AF585" s="58"/>
      <c r="AG585" s="30"/>
      <c r="AH585" s="58"/>
      <c r="AI585" s="30"/>
      <c r="AJ585" s="134"/>
      <c r="AK585" s="208"/>
      <c r="AL585" s="290"/>
      <c r="AM585" s="88" t="str">
        <f t="shared" si="49"/>
        <v/>
      </c>
      <c r="AN585" s="123" t="str">
        <f t="shared" si="50"/>
        <v/>
      </c>
      <c r="AO585" s="123" t="str">
        <f t="shared" si="51"/>
        <v/>
      </c>
      <c r="AP585" s="123" t="str">
        <f t="shared" si="52"/>
        <v/>
      </c>
      <c r="AQ585" s="89" t="str">
        <f t="shared" si="53"/>
        <v/>
      </c>
      <c r="AR585" s="39"/>
      <c r="AS585" s="234"/>
      <c r="AT585" s="39"/>
    </row>
    <row r="586" spans="2:46" ht="13.5" customHeight="1" x14ac:dyDescent="0.15">
      <c r="B586" s="290"/>
      <c r="C586" s="29" t="s">
        <v>38</v>
      </c>
      <c r="D586" s="187"/>
      <c r="E586" s="58"/>
      <c r="F586" s="188"/>
      <c r="G586" s="188"/>
      <c r="H586" s="188"/>
      <c r="I586" s="64"/>
      <c r="J586" s="64"/>
      <c r="K586" s="189"/>
      <c r="L586" s="259"/>
      <c r="M586" s="259"/>
      <c r="N586" s="58"/>
      <c r="O586" s="30"/>
      <c r="P586" s="58"/>
      <c r="Q586" s="30"/>
      <c r="R586" s="134"/>
      <c r="S586" s="206"/>
      <c r="T586" s="290"/>
      <c r="U586" s="29" t="s">
        <v>38</v>
      </c>
      <c r="V586" s="187"/>
      <c r="W586" s="58"/>
      <c r="X586" s="188"/>
      <c r="Y586" s="188"/>
      <c r="Z586" s="188"/>
      <c r="AA586" s="64"/>
      <c r="AB586" s="64"/>
      <c r="AC586" s="189"/>
      <c r="AD586" s="259"/>
      <c r="AE586" s="259"/>
      <c r="AF586" s="58"/>
      <c r="AG586" s="30"/>
      <c r="AH586" s="58"/>
      <c r="AI586" s="30"/>
      <c r="AJ586" s="134"/>
      <c r="AK586" s="208"/>
      <c r="AL586" s="290"/>
      <c r="AM586" s="88" t="str">
        <f t="shared" si="49"/>
        <v/>
      </c>
      <c r="AN586" s="123" t="str">
        <f t="shared" si="50"/>
        <v/>
      </c>
      <c r="AO586" s="123" t="str">
        <f t="shared" si="51"/>
        <v/>
      </c>
      <c r="AP586" s="123" t="str">
        <f t="shared" si="52"/>
        <v/>
      </c>
      <c r="AQ586" s="89" t="str">
        <f t="shared" si="53"/>
        <v/>
      </c>
      <c r="AR586" s="39"/>
      <c r="AS586" s="234"/>
      <c r="AT586" s="39"/>
    </row>
    <row r="587" spans="2:46" ht="13.5" customHeight="1" thickBot="1" x14ac:dyDescent="0.2">
      <c r="B587" s="291"/>
      <c r="C587" s="29"/>
      <c r="D587" s="187"/>
      <c r="E587" s="58"/>
      <c r="F587" s="190"/>
      <c r="G587" s="190"/>
      <c r="H587" s="190"/>
      <c r="I587" s="58"/>
      <c r="J587" s="58"/>
      <c r="K587" s="189"/>
      <c r="L587" s="259"/>
      <c r="M587" s="259"/>
      <c r="N587" s="58"/>
      <c r="O587" s="30"/>
      <c r="P587" s="58"/>
      <c r="Q587" s="30"/>
      <c r="R587" s="185"/>
      <c r="S587" s="206"/>
      <c r="T587" s="291"/>
      <c r="U587" s="29"/>
      <c r="V587" s="187"/>
      <c r="W587" s="58"/>
      <c r="X587" s="190"/>
      <c r="Y587" s="190"/>
      <c r="Z587" s="190"/>
      <c r="AA587" s="58"/>
      <c r="AB587" s="58"/>
      <c r="AC587" s="189"/>
      <c r="AD587" s="259"/>
      <c r="AE587" s="259"/>
      <c r="AF587" s="58"/>
      <c r="AG587" s="30"/>
      <c r="AH587" s="58"/>
      <c r="AI587" s="30"/>
      <c r="AJ587" s="185"/>
      <c r="AK587" s="208"/>
      <c r="AL587" s="291"/>
      <c r="AM587" s="124" t="str">
        <f t="shared" si="49"/>
        <v/>
      </c>
      <c r="AN587" s="125" t="str">
        <f t="shared" si="50"/>
        <v/>
      </c>
      <c r="AO587" s="125" t="str">
        <f t="shared" si="51"/>
        <v/>
      </c>
      <c r="AP587" s="125" t="str">
        <f t="shared" si="52"/>
        <v/>
      </c>
      <c r="AQ587" s="126" t="str">
        <f t="shared" si="53"/>
        <v/>
      </c>
      <c r="AR587" s="39"/>
      <c r="AS587" s="234"/>
      <c r="AT587" s="39"/>
    </row>
    <row r="588" spans="2:46" ht="13.5" customHeight="1" x14ac:dyDescent="0.15">
      <c r="B588" s="289" t="s">
        <v>183</v>
      </c>
      <c r="C588" s="27" t="s">
        <v>34</v>
      </c>
      <c r="D588" s="41"/>
      <c r="E588" s="57"/>
      <c r="F588" s="98"/>
      <c r="G588" s="98"/>
      <c r="H588" s="98"/>
      <c r="I588" s="62"/>
      <c r="J588" s="62"/>
      <c r="K588" s="63"/>
      <c r="L588" s="258"/>
      <c r="M588" s="258"/>
      <c r="N588" s="57"/>
      <c r="O588" s="28"/>
      <c r="P588" s="57"/>
      <c r="Q588" s="28"/>
      <c r="R588" s="133"/>
      <c r="S588" s="206"/>
      <c r="T588" s="289" t="s">
        <v>183</v>
      </c>
      <c r="U588" s="27" t="s">
        <v>34</v>
      </c>
      <c r="V588" s="41"/>
      <c r="W588" s="57"/>
      <c r="X588" s="98"/>
      <c r="Y588" s="98"/>
      <c r="Z588" s="98"/>
      <c r="AA588" s="62"/>
      <c r="AB588" s="62"/>
      <c r="AC588" s="63"/>
      <c r="AD588" s="258"/>
      <c r="AE588" s="258"/>
      <c r="AF588" s="57"/>
      <c r="AG588" s="28"/>
      <c r="AH588" s="57"/>
      <c r="AI588" s="28"/>
      <c r="AJ588" s="133"/>
      <c r="AK588" s="208"/>
      <c r="AL588" s="289" t="s">
        <v>183</v>
      </c>
      <c r="AM588" s="121" t="str">
        <f t="shared" si="49"/>
        <v/>
      </c>
      <c r="AN588" s="97" t="str">
        <f t="shared" si="50"/>
        <v/>
      </c>
      <c r="AO588" s="97" t="str">
        <f t="shared" si="51"/>
        <v/>
      </c>
      <c r="AP588" s="97" t="str">
        <f t="shared" si="52"/>
        <v/>
      </c>
      <c r="AQ588" s="122" t="str">
        <f t="shared" si="53"/>
        <v/>
      </c>
      <c r="AR588" s="39"/>
      <c r="AS588" s="234"/>
      <c r="AT588" s="39"/>
    </row>
    <row r="589" spans="2:46" ht="13.5" customHeight="1" x14ac:dyDescent="0.15">
      <c r="B589" s="290"/>
      <c r="C589" s="29" t="s">
        <v>35</v>
      </c>
      <c r="D589" s="187"/>
      <c r="E589" s="58"/>
      <c r="F589" s="188"/>
      <c r="G589" s="188"/>
      <c r="H589" s="188"/>
      <c r="I589" s="64"/>
      <c r="J589" s="64"/>
      <c r="K589" s="189"/>
      <c r="L589" s="259"/>
      <c r="M589" s="259"/>
      <c r="N589" s="58"/>
      <c r="O589" s="30"/>
      <c r="P589" s="58"/>
      <c r="Q589" s="30"/>
      <c r="R589" s="134"/>
      <c r="S589" s="206"/>
      <c r="T589" s="290"/>
      <c r="U589" s="29" t="s">
        <v>35</v>
      </c>
      <c r="V589" s="187"/>
      <c r="W589" s="58"/>
      <c r="X589" s="188"/>
      <c r="Y589" s="188"/>
      <c r="Z589" s="188"/>
      <c r="AA589" s="64"/>
      <c r="AB589" s="64"/>
      <c r="AC589" s="189"/>
      <c r="AD589" s="259"/>
      <c r="AE589" s="259"/>
      <c r="AF589" s="58"/>
      <c r="AG589" s="30"/>
      <c r="AH589" s="58"/>
      <c r="AI589" s="30"/>
      <c r="AJ589" s="134"/>
      <c r="AK589" s="208"/>
      <c r="AL589" s="290"/>
      <c r="AM589" s="88" t="str">
        <f t="shared" si="49"/>
        <v/>
      </c>
      <c r="AN589" s="123" t="str">
        <f t="shared" si="50"/>
        <v/>
      </c>
      <c r="AO589" s="123" t="str">
        <f t="shared" si="51"/>
        <v/>
      </c>
      <c r="AP589" s="123" t="str">
        <f t="shared" si="52"/>
        <v/>
      </c>
      <c r="AQ589" s="89" t="str">
        <f t="shared" si="53"/>
        <v/>
      </c>
      <c r="AR589" s="39"/>
      <c r="AS589" s="234"/>
      <c r="AT589" s="39"/>
    </row>
    <row r="590" spans="2:46" ht="13.5" customHeight="1" x14ac:dyDescent="0.15">
      <c r="B590" s="290"/>
      <c r="C590" s="29" t="s">
        <v>36</v>
      </c>
      <c r="D590" s="187"/>
      <c r="E590" s="58"/>
      <c r="F590" s="188"/>
      <c r="G590" s="188"/>
      <c r="H590" s="188"/>
      <c r="I590" s="64"/>
      <c r="J590" s="64"/>
      <c r="K590" s="189"/>
      <c r="L590" s="259"/>
      <c r="M590" s="259"/>
      <c r="N590" s="58"/>
      <c r="O590" s="30"/>
      <c r="P590" s="58"/>
      <c r="Q590" s="30"/>
      <c r="R590" s="134"/>
      <c r="S590" s="206"/>
      <c r="T590" s="290"/>
      <c r="U590" s="29" t="s">
        <v>36</v>
      </c>
      <c r="V590" s="187"/>
      <c r="W590" s="58"/>
      <c r="X590" s="188"/>
      <c r="Y590" s="188"/>
      <c r="Z590" s="188"/>
      <c r="AA590" s="64"/>
      <c r="AB590" s="64"/>
      <c r="AC590" s="189"/>
      <c r="AD590" s="259"/>
      <c r="AE590" s="259"/>
      <c r="AF590" s="58"/>
      <c r="AG590" s="30"/>
      <c r="AH590" s="58"/>
      <c r="AI590" s="30"/>
      <c r="AJ590" s="134"/>
      <c r="AK590" s="208"/>
      <c r="AL590" s="290"/>
      <c r="AM590" s="88" t="str">
        <f t="shared" si="49"/>
        <v/>
      </c>
      <c r="AN590" s="123" t="str">
        <f t="shared" si="50"/>
        <v/>
      </c>
      <c r="AO590" s="123" t="str">
        <f t="shared" si="51"/>
        <v/>
      </c>
      <c r="AP590" s="123" t="str">
        <f t="shared" si="52"/>
        <v/>
      </c>
      <c r="AQ590" s="89" t="str">
        <f t="shared" si="53"/>
        <v/>
      </c>
      <c r="AR590" s="39"/>
      <c r="AS590" s="234"/>
      <c r="AT590" s="39"/>
    </row>
    <row r="591" spans="2:46" ht="13.5" customHeight="1" x14ac:dyDescent="0.15">
      <c r="B591" s="290"/>
      <c r="C591" s="29" t="s">
        <v>38</v>
      </c>
      <c r="D591" s="187"/>
      <c r="E591" s="58"/>
      <c r="F591" s="188"/>
      <c r="G591" s="188"/>
      <c r="H591" s="188"/>
      <c r="I591" s="64"/>
      <c r="J591" s="64"/>
      <c r="K591" s="189"/>
      <c r="L591" s="259"/>
      <c r="M591" s="259"/>
      <c r="N591" s="58"/>
      <c r="O591" s="30"/>
      <c r="P591" s="58"/>
      <c r="Q591" s="30"/>
      <c r="R591" s="134"/>
      <c r="S591" s="206"/>
      <c r="T591" s="290"/>
      <c r="U591" s="29" t="s">
        <v>38</v>
      </c>
      <c r="V591" s="187"/>
      <c r="W591" s="58"/>
      <c r="X591" s="188"/>
      <c r="Y591" s="188"/>
      <c r="Z591" s="188"/>
      <c r="AA591" s="64"/>
      <c r="AB591" s="64"/>
      <c r="AC591" s="189"/>
      <c r="AD591" s="259"/>
      <c r="AE591" s="259"/>
      <c r="AF591" s="58"/>
      <c r="AG591" s="30"/>
      <c r="AH591" s="58"/>
      <c r="AI591" s="30"/>
      <c r="AJ591" s="134"/>
      <c r="AK591" s="208"/>
      <c r="AL591" s="290"/>
      <c r="AM591" s="88" t="str">
        <f t="shared" si="49"/>
        <v/>
      </c>
      <c r="AN591" s="123" t="str">
        <f t="shared" si="50"/>
        <v/>
      </c>
      <c r="AO591" s="123" t="str">
        <f t="shared" si="51"/>
        <v/>
      </c>
      <c r="AP591" s="123" t="str">
        <f t="shared" si="52"/>
        <v/>
      </c>
      <c r="AQ591" s="89" t="str">
        <f t="shared" si="53"/>
        <v/>
      </c>
      <c r="AR591" s="39"/>
      <c r="AS591" s="234"/>
      <c r="AT591" s="39"/>
    </row>
    <row r="592" spans="2:46" ht="13.5" customHeight="1" thickBot="1" x14ac:dyDescent="0.2">
      <c r="B592" s="291"/>
      <c r="C592" s="29"/>
      <c r="D592" s="187"/>
      <c r="E592" s="58"/>
      <c r="F592" s="190"/>
      <c r="G592" s="190"/>
      <c r="H592" s="190"/>
      <c r="I592" s="58"/>
      <c r="J592" s="58"/>
      <c r="K592" s="189"/>
      <c r="L592" s="259"/>
      <c r="M592" s="259"/>
      <c r="N592" s="58"/>
      <c r="O592" s="30"/>
      <c r="P592" s="58"/>
      <c r="Q592" s="30"/>
      <c r="R592" s="185"/>
      <c r="S592" s="206"/>
      <c r="T592" s="291"/>
      <c r="U592" s="29"/>
      <c r="V592" s="187"/>
      <c r="W592" s="58"/>
      <c r="X592" s="190"/>
      <c r="Y592" s="190"/>
      <c r="Z592" s="190"/>
      <c r="AA592" s="58"/>
      <c r="AB592" s="58"/>
      <c r="AC592" s="189"/>
      <c r="AD592" s="259"/>
      <c r="AE592" s="259"/>
      <c r="AF592" s="58"/>
      <c r="AG592" s="30"/>
      <c r="AH592" s="58"/>
      <c r="AI592" s="30"/>
      <c r="AJ592" s="185"/>
      <c r="AK592" s="208"/>
      <c r="AL592" s="291"/>
      <c r="AM592" s="124" t="str">
        <f t="shared" si="49"/>
        <v/>
      </c>
      <c r="AN592" s="125" t="str">
        <f t="shared" si="50"/>
        <v/>
      </c>
      <c r="AO592" s="125" t="str">
        <f t="shared" si="51"/>
        <v/>
      </c>
      <c r="AP592" s="125" t="str">
        <f t="shared" si="52"/>
        <v/>
      </c>
      <c r="AQ592" s="126" t="str">
        <f t="shared" si="53"/>
        <v/>
      </c>
      <c r="AR592" s="39"/>
      <c r="AS592" s="234"/>
      <c r="AT592" s="39"/>
    </row>
    <row r="593" spans="2:46" ht="13.5" customHeight="1" x14ac:dyDescent="0.15">
      <c r="B593" s="289" t="s">
        <v>184</v>
      </c>
      <c r="C593" s="27" t="s">
        <v>34</v>
      </c>
      <c r="D593" s="41"/>
      <c r="E593" s="57"/>
      <c r="F593" s="98"/>
      <c r="G593" s="98"/>
      <c r="H593" s="98"/>
      <c r="I593" s="62"/>
      <c r="J593" s="62"/>
      <c r="K593" s="63"/>
      <c r="L593" s="258"/>
      <c r="M593" s="258"/>
      <c r="N593" s="57"/>
      <c r="O593" s="28"/>
      <c r="P593" s="57"/>
      <c r="Q593" s="28"/>
      <c r="R593" s="133"/>
      <c r="S593" s="206"/>
      <c r="T593" s="289" t="s">
        <v>184</v>
      </c>
      <c r="U593" s="27" t="s">
        <v>34</v>
      </c>
      <c r="V593" s="41"/>
      <c r="W593" s="57"/>
      <c r="X593" s="98"/>
      <c r="Y593" s="98"/>
      <c r="Z593" s="98"/>
      <c r="AA593" s="62"/>
      <c r="AB593" s="62"/>
      <c r="AC593" s="63"/>
      <c r="AD593" s="258"/>
      <c r="AE593" s="258"/>
      <c r="AF593" s="57"/>
      <c r="AG593" s="28"/>
      <c r="AH593" s="57"/>
      <c r="AI593" s="28"/>
      <c r="AJ593" s="133"/>
      <c r="AK593" s="208"/>
      <c r="AL593" s="289" t="s">
        <v>184</v>
      </c>
      <c r="AM593" s="121" t="str">
        <f t="shared" si="49"/>
        <v/>
      </c>
      <c r="AN593" s="97" t="str">
        <f t="shared" si="50"/>
        <v/>
      </c>
      <c r="AO593" s="97" t="str">
        <f t="shared" si="51"/>
        <v/>
      </c>
      <c r="AP593" s="97" t="str">
        <f t="shared" si="52"/>
        <v/>
      </c>
      <c r="AQ593" s="122" t="str">
        <f t="shared" si="53"/>
        <v/>
      </c>
      <c r="AR593" s="39"/>
      <c r="AS593" s="234"/>
      <c r="AT593" s="39"/>
    </row>
    <row r="594" spans="2:46" ht="13.5" customHeight="1" x14ac:dyDescent="0.15">
      <c r="B594" s="290"/>
      <c r="C594" s="29" t="s">
        <v>35</v>
      </c>
      <c r="D594" s="187"/>
      <c r="E594" s="58"/>
      <c r="F594" s="188"/>
      <c r="G594" s="188"/>
      <c r="H594" s="188"/>
      <c r="I594" s="64"/>
      <c r="J594" s="64"/>
      <c r="K594" s="189"/>
      <c r="L594" s="259"/>
      <c r="M594" s="259"/>
      <c r="N594" s="58"/>
      <c r="O594" s="30"/>
      <c r="P594" s="58"/>
      <c r="Q594" s="30"/>
      <c r="R594" s="134"/>
      <c r="S594" s="206"/>
      <c r="T594" s="290"/>
      <c r="U594" s="29" t="s">
        <v>35</v>
      </c>
      <c r="V594" s="187"/>
      <c r="W594" s="58"/>
      <c r="X594" s="188"/>
      <c r="Y594" s="188"/>
      <c r="Z594" s="188"/>
      <c r="AA594" s="64"/>
      <c r="AB594" s="64"/>
      <c r="AC594" s="189"/>
      <c r="AD594" s="259"/>
      <c r="AE594" s="259"/>
      <c r="AF594" s="58"/>
      <c r="AG594" s="30"/>
      <c r="AH594" s="58"/>
      <c r="AI594" s="30"/>
      <c r="AJ594" s="134"/>
      <c r="AK594" s="208"/>
      <c r="AL594" s="290"/>
      <c r="AM594" s="88" t="str">
        <f t="shared" si="49"/>
        <v/>
      </c>
      <c r="AN594" s="123" t="str">
        <f t="shared" si="50"/>
        <v/>
      </c>
      <c r="AO594" s="123" t="str">
        <f t="shared" si="51"/>
        <v/>
      </c>
      <c r="AP594" s="123" t="str">
        <f t="shared" si="52"/>
        <v/>
      </c>
      <c r="AQ594" s="89" t="str">
        <f t="shared" si="53"/>
        <v/>
      </c>
      <c r="AR594" s="39"/>
      <c r="AS594" s="234"/>
      <c r="AT594" s="39"/>
    </row>
    <row r="595" spans="2:46" ht="13.5" customHeight="1" x14ac:dyDescent="0.15">
      <c r="B595" s="290"/>
      <c r="C595" s="29" t="s">
        <v>36</v>
      </c>
      <c r="D595" s="187"/>
      <c r="E595" s="58"/>
      <c r="F595" s="188"/>
      <c r="G595" s="188"/>
      <c r="H595" s="188"/>
      <c r="I595" s="64"/>
      <c r="J595" s="64"/>
      <c r="K595" s="189"/>
      <c r="L595" s="259"/>
      <c r="M595" s="259"/>
      <c r="N595" s="58"/>
      <c r="O595" s="30"/>
      <c r="P595" s="58"/>
      <c r="Q595" s="30"/>
      <c r="R595" s="134"/>
      <c r="S595" s="206"/>
      <c r="T595" s="290"/>
      <c r="U595" s="29" t="s">
        <v>36</v>
      </c>
      <c r="V595" s="187"/>
      <c r="W595" s="58"/>
      <c r="X595" s="188"/>
      <c r="Y595" s="188"/>
      <c r="Z595" s="188"/>
      <c r="AA595" s="64"/>
      <c r="AB595" s="64"/>
      <c r="AC595" s="189"/>
      <c r="AD595" s="259"/>
      <c r="AE595" s="259"/>
      <c r="AF595" s="58"/>
      <c r="AG595" s="30"/>
      <c r="AH595" s="58"/>
      <c r="AI595" s="30"/>
      <c r="AJ595" s="134"/>
      <c r="AK595" s="208"/>
      <c r="AL595" s="290"/>
      <c r="AM595" s="88" t="str">
        <f t="shared" si="49"/>
        <v/>
      </c>
      <c r="AN595" s="123" t="str">
        <f t="shared" si="50"/>
        <v/>
      </c>
      <c r="AO595" s="123" t="str">
        <f t="shared" si="51"/>
        <v/>
      </c>
      <c r="AP595" s="123" t="str">
        <f t="shared" si="52"/>
        <v/>
      </c>
      <c r="AQ595" s="89" t="str">
        <f t="shared" si="53"/>
        <v/>
      </c>
      <c r="AR595" s="39"/>
      <c r="AS595" s="234"/>
      <c r="AT595" s="39"/>
    </row>
    <row r="596" spans="2:46" ht="13.5" customHeight="1" x14ac:dyDescent="0.15">
      <c r="B596" s="290"/>
      <c r="C596" s="29" t="s">
        <v>38</v>
      </c>
      <c r="D596" s="187"/>
      <c r="E596" s="58"/>
      <c r="F596" s="188"/>
      <c r="G596" s="188"/>
      <c r="H596" s="188"/>
      <c r="I596" s="64"/>
      <c r="J596" s="64"/>
      <c r="K596" s="189"/>
      <c r="L596" s="259"/>
      <c r="M596" s="259"/>
      <c r="N596" s="58"/>
      <c r="O596" s="30"/>
      <c r="P596" s="58"/>
      <c r="Q596" s="30"/>
      <c r="R596" s="134"/>
      <c r="S596" s="206"/>
      <c r="T596" s="290"/>
      <c r="U596" s="29" t="s">
        <v>38</v>
      </c>
      <c r="V596" s="187"/>
      <c r="W596" s="58"/>
      <c r="X596" s="188"/>
      <c r="Y596" s="188"/>
      <c r="Z596" s="188"/>
      <c r="AA596" s="64"/>
      <c r="AB596" s="64"/>
      <c r="AC596" s="189"/>
      <c r="AD596" s="259"/>
      <c r="AE596" s="259"/>
      <c r="AF596" s="58"/>
      <c r="AG596" s="30"/>
      <c r="AH596" s="58"/>
      <c r="AI596" s="30"/>
      <c r="AJ596" s="134"/>
      <c r="AK596" s="208"/>
      <c r="AL596" s="290"/>
      <c r="AM596" s="88" t="str">
        <f t="shared" si="49"/>
        <v/>
      </c>
      <c r="AN596" s="123" t="str">
        <f t="shared" si="50"/>
        <v/>
      </c>
      <c r="AO596" s="123" t="str">
        <f t="shared" si="51"/>
        <v/>
      </c>
      <c r="AP596" s="123" t="str">
        <f t="shared" si="52"/>
        <v/>
      </c>
      <c r="AQ596" s="89" t="str">
        <f t="shared" si="53"/>
        <v/>
      </c>
      <c r="AR596" s="39"/>
      <c r="AS596" s="234"/>
      <c r="AT596" s="39"/>
    </row>
    <row r="597" spans="2:46" ht="13.5" customHeight="1" thickBot="1" x14ac:dyDescent="0.2">
      <c r="B597" s="291"/>
      <c r="C597" s="29"/>
      <c r="D597" s="187"/>
      <c r="E597" s="58"/>
      <c r="F597" s="190"/>
      <c r="G597" s="190"/>
      <c r="H597" s="190"/>
      <c r="I597" s="58"/>
      <c r="J597" s="58"/>
      <c r="K597" s="189"/>
      <c r="L597" s="259"/>
      <c r="M597" s="259"/>
      <c r="N597" s="58"/>
      <c r="O597" s="30"/>
      <c r="P597" s="58"/>
      <c r="Q597" s="30"/>
      <c r="R597" s="185"/>
      <c r="S597" s="206"/>
      <c r="T597" s="291"/>
      <c r="U597" s="29"/>
      <c r="V597" s="187"/>
      <c r="W597" s="58"/>
      <c r="X597" s="190"/>
      <c r="Y597" s="190"/>
      <c r="Z597" s="190"/>
      <c r="AA597" s="58"/>
      <c r="AB597" s="58"/>
      <c r="AC597" s="189"/>
      <c r="AD597" s="259"/>
      <c r="AE597" s="259"/>
      <c r="AF597" s="58"/>
      <c r="AG597" s="30"/>
      <c r="AH597" s="58"/>
      <c r="AI597" s="30"/>
      <c r="AJ597" s="185"/>
      <c r="AK597" s="208"/>
      <c r="AL597" s="291"/>
      <c r="AM597" s="124" t="str">
        <f t="shared" si="49"/>
        <v/>
      </c>
      <c r="AN597" s="125" t="str">
        <f t="shared" si="50"/>
        <v/>
      </c>
      <c r="AO597" s="125" t="str">
        <f t="shared" si="51"/>
        <v/>
      </c>
      <c r="AP597" s="125" t="str">
        <f t="shared" si="52"/>
        <v/>
      </c>
      <c r="AQ597" s="126" t="str">
        <f t="shared" si="53"/>
        <v/>
      </c>
      <c r="AR597" s="39"/>
      <c r="AS597" s="234"/>
      <c r="AT597" s="39"/>
    </row>
    <row r="598" spans="2:46" ht="13.5" customHeight="1" x14ac:dyDescent="0.15">
      <c r="B598" s="289" t="s">
        <v>185</v>
      </c>
      <c r="C598" s="27" t="s">
        <v>34</v>
      </c>
      <c r="D598" s="41"/>
      <c r="E598" s="57"/>
      <c r="F598" s="98"/>
      <c r="G598" s="98"/>
      <c r="H598" s="98"/>
      <c r="I598" s="62"/>
      <c r="J598" s="62"/>
      <c r="K598" s="63"/>
      <c r="L598" s="258"/>
      <c r="M598" s="258"/>
      <c r="N598" s="57"/>
      <c r="O598" s="28"/>
      <c r="P598" s="57"/>
      <c r="Q598" s="28"/>
      <c r="R598" s="133"/>
      <c r="S598" s="206"/>
      <c r="T598" s="289" t="s">
        <v>185</v>
      </c>
      <c r="U598" s="27" t="s">
        <v>34</v>
      </c>
      <c r="V598" s="41"/>
      <c r="W598" s="57"/>
      <c r="X598" s="98"/>
      <c r="Y598" s="98"/>
      <c r="Z598" s="98"/>
      <c r="AA598" s="62"/>
      <c r="AB598" s="62"/>
      <c r="AC598" s="63"/>
      <c r="AD598" s="258"/>
      <c r="AE598" s="258"/>
      <c r="AF598" s="57"/>
      <c r="AG598" s="28"/>
      <c r="AH598" s="57"/>
      <c r="AI598" s="28"/>
      <c r="AJ598" s="133"/>
      <c r="AK598" s="208"/>
      <c r="AL598" s="289" t="s">
        <v>185</v>
      </c>
      <c r="AM598" s="121" t="str">
        <f t="shared" si="49"/>
        <v/>
      </c>
      <c r="AN598" s="97" t="str">
        <f t="shared" si="50"/>
        <v/>
      </c>
      <c r="AO598" s="97" t="str">
        <f t="shared" si="51"/>
        <v/>
      </c>
      <c r="AP598" s="97" t="str">
        <f t="shared" si="52"/>
        <v/>
      </c>
      <c r="AQ598" s="122" t="str">
        <f t="shared" si="53"/>
        <v/>
      </c>
      <c r="AR598" s="39"/>
      <c r="AS598" s="234"/>
      <c r="AT598" s="39"/>
    </row>
    <row r="599" spans="2:46" ht="13.5" customHeight="1" x14ac:dyDescent="0.15">
      <c r="B599" s="290"/>
      <c r="C599" s="29" t="s">
        <v>35</v>
      </c>
      <c r="D599" s="187"/>
      <c r="E599" s="58"/>
      <c r="F599" s="188"/>
      <c r="G599" s="188"/>
      <c r="H599" s="188"/>
      <c r="I599" s="64"/>
      <c r="J599" s="64"/>
      <c r="K599" s="189"/>
      <c r="L599" s="259"/>
      <c r="M599" s="259"/>
      <c r="N599" s="58"/>
      <c r="O599" s="30"/>
      <c r="P599" s="58"/>
      <c r="Q599" s="30"/>
      <c r="R599" s="134"/>
      <c r="S599" s="206"/>
      <c r="T599" s="290"/>
      <c r="U599" s="29" t="s">
        <v>35</v>
      </c>
      <c r="V599" s="187"/>
      <c r="W599" s="58"/>
      <c r="X599" s="188"/>
      <c r="Y599" s="188"/>
      <c r="Z599" s="188"/>
      <c r="AA599" s="64"/>
      <c r="AB599" s="64"/>
      <c r="AC599" s="189"/>
      <c r="AD599" s="259"/>
      <c r="AE599" s="259"/>
      <c r="AF599" s="58"/>
      <c r="AG599" s="30"/>
      <c r="AH599" s="58"/>
      <c r="AI599" s="30"/>
      <c r="AJ599" s="134"/>
      <c r="AK599" s="208"/>
      <c r="AL599" s="290"/>
      <c r="AM599" s="88" t="str">
        <f t="shared" si="49"/>
        <v/>
      </c>
      <c r="AN599" s="123" t="str">
        <f t="shared" si="50"/>
        <v/>
      </c>
      <c r="AO599" s="123" t="str">
        <f t="shared" si="51"/>
        <v/>
      </c>
      <c r="AP599" s="123" t="str">
        <f t="shared" si="52"/>
        <v/>
      </c>
      <c r="AQ599" s="89" t="str">
        <f t="shared" si="53"/>
        <v/>
      </c>
      <c r="AR599" s="39"/>
      <c r="AS599" s="234"/>
      <c r="AT599" s="39"/>
    </row>
    <row r="600" spans="2:46" ht="13.5" customHeight="1" x14ac:dyDescent="0.15">
      <c r="B600" s="290"/>
      <c r="C600" s="29" t="s">
        <v>36</v>
      </c>
      <c r="D600" s="187"/>
      <c r="E600" s="58"/>
      <c r="F600" s="188"/>
      <c r="G600" s="188"/>
      <c r="H600" s="188"/>
      <c r="I600" s="64"/>
      <c r="J600" s="64"/>
      <c r="K600" s="189"/>
      <c r="L600" s="259"/>
      <c r="M600" s="259"/>
      <c r="N600" s="58"/>
      <c r="O600" s="30"/>
      <c r="P600" s="58"/>
      <c r="Q600" s="30"/>
      <c r="R600" s="134"/>
      <c r="S600" s="206"/>
      <c r="T600" s="290"/>
      <c r="U600" s="29" t="s">
        <v>36</v>
      </c>
      <c r="V600" s="187"/>
      <c r="W600" s="58"/>
      <c r="X600" s="188"/>
      <c r="Y600" s="188"/>
      <c r="Z600" s="188"/>
      <c r="AA600" s="64"/>
      <c r="AB600" s="64"/>
      <c r="AC600" s="189"/>
      <c r="AD600" s="259"/>
      <c r="AE600" s="259"/>
      <c r="AF600" s="58"/>
      <c r="AG600" s="30"/>
      <c r="AH600" s="58"/>
      <c r="AI600" s="30"/>
      <c r="AJ600" s="134"/>
      <c r="AK600" s="208"/>
      <c r="AL600" s="290"/>
      <c r="AM600" s="88" t="str">
        <f t="shared" si="49"/>
        <v/>
      </c>
      <c r="AN600" s="123" t="str">
        <f t="shared" si="50"/>
        <v/>
      </c>
      <c r="AO600" s="123" t="str">
        <f t="shared" si="51"/>
        <v/>
      </c>
      <c r="AP600" s="123" t="str">
        <f t="shared" si="52"/>
        <v/>
      </c>
      <c r="AQ600" s="89" t="str">
        <f t="shared" si="53"/>
        <v/>
      </c>
      <c r="AR600" s="39"/>
      <c r="AS600" s="234"/>
      <c r="AT600" s="39"/>
    </row>
    <row r="601" spans="2:46" ht="13.5" customHeight="1" x14ac:dyDescent="0.15">
      <c r="B601" s="290"/>
      <c r="C601" s="29" t="s">
        <v>38</v>
      </c>
      <c r="D601" s="187"/>
      <c r="E601" s="58"/>
      <c r="F601" s="188"/>
      <c r="G601" s="188"/>
      <c r="H601" s="188"/>
      <c r="I601" s="64"/>
      <c r="J601" s="64"/>
      <c r="K601" s="189"/>
      <c r="L601" s="259"/>
      <c r="M601" s="259"/>
      <c r="N601" s="58"/>
      <c r="O601" s="30"/>
      <c r="P601" s="58"/>
      <c r="Q601" s="30"/>
      <c r="R601" s="134"/>
      <c r="S601" s="206"/>
      <c r="T601" s="290"/>
      <c r="U601" s="29" t="s">
        <v>38</v>
      </c>
      <c r="V601" s="187"/>
      <c r="W601" s="58"/>
      <c r="X601" s="188"/>
      <c r="Y601" s="188"/>
      <c r="Z601" s="188"/>
      <c r="AA601" s="64"/>
      <c r="AB601" s="64"/>
      <c r="AC601" s="189"/>
      <c r="AD601" s="259"/>
      <c r="AE601" s="259"/>
      <c r="AF601" s="58"/>
      <c r="AG601" s="30"/>
      <c r="AH601" s="58"/>
      <c r="AI601" s="30"/>
      <c r="AJ601" s="134"/>
      <c r="AK601" s="208"/>
      <c r="AL601" s="290"/>
      <c r="AM601" s="88" t="str">
        <f t="shared" si="49"/>
        <v/>
      </c>
      <c r="AN601" s="123" t="str">
        <f t="shared" si="50"/>
        <v/>
      </c>
      <c r="AO601" s="123" t="str">
        <f t="shared" si="51"/>
        <v/>
      </c>
      <c r="AP601" s="123" t="str">
        <f t="shared" si="52"/>
        <v/>
      </c>
      <c r="AQ601" s="89" t="str">
        <f t="shared" si="53"/>
        <v/>
      </c>
      <c r="AR601" s="39"/>
      <c r="AS601" s="234"/>
      <c r="AT601" s="39"/>
    </row>
    <row r="602" spans="2:46" ht="13.5" customHeight="1" thickBot="1" x14ac:dyDescent="0.2">
      <c r="B602" s="291"/>
      <c r="C602" s="29"/>
      <c r="D602" s="187"/>
      <c r="E602" s="58"/>
      <c r="F602" s="190"/>
      <c r="G602" s="190"/>
      <c r="H602" s="190"/>
      <c r="I602" s="58"/>
      <c r="J602" s="58"/>
      <c r="K602" s="189"/>
      <c r="L602" s="259"/>
      <c r="M602" s="259"/>
      <c r="N602" s="58"/>
      <c r="O602" s="30"/>
      <c r="P602" s="58"/>
      <c r="Q602" s="30"/>
      <c r="R602" s="185"/>
      <c r="S602" s="206"/>
      <c r="T602" s="291"/>
      <c r="U602" s="29"/>
      <c r="V602" s="187"/>
      <c r="W602" s="58"/>
      <c r="X602" s="190"/>
      <c r="Y602" s="190"/>
      <c r="Z602" s="190"/>
      <c r="AA602" s="58"/>
      <c r="AB602" s="58"/>
      <c r="AC602" s="189"/>
      <c r="AD602" s="259"/>
      <c r="AE602" s="259"/>
      <c r="AF602" s="58"/>
      <c r="AG602" s="30"/>
      <c r="AH602" s="58"/>
      <c r="AI602" s="30"/>
      <c r="AJ602" s="185"/>
      <c r="AK602" s="208"/>
      <c r="AL602" s="291"/>
      <c r="AM602" s="124" t="str">
        <f t="shared" si="49"/>
        <v/>
      </c>
      <c r="AN602" s="125" t="str">
        <f t="shared" si="50"/>
        <v/>
      </c>
      <c r="AO602" s="125" t="str">
        <f t="shared" si="51"/>
        <v/>
      </c>
      <c r="AP602" s="125" t="str">
        <f t="shared" si="52"/>
        <v/>
      </c>
      <c r="AQ602" s="126" t="str">
        <f t="shared" si="53"/>
        <v/>
      </c>
      <c r="AR602" s="39"/>
      <c r="AS602" s="234"/>
      <c r="AT602" s="39"/>
    </row>
    <row r="603" spans="2:46" ht="13.5" customHeight="1" x14ac:dyDescent="0.15">
      <c r="B603" s="289" t="s">
        <v>186</v>
      </c>
      <c r="C603" s="27" t="s">
        <v>34</v>
      </c>
      <c r="D603" s="41"/>
      <c r="E603" s="57"/>
      <c r="F603" s="98"/>
      <c r="G603" s="98"/>
      <c r="H603" s="98"/>
      <c r="I603" s="62"/>
      <c r="J603" s="62"/>
      <c r="K603" s="63"/>
      <c r="L603" s="258"/>
      <c r="M603" s="258"/>
      <c r="N603" s="57"/>
      <c r="O603" s="28"/>
      <c r="P603" s="57"/>
      <c r="Q603" s="28"/>
      <c r="R603" s="133"/>
      <c r="S603" s="206"/>
      <c r="T603" s="289" t="s">
        <v>186</v>
      </c>
      <c r="U603" s="27" t="s">
        <v>34</v>
      </c>
      <c r="V603" s="41"/>
      <c r="W603" s="57"/>
      <c r="X603" s="98"/>
      <c r="Y603" s="98"/>
      <c r="Z603" s="98"/>
      <c r="AA603" s="62"/>
      <c r="AB603" s="62"/>
      <c r="AC603" s="63"/>
      <c r="AD603" s="258"/>
      <c r="AE603" s="258"/>
      <c r="AF603" s="57"/>
      <c r="AG603" s="28"/>
      <c r="AH603" s="57"/>
      <c r="AI603" s="28"/>
      <c r="AJ603" s="133"/>
      <c r="AK603" s="208"/>
      <c r="AL603" s="289" t="s">
        <v>186</v>
      </c>
      <c r="AM603" s="121" t="str">
        <f t="shared" si="49"/>
        <v/>
      </c>
      <c r="AN603" s="97" t="str">
        <f t="shared" si="50"/>
        <v/>
      </c>
      <c r="AO603" s="97" t="str">
        <f t="shared" si="51"/>
        <v/>
      </c>
      <c r="AP603" s="97" t="str">
        <f t="shared" si="52"/>
        <v/>
      </c>
      <c r="AQ603" s="122" t="str">
        <f t="shared" si="53"/>
        <v/>
      </c>
      <c r="AR603" s="39"/>
      <c r="AS603" s="234"/>
      <c r="AT603" s="39"/>
    </row>
    <row r="604" spans="2:46" ht="13.5" customHeight="1" x14ac:dyDescent="0.15">
      <c r="B604" s="290"/>
      <c r="C604" s="29" t="s">
        <v>35</v>
      </c>
      <c r="D604" s="187"/>
      <c r="E604" s="58"/>
      <c r="F604" s="188"/>
      <c r="G604" s="188"/>
      <c r="H604" s="188"/>
      <c r="I604" s="64"/>
      <c r="J604" s="64"/>
      <c r="K604" s="189"/>
      <c r="L604" s="259"/>
      <c r="M604" s="259"/>
      <c r="N604" s="58"/>
      <c r="O604" s="30"/>
      <c r="P604" s="58"/>
      <c r="Q604" s="30"/>
      <c r="R604" s="134"/>
      <c r="S604" s="206"/>
      <c r="T604" s="290"/>
      <c r="U604" s="29" t="s">
        <v>35</v>
      </c>
      <c r="V604" s="187"/>
      <c r="W604" s="58"/>
      <c r="X604" s="188"/>
      <c r="Y604" s="188"/>
      <c r="Z604" s="188"/>
      <c r="AA604" s="64"/>
      <c r="AB604" s="64"/>
      <c r="AC604" s="189"/>
      <c r="AD604" s="259"/>
      <c r="AE604" s="259"/>
      <c r="AF604" s="58"/>
      <c r="AG604" s="30"/>
      <c r="AH604" s="58"/>
      <c r="AI604" s="30"/>
      <c r="AJ604" s="134"/>
      <c r="AK604" s="208"/>
      <c r="AL604" s="290"/>
      <c r="AM604" s="88" t="str">
        <f t="shared" si="49"/>
        <v/>
      </c>
      <c r="AN604" s="123" t="str">
        <f t="shared" si="50"/>
        <v/>
      </c>
      <c r="AO604" s="123" t="str">
        <f t="shared" si="51"/>
        <v/>
      </c>
      <c r="AP604" s="123" t="str">
        <f t="shared" si="52"/>
        <v/>
      </c>
      <c r="AQ604" s="89" t="str">
        <f t="shared" si="53"/>
        <v/>
      </c>
      <c r="AR604" s="39"/>
      <c r="AS604" s="234"/>
      <c r="AT604" s="39"/>
    </row>
    <row r="605" spans="2:46" ht="13.5" customHeight="1" x14ac:dyDescent="0.15">
      <c r="B605" s="290"/>
      <c r="C605" s="29" t="s">
        <v>36</v>
      </c>
      <c r="D605" s="187"/>
      <c r="E605" s="58"/>
      <c r="F605" s="188"/>
      <c r="G605" s="188"/>
      <c r="H605" s="188"/>
      <c r="I605" s="64"/>
      <c r="J605" s="64"/>
      <c r="K605" s="189"/>
      <c r="L605" s="259"/>
      <c r="M605" s="259"/>
      <c r="N605" s="58"/>
      <c r="O605" s="30"/>
      <c r="P605" s="58"/>
      <c r="Q605" s="30"/>
      <c r="R605" s="134"/>
      <c r="S605" s="206"/>
      <c r="T605" s="290"/>
      <c r="U605" s="29" t="s">
        <v>36</v>
      </c>
      <c r="V605" s="187"/>
      <c r="W605" s="58"/>
      <c r="X605" s="188"/>
      <c r="Y605" s="188"/>
      <c r="Z605" s="188"/>
      <c r="AA605" s="64"/>
      <c r="AB605" s="64"/>
      <c r="AC605" s="189"/>
      <c r="AD605" s="259"/>
      <c r="AE605" s="259"/>
      <c r="AF605" s="58"/>
      <c r="AG605" s="30"/>
      <c r="AH605" s="58"/>
      <c r="AI605" s="30"/>
      <c r="AJ605" s="134"/>
      <c r="AK605" s="208"/>
      <c r="AL605" s="290"/>
      <c r="AM605" s="88" t="str">
        <f t="shared" si="49"/>
        <v/>
      </c>
      <c r="AN605" s="123" t="str">
        <f t="shared" si="50"/>
        <v/>
      </c>
      <c r="AO605" s="123" t="str">
        <f t="shared" si="51"/>
        <v/>
      </c>
      <c r="AP605" s="123" t="str">
        <f t="shared" si="52"/>
        <v/>
      </c>
      <c r="AQ605" s="89" t="str">
        <f t="shared" si="53"/>
        <v/>
      </c>
      <c r="AR605" s="39"/>
      <c r="AS605" s="234"/>
      <c r="AT605" s="39"/>
    </row>
    <row r="606" spans="2:46" ht="13.5" customHeight="1" x14ac:dyDescent="0.15">
      <c r="B606" s="290"/>
      <c r="C606" s="29" t="s">
        <v>38</v>
      </c>
      <c r="D606" s="187"/>
      <c r="E606" s="58"/>
      <c r="F606" s="188"/>
      <c r="G606" s="188"/>
      <c r="H606" s="188"/>
      <c r="I606" s="64"/>
      <c r="J606" s="64"/>
      <c r="K606" s="189"/>
      <c r="L606" s="259"/>
      <c r="M606" s="259"/>
      <c r="N606" s="58"/>
      <c r="O606" s="30"/>
      <c r="P606" s="58"/>
      <c r="Q606" s="30"/>
      <c r="R606" s="134"/>
      <c r="S606" s="206"/>
      <c r="T606" s="290"/>
      <c r="U606" s="29" t="s">
        <v>38</v>
      </c>
      <c r="V606" s="187"/>
      <c r="W606" s="58"/>
      <c r="X606" s="188"/>
      <c r="Y606" s="188"/>
      <c r="Z606" s="188"/>
      <c r="AA606" s="64"/>
      <c r="AB606" s="64"/>
      <c r="AC606" s="189"/>
      <c r="AD606" s="259"/>
      <c r="AE606" s="259"/>
      <c r="AF606" s="58"/>
      <c r="AG606" s="30"/>
      <c r="AH606" s="58"/>
      <c r="AI606" s="30"/>
      <c r="AJ606" s="134"/>
      <c r="AK606" s="208"/>
      <c r="AL606" s="290"/>
      <c r="AM606" s="88" t="str">
        <f t="shared" si="49"/>
        <v/>
      </c>
      <c r="AN606" s="123" t="str">
        <f t="shared" si="50"/>
        <v/>
      </c>
      <c r="AO606" s="123" t="str">
        <f t="shared" si="51"/>
        <v/>
      </c>
      <c r="AP606" s="123" t="str">
        <f t="shared" si="52"/>
        <v/>
      </c>
      <c r="AQ606" s="89" t="str">
        <f t="shared" si="53"/>
        <v/>
      </c>
      <c r="AR606" s="39"/>
      <c r="AS606" s="234"/>
      <c r="AT606" s="39"/>
    </row>
    <row r="607" spans="2:46" ht="13.5" customHeight="1" thickBot="1" x14ac:dyDescent="0.2">
      <c r="B607" s="291"/>
      <c r="C607" s="29"/>
      <c r="D607" s="187"/>
      <c r="E607" s="58"/>
      <c r="F607" s="190"/>
      <c r="G607" s="190"/>
      <c r="H607" s="190"/>
      <c r="I607" s="58"/>
      <c r="J607" s="58"/>
      <c r="K607" s="189"/>
      <c r="L607" s="259"/>
      <c r="M607" s="259"/>
      <c r="N607" s="58"/>
      <c r="O607" s="30"/>
      <c r="P607" s="58"/>
      <c r="Q607" s="30"/>
      <c r="R607" s="185"/>
      <c r="S607" s="206"/>
      <c r="T607" s="291"/>
      <c r="U607" s="29"/>
      <c r="V607" s="187"/>
      <c r="W607" s="58"/>
      <c r="X607" s="190"/>
      <c r="Y607" s="190"/>
      <c r="Z607" s="190"/>
      <c r="AA607" s="58"/>
      <c r="AB607" s="58"/>
      <c r="AC607" s="189"/>
      <c r="AD607" s="259"/>
      <c r="AE607" s="259"/>
      <c r="AF607" s="58"/>
      <c r="AG607" s="30"/>
      <c r="AH607" s="58"/>
      <c r="AI607" s="30"/>
      <c r="AJ607" s="185"/>
      <c r="AK607" s="208"/>
      <c r="AL607" s="291"/>
      <c r="AM607" s="124" t="str">
        <f t="shared" si="49"/>
        <v/>
      </c>
      <c r="AN607" s="125" t="str">
        <f t="shared" si="50"/>
        <v/>
      </c>
      <c r="AO607" s="125" t="str">
        <f t="shared" si="51"/>
        <v/>
      </c>
      <c r="AP607" s="125" t="str">
        <f t="shared" si="52"/>
        <v/>
      </c>
      <c r="AQ607" s="126" t="str">
        <f t="shared" si="53"/>
        <v/>
      </c>
      <c r="AR607" s="39"/>
      <c r="AS607" s="234"/>
      <c r="AT607" s="39"/>
    </row>
    <row r="608" spans="2:46" ht="13.5" customHeight="1" x14ac:dyDescent="0.15">
      <c r="B608" s="289" t="s">
        <v>187</v>
      </c>
      <c r="C608" s="27" t="s">
        <v>34</v>
      </c>
      <c r="D608" s="41"/>
      <c r="E608" s="57"/>
      <c r="F608" s="98"/>
      <c r="G608" s="98"/>
      <c r="H608" s="98"/>
      <c r="I608" s="62"/>
      <c r="J608" s="62"/>
      <c r="K608" s="63"/>
      <c r="L608" s="258"/>
      <c r="M608" s="258"/>
      <c r="N608" s="57"/>
      <c r="O608" s="28"/>
      <c r="P608" s="57"/>
      <c r="Q608" s="28"/>
      <c r="R608" s="133"/>
      <c r="S608" s="206"/>
      <c r="T608" s="289" t="s">
        <v>187</v>
      </c>
      <c r="U608" s="27" t="s">
        <v>34</v>
      </c>
      <c r="V608" s="41"/>
      <c r="W608" s="57"/>
      <c r="X608" s="98"/>
      <c r="Y608" s="98"/>
      <c r="Z608" s="98"/>
      <c r="AA608" s="62"/>
      <c r="AB608" s="62"/>
      <c r="AC608" s="63"/>
      <c r="AD608" s="258"/>
      <c r="AE608" s="258"/>
      <c r="AF608" s="57"/>
      <c r="AG608" s="28"/>
      <c r="AH608" s="57"/>
      <c r="AI608" s="28"/>
      <c r="AJ608" s="133"/>
      <c r="AK608" s="208"/>
      <c r="AL608" s="289" t="s">
        <v>187</v>
      </c>
      <c r="AM608" s="121" t="str">
        <f t="shared" si="49"/>
        <v/>
      </c>
      <c r="AN608" s="97" t="str">
        <f t="shared" si="50"/>
        <v/>
      </c>
      <c r="AO608" s="97" t="str">
        <f t="shared" si="51"/>
        <v/>
      </c>
      <c r="AP608" s="97" t="str">
        <f t="shared" si="52"/>
        <v/>
      </c>
      <c r="AQ608" s="122" t="str">
        <f t="shared" si="53"/>
        <v/>
      </c>
      <c r="AR608" s="39"/>
      <c r="AS608" s="234"/>
      <c r="AT608" s="39"/>
    </row>
    <row r="609" spans="2:46" ht="13.5" customHeight="1" x14ac:dyDescent="0.15">
      <c r="B609" s="290"/>
      <c r="C609" s="29" t="s">
        <v>35</v>
      </c>
      <c r="D609" s="187"/>
      <c r="E609" s="58"/>
      <c r="F609" s="188"/>
      <c r="G609" s="188"/>
      <c r="H609" s="188"/>
      <c r="I609" s="64"/>
      <c r="J609" s="64"/>
      <c r="K609" s="189"/>
      <c r="L609" s="259"/>
      <c r="M609" s="259"/>
      <c r="N609" s="58"/>
      <c r="O609" s="30"/>
      <c r="P609" s="58"/>
      <c r="Q609" s="30"/>
      <c r="R609" s="134"/>
      <c r="S609" s="206"/>
      <c r="T609" s="290"/>
      <c r="U609" s="29" t="s">
        <v>35</v>
      </c>
      <c r="V609" s="187"/>
      <c r="W609" s="58"/>
      <c r="X609" s="188"/>
      <c r="Y609" s="188"/>
      <c r="Z609" s="188"/>
      <c r="AA609" s="64"/>
      <c r="AB609" s="64"/>
      <c r="AC609" s="189"/>
      <c r="AD609" s="259"/>
      <c r="AE609" s="259"/>
      <c r="AF609" s="58"/>
      <c r="AG609" s="30"/>
      <c r="AH609" s="58"/>
      <c r="AI609" s="30"/>
      <c r="AJ609" s="134"/>
      <c r="AK609" s="208"/>
      <c r="AL609" s="290"/>
      <c r="AM609" s="88" t="str">
        <f t="shared" ref="AM609:AM637" si="54">IF(OR(X609="",F609=""),"",X609-F609)</f>
        <v/>
      </c>
      <c r="AN609" s="123" t="str">
        <f t="shared" ref="AN609:AN637" si="55">IF(OR(Y609="",G609=""),"",Y609-G609)</f>
        <v/>
      </c>
      <c r="AO609" s="123" t="str">
        <f t="shared" ref="AO609:AO637" si="56">IF(OR(Z609="",H609=""),"",Z609-H609)</f>
        <v/>
      </c>
      <c r="AP609" s="123" t="str">
        <f t="shared" ref="AP609:AP637" si="57">IF(OR(AA609="",I609=""),"",AA609-I609)</f>
        <v/>
      </c>
      <c r="AQ609" s="89" t="str">
        <f t="shared" ref="AQ609:AQ637" si="58">IF(OR(AB609="",J609=""),"",AB609-J609)</f>
        <v/>
      </c>
      <c r="AR609" s="39"/>
      <c r="AS609" s="234"/>
      <c r="AT609" s="39"/>
    </row>
    <row r="610" spans="2:46" ht="13.5" customHeight="1" x14ac:dyDescent="0.15">
      <c r="B610" s="290"/>
      <c r="C610" s="29" t="s">
        <v>36</v>
      </c>
      <c r="D610" s="187"/>
      <c r="E610" s="58"/>
      <c r="F610" s="188"/>
      <c r="G610" s="188"/>
      <c r="H610" s="188"/>
      <c r="I610" s="64"/>
      <c r="J610" s="64"/>
      <c r="K610" s="189"/>
      <c r="L610" s="259"/>
      <c r="M610" s="259"/>
      <c r="N610" s="58"/>
      <c r="O610" s="30"/>
      <c r="P610" s="58"/>
      <c r="Q610" s="30"/>
      <c r="R610" s="134"/>
      <c r="S610" s="206"/>
      <c r="T610" s="290"/>
      <c r="U610" s="29" t="s">
        <v>36</v>
      </c>
      <c r="V610" s="187"/>
      <c r="W610" s="58"/>
      <c r="X610" s="188"/>
      <c r="Y610" s="188"/>
      <c r="Z610" s="188"/>
      <c r="AA610" s="64"/>
      <c r="AB610" s="64"/>
      <c r="AC610" s="189"/>
      <c r="AD610" s="259"/>
      <c r="AE610" s="259"/>
      <c r="AF610" s="58"/>
      <c r="AG610" s="30"/>
      <c r="AH610" s="58"/>
      <c r="AI610" s="30"/>
      <c r="AJ610" s="134"/>
      <c r="AK610" s="208"/>
      <c r="AL610" s="290"/>
      <c r="AM610" s="88" t="str">
        <f t="shared" si="54"/>
        <v/>
      </c>
      <c r="AN610" s="123" t="str">
        <f t="shared" si="55"/>
        <v/>
      </c>
      <c r="AO610" s="123" t="str">
        <f t="shared" si="56"/>
        <v/>
      </c>
      <c r="AP610" s="123" t="str">
        <f t="shared" si="57"/>
        <v/>
      </c>
      <c r="AQ610" s="89" t="str">
        <f t="shared" si="58"/>
        <v/>
      </c>
      <c r="AR610" s="39"/>
      <c r="AS610" s="234"/>
      <c r="AT610" s="39"/>
    </row>
    <row r="611" spans="2:46" ht="13.5" customHeight="1" x14ac:dyDescent="0.15">
      <c r="B611" s="290"/>
      <c r="C611" s="29" t="s">
        <v>38</v>
      </c>
      <c r="D611" s="187"/>
      <c r="E611" s="58"/>
      <c r="F611" s="188"/>
      <c r="G611" s="188"/>
      <c r="H611" s="188"/>
      <c r="I611" s="64"/>
      <c r="J611" s="64"/>
      <c r="K611" s="189"/>
      <c r="L611" s="259"/>
      <c r="M611" s="259"/>
      <c r="N611" s="58"/>
      <c r="O611" s="30"/>
      <c r="P611" s="58"/>
      <c r="Q611" s="30"/>
      <c r="R611" s="134"/>
      <c r="S611" s="206"/>
      <c r="T611" s="290"/>
      <c r="U611" s="29" t="s">
        <v>38</v>
      </c>
      <c r="V611" s="187"/>
      <c r="W611" s="58"/>
      <c r="X611" s="188"/>
      <c r="Y611" s="188"/>
      <c r="Z611" s="188"/>
      <c r="AA611" s="64"/>
      <c r="AB611" s="64"/>
      <c r="AC611" s="189"/>
      <c r="AD611" s="259"/>
      <c r="AE611" s="259"/>
      <c r="AF611" s="58"/>
      <c r="AG611" s="30"/>
      <c r="AH611" s="58"/>
      <c r="AI611" s="30"/>
      <c r="AJ611" s="134"/>
      <c r="AK611" s="208"/>
      <c r="AL611" s="290"/>
      <c r="AM611" s="88" t="str">
        <f t="shared" si="54"/>
        <v/>
      </c>
      <c r="AN611" s="123" t="str">
        <f t="shared" si="55"/>
        <v/>
      </c>
      <c r="AO611" s="123" t="str">
        <f t="shared" si="56"/>
        <v/>
      </c>
      <c r="AP611" s="123" t="str">
        <f t="shared" si="57"/>
        <v/>
      </c>
      <c r="AQ611" s="89" t="str">
        <f t="shared" si="58"/>
        <v/>
      </c>
      <c r="AR611" s="39"/>
      <c r="AS611" s="234"/>
      <c r="AT611" s="39"/>
    </row>
    <row r="612" spans="2:46" ht="13.5" customHeight="1" thickBot="1" x14ac:dyDescent="0.2">
      <c r="B612" s="291"/>
      <c r="C612" s="29"/>
      <c r="D612" s="187"/>
      <c r="E612" s="58"/>
      <c r="F612" s="190"/>
      <c r="G612" s="190"/>
      <c r="H612" s="190"/>
      <c r="I612" s="58"/>
      <c r="J612" s="58"/>
      <c r="K612" s="189"/>
      <c r="L612" s="259"/>
      <c r="M612" s="259"/>
      <c r="N612" s="58"/>
      <c r="O612" s="30"/>
      <c r="P612" s="58"/>
      <c r="Q612" s="30"/>
      <c r="R612" s="185"/>
      <c r="S612" s="206"/>
      <c r="T612" s="291"/>
      <c r="U612" s="29"/>
      <c r="V612" s="187"/>
      <c r="W612" s="58"/>
      <c r="X612" s="190"/>
      <c r="Y612" s="190"/>
      <c r="Z612" s="190"/>
      <c r="AA612" s="58"/>
      <c r="AB612" s="58"/>
      <c r="AC612" s="189"/>
      <c r="AD612" s="259"/>
      <c r="AE612" s="259"/>
      <c r="AF612" s="58"/>
      <c r="AG612" s="30"/>
      <c r="AH612" s="58"/>
      <c r="AI612" s="30"/>
      <c r="AJ612" s="185"/>
      <c r="AK612" s="208"/>
      <c r="AL612" s="291"/>
      <c r="AM612" s="124" t="str">
        <f t="shared" si="54"/>
        <v/>
      </c>
      <c r="AN612" s="125" t="str">
        <f t="shared" si="55"/>
        <v/>
      </c>
      <c r="AO612" s="125" t="str">
        <f t="shared" si="56"/>
        <v/>
      </c>
      <c r="AP612" s="125" t="str">
        <f t="shared" si="57"/>
        <v/>
      </c>
      <c r="AQ612" s="126" t="str">
        <f t="shared" si="58"/>
        <v/>
      </c>
      <c r="AR612" s="39"/>
      <c r="AS612" s="234"/>
      <c r="AT612" s="39"/>
    </row>
    <row r="613" spans="2:46" ht="13.5" customHeight="1" x14ac:dyDescent="0.15">
      <c r="B613" s="289" t="s">
        <v>188</v>
      </c>
      <c r="C613" s="27" t="s">
        <v>34</v>
      </c>
      <c r="D613" s="41"/>
      <c r="E613" s="57"/>
      <c r="F613" s="98"/>
      <c r="G613" s="98"/>
      <c r="H613" s="98"/>
      <c r="I613" s="62"/>
      <c r="J613" s="62"/>
      <c r="K613" s="63"/>
      <c r="L613" s="258"/>
      <c r="M613" s="258"/>
      <c r="N613" s="57"/>
      <c r="O613" s="28"/>
      <c r="P613" s="57"/>
      <c r="Q613" s="28"/>
      <c r="R613" s="133"/>
      <c r="S613" s="206"/>
      <c r="T613" s="289" t="s">
        <v>188</v>
      </c>
      <c r="U613" s="27" t="s">
        <v>34</v>
      </c>
      <c r="V613" s="41"/>
      <c r="W613" s="57"/>
      <c r="X613" s="98"/>
      <c r="Y613" s="98"/>
      <c r="Z613" s="98"/>
      <c r="AA613" s="62"/>
      <c r="AB613" s="62"/>
      <c r="AC613" s="63"/>
      <c r="AD613" s="258"/>
      <c r="AE613" s="258"/>
      <c r="AF613" s="57"/>
      <c r="AG613" s="28"/>
      <c r="AH613" s="57"/>
      <c r="AI613" s="28"/>
      <c r="AJ613" s="133"/>
      <c r="AK613" s="208"/>
      <c r="AL613" s="289" t="s">
        <v>188</v>
      </c>
      <c r="AM613" s="121" t="str">
        <f t="shared" si="54"/>
        <v/>
      </c>
      <c r="AN613" s="97" t="str">
        <f t="shared" si="55"/>
        <v/>
      </c>
      <c r="AO613" s="97" t="str">
        <f t="shared" si="56"/>
        <v/>
      </c>
      <c r="AP613" s="97" t="str">
        <f t="shared" si="57"/>
        <v/>
      </c>
      <c r="AQ613" s="122" t="str">
        <f t="shared" si="58"/>
        <v/>
      </c>
      <c r="AR613" s="39"/>
      <c r="AS613" s="234"/>
      <c r="AT613" s="39"/>
    </row>
    <row r="614" spans="2:46" ht="13.5" customHeight="1" x14ac:dyDescent="0.15">
      <c r="B614" s="290"/>
      <c r="C614" s="29" t="s">
        <v>35</v>
      </c>
      <c r="D614" s="187"/>
      <c r="E614" s="58"/>
      <c r="F614" s="188"/>
      <c r="G614" s="188"/>
      <c r="H614" s="188"/>
      <c r="I614" s="64"/>
      <c r="J614" s="64"/>
      <c r="K614" s="189"/>
      <c r="L614" s="259"/>
      <c r="M614" s="259"/>
      <c r="N614" s="58"/>
      <c r="O614" s="30"/>
      <c r="P614" s="58"/>
      <c r="Q614" s="30"/>
      <c r="R614" s="134"/>
      <c r="S614" s="206"/>
      <c r="T614" s="290"/>
      <c r="U614" s="29" t="s">
        <v>35</v>
      </c>
      <c r="V614" s="187"/>
      <c r="W614" s="58"/>
      <c r="X614" s="188"/>
      <c r="Y614" s="188"/>
      <c r="Z614" s="188"/>
      <c r="AA614" s="64"/>
      <c r="AB614" s="64"/>
      <c r="AC614" s="189"/>
      <c r="AD614" s="259"/>
      <c r="AE614" s="259"/>
      <c r="AF614" s="58"/>
      <c r="AG614" s="30"/>
      <c r="AH614" s="58"/>
      <c r="AI614" s="30"/>
      <c r="AJ614" s="134"/>
      <c r="AK614" s="208"/>
      <c r="AL614" s="290"/>
      <c r="AM614" s="88" t="str">
        <f t="shared" si="54"/>
        <v/>
      </c>
      <c r="AN614" s="123" t="str">
        <f t="shared" si="55"/>
        <v/>
      </c>
      <c r="AO614" s="123" t="str">
        <f t="shared" si="56"/>
        <v/>
      </c>
      <c r="AP614" s="123" t="str">
        <f t="shared" si="57"/>
        <v/>
      </c>
      <c r="AQ614" s="89" t="str">
        <f t="shared" si="58"/>
        <v/>
      </c>
      <c r="AR614" s="39"/>
      <c r="AS614" s="234"/>
      <c r="AT614" s="39"/>
    </row>
    <row r="615" spans="2:46" ht="13.5" customHeight="1" x14ac:dyDescent="0.15">
      <c r="B615" s="290"/>
      <c r="C615" s="29" t="s">
        <v>36</v>
      </c>
      <c r="D615" s="187"/>
      <c r="E615" s="58"/>
      <c r="F615" s="188"/>
      <c r="G615" s="188"/>
      <c r="H615" s="188"/>
      <c r="I615" s="64"/>
      <c r="J615" s="64"/>
      <c r="K615" s="189"/>
      <c r="L615" s="259"/>
      <c r="M615" s="259"/>
      <c r="N615" s="58"/>
      <c r="O615" s="30"/>
      <c r="P615" s="58"/>
      <c r="Q615" s="30"/>
      <c r="R615" s="134"/>
      <c r="S615" s="206"/>
      <c r="T615" s="290"/>
      <c r="U615" s="29" t="s">
        <v>36</v>
      </c>
      <c r="V615" s="187"/>
      <c r="W615" s="58"/>
      <c r="X615" s="188"/>
      <c r="Y615" s="188"/>
      <c r="Z615" s="188"/>
      <c r="AA615" s="64"/>
      <c r="AB615" s="64"/>
      <c r="AC615" s="189"/>
      <c r="AD615" s="259"/>
      <c r="AE615" s="259"/>
      <c r="AF615" s="58"/>
      <c r="AG615" s="30"/>
      <c r="AH615" s="58"/>
      <c r="AI615" s="30"/>
      <c r="AJ615" s="134"/>
      <c r="AK615" s="208"/>
      <c r="AL615" s="290"/>
      <c r="AM615" s="88" t="str">
        <f t="shared" si="54"/>
        <v/>
      </c>
      <c r="AN615" s="123" t="str">
        <f t="shared" si="55"/>
        <v/>
      </c>
      <c r="AO615" s="123" t="str">
        <f t="shared" si="56"/>
        <v/>
      </c>
      <c r="AP615" s="123" t="str">
        <f t="shared" si="57"/>
        <v/>
      </c>
      <c r="AQ615" s="89" t="str">
        <f t="shared" si="58"/>
        <v/>
      </c>
      <c r="AR615" s="39"/>
      <c r="AS615" s="234"/>
      <c r="AT615" s="39"/>
    </row>
    <row r="616" spans="2:46" ht="13.5" customHeight="1" x14ac:dyDescent="0.15">
      <c r="B616" s="290"/>
      <c r="C616" s="29" t="s">
        <v>38</v>
      </c>
      <c r="D616" s="187"/>
      <c r="E616" s="58"/>
      <c r="F616" s="188"/>
      <c r="G616" s="188"/>
      <c r="H616" s="188"/>
      <c r="I616" s="64"/>
      <c r="J616" s="64"/>
      <c r="K616" s="189"/>
      <c r="L616" s="259"/>
      <c r="M616" s="259"/>
      <c r="N616" s="58"/>
      <c r="O616" s="30"/>
      <c r="P616" s="58"/>
      <c r="Q616" s="30"/>
      <c r="R616" s="134"/>
      <c r="S616" s="206"/>
      <c r="T616" s="290"/>
      <c r="U616" s="29" t="s">
        <v>38</v>
      </c>
      <c r="V616" s="187"/>
      <c r="W616" s="58"/>
      <c r="X616" s="188"/>
      <c r="Y616" s="188"/>
      <c r="Z616" s="188"/>
      <c r="AA616" s="64"/>
      <c r="AB616" s="64"/>
      <c r="AC616" s="189"/>
      <c r="AD616" s="259"/>
      <c r="AE616" s="259"/>
      <c r="AF616" s="58"/>
      <c r="AG616" s="30"/>
      <c r="AH616" s="58"/>
      <c r="AI616" s="30"/>
      <c r="AJ616" s="134"/>
      <c r="AK616" s="208"/>
      <c r="AL616" s="290"/>
      <c r="AM616" s="88" t="str">
        <f t="shared" si="54"/>
        <v/>
      </c>
      <c r="AN616" s="123" t="str">
        <f t="shared" si="55"/>
        <v/>
      </c>
      <c r="AO616" s="123" t="str">
        <f t="shared" si="56"/>
        <v/>
      </c>
      <c r="AP616" s="123" t="str">
        <f t="shared" si="57"/>
        <v/>
      </c>
      <c r="AQ616" s="89" t="str">
        <f t="shared" si="58"/>
        <v/>
      </c>
      <c r="AR616" s="39"/>
      <c r="AS616" s="234"/>
      <c r="AT616" s="39"/>
    </row>
    <row r="617" spans="2:46" ht="13.5" customHeight="1" thickBot="1" x14ac:dyDescent="0.2">
      <c r="B617" s="291"/>
      <c r="C617" s="29"/>
      <c r="D617" s="187"/>
      <c r="E617" s="58"/>
      <c r="F617" s="190"/>
      <c r="G617" s="190"/>
      <c r="H617" s="190"/>
      <c r="I617" s="58"/>
      <c r="J617" s="58"/>
      <c r="K617" s="189"/>
      <c r="L617" s="259"/>
      <c r="M617" s="259"/>
      <c r="N617" s="58"/>
      <c r="O617" s="30"/>
      <c r="P617" s="58"/>
      <c r="Q617" s="30"/>
      <c r="R617" s="185"/>
      <c r="S617" s="206"/>
      <c r="T617" s="291"/>
      <c r="U617" s="29"/>
      <c r="V617" s="187"/>
      <c r="W617" s="58"/>
      <c r="X617" s="190"/>
      <c r="Y617" s="190"/>
      <c r="Z617" s="190"/>
      <c r="AA617" s="58"/>
      <c r="AB617" s="58"/>
      <c r="AC617" s="189"/>
      <c r="AD617" s="259"/>
      <c r="AE617" s="259"/>
      <c r="AF617" s="58"/>
      <c r="AG617" s="30"/>
      <c r="AH617" s="58"/>
      <c r="AI617" s="30"/>
      <c r="AJ617" s="185"/>
      <c r="AK617" s="208"/>
      <c r="AL617" s="291"/>
      <c r="AM617" s="124" t="str">
        <f t="shared" si="54"/>
        <v/>
      </c>
      <c r="AN617" s="125" t="str">
        <f t="shared" si="55"/>
        <v/>
      </c>
      <c r="AO617" s="125" t="str">
        <f t="shared" si="56"/>
        <v/>
      </c>
      <c r="AP617" s="125" t="str">
        <f t="shared" si="57"/>
        <v/>
      </c>
      <c r="AQ617" s="126" t="str">
        <f t="shared" si="58"/>
        <v/>
      </c>
      <c r="AR617" s="39"/>
      <c r="AS617" s="234"/>
      <c r="AT617" s="39"/>
    </row>
    <row r="618" spans="2:46" ht="13.5" customHeight="1" x14ac:dyDescent="0.15">
      <c r="B618" s="289" t="s">
        <v>189</v>
      </c>
      <c r="C618" s="27" t="s">
        <v>34</v>
      </c>
      <c r="D618" s="41"/>
      <c r="E618" s="57"/>
      <c r="F618" s="98"/>
      <c r="G618" s="98"/>
      <c r="H618" s="98"/>
      <c r="I618" s="62"/>
      <c r="J618" s="62"/>
      <c r="K618" s="63"/>
      <c r="L618" s="258"/>
      <c r="M618" s="258"/>
      <c r="N618" s="57"/>
      <c r="O618" s="28"/>
      <c r="P618" s="57"/>
      <c r="Q618" s="28"/>
      <c r="R618" s="133"/>
      <c r="S618" s="206"/>
      <c r="T618" s="289" t="s">
        <v>189</v>
      </c>
      <c r="U618" s="27" t="s">
        <v>34</v>
      </c>
      <c r="V618" s="41"/>
      <c r="W618" s="57"/>
      <c r="X618" s="98"/>
      <c r="Y618" s="98"/>
      <c r="Z618" s="98"/>
      <c r="AA618" s="62"/>
      <c r="AB618" s="62"/>
      <c r="AC618" s="63"/>
      <c r="AD618" s="258"/>
      <c r="AE618" s="258"/>
      <c r="AF618" s="57"/>
      <c r="AG618" s="28"/>
      <c r="AH618" s="57"/>
      <c r="AI618" s="28"/>
      <c r="AJ618" s="133"/>
      <c r="AK618" s="208"/>
      <c r="AL618" s="289" t="s">
        <v>189</v>
      </c>
      <c r="AM618" s="121" t="str">
        <f t="shared" si="54"/>
        <v/>
      </c>
      <c r="AN618" s="97" t="str">
        <f t="shared" si="55"/>
        <v/>
      </c>
      <c r="AO618" s="97" t="str">
        <f t="shared" si="56"/>
        <v/>
      </c>
      <c r="AP618" s="97" t="str">
        <f t="shared" si="57"/>
        <v/>
      </c>
      <c r="AQ618" s="122" t="str">
        <f t="shared" si="58"/>
        <v/>
      </c>
      <c r="AR618" s="39"/>
      <c r="AS618" s="234"/>
      <c r="AT618" s="39"/>
    </row>
    <row r="619" spans="2:46" ht="13.5" customHeight="1" x14ac:dyDescent="0.15">
      <c r="B619" s="290"/>
      <c r="C619" s="29" t="s">
        <v>35</v>
      </c>
      <c r="D619" s="187"/>
      <c r="E619" s="58"/>
      <c r="F619" s="188"/>
      <c r="G619" s="188"/>
      <c r="H619" s="188"/>
      <c r="I619" s="64"/>
      <c r="J619" s="64"/>
      <c r="K619" s="189"/>
      <c r="L619" s="259"/>
      <c r="M619" s="259"/>
      <c r="N619" s="58"/>
      <c r="O619" s="30"/>
      <c r="P619" s="58"/>
      <c r="Q619" s="30"/>
      <c r="R619" s="134"/>
      <c r="S619" s="206"/>
      <c r="T619" s="290"/>
      <c r="U619" s="29" t="s">
        <v>35</v>
      </c>
      <c r="V619" s="187"/>
      <c r="W619" s="58"/>
      <c r="X619" s="188"/>
      <c r="Y619" s="188"/>
      <c r="Z619" s="188"/>
      <c r="AA619" s="64"/>
      <c r="AB619" s="64"/>
      <c r="AC619" s="189"/>
      <c r="AD619" s="259"/>
      <c r="AE619" s="259"/>
      <c r="AF619" s="58"/>
      <c r="AG619" s="30"/>
      <c r="AH619" s="58"/>
      <c r="AI619" s="30"/>
      <c r="AJ619" s="134"/>
      <c r="AK619" s="208"/>
      <c r="AL619" s="290"/>
      <c r="AM619" s="88" t="str">
        <f t="shared" si="54"/>
        <v/>
      </c>
      <c r="AN619" s="123" t="str">
        <f t="shared" si="55"/>
        <v/>
      </c>
      <c r="AO619" s="123" t="str">
        <f t="shared" si="56"/>
        <v/>
      </c>
      <c r="AP619" s="123" t="str">
        <f t="shared" si="57"/>
        <v/>
      </c>
      <c r="AQ619" s="89" t="str">
        <f t="shared" si="58"/>
        <v/>
      </c>
      <c r="AR619" s="39"/>
      <c r="AS619" s="234"/>
      <c r="AT619" s="39"/>
    </row>
    <row r="620" spans="2:46" ht="13.5" customHeight="1" x14ac:dyDescent="0.15">
      <c r="B620" s="290"/>
      <c r="C620" s="29" t="s">
        <v>36</v>
      </c>
      <c r="D620" s="187"/>
      <c r="E620" s="58"/>
      <c r="F620" s="188"/>
      <c r="G620" s="188"/>
      <c r="H620" s="188"/>
      <c r="I620" s="64"/>
      <c r="J620" s="64"/>
      <c r="K620" s="189"/>
      <c r="L620" s="259"/>
      <c r="M620" s="259"/>
      <c r="N620" s="58"/>
      <c r="O620" s="30"/>
      <c r="P620" s="58"/>
      <c r="Q620" s="30"/>
      <c r="R620" s="134"/>
      <c r="S620" s="206"/>
      <c r="T620" s="290"/>
      <c r="U620" s="29" t="s">
        <v>36</v>
      </c>
      <c r="V620" s="187"/>
      <c r="W620" s="58"/>
      <c r="X620" s="188"/>
      <c r="Y620" s="188"/>
      <c r="Z620" s="188"/>
      <c r="AA620" s="64"/>
      <c r="AB620" s="64"/>
      <c r="AC620" s="189"/>
      <c r="AD620" s="259"/>
      <c r="AE620" s="259"/>
      <c r="AF620" s="58"/>
      <c r="AG620" s="30"/>
      <c r="AH620" s="58"/>
      <c r="AI620" s="30"/>
      <c r="AJ620" s="134"/>
      <c r="AK620" s="208"/>
      <c r="AL620" s="290"/>
      <c r="AM620" s="88" t="str">
        <f t="shared" si="54"/>
        <v/>
      </c>
      <c r="AN620" s="123" t="str">
        <f t="shared" si="55"/>
        <v/>
      </c>
      <c r="AO620" s="123" t="str">
        <f t="shared" si="56"/>
        <v/>
      </c>
      <c r="AP620" s="123" t="str">
        <f t="shared" si="57"/>
        <v/>
      </c>
      <c r="AQ620" s="89" t="str">
        <f t="shared" si="58"/>
        <v/>
      </c>
      <c r="AR620" s="39"/>
      <c r="AS620" s="234"/>
      <c r="AT620" s="39"/>
    </row>
    <row r="621" spans="2:46" ht="13.5" customHeight="1" x14ac:dyDescent="0.15">
      <c r="B621" s="290"/>
      <c r="C621" s="29" t="s">
        <v>38</v>
      </c>
      <c r="D621" s="187"/>
      <c r="E621" s="58"/>
      <c r="F621" s="188"/>
      <c r="G621" s="188"/>
      <c r="H621" s="188"/>
      <c r="I621" s="64"/>
      <c r="J621" s="64"/>
      <c r="K621" s="189"/>
      <c r="L621" s="259"/>
      <c r="M621" s="259"/>
      <c r="N621" s="58"/>
      <c r="O621" s="30"/>
      <c r="P621" s="58"/>
      <c r="Q621" s="30"/>
      <c r="R621" s="134"/>
      <c r="S621" s="206"/>
      <c r="T621" s="290"/>
      <c r="U621" s="29" t="s">
        <v>38</v>
      </c>
      <c r="V621" s="187"/>
      <c r="W621" s="58"/>
      <c r="X621" s="188"/>
      <c r="Y621" s="188"/>
      <c r="Z621" s="188"/>
      <c r="AA621" s="64"/>
      <c r="AB621" s="64"/>
      <c r="AC621" s="189"/>
      <c r="AD621" s="259"/>
      <c r="AE621" s="259"/>
      <c r="AF621" s="58"/>
      <c r="AG621" s="30"/>
      <c r="AH621" s="58"/>
      <c r="AI621" s="30"/>
      <c r="AJ621" s="134"/>
      <c r="AK621" s="208"/>
      <c r="AL621" s="290"/>
      <c r="AM621" s="88" t="str">
        <f t="shared" si="54"/>
        <v/>
      </c>
      <c r="AN621" s="123" t="str">
        <f t="shared" si="55"/>
        <v/>
      </c>
      <c r="AO621" s="123" t="str">
        <f t="shared" si="56"/>
        <v/>
      </c>
      <c r="AP621" s="123" t="str">
        <f t="shared" si="57"/>
        <v/>
      </c>
      <c r="AQ621" s="89" t="str">
        <f t="shared" si="58"/>
        <v/>
      </c>
      <c r="AR621" s="39"/>
      <c r="AS621" s="234"/>
      <c r="AT621" s="39"/>
    </row>
    <row r="622" spans="2:46" ht="13.5" customHeight="1" thickBot="1" x14ac:dyDescent="0.2">
      <c r="B622" s="291"/>
      <c r="C622" s="29"/>
      <c r="D622" s="187"/>
      <c r="E622" s="58"/>
      <c r="F622" s="190"/>
      <c r="G622" s="190"/>
      <c r="H622" s="190"/>
      <c r="I622" s="58"/>
      <c r="J622" s="58"/>
      <c r="K622" s="189"/>
      <c r="L622" s="259"/>
      <c r="M622" s="259"/>
      <c r="N622" s="58"/>
      <c r="O622" s="30"/>
      <c r="P622" s="58"/>
      <c r="Q622" s="30"/>
      <c r="R622" s="185"/>
      <c r="S622" s="206"/>
      <c r="T622" s="291"/>
      <c r="U622" s="29"/>
      <c r="V622" s="187"/>
      <c r="W622" s="58"/>
      <c r="X622" s="190"/>
      <c r="Y622" s="190"/>
      <c r="Z622" s="190"/>
      <c r="AA622" s="58"/>
      <c r="AB622" s="58"/>
      <c r="AC622" s="189"/>
      <c r="AD622" s="259"/>
      <c r="AE622" s="259"/>
      <c r="AF622" s="58"/>
      <c r="AG622" s="30"/>
      <c r="AH622" s="58"/>
      <c r="AI622" s="30"/>
      <c r="AJ622" s="185"/>
      <c r="AK622" s="208"/>
      <c r="AL622" s="291"/>
      <c r="AM622" s="124" t="str">
        <f t="shared" si="54"/>
        <v/>
      </c>
      <c r="AN622" s="125" t="str">
        <f t="shared" si="55"/>
        <v/>
      </c>
      <c r="AO622" s="125" t="str">
        <f t="shared" si="56"/>
        <v/>
      </c>
      <c r="AP622" s="125" t="str">
        <f t="shared" si="57"/>
        <v/>
      </c>
      <c r="AQ622" s="126" t="str">
        <f t="shared" si="58"/>
        <v/>
      </c>
      <c r="AR622" s="39"/>
      <c r="AS622" s="234"/>
      <c r="AT622" s="39"/>
    </row>
    <row r="623" spans="2:46" ht="13.5" customHeight="1" x14ac:dyDescent="0.15">
      <c r="B623" s="289" t="s">
        <v>190</v>
      </c>
      <c r="C623" s="27" t="s">
        <v>34</v>
      </c>
      <c r="D623" s="41"/>
      <c r="E623" s="57"/>
      <c r="F623" s="98"/>
      <c r="G623" s="98"/>
      <c r="H623" s="98"/>
      <c r="I623" s="62"/>
      <c r="J623" s="62"/>
      <c r="K623" s="63"/>
      <c r="L623" s="258"/>
      <c r="M623" s="258"/>
      <c r="N623" s="57"/>
      <c r="O623" s="28"/>
      <c r="P623" s="57"/>
      <c r="Q623" s="28"/>
      <c r="R623" s="133"/>
      <c r="S623" s="206"/>
      <c r="T623" s="289" t="s">
        <v>190</v>
      </c>
      <c r="U623" s="27" t="s">
        <v>34</v>
      </c>
      <c r="V623" s="41"/>
      <c r="W623" s="57"/>
      <c r="X623" s="98"/>
      <c r="Y623" s="98"/>
      <c r="Z623" s="98"/>
      <c r="AA623" s="62"/>
      <c r="AB623" s="62"/>
      <c r="AC623" s="63"/>
      <c r="AD623" s="258"/>
      <c r="AE623" s="258"/>
      <c r="AF623" s="57"/>
      <c r="AG623" s="28"/>
      <c r="AH623" s="57"/>
      <c r="AI623" s="28"/>
      <c r="AJ623" s="133"/>
      <c r="AK623" s="208"/>
      <c r="AL623" s="289" t="s">
        <v>190</v>
      </c>
      <c r="AM623" s="121" t="str">
        <f t="shared" si="54"/>
        <v/>
      </c>
      <c r="AN623" s="97" t="str">
        <f t="shared" si="55"/>
        <v/>
      </c>
      <c r="AO623" s="97" t="str">
        <f t="shared" si="56"/>
        <v/>
      </c>
      <c r="AP623" s="97" t="str">
        <f t="shared" si="57"/>
        <v/>
      </c>
      <c r="AQ623" s="122" t="str">
        <f t="shared" si="58"/>
        <v/>
      </c>
      <c r="AR623" s="39"/>
      <c r="AS623" s="234"/>
      <c r="AT623" s="39"/>
    </row>
    <row r="624" spans="2:46" ht="13.5" customHeight="1" x14ac:dyDescent="0.15">
      <c r="B624" s="290"/>
      <c r="C624" s="29" t="s">
        <v>35</v>
      </c>
      <c r="D624" s="187"/>
      <c r="E624" s="58"/>
      <c r="F624" s="188"/>
      <c r="G624" s="188"/>
      <c r="H624" s="188"/>
      <c r="I624" s="64"/>
      <c r="J624" s="64"/>
      <c r="K624" s="189"/>
      <c r="L624" s="259"/>
      <c r="M624" s="259"/>
      <c r="N624" s="58"/>
      <c r="O624" s="30"/>
      <c r="P624" s="58"/>
      <c r="Q624" s="30"/>
      <c r="R624" s="134"/>
      <c r="S624" s="206"/>
      <c r="T624" s="290"/>
      <c r="U624" s="29" t="s">
        <v>35</v>
      </c>
      <c r="V624" s="187"/>
      <c r="W624" s="58"/>
      <c r="X624" s="188"/>
      <c r="Y624" s="188"/>
      <c r="Z624" s="188"/>
      <c r="AA624" s="64"/>
      <c r="AB624" s="64"/>
      <c r="AC624" s="189"/>
      <c r="AD624" s="259"/>
      <c r="AE624" s="259"/>
      <c r="AF624" s="58"/>
      <c r="AG624" s="30"/>
      <c r="AH624" s="58"/>
      <c r="AI624" s="30"/>
      <c r="AJ624" s="134"/>
      <c r="AK624" s="208"/>
      <c r="AL624" s="290"/>
      <c r="AM624" s="88" t="str">
        <f t="shared" si="54"/>
        <v/>
      </c>
      <c r="AN624" s="123" t="str">
        <f t="shared" si="55"/>
        <v/>
      </c>
      <c r="AO624" s="123" t="str">
        <f t="shared" si="56"/>
        <v/>
      </c>
      <c r="AP624" s="123" t="str">
        <f t="shared" si="57"/>
        <v/>
      </c>
      <c r="AQ624" s="89" t="str">
        <f t="shared" si="58"/>
        <v/>
      </c>
      <c r="AR624" s="39"/>
      <c r="AS624" s="234"/>
      <c r="AT624" s="39"/>
    </row>
    <row r="625" spans="2:46" ht="13.5" customHeight="1" x14ac:dyDescent="0.15">
      <c r="B625" s="290"/>
      <c r="C625" s="29" t="s">
        <v>36</v>
      </c>
      <c r="D625" s="187"/>
      <c r="E625" s="58"/>
      <c r="F625" s="188"/>
      <c r="G625" s="188"/>
      <c r="H625" s="188"/>
      <c r="I625" s="64"/>
      <c r="J625" s="64"/>
      <c r="K625" s="189"/>
      <c r="L625" s="259"/>
      <c r="M625" s="259"/>
      <c r="N625" s="58"/>
      <c r="O625" s="30"/>
      <c r="P625" s="58"/>
      <c r="Q625" s="30"/>
      <c r="R625" s="134"/>
      <c r="S625" s="206"/>
      <c r="T625" s="290"/>
      <c r="U625" s="29" t="s">
        <v>36</v>
      </c>
      <c r="V625" s="187"/>
      <c r="W625" s="58"/>
      <c r="X625" s="188"/>
      <c r="Y625" s="188"/>
      <c r="Z625" s="188"/>
      <c r="AA625" s="64"/>
      <c r="AB625" s="64"/>
      <c r="AC625" s="189"/>
      <c r="AD625" s="259"/>
      <c r="AE625" s="259"/>
      <c r="AF625" s="58"/>
      <c r="AG625" s="30"/>
      <c r="AH625" s="58"/>
      <c r="AI625" s="30"/>
      <c r="AJ625" s="134"/>
      <c r="AK625" s="208"/>
      <c r="AL625" s="290"/>
      <c r="AM625" s="88" t="str">
        <f t="shared" si="54"/>
        <v/>
      </c>
      <c r="AN625" s="123" t="str">
        <f t="shared" si="55"/>
        <v/>
      </c>
      <c r="AO625" s="123" t="str">
        <f t="shared" si="56"/>
        <v/>
      </c>
      <c r="AP625" s="123" t="str">
        <f t="shared" si="57"/>
        <v/>
      </c>
      <c r="AQ625" s="89" t="str">
        <f t="shared" si="58"/>
        <v/>
      </c>
      <c r="AR625" s="39"/>
      <c r="AS625" s="234"/>
      <c r="AT625" s="39"/>
    </row>
    <row r="626" spans="2:46" ht="13.5" customHeight="1" x14ac:dyDescent="0.15">
      <c r="B626" s="290"/>
      <c r="C626" s="29" t="s">
        <v>38</v>
      </c>
      <c r="D626" s="187"/>
      <c r="E626" s="58"/>
      <c r="F626" s="188"/>
      <c r="G626" s="188"/>
      <c r="H626" s="188"/>
      <c r="I626" s="64"/>
      <c r="J626" s="64"/>
      <c r="K626" s="189"/>
      <c r="L626" s="259"/>
      <c r="M626" s="259"/>
      <c r="N626" s="58"/>
      <c r="O626" s="30"/>
      <c r="P626" s="58"/>
      <c r="Q626" s="30"/>
      <c r="R626" s="134"/>
      <c r="S626" s="206"/>
      <c r="T626" s="290"/>
      <c r="U626" s="29" t="s">
        <v>38</v>
      </c>
      <c r="V626" s="187"/>
      <c r="W626" s="58"/>
      <c r="X626" s="188"/>
      <c r="Y626" s="188"/>
      <c r="Z626" s="188"/>
      <c r="AA626" s="64"/>
      <c r="AB626" s="64"/>
      <c r="AC626" s="189"/>
      <c r="AD626" s="259"/>
      <c r="AE626" s="259"/>
      <c r="AF626" s="58"/>
      <c r="AG626" s="30"/>
      <c r="AH626" s="58"/>
      <c r="AI626" s="30"/>
      <c r="AJ626" s="134"/>
      <c r="AK626" s="208"/>
      <c r="AL626" s="290"/>
      <c r="AM626" s="88" t="str">
        <f t="shared" si="54"/>
        <v/>
      </c>
      <c r="AN626" s="123" t="str">
        <f t="shared" si="55"/>
        <v/>
      </c>
      <c r="AO626" s="123" t="str">
        <f t="shared" si="56"/>
        <v/>
      </c>
      <c r="AP626" s="123" t="str">
        <f t="shared" si="57"/>
        <v/>
      </c>
      <c r="AQ626" s="89" t="str">
        <f t="shared" si="58"/>
        <v/>
      </c>
      <c r="AR626" s="39"/>
      <c r="AS626" s="234"/>
      <c r="AT626" s="39"/>
    </row>
    <row r="627" spans="2:46" ht="13.5" customHeight="1" thickBot="1" x14ac:dyDescent="0.2">
      <c r="B627" s="291"/>
      <c r="C627" s="29"/>
      <c r="D627" s="187"/>
      <c r="E627" s="58"/>
      <c r="F627" s="190"/>
      <c r="G627" s="190"/>
      <c r="H627" s="190"/>
      <c r="I627" s="58"/>
      <c r="J627" s="58"/>
      <c r="K627" s="189"/>
      <c r="L627" s="259"/>
      <c r="M627" s="259"/>
      <c r="N627" s="58"/>
      <c r="O627" s="30"/>
      <c r="P627" s="58"/>
      <c r="Q627" s="30"/>
      <c r="R627" s="185"/>
      <c r="S627" s="206"/>
      <c r="T627" s="291"/>
      <c r="U627" s="29"/>
      <c r="V627" s="187"/>
      <c r="W627" s="58"/>
      <c r="X627" s="190"/>
      <c r="Y627" s="190"/>
      <c r="Z627" s="190"/>
      <c r="AA627" s="58"/>
      <c r="AB627" s="58"/>
      <c r="AC627" s="189"/>
      <c r="AD627" s="259"/>
      <c r="AE627" s="259"/>
      <c r="AF627" s="58"/>
      <c r="AG627" s="30"/>
      <c r="AH627" s="58"/>
      <c r="AI627" s="30"/>
      <c r="AJ627" s="185"/>
      <c r="AK627" s="208"/>
      <c r="AL627" s="291"/>
      <c r="AM627" s="124" t="str">
        <f t="shared" si="54"/>
        <v/>
      </c>
      <c r="AN627" s="125" t="str">
        <f t="shared" si="55"/>
        <v/>
      </c>
      <c r="AO627" s="125" t="str">
        <f t="shared" si="56"/>
        <v/>
      </c>
      <c r="AP627" s="125" t="str">
        <f t="shared" si="57"/>
        <v/>
      </c>
      <c r="AQ627" s="126" t="str">
        <f t="shared" si="58"/>
        <v/>
      </c>
      <c r="AR627" s="39"/>
      <c r="AS627" s="234"/>
      <c r="AT627" s="39"/>
    </row>
    <row r="628" spans="2:46" ht="13.5" customHeight="1" x14ac:dyDescent="0.15">
      <c r="B628" s="289" t="s">
        <v>191</v>
      </c>
      <c r="C628" s="27" t="s">
        <v>34</v>
      </c>
      <c r="D628" s="41"/>
      <c r="E628" s="57"/>
      <c r="F628" s="98"/>
      <c r="G628" s="98"/>
      <c r="H628" s="98"/>
      <c r="I628" s="62"/>
      <c r="J628" s="62"/>
      <c r="K628" s="63"/>
      <c r="L628" s="258"/>
      <c r="M628" s="258"/>
      <c r="N628" s="57"/>
      <c r="O628" s="28"/>
      <c r="P628" s="57"/>
      <c r="Q628" s="28"/>
      <c r="R628" s="133"/>
      <c r="S628" s="206"/>
      <c r="T628" s="289" t="s">
        <v>191</v>
      </c>
      <c r="U628" s="27" t="s">
        <v>34</v>
      </c>
      <c r="V628" s="41"/>
      <c r="W628" s="57"/>
      <c r="X628" s="98"/>
      <c r="Y628" s="98"/>
      <c r="Z628" s="98"/>
      <c r="AA628" s="62"/>
      <c r="AB628" s="62"/>
      <c r="AC628" s="63"/>
      <c r="AD628" s="258"/>
      <c r="AE628" s="258"/>
      <c r="AF628" s="57"/>
      <c r="AG628" s="28"/>
      <c r="AH628" s="57"/>
      <c r="AI628" s="28"/>
      <c r="AJ628" s="133"/>
      <c r="AK628" s="208"/>
      <c r="AL628" s="289" t="s">
        <v>191</v>
      </c>
      <c r="AM628" s="121" t="str">
        <f t="shared" si="54"/>
        <v/>
      </c>
      <c r="AN628" s="97" t="str">
        <f t="shared" si="55"/>
        <v/>
      </c>
      <c r="AO628" s="97" t="str">
        <f t="shared" si="56"/>
        <v/>
      </c>
      <c r="AP628" s="97" t="str">
        <f t="shared" si="57"/>
        <v/>
      </c>
      <c r="AQ628" s="122" t="str">
        <f t="shared" si="58"/>
        <v/>
      </c>
      <c r="AR628" s="39"/>
      <c r="AS628" s="234"/>
      <c r="AT628" s="39"/>
    </row>
    <row r="629" spans="2:46" ht="13.5" customHeight="1" x14ac:dyDescent="0.15">
      <c r="B629" s="290"/>
      <c r="C629" s="29" t="s">
        <v>35</v>
      </c>
      <c r="D629" s="187"/>
      <c r="E629" s="58"/>
      <c r="F629" s="188"/>
      <c r="G629" s="188"/>
      <c r="H629" s="188"/>
      <c r="I629" s="64"/>
      <c r="J629" s="64"/>
      <c r="K629" s="189"/>
      <c r="L629" s="259"/>
      <c r="M629" s="259"/>
      <c r="N629" s="58"/>
      <c r="O629" s="30"/>
      <c r="P629" s="58"/>
      <c r="Q629" s="30"/>
      <c r="R629" s="134"/>
      <c r="S629" s="206"/>
      <c r="T629" s="290"/>
      <c r="U629" s="29" t="s">
        <v>35</v>
      </c>
      <c r="V629" s="187"/>
      <c r="W629" s="58"/>
      <c r="X629" s="188"/>
      <c r="Y629" s="188"/>
      <c r="Z629" s="188"/>
      <c r="AA629" s="64"/>
      <c r="AB629" s="64"/>
      <c r="AC629" s="189"/>
      <c r="AD629" s="259"/>
      <c r="AE629" s="259"/>
      <c r="AF629" s="58"/>
      <c r="AG629" s="30"/>
      <c r="AH629" s="58"/>
      <c r="AI629" s="30"/>
      <c r="AJ629" s="134"/>
      <c r="AK629" s="208"/>
      <c r="AL629" s="290"/>
      <c r="AM629" s="88" t="str">
        <f t="shared" si="54"/>
        <v/>
      </c>
      <c r="AN629" s="123" t="str">
        <f t="shared" si="55"/>
        <v/>
      </c>
      <c r="AO629" s="123" t="str">
        <f t="shared" si="56"/>
        <v/>
      </c>
      <c r="AP629" s="123" t="str">
        <f t="shared" si="57"/>
        <v/>
      </c>
      <c r="AQ629" s="89" t="str">
        <f t="shared" si="58"/>
        <v/>
      </c>
      <c r="AR629" s="39"/>
      <c r="AS629" s="234"/>
      <c r="AT629" s="39"/>
    </row>
    <row r="630" spans="2:46" ht="13.5" customHeight="1" x14ac:dyDescent="0.15">
      <c r="B630" s="290"/>
      <c r="C630" s="29" t="s">
        <v>36</v>
      </c>
      <c r="D630" s="187"/>
      <c r="E630" s="58"/>
      <c r="F630" s="188"/>
      <c r="G630" s="188"/>
      <c r="H630" s="188"/>
      <c r="I630" s="64"/>
      <c r="J630" s="64"/>
      <c r="K630" s="189"/>
      <c r="L630" s="259"/>
      <c r="M630" s="259"/>
      <c r="N630" s="58"/>
      <c r="O630" s="30"/>
      <c r="P630" s="58"/>
      <c r="Q630" s="30"/>
      <c r="R630" s="134"/>
      <c r="S630" s="206"/>
      <c r="T630" s="290"/>
      <c r="U630" s="29" t="s">
        <v>36</v>
      </c>
      <c r="V630" s="187"/>
      <c r="W630" s="58"/>
      <c r="X630" s="188"/>
      <c r="Y630" s="188"/>
      <c r="Z630" s="188"/>
      <c r="AA630" s="64"/>
      <c r="AB630" s="64"/>
      <c r="AC630" s="189"/>
      <c r="AD630" s="259"/>
      <c r="AE630" s="259"/>
      <c r="AF630" s="58"/>
      <c r="AG630" s="30"/>
      <c r="AH630" s="58"/>
      <c r="AI630" s="30"/>
      <c r="AJ630" s="134"/>
      <c r="AK630" s="208"/>
      <c r="AL630" s="290"/>
      <c r="AM630" s="88" t="str">
        <f t="shared" si="54"/>
        <v/>
      </c>
      <c r="AN630" s="123" t="str">
        <f t="shared" si="55"/>
        <v/>
      </c>
      <c r="AO630" s="123" t="str">
        <f t="shared" si="56"/>
        <v/>
      </c>
      <c r="AP630" s="123" t="str">
        <f t="shared" si="57"/>
        <v/>
      </c>
      <c r="AQ630" s="89" t="str">
        <f t="shared" si="58"/>
        <v/>
      </c>
      <c r="AR630" s="39"/>
      <c r="AS630" s="234"/>
      <c r="AT630" s="39"/>
    </row>
    <row r="631" spans="2:46" ht="13.5" customHeight="1" x14ac:dyDescent="0.15">
      <c r="B631" s="290"/>
      <c r="C631" s="29" t="s">
        <v>38</v>
      </c>
      <c r="D631" s="187"/>
      <c r="E631" s="58"/>
      <c r="F631" s="188"/>
      <c r="G631" s="188"/>
      <c r="H631" s="188"/>
      <c r="I631" s="64"/>
      <c r="J631" s="64"/>
      <c r="K631" s="189"/>
      <c r="L631" s="259"/>
      <c r="M631" s="259"/>
      <c r="N631" s="58"/>
      <c r="O631" s="30"/>
      <c r="P631" s="58"/>
      <c r="Q631" s="30"/>
      <c r="R631" s="134"/>
      <c r="S631" s="206"/>
      <c r="T631" s="290"/>
      <c r="U631" s="29" t="s">
        <v>38</v>
      </c>
      <c r="V631" s="187"/>
      <c r="W631" s="58"/>
      <c r="X631" s="188"/>
      <c r="Y631" s="188"/>
      <c r="Z631" s="188"/>
      <c r="AA631" s="64"/>
      <c r="AB631" s="64"/>
      <c r="AC631" s="189"/>
      <c r="AD631" s="259"/>
      <c r="AE631" s="259"/>
      <c r="AF631" s="58"/>
      <c r="AG631" s="30"/>
      <c r="AH631" s="58"/>
      <c r="AI631" s="30"/>
      <c r="AJ631" s="134"/>
      <c r="AK631" s="208"/>
      <c r="AL631" s="290"/>
      <c r="AM631" s="88" t="str">
        <f t="shared" si="54"/>
        <v/>
      </c>
      <c r="AN631" s="123" t="str">
        <f t="shared" si="55"/>
        <v/>
      </c>
      <c r="AO631" s="123" t="str">
        <f t="shared" si="56"/>
        <v/>
      </c>
      <c r="AP631" s="123" t="str">
        <f t="shared" si="57"/>
        <v/>
      </c>
      <c r="AQ631" s="89" t="str">
        <f t="shared" si="58"/>
        <v/>
      </c>
      <c r="AR631" s="39"/>
      <c r="AS631" s="234"/>
      <c r="AT631" s="39"/>
    </row>
    <row r="632" spans="2:46" ht="13.5" customHeight="1" thickBot="1" x14ac:dyDescent="0.2">
      <c r="B632" s="291"/>
      <c r="C632" s="29"/>
      <c r="D632" s="187"/>
      <c r="E632" s="58"/>
      <c r="F632" s="190"/>
      <c r="G632" s="190"/>
      <c r="H632" s="190"/>
      <c r="I632" s="58"/>
      <c r="J632" s="58"/>
      <c r="K632" s="189"/>
      <c r="L632" s="259"/>
      <c r="M632" s="259"/>
      <c r="N632" s="58"/>
      <c r="O632" s="30"/>
      <c r="P632" s="58"/>
      <c r="Q632" s="30"/>
      <c r="R632" s="185"/>
      <c r="S632" s="206"/>
      <c r="T632" s="291"/>
      <c r="U632" s="29"/>
      <c r="V632" s="187"/>
      <c r="W632" s="58"/>
      <c r="X632" s="190"/>
      <c r="Y632" s="190"/>
      <c r="Z632" s="190"/>
      <c r="AA632" s="58"/>
      <c r="AB632" s="58"/>
      <c r="AC632" s="189"/>
      <c r="AD632" s="259"/>
      <c r="AE632" s="259"/>
      <c r="AF632" s="58"/>
      <c r="AG632" s="30"/>
      <c r="AH632" s="58"/>
      <c r="AI632" s="30"/>
      <c r="AJ632" s="185"/>
      <c r="AK632" s="208"/>
      <c r="AL632" s="291"/>
      <c r="AM632" s="124" t="str">
        <f t="shared" si="54"/>
        <v/>
      </c>
      <c r="AN632" s="125" t="str">
        <f t="shared" si="55"/>
        <v/>
      </c>
      <c r="AO632" s="125" t="str">
        <f t="shared" si="56"/>
        <v/>
      </c>
      <c r="AP632" s="125" t="str">
        <f t="shared" si="57"/>
        <v/>
      </c>
      <c r="AQ632" s="126" t="str">
        <f t="shared" si="58"/>
        <v/>
      </c>
      <c r="AR632" s="39"/>
      <c r="AS632" s="234"/>
      <c r="AT632" s="39"/>
    </row>
    <row r="633" spans="2:46" ht="13.5" customHeight="1" x14ac:dyDescent="0.15">
      <c r="B633" s="289" t="s">
        <v>192</v>
      </c>
      <c r="C633" s="27" t="s">
        <v>34</v>
      </c>
      <c r="D633" s="41"/>
      <c r="E633" s="57"/>
      <c r="F633" s="98"/>
      <c r="G633" s="98"/>
      <c r="H633" s="98"/>
      <c r="I633" s="62"/>
      <c r="J633" s="62"/>
      <c r="K633" s="63"/>
      <c r="L633" s="258"/>
      <c r="M633" s="258"/>
      <c r="N633" s="57"/>
      <c r="O633" s="28"/>
      <c r="P633" s="57"/>
      <c r="Q633" s="28"/>
      <c r="R633" s="133"/>
      <c r="S633" s="206"/>
      <c r="T633" s="289" t="s">
        <v>192</v>
      </c>
      <c r="U633" s="27" t="s">
        <v>34</v>
      </c>
      <c r="V633" s="41"/>
      <c r="W633" s="57"/>
      <c r="X633" s="98"/>
      <c r="Y633" s="98"/>
      <c r="Z633" s="98"/>
      <c r="AA633" s="62"/>
      <c r="AB633" s="62"/>
      <c r="AC633" s="63"/>
      <c r="AD633" s="258"/>
      <c r="AE633" s="258"/>
      <c r="AF633" s="57"/>
      <c r="AG633" s="28"/>
      <c r="AH633" s="57"/>
      <c r="AI633" s="28"/>
      <c r="AJ633" s="133"/>
      <c r="AK633" s="208"/>
      <c r="AL633" s="289" t="s">
        <v>192</v>
      </c>
      <c r="AM633" s="121" t="str">
        <f t="shared" si="54"/>
        <v/>
      </c>
      <c r="AN633" s="97" t="str">
        <f t="shared" si="55"/>
        <v/>
      </c>
      <c r="AO633" s="97" t="str">
        <f t="shared" si="56"/>
        <v/>
      </c>
      <c r="AP633" s="97" t="str">
        <f t="shared" si="57"/>
        <v/>
      </c>
      <c r="AQ633" s="122" t="str">
        <f t="shared" si="58"/>
        <v/>
      </c>
      <c r="AR633" s="39"/>
      <c r="AS633" s="234"/>
      <c r="AT633" s="39"/>
    </row>
    <row r="634" spans="2:46" ht="13.5" customHeight="1" x14ac:dyDescent="0.15">
      <c r="B634" s="290"/>
      <c r="C634" s="29" t="s">
        <v>35</v>
      </c>
      <c r="D634" s="187"/>
      <c r="E634" s="58"/>
      <c r="F634" s="188"/>
      <c r="G634" s="188"/>
      <c r="H634" s="188"/>
      <c r="I634" s="64"/>
      <c r="J634" s="64"/>
      <c r="K634" s="189"/>
      <c r="L634" s="259"/>
      <c r="M634" s="259"/>
      <c r="N634" s="58"/>
      <c r="O634" s="30"/>
      <c r="P634" s="58"/>
      <c r="Q634" s="30"/>
      <c r="R634" s="134"/>
      <c r="S634" s="206"/>
      <c r="T634" s="290"/>
      <c r="U634" s="29" t="s">
        <v>35</v>
      </c>
      <c r="V634" s="187"/>
      <c r="W634" s="58"/>
      <c r="X634" s="188"/>
      <c r="Y634" s="188"/>
      <c r="Z634" s="188"/>
      <c r="AA634" s="64"/>
      <c r="AB634" s="64"/>
      <c r="AC634" s="189"/>
      <c r="AD634" s="259"/>
      <c r="AE634" s="259"/>
      <c r="AF634" s="58"/>
      <c r="AG634" s="30"/>
      <c r="AH634" s="58"/>
      <c r="AI634" s="30"/>
      <c r="AJ634" s="134"/>
      <c r="AK634" s="208"/>
      <c r="AL634" s="290"/>
      <c r="AM634" s="88" t="str">
        <f t="shared" si="54"/>
        <v/>
      </c>
      <c r="AN634" s="123" t="str">
        <f t="shared" si="55"/>
        <v/>
      </c>
      <c r="AO634" s="123" t="str">
        <f t="shared" si="56"/>
        <v/>
      </c>
      <c r="AP634" s="123" t="str">
        <f t="shared" si="57"/>
        <v/>
      </c>
      <c r="AQ634" s="89" t="str">
        <f t="shared" si="58"/>
        <v/>
      </c>
      <c r="AR634" s="39"/>
      <c r="AS634" s="234"/>
      <c r="AT634" s="39"/>
    </row>
    <row r="635" spans="2:46" ht="13.5" customHeight="1" x14ac:dyDescent="0.15">
      <c r="B635" s="290"/>
      <c r="C635" s="29" t="s">
        <v>36</v>
      </c>
      <c r="D635" s="187"/>
      <c r="E635" s="58"/>
      <c r="F635" s="188"/>
      <c r="G635" s="188"/>
      <c r="H635" s="188"/>
      <c r="I635" s="64"/>
      <c r="J635" s="64"/>
      <c r="K635" s="189"/>
      <c r="L635" s="259"/>
      <c r="M635" s="259"/>
      <c r="N635" s="58"/>
      <c r="O635" s="30"/>
      <c r="P635" s="58"/>
      <c r="Q635" s="30"/>
      <c r="R635" s="134"/>
      <c r="S635" s="206"/>
      <c r="T635" s="290"/>
      <c r="U635" s="29" t="s">
        <v>36</v>
      </c>
      <c r="V635" s="187"/>
      <c r="W635" s="58"/>
      <c r="X635" s="188"/>
      <c r="Y635" s="188"/>
      <c r="Z635" s="188"/>
      <c r="AA635" s="64"/>
      <c r="AB635" s="64"/>
      <c r="AC635" s="189"/>
      <c r="AD635" s="259"/>
      <c r="AE635" s="259"/>
      <c r="AF635" s="58"/>
      <c r="AG635" s="30"/>
      <c r="AH635" s="58"/>
      <c r="AI635" s="30"/>
      <c r="AJ635" s="134"/>
      <c r="AK635" s="208"/>
      <c r="AL635" s="290"/>
      <c r="AM635" s="88" t="str">
        <f t="shared" si="54"/>
        <v/>
      </c>
      <c r="AN635" s="123" t="str">
        <f t="shared" si="55"/>
        <v/>
      </c>
      <c r="AO635" s="123" t="str">
        <f t="shared" si="56"/>
        <v/>
      </c>
      <c r="AP635" s="123" t="str">
        <f t="shared" si="57"/>
        <v/>
      </c>
      <c r="AQ635" s="89" t="str">
        <f t="shared" si="58"/>
        <v/>
      </c>
      <c r="AR635" s="39"/>
      <c r="AS635" s="234"/>
      <c r="AT635" s="39"/>
    </row>
    <row r="636" spans="2:46" ht="13.5" customHeight="1" x14ac:dyDescent="0.15">
      <c r="B636" s="290"/>
      <c r="C636" s="29" t="s">
        <v>38</v>
      </c>
      <c r="D636" s="187"/>
      <c r="E636" s="58"/>
      <c r="F636" s="188"/>
      <c r="G636" s="188"/>
      <c r="H636" s="188"/>
      <c r="I636" s="64"/>
      <c r="J636" s="64"/>
      <c r="K636" s="189"/>
      <c r="L636" s="259"/>
      <c r="M636" s="259"/>
      <c r="N636" s="58"/>
      <c r="O636" s="30"/>
      <c r="P636" s="58"/>
      <c r="Q636" s="30"/>
      <c r="R636" s="134"/>
      <c r="S636" s="206"/>
      <c r="T636" s="290"/>
      <c r="U636" s="29" t="s">
        <v>38</v>
      </c>
      <c r="V636" s="187"/>
      <c r="W636" s="58"/>
      <c r="X636" s="188"/>
      <c r="Y636" s="188"/>
      <c r="Z636" s="188"/>
      <c r="AA636" s="64"/>
      <c r="AB636" s="64"/>
      <c r="AC636" s="189"/>
      <c r="AD636" s="259"/>
      <c r="AE636" s="259"/>
      <c r="AF636" s="58"/>
      <c r="AG636" s="30"/>
      <c r="AH636" s="58"/>
      <c r="AI636" s="30"/>
      <c r="AJ636" s="134"/>
      <c r="AK636" s="208"/>
      <c r="AL636" s="290"/>
      <c r="AM636" s="88" t="str">
        <f t="shared" si="54"/>
        <v/>
      </c>
      <c r="AN636" s="123" t="str">
        <f t="shared" si="55"/>
        <v/>
      </c>
      <c r="AO636" s="123" t="str">
        <f t="shared" si="56"/>
        <v/>
      </c>
      <c r="AP636" s="123" t="str">
        <f t="shared" si="57"/>
        <v/>
      </c>
      <c r="AQ636" s="89" t="str">
        <f t="shared" si="58"/>
        <v/>
      </c>
      <c r="AR636" s="39"/>
      <c r="AS636" s="234"/>
      <c r="AT636" s="39"/>
    </row>
    <row r="637" spans="2:46" ht="13.5" customHeight="1" thickBot="1" x14ac:dyDescent="0.2">
      <c r="B637" s="291"/>
      <c r="C637" s="31"/>
      <c r="D637" s="43"/>
      <c r="E637" s="60"/>
      <c r="F637" s="191"/>
      <c r="G637" s="191"/>
      <c r="H637" s="191"/>
      <c r="I637" s="60"/>
      <c r="J637" s="60"/>
      <c r="K637" s="65"/>
      <c r="L637" s="260"/>
      <c r="M637" s="260"/>
      <c r="N637" s="60"/>
      <c r="O637" s="37"/>
      <c r="P637" s="60"/>
      <c r="Q637" s="37"/>
      <c r="R637" s="182"/>
      <c r="S637" s="206"/>
      <c r="T637" s="291"/>
      <c r="U637" s="31"/>
      <c r="V637" s="43"/>
      <c r="W637" s="60"/>
      <c r="X637" s="191"/>
      <c r="Y637" s="191"/>
      <c r="Z637" s="191"/>
      <c r="AA637" s="60"/>
      <c r="AB637" s="60"/>
      <c r="AC637" s="65"/>
      <c r="AD637" s="260"/>
      <c r="AE637" s="260"/>
      <c r="AF637" s="60"/>
      <c r="AG637" s="37"/>
      <c r="AH637" s="60"/>
      <c r="AI637" s="37"/>
      <c r="AJ637" s="182"/>
      <c r="AK637" s="208"/>
      <c r="AL637" s="291"/>
      <c r="AM637" s="124" t="str">
        <f t="shared" si="54"/>
        <v/>
      </c>
      <c r="AN637" s="125" t="str">
        <f t="shared" si="55"/>
        <v/>
      </c>
      <c r="AO637" s="125" t="str">
        <f t="shared" si="56"/>
        <v/>
      </c>
      <c r="AP637" s="125" t="str">
        <f t="shared" si="57"/>
        <v/>
      </c>
      <c r="AQ637" s="126" t="str">
        <f t="shared" si="58"/>
        <v/>
      </c>
      <c r="AR637" s="39"/>
      <c r="AS637" s="234"/>
      <c r="AT637" s="39"/>
    </row>
    <row r="638" spans="2:46" ht="13.5" customHeight="1" thickBot="1" x14ac:dyDescent="0.2">
      <c r="B638" s="206"/>
      <c r="C638" s="206"/>
      <c r="D638" s="206"/>
      <c r="E638" s="206"/>
      <c r="F638" s="206"/>
      <c r="G638" s="206"/>
      <c r="H638" s="206"/>
      <c r="I638" s="206"/>
      <c r="J638" s="206"/>
      <c r="K638" s="206"/>
      <c r="L638" s="206"/>
      <c r="M638" s="206"/>
      <c r="N638" s="206"/>
      <c r="O638" s="250"/>
      <c r="P638" s="206"/>
      <c r="Q638" s="206"/>
      <c r="R638" s="93"/>
      <c r="S638" s="206"/>
      <c r="T638" s="206"/>
      <c r="U638" s="206"/>
      <c r="V638" s="206"/>
      <c r="W638" s="206"/>
      <c r="X638" s="206"/>
      <c r="Y638" s="206"/>
      <c r="Z638" s="206"/>
      <c r="AA638" s="206"/>
      <c r="AB638" s="206"/>
      <c r="AC638" s="206"/>
      <c r="AD638" s="206"/>
      <c r="AE638" s="206"/>
      <c r="AF638" s="206"/>
      <c r="AG638" s="250"/>
      <c r="AH638" s="206"/>
      <c r="AI638" s="206"/>
      <c r="AJ638" s="93"/>
      <c r="AK638" s="208"/>
      <c r="AL638" s="208"/>
      <c r="AM638" s="42"/>
      <c r="AN638" s="42"/>
      <c r="AO638" s="42"/>
      <c r="AP638" s="39"/>
      <c r="AQ638" s="39"/>
      <c r="AR638" s="39"/>
      <c r="AS638" s="234"/>
      <c r="AT638" s="39"/>
    </row>
    <row r="639" spans="2:46" ht="13.95" customHeight="1" x14ac:dyDescent="0.15">
      <c r="B639" s="141"/>
      <c r="C639" s="211"/>
      <c r="D639" s="103"/>
      <c r="E639" s="261"/>
      <c r="F639" s="32" t="s">
        <v>51</v>
      </c>
      <c r="G639" s="212" t="s">
        <v>51</v>
      </c>
      <c r="H639" s="212" t="s">
        <v>51</v>
      </c>
      <c r="I639" s="212" t="s">
        <v>51</v>
      </c>
      <c r="J639" s="212" t="s">
        <v>51</v>
      </c>
      <c r="K639" s="104"/>
      <c r="L639" s="104"/>
      <c r="M639" s="104"/>
      <c r="N639" s="104"/>
      <c r="O639" s="252"/>
      <c r="P639" s="104"/>
      <c r="Q639" s="105"/>
      <c r="R639" s="106"/>
      <c r="T639" s="141"/>
      <c r="U639" s="211"/>
      <c r="V639" s="103"/>
      <c r="W639" s="261"/>
      <c r="X639" s="32" t="s">
        <v>51</v>
      </c>
      <c r="Y639" s="212" t="s">
        <v>51</v>
      </c>
      <c r="Z639" s="212" t="s">
        <v>51</v>
      </c>
      <c r="AA639" s="212" t="s">
        <v>51</v>
      </c>
      <c r="AB639" s="212" t="s">
        <v>51</v>
      </c>
      <c r="AC639" s="104"/>
      <c r="AD639" s="104"/>
      <c r="AE639" s="104"/>
      <c r="AF639" s="104"/>
      <c r="AG639" s="252"/>
      <c r="AH639" s="104"/>
      <c r="AI639" s="105"/>
      <c r="AJ639" s="106"/>
    </row>
    <row r="640" spans="2:46" ht="14.4" customHeight="1" thickBot="1" x14ac:dyDescent="0.2">
      <c r="B640" s="142"/>
      <c r="C640" s="208"/>
      <c r="F640" s="92" t="s">
        <v>30</v>
      </c>
      <c r="G640" s="250" t="s">
        <v>41</v>
      </c>
      <c r="H640" s="250" t="s">
        <v>44</v>
      </c>
      <c r="I640" s="250" t="s">
        <v>47</v>
      </c>
      <c r="J640" s="250" t="s">
        <v>57</v>
      </c>
      <c r="R640" s="107"/>
      <c r="T640" s="142"/>
      <c r="U640" s="208"/>
      <c r="V640" s="8"/>
      <c r="W640" s="232"/>
      <c r="X640" s="92" t="s">
        <v>30</v>
      </c>
      <c r="Y640" s="250" t="s">
        <v>41</v>
      </c>
      <c r="Z640" s="250" t="s">
        <v>44</v>
      </c>
      <c r="AA640" s="250" t="s">
        <v>47</v>
      </c>
      <c r="AB640" s="250" t="s">
        <v>57</v>
      </c>
      <c r="AC640" s="12"/>
      <c r="AD640" s="12"/>
      <c r="AE640" s="12"/>
      <c r="AF640" s="12"/>
      <c r="AH640" s="12"/>
      <c r="AI640" s="13"/>
      <c r="AJ640" s="107"/>
    </row>
    <row r="641" spans="2:36" x14ac:dyDescent="0.15">
      <c r="B641" s="289" t="s">
        <v>193</v>
      </c>
      <c r="C641" s="27" t="s">
        <v>34</v>
      </c>
      <c r="D641" s="108"/>
      <c r="E641" s="262"/>
      <c r="F641" s="137">
        <f t="shared" ref="F641:J644" si="59">MIN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29.852360000000001</v>
      </c>
      <c r="G641" s="137">
        <f t="shared" si="59"/>
        <v>33.612651</v>
      </c>
      <c r="H641" s="137">
        <f t="shared" si="59"/>
        <v>0.96170182000000004</v>
      </c>
      <c r="I641" s="137">
        <f t="shared" si="59"/>
        <v>0.96791181000000004</v>
      </c>
      <c r="J641" s="137">
        <f t="shared" si="59"/>
        <v>4.73523E-2</v>
      </c>
      <c r="K641" s="111"/>
      <c r="L641" s="111"/>
      <c r="M641" s="111"/>
      <c r="N641" s="111"/>
      <c r="O641" s="263"/>
      <c r="P641" s="111"/>
      <c r="Q641" s="112"/>
      <c r="R641" s="113"/>
      <c r="T641" s="289" t="s">
        <v>193</v>
      </c>
      <c r="U641" s="27" t="s">
        <v>34</v>
      </c>
      <c r="V641" s="108"/>
      <c r="W641" s="262"/>
      <c r="X641" s="137">
        <f t="shared" ref="X641:AB644" si="60">MIN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29.848683999999999</v>
      </c>
      <c r="Y641" s="137">
        <f t="shared" si="60"/>
        <v>33.626185999999997</v>
      </c>
      <c r="Z641" s="137">
        <f t="shared" si="60"/>
        <v>0.96148628999999997</v>
      </c>
      <c r="AA641" s="137">
        <f t="shared" si="60"/>
        <v>0.96780562999999997</v>
      </c>
      <c r="AB641" s="137">
        <f t="shared" si="60"/>
        <v>4.7580454000000001E-2</v>
      </c>
      <c r="AC641" s="111"/>
      <c r="AD641" s="111"/>
      <c r="AE641" s="111"/>
      <c r="AF641" s="111"/>
      <c r="AG641" s="263"/>
      <c r="AH641" s="111"/>
      <c r="AI641" s="112"/>
      <c r="AJ641" s="113"/>
    </row>
    <row r="642" spans="2:36" x14ac:dyDescent="0.15">
      <c r="B642" s="290"/>
      <c r="C642" s="29" t="s">
        <v>35</v>
      </c>
      <c r="D642" s="109"/>
      <c r="E642" s="264"/>
      <c r="F642" s="20">
        <f t="shared" si="59"/>
        <v>33.901978</v>
      </c>
      <c r="G642" s="20">
        <f t="shared" si="59"/>
        <v>37.203319999999998</v>
      </c>
      <c r="H642" s="20">
        <f t="shared" si="59"/>
        <v>0.97806963000000002</v>
      </c>
      <c r="I642" s="20">
        <f t="shared" si="59"/>
        <v>0.98271436000000001</v>
      </c>
      <c r="J642" s="20">
        <f t="shared" si="59"/>
        <v>3.0515048999999999E-2</v>
      </c>
      <c r="K642" s="114"/>
      <c r="L642" s="114"/>
      <c r="M642" s="114"/>
      <c r="N642" s="114"/>
      <c r="O642" s="265"/>
      <c r="P642" s="114"/>
      <c r="Q642" s="115"/>
      <c r="R642" s="116"/>
      <c r="T642" s="290"/>
      <c r="U642" s="29" t="s">
        <v>35</v>
      </c>
      <c r="V642" s="109"/>
      <c r="W642" s="264"/>
      <c r="X642" s="20">
        <f t="shared" si="60"/>
        <v>33.918024000000003</v>
      </c>
      <c r="Y642" s="20">
        <f t="shared" si="60"/>
        <v>37.228510999999997</v>
      </c>
      <c r="Z642" s="20">
        <f t="shared" si="60"/>
        <v>0.97812337999999999</v>
      </c>
      <c r="AA642" s="20">
        <f t="shared" si="60"/>
        <v>0.98282190999999997</v>
      </c>
      <c r="AB642" s="20">
        <f t="shared" si="60"/>
        <v>3.0406885000000002E-2</v>
      </c>
      <c r="AC642" s="114"/>
      <c r="AD642" s="114"/>
      <c r="AE642" s="114"/>
      <c r="AF642" s="114"/>
      <c r="AG642" s="265"/>
      <c r="AH642" s="114"/>
      <c r="AI642" s="115"/>
      <c r="AJ642" s="116"/>
    </row>
    <row r="643" spans="2:36" x14ac:dyDescent="0.15">
      <c r="B643" s="290"/>
      <c r="C643" s="29" t="s">
        <v>36</v>
      </c>
      <c r="D643" s="109"/>
      <c r="E643" s="264"/>
      <c r="F643" s="20">
        <f t="shared" si="59"/>
        <v>38.212553</v>
      </c>
      <c r="G643" s="20">
        <f t="shared" si="59"/>
        <v>41.596933999999997</v>
      </c>
      <c r="H643" s="20">
        <f t="shared" si="59"/>
        <v>0.98922392999999997</v>
      </c>
      <c r="I643" s="20">
        <f t="shared" si="59"/>
        <v>0.99243305000000004</v>
      </c>
      <c r="J643" s="20">
        <f t="shared" si="59"/>
        <v>1.6212812E-2</v>
      </c>
      <c r="K643" s="114"/>
      <c r="L643" s="114"/>
      <c r="M643" s="114"/>
      <c r="N643" s="114"/>
      <c r="O643" s="265"/>
      <c r="P643" s="114"/>
      <c r="Q643" s="115"/>
      <c r="R643" s="116"/>
      <c r="T643" s="290"/>
      <c r="U643" s="29" t="s">
        <v>36</v>
      </c>
      <c r="V643" s="109"/>
      <c r="W643" s="264"/>
      <c r="X643" s="20">
        <f t="shared" si="60"/>
        <v>38.247540999999998</v>
      </c>
      <c r="Y643" s="20">
        <f t="shared" si="60"/>
        <v>41.603141000000001</v>
      </c>
      <c r="Z643" s="20">
        <f t="shared" si="60"/>
        <v>0.98920914000000004</v>
      </c>
      <c r="AA643" s="20">
        <f t="shared" si="60"/>
        <v>0.99240788000000002</v>
      </c>
      <c r="AB643" s="20">
        <f t="shared" si="60"/>
        <v>1.6213350000000001E-2</v>
      </c>
      <c r="AC643" s="114"/>
      <c r="AD643" s="114"/>
      <c r="AE643" s="114"/>
      <c r="AF643" s="114"/>
      <c r="AG643" s="265"/>
      <c r="AH643" s="114"/>
      <c r="AI643" s="115"/>
      <c r="AJ643" s="116"/>
    </row>
    <row r="644" spans="2:36" x14ac:dyDescent="0.15">
      <c r="B644" s="290"/>
      <c r="C644" s="29" t="s">
        <v>38</v>
      </c>
      <c r="D644" s="109"/>
      <c r="E644" s="264"/>
      <c r="F644" s="20">
        <f t="shared" si="59"/>
        <v>42.473045999999997</v>
      </c>
      <c r="G644" s="20">
        <f t="shared" si="59"/>
        <v>45.547133000000002</v>
      </c>
      <c r="H644" s="20">
        <f t="shared" si="59"/>
        <v>0.99402215999999999</v>
      </c>
      <c r="I644" s="20">
        <f t="shared" si="59"/>
        <v>0.99650490999999997</v>
      </c>
      <c r="J644" s="20">
        <f t="shared" si="59"/>
        <v>6.8973502999999997E-3</v>
      </c>
      <c r="K644" s="114"/>
      <c r="L644" s="114"/>
      <c r="M644" s="114"/>
      <c r="N644" s="114"/>
      <c r="O644" s="265"/>
      <c r="P644" s="114"/>
      <c r="Q644" s="115"/>
      <c r="R644" s="116"/>
      <c r="T644" s="290"/>
      <c r="U644" s="29" t="s">
        <v>38</v>
      </c>
      <c r="V644" s="109"/>
      <c r="W644" s="264"/>
      <c r="X644" s="20">
        <f t="shared" si="60"/>
        <v>42.471797000000002</v>
      </c>
      <c r="Y644" s="20">
        <f t="shared" si="60"/>
        <v>45.547432000000001</v>
      </c>
      <c r="Z644" s="20">
        <f t="shared" si="60"/>
        <v>0.99402542999999999</v>
      </c>
      <c r="AA644" s="20">
        <f t="shared" si="60"/>
        <v>0.99652852999999997</v>
      </c>
      <c r="AB644" s="20">
        <f t="shared" si="60"/>
        <v>6.8743066000000004E-3</v>
      </c>
      <c r="AC644" s="114"/>
      <c r="AD644" s="114"/>
      <c r="AE644" s="114"/>
      <c r="AF644" s="114"/>
      <c r="AG644" s="265"/>
      <c r="AH644" s="114"/>
      <c r="AI644" s="115"/>
      <c r="AJ644" s="116"/>
    </row>
    <row r="645" spans="2:36" ht="12.6" customHeight="1" thickBot="1" x14ac:dyDescent="0.2">
      <c r="B645" s="291"/>
      <c r="C645" s="31"/>
      <c r="D645" s="110"/>
      <c r="E645" s="266"/>
      <c r="F645" s="186"/>
      <c r="G645" s="186"/>
      <c r="H645" s="186"/>
      <c r="I645" s="186"/>
      <c r="J645" s="186"/>
      <c r="K645" s="117"/>
      <c r="L645" s="117"/>
      <c r="M645" s="117"/>
      <c r="N645" s="117"/>
      <c r="O645" s="267"/>
      <c r="P645" s="117"/>
      <c r="Q645" s="118"/>
      <c r="R645" s="119"/>
      <c r="T645" s="291"/>
      <c r="U645" s="31"/>
      <c r="V645" s="110"/>
      <c r="W645" s="266"/>
      <c r="X645" s="186"/>
      <c r="Y645" s="186"/>
      <c r="Z645" s="186"/>
      <c r="AA645" s="186"/>
      <c r="AB645" s="186"/>
      <c r="AC645" s="117"/>
      <c r="AD645" s="117"/>
      <c r="AE645" s="117"/>
      <c r="AF645" s="117"/>
      <c r="AG645" s="267"/>
      <c r="AH645" s="117"/>
      <c r="AI645" s="118"/>
      <c r="AJ645" s="119"/>
    </row>
    <row r="646" spans="2:36" x14ac:dyDescent="0.15">
      <c r="B646" s="301" t="s">
        <v>194</v>
      </c>
      <c r="C646" s="27" t="s">
        <v>34</v>
      </c>
      <c r="D646" s="108"/>
      <c r="E646" s="262"/>
      <c r="F646" s="137">
        <f t="shared" ref="F646:J649" si="61">MAX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33.383307000000002</v>
      </c>
      <c r="G646" s="137">
        <f t="shared" si="61"/>
        <v>36.958146999999997</v>
      </c>
      <c r="H646" s="137">
        <f t="shared" si="61"/>
        <v>0.97467274000000004</v>
      </c>
      <c r="I646" s="137">
        <f t="shared" si="61"/>
        <v>0.98258802999999995</v>
      </c>
      <c r="J646" s="137">
        <f t="shared" si="61"/>
        <v>6.0009185E-2</v>
      </c>
      <c r="K646" s="111"/>
      <c r="L646" s="111"/>
      <c r="M646" s="111"/>
      <c r="N646" s="111"/>
      <c r="O646" s="263"/>
      <c r="P646" s="111"/>
      <c r="Q646" s="112"/>
      <c r="R646" s="113"/>
      <c r="T646" s="301" t="s">
        <v>194</v>
      </c>
      <c r="U646" s="27" t="s">
        <v>34</v>
      </c>
      <c r="V646" s="108"/>
      <c r="W646" s="262"/>
      <c r="X646" s="137">
        <f t="shared" ref="X646:AB649" si="62">MAX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33.417883000000003</v>
      </c>
      <c r="Y646" s="137">
        <f t="shared" si="62"/>
        <v>36.977016999999996</v>
      </c>
      <c r="Z646" s="137">
        <f t="shared" si="62"/>
        <v>0.97463986000000002</v>
      </c>
      <c r="AA646" s="137">
        <f t="shared" si="62"/>
        <v>0.98265409999999997</v>
      </c>
      <c r="AB646" s="137">
        <f t="shared" si="62"/>
        <v>6.0127569999999998E-2</v>
      </c>
      <c r="AC646" s="111"/>
      <c r="AD646" s="111"/>
      <c r="AE646" s="111"/>
      <c r="AF646" s="111"/>
      <c r="AG646" s="263"/>
      <c r="AH646" s="111"/>
      <c r="AI646" s="112"/>
      <c r="AJ646" s="113"/>
    </row>
    <row r="647" spans="2:36" x14ac:dyDescent="0.15">
      <c r="B647" s="290"/>
      <c r="C647" s="29" t="s">
        <v>35</v>
      </c>
      <c r="D647" s="109"/>
      <c r="E647" s="264"/>
      <c r="F647" s="20">
        <f t="shared" si="61"/>
        <v>36.149731000000003</v>
      </c>
      <c r="G647" s="20">
        <f t="shared" si="61"/>
        <v>39.525590999999999</v>
      </c>
      <c r="H647" s="20">
        <f t="shared" si="61"/>
        <v>0.98334233999999998</v>
      </c>
      <c r="I647" s="20">
        <f t="shared" si="61"/>
        <v>0.98910598000000005</v>
      </c>
      <c r="J647" s="20">
        <f t="shared" si="61"/>
        <v>3.6617785999999999E-2</v>
      </c>
      <c r="K647" s="114"/>
      <c r="L647" s="114"/>
      <c r="M647" s="114"/>
      <c r="N647" s="114"/>
      <c r="O647" s="265"/>
      <c r="P647" s="114"/>
      <c r="Q647" s="115"/>
      <c r="R647" s="116"/>
      <c r="T647" s="290"/>
      <c r="U647" s="29" t="s">
        <v>35</v>
      </c>
      <c r="V647" s="109"/>
      <c r="W647" s="264"/>
      <c r="X647" s="20">
        <f t="shared" si="62"/>
        <v>36.155563999999998</v>
      </c>
      <c r="Y647" s="20">
        <f t="shared" si="62"/>
        <v>39.545589</v>
      </c>
      <c r="Z647" s="20">
        <f t="shared" si="62"/>
        <v>0.98343228999999999</v>
      </c>
      <c r="AA647" s="20">
        <f t="shared" si="62"/>
        <v>0.98909738000000003</v>
      </c>
      <c r="AB647" s="20">
        <f t="shared" si="62"/>
        <v>3.5944759999999999E-2</v>
      </c>
      <c r="AC647" s="114"/>
      <c r="AD647" s="114"/>
      <c r="AE647" s="114"/>
      <c r="AF647" s="114"/>
      <c r="AG647" s="265"/>
      <c r="AH647" s="114"/>
      <c r="AI647" s="115"/>
      <c r="AJ647" s="116"/>
    </row>
    <row r="648" spans="2:36" x14ac:dyDescent="0.15">
      <c r="B648" s="290"/>
      <c r="C648" s="29" t="s">
        <v>36</v>
      </c>
      <c r="D648" s="109"/>
      <c r="E648" s="264"/>
      <c r="F648" s="20">
        <f t="shared" si="61"/>
        <v>39.840114999999997</v>
      </c>
      <c r="G648" s="20">
        <f t="shared" si="61"/>
        <v>43.092506999999998</v>
      </c>
      <c r="H648" s="20">
        <f t="shared" si="61"/>
        <v>0.99096052000000001</v>
      </c>
      <c r="I648" s="20">
        <f t="shared" si="61"/>
        <v>0.99441508999999995</v>
      </c>
      <c r="J648" s="20">
        <f t="shared" si="61"/>
        <v>1.9099185000000001E-2</v>
      </c>
      <c r="K648" s="114"/>
      <c r="L648" s="114"/>
      <c r="M648" s="114"/>
      <c r="N648" s="114"/>
      <c r="O648" s="265"/>
      <c r="P648" s="114"/>
      <c r="Q648" s="115"/>
      <c r="R648" s="116"/>
      <c r="T648" s="290"/>
      <c r="U648" s="29" t="s">
        <v>36</v>
      </c>
      <c r="V648" s="109"/>
      <c r="W648" s="264"/>
      <c r="X648" s="20">
        <f t="shared" si="62"/>
        <v>39.871380000000002</v>
      </c>
      <c r="Y648" s="20">
        <f t="shared" si="62"/>
        <v>43.124780000000001</v>
      </c>
      <c r="Z648" s="20">
        <f t="shared" si="62"/>
        <v>0.99098505999999997</v>
      </c>
      <c r="AA648" s="20">
        <f t="shared" si="62"/>
        <v>0.99447450999999998</v>
      </c>
      <c r="AB648" s="20">
        <f t="shared" si="62"/>
        <v>1.8910063000000001E-2</v>
      </c>
      <c r="AC648" s="114"/>
      <c r="AD648" s="114"/>
      <c r="AE648" s="114"/>
      <c r="AF648" s="114"/>
      <c r="AG648" s="265"/>
      <c r="AH648" s="114"/>
      <c r="AI648" s="115"/>
      <c r="AJ648" s="116"/>
    </row>
    <row r="649" spans="2:36" x14ac:dyDescent="0.15">
      <c r="B649" s="290"/>
      <c r="C649" s="29" t="s">
        <v>38</v>
      </c>
      <c r="D649" s="109"/>
      <c r="E649" s="264"/>
      <c r="F649" s="20">
        <f t="shared" si="61"/>
        <v>43.781357999999997</v>
      </c>
      <c r="G649" s="20">
        <f t="shared" si="61"/>
        <v>46.702773999999998</v>
      </c>
      <c r="H649" s="20">
        <f t="shared" si="61"/>
        <v>0.99467877000000005</v>
      </c>
      <c r="I649" s="20">
        <f t="shared" si="61"/>
        <v>0.99717230000000001</v>
      </c>
      <c r="J649" s="20">
        <f t="shared" si="61"/>
        <v>8.6388569999999998E-3</v>
      </c>
      <c r="K649" s="114"/>
      <c r="L649" s="114"/>
      <c r="M649" s="114"/>
      <c r="N649" s="114"/>
      <c r="O649" s="265"/>
      <c r="P649" s="114"/>
      <c r="Q649" s="115"/>
      <c r="R649" s="116"/>
      <c r="T649" s="290"/>
      <c r="U649" s="29" t="s">
        <v>38</v>
      </c>
      <c r="V649" s="109"/>
      <c r="W649" s="264"/>
      <c r="X649" s="20">
        <f t="shared" si="62"/>
        <v>43.814323999999999</v>
      </c>
      <c r="Y649" s="20">
        <f t="shared" si="62"/>
        <v>46.743724</v>
      </c>
      <c r="Z649" s="20">
        <f t="shared" si="62"/>
        <v>0.99469050999999997</v>
      </c>
      <c r="AA649" s="20">
        <f t="shared" si="62"/>
        <v>0.99718165000000003</v>
      </c>
      <c r="AB649" s="20">
        <f t="shared" si="62"/>
        <v>8.6245425000000004E-3</v>
      </c>
      <c r="AC649" s="114"/>
      <c r="AD649" s="114"/>
      <c r="AE649" s="114"/>
      <c r="AF649" s="114"/>
      <c r="AG649" s="265"/>
      <c r="AH649" s="114"/>
      <c r="AI649" s="115"/>
      <c r="AJ649" s="116"/>
    </row>
    <row r="650" spans="2:36" ht="12.6" customHeight="1" thickBot="1" x14ac:dyDescent="0.2">
      <c r="B650" s="291"/>
      <c r="C650" s="31"/>
      <c r="D650" s="110"/>
      <c r="E650" s="266"/>
      <c r="F650" s="186"/>
      <c r="G650" s="186"/>
      <c r="H650" s="186"/>
      <c r="I650" s="186"/>
      <c r="J650" s="186"/>
      <c r="K650" s="117"/>
      <c r="L650" s="117"/>
      <c r="M650" s="117"/>
      <c r="N650" s="117"/>
      <c r="O650" s="267"/>
      <c r="P650" s="117"/>
      <c r="Q650" s="118"/>
      <c r="R650" s="119"/>
      <c r="T650" s="291"/>
      <c r="U650" s="31"/>
      <c r="V650" s="110"/>
      <c r="W650" s="266"/>
      <c r="X650" s="186"/>
      <c r="Y650" s="186"/>
      <c r="Z650" s="186"/>
      <c r="AA650" s="186"/>
      <c r="AB650" s="186"/>
      <c r="AC650" s="117"/>
      <c r="AD650" s="117"/>
      <c r="AE650" s="117"/>
      <c r="AF650" s="117"/>
      <c r="AG650" s="267"/>
      <c r="AH650" s="117"/>
      <c r="AI650" s="118"/>
      <c r="AJ650" s="119"/>
    </row>
    <row r="651" spans="2:36" ht="13.95" customHeight="1" x14ac:dyDescent="0.15">
      <c r="B651" s="299" t="s">
        <v>195</v>
      </c>
      <c r="C651" s="27" t="s">
        <v>34</v>
      </c>
      <c r="D651" s="108"/>
      <c r="E651" s="262"/>
      <c r="F651" s="137">
        <f t="shared" ref="F651:J654" si="63">F646-F641</f>
        <v>3.5309470000000012</v>
      </c>
      <c r="G651" s="137">
        <f t="shared" si="63"/>
        <v>3.3454959999999971</v>
      </c>
      <c r="H651" s="137">
        <f t="shared" si="63"/>
        <v>1.2970919999999997E-2</v>
      </c>
      <c r="I651" s="137">
        <f t="shared" si="63"/>
        <v>1.4676219999999907E-2</v>
      </c>
      <c r="J651" s="137">
        <f t="shared" si="63"/>
        <v>1.2656885E-2</v>
      </c>
      <c r="K651" s="111"/>
      <c r="L651" s="111"/>
      <c r="M651" s="111"/>
      <c r="N651" s="111"/>
      <c r="O651" s="263"/>
      <c r="P651" s="111"/>
      <c r="Q651" s="112"/>
      <c r="R651" s="113"/>
      <c r="T651" s="299" t="s">
        <v>195</v>
      </c>
      <c r="U651" s="27" t="s">
        <v>34</v>
      </c>
      <c r="V651" s="108"/>
      <c r="W651" s="262"/>
      <c r="X651" s="137">
        <f t="shared" ref="X651:AB654" si="64">X646-X641</f>
        <v>3.5691990000000047</v>
      </c>
      <c r="Y651" s="137">
        <f t="shared" si="64"/>
        <v>3.3508309999999994</v>
      </c>
      <c r="Z651" s="137">
        <f t="shared" si="64"/>
        <v>1.3153570000000059E-2</v>
      </c>
      <c r="AA651" s="137">
        <f t="shared" si="64"/>
        <v>1.4848470000000002E-2</v>
      </c>
      <c r="AB651" s="137">
        <f t="shared" si="64"/>
        <v>1.2547115999999997E-2</v>
      </c>
      <c r="AC651" s="111"/>
      <c r="AD651" s="111"/>
      <c r="AE651" s="111"/>
      <c r="AF651" s="111"/>
      <c r="AG651" s="263"/>
      <c r="AH651" s="111"/>
      <c r="AI651" s="112"/>
      <c r="AJ651" s="113"/>
    </row>
    <row r="652" spans="2:36" x14ac:dyDescent="0.15">
      <c r="B652" s="290"/>
      <c r="C652" s="29" t="s">
        <v>35</v>
      </c>
      <c r="D652" s="109"/>
      <c r="E652" s="264"/>
      <c r="F652" s="20">
        <f t="shared" si="63"/>
        <v>2.247753000000003</v>
      </c>
      <c r="G652" s="20">
        <f t="shared" si="63"/>
        <v>2.3222710000000006</v>
      </c>
      <c r="H652" s="20">
        <f t="shared" si="63"/>
        <v>5.2727099999999583E-3</v>
      </c>
      <c r="I652" s="20">
        <f t="shared" si="63"/>
        <v>6.3916200000000423E-3</v>
      </c>
      <c r="J652" s="20">
        <f t="shared" si="63"/>
        <v>6.1027370000000004E-3</v>
      </c>
      <c r="K652" s="114"/>
      <c r="L652" s="114"/>
      <c r="M652" s="114"/>
      <c r="N652" s="114"/>
      <c r="O652" s="265"/>
      <c r="P652" s="114"/>
      <c r="Q652" s="115"/>
      <c r="R652" s="116"/>
      <c r="T652" s="290"/>
      <c r="U652" s="29" t="s">
        <v>35</v>
      </c>
      <c r="V652" s="109"/>
      <c r="W652" s="264"/>
      <c r="X652" s="20">
        <f t="shared" si="64"/>
        <v>2.2375399999999956</v>
      </c>
      <c r="Y652" s="20">
        <f t="shared" si="64"/>
        <v>2.3170780000000022</v>
      </c>
      <c r="Z652" s="20">
        <f t="shared" si="64"/>
        <v>5.30891E-3</v>
      </c>
      <c r="AA652" s="20">
        <f t="shared" si="64"/>
        <v>6.2754700000000607E-3</v>
      </c>
      <c r="AB652" s="20">
        <f t="shared" si="64"/>
        <v>5.5378749999999977E-3</v>
      </c>
      <c r="AC652" s="114"/>
      <c r="AD652" s="114"/>
      <c r="AE652" s="114"/>
      <c r="AF652" s="114"/>
      <c r="AG652" s="265"/>
      <c r="AH652" s="114"/>
      <c r="AI652" s="115"/>
      <c r="AJ652" s="116"/>
    </row>
    <row r="653" spans="2:36" x14ac:dyDescent="0.15">
      <c r="B653" s="290"/>
      <c r="C653" s="29" t="s">
        <v>36</v>
      </c>
      <c r="D653" s="109"/>
      <c r="E653" s="264"/>
      <c r="F653" s="20">
        <f t="shared" si="63"/>
        <v>1.6275619999999975</v>
      </c>
      <c r="G653" s="20">
        <f t="shared" si="63"/>
        <v>1.4955730000000003</v>
      </c>
      <c r="H653" s="20">
        <f t="shared" si="63"/>
        <v>1.7365900000000378E-3</v>
      </c>
      <c r="I653" s="20">
        <f t="shared" si="63"/>
        <v>1.9820399999999072E-3</v>
      </c>
      <c r="J653" s="20">
        <f t="shared" si="63"/>
        <v>2.8863730000000011E-3</v>
      </c>
      <c r="K653" s="114"/>
      <c r="L653" s="114"/>
      <c r="M653" s="114"/>
      <c r="N653" s="114"/>
      <c r="O653" s="265"/>
      <c r="P653" s="114"/>
      <c r="Q653" s="115"/>
      <c r="R653" s="116"/>
      <c r="T653" s="290"/>
      <c r="U653" s="29" t="s">
        <v>36</v>
      </c>
      <c r="V653" s="109"/>
      <c r="W653" s="264"/>
      <c r="X653" s="20">
        <f t="shared" si="64"/>
        <v>1.6238390000000038</v>
      </c>
      <c r="Y653" s="20">
        <f t="shared" si="64"/>
        <v>1.5216390000000004</v>
      </c>
      <c r="Z653" s="20">
        <f t="shared" si="64"/>
        <v>1.7759199999999309E-3</v>
      </c>
      <c r="AA653" s="20">
        <f t="shared" si="64"/>
        <v>2.0666299999999582E-3</v>
      </c>
      <c r="AB653" s="20">
        <f t="shared" si="64"/>
        <v>2.6967129999999999E-3</v>
      </c>
      <c r="AC653" s="114"/>
      <c r="AD653" s="114"/>
      <c r="AE653" s="114"/>
      <c r="AF653" s="114"/>
      <c r="AG653" s="265"/>
      <c r="AH653" s="114"/>
      <c r="AI653" s="115"/>
      <c r="AJ653" s="116"/>
    </row>
    <row r="654" spans="2:36" x14ac:dyDescent="0.15">
      <c r="B654" s="290"/>
      <c r="C654" s="29" t="s">
        <v>38</v>
      </c>
      <c r="D654" s="109"/>
      <c r="E654" s="264"/>
      <c r="F654" s="20">
        <f t="shared" si="63"/>
        <v>1.3083120000000008</v>
      </c>
      <c r="G654" s="20">
        <f t="shared" si="63"/>
        <v>1.1556409999999957</v>
      </c>
      <c r="H654" s="20">
        <f t="shared" si="63"/>
        <v>6.5661000000005743E-4</v>
      </c>
      <c r="I654" s="20">
        <f t="shared" si="63"/>
        <v>6.6739000000004545E-4</v>
      </c>
      <c r="J654" s="20">
        <f t="shared" si="63"/>
        <v>1.7415067000000001E-3</v>
      </c>
      <c r="K654" s="114"/>
      <c r="L654" s="114"/>
      <c r="M654" s="114"/>
      <c r="N654" s="114"/>
      <c r="O654" s="265"/>
      <c r="P654" s="114"/>
      <c r="Q654" s="115"/>
      <c r="R654" s="116"/>
      <c r="T654" s="290"/>
      <c r="U654" s="29" t="s">
        <v>38</v>
      </c>
      <c r="V654" s="109"/>
      <c r="W654" s="264"/>
      <c r="X654" s="20">
        <f t="shared" si="64"/>
        <v>1.3425269999999969</v>
      </c>
      <c r="Y654" s="20">
        <f t="shared" si="64"/>
        <v>1.1962919999999997</v>
      </c>
      <c r="Z654" s="20">
        <f t="shared" si="64"/>
        <v>6.6507999999998457E-4</v>
      </c>
      <c r="AA654" s="20">
        <f t="shared" si="64"/>
        <v>6.5312000000006254E-4</v>
      </c>
      <c r="AB654" s="20">
        <f t="shared" si="64"/>
        <v>1.7502359E-3</v>
      </c>
      <c r="AC654" s="114"/>
      <c r="AD654" s="114"/>
      <c r="AE654" s="114"/>
      <c r="AF654" s="114"/>
      <c r="AG654" s="265"/>
      <c r="AH654" s="114"/>
      <c r="AI654" s="115"/>
      <c r="AJ654" s="116"/>
    </row>
    <row r="655" spans="2:36" ht="12.6" customHeight="1" thickBot="1" x14ac:dyDescent="0.2">
      <c r="B655" s="291"/>
      <c r="C655" s="31"/>
      <c r="D655" s="110"/>
      <c r="E655" s="266"/>
      <c r="F655" s="186"/>
      <c r="G655" s="186"/>
      <c r="H655" s="186"/>
      <c r="I655" s="186"/>
      <c r="J655" s="186"/>
      <c r="K655" s="117"/>
      <c r="L655" s="117"/>
      <c r="M655" s="117"/>
      <c r="N655" s="117"/>
      <c r="O655" s="267"/>
      <c r="P655" s="117"/>
      <c r="Q655" s="118"/>
      <c r="R655" s="119"/>
      <c r="T655" s="291"/>
      <c r="U655" s="31"/>
      <c r="V655" s="110"/>
      <c r="W655" s="266"/>
      <c r="X655" s="186"/>
      <c r="Y655" s="186"/>
      <c r="Z655" s="186"/>
      <c r="AA655" s="186"/>
      <c r="AB655" s="186"/>
      <c r="AC655" s="117"/>
      <c r="AD655" s="117"/>
      <c r="AE655" s="117"/>
      <c r="AF655" s="117"/>
      <c r="AG655" s="267"/>
      <c r="AH655" s="117"/>
      <c r="AI655" s="118"/>
      <c r="AJ655" s="119"/>
    </row>
    <row r="675" spans="2:10" x14ac:dyDescent="0.15">
      <c r="B675" s="297"/>
      <c r="C675" s="206"/>
      <c r="D675" s="206"/>
      <c r="E675" s="92"/>
      <c r="F675" s="159"/>
      <c r="G675" s="159"/>
      <c r="H675" s="159"/>
      <c r="I675" s="92"/>
      <c r="J675" s="92"/>
    </row>
    <row r="676" spans="2:10" x14ac:dyDescent="0.15">
      <c r="B676" s="286"/>
      <c r="C676" s="206"/>
      <c r="D676" s="206"/>
      <c r="E676" s="92"/>
      <c r="F676" s="159"/>
      <c r="G676" s="159"/>
      <c r="H676" s="159"/>
      <c r="I676" s="92"/>
      <c r="J676" s="92"/>
    </row>
    <row r="677" spans="2:10" x14ac:dyDescent="0.15">
      <c r="B677" s="286"/>
      <c r="C677" s="206"/>
      <c r="D677" s="206"/>
      <c r="E677" s="92"/>
      <c r="F677" s="159"/>
      <c r="G677" s="159"/>
      <c r="H677" s="159"/>
      <c r="I677" s="92"/>
      <c r="J677" s="92"/>
    </row>
    <row r="678" spans="2:10" x14ac:dyDescent="0.15">
      <c r="B678" s="286"/>
      <c r="C678" s="206"/>
      <c r="D678" s="206"/>
      <c r="E678" s="92"/>
      <c r="F678" s="159"/>
      <c r="G678" s="159"/>
      <c r="H678" s="159"/>
      <c r="I678" s="92"/>
      <c r="J678" s="92"/>
    </row>
    <row r="679" spans="2:10" x14ac:dyDescent="0.15">
      <c r="B679" s="286"/>
      <c r="C679" s="206"/>
      <c r="D679" s="206"/>
      <c r="E679" s="92"/>
      <c r="F679" s="159"/>
      <c r="G679" s="159"/>
      <c r="H679" s="159"/>
      <c r="I679" s="92"/>
      <c r="J679" s="92"/>
    </row>
    <row r="680" spans="2:10" x14ac:dyDescent="0.15">
      <c r="B680" s="297"/>
      <c r="C680" s="206"/>
      <c r="D680" s="206"/>
      <c r="E680" s="92"/>
      <c r="F680" s="159"/>
      <c r="G680" s="159"/>
      <c r="H680" s="159"/>
      <c r="I680" s="159"/>
      <c r="J680" s="159"/>
    </row>
    <row r="681" spans="2:10" x14ac:dyDescent="0.15">
      <c r="B681" s="286"/>
      <c r="C681" s="206"/>
      <c r="D681" s="206"/>
      <c r="E681" s="92"/>
      <c r="F681" s="159"/>
      <c r="G681" s="159"/>
      <c r="H681" s="159"/>
      <c r="I681" s="159"/>
      <c r="J681" s="159"/>
    </row>
    <row r="682" spans="2:10" x14ac:dyDescent="0.15">
      <c r="B682" s="286"/>
      <c r="C682" s="206"/>
      <c r="D682" s="206"/>
      <c r="E682" s="92"/>
      <c r="F682" s="159"/>
      <c r="G682" s="159"/>
      <c r="H682" s="159"/>
      <c r="I682" s="159"/>
      <c r="J682" s="159"/>
    </row>
    <row r="683" spans="2:10" x14ac:dyDescent="0.15">
      <c r="B683" s="286"/>
      <c r="C683" s="206"/>
      <c r="D683" s="206"/>
      <c r="E683" s="92"/>
      <c r="F683" s="159"/>
      <c r="G683" s="159"/>
      <c r="H683" s="159"/>
      <c r="I683" s="159"/>
      <c r="J683" s="159"/>
    </row>
    <row r="684" spans="2:10" x14ac:dyDescent="0.15">
      <c r="B684" s="286"/>
      <c r="C684" s="206"/>
      <c r="D684" s="206"/>
      <c r="E684" s="92"/>
      <c r="F684" s="159"/>
      <c r="G684" s="159"/>
      <c r="H684" s="159"/>
      <c r="I684" s="159"/>
      <c r="J684" s="159"/>
    </row>
    <row r="685" spans="2:10" x14ac:dyDescent="0.15">
      <c r="B685" s="297"/>
      <c r="C685" s="206"/>
      <c r="D685" s="206"/>
      <c r="E685" s="92"/>
      <c r="F685" s="159"/>
      <c r="G685" s="159"/>
      <c r="H685" s="159"/>
      <c r="I685" s="159"/>
      <c r="J685" s="159"/>
    </row>
    <row r="686" spans="2:10" x14ac:dyDescent="0.15">
      <c r="B686" s="286"/>
      <c r="C686" s="206"/>
      <c r="D686" s="206"/>
      <c r="E686" s="92"/>
      <c r="F686" s="159"/>
      <c r="G686" s="159"/>
      <c r="H686" s="159"/>
      <c r="I686" s="159"/>
      <c r="J686" s="159"/>
    </row>
    <row r="687" spans="2:10" x14ac:dyDescent="0.15">
      <c r="B687" s="286"/>
      <c r="C687" s="206"/>
      <c r="D687" s="206"/>
      <c r="E687" s="92"/>
      <c r="F687" s="159"/>
      <c r="G687" s="159"/>
      <c r="H687" s="159"/>
      <c r="I687" s="159"/>
      <c r="J687" s="159"/>
    </row>
    <row r="688" spans="2:10" x14ac:dyDescent="0.15">
      <c r="B688" s="286"/>
      <c r="C688" s="206"/>
      <c r="D688" s="206"/>
      <c r="E688" s="92"/>
      <c r="F688" s="159"/>
      <c r="G688" s="159"/>
      <c r="H688" s="159"/>
      <c r="I688" s="159"/>
      <c r="J688" s="159"/>
    </row>
    <row r="689" spans="2:10" x14ac:dyDescent="0.15">
      <c r="B689" s="286"/>
      <c r="C689" s="206"/>
      <c r="D689" s="206"/>
      <c r="E689" s="92"/>
      <c r="F689" s="159"/>
      <c r="G689" s="159"/>
      <c r="H689" s="159"/>
      <c r="I689" s="159"/>
      <c r="J689" s="159"/>
    </row>
  </sheetData>
  <mergeCells count="399">
    <mergeCell ref="AL38:AL42"/>
    <mergeCell ref="T388:T392"/>
    <mergeCell ref="T288:T292"/>
    <mergeCell ref="AL338:AL342"/>
    <mergeCell ref="AL103:AL107"/>
    <mergeCell ref="T138:T142"/>
    <mergeCell ref="B78:B82"/>
    <mergeCell ref="AL493:AL497"/>
    <mergeCell ref="AL558:AL562"/>
    <mergeCell ref="B358:B362"/>
    <mergeCell ref="AL33:AL37"/>
    <mergeCell ref="B593:B597"/>
    <mergeCell ref="B493:B497"/>
    <mergeCell ref="AL318:AL322"/>
    <mergeCell ref="B68:B72"/>
    <mergeCell ref="T258:T262"/>
    <mergeCell ref="B188:B192"/>
    <mergeCell ref="T543:T547"/>
    <mergeCell ref="AL333:AL337"/>
    <mergeCell ref="AL308:AL312"/>
    <mergeCell ref="T178:T182"/>
    <mergeCell ref="T153:T157"/>
    <mergeCell ref="B363:B367"/>
    <mergeCell ref="T438:T442"/>
    <mergeCell ref="T478:T482"/>
    <mergeCell ref="AL113:AL117"/>
    <mergeCell ref="AL343:AL347"/>
    <mergeCell ref="AL403:AL407"/>
    <mergeCell ref="B23:B27"/>
    <mergeCell ref="T273:T277"/>
    <mergeCell ref="B308:B312"/>
    <mergeCell ref="T53:T57"/>
    <mergeCell ref="C31:R31"/>
    <mergeCell ref="B538:B542"/>
    <mergeCell ref="B598:B602"/>
    <mergeCell ref="B298:B302"/>
    <mergeCell ref="T548:T552"/>
    <mergeCell ref="T593:T597"/>
    <mergeCell ref="T588:T592"/>
    <mergeCell ref="AL628:AL632"/>
    <mergeCell ref="AL313:AL317"/>
    <mergeCell ref="AL373:AL377"/>
    <mergeCell ref="AL478:AL482"/>
    <mergeCell ref="B283:B287"/>
    <mergeCell ref="T73:T77"/>
    <mergeCell ref="AL323:AL327"/>
    <mergeCell ref="T423:T427"/>
    <mergeCell ref="B608:B612"/>
    <mergeCell ref="AL613:AL617"/>
    <mergeCell ref="T268:T272"/>
    <mergeCell ref="AL623:AL627"/>
    <mergeCell ref="B163:B167"/>
    <mergeCell ref="T518:T522"/>
    <mergeCell ref="B138:B142"/>
    <mergeCell ref="T213:T217"/>
    <mergeCell ref="AL568:AL572"/>
    <mergeCell ref="T78:T82"/>
    <mergeCell ref="B263:B267"/>
    <mergeCell ref="AL468:AL472"/>
    <mergeCell ref="B238:B242"/>
    <mergeCell ref="AL163:AL167"/>
    <mergeCell ref="T378:T382"/>
    <mergeCell ref="T353:T357"/>
    <mergeCell ref="AV14:AX14"/>
    <mergeCell ref="AL288:AL292"/>
    <mergeCell ref="B158:B162"/>
    <mergeCell ref="AL263:AL267"/>
    <mergeCell ref="T573:T577"/>
    <mergeCell ref="B443:B447"/>
    <mergeCell ref="T208:T212"/>
    <mergeCell ref="B393:B397"/>
    <mergeCell ref="B453:B457"/>
    <mergeCell ref="AL563:AL567"/>
    <mergeCell ref="T493:T497"/>
    <mergeCell ref="B153:B157"/>
    <mergeCell ref="B553:B557"/>
    <mergeCell ref="U31:AJ31"/>
    <mergeCell ref="AL293:AL297"/>
    <mergeCell ref="B98:B102"/>
    <mergeCell ref="AL268:AL272"/>
    <mergeCell ref="T453:T457"/>
    <mergeCell ref="AV21:AX21"/>
    <mergeCell ref="AL393:AL397"/>
    <mergeCell ref="AL258:AL262"/>
    <mergeCell ref="T443:T447"/>
    <mergeCell ref="T418:T422"/>
    <mergeCell ref="AL208:AL212"/>
    <mergeCell ref="B680:B684"/>
    <mergeCell ref="T38:T42"/>
    <mergeCell ref="T63:T67"/>
    <mergeCell ref="AL278:AL282"/>
    <mergeCell ref="B148:B152"/>
    <mergeCell ref="B563:B567"/>
    <mergeCell ref="T163:T167"/>
    <mergeCell ref="T223:T227"/>
    <mergeCell ref="AL518:AL522"/>
    <mergeCell ref="AL578:AL582"/>
    <mergeCell ref="B448:B452"/>
    <mergeCell ref="B108:B112"/>
    <mergeCell ref="AL213:AL217"/>
    <mergeCell ref="T523:T527"/>
    <mergeCell ref="B143:B147"/>
    <mergeCell ref="B558:B562"/>
    <mergeCell ref="T498:T502"/>
    <mergeCell ref="B368:B372"/>
    <mergeCell ref="T158:T162"/>
    <mergeCell ref="AL408:AL412"/>
    <mergeCell ref="AL513:AL517"/>
    <mergeCell ref="T598:T602"/>
    <mergeCell ref="B253:B257"/>
    <mergeCell ref="T503:T507"/>
    <mergeCell ref="C2:R2"/>
    <mergeCell ref="AL553:AL557"/>
    <mergeCell ref="T88:T92"/>
    <mergeCell ref="T148:T152"/>
    <mergeCell ref="AM31:AP31"/>
    <mergeCell ref="B398:B402"/>
    <mergeCell ref="AL503:AL507"/>
    <mergeCell ref="AL98:AL102"/>
    <mergeCell ref="T21:T22"/>
    <mergeCell ref="AL123:AL127"/>
    <mergeCell ref="B343:B347"/>
    <mergeCell ref="Q3:Q4"/>
    <mergeCell ref="AJ3:AJ4"/>
    <mergeCell ref="P3:P4"/>
    <mergeCell ref="R3:R4"/>
    <mergeCell ref="U2:AJ2"/>
    <mergeCell ref="T93:T97"/>
    <mergeCell ref="T68:T72"/>
    <mergeCell ref="B16:B20"/>
    <mergeCell ref="T48:T52"/>
    <mergeCell ref="AL158:AL162"/>
    <mergeCell ref="AL133:AL137"/>
    <mergeCell ref="T348:T352"/>
    <mergeCell ref="B83:B87"/>
    <mergeCell ref="T623:T627"/>
    <mergeCell ref="B218:B222"/>
    <mergeCell ref="AL423:AL427"/>
    <mergeCell ref="T5:T9"/>
    <mergeCell ref="AL508:AL512"/>
    <mergeCell ref="T303:T307"/>
    <mergeCell ref="T103:T107"/>
    <mergeCell ref="T168:T172"/>
    <mergeCell ref="AL458:AL462"/>
    <mergeCell ref="AL523:AL527"/>
    <mergeCell ref="AL218:AL222"/>
    <mergeCell ref="B373:B377"/>
    <mergeCell ref="T113:T117"/>
    <mergeCell ref="AL363:AL367"/>
    <mergeCell ref="T23:T27"/>
    <mergeCell ref="AL58:AL62"/>
    <mergeCell ref="AL378:AL382"/>
    <mergeCell ref="AL63:AL67"/>
    <mergeCell ref="T308:T312"/>
    <mergeCell ref="B33:B37"/>
    <mergeCell ref="T16:T20"/>
    <mergeCell ref="T283:T287"/>
    <mergeCell ref="AL73:AL77"/>
    <mergeCell ref="AL48:AL52"/>
    <mergeCell ref="B633:B637"/>
    <mergeCell ref="B498:B502"/>
    <mergeCell ref="AL358:AL362"/>
    <mergeCell ref="T608:T612"/>
    <mergeCell ref="B193:B197"/>
    <mergeCell ref="AL398:AL402"/>
    <mergeCell ref="T583:T587"/>
    <mergeCell ref="AL148:AL152"/>
    <mergeCell ref="AL498:AL502"/>
    <mergeCell ref="B353:B357"/>
    <mergeCell ref="AL473:AL477"/>
    <mergeCell ref="B278:B282"/>
    <mergeCell ref="B628:B632"/>
    <mergeCell ref="B603:B607"/>
    <mergeCell ref="B578:B582"/>
    <mergeCell ref="AL238:AL242"/>
    <mergeCell ref="AL303:AL307"/>
    <mergeCell ref="T538:T542"/>
    <mergeCell ref="T513:T517"/>
    <mergeCell ref="B198:B202"/>
    <mergeCell ref="B418:B422"/>
    <mergeCell ref="B483:B487"/>
    <mergeCell ref="T248:T252"/>
    <mergeCell ref="B233:B237"/>
    <mergeCell ref="B651:B655"/>
    <mergeCell ref="AL53:AL57"/>
    <mergeCell ref="T238:T242"/>
    <mergeCell ref="T403:T407"/>
    <mergeCell ref="B588:B592"/>
    <mergeCell ref="AL593:AL597"/>
    <mergeCell ref="AL68:AL72"/>
    <mergeCell ref="B183:B187"/>
    <mergeCell ref="B288:B292"/>
    <mergeCell ref="B348:B352"/>
    <mergeCell ref="AL353:AL357"/>
    <mergeCell ref="T603:T607"/>
    <mergeCell ref="T233:T237"/>
    <mergeCell ref="T298:T302"/>
    <mergeCell ref="AL588:AL592"/>
    <mergeCell ref="B203:B207"/>
    <mergeCell ref="T558:T562"/>
    <mergeCell ref="AL173:AL177"/>
    <mergeCell ref="T358:T362"/>
    <mergeCell ref="B583:B587"/>
    <mergeCell ref="AL443:AL447"/>
    <mergeCell ref="B328:B332"/>
    <mergeCell ref="T118:T122"/>
    <mergeCell ref="B303:B307"/>
    <mergeCell ref="T646:T650"/>
    <mergeCell ref="AL598:AL602"/>
    <mergeCell ref="T633:T637"/>
    <mergeCell ref="B228:B232"/>
    <mergeCell ref="B293:B297"/>
    <mergeCell ref="B88:B92"/>
    <mergeCell ref="T188:T192"/>
    <mergeCell ref="T253:T257"/>
    <mergeCell ref="B438:B442"/>
    <mergeCell ref="AL543:AL547"/>
    <mergeCell ref="AL608:AL612"/>
    <mergeCell ref="B388:B392"/>
    <mergeCell ref="T203:T207"/>
    <mergeCell ref="B133:B137"/>
    <mergeCell ref="T488:T492"/>
    <mergeCell ref="AL88:AL92"/>
    <mergeCell ref="AL253:AL257"/>
    <mergeCell ref="B123:B127"/>
    <mergeCell ref="B433:B437"/>
    <mergeCell ref="AL603:AL607"/>
    <mergeCell ref="B383:B387"/>
    <mergeCell ref="T343:T347"/>
    <mergeCell ref="T318:T322"/>
    <mergeCell ref="B533:B537"/>
    <mergeCell ref="B675:B679"/>
    <mergeCell ref="T33:T37"/>
    <mergeCell ref="AL388:AL392"/>
    <mergeCell ref="AL188:AL192"/>
    <mergeCell ref="B248:B252"/>
    <mergeCell ref="AL108:AL112"/>
    <mergeCell ref="B93:B97"/>
    <mergeCell ref="T448:T452"/>
    <mergeCell ref="T333:T337"/>
    <mergeCell ref="T133:T137"/>
    <mergeCell ref="B518:B522"/>
    <mergeCell ref="T193:T197"/>
    <mergeCell ref="AL488:AL492"/>
    <mergeCell ref="AL548:AL552"/>
    <mergeCell ref="T143:T147"/>
    <mergeCell ref="AL183:AL187"/>
    <mergeCell ref="B243:B247"/>
    <mergeCell ref="T433:T437"/>
    <mergeCell ref="AL198:AL202"/>
    <mergeCell ref="T128:T132"/>
    <mergeCell ref="B38:B42"/>
    <mergeCell ref="AL483:AL487"/>
    <mergeCell ref="T393:T397"/>
    <mergeCell ref="B338:B342"/>
    <mergeCell ref="T58:T62"/>
    <mergeCell ref="AH3:AH4"/>
    <mergeCell ref="B318:B322"/>
    <mergeCell ref="T108:T112"/>
    <mergeCell ref="T83:T87"/>
    <mergeCell ref="B333:B337"/>
    <mergeCell ref="T368:T372"/>
    <mergeCell ref="AL118:AL122"/>
    <mergeCell ref="B618:B622"/>
    <mergeCell ref="AL93:AL97"/>
    <mergeCell ref="T278:T282"/>
    <mergeCell ref="T383:T387"/>
    <mergeCell ref="B313:B317"/>
    <mergeCell ref="B5:B9"/>
    <mergeCell ref="T613:T617"/>
    <mergeCell ref="AL618:AL622"/>
    <mergeCell ref="B488:B492"/>
    <mergeCell ref="B513:B517"/>
    <mergeCell ref="AL168:AL172"/>
    <mergeCell ref="U13:AJ13"/>
    <mergeCell ref="B73:B77"/>
    <mergeCell ref="T363:T367"/>
    <mergeCell ref="T428:T432"/>
    <mergeCell ref="B613:B617"/>
    <mergeCell ref="AL633:AL637"/>
    <mergeCell ref="AL328:AL332"/>
    <mergeCell ref="T578:T582"/>
    <mergeCell ref="AL193:AL197"/>
    <mergeCell ref="T98:T102"/>
    <mergeCell ref="B646:B650"/>
    <mergeCell ref="B43:B47"/>
    <mergeCell ref="T398:T402"/>
    <mergeCell ref="B468:B472"/>
    <mergeCell ref="AL283:AL287"/>
    <mergeCell ref="AL448:AL452"/>
    <mergeCell ref="AL348:AL352"/>
    <mergeCell ref="B641:B645"/>
    <mergeCell ref="B568:B572"/>
    <mergeCell ref="AL43:AL47"/>
    <mergeCell ref="T228:T232"/>
    <mergeCell ref="B543:B547"/>
    <mergeCell ref="T293:T297"/>
    <mergeCell ref="T553:T557"/>
    <mergeCell ref="B463:B467"/>
    <mergeCell ref="AL138:AL142"/>
    <mergeCell ref="AL248:AL252"/>
    <mergeCell ref="T458:T462"/>
    <mergeCell ref="T618:T622"/>
    <mergeCell ref="T651:T655"/>
    <mergeCell ref="AL143:AL147"/>
    <mergeCell ref="AL453:AL457"/>
    <mergeCell ref="B458:B462"/>
    <mergeCell ref="AL438:AL442"/>
    <mergeCell ref="AI3:AI4"/>
    <mergeCell ref="B323:B327"/>
    <mergeCell ref="B273:B277"/>
    <mergeCell ref="T373:T377"/>
    <mergeCell ref="B473:B477"/>
    <mergeCell ref="T641:T645"/>
    <mergeCell ref="T628:T632"/>
    <mergeCell ref="B548:B552"/>
    <mergeCell ref="T183:T187"/>
    <mergeCell ref="AL538:AL542"/>
    <mergeCell ref="B408:B412"/>
    <mergeCell ref="T198:T202"/>
    <mergeCell ref="B128:B132"/>
    <mergeCell ref="AL233:AL237"/>
    <mergeCell ref="T508:T512"/>
    <mergeCell ref="AL298:AL302"/>
    <mergeCell ref="T483:T487"/>
    <mergeCell ref="B103:B107"/>
    <mergeCell ref="B168:B172"/>
    <mergeCell ref="B685:B689"/>
    <mergeCell ref="B623:B627"/>
    <mergeCell ref="T323:T327"/>
    <mergeCell ref="B573:B577"/>
    <mergeCell ref="B258:B262"/>
    <mergeCell ref="AL273:AL277"/>
    <mergeCell ref="AM2:AQ2"/>
    <mergeCell ref="B178:B182"/>
    <mergeCell ref="T533:T537"/>
    <mergeCell ref="B413:B417"/>
    <mergeCell ref="AL418:AL422"/>
    <mergeCell ref="B478:B482"/>
    <mergeCell ref="AL583:AL587"/>
    <mergeCell ref="T243:T247"/>
    <mergeCell ref="T43:T47"/>
    <mergeCell ref="B113:B117"/>
    <mergeCell ref="B173:B177"/>
    <mergeCell ref="T463:T467"/>
    <mergeCell ref="AL153:AL157"/>
    <mergeCell ref="T468:T472"/>
    <mergeCell ref="T528:T532"/>
    <mergeCell ref="T328:T332"/>
    <mergeCell ref="AL128:AL132"/>
    <mergeCell ref="AL413:AL417"/>
    <mergeCell ref="AM14:AT14"/>
    <mergeCell ref="B428:B432"/>
    <mergeCell ref="AL533:AL537"/>
    <mergeCell ref="T218:T222"/>
    <mergeCell ref="B403:B407"/>
    <mergeCell ref="B63:B67"/>
    <mergeCell ref="AL573:AL577"/>
    <mergeCell ref="B268:B272"/>
    <mergeCell ref="T338:T342"/>
    <mergeCell ref="B528:B532"/>
    <mergeCell ref="B58:B62"/>
    <mergeCell ref="B223:B227"/>
    <mergeCell ref="AL428:AL432"/>
    <mergeCell ref="AL228:AL232"/>
    <mergeCell ref="AL203:AL207"/>
    <mergeCell ref="T413:T417"/>
    <mergeCell ref="B508:B512"/>
    <mergeCell ref="T173:T177"/>
    <mergeCell ref="T568:T572"/>
    <mergeCell ref="T563:T567"/>
    <mergeCell ref="AL178:AL182"/>
    <mergeCell ref="AL243:AL247"/>
    <mergeCell ref="B48:B52"/>
    <mergeCell ref="T123:T127"/>
    <mergeCell ref="BD3:BF3"/>
    <mergeCell ref="B21:B22"/>
    <mergeCell ref="AL463:AL467"/>
    <mergeCell ref="B523:B527"/>
    <mergeCell ref="B423:B427"/>
    <mergeCell ref="AL528:AL532"/>
    <mergeCell ref="B53:B57"/>
    <mergeCell ref="B118:B122"/>
    <mergeCell ref="AL223:AL227"/>
    <mergeCell ref="T408:T412"/>
    <mergeCell ref="T473:T477"/>
    <mergeCell ref="AL83:AL87"/>
    <mergeCell ref="C13:R13"/>
    <mergeCell ref="AL368:AL372"/>
    <mergeCell ref="AL433:AL437"/>
    <mergeCell ref="B213:B217"/>
    <mergeCell ref="B378:B382"/>
    <mergeCell ref="AL383:AL387"/>
    <mergeCell ref="T313:T317"/>
    <mergeCell ref="AL78:AL82"/>
    <mergeCell ref="T263:T267"/>
    <mergeCell ref="B503:B507"/>
    <mergeCell ref="AV3:BB3"/>
    <mergeCell ref="B208:B212"/>
  </mergeCells>
  <phoneticPr fontId="27" type="noConversion"/>
  <pageMargins left="0.7" right="0.7" top="0.75" bottom="0.75" header="0.3" footer="0.3"/>
  <pageSetup orientation="portrait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46"/>
  <dimension ref="A1:BF689"/>
  <sheetViews>
    <sheetView workbookViewId="0"/>
  </sheetViews>
  <sheetFormatPr defaultColWidth="9" defaultRowHeight="12" x14ac:dyDescent="0.15"/>
  <cols>
    <col min="1" max="1" width="2.3984375" style="17" bestFit="1" customWidth="1"/>
    <col min="2" max="2" width="9.8984375" style="17" customWidth="1"/>
    <col min="3" max="3" width="9.5" style="8" bestFit="1" customWidth="1"/>
    <col min="4" max="4" width="2.59765625" style="8" bestFit="1" customWidth="1"/>
    <col min="5" max="5" width="9.19921875" style="232" customWidth="1"/>
    <col min="6" max="8" width="9.19921875" style="12" customWidth="1"/>
    <col min="9" max="9" width="10.09765625" style="12" customWidth="1"/>
    <col min="10" max="10" width="9.19921875" style="12" customWidth="1"/>
    <col min="11" max="11" width="7.8984375" style="12" customWidth="1"/>
    <col min="12" max="12" width="8.59765625" style="12" customWidth="1"/>
    <col min="13" max="13" width="8.69921875" style="12" customWidth="1"/>
    <col min="14" max="14" width="3.69921875" style="12" customWidth="1"/>
    <col min="15" max="15" width="3.69921875" style="233" customWidth="1"/>
    <col min="16" max="16" width="9.3984375" style="12" customWidth="1"/>
    <col min="17" max="18" width="9.19921875" style="13" customWidth="1"/>
    <col min="19" max="19" width="4.19921875" style="17" customWidth="1"/>
    <col min="20" max="20" width="11" style="17" customWidth="1"/>
    <col min="21" max="23" width="9.19921875" style="17" customWidth="1"/>
    <col min="24" max="24" width="9.69921875" style="17" customWidth="1"/>
    <col min="25" max="25" width="9.8984375" style="17" customWidth="1"/>
    <col min="26" max="26" width="8.69921875" style="17" customWidth="1"/>
    <col min="27" max="27" width="10.09765625" style="17" bestFit="1" customWidth="1"/>
    <col min="28" max="28" width="10.09765625" style="17" customWidth="1"/>
    <col min="29" max="29" width="11.3984375" style="17" customWidth="1"/>
    <col min="30" max="30" width="9.09765625" style="17" customWidth="1"/>
    <col min="31" max="31" width="8.19921875" style="17" customWidth="1"/>
    <col min="32" max="32" width="3.69921875" style="17" customWidth="1"/>
    <col min="33" max="33" width="3.69921875" style="233" customWidth="1"/>
    <col min="34" max="34" width="7.09765625" style="17" customWidth="1"/>
    <col min="35" max="35" width="7.8984375" style="17" customWidth="1"/>
    <col min="36" max="36" width="9.09765625" style="17" customWidth="1"/>
    <col min="37" max="37" width="3.69921875" style="17" customWidth="1"/>
    <col min="38" max="38" width="8.3984375" style="17" bestFit="1" customWidth="1"/>
    <col min="39" max="39" width="10.69921875" style="17" customWidth="1"/>
    <col min="40" max="40" width="10.3984375" style="17" customWidth="1"/>
    <col min="41" max="41" width="9.8984375" style="17" customWidth="1"/>
    <col min="42" max="42" width="11.3984375" style="17" customWidth="1"/>
    <col min="43" max="43" width="10.5" style="17" customWidth="1"/>
    <col min="44" max="44" width="7" style="17" bestFit="1" customWidth="1"/>
    <col min="45" max="45" width="7.5" style="17" bestFit="1" customWidth="1"/>
    <col min="46" max="46" width="8.19921875" style="17" customWidth="1"/>
    <col min="47" max="47" width="16.19921875" style="17" customWidth="1"/>
    <col min="48" max="49" width="8.5" style="17" bestFit="1" customWidth="1"/>
    <col min="50" max="52" width="7.3984375" style="17" bestFit="1" customWidth="1"/>
    <col min="53" max="53" width="7.3984375" style="17" customWidth="1"/>
    <col min="54" max="54" width="7.3984375" style="17" bestFit="1" customWidth="1"/>
    <col min="55" max="55" width="2.3984375" style="17" customWidth="1"/>
    <col min="56" max="70" width="9" style="17" customWidth="1"/>
    <col min="71" max="16384" width="9" style="17"/>
  </cols>
  <sheetData>
    <row r="1" spans="1:58" ht="12.6" customHeight="1" thickBot="1" x14ac:dyDescent="0.2">
      <c r="A1" s="1" t="s">
        <v>0</v>
      </c>
      <c r="S1" s="1" t="s">
        <v>0</v>
      </c>
      <c r="AK1" s="1" t="s">
        <v>0</v>
      </c>
      <c r="AL1" s="1"/>
      <c r="AP1" s="1" t="s">
        <v>0</v>
      </c>
      <c r="AQ1" s="1"/>
      <c r="AU1" s="1" t="s">
        <v>0</v>
      </c>
    </row>
    <row r="2" spans="1:58" ht="13.5" customHeight="1" thickBot="1" x14ac:dyDescent="0.3">
      <c r="B2" s="143" t="s">
        <v>17</v>
      </c>
      <c r="C2" s="304" t="str">
        <f>CONCATENATE("Summary [ ",'Summary (auto)'!$C$3," ]")</f>
        <v>Summary [ MPEG-151 ]</v>
      </c>
      <c r="D2" s="279"/>
      <c r="E2" s="279"/>
      <c r="F2" s="279"/>
      <c r="G2" s="279"/>
      <c r="H2" s="279"/>
      <c r="I2" s="279"/>
      <c r="J2" s="279"/>
      <c r="K2" s="279"/>
      <c r="L2" s="279"/>
      <c r="M2" s="279"/>
      <c r="N2" s="279"/>
      <c r="O2" s="279"/>
      <c r="P2" s="279"/>
      <c r="Q2" s="279"/>
      <c r="R2" s="280"/>
      <c r="S2" s="206"/>
      <c r="T2" s="143" t="str">
        <f>$B$2</f>
        <v>breakdance_track</v>
      </c>
      <c r="U2" s="293" t="str">
        <f>CONCATENATE("Summary [ ",'Summary (auto)'!$C$4," ]")</f>
        <v>Summary [ my ]</v>
      </c>
      <c r="V2" s="269"/>
      <c r="W2" s="269"/>
      <c r="X2" s="269"/>
      <c r="Y2" s="269"/>
      <c r="Z2" s="269"/>
      <c r="AA2" s="269"/>
      <c r="AB2" s="269"/>
      <c r="AC2" s="269"/>
      <c r="AD2" s="269"/>
      <c r="AE2" s="269"/>
      <c r="AF2" s="269"/>
      <c r="AG2" s="269"/>
      <c r="AH2" s="269"/>
      <c r="AI2" s="269"/>
      <c r="AJ2" s="294"/>
      <c r="AK2" s="208"/>
      <c r="AL2" s="163" t="str">
        <f>$B$2</f>
        <v>breakdance_track</v>
      </c>
      <c r="AM2" s="298" t="s">
        <v>50</v>
      </c>
      <c r="AN2" s="269"/>
      <c r="AO2" s="269"/>
      <c r="AP2" s="269"/>
      <c r="AQ2" s="294"/>
      <c r="AR2" s="39"/>
      <c r="AS2" s="234"/>
      <c r="AT2" s="39"/>
    </row>
    <row r="3" spans="1:58" ht="13.5" customHeight="1" x14ac:dyDescent="0.3">
      <c r="B3" s="157"/>
      <c r="C3" s="211"/>
      <c r="D3" s="95"/>
      <c r="E3" s="235" t="s">
        <v>32</v>
      </c>
      <c r="F3" s="32" t="s">
        <v>51</v>
      </c>
      <c r="G3" s="212" t="s">
        <v>51</v>
      </c>
      <c r="H3" s="212" t="s">
        <v>51</v>
      </c>
      <c r="I3" s="212" t="s">
        <v>51</v>
      </c>
      <c r="J3" s="212" t="s">
        <v>51</v>
      </c>
      <c r="K3" s="212"/>
      <c r="L3" s="212"/>
      <c r="M3" s="212"/>
      <c r="N3" s="212"/>
      <c r="O3" s="236"/>
      <c r="P3" s="300" t="s">
        <v>52</v>
      </c>
      <c r="Q3" s="300" t="s">
        <v>53</v>
      </c>
      <c r="R3" s="306" t="s">
        <v>54</v>
      </c>
      <c r="S3" s="206"/>
      <c r="T3" s="141"/>
      <c r="U3" s="211"/>
      <c r="V3" s="95"/>
      <c r="W3" s="235" t="s">
        <v>32</v>
      </c>
      <c r="X3" s="32" t="s">
        <v>51</v>
      </c>
      <c r="Y3" s="212" t="s">
        <v>51</v>
      </c>
      <c r="Z3" s="212" t="s">
        <v>51</v>
      </c>
      <c r="AA3" s="212" t="s">
        <v>51</v>
      </c>
      <c r="AB3" s="212" t="s">
        <v>51</v>
      </c>
      <c r="AC3" s="212"/>
      <c r="AD3" s="212"/>
      <c r="AE3" s="212"/>
      <c r="AF3" s="212"/>
      <c r="AG3" s="236"/>
      <c r="AH3" s="300" t="s">
        <v>52</v>
      </c>
      <c r="AI3" s="300" t="s">
        <v>53</v>
      </c>
      <c r="AJ3" s="306" t="s">
        <v>54</v>
      </c>
      <c r="AK3" s="208"/>
      <c r="AL3" s="141"/>
      <c r="AM3" s="164"/>
      <c r="AN3" s="164"/>
      <c r="AO3" s="164"/>
      <c r="AP3" s="164"/>
      <c r="AQ3" s="165"/>
      <c r="AR3" s="44"/>
      <c r="AS3" s="52"/>
      <c r="AT3" s="21" t="s">
        <v>55</v>
      </c>
      <c r="AV3" s="295"/>
      <c r="AW3" s="286"/>
      <c r="AX3" s="286"/>
      <c r="AY3" s="286"/>
      <c r="AZ3" s="286"/>
      <c r="BA3" s="286"/>
      <c r="BB3" s="286"/>
      <c r="BD3" s="285"/>
      <c r="BE3" s="286"/>
      <c r="BF3" s="286"/>
    </row>
    <row r="4" spans="1:58" ht="13.5" customHeight="1" thickBot="1" x14ac:dyDescent="0.2">
      <c r="B4" s="142"/>
      <c r="C4" s="208"/>
      <c r="D4" s="34"/>
      <c r="E4" s="237" t="s">
        <v>56</v>
      </c>
      <c r="F4" s="35" t="s">
        <v>30</v>
      </c>
      <c r="G4" s="238" t="s">
        <v>41</v>
      </c>
      <c r="H4" s="238" t="s">
        <v>44</v>
      </c>
      <c r="I4" s="238" t="s">
        <v>47</v>
      </c>
      <c r="J4" s="238" t="s">
        <v>57</v>
      </c>
      <c r="K4" s="238"/>
      <c r="L4" s="120"/>
      <c r="M4" s="120"/>
      <c r="N4" s="93"/>
      <c r="O4" s="238"/>
      <c r="P4" s="273"/>
      <c r="Q4" s="273"/>
      <c r="R4" s="307"/>
      <c r="S4" s="206"/>
      <c r="T4" s="142"/>
      <c r="U4" s="208"/>
      <c r="V4" s="34"/>
      <c r="W4" s="237" t="s">
        <v>56</v>
      </c>
      <c r="X4" s="35" t="s">
        <v>30</v>
      </c>
      <c r="Y4" s="238" t="s">
        <v>41</v>
      </c>
      <c r="Z4" s="238" t="s">
        <v>44</v>
      </c>
      <c r="AA4" s="238" t="s">
        <v>47</v>
      </c>
      <c r="AB4" s="238" t="s">
        <v>57</v>
      </c>
      <c r="AC4" s="238"/>
      <c r="AD4" s="238"/>
      <c r="AE4" s="238"/>
      <c r="AF4" s="93"/>
      <c r="AG4" s="238"/>
      <c r="AH4" s="273"/>
      <c r="AI4" s="273"/>
      <c r="AJ4" s="307"/>
      <c r="AK4" s="206"/>
      <c r="AL4" s="210"/>
      <c r="AM4" s="92" t="s">
        <v>30</v>
      </c>
      <c r="AN4" s="92" t="s">
        <v>41</v>
      </c>
      <c r="AO4" s="92" t="s">
        <v>44</v>
      </c>
      <c r="AP4" s="92" t="s">
        <v>47</v>
      </c>
      <c r="AQ4" s="166" t="s">
        <v>57</v>
      </c>
      <c r="AR4" s="92"/>
      <c r="AS4" s="92"/>
      <c r="AT4" s="92"/>
      <c r="AV4" s="20"/>
      <c r="AW4" s="20"/>
      <c r="AX4" s="20"/>
      <c r="AY4" s="20"/>
      <c r="AZ4" s="20"/>
      <c r="BA4" s="20"/>
      <c r="BB4" s="20"/>
      <c r="BD4" s="8"/>
      <c r="BE4" s="8"/>
      <c r="BF4" s="8"/>
    </row>
    <row r="5" spans="1:58" ht="13.5" customHeight="1" x14ac:dyDescent="0.15">
      <c r="B5" s="301"/>
      <c r="C5" s="27" t="s">
        <v>34</v>
      </c>
      <c r="D5" s="28"/>
      <c r="E5" s="127">
        <f>E23</f>
        <v>141910.76799999998</v>
      </c>
      <c r="F5" s="32">
        <f t="shared" ref="F5:J8" si="0">AVERAGE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29.000747624999999</v>
      </c>
      <c r="G5" s="32">
        <f t="shared" si="0"/>
        <v>33.031665406249999</v>
      </c>
      <c r="H5" s="32">
        <f t="shared" si="0"/>
        <v>0.94407894499999989</v>
      </c>
      <c r="I5" s="92">
        <f t="shared" si="0"/>
        <v>0.96734482218749984</v>
      </c>
      <c r="J5" s="92">
        <f t="shared" si="0"/>
        <v>6.1570458718749992E-2</v>
      </c>
      <c r="K5" s="57"/>
      <c r="L5" s="57"/>
      <c r="M5" s="57"/>
      <c r="N5" s="28"/>
      <c r="O5" s="58"/>
      <c r="P5" s="132">
        <f t="shared" ref="P5:Q8" si="1">P16</f>
        <v>86.546000000000006</v>
      </c>
      <c r="Q5" s="153">
        <f t="shared" si="1"/>
        <v>13.577999999999999</v>
      </c>
      <c r="R5" s="135" t="e">
        <f>AVERAGE(R33,R38,R43,R48,R53,R58,R63,R68,R73,R78,R83,R88,R93,R98,R103,R108,R113,R118,R123,R128,R133,R138,R143,R148,R153,R158,R163,R168,R173,R178,R183,R188,R193,R198,R203,R208,R213,R218,R223,R228,R233,R238,R243,R248,R253,R258,R263,R268,R273,R278,R283,R288,R293,R298,R303,R308,R313,R318,R323,R328,R333,R338,R343,R348,R353,R358,R363,R368,R373,R378,R383,R388,R393,R398,R403,R408,R413,R418,R423,R428,R433,R438,R443,R448,R453,R458,R463,R468,R473,R478,R483,R488,R493,R498,R503,R508,R513,R518,R523,R528,R533,R538,R543,R548,R553,R558,R563,R568,R573,R578,R583,R588,R593,R598,R603,R608,R613,R618,R623,R628,R633)</f>
        <v>#DIV/0!</v>
      </c>
      <c r="S5" s="206"/>
      <c r="T5" s="302"/>
      <c r="U5" s="27" t="s">
        <v>34</v>
      </c>
      <c r="V5" s="28"/>
      <c r="W5" s="128">
        <f>W23</f>
        <v>141914.82399999999</v>
      </c>
      <c r="X5" s="32">
        <f t="shared" ref="X5:AB8" si="2">AVERAGE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29.020435656250001</v>
      </c>
      <c r="Y5" s="32">
        <f t="shared" si="2"/>
        <v>33.042207812500003</v>
      </c>
      <c r="Z5" s="32">
        <f t="shared" si="2"/>
        <v>0.94403817468749995</v>
      </c>
      <c r="AA5" s="92">
        <f t="shared" si="2"/>
        <v>0.96733548218749998</v>
      </c>
      <c r="AB5" s="92">
        <f t="shared" si="2"/>
        <v>6.1621358687499996E-2</v>
      </c>
      <c r="AC5" s="57"/>
      <c r="AD5" s="57"/>
      <c r="AE5" s="57"/>
      <c r="AF5" s="28"/>
      <c r="AG5" s="239"/>
      <c r="AH5" s="132">
        <f t="shared" ref="AH5:AI8" si="3">AH16</f>
        <v>212.53100000000001</v>
      </c>
      <c r="AI5" s="153">
        <f t="shared" si="3"/>
        <v>43.795999999999999</v>
      </c>
      <c r="AJ5" s="135" t="e">
        <f>AVERAGE(AJ33,AJ38,AJ43,AJ48,AJ53,AJ58,AJ63,AJ68,AJ73,AJ78,AJ83,AJ88,AJ93,AJ98,AJ103,AJ108,AJ113,AJ118,AJ123,AJ128,AJ133,AJ138,AJ143,AJ148,AJ153,AJ158,AJ163,AJ168,AJ173,AJ178,AJ183,AJ188,AJ193,AJ198,AJ203,AJ208,AJ213,AJ218,AJ223,AJ228,AJ233,AJ238,AJ243,AJ248,AJ253,AJ258,AJ263,AJ268,AJ273,AJ278,AJ283,AJ288,AJ293,AJ298,AJ303,AJ308,AJ313,AJ318,AJ323,AJ328,AJ333,AJ338,AJ343,AJ348,AJ353,AJ358,AJ363,AJ368,AJ373,AJ378,AJ383,AJ388,AJ393,AJ398,AJ403,AJ408,AJ413,AJ418,AJ423,AJ428,AJ433,AJ438,AJ443,AJ448,AJ453,AJ458,AJ463,AJ468,AJ473,AJ478,AJ483,AJ488,AJ493,AJ498,AJ503,AJ508,AJ513,AJ518,AJ523,AJ528,AJ533,AJ538,AJ543,AJ548,AJ553,AJ558,AJ563,AJ568,AJ573,AJ578,AJ583,AJ588,AJ593,AJ598,AJ603,AJ608,AJ613,AJ618,AJ623,AJ628,AJ633)</f>
        <v>#DIV/0!</v>
      </c>
      <c r="AK5" s="208"/>
      <c r="AL5" s="160"/>
      <c r="AM5" s="240">
        <f>bdrate($E5:$E8,F5:F8,$W5:$W8,X5:X8)</f>
        <v>-8.2822866745135837E-4</v>
      </c>
      <c r="AN5" s="241">
        <f>bdrate($E5:$E8,G5:G8,$W5:$W8,Y5:Y8)</f>
        <v>-6.098166649747272E-4</v>
      </c>
      <c r="AO5" s="241">
        <f>bdrate($E5:$E8,H5:H8,$W5:$W8,Z5:Z8)</f>
        <v>-8.0275651660133285E-5</v>
      </c>
      <c r="AP5" s="241">
        <f>bdrate($E5:$E8,I5:I8,$W5:$W8,AA5:AA8)</f>
        <v>-8.1228186992499118E-4</v>
      </c>
      <c r="AQ5" s="242">
        <f>bdrateInverted($E5:$E8,J5:J8,$W5:$W8,AB5:AB8)</f>
        <v>-1.9344153554712307E-4</v>
      </c>
      <c r="AR5" s="243"/>
      <c r="AS5" s="53"/>
      <c r="AT5" s="21" t="s">
        <v>58</v>
      </c>
      <c r="AV5" s="244"/>
      <c r="AW5" s="244"/>
      <c r="AX5" s="244"/>
      <c r="AY5" s="244"/>
      <c r="AZ5" s="244"/>
      <c r="BA5" s="244"/>
      <c r="BB5" s="244"/>
      <c r="BF5" s="12"/>
    </row>
    <row r="6" spans="1:58" ht="13.5" customHeight="1" x14ac:dyDescent="0.15">
      <c r="B6" s="290"/>
      <c r="C6" s="29" t="s">
        <v>35</v>
      </c>
      <c r="D6" s="30"/>
      <c r="E6" s="158">
        <f>E24</f>
        <v>202496.12</v>
      </c>
      <c r="F6" s="92">
        <f t="shared" si="0"/>
        <v>33.834083249999992</v>
      </c>
      <c r="G6" s="92">
        <f t="shared" si="0"/>
        <v>37.327720218750002</v>
      </c>
      <c r="H6" s="92">
        <f t="shared" si="0"/>
        <v>0.97649166562499989</v>
      </c>
      <c r="I6" s="92">
        <f t="shared" si="0"/>
        <v>0.98496578031249982</v>
      </c>
      <c r="J6" s="92">
        <f t="shared" si="0"/>
        <v>2.7953798187500004E-2</v>
      </c>
      <c r="K6" s="58"/>
      <c r="L6" s="58"/>
      <c r="M6" s="58"/>
      <c r="N6" s="30"/>
      <c r="O6" s="58"/>
      <c r="P6" s="132">
        <f t="shared" si="1"/>
        <v>87.781000000000006</v>
      </c>
      <c r="Q6" s="132">
        <f t="shared" si="1"/>
        <v>14.531000000000001</v>
      </c>
      <c r="R6" s="135" t="e">
        <f>AVERAGE(R34,R39,R44,R49,R54,R59,R64,R69,R74,R79,R84,R89,R94,R99,R104,R109,R114,R119,R124,R129,R134,R139,R144,R149,R154,R159,R164,R169,R174,R179,R184,R189,R194,R199,R204,R209,R214,R219,R224,R229,R234,R239,R244,R249,R254,R259,R264,R269,R274,R279,R284,R289,R294,R299,R304,R309,R314,R319,R324,R329,R334,R339,R344,R349,R354,R359,R364,R369,R374,R379,R384,R389,R394,R399,R404,R409,R414,R419,R424,R429,R434,R439,R444,R449,R454,R459,R464,R469,R474,R479,R484,R489,R494,R499,R504,R509,R514,R519,R524,R529,R534,R539,R544,R549,R554,R559,R564,R569,R574,R579,R584,R589,R594,R599,R604,R609,R614,R619,R624,R629,R634)</f>
        <v>#DIV/0!</v>
      </c>
      <c r="S6" s="206"/>
      <c r="T6" s="290"/>
      <c r="U6" s="29" t="s">
        <v>35</v>
      </c>
      <c r="V6" s="30"/>
      <c r="W6" s="129">
        <f>W24</f>
        <v>202502.61600000001</v>
      </c>
      <c r="X6" s="92">
        <f t="shared" si="2"/>
        <v>33.838782875</v>
      </c>
      <c r="Y6" s="92">
        <f t="shared" si="2"/>
        <v>37.336718843750006</v>
      </c>
      <c r="Z6" s="92">
        <f t="shared" si="2"/>
        <v>0.9765058218749999</v>
      </c>
      <c r="AA6" s="92">
        <f t="shared" si="2"/>
        <v>0.98501526937499995</v>
      </c>
      <c r="AB6" s="92">
        <f t="shared" si="2"/>
        <v>2.7921018437499997E-2</v>
      </c>
      <c r="AC6" s="58"/>
      <c r="AD6" s="58"/>
      <c r="AE6" s="58"/>
      <c r="AF6" s="30"/>
      <c r="AG6" s="239"/>
      <c r="AH6" s="132">
        <f t="shared" si="3"/>
        <v>213.59299999999999</v>
      </c>
      <c r="AI6" s="132">
        <f t="shared" si="3"/>
        <v>45.125</v>
      </c>
      <c r="AJ6" s="135" t="e">
        <f>AVERAGE(AJ34,AJ39,AJ44,AJ49,AJ54,AJ59,AJ64,AJ69,AJ74,AJ79,AJ84,AJ89,AJ94,AJ99,AJ104,AJ109,AJ114,AJ119,AJ124,AJ129,AJ134,AJ139,AJ144,AJ149,AJ154,AJ159,AJ164,AJ169,AJ174,AJ179,AJ184,AJ189,AJ194,AJ199,AJ204,AJ209,AJ214,AJ219,AJ224,AJ229,AJ234,AJ239,AJ244,AJ249,AJ254,AJ259,AJ264,AJ269,AJ274,AJ279,AJ284,AJ289,AJ294,AJ299,AJ304,AJ309,AJ314,AJ319,AJ324,AJ329,AJ334,AJ339,AJ344,AJ349,AJ354,AJ359,AJ364,AJ369,AJ374,AJ379,AJ384,AJ389,AJ394,AJ399,AJ404,AJ409,AJ414,AJ419,AJ424,AJ429,AJ434,AJ439,AJ444,AJ449,AJ454,AJ459,AJ464,AJ469,AJ474,AJ479,AJ484,AJ489,AJ494,AJ499,AJ504,AJ509,AJ514,AJ519,AJ524,AJ529,AJ534,AJ539,AJ544,AJ549,AJ554,AJ559,AJ564,AJ569,AJ574,AJ579,AJ584,AJ589,AJ594,AJ599,AJ604,AJ609,AJ614,AJ619,AJ624,AJ629,AJ634)</f>
        <v>#DIV/0!</v>
      </c>
      <c r="AK6" s="208"/>
      <c r="AL6" s="160"/>
      <c r="AM6" s="245"/>
      <c r="AN6" s="246"/>
      <c r="AO6" s="161"/>
      <c r="AP6" s="161"/>
      <c r="AQ6" s="45"/>
      <c r="AR6" s="243"/>
      <c r="AS6" s="243"/>
      <c r="AT6" s="38"/>
      <c r="AV6" s="244"/>
      <c r="AW6" s="244"/>
      <c r="AX6" s="9"/>
      <c r="AY6" s="244"/>
      <c r="AZ6" s="244"/>
      <c r="BA6" s="244"/>
      <c r="BB6" s="9"/>
      <c r="BF6" s="12"/>
    </row>
    <row r="7" spans="1:58" ht="12.75" customHeight="1" x14ac:dyDescent="0.15">
      <c r="B7" s="290"/>
      <c r="C7" s="29" t="s">
        <v>36</v>
      </c>
      <c r="D7" s="30"/>
      <c r="E7" s="158">
        <f>E25</f>
        <v>284924.26400000002</v>
      </c>
      <c r="F7" s="92">
        <f t="shared" si="0"/>
        <v>39.374738125</v>
      </c>
      <c r="G7" s="92">
        <f t="shared" si="0"/>
        <v>42.662468718749999</v>
      </c>
      <c r="H7" s="92">
        <f t="shared" si="0"/>
        <v>0.99114766374999974</v>
      </c>
      <c r="I7" s="92">
        <f t="shared" si="0"/>
        <v>0.99413905843750006</v>
      </c>
      <c r="J7" s="92">
        <f t="shared" si="0"/>
        <v>1.084038425E-2</v>
      </c>
      <c r="K7" s="58"/>
      <c r="L7" s="58"/>
      <c r="M7" s="58"/>
      <c r="N7" s="30"/>
      <c r="O7" s="58"/>
      <c r="P7" s="132">
        <f t="shared" si="1"/>
        <v>88.625</v>
      </c>
      <c r="Q7" s="132">
        <f t="shared" si="1"/>
        <v>15.920999999999999</v>
      </c>
      <c r="R7" s="135" t="e">
        <f>AVERAGE(R35,R40,R45,R50,R55,R60,R65,R70,R75,R80,R85,R90,R95,R100,R105,R110,R115,R120,R125,R130,R135,R140,R145,R150,R155,R160,R165,R170,R175,R180,R185,R190,R195,R200,R205,R210,R215,R220,R225,R230,R235,R240,R245,R250,R255,R260,R265,R270,R275,R280,R285,R290,R295,R300,R305,R310,R315,R320,R325,R330,R335,R340,R345,R350,R355,R360,R365,R370,R375,R380,R385,R390,R395,R400,R405,R410,R415,R420,R425,R430,R435,R440,R445,R450,R455,R460,R465,R470,R475,R480,R485,R490,R495,R500,R505,R510,R515,R520,R525,R530,R535,R540,R545,R550,R555,R560,R565,R570,R575,R580,R585,R590,R595,R600,R605,R610,R615,R620,R625,R630,R635)</f>
        <v>#DIV/0!</v>
      </c>
      <c r="S7" s="206"/>
      <c r="T7" s="290"/>
      <c r="U7" s="29" t="s">
        <v>36</v>
      </c>
      <c r="V7" s="30"/>
      <c r="W7" s="129">
        <f>W25</f>
        <v>284931.51199999999</v>
      </c>
      <c r="X7" s="92">
        <f t="shared" si="2"/>
        <v>39.394391218750009</v>
      </c>
      <c r="Y7" s="92">
        <f t="shared" si="2"/>
        <v>42.674885156249992</v>
      </c>
      <c r="Z7" s="92">
        <f t="shared" si="2"/>
        <v>0.99114845124999973</v>
      </c>
      <c r="AA7" s="92">
        <f t="shared" si="2"/>
        <v>0.99413948249999984</v>
      </c>
      <c r="AB7" s="92">
        <f t="shared" si="2"/>
        <v>1.0848230296875001E-2</v>
      </c>
      <c r="AC7" s="58"/>
      <c r="AD7" s="58"/>
      <c r="AE7" s="58"/>
      <c r="AF7" s="30"/>
      <c r="AG7" s="239"/>
      <c r="AH7" s="132">
        <f t="shared" si="3"/>
        <v>214.71799999999999</v>
      </c>
      <c r="AI7" s="132">
        <f t="shared" si="3"/>
        <v>46.484000000000002</v>
      </c>
      <c r="AJ7" s="135" t="e">
        <f>AVERAGE(AJ35,AJ40,AJ45,AJ50,AJ55,AJ60,AJ65,AJ70,AJ75,AJ80,AJ85,AJ90,AJ95,AJ100,AJ105,AJ110,AJ115,AJ120,AJ125,AJ130,AJ135,AJ140,AJ145,AJ150,AJ155,AJ160,AJ165,AJ170,AJ175,AJ180,AJ185,AJ190,AJ195,AJ200,AJ205,AJ210,AJ215,AJ220,AJ225,AJ230,AJ235,AJ240,AJ245,AJ250,AJ255,AJ260,AJ265,AJ270,AJ275,AJ280,AJ285,AJ290,AJ295,AJ300,AJ305,AJ310,AJ315,AJ320,AJ325,AJ330,AJ335,AJ340,AJ345,AJ350,AJ355,AJ360,AJ365,AJ370,AJ375,AJ380,AJ385,AJ390,AJ395,AJ400,AJ405,AJ410,AJ415,AJ420,AJ425,AJ430,AJ435,AJ440,AJ445,AJ450,AJ455,AJ460,AJ465,AJ470,AJ475,AJ480,AJ485,AJ490,AJ495,AJ500,AJ505,AJ510,AJ515,AJ520,AJ525,AJ530,AJ535,AJ540,AJ545,AJ550,AJ555,AJ560,AJ565,AJ570,AJ575,AJ580,AJ585,AJ590,AJ595,AJ600,AJ605,AJ610,AJ615,AJ620,AJ625,AJ630,AJ635)</f>
        <v>#DIV/0!</v>
      </c>
      <c r="AK7" s="208"/>
      <c r="AL7" s="160"/>
      <c r="AM7" s="245"/>
      <c r="AN7" s="246"/>
      <c r="AO7" s="161"/>
      <c r="AP7" s="161"/>
      <c r="AQ7" s="45"/>
      <c r="AR7" s="243"/>
      <c r="AS7" s="54"/>
      <c r="AT7" s="21" t="s">
        <v>59</v>
      </c>
      <c r="AV7" s="244"/>
      <c r="AW7" s="244"/>
      <c r="AX7" s="9"/>
      <c r="AY7" s="244"/>
      <c r="AZ7" s="244"/>
      <c r="BA7" s="244"/>
      <c r="BB7" s="9"/>
      <c r="BF7" s="12"/>
    </row>
    <row r="8" spans="1:58" ht="12.75" customHeight="1" x14ac:dyDescent="0.15">
      <c r="B8" s="290"/>
      <c r="C8" s="29" t="s">
        <v>38</v>
      </c>
      <c r="D8" s="30"/>
      <c r="E8" s="158">
        <f>E26</f>
        <v>388262.02400000003</v>
      </c>
      <c r="F8" s="92">
        <f t="shared" si="0"/>
        <v>43.518480624999995</v>
      </c>
      <c r="G8" s="92">
        <f t="shared" si="0"/>
        <v>46.466369468749996</v>
      </c>
      <c r="H8" s="92">
        <f t="shared" si="0"/>
        <v>0.99533274031249974</v>
      </c>
      <c r="I8" s="92">
        <f t="shared" si="0"/>
        <v>0.99712737093749981</v>
      </c>
      <c r="J8" s="92">
        <f t="shared" si="0"/>
        <v>4.6943860500000016E-3</v>
      </c>
      <c r="K8" s="58"/>
      <c r="L8" s="58"/>
      <c r="M8" s="58"/>
      <c r="N8" s="30"/>
      <c r="O8" s="58"/>
      <c r="P8" s="132">
        <f t="shared" si="1"/>
        <v>88.453000000000003</v>
      </c>
      <c r="Q8" s="132">
        <f t="shared" si="1"/>
        <v>17.265000000000001</v>
      </c>
      <c r="R8" s="135" t="e">
        <f>AVERAGE(R36,R41,R46,R51,R56,R61,R66,R71,R76,R81,R86,R91,R96,R101,R106,R111,R116,R121,R126,R131,R136,R141,R146,R151,R156,R161,R166,R171,R176,R181,R186,R191,R196,R201,R206,R211,R216,R221,R226,R231,R236,R241,R246,R251,R256,R261,R266,R271,R276,R281,R286,R291,R296,R301,R306,R311,R316,R321,R326,R331,R336,R341,R346,R351,R356,R361,R366,R371,R376,R381,R386,R391,R396,R401,R406,R411,R416,R421,R426,R431,R436,R441,R446,R451,R456,R461,R466,R471,R476,R481,R486,R491,R496,R501,R506,R511,R516,R521,R526,R531,R536,R541,R546,R551,R556,R561,R566,R571,R576,R581,R586,R591,R596,R601,R606,R611,R616,R621,R626,R631,R636)</f>
        <v>#DIV/0!</v>
      </c>
      <c r="S8" s="206"/>
      <c r="T8" s="290"/>
      <c r="U8" s="29" t="s">
        <v>38</v>
      </c>
      <c r="V8" s="30"/>
      <c r="W8" s="129">
        <f>W26</f>
        <v>388268.45600000001</v>
      </c>
      <c r="X8" s="92">
        <f t="shared" si="2"/>
        <v>43.525386187499997</v>
      </c>
      <c r="Y8" s="92">
        <f t="shared" si="2"/>
        <v>46.459103500000005</v>
      </c>
      <c r="Z8" s="92">
        <f t="shared" si="2"/>
        <v>0.99533430375000032</v>
      </c>
      <c r="AA8" s="92">
        <f t="shared" si="2"/>
        <v>0.99712701656249991</v>
      </c>
      <c r="AB8" s="92">
        <f t="shared" si="2"/>
        <v>4.6780072062500002E-3</v>
      </c>
      <c r="AC8" s="58"/>
      <c r="AD8" s="58"/>
      <c r="AE8" s="58"/>
      <c r="AF8" s="30"/>
      <c r="AG8" s="239"/>
      <c r="AH8" s="132">
        <f t="shared" si="3"/>
        <v>217.03100000000001</v>
      </c>
      <c r="AI8" s="132">
        <f t="shared" si="3"/>
        <v>48.125</v>
      </c>
      <c r="AJ8" s="135" t="e">
        <f>AVERAGE(AJ36,AJ41,AJ46,AJ51,AJ56,AJ61,AJ66,AJ71,AJ76,AJ81,AJ86,AJ91,AJ96,AJ101,AJ106,AJ111,AJ116,AJ121,AJ126,AJ131,AJ136,AJ141,AJ146,AJ151,AJ156,AJ161,AJ166,AJ171,AJ176,AJ181,AJ186,AJ191,AJ196,AJ201,AJ206,AJ211,AJ216,AJ221,AJ226,AJ231,AJ236,AJ241,AJ246,AJ251,AJ256,AJ261,AJ266,AJ271,AJ276,AJ281,AJ286,AJ291,AJ296,AJ301,AJ306,AJ311,AJ316,AJ321,AJ326,AJ331,AJ336,AJ341,AJ346,AJ351,AJ356,AJ361,AJ366,AJ371,AJ376,AJ381,AJ386,AJ391,AJ396,AJ401,AJ406,AJ411,AJ416,AJ421,AJ426,AJ431,AJ436,AJ441,AJ446,AJ451,AJ456,AJ461,AJ466,AJ471,AJ476,AJ481,AJ486,AJ491,AJ496,AJ501,AJ506,AJ511,AJ516,AJ521,AJ526,AJ531,AJ536,AJ541,AJ546,AJ551,AJ556,AJ561,AJ566,AJ571,AJ576,AJ581,AJ586,AJ591,AJ596,AJ601,AJ606,AJ611,AJ616,AJ621,AJ626,AJ631,AJ636)</f>
        <v>#DIV/0!</v>
      </c>
      <c r="AK8" s="208"/>
      <c r="AL8" s="160"/>
      <c r="AM8" s="46"/>
      <c r="AN8" s="161"/>
      <c r="AO8" s="161"/>
      <c r="AP8" s="161"/>
      <c r="AQ8" s="45"/>
      <c r="AR8" s="38"/>
      <c r="AV8" s="9"/>
      <c r="AW8" s="9"/>
      <c r="AX8" s="9"/>
      <c r="AY8" s="9"/>
      <c r="AZ8" s="9"/>
      <c r="BA8" s="9"/>
      <c r="BB8" s="9"/>
      <c r="BF8" s="12"/>
    </row>
    <row r="9" spans="1:58" ht="12.75" customHeight="1" thickBot="1" x14ac:dyDescent="0.2">
      <c r="B9" s="291"/>
      <c r="C9" s="31"/>
      <c r="D9" s="37"/>
      <c r="E9" s="181"/>
      <c r="F9" s="60"/>
      <c r="G9" s="60"/>
      <c r="H9" s="60"/>
      <c r="I9" s="60"/>
      <c r="J9" s="60"/>
      <c r="K9" s="60"/>
      <c r="L9" s="60"/>
      <c r="M9" s="60"/>
      <c r="N9" s="37"/>
      <c r="O9" s="60"/>
      <c r="P9" s="171"/>
      <c r="Q9" s="171"/>
      <c r="R9" s="182"/>
      <c r="S9" s="206"/>
      <c r="T9" s="290"/>
      <c r="U9" s="29"/>
      <c r="V9" s="30"/>
      <c r="W9" s="183"/>
      <c r="X9" s="60"/>
      <c r="Y9" s="60"/>
      <c r="Z9" s="60"/>
      <c r="AA9" s="60"/>
      <c r="AB9" s="60"/>
      <c r="AC9" s="58"/>
      <c r="AD9" s="58"/>
      <c r="AE9" s="58"/>
      <c r="AF9" s="30"/>
      <c r="AG9" s="239"/>
      <c r="AH9" s="171"/>
      <c r="AI9" s="171"/>
      <c r="AJ9" s="182"/>
      <c r="AK9" s="208"/>
      <c r="AL9" s="160"/>
      <c r="AM9" s="47"/>
      <c r="AN9" s="152"/>
      <c r="AO9" s="152"/>
      <c r="AP9" s="152"/>
      <c r="AQ9" s="48"/>
      <c r="AR9" s="208"/>
      <c r="AS9" s="208"/>
      <c r="AT9" s="208"/>
      <c r="BF9" s="12"/>
    </row>
    <row r="10" spans="1:58" ht="13.5" customHeight="1" thickBot="1" x14ac:dyDescent="0.2">
      <c r="B10" s="155" t="s">
        <v>60</v>
      </c>
      <c r="C10" s="138"/>
      <c r="D10" s="138"/>
      <c r="E10" s="247"/>
      <c r="F10" s="139"/>
      <c r="G10" s="139"/>
      <c r="H10" s="139"/>
      <c r="I10" s="139"/>
      <c r="J10" s="139"/>
      <c r="K10" s="139"/>
      <c r="L10" s="138"/>
      <c r="M10" s="140"/>
      <c r="N10" s="140"/>
      <c r="O10" s="248"/>
      <c r="P10" s="156">
        <f>GEOMEAN(P5:P8)</f>
        <v>87.847434919002794</v>
      </c>
      <c r="Q10" s="156">
        <f>GEOMEAN(Q5:Q8)</f>
        <v>15.260440082422519</v>
      </c>
      <c r="R10" s="136" t="e">
        <f>AVERAGE(R5:R8)</f>
        <v>#DIV/0!</v>
      </c>
      <c r="S10" s="206"/>
      <c r="T10" s="155" t="s">
        <v>60</v>
      </c>
      <c r="U10" s="138"/>
      <c r="V10" s="138"/>
      <c r="W10" s="247"/>
      <c r="X10" s="139"/>
      <c r="Y10" s="139"/>
      <c r="Z10" s="139"/>
      <c r="AA10" s="139"/>
      <c r="AB10" s="139"/>
      <c r="AC10" s="139"/>
      <c r="AD10" s="138"/>
      <c r="AE10" s="140"/>
      <c r="AF10" s="140"/>
      <c r="AG10" s="248"/>
      <c r="AH10" s="156">
        <f>GEOMEAN(AH5:AH8)</f>
        <v>214.46176778429441</v>
      </c>
      <c r="AI10" s="156">
        <f>GEOMEAN(AI5:AI8)</f>
        <v>45.854448477594588</v>
      </c>
      <c r="AJ10" s="136" t="e">
        <f>AVERAGE(AJ5:AJ8)</f>
        <v>#DIV/0!</v>
      </c>
      <c r="AK10" s="208"/>
      <c r="AL10" s="162"/>
      <c r="AM10" s="49"/>
      <c r="AN10" s="50"/>
      <c r="AO10" s="50"/>
      <c r="AP10" s="50"/>
      <c r="AQ10" s="51"/>
      <c r="AR10" s="208"/>
      <c r="AS10" s="208"/>
      <c r="AT10" s="208"/>
      <c r="BF10" s="12"/>
    </row>
    <row r="11" spans="1:58" ht="13.5" customHeight="1" x14ac:dyDescent="0.15">
      <c r="B11" s="206"/>
      <c r="C11" s="206"/>
      <c r="D11" s="206"/>
      <c r="E11" s="249"/>
      <c r="F11" s="92"/>
      <c r="G11" s="92"/>
      <c r="H11" s="92"/>
      <c r="I11" s="92"/>
      <c r="J11" s="92"/>
      <c r="K11" s="92"/>
      <c r="L11" s="206"/>
      <c r="M11" s="93"/>
      <c r="N11" s="93"/>
      <c r="O11" s="250"/>
      <c r="P11" s="92"/>
      <c r="Q11" s="92"/>
      <c r="R11" s="132"/>
      <c r="S11" s="206"/>
      <c r="T11" s="206"/>
      <c r="U11" s="206"/>
      <c r="V11" s="206"/>
      <c r="W11" s="249"/>
      <c r="X11" s="92"/>
      <c r="Y11" s="92"/>
      <c r="Z11" s="92"/>
      <c r="AA11" s="92"/>
      <c r="AB11" s="92"/>
      <c r="AC11" s="92"/>
      <c r="AD11" s="206"/>
      <c r="AE11" s="93"/>
      <c r="AF11" s="93"/>
      <c r="AG11" s="250"/>
      <c r="AH11" s="92"/>
      <c r="AI11" s="92"/>
      <c r="AJ11" s="132"/>
      <c r="AK11" s="208"/>
      <c r="AL11" s="208"/>
      <c r="AM11" s="208"/>
      <c r="AN11" s="208"/>
      <c r="AO11" s="208"/>
      <c r="AP11" s="208"/>
      <c r="AQ11" s="208"/>
      <c r="AR11" s="208"/>
      <c r="AS11" s="208"/>
      <c r="AT11" s="208"/>
      <c r="BF11" s="12"/>
    </row>
    <row r="12" spans="1:58" ht="13.5" customHeight="1" thickBot="1" x14ac:dyDescent="0.2">
      <c r="B12" s="206"/>
      <c r="C12" s="206"/>
      <c r="D12" s="206"/>
      <c r="E12" s="249"/>
      <c r="F12" s="92"/>
      <c r="G12" s="92"/>
      <c r="H12" s="92"/>
      <c r="I12" s="92"/>
      <c r="J12" s="92"/>
      <c r="K12" s="92"/>
      <c r="L12" s="206"/>
      <c r="M12" s="93"/>
      <c r="N12" s="93"/>
      <c r="O12" s="250"/>
      <c r="P12" s="92"/>
      <c r="Q12" s="92"/>
      <c r="R12" s="132"/>
      <c r="S12" s="206"/>
      <c r="T12" s="206"/>
      <c r="U12" s="206"/>
      <c r="V12" s="206"/>
      <c r="W12" s="249"/>
      <c r="X12" s="92"/>
      <c r="Y12" s="92"/>
      <c r="Z12" s="92"/>
      <c r="AA12" s="92"/>
      <c r="AB12" s="92"/>
      <c r="AC12" s="92"/>
      <c r="AD12" s="206"/>
      <c r="AE12" s="93"/>
      <c r="AF12" s="93"/>
      <c r="AG12" s="250"/>
      <c r="AH12" s="92"/>
      <c r="AI12" s="92"/>
      <c r="AJ12" s="132"/>
      <c r="AK12" s="208"/>
      <c r="AL12" s="208"/>
      <c r="AM12" s="208"/>
      <c r="AN12" s="208"/>
      <c r="AO12" s="208"/>
      <c r="AP12" s="208"/>
      <c r="AQ12" s="208"/>
      <c r="AR12" s="208"/>
      <c r="AS12" s="208"/>
      <c r="AT12" s="208"/>
      <c r="BF12" s="12"/>
    </row>
    <row r="13" spans="1:58" ht="16.2" customHeight="1" thickBot="1" x14ac:dyDescent="0.3">
      <c r="B13" s="151"/>
      <c r="C13" s="293" t="str">
        <f>CONCATENATE("Encoding/Decoding [ ",'Summary (auto)'!$C$3," ]")</f>
        <v>Encoding/Decoding [ MPEG-151 ]</v>
      </c>
      <c r="D13" s="269"/>
      <c r="E13" s="269"/>
      <c r="F13" s="269"/>
      <c r="G13" s="269"/>
      <c r="H13" s="269"/>
      <c r="I13" s="269"/>
      <c r="J13" s="269"/>
      <c r="K13" s="269"/>
      <c r="L13" s="269"/>
      <c r="M13" s="269"/>
      <c r="N13" s="269"/>
      <c r="O13" s="269"/>
      <c r="P13" s="269"/>
      <c r="Q13" s="269"/>
      <c r="R13" s="294"/>
      <c r="T13" s="23"/>
      <c r="U13" s="293" t="str">
        <f>CONCATENATE("Encoding [ ",'Summary (auto)'!$C$4," ]")</f>
        <v>Encoding [ my ]</v>
      </c>
      <c r="V13" s="269"/>
      <c r="W13" s="269"/>
      <c r="X13" s="269"/>
      <c r="Y13" s="269"/>
      <c r="Z13" s="269"/>
      <c r="AA13" s="269"/>
      <c r="AB13" s="269"/>
      <c r="AC13" s="269"/>
      <c r="AD13" s="269"/>
      <c r="AE13" s="269"/>
      <c r="AF13" s="269"/>
      <c r="AG13" s="269"/>
      <c r="AH13" s="269"/>
      <c r="AI13" s="269"/>
      <c r="AJ13" s="294"/>
    </row>
    <row r="14" spans="1:58" ht="15.6" customHeight="1" x14ac:dyDescent="0.25">
      <c r="B14" s="157"/>
      <c r="C14" s="103"/>
      <c r="D14" s="103"/>
      <c r="E14" s="251" t="s">
        <v>61</v>
      </c>
      <c r="F14" s="137" t="s">
        <v>62</v>
      </c>
      <c r="G14" s="137" t="s">
        <v>63</v>
      </c>
      <c r="H14" s="137" t="s">
        <v>64</v>
      </c>
      <c r="I14" s="137" t="s">
        <v>65</v>
      </c>
      <c r="J14" s="137" t="s">
        <v>66</v>
      </c>
      <c r="K14" s="137" t="s">
        <v>67</v>
      </c>
      <c r="L14" s="137" t="s">
        <v>68</v>
      </c>
      <c r="M14" s="104" t="s">
        <v>69</v>
      </c>
      <c r="N14" s="104"/>
      <c r="O14" s="252"/>
      <c r="P14" s="104"/>
      <c r="Q14" s="105"/>
      <c r="R14" s="106"/>
      <c r="S14" s="208"/>
      <c r="T14" s="157"/>
      <c r="U14" s="103"/>
      <c r="V14" s="103"/>
      <c r="W14" s="251" t="s">
        <v>61</v>
      </c>
      <c r="X14" s="137" t="s">
        <v>62</v>
      </c>
      <c r="Y14" s="137" t="s">
        <v>63</v>
      </c>
      <c r="Z14" s="137" t="s">
        <v>64</v>
      </c>
      <c r="AA14" s="137" t="s">
        <v>65</v>
      </c>
      <c r="AB14" s="137" t="s">
        <v>66</v>
      </c>
      <c r="AC14" s="137" t="s">
        <v>67</v>
      </c>
      <c r="AD14" s="137" t="s">
        <v>68</v>
      </c>
      <c r="AE14" s="104" t="s">
        <v>69</v>
      </c>
      <c r="AF14" s="104"/>
      <c r="AG14" s="252"/>
      <c r="AH14" s="104"/>
      <c r="AI14" s="105"/>
      <c r="AJ14" s="106"/>
      <c r="AK14" s="208"/>
      <c r="AL14" s="208"/>
      <c r="AM14" s="296"/>
      <c r="AN14" s="286"/>
      <c r="AO14" s="286"/>
      <c r="AP14" s="286"/>
      <c r="AQ14" s="286"/>
      <c r="AR14" s="286"/>
      <c r="AS14" s="286"/>
      <c r="AT14" s="286"/>
      <c r="AV14" s="285"/>
      <c r="AW14" s="286"/>
      <c r="AX14" s="286"/>
      <c r="BB14" s="209"/>
      <c r="BC14" s="209"/>
    </row>
    <row r="15" spans="1:58" s="8" customFormat="1" ht="16.2" customHeight="1" thickBot="1" x14ac:dyDescent="0.3">
      <c r="B15" s="150"/>
      <c r="C15" s="34"/>
      <c r="D15" s="34"/>
      <c r="E15" s="237" t="s">
        <v>56</v>
      </c>
      <c r="F15" s="237" t="s">
        <v>56</v>
      </c>
      <c r="G15" s="237" t="s">
        <v>56</v>
      </c>
      <c r="H15" s="237" t="s">
        <v>56</v>
      </c>
      <c r="I15" s="237" t="s">
        <v>56</v>
      </c>
      <c r="J15" s="237" t="s">
        <v>56</v>
      </c>
      <c r="K15" s="237" t="s">
        <v>56</v>
      </c>
      <c r="L15" s="237" t="s">
        <v>56</v>
      </c>
      <c r="M15" s="237" t="s">
        <v>56</v>
      </c>
      <c r="N15" s="35"/>
      <c r="O15" s="238"/>
      <c r="P15" s="213" t="s">
        <v>52</v>
      </c>
      <c r="Q15" s="213" t="s">
        <v>53</v>
      </c>
      <c r="R15" s="36"/>
      <c r="S15" s="206"/>
      <c r="T15" s="150"/>
      <c r="U15" s="34"/>
      <c r="V15" s="34"/>
      <c r="W15" s="237" t="s">
        <v>56</v>
      </c>
      <c r="X15" s="237" t="s">
        <v>56</v>
      </c>
      <c r="Y15" s="237" t="s">
        <v>56</v>
      </c>
      <c r="Z15" s="237" t="s">
        <v>56</v>
      </c>
      <c r="AA15" s="237" t="s">
        <v>56</v>
      </c>
      <c r="AB15" s="237" t="s">
        <v>56</v>
      </c>
      <c r="AC15" s="237" t="s">
        <v>56</v>
      </c>
      <c r="AD15" s="237" t="s">
        <v>56</v>
      </c>
      <c r="AE15" s="237" t="s">
        <v>56</v>
      </c>
      <c r="AF15" s="35"/>
      <c r="AG15" s="238"/>
      <c r="AH15" s="213" t="s">
        <v>52</v>
      </c>
      <c r="AI15" s="213" t="s">
        <v>53</v>
      </c>
      <c r="AJ15" s="36"/>
      <c r="AK15" s="206"/>
      <c r="AL15" s="206"/>
      <c r="AM15" s="92"/>
      <c r="AN15" s="92"/>
      <c r="AO15" s="92"/>
      <c r="AP15" s="206"/>
      <c r="AQ15" s="206"/>
      <c r="AR15" s="206"/>
      <c r="AS15" s="206"/>
      <c r="AT15" s="206"/>
      <c r="AZ15" s="17"/>
      <c r="BA15" s="17"/>
      <c r="BB15" s="209"/>
      <c r="BC15" s="209"/>
    </row>
    <row r="16" spans="1:58" ht="12.75" customHeight="1" x14ac:dyDescent="0.25">
      <c r="B16" s="303"/>
      <c r="C16" s="27" t="s">
        <v>34</v>
      </c>
      <c r="D16" s="28"/>
      <c r="E16" s="130">
        <v>27586.312000000002</v>
      </c>
      <c r="F16" s="168">
        <v>23653.112000000001</v>
      </c>
      <c r="G16" s="168">
        <v>13516.647999999999</v>
      </c>
      <c r="H16" s="168">
        <v>5112.1040000000003</v>
      </c>
      <c r="I16" s="168">
        <v>1575.336</v>
      </c>
      <c r="J16" s="168">
        <v>37392.712</v>
      </c>
      <c r="K16" s="62">
        <v>25041.736000000001</v>
      </c>
      <c r="L16" s="62">
        <v>8032.808</v>
      </c>
      <c r="M16" s="62">
        <v>23.2</v>
      </c>
      <c r="N16" s="57"/>
      <c r="O16" s="253"/>
      <c r="P16" s="131">
        <v>86.546000000000006</v>
      </c>
      <c r="Q16" s="131">
        <v>13.577999999999999</v>
      </c>
      <c r="R16" s="144"/>
      <c r="S16" s="206"/>
      <c r="T16" s="303"/>
      <c r="U16" s="27" t="s">
        <v>34</v>
      </c>
      <c r="V16" s="28"/>
      <c r="W16" s="130">
        <v>27586.312000000002</v>
      </c>
      <c r="X16" s="168">
        <v>23654.151999999998</v>
      </c>
      <c r="Y16" s="168">
        <v>13515.255999999999</v>
      </c>
      <c r="Z16" s="168">
        <v>5112.4480000000003</v>
      </c>
      <c r="AA16" s="168">
        <v>1576.9359999999999</v>
      </c>
      <c r="AB16" s="168">
        <v>37394.464</v>
      </c>
      <c r="AC16" s="62">
        <v>25041.96</v>
      </c>
      <c r="AD16" s="62">
        <v>8033.2960000000003</v>
      </c>
      <c r="AE16" s="62">
        <v>23.2</v>
      </c>
      <c r="AF16" s="57"/>
      <c r="AG16" s="253"/>
      <c r="AH16" s="131">
        <v>212.53100000000001</v>
      </c>
      <c r="AI16" s="131">
        <v>43.795999999999999</v>
      </c>
      <c r="AJ16" s="144"/>
      <c r="AK16" s="208"/>
      <c r="AL16" s="208"/>
      <c r="AP16" s="22"/>
      <c r="AQ16" s="22"/>
      <c r="AR16" s="208"/>
      <c r="AS16" s="208"/>
      <c r="AT16" s="208"/>
      <c r="AX16" s="12"/>
      <c r="AZ16" s="209"/>
      <c r="BA16" s="56"/>
      <c r="BB16" s="209"/>
      <c r="BC16" s="209"/>
      <c r="BD16" s="9"/>
    </row>
    <row r="17" spans="2:56" ht="12.75" customHeight="1" x14ac:dyDescent="0.25">
      <c r="B17" s="290"/>
      <c r="C17" s="29" t="s">
        <v>35</v>
      </c>
      <c r="D17" s="30"/>
      <c r="E17" s="145">
        <v>27586.312000000002</v>
      </c>
      <c r="F17" s="169">
        <v>30695.135999999999</v>
      </c>
      <c r="G17" s="169">
        <v>29492.671999999999</v>
      </c>
      <c r="H17" s="169">
        <v>16215.031999999999</v>
      </c>
      <c r="I17" s="169">
        <v>7493.4480000000003</v>
      </c>
      <c r="J17" s="169">
        <v>47733.447999999997</v>
      </c>
      <c r="K17" s="64">
        <v>32815.415999999997</v>
      </c>
      <c r="L17" s="64">
        <v>10464.656000000001</v>
      </c>
      <c r="M17" s="64">
        <v>23.384</v>
      </c>
      <c r="N17" s="58"/>
      <c r="O17" s="239"/>
      <c r="P17" s="146">
        <v>87.781000000000006</v>
      </c>
      <c r="Q17" s="146">
        <v>14.531000000000001</v>
      </c>
      <c r="R17" s="147"/>
      <c r="S17" s="206"/>
      <c r="T17" s="290"/>
      <c r="U17" s="29" t="s">
        <v>35</v>
      </c>
      <c r="V17" s="30"/>
      <c r="W17" s="145">
        <v>27586.312000000002</v>
      </c>
      <c r="X17" s="169">
        <v>30696.68</v>
      </c>
      <c r="Y17" s="169">
        <v>29490.712</v>
      </c>
      <c r="Z17" s="169">
        <v>16214.696</v>
      </c>
      <c r="AA17" s="169">
        <v>7495.1440000000002</v>
      </c>
      <c r="AB17" s="169">
        <v>47737.487999999998</v>
      </c>
      <c r="AC17" s="64">
        <v>32816.160000000003</v>
      </c>
      <c r="AD17" s="64">
        <v>10465.424000000001</v>
      </c>
      <c r="AE17" s="64">
        <v>23.384</v>
      </c>
      <c r="AF17" s="58"/>
      <c r="AG17" s="239"/>
      <c r="AH17" s="146">
        <v>213.59299999999999</v>
      </c>
      <c r="AI17" s="146">
        <v>45.125</v>
      </c>
      <c r="AJ17" s="147"/>
      <c r="AK17" s="208"/>
      <c r="AL17" s="208"/>
      <c r="AN17" s="22"/>
      <c r="AO17" s="22"/>
      <c r="AP17" s="22"/>
      <c r="AQ17" s="22"/>
      <c r="AR17" s="208"/>
      <c r="AS17" s="208"/>
      <c r="AT17" s="208"/>
      <c r="AX17" s="12"/>
      <c r="AZ17" s="209"/>
      <c r="BA17" s="209"/>
      <c r="BB17" s="209"/>
      <c r="BC17" s="209"/>
      <c r="BD17" s="9"/>
    </row>
    <row r="18" spans="2:56" ht="12.75" customHeight="1" x14ac:dyDescent="0.25">
      <c r="B18" s="290"/>
      <c r="C18" s="29" t="s">
        <v>36</v>
      </c>
      <c r="D18" s="30"/>
      <c r="E18" s="145">
        <v>27586.312000000002</v>
      </c>
      <c r="F18" s="169">
        <v>37950.127999999997</v>
      </c>
      <c r="G18" s="169">
        <v>48270.567999999999</v>
      </c>
      <c r="H18" s="169">
        <v>34906.224000000002</v>
      </c>
      <c r="I18" s="169">
        <v>23914.68</v>
      </c>
      <c r="J18" s="169">
        <v>58394.008000000002</v>
      </c>
      <c r="K18" s="64">
        <v>40879.351999999999</v>
      </c>
      <c r="L18" s="64">
        <v>13022.992</v>
      </c>
      <c r="M18" s="64">
        <v>23.416</v>
      </c>
      <c r="N18" s="58"/>
      <c r="O18" s="239"/>
      <c r="P18" s="146">
        <v>88.625</v>
      </c>
      <c r="Q18" s="146">
        <v>15.920999999999999</v>
      </c>
      <c r="R18" s="147"/>
      <c r="S18" s="206"/>
      <c r="T18" s="290"/>
      <c r="U18" s="29" t="s">
        <v>36</v>
      </c>
      <c r="V18" s="30"/>
      <c r="W18" s="145">
        <v>27586.312000000002</v>
      </c>
      <c r="X18" s="169">
        <v>37952.239999999998</v>
      </c>
      <c r="Y18" s="169">
        <v>48270.072</v>
      </c>
      <c r="Z18" s="169">
        <v>34906.368000000002</v>
      </c>
      <c r="AA18" s="169">
        <v>23914.328000000001</v>
      </c>
      <c r="AB18" s="169">
        <v>58397.552000000003</v>
      </c>
      <c r="AC18" s="64">
        <v>40880.423999999999</v>
      </c>
      <c r="AD18" s="64">
        <v>13024.216</v>
      </c>
      <c r="AE18" s="64">
        <v>23.416</v>
      </c>
      <c r="AF18" s="58"/>
      <c r="AG18" s="239"/>
      <c r="AH18" s="146">
        <v>214.71799999999999</v>
      </c>
      <c r="AI18" s="146">
        <v>46.484000000000002</v>
      </c>
      <c r="AJ18" s="147"/>
      <c r="AK18" s="208"/>
      <c r="AL18" s="208"/>
      <c r="AP18" s="22"/>
      <c r="AQ18" s="22"/>
      <c r="AR18" s="208"/>
      <c r="AS18" s="208"/>
      <c r="AT18" s="208"/>
      <c r="AX18" s="12"/>
      <c r="AZ18" s="209"/>
      <c r="BA18" s="55"/>
      <c r="BB18" s="209"/>
      <c r="BC18" s="209"/>
      <c r="BD18" s="9"/>
    </row>
    <row r="19" spans="2:56" ht="12.75" customHeight="1" x14ac:dyDescent="0.25">
      <c r="B19" s="290"/>
      <c r="C19" s="29" t="s">
        <v>38</v>
      </c>
      <c r="D19" s="30"/>
      <c r="E19" s="145">
        <v>27586.312000000002</v>
      </c>
      <c r="F19" s="169">
        <v>42918.688000000002</v>
      </c>
      <c r="G19" s="169">
        <v>68134.36</v>
      </c>
      <c r="H19" s="169">
        <v>61119</v>
      </c>
      <c r="I19" s="169">
        <v>54150.712</v>
      </c>
      <c r="J19" s="169">
        <v>69414.032000000007</v>
      </c>
      <c r="K19" s="64">
        <v>49244.976000000002</v>
      </c>
      <c r="L19" s="64">
        <v>15693.944</v>
      </c>
      <c r="M19" s="64">
        <v>23.544</v>
      </c>
      <c r="N19" s="58"/>
      <c r="O19" s="239"/>
      <c r="P19" s="146">
        <v>88.453000000000003</v>
      </c>
      <c r="Q19" s="146">
        <v>17.265000000000001</v>
      </c>
      <c r="R19" s="147"/>
      <c r="S19" s="206"/>
      <c r="T19" s="290"/>
      <c r="U19" s="29" t="s">
        <v>38</v>
      </c>
      <c r="V19" s="30"/>
      <c r="W19" s="145">
        <v>27586.312000000002</v>
      </c>
      <c r="X19" s="169">
        <v>42921.544000000002</v>
      </c>
      <c r="Y19" s="169">
        <v>68135.767999999996</v>
      </c>
      <c r="Z19" s="169">
        <v>61116.36</v>
      </c>
      <c r="AA19" s="169">
        <v>54147.303999999996</v>
      </c>
      <c r="AB19" s="169">
        <v>69418.327999999994</v>
      </c>
      <c r="AC19" s="64">
        <v>49247.351999999999</v>
      </c>
      <c r="AD19" s="64">
        <v>15695.487999999999</v>
      </c>
      <c r="AE19" s="64">
        <v>23.544</v>
      </c>
      <c r="AF19" s="58"/>
      <c r="AG19" s="239"/>
      <c r="AH19" s="146">
        <v>217.03100000000001</v>
      </c>
      <c r="AI19" s="146">
        <v>48.125</v>
      </c>
      <c r="AJ19" s="147"/>
      <c r="AK19" s="208"/>
      <c r="AL19" s="208"/>
      <c r="AN19" s="22"/>
      <c r="AO19" s="21"/>
      <c r="AP19" s="22"/>
      <c r="AQ19" s="22"/>
      <c r="AR19" s="208"/>
      <c r="AS19" s="208"/>
      <c r="AT19" s="208"/>
      <c r="AX19" s="12"/>
      <c r="AZ19" s="209"/>
      <c r="BA19" s="55"/>
      <c r="BB19" s="209"/>
      <c r="BC19" s="209"/>
      <c r="BD19" s="9"/>
    </row>
    <row r="20" spans="2:56" ht="12.75" customHeight="1" thickBot="1" x14ac:dyDescent="0.3">
      <c r="B20" s="290"/>
      <c r="C20" s="31"/>
      <c r="D20" s="37"/>
      <c r="E20" s="214">
        <f>SUM(E16:E19)/SUM(E23:E26)</f>
        <v>0.1084374881853571</v>
      </c>
      <c r="F20" s="214">
        <f>SUM(F16:F19)/SUM(E23:E26)</f>
        <v>0.13287929517326086</v>
      </c>
      <c r="G20" s="214">
        <f>SUM(G16:G19)/SUM(E23:E26)</f>
        <v>0.15665813387883806</v>
      </c>
      <c r="H20" s="214">
        <f>SUM(H16:H19)/SUM(E23:E26)</f>
        <v>0.11532345417379254</v>
      </c>
      <c r="I20" s="214">
        <f>SUM(I16:I19)/SUM(E23:E26)</f>
        <v>8.5627712582066307E-2</v>
      </c>
      <c r="J20" s="214">
        <f>SUM(J16:J19)/SUM(E23:E26)</f>
        <v>0.2092527790300355</v>
      </c>
      <c r="K20" s="214">
        <f>SUM(K16:K19)/SUM(E23:E26)</f>
        <v>0.14542302708995369</v>
      </c>
      <c r="L20" s="214">
        <f>SUM(L16:L19)/SUM(E23:E26)</f>
        <v>4.6398109886696015E-2</v>
      </c>
      <c r="M20" s="60"/>
      <c r="N20" s="60"/>
      <c r="O20" s="254"/>
      <c r="P20" s="171"/>
      <c r="Q20" s="171"/>
      <c r="R20" s="148"/>
      <c r="S20" s="206"/>
      <c r="T20" s="290"/>
      <c r="U20" s="31"/>
      <c r="V20" s="37"/>
      <c r="W20" s="214">
        <f>SUM(W16:W19)/SUM(W23:W26)</f>
        <v>0.10843490601921779</v>
      </c>
      <c r="X20" s="214">
        <f>SUM(X16:X19)/SUM(W23:W26)</f>
        <v>0.13288355224363455</v>
      </c>
      <c r="Y20" s="214">
        <f>SUM(Y16:Y19)/SUM(W23:W26)</f>
        <v>0.1566520057015377</v>
      </c>
      <c r="Z20" s="214">
        <f>SUM(Z16:Z19)/SUM(W23:W26)</f>
        <v>0.11531826310895814</v>
      </c>
      <c r="AA20" s="214">
        <f>SUM(AA16:AA19)/SUM(W23:W26)</f>
        <v>8.5625217606340315E-2</v>
      </c>
      <c r="AB20" s="214">
        <f>SUM(AB16:AB19)/SUM(W23:W26)</f>
        <v>0.20926119219847306</v>
      </c>
      <c r="AC20" s="214">
        <f>SUM(AC16:AC19)/SUM(W23:W26)</f>
        <v>0.14542390375460243</v>
      </c>
      <c r="AD20" s="214">
        <f>SUM(AD16:AD19)/SUM(W23:W26)</f>
        <v>4.6400959367235976E-2</v>
      </c>
      <c r="AE20" s="215"/>
      <c r="AF20" s="60"/>
      <c r="AG20" s="254"/>
      <c r="AH20" s="171"/>
      <c r="AI20" s="171"/>
      <c r="AJ20" s="148"/>
      <c r="AK20" s="208"/>
      <c r="AL20" s="208"/>
      <c r="AN20" s="22"/>
      <c r="AO20" s="22"/>
      <c r="AP20" s="22"/>
      <c r="AQ20" s="22"/>
      <c r="AR20" s="208"/>
      <c r="AS20" s="208"/>
      <c r="AT20" s="208"/>
      <c r="AX20" s="12"/>
      <c r="AZ20" s="209"/>
      <c r="BA20" s="209"/>
      <c r="BD20" s="9"/>
    </row>
    <row r="21" spans="2:56" ht="13.5" customHeight="1" x14ac:dyDescent="0.15">
      <c r="B21" s="287"/>
      <c r="C21" s="95"/>
      <c r="D21" s="95"/>
      <c r="E21" s="235" t="s">
        <v>32</v>
      </c>
      <c r="F21" s="32"/>
      <c r="G21" s="32"/>
      <c r="H21" s="32"/>
      <c r="I21" s="32"/>
      <c r="J21" s="32"/>
      <c r="K21" s="32"/>
      <c r="L21" s="32"/>
      <c r="M21" s="32"/>
      <c r="N21" s="32"/>
      <c r="O21" s="236"/>
      <c r="P21" s="32"/>
      <c r="Q21" s="212"/>
      <c r="R21" s="33"/>
      <c r="S21" s="206"/>
      <c r="T21" s="287"/>
      <c r="U21" s="95"/>
      <c r="V21" s="95"/>
      <c r="W21" s="255" t="s">
        <v>32</v>
      </c>
      <c r="X21" s="32"/>
      <c r="Y21" s="32"/>
      <c r="Z21" s="32"/>
      <c r="AA21" s="32"/>
      <c r="AB21" s="32"/>
      <c r="AC21" s="32"/>
      <c r="AD21" s="32"/>
      <c r="AE21" s="32"/>
      <c r="AF21" s="32"/>
      <c r="AG21" s="236"/>
      <c r="AH21" s="32"/>
      <c r="AI21" s="212"/>
      <c r="AJ21" s="33"/>
      <c r="AK21" s="208"/>
      <c r="AL21" s="208"/>
      <c r="AP21" s="22"/>
      <c r="AQ21" s="22"/>
      <c r="AR21" s="207"/>
      <c r="AS21" s="207"/>
      <c r="AT21" s="207"/>
      <c r="AV21" s="285"/>
      <c r="AW21" s="286"/>
      <c r="AX21" s="286"/>
    </row>
    <row r="22" spans="2:56" s="8" customFormat="1" ht="13.5" customHeight="1" thickBot="1" x14ac:dyDescent="0.3">
      <c r="B22" s="288"/>
      <c r="C22" s="34"/>
      <c r="D22" s="34"/>
      <c r="E22" s="237" t="s">
        <v>56</v>
      </c>
      <c r="F22" s="35"/>
      <c r="G22" s="35"/>
      <c r="H22" s="35"/>
      <c r="I22" s="35"/>
      <c r="J22" s="35"/>
      <c r="K22" s="35"/>
      <c r="L22" s="35"/>
      <c r="M22" s="35"/>
      <c r="N22" s="35"/>
      <c r="O22" s="238"/>
      <c r="P22" s="35"/>
      <c r="Q22" s="213"/>
      <c r="R22" s="36"/>
      <c r="S22" s="206"/>
      <c r="T22" s="288"/>
      <c r="U22" s="34"/>
      <c r="V22" s="34"/>
      <c r="W22" s="256" t="s">
        <v>56</v>
      </c>
      <c r="X22" s="35"/>
      <c r="Y22" s="35"/>
      <c r="Z22" s="35"/>
      <c r="AA22" s="35"/>
      <c r="AB22" s="35"/>
      <c r="AC22" s="35"/>
      <c r="AD22" s="35"/>
      <c r="AE22" s="35"/>
      <c r="AF22" s="35"/>
      <c r="AG22" s="238"/>
      <c r="AH22" s="35"/>
      <c r="AI22" s="213"/>
      <c r="AJ22" s="36"/>
      <c r="AK22" s="206"/>
      <c r="AL22" s="206"/>
      <c r="AM22" s="92"/>
      <c r="AN22" s="92"/>
      <c r="AO22" s="92"/>
      <c r="AP22" s="206"/>
      <c r="AQ22" s="206"/>
      <c r="AR22" s="206"/>
      <c r="AS22" s="206"/>
      <c r="AT22" s="206"/>
      <c r="AZ22" s="209"/>
      <c r="BA22" s="56"/>
    </row>
    <row r="23" spans="2:56" ht="13.5" customHeight="1" x14ac:dyDescent="0.15">
      <c r="B23" s="301"/>
      <c r="C23" s="27" t="s">
        <v>34</v>
      </c>
      <c r="D23" s="28"/>
      <c r="E23" s="129">
        <f>SUM(E16:L16)</f>
        <v>141910.76799999998</v>
      </c>
      <c r="F23" s="58"/>
      <c r="G23" s="58"/>
      <c r="H23" s="58"/>
      <c r="I23" s="58"/>
      <c r="J23" s="58"/>
      <c r="K23" s="58"/>
      <c r="L23" s="58"/>
      <c r="M23" s="58"/>
      <c r="N23" s="58"/>
      <c r="O23" s="239"/>
      <c r="P23" s="58"/>
      <c r="Q23" s="170"/>
      <c r="R23" s="59"/>
      <c r="S23" s="206"/>
      <c r="T23" s="301"/>
      <c r="U23" s="27" t="s">
        <v>34</v>
      </c>
      <c r="V23" s="28"/>
      <c r="W23" s="129">
        <f>SUM(W16:AD16)</f>
        <v>141914.82399999999</v>
      </c>
      <c r="X23" s="58"/>
      <c r="Y23" s="58"/>
      <c r="Z23" s="58"/>
      <c r="AA23" s="58"/>
      <c r="AB23" s="58"/>
      <c r="AC23" s="58"/>
      <c r="AD23" s="58"/>
      <c r="AE23" s="58"/>
      <c r="AF23" s="58"/>
      <c r="AG23" s="239"/>
      <c r="AH23" s="58"/>
      <c r="AI23" s="170"/>
      <c r="AJ23" s="59"/>
      <c r="AK23" s="208"/>
      <c r="AL23" s="208"/>
      <c r="AM23" s="38"/>
      <c r="AN23" s="38"/>
      <c r="AO23" s="38"/>
      <c r="AP23" s="208"/>
      <c r="AQ23" s="208"/>
      <c r="AR23" s="208"/>
      <c r="AS23" s="208"/>
      <c r="AT23" s="208"/>
      <c r="AX23" s="12"/>
    </row>
    <row r="24" spans="2:56" x14ac:dyDescent="0.15">
      <c r="B24" s="290"/>
      <c r="C24" s="29" t="s">
        <v>35</v>
      </c>
      <c r="D24" s="30"/>
      <c r="E24" s="129">
        <f>SUM(E17:L17)</f>
        <v>202496.12</v>
      </c>
      <c r="F24" s="58"/>
      <c r="G24" s="58"/>
      <c r="H24" s="58"/>
      <c r="I24" s="58"/>
      <c r="J24" s="58"/>
      <c r="K24" s="58"/>
      <c r="L24" s="58"/>
      <c r="M24" s="58"/>
      <c r="N24" s="58"/>
      <c r="O24" s="239"/>
      <c r="P24" s="58"/>
      <c r="Q24" s="170"/>
      <c r="R24" s="59"/>
      <c r="S24" s="206"/>
      <c r="T24" s="290"/>
      <c r="U24" s="29" t="s">
        <v>35</v>
      </c>
      <c r="V24" s="30"/>
      <c r="W24" s="129">
        <f>SUM(W17:AD17)</f>
        <v>202502.61600000001</v>
      </c>
      <c r="X24" s="58"/>
      <c r="Y24" s="58"/>
      <c r="Z24" s="58"/>
      <c r="AA24" s="58"/>
      <c r="AB24" s="58"/>
      <c r="AC24" s="58"/>
      <c r="AD24" s="58"/>
      <c r="AE24" s="58"/>
      <c r="AF24" s="58"/>
      <c r="AG24" s="239"/>
      <c r="AH24" s="58"/>
      <c r="AI24" s="170"/>
      <c r="AJ24" s="59"/>
      <c r="AK24" s="208"/>
      <c r="AL24" s="208"/>
      <c r="AM24" s="38"/>
      <c r="AN24" s="38"/>
      <c r="AO24" s="38"/>
      <c r="AP24" s="208"/>
      <c r="AQ24" s="208"/>
      <c r="AR24" s="208"/>
      <c r="AS24" s="208"/>
      <c r="AT24" s="208"/>
      <c r="AX24" s="12"/>
      <c r="AZ24" s="8"/>
      <c r="BA24" s="8"/>
    </row>
    <row r="25" spans="2:56" x14ac:dyDescent="0.15">
      <c r="B25" s="290"/>
      <c r="C25" s="29" t="s">
        <v>36</v>
      </c>
      <c r="D25" s="30"/>
      <c r="E25" s="129">
        <f>SUM(E18:L18)</f>
        <v>284924.26400000002</v>
      </c>
      <c r="F25" s="58"/>
      <c r="G25" s="58"/>
      <c r="H25" s="58"/>
      <c r="I25" s="58"/>
      <c r="J25" s="58"/>
      <c r="K25" s="58"/>
      <c r="L25" s="58"/>
      <c r="M25" s="58"/>
      <c r="N25" s="58"/>
      <c r="O25" s="239"/>
      <c r="P25" s="58"/>
      <c r="Q25" s="170"/>
      <c r="R25" s="59"/>
      <c r="S25" s="206"/>
      <c r="T25" s="290"/>
      <c r="U25" s="29" t="s">
        <v>36</v>
      </c>
      <c r="V25" s="30"/>
      <c r="W25" s="129">
        <f>SUM(W18:AD18)</f>
        <v>284931.51199999999</v>
      </c>
      <c r="X25" s="58"/>
      <c r="Y25" s="58"/>
      <c r="Z25" s="58"/>
      <c r="AA25" s="58"/>
      <c r="AB25" s="58"/>
      <c r="AC25" s="58"/>
      <c r="AD25" s="58"/>
      <c r="AE25" s="58"/>
      <c r="AF25" s="58"/>
      <c r="AG25" s="239"/>
      <c r="AH25" s="58"/>
      <c r="AI25" s="170"/>
      <c r="AJ25" s="59"/>
      <c r="AK25" s="208"/>
      <c r="AL25" s="208"/>
      <c r="AM25" s="208"/>
      <c r="AN25" s="208"/>
      <c r="AO25" s="208"/>
      <c r="AP25" s="208"/>
      <c r="AQ25" s="208"/>
      <c r="AR25" s="208"/>
      <c r="AS25" s="208"/>
      <c r="AT25" s="208"/>
      <c r="AX25" s="12"/>
    </row>
    <row r="26" spans="2:56" x14ac:dyDescent="0.15">
      <c r="B26" s="290"/>
      <c r="C26" s="29" t="s">
        <v>38</v>
      </c>
      <c r="D26" s="30"/>
      <c r="E26" s="129">
        <f>SUM(E19:L19)</f>
        <v>388262.02400000003</v>
      </c>
      <c r="F26" s="58"/>
      <c r="G26" s="58"/>
      <c r="H26" s="58"/>
      <c r="I26" s="58"/>
      <c r="J26" s="58"/>
      <c r="K26" s="58"/>
      <c r="L26" s="58"/>
      <c r="M26" s="58"/>
      <c r="N26" s="58"/>
      <c r="O26" s="239"/>
      <c r="P26" s="58"/>
      <c r="Q26" s="170"/>
      <c r="R26" s="59"/>
      <c r="S26" s="206"/>
      <c r="T26" s="290"/>
      <c r="U26" s="29" t="s">
        <v>38</v>
      </c>
      <c r="V26" s="30"/>
      <c r="W26" s="129">
        <f>SUM(W19:AD19)</f>
        <v>388268.45600000001</v>
      </c>
      <c r="X26" s="58"/>
      <c r="Y26" s="58"/>
      <c r="Z26" s="58"/>
      <c r="AA26" s="58"/>
      <c r="AB26" s="58"/>
      <c r="AC26" s="58"/>
      <c r="AD26" s="58"/>
      <c r="AE26" s="58"/>
      <c r="AF26" s="58"/>
      <c r="AG26" s="239"/>
      <c r="AH26" s="58"/>
      <c r="AI26" s="170"/>
      <c r="AJ26" s="59"/>
      <c r="AK26" s="208"/>
      <c r="AL26" s="208"/>
      <c r="AM26" s="208"/>
      <c r="AN26" s="208"/>
      <c r="AO26" s="208"/>
      <c r="AP26" s="208"/>
      <c r="AQ26" s="208"/>
      <c r="AR26" s="208"/>
      <c r="AS26" s="208"/>
      <c r="AT26" s="208"/>
      <c r="AX26" s="12"/>
    </row>
    <row r="27" spans="2:56" ht="13.5" customHeight="1" thickBot="1" x14ac:dyDescent="0.2">
      <c r="B27" s="291"/>
      <c r="C27" s="31"/>
      <c r="D27" s="37"/>
      <c r="E27" s="184"/>
      <c r="F27" s="60"/>
      <c r="G27" s="60"/>
      <c r="H27" s="60"/>
      <c r="I27" s="60"/>
      <c r="J27" s="60"/>
      <c r="K27" s="60"/>
      <c r="L27" s="60"/>
      <c r="M27" s="60"/>
      <c r="N27" s="60"/>
      <c r="O27" s="254"/>
      <c r="P27" s="60"/>
      <c r="Q27" s="171"/>
      <c r="R27" s="61"/>
      <c r="S27" s="206"/>
      <c r="T27" s="291"/>
      <c r="U27" s="31"/>
      <c r="V27" s="37"/>
      <c r="W27" s="184"/>
      <c r="X27" s="60"/>
      <c r="Y27" s="60"/>
      <c r="Z27" s="60"/>
      <c r="AA27" s="60"/>
      <c r="AB27" s="60"/>
      <c r="AC27" s="60"/>
      <c r="AD27" s="60"/>
      <c r="AE27" s="60"/>
      <c r="AF27" s="60"/>
      <c r="AG27" s="254"/>
      <c r="AH27" s="60"/>
      <c r="AI27" s="171"/>
      <c r="AJ27" s="61"/>
      <c r="AK27" s="208"/>
      <c r="AL27" s="208"/>
      <c r="AM27" s="208"/>
      <c r="AN27" s="208"/>
      <c r="AO27" s="208"/>
      <c r="AP27" s="208"/>
      <c r="AQ27" s="208"/>
      <c r="AR27" s="208"/>
      <c r="AS27" s="208"/>
      <c r="AT27" s="208"/>
      <c r="AX27" s="12"/>
    </row>
    <row r="28" spans="2:56" x14ac:dyDescent="0.15">
      <c r="B28" s="206"/>
      <c r="C28" s="206"/>
      <c r="D28" s="93"/>
      <c r="E28" s="249"/>
      <c r="F28" s="92"/>
      <c r="G28" s="92"/>
      <c r="H28" s="92"/>
      <c r="I28" s="92"/>
      <c r="J28" s="92"/>
      <c r="K28" s="92"/>
      <c r="L28" s="92"/>
      <c r="M28" s="92"/>
      <c r="N28" s="92"/>
      <c r="O28" s="250"/>
      <c r="P28" s="92"/>
      <c r="Q28" s="93"/>
      <c r="R28" s="93"/>
      <c r="S28" s="206"/>
      <c r="T28" s="206"/>
      <c r="U28" s="206"/>
      <c r="V28" s="93"/>
      <c r="W28" s="249"/>
      <c r="X28" s="92"/>
      <c r="Y28" s="92"/>
      <c r="Z28" s="92"/>
      <c r="AA28" s="92"/>
      <c r="AB28" s="92"/>
      <c r="AC28" s="92"/>
      <c r="AD28" s="92"/>
      <c r="AE28" s="92"/>
      <c r="AF28" s="92"/>
      <c r="AG28" s="250"/>
      <c r="AH28" s="92"/>
      <c r="AI28" s="93"/>
      <c r="AJ28" s="93"/>
      <c r="AK28" s="208"/>
      <c r="AL28" s="208"/>
      <c r="AM28" s="208"/>
      <c r="AN28" s="208"/>
      <c r="AO28" s="208"/>
      <c r="AP28" s="208"/>
      <c r="AQ28" s="208"/>
      <c r="AR28" s="208"/>
      <c r="AS28" s="208"/>
      <c r="AT28" s="208"/>
      <c r="AX28" s="12"/>
    </row>
    <row r="29" spans="2:56" ht="13.5" customHeight="1" x14ac:dyDescent="0.15">
      <c r="B29" s="206"/>
      <c r="C29" s="206"/>
      <c r="D29" s="206"/>
      <c r="E29" s="206"/>
      <c r="F29" s="206"/>
      <c r="G29" s="206"/>
      <c r="H29" s="206"/>
      <c r="I29" s="206"/>
      <c r="J29" s="206"/>
      <c r="K29" s="206"/>
      <c r="L29" s="206"/>
      <c r="M29" s="206"/>
      <c r="N29" s="206"/>
      <c r="O29" s="250"/>
      <c r="P29" s="206"/>
      <c r="Q29" s="206"/>
      <c r="R29" s="206"/>
      <c r="S29" s="206"/>
      <c r="T29" s="206"/>
      <c r="U29" s="206"/>
      <c r="V29" s="206"/>
      <c r="W29" s="206"/>
      <c r="X29" s="206"/>
      <c r="Y29" s="206"/>
      <c r="Z29" s="206"/>
      <c r="AA29" s="206"/>
      <c r="AB29" s="206"/>
      <c r="AC29" s="206"/>
      <c r="AD29" s="206"/>
      <c r="AE29" s="206"/>
      <c r="AF29" s="206"/>
      <c r="AG29" s="250"/>
      <c r="AH29" s="206"/>
      <c r="AI29" s="206"/>
      <c r="AJ29" s="206"/>
      <c r="AK29" s="208"/>
      <c r="AL29" s="208"/>
      <c r="AM29" s="208"/>
      <c r="AN29" s="208"/>
      <c r="AO29" s="208"/>
      <c r="AP29" s="208"/>
      <c r="AQ29" s="208"/>
      <c r="AR29" s="208"/>
      <c r="AS29" s="208"/>
      <c r="AT29" s="208"/>
    </row>
    <row r="30" spans="2:56" ht="13.5" customHeight="1" thickBot="1" x14ac:dyDescent="0.2">
      <c r="B30" s="206"/>
      <c r="C30" s="206"/>
      <c r="D30" s="206"/>
      <c r="E30" s="249"/>
      <c r="F30" s="206"/>
      <c r="G30" s="206"/>
      <c r="H30" s="206"/>
      <c r="I30" s="206"/>
      <c r="J30" s="206"/>
      <c r="K30" s="206"/>
      <c r="L30" s="206"/>
      <c r="M30" s="206"/>
      <c r="N30" s="206"/>
      <c r="O30" s="250"/>
      <c r="P30" s="206"/>
      <c r="Q30" s="206"/>
      <c r="R30" s="206"/>
      <c r="S30" s="206"/>
      <c r="T30" s="206"/>
      <c r="U30" s="206"/>
      <c r="V30" s="206"/>
      <c r="W30" s="249"/>
      <c r="X30" s="206"/>
      <c r="Y30" s="206"/>
      <c r="Z30" s="206"/>
      <c r="AA30" s="206"/>
      <c r="AB30" s="206"/>
      <c r="AC30" s="206"/>
      <c r="AD30" s="206"/>
      <c r="AE30" s="206"/>
      <c r="AF30" s="206"/>
      <c r="AG30" s="250"/>
      <c r="AH30" s="206"/>
      <c r="AI30" s="206"/>
      <c r="AJ30" s="206"/>
      <c r="AK30" s="208"/>
      <c r="AL30" s="208"/>
      <c r="AM30" s="208"/>
      <c r="AN30" s="208"/>
      <c r="AO30" s="208"/>
      <c r="AP30" s="208"/>
      <c r="AQ30" s="208"/>
      <c r="AR30" s="208"/>
      <c r="AS30" s="208"/>
      <c r="AT30" s="208"/>
    </row>
    <row r="31" spans="2:56" ht="13.5" customHeight="1" thickBot="1" x14ac:dyDescent="0.3">
      <c r="B31" s="23"/>
      <c r="C31" s="293" t="str">
        <f>CONCATENATE("View Synthesis [ ",'Summary (auto)'!$C$3," ]")</f>
        <v>View Synthesis [ MPEG-151 ]</v>
      </c>
      <c r="D31" s="269"/>
      <c r="E31" s="269"/>
      <c r="F31" s="269"/>
      <c r="G31" s="269"/>
      <c r="H31" s="269"/>
      <c r="I31" s="269"/>
      <c r="J31" s="269"/>
      <c r="K31" s="269"/>
      <c r="L31" s="269"/>
      <c r="M31" s="269"/>
      <c r="N31" s="269"/>
      <c r="O31" s="269"/>
      <c r="P31" s="269"/>
      <c r="Q31" s="269"/>
      <c r="R31" s="294"/>
      <c r="S31" s="206"/>
      <c r="T31" s="23"/>
      <c r="U31" s="293" t="str">
        <f>CONCATENATE("View Synthesis [ ",'Summary (auto)'!$C$4," ]")</f>
        <v>View Synthesis [ my ]</v>
      </c>
      <c r="V31" s="269"/>
      <c r="W31" s="269"/>
      <c r="X31" s="269"/>
      <c r="Y31" s="269"/>
      <c r="Z31" s="269"/>
      <c r="AA31" s="269"/>
      <c r="AB31" s="269"/>
      <c r="AC31" s="269"/>
      <c r="AD31" s="269"/>
      <c r="AE31" s="269"/>
      <c r="AF31" s="269"/>
      <c r="AG31" s="269"/>
      <c r="AH31" s="269"/>
      <c r="AI31" s="269"/>
      <c r="AJ31" s="294"/>
      <c r="AK31" s="208"/>
      <c r="AL31" s="208"/>
      <c r="AM31" s="305" t="s">
        <v>70</v>
      </c>
      <c r="AN31" s="279"/>
      <c r="AO31" s="279"/>
      <c r="AP31" s="279"/>
      <c r="AQ31" s="154"/>
      <c r="AR31" s="208"/>
      <c r="AS31" s="208"/>
      <c r="AT31" s="208"/>
    </row>
    <row r="32" spans="2:56" ht="13.5" customHeight="1" thickBot="1" x14ac:dyDescent="0.2">
      <c r="B32" s="26" t="s">
        <v>71</v>
      </c>
      <c r="C32" s="96"/>
      <c r="D32" s="96"/>
      <c r="E32" s="206"/>
      <c r="F32" s="24" t="s">
        <v>30</v>
      </c>
      <c r="G32" s="24" t="s">
        <v>41</v>
      </c>
      <c r="H32" s="24" t="s">
        <v>44</v>
      </c>
      <c r="I32" s="24" t="s">
        <v>47</v>
      </c>
      <c r="J32" s="24" t="s">
        <v>57</v>
      </c>
      <c r="K32" s="24"/>
      <c r="L32" s="120"/>
      <c r="M32" s="120"/>
      <c r="N32" s="24"/>
      <c r="O32" s="257"/>
      <c r="P32" s="24"/>
      <c r="Q32" s="24"/>
      <c r="R32" s="25" t="s">
        <v>54</v>
      </c>
      <c r="S32" s="206"/>
      <c r="T32" s="26" t="s">
        <v>71</v>
      </c>
      <c r="U32" s="96"/>
      <c r="V32" s="96"/>
      <c r="W32" s="206"/>
      <c r="X32" s="24" t="s">
        <v>30</v>
      </c>
      <c r="Y32" s="24" t="s">
        <v>41</v>
      </c>
      <c r="Z32" s="24" t="s">
        <v>44</v>
      </c>
      <c r="AA32" s="24" t="s">
        <v>47</v>
      </c>
      <c r="AB32" s="24" t="s">
        <v>57</v>
      </c>
      <c r="AC32" s="24"/>
      <c r="AD32" s="206"/>
      <c r="AE32" s="206"/>
      <c r="AF32" s="24"/>
      <c r="AG32" s="257"/>
      <c r="AH32" s="24"/>
      <c r="AI32" s="24"/>
      <c r="AJ32" s="25" t="s">
        <v>54</v>
      </c>
      <c r="AK32" s="208"/>
      <c r="AL32" s="26" t="s">
        <v>71</v>
      </c>
      <c r="AM32" s="100" t="s">
        <v>30</v>
      </c>
      <c r="AN32" s="32" t="s">
        <v>41</v>
      </c>
      <c r="AO32" s="32" t="s">
        <v>44</v>
      </c>
      <c r="AP32" s="32" t="s">
        <v>47</v>
      </c>
      <c r="AQ32" s="99" t="s">
        <v>57</v>
      </c>
      <c r="AR32" s="92"/>
      <c r="AS32" s="250"/>
      <c r="AT32" s="92"/>
    </row>
    <row r="33" spans="2:52" x14ac:dyDescent="0.15">
      <c r="B33" s="292" t="s">
        <v>72</v>
      </c>
      <c r="C33" s="27" t="s">
        <v>34</v>
      </c>
      <c r="D33" s="41"/>
      <c r="E33" s="57"/>
      <c r="F33" s="98">
        <v>28.264554</v>
      </c>
      <c r="G33" s="98">
        <v>32.086384000000002</v>
      </c>
      <c r="H33" s="98">
        <v>0.93312845</v>
      </c>
      <c r="I33" s="62">
        <v>0.95950535000000003</v>
      </c>
      <c r="J33" s="62">
        <v>5.700943E-2</v>
      </c>
      <c r="K33" s="63"/>
      <c r="L33" s="258"/>
      <c r="M33" s="258"/>
      <c r="N33" s="57"/>
      <c r="O33" s="28"/>
      <c r="P33" s="57"/>
      <c r="Q33" s="28"/>
      <c r="R33" s="133"/>
      <c r="S33" s="206"/>
      <c r="T33" s="292" t="s">
        <v>72</v>
      </c>
      <c r="U33" s="27" t="s">
        <v>34</v>
      </c>
      <c r="V33" s="41"/>
      <c r="W33" s="57"/>
      <c r="X33" s="98">
        <v>28.300239000000001</v>
      </c>
      <c r="Y33" s="98">
        <v>32.105652999999997</v>
      </c>
      <c r="Z33" s="98">
        <v>0.93316250000000001</v>
      </c>
      <c r="AA33" s="62">
        <v>0.95962431999999998</v>
      </c>
      <c r="AB33" s="62">
        <v>5.6868426999999999E-2</v>
      </c>
      <c r="AC33" s="63"/>
      <c r="AD33" s="258"/>
      <c r="AE33" s="258"/>
      <c r="AF33" s="57"/>
      <c r="AG33" s="28"/>
      <c r="AH33" s="57"/>
      <c r="AI33" s="28"/>
      <c r="AJ33" s="133"/>
      <c r="AK33" s="208"/>
      <c r="AL33" s="292" t="s">
        <v>72</v>
      </c>
      <c r="AM33" s="121">
        <f t="shared" ref="AM33:AM96" si="4">IF(OR(X33="",F33=""),"",X33-F33)</f>
        <v>3.5685000000000855E-2</v>
      </c>
      <c r="AN33" s="97">
        <f t="shared" ref="AN33:AN96" si="5">IF(OR(Y33="",G33=""),"",Y33-G33)</f>
        <v>1.9268999999994207E-2</v>
      </c>
      <c r="AO33" s="97">
        <f t="shared" ref="AO33:AO96" si="6">IF(OR(Z33="",H33=""),"",Z33-H33)</f>
        <v>3.4050000000007685E-5</v>
      </c>
      <c r="AP33" s="97">
        <f t="shared" ref="AP33:AP96" si="7">IF(OR(AA33="",I33=""),"",AA33-I33)</f>
        <v>1.1896999999994051E-4</v>
      </c>
      <c r="AQ33" s="122">
        <f t="shared" ref="AQ33:AQ96" si="8">IF(OR(AB33="",J33=""),"",AB33-J33)</f>
        <v>-1.4100300000000066E-4</v>
      </c>
      <c r="AR33" s="42"/>
      <c r="AS33" s="42" t="str">
        <f t="shared" ref="AS33:AS64" si="9">IF(OR(AD33="",L33=""),"",AD33-L33)</f>
        <v/>
      </c>
      <c r="AT33" s="42" t="str">
        <f t="shared" ref="AT33:AT64" si="10">IF(OR(AE33="",M33=""),"",AE33-M33)</f>
        <v/>
      </c>
      <c r="AX33" s="12"/>
      <c r="AZ33" s="12"/>
    </row>
    <row r="34" spans="2:52" ht="13.5" customHeight="1" x14ac:dyDescent="0.15">
      <c r="B34" s="290"/>
      <c r="C34" s="29" t="s">
        <v>35</v>
      </c>
      <c r="D34" s="187"/>
      <c r="E34" s="58"/>
      <c r="F34" s="188">
        <v>32.987088</v>
      </c>
      <c r="G34" s="188">
        <v>36.402307999999998</v>
      </c>
      <c r="H34" s="188">
        <v>0.96942751000000005</v>
      </c>
      <c r="I34" s="64">
        <v>0.98044465000000003</v>
      </c>
      <c r="J34" s="64">
        <v>2.6257604E-2</v>
      </c>
      <c r="K34" s="189"/>
      <c r="L34" s="259"/>
      <c r="M34" s="259"/>
      <c r="N34" s="58"/>
      <c r="O34" s="30"/>
      <c r="P34" s="58"/>
      <c r="Q34" s="30"/>
      <c r="R34" s="134"/>
      <c r="S34" s="206"/>
      <c r="T34" s="290"/>
      <c r="U34" s="29" t="s">
        <v>35</v>
      </c>
      <c r="V34" s="187"/>
      <c r="W34" s="58"/>
      <c r="X34" s="188">
        <v>32.978155999999998</v>
      </c>
      <c r="Y34" s="188">
        <v>36.385478999999997</v>
      </c>
      <c r="Z34" s="188">
        <v>0.96940676999999997</v>
      </c>
      <c r="AA34" s="64">
        <v>0.98038438999999999</v>
      </c>
      <c r="AB34" s="64">
        <v>2.6277978E-2</v>
      </c>
      <c r="AC34" s="189"/>
      <c r="AD34" s="259"/>
      <c r="AE34" s="259"/>
      <c r="AF34" s="58"/>
      <c r="AG34" s="30"/>
      <c r="AH34" s="58"/>
      <c r="AI34" s="30"/>
      <c r="AJ34" s="134"/>
      <c r="AK34" s="208"/>
      <c r="AL34" s="290"/>
      <c r="AM34" s="88">
        <f t="shared" si="4"/>
        <v>-8.9320000000014943E-3</v>
      </c>
      <c r="AN34" s="123">
        <f t="shared" si="5"/>
        <v>-1.6829000000001315E-2</v>
      </c>
      <c r="AO34" s="123">
        <f t="shared" si="6"/>
        <v>-2.0740000000074588E-5</v>
      </c>
      <c r="AP34" s="123">
        <f t="shared" si="7"/>
        <v>-6.0260000000034175E-5</v>
      </c>
      <c r="AQ34" s="89">
        <f t="shared" si="8"/>
        <v>2.0374000000000086E-5</v>
      </c>
      <c r="AR34" s="42"/>
      <c r="AS34" s="42" t="str">
        <f t="shared" si="9"/>
        <v/>
      </c>
      <c r="AT34" s="42" t="str">
        <f t="shared" si="10"/>
        <v/>
      </c>
      <c r="AX34" s="12"/>
      <c r="AZ34" s="12"/>
    </row>
    <row r="35" spans="2:52" ht="13.5" customHeight="1" x14ac:dyDescent="0.15">
      <c r="B35" s="290"/>
      <c r="C35" s="29" t="s">
        <v>36</v>
      </c>
      <c r="D35" s="187"/>
      <c r="E35" s="58"/>
      <c r="F35" s="188">
        <v>38.442796000000001</v>
      </c>
      <c r="G35" s="188">
        <v>41.839841</v>
      </c>
      <c r="H35" s="188">
        <v>0.98854262000000004</v>
      </c>
      <c r="I35" s="64">
        <v>0.99229261000000002</v>
      </c>
      <c r="J35" s="64">
        <v>1.0963043E-2</v>
      </c>
      <c r="K35" s="189"/>
      <c r="L35" s="259"/>
      <c r="M35" s="259"/>
      <c r="N35" s="58"/>
      <c r="O35" s="30"/>
      <c r="P35" s="58"/>
      <c r="Q35" s="30"/>
      <c r="R35" s="134"/>
      <c r="S35" s="206"/>
      <c r="T35" s="290"/>
      <c r="U35" s="29" t="s">
        <v>36</v>
      </c>
      <c r="V35" s="187"/>
      <c r="W35" s="58"/>
      <c r="X35" s="188">
        <v>38.424712999999997</v>
      </c>
      <c r="Y35" s="188">
        <v>41.819878000000003</v>
      </c>
      <c r="Z35" s="188">
        <v>0.98855431000000005</v>
      </c>
      <c r="AA35" s="64">
        <v>0.99221566999999999</v>
      </c>
      <c r="AB35" s="64">
        <v>1.0979839E-2</v>
      </c>
      <c r="AC35" s="189"/>
      <c r="AD35" s="259"/>
      <c r="AE35" s="259"/>
      <c r="AF35" s="58"/>
      <c r="AG35" s="30"/>
      <c r="AH35" s="58"/>
      <c r="AI35" s="30"/>
      <c r="AJ35" s="134"/>
      <c r="AK35" s="208"/>
      <c r="AL35" s="290"/>
      <c r="AM35" s="88">
        <f t="shared" si="4"/>
        <v>-1.808300000000429E-2</v>
      </c>
      <c r="AN35" s="123">
        <f t="shared" si="5"/>
        <v>-1.9962999999997066E-2</v>
      </c>
      <c r="AO35" s="123">
        <f t="shared" si="6"/>
        <v>1.1690000000008638E-5</v>
      </c>
      <c r="AP35" s="123">
        <f t="shared" si="7"/>
        <v>-7.6940000000025321E-5</v>
      </c>
      <c r="AQ35" s="89">
        <f t="shared" si="8"/>
        <v>1.6795999999999478E-5</v>
      </c>
      <c r="AR35" s="42"/>
      <c r="AS35" s="42" t="str">
        <f t="shared" si="9"/>
        <v/>
      </c>
      <c r="AT35" s="42" t="str">
        <f t="shared" si="10"/>
        <v/>
      </c>
      <c r="AX35" s="12"/>
      <c r="AZ35" s="12"/>
    </row>
    <row r="36" spans="2:52" ht="13.5" customHeight="1" x14ac:dyDescent="0.15">
      <c r="B36" s="290"/>
      <c r="C36" s="29" t="s">
        <v>38</v>
      </c>
      <c r="D36" s="187"/>
      <c r="E36" s="58"/>
      <c r="F36" s="188">
        <v>42.745466999999998</v>
      </c>
      <c r="G36" s="188">
        <v>45.857805999999997</v>
      </c>
      <c r="H36" s="188">
        <v>0.99452395999999998</v>
      </c>
      <c r="I36" s="64">
        <v>0.99643906000000004</v>
      </c>
      <c r="J36" s="64">
        <v>4.3681227000000001E-3</v>
      </c>
      <c r="K36" s="189"/>
      <c r="L36" s="259"/>
      <c r="M36" s="259"/>
      <c r="N36" s="58"/>
      <c r="O36" s="30"/>
      <c r="P36" s="58"/>
      <c r="Q36" s="30"/>
      <c r="R36" s="134"/>
      <c r="S36" s="206"/>
      <c r="T36" s="290"/>
      <c r="U36" s="29" t="s">
        <v>38</v>
      </c>
      <c r="V36" s="187"/>
      <c r="W36" s="58"/>
      <c r="X36" s="188">
        <v>42.737507000000001</v>
      </c>
      <c r="Y36" s="188">
        <v>45.843418999999997</v>
      </c>
      <c r="Z36" s="188">
        <v>0.99453667999999995</v>
      </c>
      <c r="AA36" s="64">
        <v>0.99642973999999995</v>
      </c>
      <c r="AB36" s="64">
        <v>4.365402E-3</v>
      </c>
      <c r="AC36" s="189"/>
      <c r="AD36" s="259"/>
      <c r="AE36" s="259"/>
      <c r="AF36" s="58"/>
      <c r="AG36" s="30"/>
      <c r="AH36" s="58"/>
      <c r="AI36" s="30"/>
      <c r="AJ36" s="134"/>
      <c r="AK36" s="208"/>
      <c r="AL36" s="290"/>
      <c r="AM36" s="88">
        <f t="shared" si="4"/>
        <v>-7.9599999999970805E-3</v>
      </c>
      <c r="AN36" s="123">
        <f t="shared" si="5"/>
        <v>-1.4386999999999261E-2</v>
      </c>
      <c r="AO36" s="123">
        <f t="shared" si="6"/>
        <v>1.2719999999966092E-5</v>
      </c>
      <c r="AP36" s="123">
        <f t="shared" si="7"/>
        <v>-9.3200000000903671E-6</v>
      </c>
      <c r="AQ36" s="89">
        <f t="shared" si="8"/>
        <v>-2.7207000000001313E-6</v>
      </c>
      <c r="AR36" s="42"/>
      <c r="AS36" s="42" t="str">
        <f t="shared" si="9"/>
        <v/>
      </c>
      <c r="AT36" s="42" t="str">
        <f t="shared" si="10"/>
        <v/>
      </c>
      <c r="AX36" s="12"/>
      <c r="AZ36" s="12"/>
    </row>
    <row r="37" spans="2:52" ht="13.5" customHeight="1" thickBot="1" x14ac:dyDescent="0.2">
      <c r="B37" s="290"/>
      <c r="C37" s="29"/>
      <c r="D37" s="187"/>
      <c r="E37" s="58"/>
      <c r="F37" s="190"/>
      <c r="G37" s="190"/>
      <c r="H37" s="190"/>
      <c r="I37" s="58"/>
      <c r="J37" s="58"/>
      <c r="K37" s="189"/>
      <c r="L37" s="259"/>
      <c r="M37" s="259"/>
      <c r="N37" s="58"/>
      <c r="O37" s="30"/>
      <c r="P37" s="58"/>
      <c r="Q37" s="30"/>
      <c r="R37" s="185"/>
      <c r="S37" s="206"/>
      <c r="T37" s="290"/>
      <c r="U37" s="29"/>
      <c r="V37" s="187"/>
      <c r="W37" s="58"/>
      <c r="X37" s="190"/>
      <c r="Y37" s="190"/>
      <c r="Z37" s="190"/>
      <c r="AA37" s="58"/>
      <c r="AB37" s="58"/>
      <c r="AC37" s="189"/>
      <c r="AD37" s="259"/>
      <c r="AE37" s="259"/>
      <c r="AF37" s="58"/>
      <c r="AG37" s="30"/>
      <c r="AH37" s="58"/>
      <c r="AI37" s="30"/>
      <c r="AJ37" s="185"/>
      <c r="AK37" s="208"/>
      <c r="AL37" s="290"/>
      <c r="AM37" s="124" t="str">
        <f t="shared" si="4"/>
        <v/>
      </c>
      <c r="AN37" s="125" t="str">
        <f t="shared" si="5"/>
        <v/>
      </c>
      <c r="AO37" s="125" t="str">
        <f t="shared" si="6"/>
        <v/>
      </c>
      <c r="AP37" s="125" t="str">
        <f t="shared" si="7"/>
        <v/>
      </c>
      <c r="AQ37" s="126" t="str">
        <f t="shared" si="8"/>
        <v/>
      </c>
      <c r="AR37" s="42"/>
      <c r="AS37" s="42" t="str">
        <f t="shared" si="9"/>
        <v/>
      </c>
      <c r="AT37" s="42" t="str">
        <f t="shared" si="10"/>
        <v/>
      </c>
      <c r="AX37" s="12"/>
      <c r="AZ37" s="12"/>
    </row>
    <row r="38" spans="2:52" x14ac:dyDescent="0.15">
      <c r="B38" s="292" t="s">
        <v>73</v>
      </c>
      <c r="C38" s="27" t="s">
        <v>34</v>
      </c>
      <c r="D38" s="41"/>
      <c r="E38" s="57"/>
      <c r="F38" s="98">
        <v>30.108117</v>
      </c>
      <c r="G38" s="98">
        <v>34.205297000000002</v>
      </c>
      <c r="H38" s="98">
        <v>0.95342917999999999</v>
      </c>
      <c r="I38" s="62">
        <v>0.97248763999999999</v>
      </c>
      <c r="J38" s="62">
        <v>5.731464E-2</v>
      </c>
      <c r="K38" s="63"/>
      <c r="L38" s="258"/>
      <c r="M38" s="258"/>
      <c r="N38" s="57"/>
      <c r="O38" s="28"/>
      <c r="P38" s="57"/>
      <c r="Q38" s="28"/>
      <c r="R38" s="133"/>
      <c r="S38" s="206"/>
      <c r="T38" s="292" t="s">
        <v>73</v>
      </c>
      <c r="U38" s="27" t="s">
        <v>34</v>
      </c>
      <c r="V38" s="41"/>
      <c r="W38" s="57"/>
      <c r="X38" s="98">
        <v>30.221150999999999</v>
      </c>
      <c r="Y38" s="98">
        <v>34.293847999999997</v>
      </c>
      <c r="Z38" s="98">
        <v>0.95365517</v>
      </c>
      <c r="AA38" s="62">
        <v>0.97281013000000005</v>
      </c>
      <c r="AB38" s="62">
        <v>5.7207710000000002E-2</v>
      </c>
      <c r="AC38" s="63"/>
      <c r="AD38" s="258"/>
      <c r="AE38" s="258"/>
      <c r="AF38" s="57"/>
      <c r="AG38" s="28"/>
      <c r="AH38" s="57"/>
      <c r="AI38" s="28"/>
      <c r="AJ38" s="133"/>
      <c r="AK38" s="208"/>
      <c r="AL38" s="292" t="s">
        <v>73</v>
      </c>
      <c r="AM38" s="121">
        <f t="shared" si="4"/>
        <v>0.11303399999999897</v>
      </c>
      <c r="AN38" s="97">
        <f t="shared" si="5"/>
        <v>8.8550999999995383E-2</v>
      </c>
      <c r="AO38" s="97">
        <f t="shared" si="6"/>
        <v>2.2599000000000924E-4</v>
      </c>
      <c r="AP38" s="97">
        <f t="shared" si="7"/>
        <v>3.2249000000006411E-4</v>
      </c>
      <c r="AQ38" s="122">
        <f t="shared" si="8"/>
        <v>-1.0692999999999814E-4</v>
      </c>
      <c r="AR38" s="42"/>
      <c r="AS38" s="42" t="str">
        <f t="shared" si="9"/>
        <v/>
      </c>
      <c r="AT38" s="42" t="str">
        <f t="shared" si="10"/>
        <v/>
      </c>
      <c r="AX38" s="12"/>
      <c r="AZ38" s="12"/>
    </row>
    <row r="39" spans="2:52" ht="13.5" customHeight="1" x14ac:dyDescent="0.15">
      <c r="B39" s="290"/>
      <c r="C39" s="29" t="s">
        <v>35</v>
      </c>
      <c r="D39" s="187"/>
      <c r="E39" s="58"/>
      <c r="F39" s="188">
        <v>34.714364000000003</v>
      </c>
      <c r="G39" s="188">
        <v>38.228955999999997</v>
      </c>
      <c r="H39" s="188">
        <v>0.98021848</v>
      </c>
      <c r="I39" s="64">
        <v>0.98733442999999999</v>
      </c>
      <c r="J39" s="64">
        <v>2.7646434000000001E-2</v>
      </c>
      <c r="K39" s="189"/>
      <c r="L39" s="259"/>
      <c r="M39" s="259"/>
      <c r="N39" s="58"/>
      <c r="O39" s="30"/>
      <c r="P39" s="58"/>
      <c r="Q39" s="30"/>
      <c r="R39" s="134"/>
      <c r="S39" s="206"/>
      <c r="T39" s="290"/>
      <c r="U39" s="29" t="s">
        <v>35</v>
      </c>
      <c r="V39" s="187"/>
      <c r="W39" s="58"/>
      <c r="X39" s="188">
        <v>34.727153000000001</v>
      </c>
      <c r="Y39" s="188">
        <v>38.260420000000003</v>
      </c>
      <c r="Z39" s="188">
        <v>0.98031126000000002</v>
      </c>
      <c r="AA39" s="64">
        <v>0.98745002999999998</v>
      </c>
      <c r="AB39" s="64">
        <v>2.7478103E-2</v>
      </c>
      <c r="AC39" s="189"/>
      <c r="AD39" s="259"/>
      <c r="AE39" s="259"/>
      <c r="AF39" s="58"/>
      <c r="AG39" s="30"/>
      <c r="AH39" s="58"/>
      <c r="AI39" s="30"/>
      <c r="AJ39" s="134"/>
      <c r="AK39" s="208"/>
      <c r="AL39" s="290"/>
      <c r="AM39" s="88">
        <f t="shared" si="4"/>
        <v>1.2788999999997941E-2</v>
      </c>
      <c r="AN39" s="123">
        <f t="shared" si="5"/>
        <v>3.146400000000682E-2</v>
      </c>
      <c r="AO39" s="123">
        <f t="shared" si="6"/>
        <v>9.2780000000014518E-5</v>
      </c>
      <c r="AP39" s="123">
        <f t="shared" si="7"/>
        <v>1.1559999999999349E-4</v>
      </c>
      <c r="AQ39" s="89">
        <f t="shared" si="8"/>
        <v>-1.6833100000000073E-4</v>
      </c>
      <c r="AR39" s="42"/>
      <c r="AS39" s="42" t="str">
        <f t="shared" si="9"/>
        <v/>
      </c>
      <c r="AT39" s="42" t="str">
        <f t="shared" si="10"/>
        <v/>
      </c>
      <c r="AX39" s="12"/>
      <c r="AZ39" s="12"/>
    </row>
    <row r="40" spans="2:52" ht="13.5" customHeight="1" x14ac:dyDescent="0.15">
      <c r="B40" s="290"/>
      <c r="C40" s="29" t="s">
        <v>36</v>
      </c>
      <c r="D40" s="187"/>
      <c r="E40" s="58"/>
      <c r="F40" s="188">
        <v>40.111018000000001</v>
      </c>
      <c r="G40" s="188">
        <v>43.401300999999997</v>
      </c>
      <c r="H40" s="188">
        <v>0.99235052000000001</v>
      </c>
      <c r="I40" s="64">
        <v>0.99507904000000003</v>
      </c>
      <c r="J40" s="64">
        <v>1.0861654E-2</v>
      </c>
      <c r="K40" s="189"/>
      <c r="L40" s="259"/>
      <c r="M40" s="259"/>
      <c r="N40" s="58"/>
      <c r="O40" s="30"/>
      <c r="P40" s="58"/>
      <c r="Q40" s="30"/>
      <c r="R40" s="134"/>
      <c r="S40" s="206"/>
      <c r="T40" s="290"/>
      <c r="U40" s="29" t="s">
        <v>36</v>
      </c>
      <c r="V40" s="187"/>
      <c r="W40" s="58"/>
      <c r="X40" s="188">
        <v>40.116987000000002</v>
      </c>
      <c r="Y40" s="188">
        <v>43.412371</v>
      </c>
      <c r="Z40" s="188">
        <v>0.99236228999999998</v>
      </c>
      <c r="AA40" s="64">
        <v>0.99507190999999995</v>
      </c>
      <c r="AB40" s="64">
        <v>1.0827474E-2</v>
      </c>
      <c r="AC40" s="189"/>
      <c r="AD40" s="259"/>
      <c r="AE40" s="259"/>
      <c r="AF40" s="58"/>
      <c r="AG40" s="30"/>
      <c r="AH40" s="58"/>
      <c r="AI40" s="30"/>
      <c r="AJ40" s="134"/>
      <c r="AK40" s="208"/>
      <c r="AL40" s="290"/>
      <c r="AM40" s="88">
        <f t="shared" si="4"/>
        <v>5.9690000000003351E-3</v>
      </c>
      <c r="AN40" s="123">
        <f t="shared" si="5"/>
        <v>1.1070000000003688E-2</v>
      </c>
      <c r="AO40" s="123">
        <f t="shared" si="6"/>
        <v>1.1769999999966529E-5</v>
      </c>
      <c r="AP40" s="123">
        <f t="shared" si="7"/>
        <v>-7.1300000000773522E-6</v>
      </c>
      <c r="AQ40" s="89">
        <f t="shared" si="8"/>
        <v>-3.4179999999999974E-5</v>
      </c>
      <c r="AR40" s="42"/>
      <c r="AS40" s="42" t="str">
        <f t="shared" si="9"/>
        <v/>
      </c>
      <c r="AT40" s="42" t="str">
        <f t="shared" si="10"/>
        <v/>
      </c>
      <c r="AX40" s="12"/>
      <c r="AZ40" s="12"/>
    </row>
    <row r="41" spans="2:52" ht="13.5" customHeight="1" x14ac:dyDescent="0.15">
      <c r="B41" s="290"/>
      <c r="C41" s="29" t="s">
        <v>38</v>
      </c>
      <c r="D41" s="187"/>
      <c r="E41" s="58"/>
      <c r="F41" s="188">
        <v>44.206591000000003</v>
      </c>
      <c r="G41" s="188">
        <v>47.124234000000001</v>
      </c>
      <c r="H41" s="188">
        <v>0.99562845</v>
      </c>
      <c r="I41" s="64">
        <v>0.99744029999999995</v>
      </c>
      <c r="J41" s="64">
        <v>4.6956684000000002E-3</v>
      </c>
      <c r="K41" s="189"/>
      <c r="L41" s="259"/>
      <c r="M41" s="259"/>
      <c r="N41" s="58"/>
      <c r="O41" s="30"/>
      <c r="P41" s="58"/>
      <c r="Q41" s="30"/>
      <c r="R41" s="134"/>
      <c r="S41" s="206"/>
      <c r="T41" s="290"/>
      <c r="U41" s="29" t="s">
        <v>38</v>
      </c>
      <c r="V41" s="187"/>
      <c r="W41" s="58"/>
      <c r="X41" s="188">
        <v>44.124274</v>
      </c>
      <c r="Y41" s="188">
        <v>47.042167999999997</v>
      </c>
      <c r="Z41" s="188">
        <v>0.99562382000000005</v>
      </c>
      <c r="AA41" s="64">
        <v>0.99741619000000004</v>
      </c>
      <c r="AB41" s="64">
        <v>4.6968156999999998E-3</v>
      </c>
      <c r="AC41" s="189"/>
      <c r="AD41" s="259"/>
      <c r="AE41" s="259"/>
      <c r="AF41" s="58"/>
      <c r="AG41" s="30"/>
      <c r="AH41" s="58"/>
      <c r="AI41" s="30"/>
      <c r="AJ41" s="134"/>
      <c r="AK41" s="208"/>
      <c r="AL41" s="290"/>
      <c r="AM41" s="88">
        <f t="shared" si="4"/>
        <v>-8.2317000000003304E-2</v>
      </c>
      <c r="AN41" s="123">
        <f t="shared" si="5"/>
        <v>-8.2066000000004635E-2</v>
      </c>
      <c r="AO41" s="123">
        <f t="shared" si="6"/>
        <v>-4.6299999999499519E-6</v>
      </c>
      <c r="AP41" s="123">
        <f t="shared" si="7"/>
        <v>-2.4109999999910592E-5</v>
      </c>
      <c r="AQ41" s="89">
        <f t="shared" si="8"/>
        <v>1.1472999999996222E-6</v>
      </c>
      <c r="AR41" s="42"/>
      <c r="AS41" s="42" t="str">
        <f t="shared" si="9"/>
        <v/>
      </c>
      <c r="AT41" s="42" t="str">
        <f t="shared" si="10"/>
        <v/>
      </c>
      <c r="AX41" s="12"/>
      <c r="AZ41" s="12"/>
    </row>
    <row r="42" spans="2:52" ht="13.5" customHeight="1" thickBot="1" x14ac:dyDescent="0.2">
      <c r="B42" s="290"/>
      <c r="C42" s="29"/>
      <c r="D42" s="187"/>
      <c r="E42" s="58"/>
      <c r="F42" s="190"/>
      <c r="G42" s="190"/>
      <c r="H42" s="190"/>
      <c r="I42" s="58"/>
      <c r="J42" s="58"/>
      <c r="K42" s="189"/>
      <c r="L42" s="259"/>
      <c r="M42" s="259"/>
      <c r="N42" s="58"/>
      <c r="O42" s="30"/>
      <c r="P42" s="58"/>
      <c r="Q42" s="30"/>
      <c r="R42" s="185"/>
      <c r="S42" s="206"/>
      <c r="T42" s="290"/>
      <c r="U42" s="29"/>
      <c r="V42" s="187"/>
      <c r="W42" s="58"/>
      <c r="X42" s="190"/>
      <c r="Y42" s="190"/>
      <c r="Z42" s="190"/>
      <c r="AA42" s="58"/>
      <c r="AB42" s="58"/>
      <c r="AC42" s="189"/>
      <c r="AD42" s="259"/>
      <c r="AE42" s="259"/>
      <c r="AF42" s="58"/>
      <c r="AG42" s="30"/>
      <c r="AH42" s="58"/>
      <c r="AI42" s="30"/>
      <c r="AJ42" s="185"/>
      <c r="AK42" s="208"/>
      <c r="AL42" s="290"/>
      <c r="AM42" s="124" t="str">
        <f t="shared" si="4"/>
        <v/>
      </c>
      <c r="AN42" s="125" t="str">
        <f t="shared" si="5"/>
        <v/>
      </c>
      <c r="AO42" s="125" t="str">
        <f t="shared" si="6"/>
        <v/>
      </c>
      <c r="AP42" s="125" t="str">
        <f t="shared" si="7"/>
        <v/>
      </c>
      <c r="AQ42" s="126" t="str">
        <f t="shared" si="8"/>
        <v/>
      </c>
      <c r="AR42" s="42"/>
      <c r="AS42" s="42" t="str">
        <f t="shared" si="9"/>
        <v/>
      </c>
      <c r="AT42" s="42" t="str">
        <f t="shared" si="10"/>
        <v/>
      </c>
      <c r="AX42" s="12"/>
      <c r="AZ42" s="12"/>
    </row>
    <row r="43" spans="2:52" x14ac:dyDescent="0.15">
      <c r="B43" s="292" t="s">
        <v>74</v>
      </c>
      <c r="C43" s="27" t="s">
        <v>34</v>
      </c>
      <c r="D43" s="41"/>
      <c r="E43" s="57"/>
      <c r="F43" s="98">
        <v>28.557338000000001</v>
      </c>
      <c r="G43" s="98">
        <v>32.327185</v>
      </c>
      <c r="H43" s="98">
        <v>0.94566203999999998</v>
      </c>
      <c r="I43" s="62">
        <v>0.96625174999999996</v>
      </c>
      <c r="J43" s="62">
        <v>6.3291700000000006E-2</v>
      </c>
      <c r="K43" s="63"/>
      <c r="L43" s="258"/>
      <c r="M43" s="258"/>
      <c r="N43" s="57"/>
      <c r="O43" s="28"/>
      <c r="P43" s="57"/>
      <c r="Q43" s="28"/>
      <c r="R43" s="133"/>
      <c r="S43" s="206"/>
      <c r="T43" s="292" t="s">
        <v>74</v>
      </c>
      <c r="U43" s="27" t="s">
        <v>34</v>
      </c>
      <c r="V43" s="41"/>
      <c r="W43" s="57"/>
      <c r="X43" s="98">
        <v>28.505797999999999</v>
      </c>
      <c r="Y43" s="98">
        <v>32.29177</v>
      </c>
      <c r="Z43" s="98">
        <v>0.94536222000000003</v>
      </c>
      <c r="AA43" s="62">
        <v>0.96599124999999997</v>
      </c>
      <c r="AB43" s="62">
        <v>6.3427046000000001E-2</v>
      </c>
      <c r="AC43" s="63"/>
      <c r="AD43" s="258"/>
      <c r="AE43" s="258"/>
      <c r="AF43" s="57"/>
      <c r="AG43" s="28"/>
      <c r="AH43" s="57"/>
      <c r="AI43" s="28"/>
      <c r="AJ43" s="133"/>
      <c r="AK43" s="208"/>
      <c r="AL43" s="292" t="s">
        <v>74</v>
      </c>
      <c r="AM43" s="121">
        <f t="shared" si="4"/>
        <v>-5.1540000000002806E-2</v>
      </c>
      <c r="AN43" s="97">
        <f t="shared" si="5"/>
        <v>-3.5415000000000418E-2</v>
      </c>
      <c r="AO43" s="97">
        <f t="shared" si="6"/>
        <v>-2.9981999999995068E-4</v>
      </c>
      <c r="AP43" s="97">
        <f t="shared" si="7"/>
        <v>-2.6049999999999685E-4</v>
      </c>
      <c r="AQ43" s="122">
        <f t="shared" si="8"/>
        <v>1.3534599999999453E-4</v>
      </c>
      <c r="AR43" s="42"/>
      <c r="AS43" s="42" t="str">
        <f t="shared" si="9"/>
        <v/>
      </c>
      <c r="AT43" s="42" t="str">
        <f t="shared" si="10"/>
        <v/>
      </c>
      <c r="AX43" s="12"/>
      <c r="AZ43" s="12"/>
    </row>
    <row r="44" spans="2:52" ht="13.5" customHeight="1" x14ac:dyDescent="0.15">
      <c r="B44" s="290"/>
      <c r="C44" s="29" t="s">
        <v>35</v>
      </c>
      <c r="D44" s="187"/>
      <c r="E44" s="58"/>
      <c r="F44" s="188">
        <v>33.837609</v>
      </c>
      <c r="G44" s="188">
        <v>37.156227000000001</v>
      </c>
      <c r="H44" s="188">
        <v>0.97709807999999998</v>
      </c>
      <c r="I44" s="64">
        <v>0.98526029000000004</v>
      </c>
      <c r="J44" s="64">
        <v>2.8791994000000001E-2</v>
      </c>
      <c r="K44" s="189"/>
      <c r="L44" s="259"/>
      <c r="M44" s="259"/>
      <c r="N44" s="58"/>
      <c r="O44" s="30"/>
      <c r="P44" s="58"/>
      <c r="Q44" s="30"/>
      <c r="R44" s="134"/>
      <c r="S44" s="206"/>
      <c r="T44" s="290"/>
      <c r="U44" s="29" t="s">
        <v>35</v>
      </c>
      <c r="V44" s="187"/>
      <c r="W44" s="58"/>
      <c r="X44" s="188">
        <v>33.784447999999998</v>
      </c>
      <c r="Y44" s="188">
        <v>37.125698999999997</v>
      </c>
      <c r="Z44" s="188">
        <v>0.97708855999999999</v>
      </c>
      <c r="AA44" s="64">
        <v>0.98523908000000004</v>
      </c>
      <c r="AB44" s="64">
        <v>2.8792258000000001E-2</v>
      </c>
      <c r="AC44" s="189"/>
      <c r="AD44" s="259"/>
      <c r="AE44" s="259"/>
      <c r="AF44" s="58"/>
      <c r="AG44" s="30"/>
      <c r="AH44" s="58"/>
      <c r="AI44" s="30"/>
      <c r="AJ44" s="134"/>
      <c r="AK44" s="208"/>
      <c r="AL44" s="290"/>
      <c r="AM44" s="88">
        <f t="shared" si="4"/>
        <v>-5.31610000000029E-2</v>
      </c>
      <c r="AN44" s="123">
        <f t="shared" si="5"/>
        <v>-3.0528000000003885E-2</v>
      </c>
      <c r="AO44" s="123">
        <f t="shared" si="6"/>
        <v>-9.5199999999850959E-6</v>
      </c>
      <c r="AP44" s="123">
        <f t="shared" si="7"/>
        <v>-2.1209999999993734E-5</v>
      </c>
      <c r="AQ44" s="89">
        <f t="shared" si="8"/>
        <v>2.6399999999981993E-7</v>
      </c>
      <c r="AR44" s="42"/>
      <c r="AS44" s="42" t="str">
        <f t="shared" si="9"/>
        <v/>
      </c>
      <c r="AT44" s="42" t="str">
        <f t="shared" si="10"/>
        <v/>
      </c>
      <c r="AX44" s="12"/>
      <c r="AZ44" s="12"/>
    </row>
    <row r="45" spans="2:52" ht="13.5" customHeight="1" x14ac:dyDescent="0.15">
      <c r="B45" s="290"/>
      <c r="C45" s="29" t="s">
        <v>36</v>
      </c>
      <c r="D45" s="187"/>
      <c r="E45" s="58"/>
      <c r="F45" s="188">
        <v>39.302649000000002</v>
      </c>
      <c r="G45" s="188">
        <v>42.637630999999999</v>
      </c>
      <c r="H45" s="188">
        <v>0.99140872999999996</v>
      </c>
      <c r="I45" s="64">
        <v>0.99418446000000005</v>
      </c>
      <c r="J45" s="64">
        <v>1.1338414E-2</v>
      </c>
      <c r="K45" s="189"/>
      <c r="L45" s="259"/>
      <c r="M45" s="259"/>
      <c r="N45" s="58"/>
      <c r="O45" s="30"/>
      <c r="P45" s="58"/>
      <c r="Q45" s="30"/>
      <c r="R45" s="134"/>
      <c r="S45" s="206"/>
      <c r="T45" s="290"/>
      <c r="U45" s="29" t="s">
        <v>36</v>
      </c>
      <c r="V45" s="187"/>
      <c r="W45" s="58"/>
      <c r="X45" s="188">
        <v>39.226557999999997</v>
      </c>
      <c r="Y45" s="188">
        <v>42.557988999999999</v>
      </c>
      <c r="Z45" s="188">
        <v>0.99140483999999995</v>
      </c>
      <c r="AA45" s="64">
        <v>0.99415379000000004</v>
      </c>
      <c r="AB45" s="64">
        <v>1.1486936E-2</v>
      </c>
      <c r="AC45" s="189"/>
      <c r="AD45" s="259"/>
      <c r="AE45" s="259"/>
      <c r="AF45" s="58"/>
      <c r="AG45" s="30"/>
      <c r="AH45" s="58"/>
      <c r="AI45" s="30"/>
      <c r="AJ45" s="134"/>
      <c r="AK45" s="208"/>
      <c r="AL45" s="290"/>
      <c r="AM45" s="88">
        <f t="shared" si="4"/>
        <v>-7.6091000000005238E-2</v>
      </c>
      <c r="AN45" s="123">
        <f t="shared" si="5"/>
        <v>-7.9641999999999769E-2</v>
      </c>
      <c r="AO45" s="123">
        <f t="shared" si="6"/>
        <v>-3.8900000000063883E-6</v>
      </c>
      <c r="AP45" s="123">
        <f t="shared" si="7"/>
        <v>-3.0670000000010411E-5</v>
      </c>
      <c r="AQ45" s="89">
        <f t="shared" si="8"/>
        <v>1.4852199999999989E-4</v>
      </c>
      <c r="AR45" s="42"/>
      <c r="AS45" s="42" t="str">
        <f t="shared" si="9"/>
        <v/>
      </c>
      <c r="AT45" s="42" t="str">
        <f t="shared" si="10"/>
        <v/>
      </c>
      <c r="AX45" s="12"/>
      <c r="AZ45" s="12"/>
    </row>
    <row r="46" spans="2:52" ht="13.5" customHeight="1" x14ac:dyDescent="0.15">
      <c r="B46" s="290"/>
      <c r="C46" s="29" t="s">
        <v>38</v>
      </c>
      <c r="D46" s="187"/>
      <c r="E46" s="58"/>
      <c r="F46" s="188">
        <v>43.634704999999997</v>
      </c>
      <c r="G46" s="188">
        <v>46.590651999999999</v>
      </c>
      <c r="H46" s="188">
        <v>0.99553062000000003</v>
      </c>
      <c r="I46" s="64">
        <v>0.99721316000000004</v>
      </c>
      <c r="J46" s="64">
        <v>4.7954030000000002E-3</v>
      </c>
      <c r="K46" s="189"/>
      <c r="L46" s="259"/>
      <c r="M46" s="259"/>
      <c r="N46" s="58"/>
      <c r="O46" s="30"/>
      <c r="P46" s="58"/>
      <c r="Q46" s="30"/>
      <c r="R46" s="134"/>
      <c r="S46" s="206"/>
      <c r="T46" s="290"/>
      <c r="U46" s="29" t="s">
        <v>38</v>
      </c>
      <c r="V46" s="187"/>
      <c r="W46" s="58"/>
      <c r="X46" s="188">
        <v>43.586590000000001</v>
      </c>
      <c r="Y46" s="188">
        <v>46.524931000000002</v>
      </c>
      <c r="Z46" s="188">
        <v>0.99554591999999997</v>
      </c>
      <c r="AA46" s="64">
        <v>0.99719416999999999</v>
      </c>
      <c r="AB46" s="64">
        <v>4.8685771999999999E-3</v>
      </c>
      <c r="AC46" s="189"/>
      <c r="AD46" s="259"/>
      <c r="AE46" s="259"/>
      <c r="AF46" s="58"/>
      <c r="AG46" s="30"/>
      <c r="AH46" s="58"/>
      <c r="AI46" s="30"/>
      <c r="AJ46" s="134"/>
      <c r="AK46" s="208"/>
      <c r="AL46" s="290"/>
      <c r="AM46" s="88">
        <f t="shared" si="4"/>
        <v>-4.8114999999995689E-2</v>
      </c>
      <c r="AN46" s="123">
        <f t="shared" si="5"/>
        <v>-6.5720999999996366E-2</v>
      </c>
      <c r="AO46" s="123">
        <f t="shared" si="6"/>
        <v>1.5299999999940361E-5</v>
      </c>
      <c r="AP46" s="123">
        <f t="shared" si="7"/>
        <v>-1.8990000000052021E-5</v>
      </c>
      <c r="AQ46" s="89">
        <f t="shared" si="8"/>
        <v>7.3174199999999703E-5</v>
      </c>
      <c r="AR46" s="42"/>
      <c r="AS46" s="42" t="str">
        <f t="shared" si="9"/>
        <v/>
      </c>
      <c r="AT46" s="42" t="str">
        <f t="shared" si="10"/>
        <v/>
      </c>
      <c r="AX46" s="12"/>
      <c r="AZ46" s="12"/>
    </row>
    <row r="47" spans="2:52" ht="13.5" customHeight="1" thickBot="1" x14ac:dyDescent="0.2">
      <c r="B47" s="290"/>
      <c r="C47" s="29"/>
      <c r="D47" s="187"/>
      <c r="E47" s="58"/>
      <c r="F47" s="190"/>
      <c r="G47" s="190"/>
      <c r="H47" s="190"/>
      <c r="I47" s="58"/>
      <c r="J47" s="58"/>
      <c r="K47" s="189"/>
      <c r="L47" s="259"/>
      <c r="M47" s="259"/>
      <c r="N47" s="58"/>
      <c r="O47" s="30"/>
      <c r="P47" s="58"/>
      <c r="Q47" s="30"/>
      <c r="R47" s="185"/>
      <c r="S47" s="206"/>
      <c r="T47" s="290"/>
      <c r="U47" s="29"/>
      <c r="V47" s="187"/>
      <c r="W47" s="58"/>
      <c r="X47" s="190"/>
      <c r="Y47" s="190"/>
      <c r="Z47" s="190"/>
      <c r="AA47" s="58"/>
      <c r="AB47" s="58"/>
      <c r="AC47" s="189"/>
      <c r="AD47" s="259"/>
      <c r="AE47" s="259"/>
      <c r="AF47" s="58"/>
      <c r="AG47" s="30"/>
      <c r="AH47" s="58"/>
      <c r="AI47" s="30"/>
      <c r="AJ47" s="185"/>
      <c r="AK47" s="208"/>
      <c r="AL47" s="290"/>
      <c r="AM47" s="124" t="str">
        <f t="shared" si="4"/>
        <v/>
      </c>
      <c r="AN47" s="125" t="str">
        <f t="shared" si="5"/>
        <v/>
      </c>
      <c r="AO47" s="125" t="str">
        <f t="shared" si="6"/>
        <v/>
      </c>
      <c r="AP47" s="125" t="str">
        <f t="shared" si="7"/>
        <v/>
      </c>
      <c r="AQ47" s="126" t="str">
        <f t="shared" si="8"/>
        <v/>
      </c>
      <c r="AR47" s="42"/>
      <c r="AS47" s="42" t="str">
        <f t="shared" si="9"/>
        <v/>
      </c>
      <c r="AT47" s="42" t="str">
        <f t="shared" si="10"/>
        <v/>
      </c>
      <c r="AX47" s="12"/>
      <c r="AZ47" s="12"/>
    </row>
    <row r="48" spans="2:52" x14ac:dyDescent="0.15">
      <c r="B48" s="292" t="s">
        <v>75</v>
      </c>
      <c r="C48" s="27" t="s">
        <v>34</v>
      </c>
      <c r="D48" s="41"/>
      <c r="E48" s="57"/>
      <c r="F48" s="98">
        <v>27.465906</v>
      </c>
      <c r="G48" s="98">
        <v>32.328823</v>
      </c>
      <c r="H48" s="98">
        <v>0.94791924000000005</v>
      </c>
      <c r="I48" s="62">
        <v>0.96775597999999996</v>
      </c>
      <c r="J48" s="62">
        <v>6.4089400000000005E-2</v>
      </c>
      <c r="K48" s="63"/>
      <c r="L48" s="258"/>
      <c r="M48" s="258"/>
      <c r="N48" s="57"/>
      <c r="O48" s="28"/>
      <c r="P48" s="57"/>
      <c r="Q48" s="28"/>
      <c r="R48" s="133"/>
      <c r="S48" s="206"/>
      <c r="T48" s="292" t="s">
        <v>75</v>
      </c>
      <c r="U48" s="27" t="s">
        <v>34</v>
      </c>
      <c r="V48" s="41"/>
      <c r="W48" s="57"/>
      <c r="X48" s="98">
        <v>27.713937999999999</v>
      </c>
      <c r="Y48" s="98">
        <v>32.517615999999997</v>
      </c>
      <c r="Z48" s="98">
        <v>0.94805158</v>
      </c>
      <c r="AA48" s="62">
        <v>0.96780520999999997</v>
      </c>
      <c r="AB48" s="62">
        <v>6.3750139999999997E-2</v>
      </c>
      <c r="AC48" s="63"/>
      <c r="AD48" s="258"/>
      <c r="AE48" s="258"/>
      <c r="AF48" s="57"/>
      <c r="AG48" s="28"/>
      <c r="AH48" s="57"/>
      <c r="AI48" s="28"/>
      <c r="AJ48" s="133"/>
      <c r="AK48" s="208"/>
      <c r="AL48" s="292" t="s">
        <v>75</v>
      </c>
      <c r="AM48" s="121">
        <f t="shared" si="4"/>
        <v>0.24803199999999848</v>
      </c>
      <c r="AN48" s="97">
        <f t="shared" si="5"/>
        <v>0.18879299999999688</v>
      </c>
      <c r="AO48" s="97">
        <f t="shared" si="6"/>
        <v>1.3233999999995305E-4</v>
      </c>
      <c r="AP48" s="97">
        <f t="shared" si="7"/>
        <v>4.9230000000011209E-5</v>
      </c>
      <c r="AQ48" s="122">
        <f t="shared" si="8"/>
        <v>-3.3926000000000789E-4</v>
      </c>
      <c r="AR48" s="42" t="str">
        <f t="shared" ref="AR48:AR87" si="11">IF(OR(AC48="",K48=""),"",AC48-K48)</f>
        <v/>
      </c>
      <c r="AS48" s="42" t="str">
        <f t="shared" si="9"/>
        <v/>
      </c>
      <c r="AT48" s="42" t="str">
        <f t="shared" si="10"/>
        <v/>
      </c>
      <c r="AX48" s="12"/>
      <c r="AZ48" s="12"/>
    </row>
    <row r="49" spans="2:52" ht="13.5" customHeight="1" x14ac:dyDescent="0.15">
      <c r="B49" s="290"/>
      <c r="C49" s="29" t="s">
        <v>35</v>
      </c>
      <c r="D49" s="187"/>
      <c r="E49" s="58"/>
      <c r="F49" s="188">
        <v>32.869894000000002</v>
      </c>
      <c r="G49" s="188">
        <v>36.715595</v>
      </c>
      <c r="H49" s="188">
        <v>0.97803101999999997</v>
      </c>
      <c r="I49" s="64">
        <v>0.98510193000000001</v>
      </c>
      <c r="J49" s="64">
        <v>3.0218009000000001E-2</v>
      </c>
      <c r="K49" s="189"/>
      <c r="L49" s="259"/>
      <c r="M49" s="259"/>
      <c r="N49" s="58"/>
      <c r="O49" s="30"/>
      <c r="P49" s="58"/>
      <c r="Q49" s="30"/>
      <c r="R49" s="134"/>
      <c r="S49" s="206"/>
      <c r="T49" s="290"/>
      <c r="U49" s="29" t="s">
        <v>35</v>
      </c>
      <c r="V49" s="187"/>
      <c r="W49" s="58"/>
      <c r="X49" s="188">
        <v>32.972465</v>
      </c>
      <c r="Y49" s="188">
        <v>36.782527000000002</v>
      </c>
      <c r="Z49" s="188">
        <v>0.97815726000000003</v>
      </c>
      <c r="AA49" s="64">
        <v>0.98544887999999997</v>
      </c>
      <c r="AB49" s="64">
        <v>3.0043593E-2</v>
      </c>
      <c r="AC49" s="189"/>
      <c r="AD49" s="259"/>
      <c r="AE49" s="259"/>
      <c r="AF49" s="58"/>
      <c r="AG49" s="30"/>
      <c r="AH49" s="58"/>
      <c r="AI49" s="30"/>
      <c r="AJ49" s="134"/>
      <c r="AK49" s="208"/>
      <c r="AL49" s="290"/>
      <c r="AM49" s="88">
        <f t="shared" si="4"/>
        <v>0.10257099999999753</v>
      </c>
      <c r="AN49" s="123">
        <f t="shared" si="5"/>
        <v>6.6932000000001324E-2</v>
      </c>
      <c r="AO49" s="123">
        <f t="shared" si="6"/>
        <v>1.262400000000552E-4</v>
      </c>
      <c r="AP49" s="123">
        <f t="shared" si="7"/>
        <v>3.4694999999995702E-4</v>
      </c>
      <c r="AQ49" s="89">
        <f t="shared" si="8"/>
        <v>-1.7441600000000015E-4</v>
      </c>
      <c r="AR49" s="42" t="str">
        <f t="shared" si="11"/>
        <v/>
      </c>
      <c r="AS49" s="42" t="str">
        <f t="shared" si="9"/>
        <v/>
      </c>
      <c r="AT49" s="42" t="str">
        <f t="shared" si="10"/>
        <v/>
      </c>
      <c r="AX49" s="12"/>
      <c r="AZ49" s="12"/>
    </row>
    <row r="50" spans="2:52" ht="13.5" customHeight="1" x14ac:dyDescent="0.15">
      <c r="B50" s="290"/>
      <c r="C50" s="29" t="s">
        <v>36</v>
      </c>
      <c r="D50" s="187"/>
      <c r="E50" s="58"/>
      <c r="F50" s="188">
        <v>38.668840000000003</v>
      </c>
      <c r="G50" s="188">
        <v>41.805368000000001</v>
      </c>
      <c r="H50" s="188">
        <v>0.99129312000000003</v>
      </c>
      <c r="I50" s="64">
        <v>0.99415891999999995</v>
      </c>
      <c r="J50" s="64">
        <v>1.2367105E-2</v>
      </c>
      <c r="K50" s="189"/>
      <c r="L50" s="259"/>
      <c r="M50" s="259"/>
      <c r="N50" s="58"/>
      <c r="O50" s="30"/>
      <c r="P50" s="58"/>
      <c r="Q50" s="30"/>
      <c r="R50" s="134"/>
      <c r="S50" s="206"/>
      <c r="T50" s="290"/>
      <c r="U50" s="29" t="s">
        <v>36</v>
      </c>
      <c r="V50" s="187"/>
      <c r="W50" s="58"/>
      <c r="X50" s="188">
        <v>38.696043000000003</v>
      </c>
      <c r="Y50" s="188">
        <v>41.792762000000003</v>
      </c>
      <c r="Z50" s="188">
        <v>0.99124398999999996</v>
      </c>
      <c r="AA50" s="64">
        <v>0.99400675000000005</v>
      </c>
      <c r="AB50" s="64">
        <v>1.2516568E-2</v>
      </c>
      <c r="AC50" s="189"/>
      <c r="AD50" s="259"/>
      <c r="AE50" s="259"/>
      <c r="AF50" s="58"/>
      <c r="AG50" s="30"/>
      <c r="AH50" s="58"/>
      <c r="AI50" s="30"/>
      <c r="AJ50" s="134"/>
      <c r="AK50" s="208"/>
      <c r="AL50" s="290"/>
      <c r="AM50" s="88">
        <f t="shared" si="4"/>
        <v>2.7203000000000088E-2</v>
      </c>
      <c r="AN50" s="123">
        <f t="shared" si="5"/>
        <v>-1.2605999999998119E-2</v>
      </c>
      <c r="AO50" s="123">
        <f t="shared" si="6"/>
        <v>-4.9130000000063845E-5</v>
      </c>
      <c r="AP50" s="123">
        <f t="shared" si="7"/>
        <v>-1.52169999999896E-4</v>
      </c>
      <c r="AQ50" s="89">
        <f t="shared" si="8"/>
        <v>1.4946300000000072E-4</v>
      </c>
      <c r="AR50" s="42" t="str">
        <f t="shared" si="11"/>
        <v/>
      </c>
      <c r="AS50" s="42" t="str">
        <f t="shared" si="9"/>
        <v/>
      </c>
      <c r="AT50" s="42" t="str">
        <f t="shared" si="10"/>
        <v/>
      </c>
      <c r="AX50" s="12"/>
      <c r="AZ50" s="12"/>
    </row>
    <row r="51" spans="2:52" ht="13.5" customHeight="1" x14ac:dyDescent="0.15">
      <c r="B51" s="290"/>
      <c r="C51" s="29" t="s">
        <v>38</v>
      </c>
      <c r="D51" s="187"/>
      <c r="E51" s="58"/>
      <c r="F51" s="188">
        <v>43.157758000000001</v>
      </c>
      <c r="G51" s="188">
        <v>46.072836000000002</v>
      </c>
      <c r="H51" s="188">
        <v>0.99525523000000005</v>
      </c>
      <c r="I51" s="64">
        <v>0.99715034000000002</v>
      </c>
      <c r="J51" s="64">
        <v>5.432213E-3</v>
      </c>
      <c r="K51" s="189"/>
      <c r="L51" s="259"/>
      <c r="M51" s="259"/>
      <c r="N51" s="58"/>
      <c r="O51" s="30"/>
      <c r="P51" s="58"/>
      <c r="Q51" s="30"/>
      <c r="R51" s="134"/>
      <c r="S51" s="206"/>
      <c r="T51" s="290"/>
      <c r="U51" s="29" t="s">
        <v>38</v>
      </c>
      <c r="V51" s="187"/>
      <c r="W51" s="58"/>
      <c r="X51" s="188">
        <v>43.210372999999997</v>
      </c>
      <c r="Y51" s="188">
        <v>46.114618</v>
      </c>
      <c r="Z51" s="188">
        <v>0.99525174999999999</v>
      </c>
      <c r="AA51" s="64">
        <v>0.99718244</v>
      </c>
      <c r="AB51" s="64">
        <v>5.4309935999999996E-3</v>
      </c>
      <c r="AC51" s="189"/>
      <c r="AD51" s="259"/>
      <c r="AE51" s="259"/>
      <c r="AF51" s="58"/>
      <c r="AG51" s="30"/>
      <c r="AH51" s="58"/>
      <c r="AI51" s="30"/>
      <c r="AJ51" s="134"/>
      <c r="AK51" s="208"/>
      <c r="AL51" s="290"/>
      <c r="AM51" s="88">
        <f t="shared" si="4"/>
        <v>5.261499999999586E-2</v>
      </c>
      <c r="AN51" s="123">
        <f t="shared" si="5"/>
        <v>4.1781999999997765E-2</v>
      </c>
      <c r="AO51" s="123">
        <f t="shared" si="6"/>
        <v>-3.4800000000556608E-6</v>
      </c>
      <c r="AP51" s="123">
        <f t="shared" si="7"/>
        <v>3.2099999999979367E-5</v>
      </c>
      <c r="AQ51" s="89">
        <f t="shared" si="8"/>
        <v>-1.2194000000003563E-6</v>
      </c>
      <c r="AR51" s="42" t="str">
        <f t="shared" si="11"/>
        <v/>
      </c>
      <c r="AS51" s="42" t="str">
        <f t="shared" si="9"/>
        <v/>
      </c>
      <c r="AT51" s="42" t="str">
        <f t="shared" si="10"/>
        <v/>
      </c>
      <c r="AX51" s="12"/>
      <c r="AZ51" s="12"/>
    </row>
    <row r="52" spans="2:52" ht="13.5" customHeight="1" thickBot="1" x14ac:dyDescent="0.2">
      <c r="B52" s="290"/>
      <c r="C52" s="29"/>
      <c r="D52" s="187"/>
      <c r="E52" s="58"/>
      <c r="F52" s="190"/>
      <c r="G52" s="190"/>
      <c r="H52" s="190"/>
      <c r="I52" s="58"/>
      <c r="J52" s="58"/>
      <c r="K52" s="189"/>
      <c r="L52" s="259"/>
      <c r="M52" s="259"/>
      <c r="N52" s="58"/>
      <c r="O52" s="30"/>
      <c r="P52" s="58"/>
      <c r="Q52" s="30"/>
      <c r="R52" s="185"/>
      <c r="S52" s="206"/>
      <c r="T52" s="290"/>
      <c r="U52" s="29"/>
      <c r="V52" s="187"/>
      <c r="W52" s="58"/>
      <c r="X52" s="190"/>
      <c r="Y52" s="190"/>
      <c r="Z52" s="190"/>
      <c r="AA52" s="58"/>
      <c r="AB52" s="58"/>
      <c r="AC52" s="189"/>
      <c r="AD52" s="259"/>
      <c r="AE52" s="259"/>
      <c r="AF52" s="58"/>
      <c r="AG52" s="30"/>
      <c r="AH52" s="58"/>
      <c r="AI52" s="30"/>
      <c r="AJ52" s="185"/>
      <c r="AK52" s="208"/>
      <c r="AL52" s="290"/>
      <c r="AM52" s="124" t="str">
        <f t="shared" si="4"/>
        <v/>
      </c>
      <c r="AN52" s="125" t="str">
        <f t="shared" si="5"/>
        <v/>
      </c>
      <c r="AO52" s="125" t="str">
        <f t="shared" si="6"/>
        <v/>
      </c>
      <c r="AP52" s="125" t="str">
        <f t="shared" si="7"/>
        <v/>
      </c>
      <c r="AQ52" s="126" t="str">
        <f t="shared" si="8"/>
        <v/>
      </c>
      <c r="AR52" s="42" t="str">
        <f t="shared" si="11"/>
        <v/>
      </c>
      <c r="AS52" s="42" t="str">
        <f t="shared" si="9"/>
        <v/>
      </c>
      <c r="AT52" s="42" t="str">
        <f t="shared" si="10"/>
        <v/>
      </c>
      <c r="AX52" s="12"/>
      <c r="AZ52" s="12"/>
    </row>
    <row r="53" spans="2:52" x14ac:dyDescent="0.15">
      <c r="B53" s="292" t="s">
        <v>76</v>
      </c>
      <c r="C53" s="27" t="s">
        <v>34</v>
      </c>
      <c r="D53" s="41"/>
      <c r="E53" s="57"/>
      <c r="F53" s="98">
        <v>29.381917000000001</v>
      </c>
      <c r="G53" s="98">
        <v>33.287723999999997</v>
      </c>
      <c r="H53" s="98">
        <v>0.94505945999999996</v>
      </c>
      <c r="I53" s="62">
        <v>0.96996612000000004</v>
      </c>
      <c r="J53" s="62">
        <v>5.6838088000000002E-2</v>
      </c>
      <c r="K53" s="63"/>
      <c r="L53" s="258"/>
      <c r="M53" s="258"/>
      <c r="N53" s="57"/>
      <c r="O53" s="28"/>
      <c r="P53" s="57"/>
      <c r="Q53" s="28"/>
      <c r="R53" s="133"/>
      <c r="S53" s="206"/>
      <c r="T53" s="292" t="s">
        <v>76</v>
      </c>
      <c r="U53" s="27" t="s">
        <v>34</v>
      </c>
      <c r="V53" s="41"/>
      <c r="W53" s="57"/>
      <c r="X53" s="98">
        <v>29.352896999999999</v>
      </c>
      <c r="Y53" s="98">
        <v>33.279046000000001</v>
      </c>
      <c r="Z53" s="98">
        <v>0.94503066999999996</v>
      </c>
      <c r="AA53" s="62">
        <v>0.96982239999999997</v>
      </c>
      <c r="AB53" s="62">
        <v>5.6809180000000001E-2</v>
      </c>
      <c r="AC53" s="63"/>
      <c r="AD53" s="258"/>
      <c r="AE53" s="258"/>
      <c r="AF53" s="57"/>
      <c r="AG53" s="28"/>
      <c r="AH53" s="57"/>
      <c r="AI53" s="28"/>
      <c r="AJ53" s="133"/>
      <c r="AK53" s="208"/>
      <c r="AL53" s="292" t="s">
        <v>76</v>
      </c>
      <c r="AM53" s="121">
        <f t="shared" si="4"/>
        <v>-2.902000000000271E-2</v>
      </c>
      <c r="AN53" s="97">
        <f t="shared" si="5"/>
        <v>-8.6779999999961888E-3</v>
      </c>
      <c r="AO53" s="97">
        <f t="shared" si="6"/>
        <v>-2.8790000000000759E-5</v>
      </c>
      <c r="AP53" s="97">
        <f t="shared" si="7"/>
        <v>-1.4372000000006935E-4</v>
      </c>
      <c r="AQ53" s="122">
        <f t="shared" si="8"/>
        <v>-2.8908000000001099E-5</v>
      </c>
      <c r="AR53" s="42" t="str">
        <f t="shared" si="11"/>
        <v/>
      </c>
      <c r="AS53" s="42" t="str">
        <f t="shared" si="9"/>
        <v/>
      </c>
      <c r="AT53" s="42" t="str">
        <f t="shared" si="10"/>
        <v/>
      </c>
      <c r="AX53" s="12"/>
      <c r="AZ53" s="12"/>
    </row>
    <row r="54" spans="2:52" ht="13.5" customHeight="1" x14ac:dyDescent="0.15">
      <c r="B54" s="290"/>
      <c r="C54" s="29" t="s">
        <v>35</v>
      </c>
      <c r="D54" s="187"/>
      <c r="E54" s="58"/>
      <c r="F54" s="188">
        <v>34.359903000000003</v>
      </c>
      <c r="G54" s="188">
        <v>37.683805999999997</v>
      </c>
      <c r="H54" s="188">
        <v>0.97755314000000004</v>
      </c>
      <c r="I54" s="64">
        <v>0.98629920000000004</v>
      </c>
      <c r="J54" s="64">
        <v>2.4241631999999999E-2</v>
      </c>
      <c r="K54" s="189"/>
      <c r="L54" s="259"/>
      <c r="M54" s="259"/>
      <c r="N54" s="58"/>
      <c r="O54" s="30"/>
      <c r="P54" s="58"/>
      <c r="Q54" s="30"/>
      <c r="R54" s="134"/>
      <c r="S54" s="206"/>
      <c r="T54" s="290"/>
      <c r="U54" s="29" t="s">
        <v>35</v>
      </c>
      <c r="V54" s="187"/>
      <c r="W54" s="58"/>
      <c r="X54" s="188">
        <v>34.326712000000001</v>
      </c>
      <c r="Y54" s="188">
        <v>37.673115000000003</v>
      </c>
      <c r="Z54" s="188">
        <v>0.9774775</v>
      </c>
      <c r="AA54" s="64">
        <v>0.98626707000000002</v>
      </c>
      <c r="AB54" s="64">
        <v>2.4371542E-2</v>
      </c>
      <c r="AC54" s="189"/>
      <c r="AD54" s="259"/>
      <c r="AE54" s="259"/>
      <c r="AF54" s="58"/>
      <c r="AG54" s="30"/>
      <c r="AH54" s="58"/>
      <c r="AI54" s="30"/>
      <c r="AJ54" s="134"/>
      <c r="AK54" s="208"/>
      <c r="AL54" s="290"/>
      <c r="AM54" s="88">
        <f t="shared" si="4"/>
        <v>-3.3191000000002191E-2</v>
      </c>
      <c r="AN54" s="123">
        <f t="shared" si="5"/>
        <v>-1.0690999999994233E-2</v>
      </c>
      <c r="AO54" s="123">
        <f t="shared" si="6"/>
        <v>-7.564000000004345E-5</v>
      </c>
      <c r="AP54" s="123">
        <f t="shared" si="7"/>
        <v>-3.2130000000019088E-5</v>
      </c>
      <c r="AQ54" s="89">
        <f t="shared" si="8"/>
        <v>1.2991000000000044E-4</v>
      </c>
      <c r="AR54" s="42" t="str">
        <f t="shared" si="11"/>
        <v/>
      </c>
      <c r="AS54" s="42" t="str">
        <f t="shared" si="9"/>
        <v/>
      </c>
      <c r="AT54" s="42" t="str">
        <f t="shared" si="10"/>
        <v/>
      </c>
      <c r="AX54" s="12"/>
      <c r="AZ54" s="12"/>
    </row>
    <row r="55" spans="2:52" ht="13.5" customHeight="1" x14ac:dyDescent="0.15">
      <c r="B55" s="290"/>
      <c r="C55" s="29" t="s">
        <v>36</v>
      </c>
      <c r="D55" s="187"/>
      <c r="E55" s="58"/>
      <c r="F55" s="188">
        <v>39.699024000000001</v>
      </c>
      <c r="G55" s="188">
        <v>42.838602999999999</v>
      </c>
      <c r="H55" s="188">
        <v>0.99124601000000001</v>
      </c>
      <c r="I55" s="64">
        <v>0.99436804000000001</v>
      </c>
      <c r="J55" s="64">
        <v>9.2816270000000006E-3</v>
      </c>
      <c r="K55" s="189"/>
      <c r="L55" s="259"/>
      <c r="M55" s="259"/>
      <c r="N55" s="58"/>
      <c r="O55" s="30"/>
      <c r="P55" s="58"/>
      <c r="Q55" s="30"/>
      <c r="R55" s="134"/>
      <c r="S55" s="206"/>
      <c r="T55" s="290"/>
      <c r="U55" s="29" t="s">
        <v>36</v>
      </c>
      <c r="V55" s="187"/>
      <c r="W55" s="58"/>
      <c r="X55" s="188">
        <v>39.719692999999999</v>
      </c>
      <c r="Y55" s="188">
        <v>42.868206999999998</v>
      </c>
      <c r="Z55" s="188">
        <v>0.99125764000000005</v>
      </c>
      <c r="AA55" s="64">
        <v>0.99436619999999998</v>
      </c>
      <c r="AB55" s="64">
        <v>9.4062769999999993E-3</v>
      </c>
      <c r="AC55" s="189"/>
      <c r="AD55" s="259"/>
      <c r="AE55" s="259"/>
      <c r="AF55" s="58"/>
      <c r="AG55" s="30"/>
      <c r="AH55" s="58"/>
      <c r="AI55" s="30"/>
      <c r="AJ55" s="134"/>
      <c r="AK55" s="208"/>
      <c r="AL55" s="290"/>
      <c r="AM55" s="88">
        <f t="shared" si="4"/>
        <v>2.066899999999805E-2</v>
      </c>
      <c r="AN55" s="123">
        <f t="shared" si="5"/>
        <v>2.9603999999999075E-2</v>
      </c>
      <c r="AO55" s="123">
        <f t="shared" si="6"/>
        <v>1.1630000000040219E-5</v>
      </c>
      <c r="AP55" s="123">
        <f t="shared" si="7"/>
        <v>-1.840000000030706E-6</v>
      </c>
      <c r="AQ55" s="89">
        <f t="shared" si="8"/>
        <v>1.2464999999999872E-4</v>
      </c>
      <c r="AR55" s="42" t="str">
        <f t="shared" si="11"/>
        <v/>
      </c>
      <c r="AS55" s="42" t="str">
        <f t="shared" si="9"/>
        <v/>
      </c>
      <c r="AT55" s="42" t="str">
        <f t="shared" si="10"/>
        <v/>
      </c>
      <c r="AX55" s="12"/>
      <c r="AZ55" s="12"/>
    </row>
    <row r="56" spans="2:52" ht="13.5" customHeight="1" x14ac:dyDescent="0.15">
      <c r="B56" s="290"/>
      <c r="C56" s="29" t="s">
        <v>38</v>
      </c>
      <c r="D56" s="187"/>
      <c r="E56" s="58"/>
      <c r="F56" s="188">
        <v>43.377039000000003</v>
      </c>
      <c r="G56" s="188">
        <v>46.209035999999998</v>
      </c>
      <c r="H56" s="188">
        <v>0.99529168999999995</v>
      </c>
      <c r="I56" s="64">
        <v>0.99713777000000003</v>
      </c>
      <c r="J56" s="64">
        <v>4.1643846999999999E-3</v>
      </c>
      <c r="K56" s="189"/>
      <c r="L56" s="259"/>
      <c r="M56" s="259"/>
      <c r="N56" s="58"/>
      <c r="O56" s="30"/>
      <c r="P56" s="58"/>
      <c r="Q56" s="30"/>
      <c r="R56" s="134"/>
      <c r="S56" s="206"/>
      <c r="T56" s="290"/>
      <c r="U56" s="29" t="s">
        <v>38</v>
      </c>
      <c r="V56" s="187"/>
      <c r="W56" s="58"/>
      <c r="X56" s="188">
        <v>43.372441999999999</v>
      </c>
      <c r="Y56" s="188">
        <v>46.195953000000003</v>
      </c>
      <c r="Z56" s="188">
        <v>0.99529504000000002</v>
      </c>
      <c r="AA56" s="64">
        <v>0.99712515999999995</v>
      </c>
      <c r="AB56" s="64">
        <v>4.1382023999999998E-3</v>
      </c>
      <c r="AC56" s="189"/>
      <c r="AD56" s="259"/>
      <c r="AE56" s="259"/>
      <c r="AF56" s="58"/>
      <c r="AG56" s="30"/>
      <c r="AH56" s="58"/>
      <c r="AI56" s="30"/>
      <c r="AJ56" s="134"/>
      <c r="AK56" s="208"/>
      <c r="AL56" s="290"/>
      <c r="AM56" s="88">
        <f t="shared" si="4"/>
        <v>-4.597000000003959E-3</v>
      </c>
      <c r="AN56" s="123">
        <f t="shared" si="5"/>
        <v>-1.3082999999994627E-2</v>
      </c>
      <c r="AO56" s="123">
        <f t="shared" si="6"/>
        <v>3.3500000000685759E-6</v>
      </c>
      <c r="AP56" s="123">
        <f t="shared" si="7"/>
        <v>-1.2610000000079502E-5</v>
      </c>
      <c r="AQ56" s="89">
        <f t="shared" si="8"/>
        <v>-2.618230000000013E-5</v>
      </c>
      <c r="AR56" s="42" t="str">
        <f t="shared" si="11"/>
        <v/>
      </c>
      <c r="AS56" s="42" t="str">
        <f t="shared" si="9"/>
        <v/>
      </c>
      <c r="AT56" s="42" t="str">
        <f t="shared" si="10"/>
        <v/>
      </c>
      <c r="AX56" s="12"/>
      <c r="AZ56" s="12"/>
    </row>
    <row r="57" spans="2:52" ht="13.5" customHeight="1" thickBot="1" x14ac:dyDescent="0.2">
      <c r="B57" s="290"/>
      <c r="C57" s="29"/>
      <c r="D57" s="187"/>
      <c r="E57" s="58"/>
      <c r="F57" s="190"/>
      <c r="G57" s="190"/>
      <c r="H57" s="190"/>
      <c r="I57" s="58"/>
      <c r="J57" s="58"/>
      <c r="K57" s="189"/>
      <c r="L57" s="259"/>
      <c r="M57" s="259"/>
      <c r="N57" s="58"/>
      <c r="O57" s="30"/>
      <c r="P57" s="58"/>
      <c r="Q57" s="30"/>
      <c r="R57" s="185"/>
      <c r="S57" s="206"/>
      <c r="T57" s="290"/>
      <c r="U57" s="29"/>
      <c r="V57" s="187"/>
      <c r="W57" s="58"/>
      <c r="X57" s="190"/>
      <c r="Y57" s="190"/>
      <c r="Z57" s="190"/>
      <c r="AA57" s="58"/>
      <c r="AB57" s="58"/>
      <c r="AC57" s="189"/>
      <c r="AD57" s="259"/>
      <c r="AE57" s="259"/>
      <c r="AF57" s="58"/>
      <c r="AG57" s="30"/>
      <c r="AH57" s="58"/>
      <c r="AI57" s="30"/>
      <c r="AJ57" s="185"/>
      <c r="AK57" s="208"/>
      <c r="AL57" s="290"/>
      <c r="AM57" s="124" t="str">
        <f t="shared" si="4"/>
        <v/>
      </c>
      <c r="AN57" s="125" t="str">
        <f t="shared" si="5"/>
        <v/>
      </c>
      <c r="AO57" s="125" t="str">
        <f t="shared" si="6"/>
        <v/>
      </c>
      <c r="AP57" s="125" t="str">
        <f t="shared" si="7"/>
        <v/>
      </c>
      <c r="AQ57" s="126" t="str">
        <f t="shared" si="8"/>
        <v/>
      </c>
      <c r="AR57" s="42" t="str">
        <f t="shared" si="11"/>
        <v/>
      </c>
      <c r="AS57" s="42" t="str">
        <f t="shared" si="9"/>
        <v/>
      </c>
      <c r="AT57" s="42" t="str">
        <f t="shared" si="10"/>
        <v/>
      </c>
      <c r="AX57" s="12"/>
      <c r="AZ57" s="12"/>
    </row>
    <row r="58" spans="2:52" x14ac:dyDescent="0.15">
      <c r="B58" s="292" t="s">
        <v>77</v>
      </c>
      <c r="C58" s="27" t="s">
        <v>34</v>
      </c>
      <c r="D58" s="41"/>
      <c r="E58" s="57"/>
      <c r="F58" s="98">
        <v>29.268004999999999</v>
      </c>
      <c r="G58" s="98">
        <v>32.983837000000001</v>
      </c>
      <c r="H58" s="98">
        <v>0.94348582000000003</v>
      </c>
      <c r="I58" s="62">
        <v>0.96674601000000004</v>
      </c>
      <c r="J58" s="62">
        <v>5.9962593000000002E-2</v>
      </c>
      <c r="K58" s="63"/>
      <c r="L58" s="258"/>
      <c r="M58" s="258"/>
      <c r="N58" s="57"/>
      <c r="O58" s="28"/>
      <c r="P58" s="57"/>
      <c r="Q58" s="28"/>
      <c r="R58" s="133"/>
      <c r="S58" s="206"/>
      <c r="T58" s="292" t="s">
        <v>77</v>
      </c>
      <c r="U58" s="27" t="s">
        <v>34</v>
      </c>
      <c r="V58" s="41"/>
      <c r="W58" s="57"/>
      <c r="X58" s="98">
        <v>29.256</v>
      </c>
      <c r="Y58" s="98">
        <v>32.959341000000002</v>
      </c>
      <c r="Z58" s="98">
        <v>0.94332176999999995</v>
      </c>
      <c r="AA58" s="62">
        <v>0.96653016999999997</v>
      </c>
      <c r="AB58" s="62">
        <v>6.0277298E-2</v>
      </c>
      <c r="AC58" s="63"/>
      <c r="AD58" s="258"/>
      <c r="AE58" s="258"/>
      <c r="AF58" s="57"/>
      <c r="AG58" s="28"/>
      <c r="AH58" s="57"/>
      <c r="AI58" s="28"/>
      <c r="AJ58" s="133"/>
      <c r="AK58" s="208"/>
      <c r="AL58" s="292" t="s">
        <v>77</v>
      </c>
      <c r="AM58" s="121">
        <f t="shared" si="4"/>
        <v>-1.2004999999998489E-2</v>
      </c>
      <c r="AN58" s="97">
        <f t="shared" si="5"/>
        <v>-2.4495999999999185E-2</v>
      </c>
      <c r="AO58" s="97">
        <f t="shared" si="6"/>
        <v>-1.6405000000008219E-4</v>
      </c>
      <c r="AP58" s="97">
        <f t="shared" si="7"/>
        <v>-2.1584000000007819E-4</v>
      </c>
      <c r="AQ58" s="122">
        <f t="shared" si="8"/>
        <v>3.1470499999999846E-4</v>
      </c>
      <c r="AR58" s="42" t="str">
        <f t="shared" si="11"/>
        <v/>
      </c>
      <c r="AS58" s="42" t="str">
        <f t="shared" si="9"/>
        <v/>
      </c>
      <c r="AT58" s="42" t="str">
        <f t="shared" si="10"/>
        <v/>
      </c>
      <c r="AX58" s="12"/>
      <c r="AZ58" s="12"/>
    </row>
    <row r="59" spans="2:52" ht="12.75" customHeight="1" x14ac:dyDescent="0.15">
      <c r="B59" s="290"/>
      <c r="C59" s="29" t="s">
        <v>35</v>
      </c>
      <c r="D59" s="187"/>
      <c r="E59" s="58"/>
      <c r="F59" s="188">
        <v>34.180069000000003</v>
      </c>
      <c r="G59" s="188">
        <v>37.500540999999998</v>
      </c>
      <c r="H59" s="188">
        <v>0.97520435999999999</v>
      </c>
      <c r="I59" s="64">
        <v>0.98481395000000005</v>
      </c>
      <c r="J59" s="64">
        <v>2.8100979000000002E-2</v>
      </c>
      <c r="K59" s="189"/>
      <c r="L59" s="259"/>
      <c r="M59" s="259"/>
      <c r="N59" s="58"/>
      <c r="O59" s="30"/>
      <c r="P59" s="58"/>
      <c r="Q59" s="30"/>
      <c r="R59" s="134"/>
      <c r="S59" s="206"/>
      <c r="T59" s="290"/>
      <c r="U59" s="29" t="s">
        <v>35</v>
      </c>
      <c r="V59" s="187"/>
      <c r="W59" s="58"/>
      <c r="X59" s="188">
        <v>34.188569999999999</v>
      </c>
      <c r="Y59" s="188">
        <v>37.50432</v>
      </c>
      <c r="Z59" s="188">
        <v>0.97518251</v>
      </c>
      <c r="AA59" s="64">
        <v>0.98478001999999998</v>
      </c>
      <c r="AB59" s="64">
        <v>2.8043386E-2</v>
      </c>
      <c r="AC59" s="189"/>
      <c r="AD59" s="259"/>
      <c r="AE59" s="259"/>
      <c r="AF59" s="58"/>
      <c r="AG59" s="30"/>
      <c r="AH59" s="58"/>
      <c r="AI59" s="30"/>
      <c r="AJ59" s="134"/>
      <c r="AK59" s="208"/>
      <c r="AL59" s="290"/>
      <c r="AM59" s="88">
        <f t="shared" si="4"/>
        <v>8.5009999999954289E-3</v>
      </c>
      <c r="AN59" s="123">
        <f t="shared" si="5"/>
        <v>3.7790000000015311E-3</v>
      </c>
      <c r="AO59" s="123">
        <f t="shared" si="6"/>
        <v>-2.1849999999989933E-5</v>
      </c>
      <c r="AP59" s="123">
        <f t="shared" si="7"/>
        <v>-3.3930000000070848E-5</v>
      </c>
      <c r="AQ59" s="89">
        <f t="shared" si="8"/>
        <v>-5.7593000000001615E-5</v>
      </c>
      <c r="AR59" s="42" t="str">
        <f t="shared" si="11"/>
        <v/>
      </c>
      <c r="AS59" s="42" t="str">
        <f t="shared" si="9"/>
        <v/>
      </c>
      <c r="AT59" s="42" t="str">
        <f t="shared" si="10"/>
        <v/>
      </c>
      <c r="AX59" s="12"/>
      <c r="AZ59" s="12"/>
    </row>
    <row r="60" spans="2:52" ht="12.75" customHeight="1" x14ac:dyDescent="0.15">
      <c r="B60" s="290"/>
      <c r="C60" s="29" t="s">
        <v>36</v>
      </c>
      <c r="D60" s="187"/>
      <c r="E60" s="58"/>
      <c r="F60" s="188">
        <v>39.438589999999998</v>
      </c>
      <c r="G60" s="188">
        <v>42.706969999999998</v>
      </c>
      <c r="H60" s="188">
        <v>0.99059255000000002</v>
      </c>
      <c r="I60" s="64">
        <v>0.99383471999999995</v>
      </c>
      <c r="J60" s="64">
        <v>1.0878953E-2</v>
      </c>
      <c r="K60" s="189"/>
      <c r="L60" s="259"/>
      <c r="M60" s="259"/>
      <c r="N60" s="58"/>
      <c r="O60" s="30"/>
      <c r="P60" s="58"/>
      <c r="Q60" s="30"/>
      <c r="R60" s="134"/>
      <c r="S60" s="206"/>
      <c r="T60" s="290"/>
      <c r="U60" s="29" t="s">
        <v>36</v>
      </c>
      <c r="V60" s="187"/>
      <c r="W60" s="58"/>
      <c r="X60" s="188">
        <v>39.428187999999999</v>
      </c>
      <c r="Y60" s="188">
        <v>42.694097999999997</v>
      </c>
      <c r="Z60" s="188">
        <v>0.99059746999999998</v>
      </c>
      <c r="AA60" s="64">
        <v>0.99382243000000003</v>
      </c>
      <c r="AB60" s="64">
        <v>1.0850268999999999E-2</v>
      </c>
      <c r="AC60" s="189"/>
      <c r="AD60" s="259"/>
      <c r="AE60" s="259"/>
      <c r="AF60" s="58"/>
      <c r="AG60" s="30"/>
      <c r="AH60" s="58"/>
      <c r="AI60" s="30"/>
      <c r="AJ60" s="134"/>
      <c r="AK60" s="208"/>
      <c r="AL60" s="290"/>
      <c r="AM60" s="88">
        <f t="shared" si="4"/>
        <v>-1.0401999999999134E-2</v>
      </c>
      <c r="AN60" s="123">
        <f t="shared" si="5"/>
        <v>-1.2872000000001549E-2</v>
      </c>
      <c r="AO60" s="123">
        <f t="shared" si="6"/>
        <v>4.9199999999638422E-6</v>
      </c>
      <c r="AP60" s="123">
        <f t="shared" si="7"/>
        <v>-1.2289999999914869E-5</v>
      </c>
      <c r="AQ60" s="89">
        <f t="shared" si="8"/>
        <v>-2.8684000000001042E-5</v>
      </c>
      <c r="AR60" s="42" t="str">
        <f t="shared" si="11"/>
        <v/>
      </c>
      <c r="AS60" s="42" t="str">
        <f t="shared" si="9"/>
        <v/>
      </c>
      <c r="AT60" s="42" t="str">
        <f t="shared" si="10"/>
        <v/>
      </c>
      <c r="AX60" s="12"/>
      <c r="AZ60" s="12"/>
    </row>
    <row r="61" spans="2:52" ht="12.75" customHeight="1" x14ac:dyDescent="0.15">
      <c r="B61" s="290"/>
      <c r="C61" s="29" t="s">
        <v>38</v>
      </c>
      <c r="D61" s="187"/>
      <c r="E61" s="58"/>
      <c r="F61" s="188">
        <v>43.483209000000002</v>
      </c>
      <c r="G61" s="188">
        <v>46.392493000000002</v>
      </c>
      <c r="H61" s="188">
        <v>0.99521990000000005</v>
      </c>
      <c r="I61" s="64">
        <v>0.99702780999999996</v>
      </c>
      <c r="J61" s="64">
        <v>4.4521876E-3</v>
      </c>
      <c r="K61" s="189"/>
      <c r="L61" s="259"/>
      <c r="M61" s="259"/>
      <c r="N61" s="58"/>
      <c r="O61" s="30"/>
      <c r="P61" s="58"/>
      <c r="Q61" s="30"/>
      <c r="R61" s="134"/>
      <c r="S61" s="206"/>
      <c r="T61" s="290"/>
      <c r="U61" s="29" t="s">
        <v>38</v>
      </c>
      <c r="V61" s="187"/>
      <c r="W61" s="58"/>
      <c r="X61" s="188">
        <v>43.467289000000001</v>
      </c>
      <c r="Y61" s="188">
        <v>46.365017000000002</v>
      </c>
      <c r="Z61" s="188">
        <v>0.99521828999999995</v>
      </c>
      <c r="AA61" s="64">
        <v>0.99701421999999995</v>
      </c>
      <c r="AB61" s="64">
        <v>4.4461889999999997E-3</v>
      </c>
      <c r="AC61" s="189"/>
      <c r="AD61" s="259"/>
      <c r="AE61" s="259"/>
      <c r="AF61" s="58"/>
      <c r="AG61" s="30"/>
      <c r="AH61" s="58"/>
      <c r="AI61" s="30"/>
      <c r="AJ61" s="134"/>
      <c r="AK61" s="208"/>
      <c r="AL61" s="290"/>
      <c r="AM61" s="88">
        <f t="shared" si="4"/>
        <v>-1.5920000000001266E-2</v>
      </c>
      <c r="AN61" s="123">
        <f t="shared" si="5"/>
        <v>-2.7476000000000056E-2</v>
      </c>
      <c r="AO61" s="123">
        <f t="shared" si="6"/>
        <v>-1.6100000000962567E-6</v>
      </c>
      <c r="AP61" s="123">
        <f t="shared" si="7"/>
        <v>-1.3590000000007763E-5</v>
      </c>
      <c r="AQ61" s="89">
        <f t="shared" si="8"/>
        <v>-5.998600000000319E-6</v>
      </c>
      <c r="AR61" s="42" t="str">
        <f t="shared" si="11"/>
        <v/>
      </c>
      <c r="AS61" s="42" t="str">
        <f t="shared" si="9"/>
        <v/>
      </c>
      <c r="AT61" s="42" t="str">
        <f t="shared" si="10"/>
        <v/>
      </c>
      <c r="AX61" s="12"/>
      <c r="AZ61" s="12"/>
    </row>
    <row r="62" spans="2:52" ht="13.5" customHeight="1" thickBot="1" x14ac:dyDescent="0.2">
      <c r="B62" s="290"/>
      <c r="C62" s="29"/>
      <c r="D62" s="187"/>
      <c r="E62" s="58"/>
      <c r="F62" s="190"/>
      <c r="G62" s="190"/>
      <c r="H62" s="190"/>
      <c r="I62" s="58"/>
      <c r="J62" s="58"/>
      <c r="K62" s="189"/>
      <c r="L62" s="259"/>
      <c r="M62" s="259"/>
      <c r="N62" s="58"/>
      <c r="O62" s="30"/>
      <c r="P62" s="58"/>
      <c r="Q62" s="30"/>
      <c r="R62" s="185"/>
      <c r="S62" s="206"/>
      <c r="T62" s="290"/>
      <c r="U62" s="29"/>
      <c r="V62" s="187"/>
      <c r="W62" s="58"/>
      <c r="X62" s="190"/>
      <c r="Y62" s="190"/>
      <c r="Z62" s="190"/>
      <c r="AA62" s="58"/>
      <c r="AB62" s="58"/>
      <c r="AC62" s="189"/>
      <c r="AD62" s="259"/>
      <c r="AE62" s="259"/>
      <c r="AF62" s="58"/>
      <c r="AG62" s="30"/>
      <c r="AH62" s="58"/>
      <c r="AI62" s="30"/>
      <c r="AJ62" s="185"/>
      <c r="AK62" s="208"/>
      <c r="AL62" s="290"/>
      <c r="AM62" s="124" t="str">
        <f t="shared" si="4"/>
        <v/>
      </c>
      <c r="AN62" s="125" t="str">
        <f t="shared" si="5"/>
        <v/>
      </c>
      <c r="AO62" s="125" t="str">
        <f t="shared" si="6"/>
        <v/>
      </c>
      <c r="AP62" s="125" t="str">
        <f t="shared" si="7"/>
        <v/>
      </c>
      <c r="AQ62" s="126" t="str">
        <f t="shared" si="8"/>
        <v/>
      </c>
      <c r="AR62" s="42" t="str">
        <f t="shared" si="11"/>
        <v/>
      </c>
      <c r="AS62" s="42" t="str">
        <f t="shared" si="9"/>
        <v/>
      </c>
      <c r="AT62" s="42" t="str">
        <f t="shared" si="10"/>
        <v/>
      </c>
      <c r="AX62" s="12"/>
      <c r="AZ62" s="12"/>
    </row>
    <row r="63" spans="2:52" x14ac:dyDescent="0.15">
      <c r="B63" s="292" t="s">
        <v>78</v>
      </c>
      <c r="C63" s="27" t="s">
        <v>34</v>
      </c>
      <c r="D63" s="41"/>
      <c r="E63" s="57"/>
      <c r="F63" s="98">
        <v>28.509599000000001</v>
      </c>
      <c r="G63" s="98">
        <v>32.552225</v>
      </c>
      <c r="H63" s="98">
        <v>0.93645425999999998</v>
      </c>
      <c r="I63" s="62">
        <v>0.96499572</v>
      </c>
      <c r="J63" s="62">
        <v>6.1424884999999999E-2</v>
      </c>
      <c r="K63" s="63"/>
      <c r="L63" s="258"/>
      <c r="M63" s="258"/>
      <c r="N63" s="57"/>
      <c r="O63" s="28"/>
      <c r="P63" s="57"/>
      <c r="Q63" s="28"/>
      <c r="R63" s="133"/>
      <c r="S63" s="206"/>
      <c r="T63" s="292" t="s">
        <v>78</v>
      </c>
      <c r="U63" s="27" t="s">
        <v>34</v>
      </c>
      <c r="V63" s="41"/>
      <c r="W63" s="57"/>
      <c r="X63" s="98">
        <v>28.554027000000001</v>
      </c>
      <c r="Y63" s="98">
        <v>32.592680999999999</v>
      </c>
      <c r="Z63" s="98">
        <v>0.93683576000000002</v>
      </c>
      <c r="AA63" s="62">
        <v>0.96526803000000005</v>
      </c>
      <c r="AB63" s="62">
        <v>6.1010372E-2</v>
      </c>
      <c r="AC63" s="63"/>
      <c r="AD63" s="258"/>
      <c r="AE63" s="258"/>
      <c r="AF63" s="57"/>
      <c r="AG63" s="28"/>
      <c r="AH63" s="57"/>
      <c r="AI63" s="28"/>
      <c r="AJ63" s="133"/>
      <c r="AK63" s="208"/>
      <c r="AL63" s="292" t="s">
        <v>78</v>
      </c>
      <c r="AM63" s="121">
        <f t="shared" si="4"/>
        <v>4.4427999999999912E-2</v>
      </c>
      <c r="AN63" s="97">
        <f t="shared" si="5"/>
        <v>4.0455999999998937E-2</v>
      </c>
      <c r="AO63" s="97">
        <f t="shared" si="6"/>
        <v>3.8150000000003459E-4</v>
      </c>
      <c r="AP63" s="97">
        <f t="shared" si="7"/>
        <v>2.7231000000005334E-4</v>
      </c>
      <c r="AQ63" s="122">
        <f t="shared" si="8"/>
        <v>-4.145129999999983E-4</v>
      </c>
      <c r="AR63" s="42" t="str">
        <f t="shared" si="11"/>
        <v/>
      </c>
      <c r="AS63" s="42" t="str">
        <f t="shared" si="9"/>
        <v/>
      </c>
      <c r="AT63" s="42" t="str">
        <f t="shared" si="10"/>
        <v/>
      </c>
      <c r="AX63" s="12"/>
      <c r="AZ63" s="12"/>
    </row>
    <row r="64" spans="2:52" ht="12.75" customHeight="1" x14ac:dyDescent="0.15">
      <c r="B64" s="290"/>
      <c r="C64" s="29" t="s">
        <v>35</v>
      </c>
      <c r="D64" s="187"/>
      <c r="E64" s="58"/>
      <c r="F64" s="188">
        <v>33.535218999999998</v>
      </c>
      <c r="G64" s="188">
        <v>36.994058000000003</v>
      </c>
      <c r="H64" s="188">
        <v>0.97481326000000001</v>
      </c>
      <c r="I64" s="64">
        <v>0.98443515000000004</v>
      </c>
      <c r="J64" s="64">
        <v>2.6242398E-2</v>
      </c>
      <c r="K64" s="189"/>
      <c r="L64" s="259"/>
      <c r="M64" s="259"/>
      <c r="N64" s="58"/>
      <c r="O64" s="30"/>
      <c r="P64" s="58"/>
      <c r="Q64" s="30"/>
      <c r="R64" s="134"/>
      <c r="S64" s="206"/>
      <c r="T64" s="290"/>
      <c r="U64" s="29" t="s">
        <v>35</v>
      </c>
      <c r="V64" s="187"/>
      <c r="W64" s="58"/>
      <c r="X64" s="188">
        <v>33.554687999999999</v>
      </c>
      <c r="Y64" s="188">
        <v>37.013706999999997</v>
      </c>
      <c r="Z64" s="188">
        <v>0.97482256</v>
      </c>
      <c r="AA64" s="64">
        <v>0.98451029000000001</v>
      </c>
      <c r="AB64" s="64">
        <v>2.6178228000000001E-2</v>
      </c>
      <c r="AC64" s="189"/>
      <c r="AD64" s="259"/>
      <c r="AE64" s="259"/>
      <c r="AF64" s="58"/>
      <c r="AG64" s="30"/>
      <c r="AH64" s="58"/>
      <c r="AI64" s="30"/>
      <c r="AJ64" s="134"/>
      <c r="AK64" s="208"/>
      <c r="AL64" s="290"/>
      <c r="AM64" s="88">
        <f t="shared" si="4"/>
        <v>1.9469000000000847E-2</v>
      </c>
      <c r="AN64" s="123">
        <f t="shared" si="5"/>
        <v>1.9648999999994032E-2</v>
      </c>
      <c r="AO64" s="123">
        <f t="shared" si="6"/>
        <v>9.2999999999898719E-6</v>
      </c>
      <c r="AP64" s="123">
        <f t="shared" si="7"/>
        <v>7.5139999999973561E-5</v>
      </c>
      <c r="AQ64" s="89">
        <f t="shared" si="8"/>
        <v>-6.4169999999998811E-5</v>
      </c>
      <c r="AR64" s="42" t="str">
        <f t="shared" si="11"/>
        <v/>
      </c>
      <c r="AS64" s="42" t="str">
        <f t="shared" si="9"/>
        <v/>
      </c>
      <c r="AT64" s="42" t="str">
        <f t="shared" si="10"/>
        <v/>
      </c>
      <c r="AX64" s="12"/>
      <c r="AZ64" s="12"/>
    </row>
    <row r="65" spans="2:52" ht="12.75" customHeight="1" x14ac:dyDescent="0.15">
      <c r="B65" s="290"/>
      <c r="C65" s="29" t="s">
        <v>36</v>
      </c>
      <c r="D65" s="187"/>
      <c r="E65" s="58"/>
      <c r="F65" s="188">
        <v>39.188160000000003</v>
      </c>
      <c r="G65" s="188">
        <v>42.512186</v>
      </c>
      <c r="H65" s="188">
        <v>0.99082842000000004</v>
      </c>
      <c r="I65" s="64">
        <v>0.99400522000000002</v>
      </c>
      <c r="J65" s="64">
        <v>9.5184380000000006E-3</v>
      </c>
      <c r="K65" s="189"/>
      <c r="L65" s="259"/>
      <c r="M65" s="259"/>
      <c r="N65" s="58"/>
      <c r="O65" s="30"/>
      <c r="P65" s="58"/>
      <c r="Q65" s="30"/>
      <c r="R65" s="134"/>
      <c r="S65" s="206"/>
      <c r="T65" s="290"/>
      <c r="U65" s="29" t="s">
        <v>36</v>
      </c>
      <c r="V65" s="187"/>
      <c r="W65" s="58"/>
      <c r="X65" s="188">
        <v>39.182639000000002</v>
      </c>
      <c r="Y65" s="188">
        <v>42.481198999999997</v>
      </c>
      <c r="Z65" s="188">
        <v>0.99081275000000002</v>
      </c>
      <c r="AA65" s="64">
        <v>0.99401689999999998</v>
      </c>
      <c r="AB65" s="64">
        <v>9.4723385E-3</v>
      </c>
      <c r="AC65" s="189"/>
      <c r="AD65" s="259"/>
      <c r="AE65" s="259"/>
      <c r="AF65" s="58"/>
      <c r="AG65" s="30"/>
      <c r="AH65" s="58"/>
      <c r="AI65" s="30"/>
      <c r="AJ65" s="134"/>
      <c r="AK65" s="208"/>
      <c r="AL65" s="290"/>
      <c r="AM65" s="88">
        <f t="shared" si="4"/>
        <v>-5.5210000000016635E-3</v>
      </c>
      <c r="AN65" s="123">
        <f t="shared" si="5"/>
        <v>-3.0987000000003206E-2</v>
      </c>
      <c r="AO65" s="123">
        <f t="shared" si="6"/>
        <v>-1.5670000000023165E-5</v>
      </c>
      <c r="AP65" s="123">
        <f t="shared" si="7"/>
        <v>1.167999999995839E-5</v>
      </c>
      <c r="AQ65" s="89">
        <f t="shared" si="8"/>
        <v>-4.6099500000000571E-5</v>
      </c>
      <c r="AR65" s="42" t="str">
        <f t="shared" si="11"/>
        <v/>
      </c>
      <c r="AS65" s="42" t="str">
        <f t="shared" ref="AS65:AS87" si="12">IF(OR(AD65="",L65=""),"",AD65-L65)</f>
        <v/>
      </c>
      <c r="AT65" s="42" t="str">
        <f t="shared" ref="AT65:AT87" si="13">IF(OR(AE65="",M65=""),"",AE65-M65)</f>
        <v/>
      </c>
      <c r="AX65" s="12"/>
      <c r="AZ65" s="12"/>
    </row>
    <row r="66" spans="2:52" ht="12.75" customHeight="1" x14ac:dyDescent="0.15">
      <c r="B66" s="290"/>
      <c r="C66" s="29" t="s">
        <v>38</v>
      </c>
      <c r="D66" s="187"/>
      <c r="E66" s="58"/>
      <c r="F66" s="188">
        <v>42.976596000000001</v>
      </c>
      <c r="G66" s="188">
        <v>45.958207999999999</v>
      </c>
      <c r="H66" s="188">
        <v>0.99519415</v>
      </c>
      <c r="I66" s="64">
        <v>0.99696003</v>
      </c>
      <c r="J66" s="64">
        <v>4.1865325000000004E-3</v>
      </c>
      <c r="K66" s="189"/>
      <c r="L66" s="259"/>
      <c r="M66" s="259"/>
      <c r="N66" s="58"/>
      <c r="O66" s="30"/>
      <c r="P66" s="58"/>
      <c r="Q66" s="30"/>
      <c r="R66" s="134"/>
      <c r="S66" s="206"/>
      <c r="T66" s="290"/>
      <c r="U66" s="29" t="s">
        <v>38</v>
      </c>
      <c r="V66" s="187"/>
      <c r="W66" s="58"/>
      <c r="X66" s="188">
        <v>42.963301000000001</v>
      </c>
      <c r="Y66" s="188">
        <v>45.941181</v>
      </c>
      <c r="Z66" s="188">
        <v>0.99518921999999999</v>
      </c>
      <c r="AA66" s="64">
        <v>0.99696574999999998</v>
      </c>
      <c r="AB66" s="64">
        <v>4.1506364999999998E-3</v>
      </c>
      <c r="AC66" s="189"/>
      <c r="AD66" s="259"/>
      <c r="AE66" s="259"/>
      <c r="AF66" s="58"/>
      <c r="AG66" s="30"/>
      <c r="AH66" s="58"/>
      <c r="AI66" s="30"/>
      <c r="AJ66" s="134"/>
      <c r="AK66" s="208"/>
      <c r="AL66" s="290"/>
      <c r="AM66" s="88">
        <f t="shared" si="4"/>
        <v>-1.3294999999999391E-2</v>
      </c>
      <c r="AN66" s="123">
        <f t="shared" si="5"/>
        <v>-1.7026999999998793E-2</v>
      </c>
      <c r="AO66" s="123">
        <f t="shared" si="6"/>
        <v>-4.9300000000140898E-6</v>
      </c>
      <c r="AP66" s="123">
        <f t="shared" si="7"/>
        <v>5.7199999999868467E-6</v>
      </c>
      <c r="AQ66" s="89">
        <f t="shared" si="8"/>
        <v>-3.5896000000000539E-5</v>
      </c>
      <c r="AR66" s="42" t="str">
        <f t="shared" si="11"/>
        <v/>
      </c>
      <c r="AS66" s="42" t="str">
        <f t="shared" si="12"/>
        <v/>
      </c>
      <c r="AT66" s="42" t="str">
        <f t="shared" si="13"/>
        <v/>
      </c>
      <c r="AX66" s="12"/>
      <c r="AZ66" s="12"/>
    </row>
    <row r="67" spans="2:52" ht="13.5" customHeight="1" thickBot="1" x14ac:dyDescent="0.2">
      <c r="B67" s="290"/>
      <c r="C67" s="29"/>
      <c r="D67" s="187"/>
      <c r="E67" s="58"/>
      <c r="F67" s="190"/>
      <c r="G67" s="190"/>
      <c r="H67" s="190"/>
      <c r="I67" s="58"/>
      <c r="J67" s="58"/>
      <c r="K67" s="189"/>
      <c r="L67" s="259"/>
      <c r="M67" s="259"/>
      <c r="N67" s="58"/>
      <c r="O67" s="30"/>
      <c r="P67" s="58"/>
      <c r="Q67" s="30"/>
      <c r="R67" s="185"/>
      <c r="S67" s="206"/>
      <c r="T67" s="290"/>
      <c r="U67" s="29"/>
      <c r="V67" s="187"/>
      <c r="W67" s="58"/>
      <c r="X67" s="190"/>
      <c r="Y67" s="190"/>
      <c r="Z67" s="190"/>
      <c r="AA67" s="58"/>
      <c r="AB67" s="58"/>
      <c r="AC67" s="189"/>
      <c r="AD67" s="259"/>
      <c r="AE67" s="259"/>
      <c r="AF67" s="58"/>
      <c r="AG67" s="30"/>
      <c r="AH67" s="58"/>
      <c r="AI67" s="30"/>
      <c r="AJ67" s="185"/>
      <c r="AK67" s="208"/>
      <c r="AL67" s="290"/>
      <c r="AM67" s="124" t="str">
        <f t="shared" si="4"/>
        <v/>
      </c>
      <c r="AN67" s="125" t="str">
        <f t="shared" si="5"/>
        <v/>
      </c>
      <c r="AO67" s="125" t="str">
        <f t="shared" si="6"/>
        <v/>
      </c>
      <c r="AP67" s="125" t="str">
        <f t="shared" si="7"/>
        <v/>
      </c>
      <c r="AQ67" s="126" t="str">
        <f t="shared" si="8"/>
        <v/>
      </c>
      <c r="AR67" s="42" t="str">
        <f t="shared" si="11"/>
        <v/>
      </c>
      <c r="AS67" s="42" t="str">
        <f t="shared" si="12"/>
        <v/>
      </c>
      <c r="AT67" s="42" t="str">
        <f t="shared" si="13"/>
        <v/>
      </c>
      <c r="AX67" s="12"/>
      <c r="AZ67" s="12"/>
    </row>
    <row r="68" spans="2:52" x14ac:dyDescent="0.15">
      <c r="B68" s="292" t="s">
        <v>79</v>
      </c>
      <c r="C68" s="27" t="s">
        <v>34</v>
      </c>
      <c r="D68" s="41"/>
      <c r="E68" s="57"/>
      <c r="F68" s="98">
        <v>29.163539</v>
      </c>
      <c r="G68" s="98">
        <v>32.988652000000002</v>
      </c>
      <c r="H68" s="98">
        <v>0.93809127000000003</v>
      </c>
      <c r="I68" s="62">
        <v>0.96608503000000001</v>
      </c>
      <c r="J68" s="62">
        <v>5.9066802000000002E-2</v>
      </c>
      <c r="K68" s="63"/>
      <c r="L68" s="258"/>
      <c r="M68" s="258"/>
      <c r="N68" s="57"/>
      <c r="O68" s="28"/>
      <c r="P68" s="57"/>
      <c r="Q68" s="28"/>
      <c r="R68" s="133"/>
      <c r="S68" s="206"/>
      <c r="T68" s="292" t="s">
        <v>79</v>
      </c>
      <c r="U68" s="27" t="s">
        <v>34</v>
      </c>
      <c r="V68" s="41"/>
      <c r="W68" s="57"/>
      <c r="X68" s="98">
        <v>29.163171999999999</v>
      </c>
      <c r="Y68" s="98">
        <v>32.987017000000002</v>
      </c>
      <c r="Z68" s="98">
        <v>0.93794644000000005</v>
      </c>
      <c r="AA68" s="62">
        <v>0.96571960999999995</v>
      </c>
      <c r="AB68" s="62">
        <v>5.9428773999999997E-2</v>
      </c>
      <c r="AC68" s="63"/>
      <c r="AD68" s="258"/>
      <c r="AE68" s="258"/>
      <c r="AF68" s="57"/>
      <c r="AG68" s="28"/>
      <c r="AH68" s="57"/>
      <c r="AI68" s="28"/>
      <c r="AJ68" s="133"/>
      <c r="AK68" s="208"/>
      <c r="AL68" s="292" t="s">
        <v>79</v>
      </c>
      <c r="AM68" s="121">
        <f t="shared" si="4"/>
        <v>-3.6700000000067234E-4</v>
      </c>
      <c r="AN68" s="97">
        <f t="shared" si="5"/>
        <v>-1.6350000000002751E-3</v>
      </c>
      <c r="AO68" s="97">
        <f t="shared" si="6"/>
        <v>-1.4482999999998469E-4</v>
      </c>
      <c r="AP68" s="97">
        <f t="shared" si="7"/>
        <v>-3.654200000000607E-4</v>
      </c>
      <c r="AQ68" s="122">
        <f t="shared" si="8"/>
        <v>3.6197199999999513E-4</v>
      </c>
      <c r="AR68" s="42" t="str">
        <f t="shared" si="11"/>
        <v/>
      </c>
      <c r="AS68" s="42" t="str">
        <f t="shared" si="12"/>
        <v/>
      </c>
      <c r="AT68" s="42" t="str">
        <f t="shared" si="13"/>
        <v/>
      </c>
      <c r="AX68" s="12"/>
      <c r="AZ68" s="12"/>
    </row>
    <row r="69" spans="2:52" ht="12.75" customHeight="1" x14ac:dyDescent="0.15">
      <c r="B69" s="290"/>
      <c r="C69" s="29" t="s">
        <v>35</v>
      </c>
      <c r="D69" s="187"/>
      <c r="E69" s="58"/>
      <c r="F69" s="188">
        <v>33.848005000000001</v>
      </c>
      <c r="G69" s="188">
        <v>37.214806000000003</v>
      </c>
      <c r="H69" s="188">
        <v>0.97251860999999995</v>
      </c>
      <c r="I69" s="64">
        <v>0.98348126999999996</v>
      </c>
      <c r="J69" s="64">
        <v>2.7498147000000001E-2</v>
      </c>
      <c r="K69" s="189"/>
      <c r="L69" s="259"/>
      <c r="M69" s="259"/>
      <c r="N69" s="58"/>
      <c r="O69" s="30"/>
      <c r="P69" s="58"/>
      <c r="Q69" s="30"/>
      <c r="R69" s="134"/>
      <c r="S69" s="206"/>
      <c r="T69" s="290"/>
      <c r="U69" s="29" t="s">
        <v>35</v>
      </c>
      <c r="V69" s="187"/>
      <c r="W69" s="58"/>
      <c r="X69" s="188">
        <v>33.858032000000001</v>
      </c>
      <c r="Y69" s="188">
        <v>37.215139999999998</v>
      </c>
      <c r="Z69" s="188">
        <v>0.97247547999999995</v>
      </c>
      <c r="AA69" s="64">
        <v>0.98343327999999997</v>
      </c>
      <c r="AB69" s="64">
        <v>2.7568970000000002E-2</v>
      </c>
      <c r="AC69" s="189"/>
      <c r="AD69" s="259"/>
      <c r="AE69" s="259"/>
      <c r="AF69" s="58"/>
      <c r="AG69" s="30"/>
      <c r="AH69" s="58"/>
      <c r="AI69" s="30"/>
      <c r="AJ69" s="134"/>
      <c r="AK69" s="208"/>
      <c r="AL69" s="290"/>
      <c r="AM69" s="88">
        <f t="shared" si="4"/>
        <v>1.0027000000000896E-2</v>
      </c>
      <c r="AN69" s="123">
        <f t="shared" si="5"/>
        <v>3.3399999999517149E-4</v>
      </c>
      <c r="AO69" s="123">
        <f t="shared" si="6"/>
        <v>-4.3130000000002333E-5</v>
      </c>
      <c r="AP69" s="123">
        <f t="shared" si="7"/>
        <v>-4.7989999999997757E-5</v>
      </c>
      <c r="AQ69" s="89">
        <f t="shared" si="8"/>
        <v>7.0823000000001107E-5</v>
      </c>
      <c r="AR69" s="42" t="str">
        <f t="shared" si="11"/>
        <v/>
      </c>
      <c r="AS69" s="42" t="str">
        <f t="shared" si="12"/>
        <v/>
      </c>
      <c r="AT69" s="42" t="str">
        <f t="shared" si="13"/>
        <v/>
      </c>
      <c r="AX69" s="12"/>
      <c r="AZ69" s="12"/>
    </row>
    <row r="70" spans="2:52" ht="12.75" customHeight="1" x14ac:dyDescent="0.15">
      <c r="B70" s="290"/>
      <c r="C70" s="29" t="s">
        <v>36</v>
      </c>
      <c r="D70" s="187"/>
      <c r="E70" s="58"/>
      <c r="F70" s="188">
        <v>39.141133000000004</v>
      </c>
      <c r="G70" s="188">
        <v>42.427160000000001</v>
      </c>
      <c r="H70" s="188">
        <v>0.98957656999999999</v>
      </c>
      <c r="I70" s="64">
        <v>0.99329772000000005</v>
      </c>
      <c r="J70" s="64">
        <v>1.1162581E-2</v>
      </c>
      <c r="K70" s="189"/>
      <c r="L70" s="259"/>
      <c r="M70" s="259"/>
      <c r="N70" s="58"/>
      <c r="O70" s="30"/>
      <c r="P70" s="58"/>
      <c r="Q70" s="30"/>
      <c r="R70" s="134"/>
      <c r="S70" s="206"/>
      <c r="T70" s="290"/>
      <c r="U70" s="29" t="s">
        <v>36</v>
      </c>
      <c r="V70" s="187"/>
      <c r="W70" s="58"/>
      <c r="X70" s="188">
        <v>39.122321999999997</v>
      </c>
      <c r="Y70" s="188">
        <v>42.394460000000002</v>
      </c>
      <c r="Z70" s="188">
        <v>0.98955484999999999</v>
      </c>
      <c r="AA70" s="64">
        <v>0.99329588999999996</v>
      </c>
      <c r="AB70" s="64">
        <v>1.1212908000000001E-2</v>
      </c>
      <c r="AC70" s="189"/>
      <c r="AD70" s="259"/>
      <c r="AE70" s="259"/>
      <c r="AF70" s="58"/>
      <c r="AG70" s="30"/>
      <c r="AH70" s="58"/>
      <c r="AI70" s="30"/>
      <c r="AJ70" s="134"/>
      <c r="AK70" s="208"/>
      <c r="AL70" s="290"/>
      <c r="AM70" s="88">
        <f t="shared" si="4"/>
        <v>-1.8811000000006572E-2</v>
      </c>
      <c r="AN70" s="123">
        <f t="shared" si="5"/>
        <v>-3.2699999999998397E-2</v>
      </c>
      <c r="AO70" s="123">
        <f t="shared" si="6"/>
        <v>-2.1720000000002848E-5</v>
      </c>
      <c r="AP70" s="123">
        <f t="shared" si="7"/>
        <v>-1.8300000000914807E-6</v>
      </c>
      <c r="AQ70" s="89">
        <f t="shared" si="8"/>
        <v>5.0327000000001051E-5</v>
      </c>
      <c r="AR70" s="42" t="str">
        <f t="shared" si="11"/>
        <v/>
      </c>
      <c r="AS70" s="42" t="str">
        <f t="shared" si="12"/>
        <v/>
      </c>
      <c r="AT70" s="42" t="str">
        <f t="shared" si="13"/>
        <v/>
      </c>
      <c r="AX70" s="12"/>
      <c r="AZ70" s="12"/>
    </row>
    <row r="71" spans="2:52" ht="12.75" customHeight="1" x14ac:dyDescent="0.15">
      <c r="B71" s="290"/>
      <c r="C71" s="29" t="s">
        <v>38</v>
      </c>
      <c r="D71" s="187"/>
      <c r="E71" s="58"/>
      <c r="F71" s="188">
        <v>43.169426000000001</v>
      </c>
      <c r="G71" s="188">
        <v>46.145257999999998</v>
      </c>
      <c r="H71" s="188">
        <v>0.99484033999999999</v>
      </c>
      <c r="I71" s="64">
        <v>0.99679949000000001</v>
      </c>
      <c r="J71" s="64">
        <v>4.6166554E-3</v>
      </c>
      <c r="K71" s="189"/>
      <c r="L71" s="259"/>
      <c r="M71" s="259"/>
      <c r="N71" s="58"/>
      <c r="O71" s="30"/>
      <c r="P71" s="58"/>
      <c r="Q71" s="30"/>
      <c r="R71" s="134"/>
      <c r="S71" s="206"/>
      <c r="T71" s="290"/>
      <c r="U71" s="29" t="s">
        <v>38</v>
      </c>
      <c r="V71" s="187"/>
      <c r="W71" s="58"/>
      <c r="X71" s="188">
        <v>43.153733000000003</v>
      </c>
      <c r="Y71" s="188">
        <v>46.122317000000002</v>
      </c>
      <c r="Z71" s="188">
        <v>0.99483763999999997</v>
      </c>
      <c r="AA71" s="64">
        <v>0.99678904999999995</v>
      </c>
      <c r="AB71" s="64">
        <v>4.5985113999999997E-3</v>
      </c>
      <c r="AC71" s="189"/>
      <c r="AD71" s="259"/>
      <c r="AE71" s="259"/>
      <c r="AF71" s="58"/>
      <c r="AG71" s="30"/>
      <c r="AH71" s="58"/>
      <c r="AI71" s="30"/>
      <c r="AJ71" s="134"/>
      <c r="AK71" s="208"/>
      <c r="AL71" s="290"/>
      <c r="AM71" s="88">
        <f t="shared" si="4"/>
        <v>-1.5692999999998847E-2</v>
      </c>
      <c r="AN71" s="123">
        <f t="shared" si="5"/>
        <v>-2.2940999999995881E-2</v>
      </c>
      <c r="AO71" s="123">
        <f t="shared" si="6"/>
        <v>-2.7000000000221291E-6</v>
      </c>
      <c r="AP71" s="123">
        <f t="shared" si="7"/>
        <v>-1.044000000005596E-5</v>
      </c>
      <c r="AQ71" s="89">
        <f t="shared" si="8"/>
        <v>-1.814400000000032E-5</v>
      </c>
      <c r="AR71" s="42" t="str">
        <f t="shared" si="11"/>
        <v/>
      </c>
      <c r="AS71" s="42" t="str">
        <f t="shared" si="12"/>
        <v/>
      </c>
      <c r="AT71" s="42" t="str">
        <f t="shared" si="13"/>
        <v/>
      </c>
      <c r="AX71" s="12"/>
      <c r="AZ71" s="12"/>
    </row>
    <row r="72" spans="2:52" ht="13.5" customHeight="1" thickBot="1" x14ac:dyDescent="0.2">
      <c r="B72" s="290"/>
      <c r="C72" s="29"/>
      <c r="D72" s="187"/>
      <c r="E72" s="58"/>
      <c r="F72" s="190"/>
      <c r="G72" s="190"/>
      <c r="H72" s="190"/>
      <c r="I72" s="58"/>
      <c r="J72" s="58"/>
      <c r="K72" s="189"/>
      <c r="L72" s="259"/>
      <c r="M72" s="259"/>
      <c r="N72" s="58"/>
      <c r="O72" s="30"/>
      <c r="P72" s="58"/>
      <c r="Q72" s="30"/>
      <c r="R72" s="185"/>
      <c r="S72" s="206"/>
      <c r="T72" s="290"/>
      <c r="U72" s="29"/>
      <c r="V72" s="187"/>
      <c r="W72" s="58"/>
      <c r="X72" s="190"/>
      <c r="Y72" s="190"/>
      <c r="Z72" s="190"/>
      <c r="AA72" s="58"/>
      <c r="AB72" s="58"/>
      <c r="AC72" s="189"/>
      <c r="AD72" s="259"/>
      <c r="AE72" s="259"/>
      <c r="AF72" s="58"/>
      <c r="AG72" s="30"/>
      <c r="AH72" s="58"/>
      <c r="AI72" s="30"/>
      <c r="AJ72" s="185"/>
      <c r="AK72" s="208"/>
      <c r="AL72" s="290"/>
      <c r="AM72" s="124" t="str">
        <f t="shared" si="4"/>
        <v/>
      </c>
      <c r="AN72" s="125" t="str">
        <f t="shared" si="5"/>
        <v/>
      </c>
      <c r="AO72" s="125" t="str">
        <f t="shared" si="6"/>
        <v/>
      </c>
      <c r="AP72" s="125" t="str">
        <f t="shared" si="7"/>
        <v/>
      </c>
      <c r="AQ72" s="126" t="str">
        <f t="shared" si="8"/>
        <v/>
      </c>
      <c r="AR72" s="42" t="str">
        <f t="shared" si="11"/>
        <v/>
      </c>
      <c r="AS72" s="42" t="str">
        <f t="shared" si="12"/>
        <v/>
      </c>
      <c r="AT72" s="42" t="str">
        <f t="shared" si="13"/>
        <v/>
      </c>
      <c r="AX72" s="12"/>
      <c r="AZ72" s="12"/>
    </row>
    <row r="73" spans="2:52" x14ac:dyDescent="0.15">
      <c r="B73" s="292" t="s">
        <v>80</v>
      </c>
      <c r="C73" s="27" t="s">
        <v>34</v>
      </c>
      <c r="D73" s="41"/>
      <c r="E73" s="57"/>
      <c r="F73" s="98">
        <v>29.081309999999998</v>
      </c>
      <c r="G73" s="98">
        <v>33.31335</v>
      </c>
      <c r="H73" s="98">
        <v>0.94872842999999996</v>
      </c>
      <c r="I73" s="62">
        <v>0.96815530999999999</v>
      </c>
      <c r="J73" s="62">
        <v>6.6099939999999996E-2</v>
      </c>
      <c r="K73" s="63"/>
      <c r="L73" s="258"/>
      <c r="M73" s="258"/>
      <c r="N73" s="57"/>
      <c r="O73" s="28"/>
      <c r="P73" s="57"/>
      <c r="Q73" s="28"/>
      <c r="R73" s="133"/>
      <c r="S73" s="206"/>
      <c r="T73" s="292" t="s">
        <v>80</v>
      </c>
      <c r="U73" s="27" t="s">
        <v>34</v>
      </c>
      <c r="V73" s="41"/>
      <c r="W73" s="57"/>
      <c r="X73" s="98">
        <v>29.137933</v>
      </c>
      <c r="Y73" s="98">
        <v>33.352843999999997</v>
      </c>
      <c r="Z73" s="98">
        <v>0.94899328999999999</v>
      </c>
      <c r="AA73" s="62">
        <v>0.96834286999999997</v>
      </c>
      <c r="AB73" s="62">
        <v>6.5633230000000001E-2</v>
      </c>
      <c r="AC73" s="63"/>
      <c r="AD73" s="258"/>
      <c r="AE73" s="258"/>
      <c r="AF73" s="57"/>
      <c r="AG73" s="28"/>
      <c r="AH73" s="57"/>
      <c r="AI73" s="28"/>
      <c r="AJ73" s="133"/>
      <c r="AK73" s="208"/>
      <c r="AL73" s="292" t="s">
        <v>80</v>
      </c>
      <c r="AM73" s="121">
        <f t="shared" si="4"/>
        <v>5.6623000000001866E-2</v>
      </c>
      <c r="AN73" s="97">
        <f t="shared" si="5"/>
        <v>3.9493999999997698E-2</v>
      </c>
      <c r="AO73" s="97">
        <f t="shared" si="6"/>
        <v>2.648600000000334E-4</v>
      </c>
      <c r="AP73" s="97">
        <f t="shared" si="7"/>
        <v>1.8755999999997552E-4</v>
      </c>
      <c r="AQ73" s="122">
        <f t="shared" si="8"/>
        <v>-4.6670999999999518E-4</v>
      </c>
      <c r="AR73" s="42" t="str">
        <f t="shared" si="11"/>
        <v/>
      </c>
      <c r="AS73" s="42" t="str">
        <f t="shared" si="12"/>
        <v/>
      </c>
      <c r="AT73" s="42" t="str">
        <f t="shared" si="13"/>
        <v/>
      </c>
      <c r="AX73" s="12"/>
      <c r="AZ73" s="12"/>
    </row>
    <row r="74" spans="2:52" ht="12.75" customHeight="1" x14ac:dyDescent="0.15">
      <c r="B74" s="290"/>
      <c r="C74" s="29" t="s">
        <v>35</v>
      </c>
      <c r="D74" s="187"/>
      <c r="E74" s="58"/>
      <c r="F74" s="188">
        <v>33.712552000000002</v>
      </c>
      <c r="G74" s="188">
        <v>37.405589999999997</v>
      </c>
      <c r="H74" s="188">
        <v>0.97839852999999999</v>
      </c>
      <c r="I74" s="64">
        <v>0.98501090999999996</v>
      </c>
      <c r="J74" s="64">
        <v>3.0754887000000002E-2</v>
      </c>
      <c r="K74" s="189"/>
      <c r="L74" s="259"/>
      <c r="M74" s="259"/>
      <c r="N74" s="58"/>
      <c r="O74" s="30"/>
      <c r="P74" s="58"/>
      <c r="Q74" s="30"/>
      <c r="R74" s="134"/>
      <c r="S74" s="206"/>
      <c r="T74" s="290"/>
      <c r="U74" s="29" t="s">
        <v>35</v>
      </c>
      <c r="V74" s="187"/>
      <c r="W74" s="58"/>
      <c r="X74" s="188">
        <v>33.818147000000003</v>
      </c>
      <c r="Y74" s="188">
        <v>37.507520999999997</v>
      </c>
      <c r="Z74" s="188">
        <v>0.97848075000000001</v>
      </c>
      <c r="AA74" s="64">
        <v>0.98528503999999995</v>
      </c>
      <c r="AB74" s="64">
        <v>3.0811313999999999E-2</v>
      </c>
      <c r="AC74" s="189"/>
      <c r="AD74" s="259"/>
      <c r="AE74" s="259"/>
      <c r="AF74" s="58"/>
      <c r="AG74" s="30"/>
      <c r="AH74" s="58"/>
      <c r="AI74" s="30"/>
      <c r="AJ74" s="134"/>
      <c r="AK74" s="208"/>
      <c r="AL74" s="290"/>
      <c r="AM74" s="88">
        <f t="shared" si="4"/>
        <v>0.10559500000000099</v>
      </c>
      <c r="AN74" s="123">
        <f t="shared" si="5"/>
        <v>0.10193100000000044</v>
      </c>
      <c r="AO74" s="123">
        <f t="shared" si="6"/>
        <v>8.222000000002172E-5</v>
      </c>
      <c r="AP74" s="123">
        <f t="shared" si="7"/>
        <v>2.7412999999998355E-4</v>
      </c>
      <c r="AQ74" s="89">
        <f t="shared" si="8"/>
        <v>5.6426999999997784E-5</v>
      </c>
      <c r="AR74" s="42" t="str">
        <f t="shared" si="11"/>
        <v/>
      </c>
      <c r="AS74" s="42" t="str">
        <f t="shared" si="12"/>
        <v/>
      </c>
      <c r="AT74" s="42" t="str">
        <f t="shared" si="13"/>
        <v/>
      </c>
      <c r="AX74" s="12"/>
      <c r="AZ74" s="12"/>
    </row>
    <row r="75" spans="2:52" ht="12.75" customHeight="1" x14ac:dyDescent="0.15">
      <c r="B75" s="290"/>
      <c r="C75" s="29" t="s">
        <v>36</v>
      </c>
      <c r="D75" s="187"/>
      <c r="E75" s="58"/>
      <c r="F75" s="188">
        <v>39.300040000000003</v>
      </c>
      <c r="G75" s="188">
        <v>42.627423</v>
      </c>
      <c r="H75" s="188">
        <v>0.99189839000000002</v>
      </c>
      <c r="I75" s="64">
        <v>0.99437282999999999</v>
      </c>
      <c r="J75" s="64">
        <v>1.2091769E-2</v>
      </c>
      <c r="K75" s="189"/>
      <c r="L75" s="259"/>
      <c r="M75" s="259"/>
      <c r="N75" s="58"/>
      <c r="O75" s="30"/>
      <c r="P75" s="58"/>
      <c r="Q75" s="30"/>
      <c r="R75" s="134"/>
      <c r="S75" s="206"/>
      <c r="T75" s="290"/>
      <c r="U75" s="29" t="s">
        <v>36</v>
      </c>
      <c r="V75" s="187"/>
      <c r="W75" s="58"/>
      <c r="X75" s="188">
        <v>39.343919</v>
      </c>
      <c r="Y75" s="188">
        <v>42.674311000000003</v>
      </c>
      <c r="Z75" s="188">
        <v>0.99190202000000005</v>
      </c>
      <c r="AA75" s="64">
        <v>0.99440545999999996</v>
      </c>
      <c r="AB75" s="64">
        <v>1.2131961E-2</v>
      </c>
      <c r="AC75" s="189"/>
      <c r="AD75" s="259"/>
      <c r="AE75" s="259"/>
      <c r="AF75" s="58"/>
      <c r="AG75" s="30"/>
      <c r="AH75" s="58"/>
      <c r="AI75" s="30"/>
      <c r="AJ75" s="134"/>
      <c r="AK75" s="208"/>
      <c r="AL75" s="290"/>
      <c r="AM75" s="88">
        <f t="shared" si="4"/>
        <v>4.3878999999996893E-2</v>
      </c>
      <c r="AN75" s="123">
        <f t="shared" si="5"/>
        <v>4.6888000000002705E-2</v>
      </c>
      <c r="AO75" s="123">
        <f t="shared" si="6"/>
        <v>3.6300000000322186E-6</v>
      </c>
      <c r="AP75" s="123">
        <f t="shared" si="7"/>
        <v>3.2629999999977954E-5</v>
      </c>
      <c r="AQ75" s="89">
        <f t="shared" si="8"/>
        <v>4.0191999999999659E-5</v>
      </c>
      <c r="AR75" s="42" t="str">
        <f t="shared" si="11"/>
        <v/>
      </c>
      <c r="AS75" s="42" t="str">
        <f t="shared" si="12"/>
        <v/>
      </c>
      <c r="AT75" s="42" t="str">
        <f t="shared" si="13"/>
        <v/>
      </c>
      <c r="AX75" s="12"/>
      <c r="AZ75" s="12"/>
    </row>
    <row r="76" spans="2:52" ht="12.75" customHeight="1" x14ac:dyDescent="0.15">
      <c r="B76" s="290"/>
      <c r="C76" s="29" t="s">
        <v>38</v>
      </c>
      <c r="D76" s="187"/>
      <c r="E76" s="58"/>
      <c r="F76" s="188">
        <v>43.962524000000002</v>
      </c>
      <c r="G76" s="188">
        <v>46.948317000000003</v>
      </c>
      <c r="H76" s="188">
        <v>0.99568418999999997</v>
      </c>
      <c r="I76" s="64">
        <v>0.99734990999999995</v>
      </c>
      <c r="J76" s="64">
        <v>4.9533164000000003E-3</v>
      </c>
      <c r="K76" s="189"/>
      <c r="L76" s="259"/>
      <c r="M76" s="259"/>
      <c r="N76" s="58"/>
      <c r="O76" s="30"/>
      <c r="P76" s="58"/>
      <c r="Q76" s="30"/>
      <c r="R76" s="134"/>
      <c r="S76" s="206"/>
      <c r="T76" s="290"/>
      <c r="U76" s="29" t="s">
        <v>38</v>
      </c>
      <c r="V76" s="187"/>
      <c r="W76" s="58"/>
      <c r="X76" s="188">
        <v>43.964277000000003</v>
      </c>
      <c r="Y76" s="188">
        <v>46.930719000000003</v>
      </c>
      <c r="Z76" s="188">
        <v>0.99566268000000002</v>
      </c>
      <c r="AA76" s="64">
        <v>0.99734392999999999</v>
      </c>
      <c r="AB76" s="64">
        <v>4.9263285000000004E-3</v>
      </c>
      <c r="AC76" s="189"/>
      <c r="AD76" s="259"/>
      <c r="AE76" s="259"/>
      <c r="AF76" s="58"/>
      <c r="AG76" s="30"/>
      <c r="AH76" s="58"/>
      <c r="AI76" s="30"/>
      <c r="AJ76" s="134"/>
      <c r="AK76" s="208"/>
      <c r="AL76" s="290"/>
      <c r="AM76" s="88">
        <f t="shared" si="4"/>
        <v>1.7530000000007817E-3</v>
      </c>
      <c r="AN76" s="123">
        <f t="shared" si="5"/>
        <v>-1.7597999999999558E-2</v>
      </c>
      <c r="AO76" s="123">
        <f t="shared" si="6"/>
        <v>-2.1509999999946849E-5</v>
      </c>
      <c r="AP76" s="123">
        <f t="shared" si="7"/>
        <v>-5.9799999999610165E-6</v>
      </c>
      <c r="AQ76" s="89">
        <f t="shared" si="8"/>
        <v>-2.6987899999999891E-5</v>
      </c>
      <c r="AR76" s="42" t="str">
        <f t="shared" si="11"/>
        <v/>
      </c>
      <c r="AS76" s="42" t="str">
        <f t="shared" si="12"/>
        <v/>
      </c>
      <c r="AT76" s="42" t="str">
        <f t="shared" si="13"/>
        <v/>
      </c>
      <c r="AX76" s="12"/>
      <c r="AZ76" s="12"/>
    </row>
    <row r="77" spans="2:52" ht="13.5" customHeight="1" thickBot="1" x14ac:dyDescent="0.2">
      <c r="B77" s="290"/>
      <c r="C77" s="29"/>
      <c r="D77" s="187"/>
      <c r="E77" s="58"/>
      <c r="F77" s="190"/>
      <c r="G77" s="190"/>
      <c r="H77" s="190"/>
      <c r="I77" s="58"/>
      <c r="J77" s="58"/>
      <c r="K77" s="189"/>
      <c r="L77" s="259"/>
      <c r="M77" s="259"/>
      <c r="N77" s="58"/>
      <c r="O77" s="30"/>
      <c r="P77" s="58"/>
      <c r="Q77" s="30"/>
      <c r="R77" s="185"/>
      <c r="S77" s="206"/>
      <c r="T77" s="290"/>
      <c r="U77" s="29"/>
      <c r="V77" s="187"/>
      <c r="W77" s="58"/>
      <c r="X77" s="190"/>
      <c r="Y77" s="190"/>
      <c r="Z77" s="190"/>
      <c r="AA77" s="58"/>
      <c r="AB77" s="58"/>
      <c r="AC77" s="189"/>
      <c r="AD77" s="259"/>
      <c r="AE77" s="259"/>
      <c r="AF77" s="58"/>
      <c r="AG77" s="30"/>
      <c r="AH77" s="58"/>
      <c r="AI77" s="30"/>
      <c r="AJ77" s="185"/>
      <c r="AK77" s="208"/>
      <c r="AL77" s="290"/>
      <c r="AM77" s="124" t="str">
        <f t="shared" si="4"/>
        <v/>
      </c>
      <c r="AN77" s="125" t="str">
        <f t="shared" si="5"/>
        <v/>
      </c>
      <c r="AO77" s="125" t="str">
        <f t="shared" si="6"/>
        <v/>
      </c>
      <c r="AP77" s="125" t="str">
        <f t="shared" si="7"/>
        <v/>
      </c>
      <c r="AQ77" s="126" t="str">
        <f t="shared" si="8"/>
        <v/>
      </c>
      <c r="AR77" s="42" t="str">
        <f t="shared" si="11"/>
        <v/>
      </c>
      <c r="AS77" s="42" t="str">
        <f t="shared" si="12"/>
        <v/>
      </c>
      <c r="AT77" s="42" t="str">
        <f t="shared" si="13"/>
        <v/>
      </c>
      <c r="AX77" s="12"/>
      <c r="AZ77" s="12"/>
    </row>
    <row r="78" spans="2:52" x14ac:dyDescent="0.15">
      <c r="B78" s="292" t="s">
        <v>81</v>
      </c>
      <c r="C78" s="27" t="s">
        <v>34</v>
      </c>
      <c r="D78" s="41"/>
      <c r="E78" s="57"/>
      <c r="F78" s="98">
        <v>27.966322999999999</v>
      </c>
      <c r="G78" s="98">
        <v>32.400627</v>
      </c>
      <c r="H78" s="98">
        <v>0.94147789000000004</v>
      </c>
      <c r="I78" s="62">
        <v>0.96296177000000005</v>
      </c>
      <c r="J78" s="62">
        <v>6.5450599999999998E-2</v>
      </c>
      <c r="K78" s="63"/>
      <c r="L78" s="258"/>
      <c r="M78" s="258"/>
      <c r="N78" s="57"/>
      <c r="O78" s="28"/>
      <c r="P78" s="57"/>
      <c r="Q78" s="28"/>
      <c r="R78" s="133"/>
      <c r="S78" s="206"/>
      <c r="T78" s="292" t="s">
        <v>81</v>
      </c>
      <c r="U78" s="27" t="s">
        <v>34</v>
      </c>
      <c r="V78" s="41"/>
      <c r="W78" s="57"/>
      <c r="X78" s="98">
        <v>28.008037999999999</v>
      </c>
      <c r="Y78" s="98">
        <v>32.415636999999997</v>
      </c>
      <c r="Z78" s="98">
        <v>0.94125435999999996</v>
      </c>
      <c r="AA78" s="62">
        <v>0.96302611000000005</v>
      </c>
      <c r="AB78" s="62">
        <v>6.5461889999999995E-2</v>
      </c>
      <c r="AC78" s="63"/>
      <c r="AD78" s="258"/>
      <c r="AE78" s="258"/>
      <c r="AF78" s="57"/>
      <c r="AG78" s="28"/>
      <c r="AH78" s="57"/>
      <c r="AI78" s="28"/>
      <c r="AJ78" s="133"/>
      <c r="AK78" s="208"/>
      <c r="AL78" s="292" t="s">
        <v>81</v>
      </c>
      <c r="AM78" s="121">
        <f t="shared" si="4"/>
        <v>4.1714999999999947E-2</v>
      </c>
      <c r="AN78" s="97">
        <f t="shared" si="5"/>
        <v>1.5009999999996637E-2</v>
      </c>
      <c r="AO78" s="97">
        <f t="shared" si="6"/>
        <v>-2.2353000000008283E-4</v>
      </c>
      <c r="AP78" s="97">
        <f t="shared" si="7"/>
        <v>6.4339999999996067E-5</v>
      </c>
      <c r="AQ78" s="122">
        <f t="shared" si="8"/>
        <v>1.1289999999997136E-5</v>
      </c>
      <c r="AR78" s="42" t="str">
        <f t="shared" si="11"/>
        <v/>
      </c>
      <c r="AS78" s="42" t="str">
        <f t="shared" si="12"/>
        <v/>
      </c>
      <c r="AT78" s="42" t="str">
        <f t="shared" si="13"/>
        <v/>
      </c>
      <c r="AX78" s="12"/>
      <c r="AZ78" s="12"/>
    </row>
    <row r="79" spans="2:52" ht="12.75" customHeight="1" x14ac:dyDescent="0.15">
      <c r="B79" s="290"/>
      <c r="C79" s="29" t="s">
        <v>35</v>
      </c>
      <c r="D79" s="187"/>
      <c r="E79" s="58"/>
      <c r="F79" s="188">
        <v>33.185080999999997</v>
      </c>
      <c r="G79" s="188">
        <v>36.930518999999997</v>
      </c>
      <c r="H79" s="188">
        <v>0.97685427000000002</v>
      </c>
      <c r="I79" s="64">
        <v>0.98400186000000001</v>
      </c>
      <c r="J79" s="64">
        <v>2.7635244999999999E-2</v>
      </c>
      <c r="K79" s="189"/>
      <c r="L79" s="259"/>
      <c r="M79" s="259"/>
      <c r="N79" s="58"/>
      <c r="O79" s="30"/>
      <c r="P79" s="58"/>
      <c r="Q79" s="30"/>
      <c r="R79" s="134"/>
      <c r="S79" s="206"/>
      <c r="T79" s="290"/>
      <c r="U79" s="29" t="s">
        <v>35</v>
      </c>
      <c r="V79" s="187"/>
      <c r="W79" s="58"/>
      <c r="X79" s="188">
        <v>33.178251000000003</v>
      </c>
      <c r="Y79" s="188">
        <v>36.924337000000001</v>
      </c>
      <c r="Z79" s="188">
        <v>0.97690672000000001</v>
      </c>
      <c r="AA79" s="64">
        <v>0.98406601999999999</v>
      </c>
      <c r="AB79" s="64">
        <v>2.7669333000000001E-2</v>
      </c>
      <c r="AC79" s="189"/>
      <c r="AD79" s="259"/>
      <c r="AE79" s="259"/>
      <c r="AF79" s="58"/>
      <c r="AG79" s="30"/>
      <c r="AH79" s="58"/>
      <c r="AI79" s="30"/>
      <c r="AJ79" s="134"/>
      <c r="AK79" s="208"/>
      <c r="AL79" s="290"/>
      <c r="AM79" s="88">
        <f t="shared" si="4"/>
        <v>-6.8299999999936745E-3</v>
      </c>
      <c r="AN79" s="123">
        <f t="shared" si="5"/>
        <v>-6.1819999999954689E-3</v>
      </c>
      <c r="AO79" s="123">
        <f t="shared" si="6"/>
        <v>5.2449999999981678E-5</v>
      </c>
      <c r="AP79" s="123">
        <f t="shared" si="7"/>
        <v>6.4159999999979789E-5</v>
      </c>
      <c r="AQ79" s="89">
        <f t="shared" si="8"/>
        <v>3.4088000000001561E-5</v>
      </c>
      <c r="AR79" s="42" t="str">
        <f t="shared" si="11"/>
        <v/>
      </c>
      <c r="AS79" s="42" t="str">
        <f t="shared" si="12"/>
        <v/>
      </c>
      <c r="AT79" s="42" t="str">
        <f t="shared" si="13"/>
        <v/>
      </c>
      <c r="AX79" s="12"/>
      <c r="AZ79" s="12"/>
    </row>
    <row r="80" spans="2:52" ht="12.75" customHeight="1" x14ac:dyDescent="0.15">
      <c r="B80" s="290"/>
      <c r="C80" s="29" t="s">
        <v>36</v>
      </c>
      <c r="D80" s="187"/>
      <c r="E80" s="58"/>
      <c r="F80" s="188">
        <v>38.960178999999997</v>
      </c>
      <c r="G80" s="188">
        <v>42.349559999999997</v>
      </c>
      <c r="H80" s="188">
        <v>0.99142940999999996</v>
      </c>
      <c r="I80" s="64">
        <v>0.99403973999999995</v>
      </c>
      <c r="J80" s="64">
        <v>1.1067621999999999E-2</v>
      </c>
      <c r="K80" s="189"/>
      <c r="L80" s="259"/>
      <c r="M80" s="259"/>
      <c r="N80" s="58"/>
      <c r="O80" s="30"/>
      <c r="P80" s="58"/>
      <c r="Q80" s="30"/>
      <c r="R80" s="134"/>
      <c r="S80" s="206"/>
      <c r="T80" s="290"/>
      <c r="U80" s="29" t="s">
        <v>36</v>
      </c>
      <c r="V80" s="187"/>
      <c r="W80" s="58"/>
      <c r="X80" s="188">
        <v>39.008454999999998</v>
      </c>
      <c r="Y80" s="188">
        <v>42.386823</v>
      </c>
      <c r="Z80" s="188">
        <v>0.99142867999999995</v>
      </c>
      <c r="AA80" s="64">
        <v>0.99403273000000003</v>
      </c>
      <c r="AB80" s="64">
        <v>1.1057658E-2</v>
      </c>
      <c r="AC80" s="189"/>
      <c r="AD80" s="259"/>
      <c r="AE80" s="259"/>
      <c r="AF80" s="58"/>
      <c r="AG80" s="30"/>
      <c r="AH80" s="58"/>
      <c r="AI80" s="30"/>
      <c r="AJ80" s="134"/>
      <c r="AK80" s="208"/>
      <c r="AL80" s="290"/>
      <c r="AM80" s="88">
        <f t="shared" si="4"/>
        <v>4.8276000000001318E-2</v>
      </c>
      <c r="AN80" s="123">
        <f t="shared" si="5"/>
        <v>3.7263000000002933E-2</v>
      </c>
      <c r="AO80" s="123">
        <f t="shared" si="6"/>
        <v>-7.3000000000433829E-7</v>
      </c>
      <c r="AP80" s="123">
        <f t="shared" si="7"/>
        <v>-7.0099999999184703E-6</v>
      </c>
      <c r="AQ80" s="89">
        <f t="shared" si="8"/>
        <v>-9.9639999999994594E-6</v>
      </c>
      <c r="AR80" s="42" t="str">
        <f t="shared" si="11"/>
        <v/>
      </c>
      <c r="AS80" s="42" t="str">
        <f t="shared" si="12"/>
        <v/>
      </c>
      <c r="AT80" s="42" t="str">
        <f t="shared" si="13"/>
        <v/>
      </c>
      <c r="AX80" s="12"/>
      <c r="AZ80" s="12"/>
    </row>
    <row r="81" spans="2:52" ht="12.75" customHeight="1" x14ac:dyDescent="0.15">
      <c r="B81" s="290"/>
      <c r="C81" s="29" t="s">
        <v>38</v>
      </c>
      <c r="D81" s="187"/>
      <c r="E81" s="58"/>
      <c r="F81" s="188">
        <v>43.462305000000001</v>
      </c>
      <c r="G81" s="188">
        <v>46.461188</v>
      </c>
      <c r="H81" s="188">
        <v>0.99554569999999998</v>
      </c>
      <c r="I81" s="64">
        <v>0.99715028000000006</v>
      </c>
      <c r="J81" s="64">
        <v>4.5512052999999997E-3</v>
      </c>
      <c r="K81" s="189"/>
      <c r="L81" s="259"/>
      <c r="M81" s="259"/>
      <c r="N81" s="58"/>
      <c r="O81" s="30"/>
      <c r="P81" s="58"/>
      <c r="Q81" s="30"/>
      <c r="R81" s="134"/>
      <c r="S81" s="206"/>
      <c r="T81" s="290"/>
      <c r="U81" s="29" t="s">
        <v>38</v>
      </c>
      <c r="V81" s="187"/>
      <c r="W81" s="58"/>
      <c r="X81" s="188">
        <v>43.472898000000001</v>
      </c>
      <c r="Y81" s="188">
        <v>46.436062</v>
      </c>
      <c r="Z81" s="188">
        <v>0.99553968000000004</v>
      </c>
      <c r="AA81" s="64">
        <v>0.99714493999999998</v>
      </c>
      <c r="AB81" s="64">
        <v>4.5146520000000001E-3</v>
      </c>
      <c r="AC81" s="189"/>
      <c r="AD81" s="259"/>
      <c r="AE81" s="259"/>
      <c r="AF81" s="58"/>
      <c r="AG81" s="30"/>
      <c r="AH81" s="58"/>
      <c r="AI81" s="30"/>
      <c r="AJ81" s="134"/>
      <c r="AK81" s="208"/>
      <c r="AL81" s="290"/>
      <c r="AM81" s="88">
        <f t="shared" si="4"/>
        <v>1.0593000000000075E-2</v>
      </c>
      <c r="AN81" s="123">
        <f t="shared" si="5"/>
        <v>-2.5126000000000204E-2</v>
      </c>
      <c r="AO81" s="123">
        <f t="shared" si="6"/>
        <v>-6.0199999999399623E-6</v>
      </c>
      <c r="AP81" s="123">
        <f t="shared" si="7"/>
        <v>-5.3400000000758396E-6</v>
      </c>
      <c r="AQ81" s="89">
        <f t="shared" si="8"/>
        <v>-3.6553299999999601E-5</v>
      </c>
      <c r="AR81" s="42" t="str">
        <f t="shared" si="11"/>
        <v/>
      </c>
      <c r="AS81" s="42" t="str">
        <f t="shared" si="12"/>
        <v/>
      </c>
      <c r="AT81" s="42" t="str">
        <f t="shared" si="13"/>
        <v/>
      </c>
      <c r="AX81" s="12"/>
      <c r="AZ81" s="12"/>
    </row>
    <row r="82" spans="2:52" ht="13.5" customHeight="1" thickBot="1" x14ac:dyDescent="0.2">
      <c r="B82" s="290"/>
      <c r="C82" s="29"/>
      <c r="D82" s="187"/>
      <c r="E82" s="58"/>
      <c r="F82" s="190"/>
      <c r="G82" s="190"/>
      <c r="H82" s="190"/>
      <c r="I82" s="58"/>
      <c r="J82" s="58"/>
      <c r="K82" s="189"/>
      <c r="L82" s="259"/>
      <c r="M82" s="259"/>
      <c r="N82" s="58"/>
      <c r="O82" s="30"/>
      <c r="P82" s="58"/>
      <c r="Q82" s="30"/>
      <c r="R82" s="185"/>
      <c r="S82" s="206"/>
      <c r="T82" s="290"/>
      <c r="U82" s="29"/>
      <c r="V82" s="187"/>
      <c r="W82" s="58"/>
      <c r="X82" s="190"/>
      <c r="Y82" s="190"/>
      <c r="Z82" s="190"/>
      <c r="AA82" s="58"/>
      <c r="AB82" s="58"/>
      <c r="AC82" s="189"/>
      <c r="AD82" s="259"/>
      <c r="AE82" s="259"/>
      <c r="AF82" s="58"/>
      <c r="AG82" s="30"/>
      <c r="AH82" s="58"/>
      <c r="AI82" s="30"/>
      <c r="AJ82" s="185"/>
      <c r="AK82" s="208"/>
      <c r="AL82" s="290"/>
      <c r="AM82" s="124" t="str">
        <f t="shared" si="4"/>
        <v/>
      </c>
      <c r="AN82" s="125" t="str">
        <f t="shared" si="5"/>
        <v/>
      </c>
      <c r="AO82" s="125" t="str">
        <f t="shared" si="6"/>
        <v/>
      </c>
      <c r="AP82" s="125" t="str">
        <f t="shared" si="7"/>
        <v/>
      </c>
      <c r="AQ82" s="126" t="str">
        <f t="shared" si="8"/>
        <v/>
      </c>
      <c r="AR82" s="42" t="str">
        <f t="shared" si="11"/>
        <v/>
      </c>
      <c r="AS82" s="42" t="str">
        <f t="shared" si="12"/>
        <v/>
      </c>
      <c r="AT82" s="42" t="str">
        <f t="shared" si="13"/>
        <v/>
      </c>
      <c r="AX82" s="12"/>
      <c r="AZ82" s="12"/>
    </row>
    <row r="83" spans="2:52" x14ac:dyDescent="0.15">
      <c r="B83" s="289" t="s">
        <v>82</v>
      </c>
      <c r="C83" s="27" t="s">
        <v>34</v>
      </c>
      <c r="D83" s="41"/>
      <c r="E83" s="57"/>
      <c r="F83" s="98">
        <v>29.411615000000001</v>
      </c>
      <c r="G83" s="98">
        <v>33.519437000000003</v>
      </c>
      <c r="H83" s="98">
        <v>0.94741664999999997</v>
      </c>
      <c r="I83" s="62">
        <v>0.96959704000000002</v>
      </c>
      <c r="J83" s="62">
        <v>6.3188985000000003E-2</v>
      </c>
      <c r="K83" s="63"/>
      <c r="L83" s="258"/>
      <c r="M83" s="258"/>
      <c r="N83" s="57"/>
      <c r="O83" s="28"/>
      <c r="P83" s="57"/>
      <c r="Q83" s="28"/>
      <c r="R83" s="133"/>
      <c r="S83" s="206"/>
      <c r="T83" s="289" t="s">
        <v>82</v>
      </c>
      <c r="U83" s="27" t="s">
        <v>34</v>
      </c>
      <c r="V83" s="41"/>
      <c r="W83" s="57"/>
      <c r="X83" s="98">
        <v>29.436800000000002</v>
      </c>
      <c r="Y83" s="98">
        <v>33.543348999999999</v>
      </c>
      <c r="Z83" s="98">
        <v>0.94731295999999998</v>
      </c>
      <c r="AA83" s="62">
        <v>0.96966616999999999</v>
      </c>
      <c r="AB83" s="62">
        <v>6.3496869999999997E-2</v>
      </c>
      <c r="AC83" s="63"/>
      <c r="AD83" s="258"/>
      <c r="AE83" s="258"/>
      <c r="AF83" s="57"/>
      <c r="AG83" s="28"/>
      <c r="AH83" s="57"/>
      <c r="AI83" s="28"/>
      <c r="AJ83" s="133"/>
      <c r="AK83" s="208"/>
      <c r="AL83" s="289" t="s">
        <v>82</v>
      </c>
      <c r="AM83" s="121">
        <f t="shared" si="4"/>
        <v>2.5185000000000457E-2</v>
      </c>
      <c r="AN83" s="97">
        <f t="shared" si="5"/>
        <v>2.3911999999995714E-2</v>
      </c>
      <c r="AO83" s="97">
        <f t="shared" si="6"/>
        <v>-1.0368999999998962E-4</v>
      </c>
      <c r="AP83" s="97">
        <f t="shared" si="7"/>
        <v>6.9129999999972824E-5</v>
      </c>
      <c r="AQ83" s="122">
        <f t="shared" si="8"/>
        <v>3.0788499999999386E-4</v>
      </c>
      <c r="AR83" s="42" t="str">
        <f t="shared" si="11"/>
        <v/>
      </c>
      <c r="AS83" s="42" t="str">
        <f t="shared" si="12"/>
        <v/>
      </c>
      <c r="AT83" s="42" t="str">
        <f t="shared" si="13"/>
        <v/>
      </c>
      <c r="AX83" s="12"/>
      <c r="AZ83" s="12"/>
    </row>
    <row r="84" spans="2:52" ht="12.75" customHeight="1" x14ac:dyDescent="0.15">
      <c r="B84" s="290"/>
      <c r="C84" s="29" t="s">
        <v>35</v>
      </c>
      <c r="D84" s="187"/>
      <c r="E84" s="58"/>
      <c r="F84" s="188">
        <v>34.236237000000003</v>
      </c>
      <c r="G84" s="188">
        <v>37.704048999999998</v>
      </c>
      <c r="H84" s="188">
        <v>0.97821809000000004</v>
      </c>
      <c r="I84" s="64">
        <v>0.98594336000000005</v>
      </c>
      <c r="J84" s="64">
        <v>2.9640396999999999E-2</v>
      </c>
      <c r="K84" s="189"/>
      <c r="L84" s="259"/>
      <c r="M84" s="259"/>
      <c r="N84" s="58"/>
      <c r="O84" s="30"/>
      <c r="P84" s="58"/>
      <c r="Q84" s="30"/>
      <c r="R84" s="134"/>
      <c r="S84" s="206"/>
      <c r="T84" s="290"/>
      <c r="U84" s="29" t="s">
        <v>35</v>
      </c>
      <c r="V84" s="187"/>
      <c r="W84" s="58"/>
      <c r="X84" s="188">
        <v>34.272176999999999</v>
      </c>
      <c r="Y84" s="188">
        <v>37.729343999999998</v>
      </c>
      <c r="Z84" s="188">
        <v>0.97820441999999996</v>
      </c>
      <c r="AA84" s="64">
        <v>0.98596249000000002</v>
      </c>
      <c r="AB84" s="64">
        <v>2.9557627E-2</v>
      </c>
      <c r="AC84" s="189"/>
      <c r="AD84" s="259"/>
      <c r="AE84" s="259"/>
      <c r="AF84" s="58"/>
      <c r="AG84" s="30"/>
      <c r="AH84" s="58"/>
      <c r="AI84" s="30"/>
      <c r="AJ84" s="134"/>
      <c r="AK84" s="208"/>
      <c r="AL84" s="290"/>
      <c r="AM84" s="88">
        <f t="shared" si="4"/>
        <v>3.593999999999653E-2</v>
      </c>
      <c r="AN84" s="123">
        <f t="shared" si="5"/>
        <v>2.5294999999999845E-2</v>
      </c>
      <c r="AO84" s="123">
        <f t="shared" si="6"/>
        <v>-1.3670000000076676E-5</v>
      </c>
      <c r="AP84" s="123">
        <f t="shared" si="7"/>
        <v>1.9129999999978331E-5</v>
      </c>
      <c r="AQ84" s="89">
        <f t="shared" si="8"/>
        <v>-8.2769999999999372E-5</v>
      </c>
      <c r="AR84" s="42" t="str">
        <f t="shared" si="11"/>
        <v/>
      </c>
      <c r="AS84" s="42" t="str">
        <f t="shared" si="12"/>
        <v/>
      </c>
      <c r="AT84" s="42" t="str">
        <f t="shared" si="13"/>
        <v/>
      </c>
      <c r="AX84" s="12"/>
      <c r="AZ84" s="12"/>
    </row>
    <row r="85" spans="2:52" ht="12.75" customHeight="1" x14ac:dyDescent="0.15">
      <c r="B85" s="290"/>
      <c r="C85" s="29" t="s">
        <v>36</v>
      </c>
      <c r="D85" s="187"/>
      <c r="E85" s="58"/>
      <c r="F85" s="188">
        <v>39.786472000000003</v>
      </c>
      <c r="G85" s="188">
        <v>43.073998000000003</v>
      </c>
      <c r="H85" s="188">
        <v>0.99180248999999998</v>
      </c>
      <c r="I85" s="64">
        <v>0.99472932000000003</v>
      </c>
      <c r="J85" s="64">
        <v>1.0524587E-2</v>
      </c>
      <c r="K85" s="189"/>
      <c r="L85" s="259"/>
      <c r="M85" s="259"/>
      <c r="N85" s="58"/>
      <c r="O85" s="30"/>
      <c r="P85" s="58"/>
      <c r="Q85" s="30"/>
      <c r="R85" s="134"/>
      <c r="S85" s="206"/>
      <c r="T85" s="290"/>
      <c r="U85" s="29" t="s">
        <v>36</v>
      </c>
      <c r="V85" s="187"/>
      <c r="W85" s="58"/>
      <c r="X85" s="188">
        <v>39.767921999999999</v>
      </c>
      <c r="Y85" s="188">
        <v>43.030116999999997</v>
      </c>
      <c r="Z85" s="188">
        <v>0.99179128000000005</v>
      </c>
      <c r="AA85" s="64">
        <v>0.99470970000000003</v>
      </c>
      <c r="AB85" s="64">
        <v>1.0520478E-2</v>
      </c>
      <c r="AC85" s="189"/>
      <c r="AD85" s="259"/>
      <c r="AE85" s="259"/>
      <c r="AF85" s="58"/>
      <c r="AG85" s="30"/>
      <c r="AH85" s="58"/>
      <c r="AI85" s="30"/>
      <c r="AJ85" s="134"/>
      <c r="AK85" s="208"/>
      <c r="AL85" s="290"/>
      <c r="AM85" s="88">
        <f t="shared" si="4"/>
        <v>-1.8550000000004729E-2</v>
      </c>
      <c r="AN85" s="123">
        <f t="shared" si="5"/>
        <v>-4.3881000000006054E-2</v>
      </c>
      <c r="AO85" s="123">
        <f t="shared" si="6"/>
        <v>-1.1209999999928222E-5</v>
      </c>
      <c r="AP85" s="123">
        <f t="shared" si="7"/>
        <v>-1.9619999999997972E-5</v>
      </c>
      <c r="AQ85" s="89">
        <f t="shared" si="8"/>
        <v>-4.109000000000404E-6</v>
      </c>
      <c r="AR85" s="42" t="str">
        <f t="shared" si="11"/>
        <v/>
      </c>
      <c r="AS85" s="42" t="str">
        <f t="shared" si="12"/>
        <v/>
      </c>
      <c r="AT85" s="42" t="str">
        <f t="shared" si="13"/>
        <v/>
      </c>
      <c r="AX85" s="12"/>
      <c r="AZ85" s="12"/>
    </row>
    <row r="86" spans="2:52" ht="12.75" customHeight="1" x14ac:dyDescent="0.15">
      <c r="B86" s="290"/>
      <c r="C86" s="29" t="s">
        <v>38</v>
      </c>
      <c r="D86" s="187"/>
      <c r="E86" s="58"/>
      <c r="F86" s="188">
        <v>43.931184999999999</v>
      </c>
      <c r="G86" s="188">
        <v>46.825888999999997</v>
      </c>
      <c r="H86" s="188">
        <v>0.99546756000000003</v>
      </c>
      <c r="I86" s="64">
        <v>0.99738574000000002</v>
      </c>
      <c r="J86" s="64">
        <v>4.5763669999999996E-3</v>
      </c>
      <c r="K86" s="189"/>
      <c r="L86" s="259"/>
      <c r="M86" s="259"/>
      <c r="N86" s="58"/>
      <c r="O86" s="30"/>
      <c r="P86" s="58"/>
      <c r="Q86" s="30"/>
      <c r="R86" s="134"/>
      <c r="S86" s="206"/>
      <c r="T86" s="290"/>
      <c r="U86" s="29" t="s">
        <v>38</v>
      </c>
      <c r="V86" s="187"/>
      <c r="W86" s="58"/>
      <c r="X86" s="188">
        <v>43.948887999999997</v>
      </c>
      <c r="Y86" s="188">
        <v>46.837417000000002</v>
      </c>
      <c r="Z86" s="188">
        <v>0.99548106999999997</v>
      </c>
      <c r="AA86" s="64">
        <v>0.99739900999999997</v>
      </c>
      <c r="AB86" s="64">
        <v>4.5817840000000002E-3</v>
      </c>
      <c r="AC86" s="189"/>
      <c r="AD86" s="259"/>
      <c r="AE86" s="259"/>
      <c r="AF86" s="58"/>
      <c r="AG86" s="30"/>
      <c r="AH86" s="58"/>
      <c r="AI86" s="30"/>
      <c r="AJ86" s="134"/>
      <c r="AK86" s="208"/>
      <c r="AL86" s="290"/>
      <c r="AM86" s="88">
        <f t="shared" si="4"/>
        <v>1.770299999999736E-2</v>
      </c>
      <c r="AN86" s="123">
        <f t="shared" si="5"/>
        <v>1.1528000000005534E-2</v>
      </c>
      <c r="AO86" s="123">
        <f t="shared" si="6"/>
        <v>1.3509999999938849E-5</v>
      </c>
      <c r="AP86" s="123">
        <f t="shared" si="7"/>
        <v>1.3269999999954152E-5</v>
      </c>
      <c r="AQ86" s="89">
        <f t="shared" si="8"/>
        <v>5.4170000000006158E-6</v>
      </c>
      <c r="AR86" s="42" t="str">
        <f t="shared" si="11"/>
        <v/>
      </c>
      <c r="AS86" s="42" t="str">
        <f t="shared" si="12"/>
        <v/>
      </c>
      <c r="AT86" s="42" t="str">
        <f t="shared" si="13"/>
        <v/>
      </c>
      <c r="AX86" s="12"/>
      <c r="AZ86" s="12"/>
    </row>
    <row r="87" spans="2:52" ht="13.5" customHeight="1" thickBot="1" x14ac:dyDescent="0.2">
      <c r="B87" s="291"/>
      <c r="C87" s="29"/>
      <c r="D87" s="187"/>
      <c r="E87" s="58"/>
      <c r="F87" s="190"/>
      <c r="G87" s="190"/>
      <c r="H87" s="190"/>
      <c r="I87" s="58"/>
      <c r="J87" s="58"/>
      <c r="K87" s="189"/>
      <c r="L87" s="259"/>
      <c r="M87" s="259"/>
      <c r="N87" s="58"/>
      <c r="O87" s="30"/>
      <c r="P87" s="58"/>
      <c r="Q87" s="30"/>
      <c r="R87" s="185"/>
      <c r="S87" s="206"/>
      <c r="T87" s="291"/>
      <c r="U87" s="29"/>
      <c r="V87" s="187"/>
      <c r="W87" s="58"/>
      <c r="X87" s="190"/>
      <c r="Y87" s="190"/>
      <c r="Z87" s="190"/>
      <c r="AA87" s="58"/>
      <c r="AB87" s="58"/>
      <c r="AC87" s="189"/>
      <c r="AD87" s="259"/>
      <c r="AE87" s="259"/>
      <c r="AF87" s="58"/>
      <c r="AG87" s="30"/>
      <c r="AH87" s="58"/>
      <c r="AI87" s="30"/>
      <c r="AJ87" s="185"/>
      <c r="AK87" s="208"/>
      <c r="AL87" s="291"/>
      <c r="AM87" s="124" t="str">
        <f t="shared" si="4"/>
        <v/>
      </c>
      <c r="AN87" s="125" t="str">
        <f t="shared" si="5"/>
        <v/>
      </c>
      <c r="AO87" s="125" t="str">
        <f t="shared" si="6"/>
        <v/>
      </c>
      <c r="AP87" s="125" t="str">
        <f t="shared" si="7"/>
        <v/>
      </c>
      <c r="AQ87" s="126" t="str">
        <f t="shared" si="8"/>
        <v/>
      </c>
      <c r="AR87" s="42" t="str">
        <f t="shared" si="11"/>
        <v/>
      </c>
      <c r="AS87" s="42" t="str">
        <f t="shared" si="12"/>
        <v/>
      </c>
      <c r="AT87" s="42" t="str">
        <f t="shared" si="13"/>
        <v/>
      </c>
      <c r="AX87" s="12"/>
      <c r="AZ87" s="12"/>
    </row>
    <row r="88" spans="2:52" ht="13.5" customHeight="1" x14ac:dyDescent="0.15">
      <c r="B88" s="289" t="s">
        <v>83</v>
      </c>
      <c r="C88" s="27" t="s">
        <v>34</v>
      </c>
      <c r="D88" s="41"/>
      <c r="E88" s="57"/>
      <c r="F88" s="98">
        <v>29.675885000000001</v>
      </c>
      <c r="G88" s="98">
        <v>33.906232000000003</v>
      </c>
      <c r="H88" s="98">
        <v>0.94907828999999999</v>
      </c>
      <c r="I88" s="62">
        <v>0.97048022</v>
      </c>
      <c r="J88" s="62">
        <v>6.8303870000000003E-2</v>
      </c>
      <c r="K88" s="63"/>
      <c r="L88" s="258"/>
      <c r="M88" s="258"/>
      <c r="N88" s="57"/>
      <c r="O88" s="28"/>
      <c r="P88" s="57"/>
      <c r="Q88" s="28"/>
      <c r="R88" s="133"/>
      <c r="S88" s="206"/>
      <c r="T88" s="289" t="s">
        <v>83</v>
      </c>
      <c r="U88" s="27" t="s">
        <v>34</v>
      </c>
      <c r="V88" s="41"/>
      <c r="W88" s="57"/>
      <c r="X88" s="98">
        <v>29.652801</v>
      </c>
      <c r="Y88" s="98">
        <v>33.838396000000003</v>
      </c>
      <c r="Z88" s="98">
        <v>0.94986999000000005</v>
      </c>
      <c r="AA88" s="62">
        <v>0.97112609000000005</v>
      </c>
      <c r="AB88" s="62">
        <v>6.7759520000000004E-2</v>
      </c>
      <c r="AC88" s="63"/>
      <c r="AD88" s="258"/>
      <c r="AE88" s="258"/>
      <c r="AF88" s="57"/>
      <c r="AG88" s="28"/>
      <c r="AH88" s="57"/>
      <c r="AI88" s="28"/>
      <c r="AJ88" s="133"/>
      <c r="AK88" s="208"/>
      <c r="AL88" s="289" t="s">
        <v>83</v>
      </c>
      <c r="AM88" s="121">
        <f t="shared" si="4"/>
        <v>-2.3084000000000771E-2</v>
      </c>
      <c r="AN88" s="97">
        <f t="shared" si="5"/>
        <v>-6.7835999999999785E-2</v>
      </c>
      <c r="AO88" s="97">
        <f t="shared" si="6"/>
        <v>7.917000000000618E-4</v>
      </c>
      <c r="AP88" s="97">
        <f t="shared" si="7"/>
        <v>6.4587000000004835E-4</v>
      </c>
      <c r="AQ88" s="122">
        <f t="shared" si="8"/>
        <v>-5.44349999999999E-4</v>
      </c>
      <c r="AR88" s="39"/>
      <c r="AS88" s="234"/>
      <c r="AT88" s="39"/>
    </row>
    <row r="89" spans="2:52" ht="13.5" customHeight="1" x14ac:dyDescent="0.15">
      <c r="B89" s="290"/>
      <c r="C89" s="29" t="s">
        <v>35</v>
      </c>
      <c r="D89" s="187"/>
      <c r="E89" s="58"/>
      <c r="F89" s="188">
        <v>34.377509000000003</v>
      </c>
      <c r="G89" s="188">
        <v>37.962423999999999</v>
      </c>
      <c r="H89" s="188">
        <v>0.97980780000000001</v>
      </c>
      <c r="I89" s="64">
        <v>0.98673365999999996</v>
      </c>
      <c r="J89" s="64">
        <v>3.1365882999999997E-2</v>
      </c>
      <c r="K89" s="189"/>
      <c r="L89" s="259"/>
      <c r="M89" s="259"/>
      <c r="N89" s="58"/>
      <c r="O89" s="30"/>
      <c r="P89" s="58"/>
      <c r="Q89" s="30"/>
      <c r="R89" s="134"/>
      <c r="S89" s="206"/>
      <c r="T89" s="290"/>
      <c r="U89" s="29" t="s">
        <v>35</v>
      </c>
      <c r="V89" s="187"/>
      <c r="W89" s="58"/>
      <c r="X89" s="188">
        <v>34.412581000000003</v>
      </c>
      <c r="Y89" s="188">
        <v>37.994027000000003</v>
      </c>
      <c r="Z89" s="188">
        <v>0.97985345000000001</v>
      </c>
      <c r="AA89" s="64">
        <v>0.98685263999999995</v>
      </c>
      <c r="AB89" s="64">
        <v>3.1683705999999999E-2</v>
      </c>
      <c r="AC89" s="189"/>
      <c r="AD89" s="259"/>
      <c r="AE89" s="259"/>
      <c r="AF89" s="58"/>
      <c r="AG89" s="30"/>
      <c r="AH89" s="58"/>
      <c r="AI89" s="30"/>
      <c r="AJ89" s="134"/>
      <c r="AK89" s="208"/>
      <c r="AL89" s="290"/>
      <c r="AM89" s="88">
        <f t="shared" si="4"/>
        <v>3.5071999999999548E-2</v>
      </c>
      <c r="AN89" s="123">
        <f t="shared" si="5"/>
        <v>3.1603000000004045E-2</v>
      </c>
      <c r="AO89" s="123">
        <f t="shared" si="6"/>
        <v>4.5650000000008184E-5</v>
      </c>
      <c r="AP89" s="123">
        <f t="shared" si="7"/>
        <v>1.1897999999999076E-4</v>
      </c>
      <c r="AQ89" s="89">
        <f t="shared" si="8"/>
        <v>3.178230000000018E-4</v>
      </c>
      <c r="AR89" s="39"/>
      <c r="AS89" s="234"/>
      <c r="AT89" s="39"/>
    </row>
    <row r="90" spans="2:52" ht="13.5" customHeight="1" x14ac:dyDescent="0.15">
      <c r="B90" s="290"/>
      <c r="C90" s="29" t="s">
        <v>36</v>
      </c>
      <c r="D90" s="187"/>
      <c r="E90" s="58"/>
      <c r="F90" s="188">
        <v>39.948661000000001</v>
      </c>
      <c r="G90" s="188">
        <v>43.200678000000003</v>
      </c>
      <c r="H90" s="188">
        <v>0.99223519999999998</v>
      </c>
      <c r="I90" s="64">
        <v>0.99489830999999995</v>
      </c>
      <c r="J90" s="64">
        <v>1.2403009E-2</v>
      </c>
      <c r="K90" s="189"/>
      <c r="L90" s="259"/>
      <c r="M90" s="259"/>
      <c r="N90" s="58"/>
      <c r="O90" s="30"/>
      <c r="P90" s="58"/>
      <c r="Q90" s="30"/>
      <c r="R90" s="134"/>
      <c r="S90" s="206"/>
      <c r="T90" s="290"/>
      <c r="U90" s="29" t="s">
        <v>36</v>
      </c>
      <c r="V90" s="187"/>
      <c r="W90" s="58"/>
      <c r="X90" s="188">
        <v>40.008007999999997</v>
      </c>
      <c r="Y90" s="188">
        <v>43.267394000000003</v>
      </c>
      <c r="Z90" s="188">
        <v>0.99226740000000002</v>
      </c>
      <c r="AA90" s="64">
        <v>0.99492415999999995</v>
      </c>
      <c r="AB90" s="64">
        <v>1.2334153E-2</v>
      </c>
      <c r="AC90" s="189"/>
      <c r="AD90" s="259"/>
      <c r="AE90" s="259"/>
      <c r="AF90" s="58"/>
      <c r="AG90" s="30"/>
      <c r="AH90" s="58"/>
      <c r="AI90" s="30"/>
      <c r="AJ90" s="134"/>
      <c r="AK90" s="208"/>
      <c r="AL90" s="290"/>
      <c r="AM90" s="88">
        <f t="shared" si="4"/>
        <v>5.9346999999995376E-2</v>
      </c>
      <c r="AN90" s="123">
        <f t="shared" si="5"/>
        <v>6.6715999999999553E-2</v>
      </c>
      <c r="AO90" s="123">
        <f t="shared" si="6"/>
        <v>3.2200000000037754E-5</v>
      </c>
      <c r="AP90" s="123">
        <f t="shared" si="7"/>
        <v>2.5849999999993933E-5</v>
      </c>
      <c r="AQ90" s="89">
        <f t="shared" si="8"/>
        <v>-6.8855999999999085E-5</v>
      </c>
      <c r="AR90" s="39"/>
      <c r="AS90" s="234"/>
      <c r="AT90" s="39"/>
    </row>
    <row r="91" spans="2:52" ht="13.5" customHeight="1" x14ac:dyDescent="0.15">
      <c r="B91" s="290"/>
      <c r="C91" s="29" t="s">
        <v>38</v>
      </c>
      <c r="D91" s="187"/>
      <c r="E91" s="58"/>
      <c r="F91" s="188">
        <v>44.200398</v>
      </c>
      <c r="G91" s="188">
        <v>47.068257000000003</v>
      </c>
      <c r="H91" s="188">
        <v>0.99563601999999995</v>
      </c>
      <c r="I91" s="64">
        <v>0.99744792000000004</v>
      </c>
      <c r="J91" s="64">
        <v>5.6131226000000001E-3</v>
      </c>
      <c r="K91" s="189"/>
      <c r="L91" s="259"/>
      <c r="M91" s="259"/>
      <c r="N91" s="58"/>
      <c r="O91" s="30"/>
      <c r="P91" s="58"/>
      <c r="Q91" s="30"/>
      <c r="R91" s="134"/>
      <c r="S91" s="206"/>
      <c r="T91" s="290"/>
      <c r="U91" s="29" t="s">
        <v>38</v>
      </c>
      <c r="V91" s="187"/>
      <c r="W91" s="58"/>
      <c r="X91" s="188">
        <v>44.165199999999999</v>
      </c>
      <c r="Y91" s="188">
        <v>47.049928999999999</v>
      </c>
      <c r="Z91" s="188">
        <v>0.99563120999999999</v>
      </c>
      <c r="AA91" s="64">
        <v>0.99743689000000002</v>
      </c>
      <c r="AB91" s="64">
        <v>5.6161259999999999E-3</v>
      </c>
      <c r="AC91" s="189"/>
      <c r="AD91" s="259"/>
      <c r="AE91" s="259"/>
      <c r="AF91" s="58"/>
      <c r="AG91" s="30"/>
      <c r="AH91" s="58"/>
      <c r="AI91" s="30"/>
      <c r="AJ91" s="134"/>
      <c r="AK91" s="208"/>
      <c r="AL91" s="290"/>
      <c r="AM91" s="88">
        <f t="shared" si="4"/>
        <v>-3.5198000000001173E-2</v>
      </c>
      <c r="AN91" s="123">
        <f t="shared" si="5"/>
        <v>-1.8328000000003897E-2</v>
      </c>
      <c r="AO91" s="123">
        <f t="shared" si="6"/>
        <v>-4.8099999999662302E-6</v>
      </c>
      <c r="AP91" s="123">
        <f t="shared" si="7"/>
        <v>-1.1030000000022966E-5</v>
      </c>
      <c r="AQ91" s="89">
        <f t="shared" si="8"/>
        <v>3.0033999999998229E-6</v>
      </c>
      <c r="AR91" s="39"/>
      <c r="AS91" s="234"/>
      <c r="AT91" s="39"/>
    </row>
    <row r="92" spans="2:52" ht="13.5" customHeight="1" thickBot="1" x14ac:dyDescent="0.2">
      <c r="B92" s="291"/>
      <c r="C92" s="29"/>
      <c r="D92" s="187"/>
      <c r="E92" s="58"/>
      <c r="F92" s="190"/>
      <c r="G92" s="190"/>
      <c r="H92" s="190"/>
      <c r="I92" s="58"/>
      <c r="J92" s="58"/>
      <c r="K92" s="189"/>
      <c r="L92" s="259"/>
      <c r="M92" s="259"/>
      <c r="N92" s="58"/>
      <c r="O92" s="30"/>
      <c r="P92" s="58"/>
      <c r="Q92" s="30"/>
      <c r="R92" s="185"/>
      <c r="S92" s="206"/>
      <c r="T92" s="291"/>
      <c r="U92" s="29"/>
      <c r="V92" s="187"/>
      <c r="W92" s="58"/>
      <c r="X92" s="190"/>
      <c r="Y92" s="190"/>
      <c r="Z92" s="190"/>
      <c r="AA92" s="58"/>
      <c r="AB92" s="58"/>
      <c r="AC92" s="189"/>
      <c r="AD92" s="259"/>
      <c r="AE92" s="259"/>
      <c r="AF92" s="58"/>
      <c r="AG92" s="30"/>
      <c r="AH92" s="58"/>
      <c r="AI92" s="30"/>
      <c r="AJ92" s="185"/>
      <c r="AK92" s="208"/>
      <c r="AL92" s="291"/>
      <c r="AM92" s="124" t="str">
        <f t="shared" si="4"/>
        <v/>
      </c>
      <c r="AN92" s="125" t="str">
        <f t="shared" si="5"/>
        <v/>
      </c>
      <c r="AO92" s="125" t="str">
        <f t="shared" si="6"/>
        <v/>
      </c>
      <c r="AP92" s="125" t="str">
        <f t="shared" si="7"/>
        <v/>
      </c>
      <c r="AQ92" s="126" t="str">
        <f t="shared" si="8"/>
        <v/>
      </c>
      <c r="AR92" s="39"/>
      <c r="AS92" s="234"/>
      <c r="AT92" s="39"/>
    </row>
    <row r="93" spans="2:52" ht="13.5" customHeight="1" x14ac:dyDescent="0.15">
      <c r="B93" s="289" t="s">
        <v>84</v>
      </c>
      <c r="C93" s="27" t="s">
        <v>34</v>
      </c>
      <c r="D93" s="41"/>
      <c r="E93" s="57"/>
      <c r="F93" s="98">
        <v>29.896792000000001</v>
      </c>
      <c r="G93" s="98">
        <v>33.664976000000003</v>
      </c>
      <c r="H93" s="98">
        <v>0.95160677999999999</v>
      </c>
      <c r="I93" s="62">
        <v>0.97088304999999997</v>
      </c>
      <c r="J93" s="62">
        <v>6.605482E-2</v>
      </c>
      <c r="K93" s="63"/>
      <c r="L93" s="258"/>
      <c r="M93" s="258"/>
      <c r="N93" s="57"/>
      <c r="O93" s="28"/>
      <c r="P93" s="57"/>
      <c r="Q93" s="28"/>
      <c r="R93" s="133"/>
      <c r="S93" s="206"/>
      <c r="T93" s="289" t="s">
        <v>84</v>
      </c>
      <c r="U93" s="27" t="s">
        <v>34</v>
      </c>
      <c r="V93" s="41"/>
      <c r="W93" s="57"/>
      <c r="X93" s="98">
        <v>29.791540000000001</v>
      </c>
      <c r="Y93" s="98">
        <v>33.592908000000001</v>
      </c>
      <c r="Z93" s="98">
        <v>0.95133758000000002</v>
      </c>
      <c r="AA93" s="62">
        <v>0.97055517999999996</v>
      </c>
      <c r="AB93" s="62">
        <v>6.646871E-2</v>
      </c>
      <c r="AC93" s="63"/>
      <c r="AD93" s="258"/>
      <c r="AE93" s="258"/>
      <c r="AF93" s="57"/>
      <c r="AG93" s="28"/>
      <c r="AH93" s="57"/>
      <c r="AI93" s="28"/>
      <c r="AJ93" s="133"/>
      <c r="AK93" s="208"/>
      <c r="AL93" s="289" t="s">
        <v>84</v>
      </c>
      <c r="AM93" s="121">
        <f t="shared" si="4"/>
        <v>-0.10525200000000012</v>
      </c>
      <c r="AN93" s="97">
        <f t="shared" si="5"/>
        <v>-7.2068000000001575E-2</v>
      </c>
      <c r="AO93" s="97">
        <f t="shared" si="6"/>
        <v>-2.6919999999996946E-4</v>
      </c>
      <c r="AP93" s="97">
        <f t="shared" si="7"/>
        <v>-3.2787000000000788E-4</v>
      </c>
      <c r="AQ93" s="122">
        <f t="shared" si="8"/>
        <v>4.1389000000000009E-4</v>
      </c>
      <c r="AR93" s="39"/>
      <c r="AS93" s="234"/>
      <c r="AT93" s="39"/>
    </row>
    <row r="94" spans="2:52" ht="13.5" customHeight="1" x14ac:dyDescent="0.15">
      <c r="B94" s="290"/>
      <c r="C94" s="29" t="s">
        <v>35</v>
      </c>
      <c r="D94" s="187"/>
      <c r="E94" s="58"/>
      <c r="F94" s="188">
        <v>34.401657</v>
      </c>
      <c r="G94" s="188">
        <v>37.826872999999999</v>
      </c>
      <c r="H94" s="188">
        <v>0.97926362</v>
      </c>
      <c r="I94" s="64">
        <v>0.98618574000000003</v>
      </c>
      <c r="J94" s="64">
        <v>3.3164695000000001E-2</v>
      </c>
      <c r="K94" s="189"/>
      <c r="L94" s="259"/>
      <c r="M94" s="259"/>
      <c r="N94" s="58"/>
      <c r="O94" s="30"/>
      <c r="P94" s="58"/>
      <c r="Q94" s="30"/>
      <c r="R94" s="134"/>
      <c r="S94" s="206"/>
      <c r="T94" s="290"/>
      <c r="U94" s="29" t="s">
        <v>35</v>
      </c>
      <c r="V94" s="187"/>
      <c r="W94" s="58"/>
      <c r="X94" s="188">
        <v>34.455931</v>
      </c>
      <c r="Y94" s="188">
        <v>37.881813000000001</v>
      </c>
      <c r="Z94" s="188">
        <v>0.97924621999999995</v>
      </c>
      <c r="AA94" s="64">
        <v>0.98626183000000001</v>
      </c>
      <c r="AB94" s="64">
        <v>3.3018525999999999E-2</v>
      </c>
      <c r="AC94" s="189"/>
      <c r="AD94" s="259"/>
      <c r="AE94" s="259"/>
      <c r="AF94" s="58"/>
      <c r="AG94" s="30"/>
      <c r="AH94" s="58"/>
      <c r="AI94" s="30"/>
      <c r="AJ94" s="134"/>
      <c r="AK94" s="208"/>
      <c r="AL94" s="290"/>
      <c r="AM94" s="88">
        <f t="shared" si="4"/>
        <v>5.4273999999999489E-2</v>
      </c>
      <c r="AN94" s="123">
        <f t="shared" si="5"/>
        <v>5.4940000000001987E-2</v>
      </c>
      <c r="AO94" s="123">
        <f t="shared" si="6"/>
        <v>-1.7400000000056259E-5</v>
      </c>
      <c r="AP94" s="123">
        <f t="shared" si="7"/>
        <v>7.6089999999973124E-5</v>
      </c>
      <c r="AQ94" s="89">
        <f t="shared" si="8"/>
        <v>-1.4616900000000155E-4</v>
      </c>
      <c r="AR94" s="39"/>
      <c r="AS94" s="234"/>
      <c r="AT94" s="39"/>
    </row>
    <row r="95" spans="2:52" ht="13.5" customHeight="1" x14ac:dyDescent="0.15">
      <c r="B95" s="290"/>
      <c r="C95" s="29" t="s">
        <v>36</v>
      </c>
      <c r="D95" s="187"/>
      <c r="E95" s="58"/>
      <c r="F95" s="188">
        <v>40.107306000000001</v>
      </c>
      <c r="G95" s="188">
        <v>43.387675000000002</v>
      </c>
      <c r="H95" s="188">
        <v>0.99201492000000002</v>
      </c>
      <c r="I95" s="64">
        <v>0.99473239999999996</v>
      </c>
      <c r="J95" s="64">
        <v>1.2126062E-2</v>
      </c>
      <c r="K95" s="189"/>
      <c r="L95" s="259"/>
      <c r="M95" s="259"/>
      <c r="N95" s="58"/>
      <c r="O95" s="30"/>
      <c r="P95" s="58"/>
      <c r="Q95" s="30"/>
      <c r="R95" s="134"/>
      <c r="S95" s="206"/>
      <c r="T95" s="290"/>
      <c r="U95" s="29" t="s">
        <v>36</v>
      </c>
      <c r="V95" s="187"/>
      <c r="W95" s="58"/>
      <c r="X95" s="188">
        <v>40.168855999999998</v>
      </c>
      <c r="Y95" s="188">
        <v>43.430954999999997</v>
      </c>
      <c r="Z95" s="188">
        <v>0.99202224000000006</v>
      </c>
      <c r="AA95" s="64">
        <v>0.99473732999999998</v>
      </c>
      <c r="AB95" s="64">
        <v>1.2033446999999999E-2</v>
      </c>
      <c r="AC95" s="189"/>
      <c r="AD95" s="259"/>
      <c r="AE95" s="259"/>
      <c r="AF95" s="58"/>
      <c r="AG95" s="30"/>
      <c r="AH95" s="58"/>
      <c r="AI95" s="30"/>
      <c r="AJ95" s="134"/>
      <c r="AK95" s="208"/>
      <c r="AL95" s="290"/>
      <c r="AM95" s="88">
        <f t="shared" si="4"/>
        <v>6.1549999999996885E-2</v>
      </c>
      <c r="AN95" s="123">
        <f t="shared" si="5"/>
        <v>4.3279999999995766E-2</v>
      </c>
      <c r="AO95" s="123">
        <f t="shared" si="6"/>
        <v>7.3200000000328558E-6</v>
      </c>
      <c r="AP95" s="123">
        <f t="shared" si="7"/>
        <v>4.9300000000140898E-6</v>
      </c>
      <c r="AQ95" s="89">
        <f t="shared" si="8"/>
        <v>-9.2615000000000752E-5</v>
      </c>
      <c r="AR95" s="39"/>
      <c r="AS95" s="234"/>
      <c r="AT95" s="39"/>
    </row>
    <row r="96" spans="2:52" ht="13.5" customHeight="1" x14ac:dyDescent="0.15">
      <c r="B96" s="290"/>
      <c r="C96" s="29" t="s">
        <v>38</v>
      </c>
      <c r="D96" s="187"/>
      <c r="E96" s="58"/>
      <c r="F96" s="188">
        <v>44.560752999999998</v>
      </c>
      <c r="G96" s="188">
        <v>47.496389999999998</v>
      </c>
      <c r="H96" s="188">
        <v>0.99564558000000003</v>
      </c>
      <c r="I96" s="64">
        <v>0.99751338000000001</v>
      </c>
      <c r="J96" s="64">
        <v>5.2321420000000004E-3</v>
      </c>
      <c r="K96" s="189"/>
      <c r="L96" s="259"/>
      <c r="M96" s="259"/>
      <c r="N96" s="58"/>
      <c r="O96" s="30"/>
      <c r="P96" s="58"/>
      <c r="Q96" s="30"/>
      <c r="R96" s="134"/>
      <c r="S96" s="206"/>
      <c r="T96" s="290"/>
      <c r="U96" s="29" t="s">
        <v>38</v>
      </c>
      <c r="V96" s="187"/>
      <c r="W96" s="58"/>
      <c r="X96" s="188">
        <v>44.581319999999998</v>
      </c>
      <c r="Y96" s="188">
        <v>47.491117000000003</v>
      </c>
      <c r="Z96" s="188">
        <v>0.99564467999999995</v>
      </c>
      <c r="AA96" s="64">
        <v>0.99751272000000002</v>
      </c>
      <c r="AB96" s="64">
        <v>5.1740896999999996E-3</v>
      </c>
      <c r="AC96" s="189"/>
      <c r="AD96" s="259"/>
      <c r="AE96" s="259"/>
      <c r="AF96" s="58"/>
      <c r="AG96" s="30"/>
      <c r="AH96" s="58"/>
      <c r="AI96" s="30"/>
      <c r="AJ96" s="134"/>
      <c r="AK96" s="208"/>
      <c r="AL96" s="290"/>
      <c r="AM96" s="88">
        <f t="shared" si="4"/>
        <v>2.056699999999978E-2</v>
      </c>
      <c r="AN96" s="123">
        <f t="shared" si="5"/>
        <v>-5.2729999999954202E-3</v>
      </c>
      <c r="AO96" s="123">
        <f t="shared" si="6"/>
        <v>-9.0000000008139125E-7</v>
      </c>
      <c r="AP96" s="123">
        <f t="shared" si="7"/>
        <v>-6.5999999998567205E-7</v>
      </c>
      <c r="AQ96" s="89">
        <f t="shared" si="8"/>
        <v>-5.8052300000000813E-5</v>
      </c>
      <c r="AR96" s="39"/>
      <c r="AS96" s="234"/>
      <c r="AT96" s="39"/>
    </row>
    <row r="97" spans="2:46" ht="13.5" customHeight="1" thickBot="1" x14ac:dyDescent="0.2">
      <c r="B97" s="291"/>
      <c r="C97" s="29"/>
      <c r="D97" s="187"/>
      <c r="E97" s="58"/>
      <c r="F97" s="190"/>
      <c r="G97" s="190"/>
      <c r="H97" s="190"/>
      <c r="I97" s="58"/>
      <c r="J97" s="58"/>
      <c r="K97" s="189"/>
      <c r="L97" s="259"/>
      <c r="M97" s="259"/>
      <c r="N97" s="58"/>
      <c r="O97" s="30"/>
      <c r="P97" s="58"/>
      <c r="Q97" s="30"/>
      <c r="R97" s="185"/>
      <c r="S97" s="206"/>
      <c r="T97" s="291"/>
      <c r="U97" s="29"/>
      <c r="V97" s="187"/>
      <c r="W97" s="58"/>
      <c r="X97" s="190"/>
      <c r="Y97" s="190"/>
      <c r="Z97" s="190"/>
      <c r="AA97" s="58"/>
      <c r="AB97" s="58"/>
      <c r="AC97" s="189"/>
      <c r="AD97" s="259"/>
      <c r="AE97" s="259"/>
      <c r="AF97" s="58"/>
      <c r="AG97" s="30"/>
      <c r="AH97" s="58"/>
      <c r="AI97" s="30"/>
      <c r="AJ97" s="185"/>
      <c r="AK97" s="208"/>
      <c r="AL97" s="291"/>
      <c r="AM97" s="124" t="str">
        <f t="shared" ref="AM97:AM160" si="14">IF(OR(X97="",F97=""),"",X97-F97)</f>
        <v/>
      </c>
      <c r="AN97" s="125" t="str">
        <f t="shared" ref="AN97:AN160" si="15">IF(OR(Y97="",G97=""),"",Y97-G97)</f>
        <v/>
      </c>
      <c r="AO97" s="125" t="str">
        <f t="shared" ref="AO97:AO160" si="16">IF(OR(Z97="",H97=""),"",Z97-H97)</f>
        <v/>
      </c>
      <c r="AP97" s="125" t="str">
        <f t="shared" ref="AP97:AP160" si="17">IF(OR(AA97="",I97=""),"",AA97-I97)</f>
        <v/>
      </c>
      <c r="AQ97" s="126" t="str">
        <f t="shared" ref="AQ97:AQ160" si="18">IF(OR(AB97="",J97=""),"",AB97-J97)</f>
        <v/>
      </c>
      <c r="AR97" s="39"/>
      <c r="AS97" s="234"/>
      <c r="AT97" s="39"/>
    </row>
    <row r="98" spans="2:46" ht="13.5" customHeight="1" x14ac:dyDescent="0.15">
      <c r="B98" s="289" t="s">
        <v>85</v>
      </c>
      <c r="C98" s="27" t="s">
        <v>34</v>
      </c>
      <c r="D98" s="41"/>
      <c r="E98" s="57"/>
      <c r="F98" s="98">
        <v>29.890470000000001</v>
      </c>
      <c r="G98" s="98">
        <v>33.553688999999999</v>
      </c>
      <c r="H98" s="98">
        <v>0.95305097999999999</v>
      </c>
      <c r="I98" s="62">
        <v>0.97297697000000005</v>
      </c>
      <c r="J98" s="62">
        <v>5.6505192000000003E-2</v>
      </c>
      <c r="K98" s="63"/>
      <c r="L98" s="258"/>
      <c r="M98" s="258"/>
      <c r="N98" s="57"/>
      <c r="O98" s="28"/>
      <c r="P98" s="57"/>
      <c r="Q98" s="28"/>
      <c r="R98" s="133"/>
      <c r="S98" s="206"/>
      <c r="T98" s="289" t="s">
        <v>85</v>
      </c>
      <c r="U98" s="27" t="s">
        <v>34</v>
      </c>
      <c r="V98" s="41"/>
      <c r="W98" s="57"/>
      <c r="X98" s="98">
        <v>29.912016999999999</v>
      </c>
      <c r="Y98" s="98">
        <v>33.559202999999997</v>
      </c>
      <c r="Z98" s="98">
        <v>0.95284517000000002</v>
      </c>
      <c r="AA98" s="62">
        <v>0.97290109999999996</v>
      </c>
      <c r="AB98" s="62">
        <v>5.6325229999999997E-2</v>
      </c>
      <c r="AC98" s="63"/>
      <c r="AD98" s="258"/>
      <c r="AE98" s="258"/>
      <c r="AF98" s="57"/>
      <c r="AG98" s="28"/>
      <c r="AH98" s="57"/>
      <c r="AI98" s="28"/>
      <c r="AJ98" s="133"/>
      <c r="AK98" s="208"/>
      <c r="AL98" s="289" t="s">
        <v>85</v>
      </c>
      <c r="AM98" s="121">
        <f t="shared" si="14"/>
        <v>2.1546999999998206E-2</v>
      </c>
      <c r="AN98" s="97">
        <f t="shared" si="15"/>
        <v>5.5139999999980205E-3</v>
      </c>
      <c r="AO98" s="97">
        <f t="shared" si="16"/>
        <v>-2.0580999999997296E-4</v>
      </c>
      <c r="AP98" s="97">
        <f t="shared" si="17"/>
        <v>-7.5870000000088922E-5</v>
      </c>
      <c r="AQ98" s="122">
        <f t="shared" si="18"/>
        <v>-1.7996200000000573E-4</v>
      </c>
      <c r="AR98" s="39"/>
      <c r="AS98" s="234"/>
      <c r="AT98" s="39"/>
    </row>
    <row r="99" spans="2:46" ht="13.5" customHeight="1" x14ac:dyDescent="0.15">
      <c r="B99" s="290"/>
      <c r="C99" s="29" t="s">
        <v>35</v>
      </c>
      <c r="D99" s="187"/>
      <c r="E99" s="58"/>
      <c r="F99" s="188">
        <v>34.652889000000002</v>
      </c>
      <c r="G99" s="188">
        <v>37.940258999999998</v>
      </c>
      <c r="H99" s="188">
        <v>0.97999755</v>
      </c>
      <c r="I99" s="64">
        <v>0.98744198999999999</v>
      </c>
      <c r="J99" s="64">
        <v>2.5536051000000001E-2</v>
      </c>
      <c r="K99" s="189"/>
      <c r="L99" s="259"/>
      <c r="M99" s="259"/>
      <c r="N99" s="58"/>
      <c r="O99" s="30"/>
      <c r="P99" s="58"/>
      <c r="Q99" s="30"/>
      <c r="R99" s="134"/>
      <c r="S99" s="206"/>
      <c r="T99" s="290"/>
      <c r="U99" s="29" t="s">
        <v>35</v>
      </c>
      <c r="V99" s="187"/>
      <c r="W99" s="58"/>
      <c r="X99" s="188">
        <v>34.644385</v>
      </c>
      <c r="Y99" s="188">
        <v>37.945582999999999</v>
      </c>
      <c r="Z99" s="188">
        <v>0.97995646999999997</v>
      </c>
      <c r="AA99" s="64">
        <v>0.98738946000000005</v>
      </c>
      <c r="AB99" s="64">
        <v>2.5329668E-2</v>
      </c>
      <c r="AC99" s="189"/>
      <c r="AD99" s="259"/>
      <c r="AE99" s="259"/>
      <c r="AF99" s="58"/>
      <c r="AG99" s="30"/>
      <c r="AH99" s="58"/>
      <c r="AI99" s="30"/>
      <c r="AJ99" s="134"/>
      <c r="AK99" s="208"/>
      <c r="AL99" s="290"/>
      <c r="AM99" s="88">
        <f t="shared" si="14"/>
        <v>-8.5040000000020655E-3</v>
      </c>
      <c r="AN99" s="123">
        <f t="shared" si="15"/>
        <v>5.3240000000016607E-3</v>
      </c>
      <c r="AO99" s="123">
        <f t="shared" si="16"/>
        <v>-4.1080000000026651E-5</v>
      </c>
      <c r="AP99" s="123">
        <f t="shared" si="17"/>
        <v>-5.2529999999939569E-5</v>
      </c>
      <c r="AQ99" s="89">
        <f t="shared" si="18"/>
        <v>-2.0638300000000095E-4</v>
      </c>
      <c r="AR99" s="39"/>
      <c r="AS99" s="234"/>
      <c r="AT99" s="39"/>
    </row>
    <row r="100" spans="2:46" ht="13.5" customHeight="1" x14ac:dyDescent="0.15">
      <c r="B100" s="290"/>
      <c r="C100" s="29" t="s">
        <v>36</v>
      </c>
      <c r="D100" s="187"/>
      <c r="E100" s="58"/>
      <c r="F100" s="188">
        <v>40.109155000000001</v>
      </c>
      <c r="G100" s="188">
        <v>43.280380999999998</v>
      </c>
      <c r="H100" s="188">
        <v>0.99221904000000005</v>
      </c>
      <c r="I100" s="64">
        <v>0.99501868000000004</v>
      </c>
      <c r="J100" s="64">
        <v>9.5381179999999999E-3</v>
      </c>
      <c r="K100" s="189"/>
      <c r="L100" s="259"/>
      <c r="M100" s="259"/>
      <c r="N100" s="58"/>
      <c r="O100" s="30"/>
      <c r="P100" s="58"/>
      <c r="Q100" s="30"/>
      <c r="R100" s="134"/>
      <c r="S100" s="206"/>
      <c r="T100" s="290"/>
      <c r="U100" s="29" t="s">
        <v>36</v>
      </c>
      <c r="V100" s="187"/>
      <c r="W100" s="58"/>
      <c r="X100" s="188">
        <v>40.106960000000001</v>
      </c>
      <c r="Y100" s="188">
        <v>43.285888</v>
      </c>
      <c r="Z100" s="188">
        <v>0.99221859999999995</v>
      </c>
      <c r="AA100" s="64">
        <v>0.99502352999999999</v>
      </c>
      <c r="AB100" s="64">
        <v>9.5904470000000002E-3</v>
      </c>
      <c r="AC100" s="189"/>
      <c r="AD100" s="259"/>
      <c r="AE100" s="259"/>
      <c r="AF100" s="58"/>
      <c r="AG100" s="30"/>
      <c r="AH100" s="58"/>
      <c r="AI100" s="30"/>
      <c r="AJ100" s="134"/>
      <c r="AK100" s="208"/>
      <c r="AL100" s="290"/>
      <c r="AM100" s="88">
        <f t="shared" si="14"/>
        <v>-2.1950000000003911E-3</v>
      </c>
      <c r="AN100" s="123">
        <f t="shared" si="15"/>
        <v>5.5070000000014829E-3</v>
      </c>
      <c r="AO100" s="123">
        <f t="shared" si="16"/>
        <v>-4.4000000010147033E-7</v>
      </c>
      <c r="AP100" s="123">
        <f t="shared" si="17"/>
        <v>4.8499999999451759E-6</v>
      </c>
      <c r="AQ100" s="89">
        <f t="shared" si="18"/>
        <v>5.2329000000000264E-5</v>
      </c>
      <c r="AR100" s="39"/>
      <c r="AS100" s="234"/>
      <c r="AT100" s="39"/>
    </row>
    <row r="101" spans="2:46" ht="13.5" customHeight="1" x14ac:dyDescent="0.15">
      <c r="B101" s="290"/>
      <c r="C101" s="29" t="s">
        <v>38</v>
      </c>
      <c r="D101" s="187"/>
      <c r="E101" s="58"/>
      <c r="F101" s="188">
        <v>43.544151999999997</v>
      </c>
      <c r="G101" s="188">
        <v>46.446268000000003</v>
      </c>
      <c r="H101" s="188">
        <v>0.99558742</v>
      </c>
      <c r="I101" s="64">
        <v>0.99737441999999998</v>
      </c>
      <c r="J101" s="64">
        <v>4.4698435999999996E-3</v>
      </c>
      <c r="K101" s="189"/>
      <c r="L101" s="259"/>
      <c r="M101" s="259"/>
      <c r="N101" s="58"/>
      <c r="O101" s="30"/>
      <c r="P101" s="58"/>
      <c r="Q101" s="30"/>
      <c r="R101" s="134"/>
      <c r="S101" s="206"/>
      <c r="T101" s="290"/>
      <c r="U101" s="29" t="s">
        <v>38</v>
      </c>
      <c r="V101" s="187"/>
      <c r="W101" s="58"/>
      <c r="X101" s="188">
        <v>43.551684000000002</v>
      </c>
      <c r="Y101" s="188">
        <v>46.452686999999997</v>
      </c>
      <c r="Z101" s="188">
        <v>0.99560190000000004</v>
      </c>
      <c r="AA101" s="64">
        <v>0.99738534999999995</v>
      </c>
      <c r="AB101" s="64">
        <v>4.4007776E-3</v>
      </c>
      <c r="AC101" s="189"/>
      <c r="AD101" s="259"/>
      <c r="AE101" s="259"/>
      <c r="AF101" s="58"/>
      <c r="AG101" s="30"/>
      <c r="AH101" s="58"/>
      <c r="AI101" s="30"/>
      <c r="AJ101" s="134"/>
      <c r="AK101" s="208"/>
      <c r="AL101" s="290"/>
      <c r="AM101" s="88">
        <f t="shared" si="14"/>
        <v>7.5320000000047571E-3</v>
      </c>
      <c r="AN101" s="123">
        <f t="shared" si="15"/>
        <v>6.4189999999939573E-3</v>
      </c>
      <c r="AO101" s="123">
        <f t="shared" si="16"/>
        <v>1.4480000000038906E-5</v>
      </c>
      <c r="AP101" s="123">
        <f t="shared" si="17"/>
        <v>1.0929999999964579E-5</v>
      </c>
      <c r="AQ101" s="89">
        <f t="shared" si="18"/>
        <v>-6.9065999999999572E-5</v>
      </c>
      <c r="AR101" s="39"/>
      <c r="AS101" s="234"/>
      <c r="AT101" s="39"/>
    </row>
    <row r="102" spans="2:46" ht="13.5" customHeight="1" thickBot="1" x14ac:dyDescent="0.2">
      <c r="B102" s="291"/>
      <c r="C102" s="29"/>
      <c r="D102" s="187"/>
      <c r="E102" s="58"/>
      <c r="F102" s="190"/>
      <c r="G102" s="190"/>
      <c r="H102" s="190"/>
      <c r="I102" s="58"/>
      <c r="J102" s="58"/>
      <c r="K102" s="189"/>
      <c r="L102" s="259"/>
      <c r="M102" s="259"/>
      <c r="N102" s="58"/>
      <c r="O102" s="30"/>
      <c r="P102" s="58"/>
      <c r="Q102" s="30"/>
      <c r="R102" s="185"/>
      <c r="S102" s="206"/>
      <c r="T102" s="291"/>
      <c r="U102" s="29"/>
      <c r="V102" s="187"/>
      <c r="W102" s="58"/>
      <c r="X102" s="190"/>
      <c r="Y102" s="190"/>
      <c r="Z102" s="190"/>
      <c r="AA102" s="58"/>
      <c r="AB102" s="58"/>
      <c r="AC102" s="189"/>
      <c r="AD102" s="259"/>
      <c r="AE102" s="259"/>
      <c r="AF102" s="58"/>
      <c r="AG102" s="30"/>
      <c r="AH102" s="58"/>
      <c r="AI102" s="30"/>
      <c r="AJ102" s="185"/>
      <c r="AK102" s="208"/>
      <c r="AL102" s="291"/>
      <c r="AM102" s="124" t="str">
        <f t="shared" si="14"/>
        <v/>
      </c>
      <c r="AN102" s="125" t="str">
        <f t="shared" si="15"/>
        <v/>
      </c>
      <c r="AO102" s="125" t="str">
        <f t="shared" si="16"/>
        <v/>
      </c>
      <c r="AP102" s="125" t="str">
        <f t="shared" si="17"/>
        <v/>
      </c>
      <c r="AQ102" s="126" t="str">
        <f t="shared" si="18"/>
        <v/>
      </c>
      <c r="AR102" s="39"/>
      <c r="AS102" s="234"/>
      <c r="AT102" s="39"/>
    </row>
    <row r="103" spans="2:46" ht="13.5" customHeight="1" x14ac:dyDescent="0.15">
      <c r="B103" s="289" t="s">
        <v>86</v>
      </c>
      <c r="C103" s="27" t="s">
        <v>34</v>
      </c>
      <c r="D103" s="41"/>
      <c r="E103" s="57"/>
      <c r="F103" s="98">
        <v>29.144006999999998</v>
      </c>
      <c r="G103" s="98">
        <v>32.967641</v>
      </c>
      <c r="H103" s="98">
        <v>0.94212742000000005</v>
      </c>
      <c r="I103" s="62">
        <v>0.96705266999999995</v>
      </c>
      <c r="J103" s="62">
        <v>5.8867387E-2</v>
      </c>
      <c r="K103" s="63"/>
      <c r="L103" s="258"/>
      <c r="M103" s="258"/>
      <c r="N103" s="57"/>
      <c r="O103" s="28"/>
      <c r="P103" s="57"/>
      <c r="Q103" s="28"/>
      <c r="R103" s="133"/>
      <c r="S103" s="206"/>
      <c r="T103" s="289" t="s">
        <v>86</v>
      </c>
      <c r="U103" s="27" t="s">
        <v>34</v>
      </c>
      <c r="V103" s="41"/>
      <c r="W103" s="57"/>
      <c r="X103" s="98">
        <v>29.122934999999998</v>
      </c>
      <c r="Y103" s="98">
        <v>32.948982000000001</v>
      </c>
      <c r="Z103" s="98">
        <v>0.94193786999999995</v>
      </c>
      <c r="AA103" s="62">
        <v>0.96668745</v>
      </c>
      <c r="AB103" s="62">
        <v>5.9020830000000003E-2</v>
      </c>
      <c r="AC103" s="63"/>
      <c r="AD103" s="258"/>
      <c r="AE103" s="258"/>
      <c r="AF103" s="57"/>
      <c r="AG103" s="28"/>
      <c r="AH103" s="57"/>
      <c r="AI103" s="28"/>
      <c r="AJ103" s="133"/>
      <c r="AK103" s="208"/>
      <c r="AL103" s="289" t="s">
        <v>86</v>
      </c>
      <c r="AM103" s="121">
        <f t="shared" si="14"/>
        <v>-2.1072000000000202E-2</v>
      </c>
      <c r="AN103" s="97">
        <f t="shared" si="15"/>
        <v>-1.8658999999999537E-2</v>
      </c>
      <c r="AO103" s="97">
        <f t="shared" si="16"/>
        <v>-1.8955000000009381E-4</v>
      </c>
      <c r="AP103" s="97">
        <f t="shared" si="17"/>
        <v>-3.6521999999994392E-4</v>
      </c>
      <c r="AQ103" s="122">
        <f t="shared" si="18"/>
        <v>1.534430000000031E-4</v>
      </c>
      <c r="AR103" s="39"/>
      <c r="AS103" s="234"/>
      <c r="AT103" s="39"/>
    </row>
    <row r="104" spans="2:46" ht="13.5" customHeight="1" x14ac:dyDescent="0.15">
      <c r="B104" s="290"/>
      <c r="C104" s="29" t="s">
        <v>35</v>
      </c>
      <c r="D104" s="187"/>
      <c r="E104" s="58"/>
      <c r="F104" s="188">
        <v>33.877248999999999</v>
      </c>
      <c r="G104" s="188">
        <v>37.233840000000001</v>
      </c>
      <c r="H104" s="188">
        <v>0.97520185000000004</v>
      </c>
      <c r="I104" s="64">
        <v>0.98452339</v>
      </c>
      <c r="J104" s="64">
        <v>2.6657765999999999E-2</v>
      </c>
      <c r="K104" s="189"/>
      <c r="L104" s="259"/>
      <c r="M104" s="259"/>
      <c r="N104" s="58"/>
      <c r="O104" s="30"/>
      <c r="P104" s="58"/>
      <c r="Q104" s="30"/>
      <c r="R104" s="134"/>
      <c r="S104" s="206"/>
      <c r="T104" s="290"/>
      <c r="U104" s="29" t="s">
        <v>35</v>
      </c>
      <c r="V104" s="187"/>
      <c r="W104" s="58"/>
      <c r="X104" s="188">
        <v>33.880268000000001</v>
      </c>
      <c r="Y104" s="188">
        <v>37.239579999999997</v>
      </c>
      <c r="Z104" s="188">
        <v>0.97513728</v>
      </c>
      <c r="AA104" s="64">
        <v>0.98449856999999996</v>
      </c>
      <c r="AB104" s="64">
        <v>2.6934994E-2</v>
      </c>
      <c r="AC104" s="189"/>
      <c r="AD104" s="259"/>
      <c r="AE104" s="259"/>
      <c r="AF104" s="58"/>
      <c r="AG104" s="30"/>
      <c r="AH104" s="58"/>
      <c r="AI104" s="30"/>
      <c r="AJ104" s="134"/>
      <c r="AK104" s="208"/>
      <c r="AL104" s="290"/>
      <c r="AM104" s="88">
        <f t="shared" si="14"/>
        <v>3.0190000000018813E-3</v>
      </c>
      <c r="AN104" s="123">
        <f t="shared" si="15"/>
        <v>5.7399999999958595E-3</v>
      </c>
      <c r="AO104" s="123">
        <f t="shared" si="16"/>
        <v>-6.4570000000041539E-5</v>
      </c>
      <c r="AP104" s="123">
        <f t="shared" si="17"/>
        <v>-2.482000000003648E-5</v>
      </c>
      <c r="AQ104" s="89">
        <f t="shared" si="18"/>
        <v>2.7722800000000089E-4</v>
      </c>
      <c r="AR104" s="39"/>
      <c r="AS104" s="234"/>
      <c r="AT104" s="39"/>
    </row>
    <row r="105" spans="2:46" ht="13.5" customHeight="1" x14ac:dyDescent="0.15">
      <c r="B105" s="290"/>
      <c r="C105" s="29" t="s">
        <v>36</v>
      </c>
      <c r="D105" s="187"/>
      <c r="E105" s="58"/>
      <c r="F105" s="188">
        <v>39.180287</v>
      </c>
      <c r="G105" s="188">
        <v>42.454652000000003</v>
      </c>
      <c r="H105" s="188">
        <v>0.99050594999999997</v>
      </c>
      <c r="I105" s="64">
        <v>0.99387599000000004</v>
      </c>
      <c r="J105" s="64">
        <v>1.0365576E-2</v>
      </c>
      <c r="K105" s="189"/>
      <c r="L105" s="259"/>
      <c r="M105" s="259"/>
      <c r="N105" s="58"/>
      <c r="O105" s="30"/>
      <c r="P105" s="58"/>
      <c r="Q105" s="30"/>
      <c r="R105" s="134"/>
      <c r="S105" s="206"/>
      <c r="T105" s="290"/>
      <c r="U105" s="29" t="s">
        <v>36</v>
      </c>
      <c r="V105" s="187"/>
      <c r="W105" s="58"/>
      <c r="X105" s="188">
        <v>39.183703000000001</v>
      </c>
      <c r="Y105" s="188">
        <v>42.436081999999999</v>
      </c>
      <c r="Z105" s="188">
        <v>0.99049467999999996</v>
      </c>
      <c r="AA105" s="64">
        <v>0.99384627999999997</v>
      </c>
      <c r="AB105" s="64">
        <v>1.0383608000000001E-2</v>
      </c>
      <c r="AC105" s="189"/>
      <c r="AD105" s="259"/>
      <c r="AE105" s="259"/>
      <c r="AF105" s="58"/>
      <c r="AG105" s="30"/>
      <c r="AH105" s="58"/>
      <c r="AI105" s="30"/>
      <c r="AJ105" s="134"/>
      <c r="AK105" s="208"/>
      <c r="AL105" s="290"/>
      <c r="AM105" s="88">
        <f t="shared" si="14"/>
        <v>3.4160000000014179E-3</v>
      </c>
      <c r="AN105" s="123">
        <f t="shared" si="15"/>
        <v>-1.8570000000003972E-2</v>
      </c>
      <c r="AO105" s="123">
        <f t="shared" si="16"/>
        <v>-1.1270000000007663E-5</v>
      </c>
      <c r="AP105" s="123">
        <f t="shared" si="17"/>
        <v>-2.9710000000071624E-5</v>
      </c>
      <c r="AQ105" s="89">
        <f t="shared" si="18"/>
        <v>1.8032000000001158E-5</v>
      </c>
      <c r="AR105" s="39"/>
      <c r="AS105" s="234"/>
      <c r="AT105" s="39"/>
    </row>
    <row r="106" spans="2:46" ht="13.5" customHeight="1" x14ac:dyDescent="0.15">
      <c r="B106" s="290"/>
      <c r="C106" s="29" t="s">
        <v>38</v>
      </c>
      <c r="D106" s="187"/>
      <c r="E106" s="58"/>
      <c r="F106" s="188">
        <v>42.849795999999998</v>
      </c>
      <c r="G106" s="188">
        <v>45.805118999999998</v>
      </c>
      <c r="H106" s="188">
        <v>0.99504336000000004</v>
      </c>
      <c r="I106" s="64">
        <v>0.99693628999999995</v>
      </c>
      <c r="J106" s="64">
        <v>4.3966467000000004E-3</v>
      </c>
      <c r="K106" s="189"/>
      <c r="L106" s="259"/>
      <c r="M106" s="259"/>
      <c r="N106" s="58"/>
      <c r="O106" s="30"/>
      <c r="P106" s="58"/>
      <c r="Q106" s="30"/>
      <c r="R106" s="134"/>
      <c r="S106" s="206"/>
      <c r="T106" s="290"/>
      <c r="U106" s="29" t="s">
        <v>38</v>
      </c>
      <c r="V106" s="187"/>
      <c r="W106" s="58"/>
      <c r="X106" s="188">
        <v>42.815916000000001</v>
      </c>
      <c r="Y106" s="188">
        <v>45.789892000000002</v>
      </c>
      <c r="Z106" s="188">
        <v>0.99505111999999996</v>
      </c>
      <c r="AA106" s="64">
        <v>0.99693175000000001</v>
      </c>
      <c r="AB106" s="64">
        <v>4.4265049999999998E-3</v>
      </c>
      <c r="AC106" s="189"/>
      <c r="AD106" s="259"/>
      <c r="AE106" s="259"/>
      <c r="AF106" s="58"/>
      <c r="AG106" s="30"/>
      <c r="AH106" s="58"/>
      <c r="AI106" s="30"/>
      <c r="AJ106" s="134"/>
      <c r="AK106" s="208"/>
      <c r="AL106" s="290"/>
      <c r="AM106" s="88">
        <f t="shared" si="14"/>
        <v>-3.3879999999996357E-2</v>
      </c>
      <c r="AN106" s="123">
        <f t="shared" si="15"/>
        <v>-1.5226999999995883E-2</v>
      </c>
      <c r="AO106" s="123">
        <f t="shared" si="16"/>
        <v>7.7599999999122815E-6</v>
      </c>
      <c r="AP106" s="123">
        <f t="shared" si="17"/>
        <v>-4.5399999999418128E-6</v>
      </c>
      <c r="AQ106" s="89">
        <f t="shared" si="18"/>
        <v>2.9858299999999463E-5</v>
      </c>
      <c r="AR106" s="39"/>
      <c r="AS106" s="234"/>
      <c r="AT106" s="39"/>
    </row>
    <row r="107" spans="2:46" ht="13.5" customHeight="1" thickBot="1" x14ac:dyDescent="0.2">
      <c r="B107" s="291"/>
      <c r="C107" s="29"/>
      <c r="D107" s="187"/>
      <c r="E107" s="58"/>
      <c r="F107" s="190"/>
      <c r="G107" s="190"/>
      <c r="H107" s="190"/>
      <c r="I107" s="58"/>
      <c r="J107" s="58"/>
      <c r="K107" s="189"/>
      <c r="L107" s="259"/>
      <c r="M107" s="259"/>
      <c r="N107" s="58"/>
      <c r="O107" s="30"/>
      <c r="P107" s="58"/>
      <c r="Q107" s="30"/>
      <c r="R107" s="185"/>
      <c r="S107" s="206"/>
      <c r="T107" s="291"/>
      <c r="U107" s="29"/>
      <c r="V107" s="187"/>
      <c r="W107" s="58"/>
      <c r="X107" s="190"/>
      <c r="Y107" s="190"/>
      <c r="Z107" s="190"/>
      <c r="AA107" s="58"/>
      <c r="AB107" s="58"/>
      <c r="AC107" s="189"/>
      <c r="AD107" s="259"/>
      <c r="AE107" s="259"/>
      <c r="AF107" s="58"/>
      <c r="AG107" s="30"/>
      <c r="AH107" s="58"/>
      <c r="AI107" s="30"/>
      <c r="AJ107" s="185"/>
      <c r="AK107" s="208"/>
      <c r="AL107" s="291"/>
      <c r="AM107" s="124" t="str">
        <f t="shared" si="14"/>
        <v/>
      </c>
      <c r="AN107" s="125" t="str">
        <f t="shared" si="15"/>
        <v/>
      </c>
      <c r="AO107" s="125" t="str">
        <f t="shared" si="16"/>
        <v/>
      </c>
      <c r="AP107" s="125" t="str">
        <f t="shared" si="17"/>
        <v/>
      </c>
      <c r="AQ107" s="126" t="str">
        <f t="shared" si="18"/>
        <v/>
      </c>
      <c r="AR107" s="39"/>
      <c r="AS107" s="234"/>
      <c r="AT107" s="39"/>
    </row>
    <row r="108" spans="2:46" ht="13.5" customHeight="1" x14ac:dyDescent="0.15">
      <c r="B108" s="289" t="s">
        <v>87</v>
      </c>
      <c r="C108" s="27" t="s">
        <v>34</v>
      </c>
      <c r="D108" s="41"/>
      <c r="E108" s="57"/>
      <c r="F108" s="98">
        <v>29.461220000000001</v>
      </c>
      <c r="G108" s="98">
        <v>33.541176</v>
      </c>
      <c r="H108" s="98">
        <v>0.94185313999999998</v>
      </c>
      <c r="I108" s="62">
        <v>0.96920751999999999</v>
      </c>
      <c r="J108" s="62">
        <v>5.5659149999999998E-2</v>
      </c>
      <c r="K108" s="63"/>
      <c r="L108" s="258"/>
      <c r="M108" s="258"/>
      <c r="N108" s="57"/>
      <c r="O108" s="28"/>
      <c r="P108" s="57"/>
      <c r="Q108" s="28"/>
      <c r="R108" s="133"/>
      <c r="S108" s="206"/>
      <c r="T108" s="289" t="s">
        <v>87</v>
      </c>
      <c r="U108" s="27" t="s">
        <v>34</v>
      </c>
      <c r="V108" s="41"/>
      <c r="W108" s="57"/>
      <c r="X108" s="98">
        <v>29.445678999999998</v>
      </c>
      <c r="Y108" s="98">
        <v>33.525132999999997</v>
      </c>
      <c r="Z108" s="98">
        <v>0.94178801999999995</v>
      </c>
      <c r="AA108" s="62">
        <v>0.96910211999999996</v>
      </c>
      <c r="AB108" s="62">
        <v>5.5637590000000001E-2</v>
      </c>
      <c r="AC108" s="63"/>
      <c r="AD108" s="258"/>
      <c r="AE108" s="258"/>
      <c r="AF108" s="57"/>
      <c r="AG108" s="28"/>
      <c r="AH108" s="57"/>
      <c r="AI108" s="28"/>
      <c r="AJ108" s="133"/>
      <c r="AK108" s="208"/>
      <c r="AL108" s="289" t="s">
        <v>87</v>
      </c>
      <c r="AM108" s="121">
        <f t="shared" si="14"/>
        <v>-1.554100000000247E-2</v>
      </c>
      <c r="AN108" s="97">
        <f t="shared" si="15"/>
        <v>-1.604300000000336E-2</v>
      </c>
      <c r="AO108" s="97">
        <f t="shared" si="16"/>
        <v>-6.5120000000029599E-5</v>
      </c>
      <c r="AP108" s="97">
        <f t="shared" si="17"/>
        <v>-1.0540000000003324E-4</v>
      </c>
      <c r="AQ108" s="122">
        <f t="shared" si="18"/>
        <v>-2.1559999999996859E-5</v>
      </c>
      <c r="AR108" s="39"/>
      <c r="AS108" s="234"/>
      <c r="AT108" s="39"/>
    </row>
    <row r="109" spans="2:46" ht="13.5" customHeight="1" x14ac:dyDescent="0.15">
      <c r="B109" s="290"/>
      <c r="C109" s="29" t="s">
        <v>35</v>
      </c>
      <c r="D109" s="187"/>
      <c r="E109" s="58"/>
      <c r="F109" s="188">
        <v>34.061453</v>
      </c>
      <c r="G109" s="188">
        <v>37.591788999999999</v>
      </c>
      <c r="H109" s="188">
        <v>0.97490754999999996</v>
      </c>
      <c r="I109" s="64">
        <v>0.98499322</v>
      </c>
      <c r="J109" s="64">
        <v>2.6084146999999999E-2</v>
      </c>
      <c r="K109" s="189"/>
      <c r="L109" s="259"/>
      <c r="M109" s="259"/>
      <c r="N109" s="58"/>
      <c r="O109" s="30"/>
      <c r="P109" s="58"/>
      <c r="Q109" s="30"/>
      <c r="R109" s="134"/>
      <c r="S109" s="206"/>
      <c r="T109" s="290"/>
      <c r="U109" s="29" t="s">
        <v>35</v>
      </c>
      <c r="V109" s="187"/>
      <c r="W109" s="58"/>
      <c r="X109" s="188">
        <v>33.994193000000003</v>
      </c>
      <c r="Y109" s="188">
        <v>37.564095000000002</v>
      </c>
      <c r="Z109" s="188">
        <v>0.97491090999999996</v>
      </c>
      <c r="AA109" s="64">
        <v>0.98504387000000004</v>
      </c>
      <c r="AB109" s="64">
        <v>2.5950626000000001E-2</v>
      </c>
      <c r="AC109" s="189"/>
      <c r="AD109" s="259"/>
      <c r="AE109" s="259"/>
      <c r="AF109" s="58"/>
      <c r="AG109" s="30"/>
      <c r="AH109" s="58"/>
      <c r="AI109" s="30"/>
      <c r="AJ109" s="134"/>
      <c r="AK109" s="208"/>
      <c r="AL109" s="290"/>
      <c r="AM109" s="88">
        <f t="shared" si="14"/>
        <v>-6.7259999999997433E-2</v>
      </c>
      <c r="AN109" s="123">
        <f t="shared" si="15"/>
        <v>-2.7693999999996777E-2</v>
      </c>
      <c r="AO109" s="123">
        <f t="shared" si="16"/>
        <v>3.3600000000078012E-6</v>
      </c>
      <c r="AP109" s="123">
        <f t="shared" si="17"/>
        <v>5.065000000004094E-5</v>
      </c>
      <c r="AQ109" s="89">
        <f t="shared" si="18"/>
        <v>-1.3352099999999756E-4</v>
      </c>
      <c r="AR109" s="39"/>
      <c r="AS109" s="234"/>
      <c r="AT109" s="39"/>
    </row>
    <row r="110" spans="2:46" ht="13.5" customHeight="1" x14ac:dyDescent="0.15">
      <c r="B110" s="290"/>
      <c r="C110" s="29" t="s">
        <v>36</v>
      </c>
      <c r="D110" s="187"/>
      <c r="E110" s="58"/>
      <c r="F110" s="188">
        <v>39.516840000000002</v>
      </c>
      <c r="G110" s="188">
        <v>42.805916000000003</v>
      </c>
      <c r="H110" s="188">
        <v>0.99073436000000004</v>
      </c>
      <c r="I110" s="64">
        <v>0.99394464000000005</v>
      </c>
      <c r="J110" s="64">
        <v>1.0250097E-2</v>
      </c>
      <c r="K110" s="189"/>
      <c r="L110" s="259"/>
      <c r="M110" s="259"/>
      <c r="N110" s="58"/>
      <c r="O110" s="30"/>
      <c r="P110" s="58"/>
      <c r="Q110" s="30"/>
      <c r="R110" s="134"/>
      <c r="S110" s="206"/>
      <c r="T110" s="290"/>
      <c r="U110" s="29" t="s">
        <v>36</v>
      </c>
      <c r="V110" s="187"/>
      <c r="W110" s="58"/>
      <c r="X110" s="188">
        <v>39.539662999999997</v>
      </c>
      <c r="Y110" s="188">
        <v>42.851989000000003</v>
      </c>
      <c r="Z110" s="188">
        <v>0.99076253000000003</v>
      </c>
      <c r="AA110" s="64">
        <v>0.99397895999999997</v>
      </c>
      <c r="AB110" s="64">
        <v>1.033395E-2</v>
      </c>
      <c r="AC110" s="189"/>
      <c r="AD110" s="259"/>
      <c r="AE110" s="259"/>
      <c r="AF110" s="58"/>
      <c r="AG110" s="30"/>
      <c r="AH110" s="58"/>
      <c r="AI110" s="30"/>
      <c r="AJ110" s="134"/>
      <c r="AK110" s="208"/>
      <c r="AL110" s="290"/>
      <c r="AM110" s="88">
        <f t="shared" si="14"/>
        <v>2.2822999999995375E-2</v>
      </c>
      <c r="AN110" s="123">
        <f t="shared" si="15"/>
        <v>4.6072999999999809E-2</v>
      </c>
      <c r="AO110" s="123">
        <f t="shared" si="16"/>
        <v>2.8169999999994033E-5</v>
      </c>
      <c r="AP110" s="123">
        <f t="shared" si="17"/>
        <v>3.431999999992108E-5</v>
      </c>
      <c r="AQ110" s="89">
        <f t="shared" si="18"/>
        <v>8.3853000000000052E-5</v>
      </c>
      <c r="AR110" s="39"/>
      <c r="AS110" s="234"/>
      <c r="AT110" s="39"/>
    </row>
    <row r="111" spans="2:46" ht="13.5" customHeight="1" x14ac:dyDescent="0.15">
      <c r="B111" s="290"/>
      <c r="C111" s="29" t="s">
        <v>38</v>
      </c>
      <c r="D111" s="187"/>
      <c r="E111" s="58"/>
      <c r="F111" s="188">
        <v>43.738906999999998</v>
      </c>
      <c r="G111" s="188">
        <v>46.689152</v>
      </c>
      <c r="H111" s="188">
        <v>0.99524999999999997</v>
      </c>
      <c r="I111" s="64">
        <v>0.99701174999999997</v>
      </c>
      <c r="J111" s="64">
        <v>4.3859854000000004E-3</v>
      </c>
      <c r="K111" s="189"/>
      <c r="L111" s="259"/>
      <c r="M111" s="259"/>
      <c r="N111" s="58"/>
      <c r="O111" s="30"/>
      <c r="P111" s="58"/>
      <c r="Q111" s="30"/>
      <c r="R111" s="134"/>
      <c r="S111" s="206"/>
      <c r="T111" s="290"/>
      <c r="U111" s="29" t="s">
        <v>38</v>
      </c>
      <c r="V111" s="187"/>
      <c r="W111" s="58"/>
      <c r="X111" s="188">
        <v>43.709259000000003</v>
      </c>
      <c r="Y111" s="188">
        <v>46.639994000000002</v>
      </c>
      <c r="Z111" s="188">
        <v>0.99524577000000003</v>
      </c>
      <c r="AA111" s="64">
        <v>0.99699797000000001</v>
      </c>
      <c r="AB111" s="64">
        <v>4.3591430000000002E-3</v>
      </c>
      <c r="AC111" s="189"/>
      <c r="AD111" s="259"/>
      <c r="AE111" s="259"/>
      <c r="AF111" s="58"/>
      <c r="AG111" s="30"/>
      <c r="AH111" s="58"/>
      <c r="AI111" s="30"/>
      <c r="AJ111" s="134"/>
      <c r="AK111" s="208"/>
      <c r="AL111" s="290"/>
      <c r="AM111" s="88">
        <f t="shared" si="14"/>
        <v>-2.9647999999994568E-2</v>
      </c>
      <c r="AN111" s="123">
        <f t="shared" si="15"/>
        <v>-4.9157999999998481E-2</v>
      </c>
      <c r="AO111" s="123">
        <f t="shared" si="16"/>
        <v>-4.2299999999384497E-6</v>
      </c>
      <c r="AP111" s="123">
        <f t="shared" si="17"/>
        <v>-1.3779999999963266E-5</v>
      </c>
      <c r="AQ111" s="89">
        <f t="shared" si="18"/>
        <v>-2.6842400000000148E-5</v>
      </c>
      <c r="AR111" s="39"/>
      <c r="AS111" s="234"/>
      <c r="AT111" s="39"/>
    </row>
    <row r="112" spans="2:46" ht="13.5" customHeight="1" thickBot="1" x14ac:dyDescent="0.2">
      <c r="B112" s="291"/>
      <c r="C112" s="29"/>
      <c r="D112" s="187"/>
      <c r="E112" s="58"/>
      <c r="F112" s="190"/>
      <c r="G112" s="190"/>
      <c r="H112" s="190"/>
      <c r="I112" s="58"/>
      <c r="J112" s="58"/>
      <c r="K112" s="189"/>
      <c r="L112" s="259"/>
      <c r="M112" s="259"/>
      <c r="N112" s="58"/>
      <c r="O112" s="30"/>
      <c r="P112" s="58"/>
      <c r="Q112" s="30"/>
      <c r="R112" s="185"/>
      <c r="S112" s="206"/>
      <c r="T112" s="291"/>
      <c r="U112" s="29"/>
      <c r="V112" s="187"/>
      <c r="W112" s="58"/>
      <c r="X112" s="190"/>
      <c r="Y112" s="190"/>
      <c r="Z112" s="190"/>
      <c r="AA112" s="58"/>
      <c r="AB112" s="58"/>
      <c r="AC112" s="189"/>
      <c r="AD112" s="259"/>
      <c r="AE112" s="259"/>
      <c r="AF112" s="58"/>
      <c r="AG112" s="30"/>
      <c r="AH112" s="58"/>
      <c r="AI112" s="30"/>
      <c r="AJ112" s="185"/>
      <c r="AK112" s="208"/>
      <c r="AL112" s="291"/>
      <c r="AM112" s="124" t="str">
        <f t="shared" si="14"/>
        <v/>
      </c>
      <c r="AN112" s="125" t="str">
        <f t="shared" si="15"/>
        <v/>
      </c>
      <c r="AO112" s="125" t="str">
        <f t="shared" si="16"/>
        <v/>
      </c>
      <c r="AP112" s="125" t="str">
        <f t="shared" si="17"/>
        <v/>
      </c>
      <c r="AQ112" s="126" t="str">
        <f t="shared" si="18"/>
        <v/>
      </c>
      <c r="AR112" s="39"/>
      <c r="AS112" s="234"/>
      <c r="AT112" s="39"/>
    </row>
    <row r="113" spans="2:46" ht="13.5" customHeight="1" x14ac:dyDescent="0.15">
      <c r="B113" s="289" t="s">
        <v>88</v>
      </c>
      <c r="C113" s="27" t="s">
        <v>34</v>
      </c>
      <c r="D113" s="41"/>
      <c r="E113" s="57"/>
      <c r="F113" s="98">
        <v>28.291418</v>
      </c>
      <c r="G113" s="98">
        <v>32.074126999999997</v>
      </c>
      <c r="H113" s="98">
        <v>0.93206418000000002</v>
      </c>
      <c r="I113" s="62">
        <v>0.9594975</v>
      </c>
      <c r="J113" s="62">
        <v>6.0263685999999997E-2</v>
      </c>
      <c r="K113" s="63"/>
      <c r="L113" s="258"/>
      <c r="M113" s="258"/>
      <c r="N113" s="57"/>
      <c r="O113" s="28"/>
      <c r="P113" s="57"/>
      <c r="Q113" s="28"/>
      <c r="R113" s="133"/>
      <c r="S113" s="206"/>
      <c r="T113" s="289" t="s">
        <v>88</v>
      </c>
      <c r="U113" s="27" t="s">
        <v>34</v>
      </c>
      <c r="V113" s="41"/>
      <c r="W113" s="57"/>
      <c r="X113" s="98">
        <v>28.331648999999999</v>
      </c>
      <c r="Y113" s="98">
        <v>32.099392999999999</v>
      </c>
      <c r="Z113" s="98">
        <v>0.93206319999999998</v>
      </c>
      <c r="AA113" s="62">
        <v>0.95956434999999995</v>
      </c>
      <c r="AB113" s="62">
        <v>5.9791999999999998E-2</v>
      </c>
      <c r="AC113" s="63"/>
      <c r="AD113" s="258"/>
      <c r="AE113" s="258"/>
      <c r="AF113" s="57"/>
      <c r="AG113" s="28"/>
      <c r="AH113" s="57"/>
      <c r="AI113" s="28"/>
      <c r="AJ113" s="133"/>
      <c r="AK113" s="208"/>
      <c r="AL113" s="289" t="s">
        <v>88</v>
      </c>
      <c r="AM113" s="121">
        <f t="shared" si="14"/>
        <v>4.0230999999998573E-2</v>
      </c>
      <c r="AN113" s="97">
        <f t="shared" si="15"/>
        <v>2.5266000000002009E-2</v>
      </c>
      <c r="AO113" s="97">
        <f t="shared" si="16"/>
        <v>-9.8000000003928278E-7</v>
      </c>
      <c r="AP113" s="97">
        <f t="shared" si="17"/>
        <v>6.684999999995167E-5</v>
      </c>
      <c r="AQ113" s="122">
        <f t="shared" si="18"/>
        <v>-4.7168599999999894E-4</v>
      </c>
      <c r="AR113" s="39"/>
      <c r="AS113" s="234"/>
      <c r="AT113" s="39"/>
    </row>
    <row r="114" spans="2:46" ht="13.5" customHeight="1" x14ac:dyDescent="0.15">
      <c r="B114" s="290"/>
      <c r="C114" s="29" t="s">
        <v>35</v>
      </c>
      <c r="D114" s="187"/>
      <c r="E114" s="58"/>
      <c r="F114" s="188">
        <v>33.070979999999999</v>
      </c>
      <c r="G114" s="188">
        <v>36.442022999999999</v>
      </c>
      <c r="H114" s="188">
        <v>0.96816491999999998</v>
      </c>
      <c r="I114" s="64">
        <v>0.98003375000000004</v>
      </c>
      <c r="J114" s="64">
        <v>2.9251355999999999E-2</v>
      </c>
      <c r="K114" s="189"/>
      <c r="L114" s="259"/>
      <c r="M114" s="259"/>
      <c r="N114" s="58"/>
      <c r="O114" s="30"/>
      <c r="P114" s="58"/>
      <c r="Q114" s="30"/>
      <c r="R114" s="134"/>
      <c r="S114" s="206"/>
      <c r="T114" s="290"/>
      <c r="U114" s="29" t="s">
        <v>35</v>
      </c>
      <c r="V114" s="187"/>
      <c r="W114" s="58"/>
      <c r="X114" s="188">
        <v>33.068880999999998</v>
      </c>
      <c r="Y114" s="188">
        <v>36.430312999999998</v>
      </c>
      <c r="Z114" s="188">
        <v>0.96811526999999997</v>
      </c>
      <c r="AA114" s="64">
        <v>0.97992482000000003</v>
      </c>
      <c r="AB114" s="64">
        <v>2.9286843E-2</v>
      </c>
      <c r="AC114" s="189"/>
      <c r="AD114" s="259"/>
      <c r="AE114" s="259"/>
      <c r="AF114" s="58"/>
      <c r="AG114" s="30"/>
      <c r="AH114" s="58"/>
      <c r="AI114" s="30"/>
      <c r="AJ114" s="134"/>
      <c r="AK114" s="208"/>
      <c r="AL114" s="290"/>
      <c r="AM114" s="88">
        <f t="shared" si="14"/>
        <v>-2.0990000000011833E-3</v>
      </c>
      <c r="AN114" s="123">
        <f t="shared" si="15"/>
        <v>-1.1710000000000775E-2</v>
      </c>
      <c r="AO114" s="123">
        <f t="shared" si="16"/>
        <v>-4.9650000000012184E-5</v>
      </c>
      <c r="AP114" s="123">
        <f t="shared" si="17"/>
        <v>-1.0893000000000708E-4</v>
      </c>
      <c r="AQ114" s="89">
        <f t="shared" si="18"/>
        <v>3.5487000000000712E-5</v>
      </c>
      <c r="AR114" s="39"/>
      <c r="AS114" s="234"/>
      <c r="AT114" s="39"/>
    </row>
    <row r="115" spans="2:46" ht="13.5" customHeight="1" x14ac:dyDescent="0.15">
      <c r="B115" s="290"/>
      <c r="C115" s="29" t="s">
        <v>36</v>
      </c>
      <c r="D115" s="187"/>
      <c r="E115" s="58"/>
      <c r="F115" s="188">
        <v>38.621079999999999</v>
      </c>
      <c r="G115" s="188">
        <v>42.028060000000004</v>
      </c>
      <c r="H115" s="188">
        <v>0.98829897</v>
      </c>
      <c r="I115" s="64">
        <v>0.99231046999999994</v>
      </c>
      <c r="J115" s="64">
        <v>1.1564076E-2</v>
      </c>
      <c r="K115" s="189"/>
      <c r="L115" s="259"/>
      <c r="M115" s="259"/>
      <c r="N115" s="58"/>
      <c r="O115" s="30"/>
      <c r="P115" s="58"/>
      <c r="Q115" s="30"/>
      <c r="R115" s="134"/>
      <c r="S115" s="206"/>
      <c r="T115" s="290"/>
      <c r="U115" s="29" t="s">
        <v>36</v>
      </c>
      <c r="V115" s="187"/>
      <c r="W115" s="58"/>
      <c r="X115" s="188">
        <v>38.591762000000003</v>
      </c>
      <c r="Y115" s="188">
        <v>42.007559999999998</v>
      </c>
      <c r="Z115" s="188">
        <v>0.98830960000000001</v>
      </c>
      <c r="AA115" s="64">
        <v>0.99230903999999998</v>
      </c>
      <c r="AB115" s="64">
        <v>1.1613566000000001E-2</v>
      </c>
      <c r="AC115" s="189"/>
      <c r="AD115" s="259"/>
      <c r="AE115" s="259"/>
      <c r="AF115" s="58"/>
      <c r="AG115" s="30"/>
      <c r="AH115" s="58"/>
      <c r="AI115" s="30"/>
      <c r="AJ115" s="134"/>
      <c r="AK115" s="208"/>
      <c r="AL115" s="290"/>
      <c r="AM115" s="88">
        <f t="shared" si="14"/>
        <v>-2.9317999999996402E-2</v>
      </c>
      <c r="AN115" s="123">
        <f t="shared" si="15"/>
        <v>-2.0500000000005514E-2</v>
      </c>
      <c r="AO115" s="123">
        <f t="shared" si="16"/>
        <v>1.0630000000011464E-5</v>
      </c>
      <c r="AP115" s="123">
        <f t="shared" si="17"/>
        <v>-1.4299999999689561E-6</v>
      </c>
      <c r="AQ115" s="89">
        <f t="shared" si="18"/>
        <v>4.9490000000000992E-5</v>
      </c>
      <c r="AR115" s="39"/>
      <c r="AS115" s="234"/>
      <c r="AT115" s="39"/>
    </row>
    <row r="116" spans="2:46" ht="13.5" customHeight="1" x14ac:dyDescent="0.15">
      <c r="B116" s="290"/>
      <c r="C116" s="29" t="s">
        <v>38</v>
      </c>
      <c r="D116" s="187"/>
      <c r="E116" s="58"/>
      <c r="F116" s="188">
        <v>43.075603999999998</v>
      </c>
      <c r="G116" s="188">
        <v>46.202874999999999</v>
      </c>
      <c r="H116" s="188">
        <v>0.99447295000000002</v>
      </c>
      <c r="I116" s="64">
        <v>0.99649155</v>
      </c>
      <c r="J116" s="64">
        <v>4.5283570000000002E-3</v>
      </c>
      <c r="K116" s="189"/>
      <c r="L116" s="259"/>
      <c r="M116" s="259"/>
      <c r="N116" s="58"/>
      <c r="O116" s="30"/>
      <c r="P116" s="58"/>
      <c r="Q116" s="30"/>
      <c r="R116" s="134"/>
      <c r="S116" s="206"/>
      <c r="T116" s="290"/>
      <c r="U116" s="29" t="s">
        <v>38</v>
      </c>
      <c r="V116" s="187"/>
      <c r="W116" s="58"/>
      <c r="X116" s="188">
        <v>43.065707000000003</v>
      </c>
      <c r="Y116" s="188">
        <v>46.184033999999997</v>
      </c>
      <c r="Z116" s="188">
        <v>0.99448013999999996</v>
      </c>
      <c r="AA116" s="64">
        <v>0.99649067000000002</v>
      </c>
      <c r="AB116" s="64">
        <v>4.5079635E-3</v>
      </c>
      <c r="AC116" s="189"/>
      <c r="AD116" s="259"/>
      <c r="AE116" s="259"/>
      <c r="AF116" s="58"/>
      <c r="AG116" s="30"/>
      <c r="AH116" s="58"/>
      <c r="AI116" s="30"/>
      <c r="AJ116" s="134"/>
      <c r="AK116" s="208"/>
      <c r="AL116" s="290"/>
      <c r="AM116" s="88">
        <f t="shared" si="14"/>
        <v>-9.8969999999951597E-3</v>
      </c>
      <c r="AN116" s="123">
        <f t="shared" si="15"/>
        <v>-1.8841000000001884E-2</v>
      </c>
      <c r="AO116" s="123">
        <f t="shared" si="16"/>
        <v>7.1899999999347486E-6</v>
      </c>
      <c r="AP116" s="123">
        <f t="shared" si="17"/>
        <v>-8.7999999998089606E-7</v>
      </c>
      <c r="AQ116" s="89">
        <f t="shared" si="18"/>
        <v>-2.0393500000000231E-5</v>
      </c>
      <c r="AR116" s="39"/>
      <c r="AS116" s="234"/>
      <c r="AT116" s="39"/>
    </row>
    <row r="117" spans="2:46" ht="13.5" customHeight="1" thickBot="1" x14ac:dyDescent="0.2">
      <c r="B117" s="291"/>
      <c r="C117" s="29"/>
      <c r="D117" s="187"/>
      <c r="E117" s="58"/>
      <c r="F117" s="190"/>
      <c r="G117" s="190"/>
      <c r="H117" s="190"/>
      <c r="I117" s="58"/>
      <c r="J117" s="58"/>
      <c r="K117" s="189"/>
      <c r="L117" s="259"/>
      <c r="M117" s="259"/>
      <c r="N117" s="58"/>
      <c r="O117" s="30"/>
      <c r="P117" s="58"/>
      <c r="Q117" s="30"/>
      <c r="R117" s="185"/>
      <c r="S117" s="206"/>
      <c r="T117" s="291"/>
      <c r="U117" s="29"/>
      <c r="V117" s="187"/>
      <c r="W117" s="58"/>
      <c r="X117" s="190"/>
      <c r="Y117" s="190"/>
      <c r="Z117" s="190"/>
      <c r="AA117" s="58"/>
      <c r="AB117" s="58"/>
      <c r="AC117" s="189"/>
      <c r="AD117" s="259"/>
      <c r="AE117" s="259"/>
      <c r="AF117" s="58"/>
      <c r="AG117" s="30"/>
      <c r="AH117" s="58"/>
      <c r="AI117" s="30"/>
      <c r="AJ117" s="185"/>
      <c r="AK117" s="208"/>
      <c r="AL117" s="291"/>
      <c r="AM117" s="124" t="str">
        <f t="shared" si="14"/>
        <v/>
      </c>
      <c r="AN117" s="125" t="str">
        <f t="shared" si="15"/>
        <v/>
      </c>
      <c r="AO117" s="125" t="str">
        <f t="shared" si="16"/>
        <v/>
      </c>
      <c r="AP117" s="125" t="str">
        <f t="shared" si="17"/>
        <v/>
      </c>
      <c r="AQ117" s="126" t="str">
        <f t="shared" si="18"/>
        <v/>
      </c>
      <c r="AR117" s="39"/>
      <c r="AS117" s="234"/>
      <c r="AT117" s="39"/>
    </row>
    <row r="118" spans="2:46" ht="13.5" customHeight="1" x14ac:dyDescent="0.15">
      <c r="B118" s="289" t="s">
        <v>89</v>
      </c>
      <c r="C118" s="27" t="s">
        <v>34</v>
      </c>
      <c r="D118" s="41"/>
      <c r="E118" s="57"/>
      <c r="F118" s="98">
        <v>29.077957999999999</v>
      </c>
      <c r="G118" s="98">
        <v>33.406632999999999</v>
      </c>
      <c r="H118" s="98">
        <v>0.94939236000000005</v>
      </c>
      <c r="I118" s="62">
        <v>0.96851319000000002</v>
      </c>
      <c r="J118" s="62">
        <v>6.7002300000000001E-2</v>
      </c>
      <c r="K118" s="63"/>
      <c r="L118" s="258"/>
      <c r="M118" s="258"/>
      <c r="N118" s="57"/>
      <c r="O118" s="28"/>
      <c r="P118" s="57"/>
      <c r="Q118" s="28"/>
      <c r="R118" s="133"/>
      <c r="S118" s="206"/>
      <c r="T118" s="289" t="s">
        <v>89</v>
      </c>
      <c r="U118" s="27" t="s">
        <v>34</v>
      </c>
      <c r="V118" s="41"/>
      <c r="W118" s="57"/>
      <c r="X118" s="98">
        <v>29.154730000000001</v>
      </c>
      <c r="Y118" s="98">
        <v>33.469318999999999</v>
      </c>
      <c r="Z118" s="98">
        <v>0.94966976000000003</v>
      </c>
      <c r="AA118" s="62">
        <v>0.96868213000000003</v>
      </c>
      <c r="AB118" s="62">
        <v>6.6928539999999995E-2</v>
      </c>
      <c r="AC118" s="63"/>
      <c r="AD118" s="258"/>
      <c r="AE118" s="258"/>
      <c r="AF118" s="57"/>
      <c r="AG118" s="28"/>
      <c r="AH118" s="57"/>
      <c r="AI118" s="28"/>
      <c r="AJ118" s="133"/>
      <c r="AK118" s="208"/>
      <c r="AL118" s="289" t="s">
        <v>89</v>
      </c>
      <c r="AM118" s="121">
        <f t="shared" si="14"/>
        <v>7.6772000000001839E-2</v>
      </c>
      <c r="AN118" s="97">
        <f t="shared" si="15"/>
        <v>6.2685999999999353E-2</v>
      </c>
      <c r="AO118" s="97">
        <f t="shared" si="16"/>
        <v>2.7739999999998322E-4</v>
      </c>
      <c r="AP118" s="97">
        <f t="shared" si="17"/>
        <v>1.6894000000000631E-4</v>
      </c>
      <c r="AQ118" s="122">
        <f t="shared" si="18"/>
        <v>-7.3760000000006043E-5</v>
      </c>
      <c r="AR118" s="39"/>
      <c r="AS118" s="234"/>
      <c r="AT118" s="39"/>
    </row>
    <row r="119" spans="2:46" ht="13.5" customHeight="1" x14ac:dyDescent="0.15">
      <c r="B119" s="290"/>
      <c r="C119" s="29" t="s">
        <v>35</v>
      </c>
      <c r="D119" s="187"/>
      <c r="E119" s="58"/>
      <c r="F119" s="188">
        <v>33.809550999999999</v>
      </c>
      <c r="G119" s="188">
        <v>37.528351999999998</v>
      </c>
      <c r="H119" s="188">
        <v>0.97915103999999997</v>
      </c>
      <c r="I119" s="64">
        <v>0.98588239</v>
      </c>
      <c r="J119" s="64">
        <v>3.1035393000000001E-2</v>
      </c>
      <c r="K119" s="189"/>
      <c r="L119" s="259"/>
      <c r="M119" s="259"/>
      <c r="N119" s="58"/>
      <c r="O119" s="30"/>
      <c r="P119" s="58"/>
      <c r="Q119" s="30"/>
      <c r="R119" s="134"/>
      <c r="S119" s="206"/>
      <c r="T119" s="290"/>
      <c r="U119" s="29" t="s">
        <v>35</v>
      </c>
      <c r="V119" s="187"/>
      <c r="W119" s="58"/>
      <c r="X119" s="188">
        <v>33.862551000000003</v>
      </c>
      <c r="Y119" s="188">
        <v>37.576165000000003</v>
      </c>
      <c r="Z119" s="188">
        <v>0.97913289999999997</v>
      </c>
      <c r="AA119" s="64">
        <v>0.9859772</v>
      </c>
      <c r="AB119" s="64">
        <v>3.1261694E-2</v>
      </c>
      <c r="AC119" s="189"/>
      <c r="AD119" s="259"/>
      <c r="AE119" s="259"/>
      <c r="AF119" s="58"/>
      <c r="AG119" s="30"/>
      <c r="AH119" s="58"/>
      <c r="AI119" s="30"/>
      <c r="AJ119" s="134"/>
      <c r="AK119" s="208"/>
      <c r="AL119" s="290"/>
      <c r="AM119" s="88">
        <f t="shared" si="14"/>
        <v>5.3000000000004377E-2</v>
      </c>
      <c r="AN119" s="123">
        <f t="shared" si="15"/>
        <v>4.781300000000499E-2</v>
      </c>
      <c r="AO119" s="123">
        <f t="shared" si="16"/>
        <v>-1.8139999999999823E-5</v>
      </c>
      <c r="AP119" s="123">
        <f t="shared" si="17"/>
        <v>9.4810000000000727E-5</v>
      </c>
      <c r="AQ119" s="89">
        <f t="shared" si="18"/>
        <v>2.263009999999982E-4</v>
      </c>
      <c r="AR119" s="39"/>
      <c r="AS119" s="234"/>
      <c r="AT119" s="39"/>
    </row>
    <row r="120" spans="2:46" ht="13.5" customHeight="1" x14ac:dyDescent="0.15">
      <c r="B120" s="290"/>
      <c r="C120" s="29" t="s">
        <v>36</v>
      </c>
      <c r="D120" s="187"/>
      <c r="E120" s="58"/>
      <c r="F120" s="188">
        <v>39.549005000000001</v>
      </c>
      <c r="G120" s="188">
        <v>42.874495000000003</v>
      </c>
      <c r="H120" s="188">
        <v>0.9920987</v>
      </c>
      <c r="I120" s="64">
        <v>0.99466931000000003</v>
      </c>
      <c r="J120" s="64">
        <v>1.2388875000000001E-2</v>
      </c>
      <c r="K120" s="189"/>
      <c r="L120" s="259"/>
      <c r="M120" s="259"/>
      <c r="N120" s="58"/>
      <c r="O120" s="30"/>
      <c r="P120" s="58"/>
      <c r="Q120" s="30"/>
      <c r="R120" s="134"/>
      <c r="S120" s="206"/>
      <c r="T120" s="290"/>
      <c r="U120" s="29" t="s">
        <v>36</v>
      </c>
      <c r="V120" s="187"/>
      <c r="W120" s="58"/>
      <c r="X120" s="188">
        <v>39.595019999999998</v>
      </c>
      <c r="Y120" s="188">
        <v>42.919595000000001</v>
      </c>
      <c r="Z120" s="188">
        <v>0.99213050000000003</v>
      </c>
      <c r="AA120" s="64">
        <v>0.99467753999999997</v>
      </c>
      <c r="AB120" s="64">
        <v>1.2323868E-2</v>
      </c>
      <c r="AC120" s="189"/>
      <c r="AD120" s="259"/>
      <c r="AE120" s="259"/>
      <c r="AF120" s="58"/>
      <c r="AG120" s="30"/>
      <c r="AH120" s="58"/>
      <c r="AI120" s="30"/>
      <c r="AJ120" s="134"/>
      <c r="AK120" s="208"/>
      <c r="AL120" s="290"/>
      <c r="AM120" s="88">
        <f t="shared" si="14"/>
        <v>4.601499999999703E-2</v>
      </c>
      <c r="AN120" s="123">
        <f t="shared" si="15"/>
        <v>4.509999999999792E-2</v>
      </c>
      <c r="AO120" s="123">
        <f t="shared" si="16"/>
        <v>3.1800000000026252E-5</v>
      </c>
      <c r="AP120" s="123">
        <f t="shared" si="17"/>
        <v>8.22999999994245E-6</v>
      </c>
      <c r="AQ120" s="89">
        <f t="shared" si="18"/>
        <v>-6.5007000000000606E-5</v>
      </c>
      <c r="AR120" s="39"/>
      <c r="AS120" s="234"/>
      <c r="AT120" s="39"/>
    </row>
    <row r="121" spans="2:46" ht="13.5" customHeight="1" x14ac:dyDescent="0.15">
      <c r="B121" s="290"/>
      <c r="C121" s="29" t="s">
        <v>38</v>
      </c>
      <c r="D121" s="187"/>
      <c r="E121" s="58"/>
      <c r="F121" s="188">
        <v>44.009366999999997</v>
      </c>
      <c r="G121" s="188">
        <v>47.012073999999998</v>
      </c>
      <c r="H121" s="188">
        <v>0.99571136000000005</v>
      </c>
      <c r="I121" s="64">
        <v>0.99740726000000002</v>
      </c>
      <c r="J121" s="64">
        <v>5.2258586999999997E-3</v>
      </c>
      <c r="K121" s="189"/>
      <c r="L121" s="259"/>
      <c r="M121" s="259"/>
      <c r="N121" s="58"/>
      <c r="O121" s="30"/>
      <c r="P121" s="58"/>
      <c r="Q121" s="30"/>
      <c r="R121" s="134"/>
      <c r="S121" s="206"/>
      <c r="T121" s="290"/>
      <c r="U121" s="29" t="s">
        <v>38</v>
      </c>
      <c r="V121" s="187"/>
      <c r="W121" s="58"/>
      <c r="X121" s="188">
        <v>44.013209000000003</v>
      </c>
      <c r="Y121" s="188">
        <v>46.996414999999999</v>
      </c>
      <c r="Z121" s="188">
        <v>0.99570769999999997</v>
      </c>
      <c r="AA121" s="64">
        <v>0.99740448000000004</v>
      </c>
      <c r="AB121" s="64">
        <v>5.2379532999999997E-3</v>
      </c>
      <c r="AC121" s="189"/>
      <c r="AD121" s="259"/>
      <c r="AE121" s="259"/>
      <c r="AF121" s="58"/>
      <c r="AG121" s="30"/>
      <c r="AH121" s="58"/>
      <c r="AI121" s="30"/>
      <c r="AJ121" s="134"/>
      <c r="AK121" s="208"/>
      <c r="AL121" s="290"/>
      <c r="AM121" s="88">
        <f t="shared" si="14"/>
        <v>3.8420000000058963E-3</v>
      </c>
      <c r="AN121" s="123">
        <f t="shared" si="15"/>
        <v>-1.5658999999999423E-2</v>
      </c>
      <c r="AO121" s="123">
        <f t="shared" si="16"/>
        <v>-3.660000000071939E-6</v>
      </c>
      <c r="AP121" s="123">
        <f t="shared" si="17"/>
        <v>-2.7799999999800207E-6</v>
      </c>
      <c r="AQ121" s="89">
        <f t="shared" si="18"/>
        <v>1.2094600000000025E-5</v>
      </c>
      <c r="AR121" s="39"/>
      <c r="AS121" s="234"/>
      <c r="AT121" s="39"/>
    </row>
    <row r="122" spans="2:46" ht="13.5" customHeight="1" thickBot="1" x14ac:dyDescent="0.2">
      <c r="B122" s="291"/>
      <c r="C122" s="29"/>
      <c r="D122" s="187"/>
      <c r="E122" s="58"/>
      <c r="F122" s="190"/>
      <c r="G122" s="190"/>
      <c r="H122" s="190"/>
      <c r="I122" s="58"/>
      <c r="J122" s="58"/>
      <c r="K122" s="189"/>
      <c r="L122" s="259"/>
      <c r="M122" s="259"/>
      <c r="N122" s="58"/>
      <c r="O122" s="30"/>
      <c r="P122" s="58"/>
      <c r="Q122" s="30"/>
      <c r="R122" s="185"/>
      <c r="S122" s="206"/>
      <c r="T122" s="291"/>
      <c r="U122" s="29"/>
      <c r="V122" s="187"/>
      <c r="W122" s="58"/>
      <c r="X122" s="190"/>
      <c r="Y122" s="190"/>
      <c r="Z122" s="190"/>
      <c r="AA122" s="58"/>
      <c r="AB122" s="58"/>
      <c r="AC122" s="189"/>
      <c r="AD122" s="259"/>
      <c r="AE122" s="259"/>
      <c r="AF122" s="58"/>
      <c r="AG122" s="30"/>
      <c r="AH122" s="58"/>
      <c r="AI122" s="30"/>
      <c r="AJ122" s="185"/>
      <c r="AK122" s="208"/>
      <c r="AL122" s="291"/>
      <c r="AM122" s="124" t="str">
        <f t="shared" si="14"/>
        <v/>
      </c>
      <c r="AN122" s="125" t="str">
        <f t="shared" si="15"/>
        <v/>
      </c>
      <c r="AO122" s="125" t="str">
        <f t="shared" si="16"/>
        <v/>
      </c>
      <c r="AP122" s="125" t="str">
        <f t="shared" si="17"/>
        <v/>
      </c>
      <c r="AQ122" s="126" t="str">
        <f t="shared" si="18"/>
        <v/>
      </c>
      <c r="AR122" s="39"/>
      <c r="AS122" s="234"/>
      <c r="AT122" s="39"/>
    </row>
    <row r="123" spans="2:46" ht="13.5" customHeight="1" x14ac:dyDescent="0.15">
      <c r="B123" s="289" t="s">
        <v>90</v>
      </c>
      <c r="C123" s="27" t="s">
        <v>34</v>
      </c>
      <c r="D123" s="41"/>
      <c r="E123" s="57"/>
      <c r="F123" s="98">
        <v>29.622287</v>
      </c>
      <c r="G123" s="98">
        <v>33.896709999999999</v>
      </c>
      <c r="H123" s="98">
        <v>0.95052212000000003</v>
      </c>
      <c r="I123" s="62">
        <v>0.97350857000000002</v>
      </c>
      <c r="J123" s="62">
        <v>5.6370693999999999E-2</v>
      </c>
      <c r="K123" s="63"/>
      <c r="L123" s="258"/>
      <c r="M123" s="258"/>
      <c r="N123" s="57"/>
      <c r="O123" s="28"/>
      <c r="P123" s="57"/>
      <c r="Q123" s="28"/>
      <c r="R123" s="133"/>
      <c r="S123" s="206"/>
      <c r="T123" s="289" t="s">
        <v>90</v>
      </c>
      <c r="U123" s="27" t="s">
        <v>34</v>
      </c>
      <c r="V123" s="41"/>
      <c r="W123" s="57"/>
      <c r="X123" s="98">
        <v>29.635435999999999</v>
      </c>
      <c r="Y123" s="98">
        <v>33.907786000000002</v>
      </c>
      <c r="Z123" s="98">
        <v>0.95027876</v>
      </c>
      <c r="AA123" s="62">
        <v>0.97346876999999998</v>
      </c>
      <c r="AB123" s="62">
        <v>5.6415312000000002E-2</v>
      </c>
      <c r="AC123" s="63"/>
      <c r="AD123" s="258"/>
      <c r="AE123" s="258"/>
      <c r="AF123" s="57"/>
      <c r="AG123" s="28"/>
      <c r="AH123" s="57"/>
      <c r="AI123" s="28"/>
      <c r="AJ123" s="133"/>
      <c r="AK123" s="208"/>
      <c r="AL123" s="289" t="s">
        <v>90</v>
      </c>
      <c r="AM123" s="121">
        <f t="shared" si="14"/>
        <v>1.3148999999998523E-2</v>
      </c>
      <c r="AN123" s="97">
        <f t="shared" si="15"/>
        <v>1.107600000000275E-2</v>
      </c>
      <c r="AO123" s="97">
        <f t="shared" si="16"/>
        <v>-2.4336000000002578E-4</v>
      </c>
      <c r="AP123" s="97">
        <f t="shared" si="17"/>
        <v>-3.9800000000034252E-5</v>
      </c>
      <c r="AQ123" s="122">
        <f t="shared" si="18"/>
        <v>4.4618000000003211E-5</v>
      </c>
      <c r="AR123" s="39"/>
      <c r="AS123" s="234"/>
      <c r="AT123" s="39"/>
    </row>
    <row r="124" spans="2:46" ht="13.5" customHeight="1" x14ac:dyDescent="0.15">
      <c r="B124" s="290"/>
      <c r="C124" s="29" t="s">
        <v>35</v>
      </c>
      <c r="D124" s="187"/>
      <c r="E124" s="58"/>
      <c r="F124" s="188">
        <v>34.424005999999999</v>
      </c>
      <c r="G124" s="188">
        <v>37.949815000000001</v>
      </c>
      <c r="H124" s="188">
        <v>0.97995790000000005</v>
      </c>
      <c r="I124" s="64">
        <v>0.9875062</v>
      </c>
      <c r="J124" s="64">
        <v>2.3772339999999999E-2</v>
      </c>
      <c r="K124" s="189"/>
      <c r="L124" s="259"/>
      <c r="M124" s="259"/>
      <c r="N124" s="58"/>
      <c r="O124" s="30"/>
      <c r="P124" s="58"/>
      <c r="Q124" s="30"/>
      <c r="R124" s="134"/>
      <c r="S124" s="206"/>
      <c r="T124" s="290"/>
      <c r="U124" s="29" t="s">
        <v>35</v>
      </c>
      <c r="V124" s="187"/>
      <c r="W124" s="58"/>
      <c r="X124" s="188">
        <v>34.488982999999998</v>
      </c>
      <c r="Y124" s="188">
        <v>38.020423999999998</v>
      </c>
      <c r="Z124" s="188">
        <v>0.97999802000000003</v>
      </c>
      <c r="AA124" s="64">
        <v>0.98791523000000003</v>
      </c>
      <c r="AB124" s="64">
        <v>2.364641E-2</v>
      </c>
      <c r="AC124" s="189"/>
      <c r="AD124" s="259"/>
      <c r="AE124" s="259"/>
      <c r="AF124" s="58"/>
      <c r="AG124" s="30"/>
      <c r="AH124" s="58"/>
      <c r="AI124" s="30"/>
      <c r="AJ124" s="134"/>
      <c r="AK124" s="208"/>
      <c r="AL124" s="290"/>
      <c r="AM124" s="88">
        <f t="shared" si="14"/>
        <v>6.4976999999998952E-2</v>
      </c>
      <c r="AN124" s="123">
        <f t="shared" si="15"/>
        <v>7.0608999999997479E-2</v>
      </c>
      <c r="AO124" s="123">
        <f t="shared" si="16"/>
        <v>4.0119999999976841E-5</v>
      </c>
      <c r="AP124" s="123">
        <f t="shared" si="17"/>
        <v>4.0903000000003242E-4</v>
      </c>
      <c r="AQ124" s="89">
        <f t="shared" si="18"/>
        <v>-1.2592999999999979E-4</v>
      </c>
      <c r="AR124" s="39"/>
      <c r="AS124" s="234"/>
      <c r="AT124" s="39"/>
    </row>
    <row r="125" spans="2:46" ht="13.5" customHeight="1" x14ac:dyDescent="0.15">
      <c r="B125" s="290"/>
      <c r="C125" s="29" t="s">
        <v>36</v>
      </c>
      <c r="D125" s="187"/>
      <c r="E125" s="58"/>
      <c r="F125" s="188">
        <v>39.752906000000003</v>
      </c>
      <c r="G125" s="188">
        <v>42.895794000000002</v>
      </c>
      <c r="H125" s="188">
        <v>0.99220956000000005</v>
      </c>
      <c r="I125" s="64">
        <v>0.99468891999999998</v>
      </c>
      <c r="J125" s="64">
        <v>8.7423109999999991E-3</v>
      </c>
      <c r="K125" s="189"/>
      <c r="L125" s="259"/>
      <c r="M125" s="259"/>
      <c r="N125" s="58"/>
      <c r="O125" s="30"/>
      <c r="P125" s="58"/>
      <c r="Q125" s="30"/>
      <c r="R125" s="134"/>
      <c r="S125" s="206"/>
      <c r="T125" s="290"/>
      <c r="U125" s="29" t="s">
        <v>36</v>
      </c>
      <c r="V125" s="187"/>
      <c r="W125" s="58"/>
      <c r="X125" s="188">
        <v>39.674385999999998</v>
      </c>
      <c r="Y125" s="188">
        <v>42.801946000000001</v>
      </c>
      <c r="Z125" s="188">
        <v>0.99219986000000004</v>
      </c>
      <c r="AA125" s="64">
        <v>0.99467033000000005</v>
      </c>
      <c r="AB125" s="64">
        <v>8.8532779999999991E-3</v>
      </c>
      <c r="AC125" s="189"/>
      <c r="AD125" s="259"/>
      <c r="AE125" s="259"/>
      <c r="AF125" s="58"/>
      <c r="AG125" s="30"/>
      <c r="AH125" s="58"/>
      <c r="AI125" s="30"/>
      <c r="AJ125" s="134"/>
      <c r="AK125" s="208"/>
      <c r="AL125" s="290"/>
      <c r="AM125" s="88">
        <f t="shared" si="14"/>
        <v>-7.8520000000004586E-2</v>
      </c>
      <c r="AN125" s="123">
        <f t="shared" si="15"/>
        <v>-9.3848000000001264E-2</v>
      </c>
      <c r="AO125" s="123">
        <f t="shared" si="16"/>
        <v>-9.7000000000013742E-6</v>
      </c>
      <c r="AP125" s="123">
        <f t="shared" si="17"/>
        <v>-1.8589999999929496E-5</v>
      </c>
      <c r="AQ125" s="89">
        <f t="shared" si="18"/>
        <v>1.1096700000000001E-4</v>
      </c>
      <c r="AR125" s="39"/>
      <c r="AS125" s="234"/>
      <c r="AT125" s="39"/>
    </row>
    <row r="126" spans="2:46" ht="13.5" customHeight="1" x14ac:dyDescent="0.15">
      <c r="B126" s="290"/>
      <c r="C126" s="29" t="s">
        <v>38</v>
      </c>
      <c r="D126" s="187"/>
      <c r="E126" s="58"/>
      <c r="F126" s="188">
        <v>43.905003999999998</v>
      </c>
      <c r="G126" s="188">
        <v>46.780833000000001</v>
      </c>
      <c r="H126" s="188">
        <v>0.99564326999999997</v>
      </c>
      <c r="I126" s="64">
        <v>0.99732816999999996</v>
      </c>
      <c r="J126" s="64">
        <v>3.8367610000000002E-3</v>
      </c>
      <c r="K126" s="189"/>
      <c r="L126" s="259"/>
      <c r="M126" s="259"/>
      <c r="N126" s="58"/>
      <c r="O126" s="30"/>
      <c r="P126" s="58"/>
      <c r="Q126" s="30"/>
      <c r="R126" s="134"/>
      <c r="S126" s="206"/>
      <c r="T126" s="290"/>
      <c r="U126" s="29" t="s">
        <v>38</v>
      </c>
      <c r="V126" s="187"/>
      <c r="W126" s="58"/>
      <c r="X126" s="188">
        <v>43.905343000000002</v>
      </c>
      <c r="Y126" s="188">
        <v>46.769388999999997</v>
      </c>
      <c r="Z126" s="188">
        <v>0.99563128000000001</v>
      </c>
      <c r="AA126" s="64">
        <v>0.99731002999999996</v>
      </c>
      <c r="AB126" s="64">
        <v>3.9020954000000001E-3</v>
      </c>
      <c r="AC126" s="189"/>
      <c r="AD126" s="259"/>
      <c r="AE126" s="259"/>
      <c r="AF126" s="58"/>
      <c r="AG126" s="30"/>
      <c r="AH126" s="58"/>
      <c r="AI126" s="30"/>
      <c r="AJ126" s="134"/>
      <c r="AK126" s="208"/>
      <c r="AL126" s="290"/>
      <c r="AM126" s="88">
        <f t="shared" si="14"/>
        <v>3.3900000000386399E-4</v>
      </c>
      <c r="AN126" s="123">
        <f t="shared" si="15"/>
        <v>-1.1444000000004451E-2</v>
      </c>
      <c r="AO126" s="123">
        <f t="shared" si="16"/>
        <v>-1.1989999999961753E-5</v>
      </c>
      <c r="AP126" s="123">
        <f t="shared" si="17"/>
        <v>-1.8139999999999823E-5</v>
      </c>
      <c r="AQ126" s="89">
        <f t="shared" si="18"/>
        <v>6.5334399999999928E-5</v>
      </c>
      <c r="AR126" s="39"/>
      <c r="AS126" s="234"/>
      <c r="AT126" s="39"/>
    </row>
    <row r="127" spans="2:46" ht="13.5" customHeight="1" thickBot="1" x14ac:dyDescent="0.2">
      <c r="B127" s="291"/>
      <c r="C127" s="29"/>
      <c r="D127" s="187"/>
      <c r="E127" s="58"/>
      <c r="F127" s="190"/>
      <c r="G127" s="190"/>
      <c r="H127" s="190"/>
      <c r="I127" s="58"/>
      <c r="J127" s="58"/>
      <c r="K127" s="189"/>
      <c r="L127" s="259"/>
      <c r="M127" s="259"/>
      <c r="N127" s="58"/>
      <c r="O127" s="30"/>
      <c r="P127" s="58"/>
      <c r="Q127" s="30"/>
      <c r="R127" s="185"/>
      <c r="S127" s="206"/>
      <c r="T127" s="291"/>
      <c r="U127" s="29"/>
      <c r="V127" s="187"/>
      <c r="W127" s="58"/>
      <c r="X127" s="190"/>
      <c r="Y127" s="190"/>
      <c r="Z127" s="190"/>
      <c r="AA127" s="58"/>
      <c r="AB127" s="58"/>
      <c r="AC127" s="189"/>
      <c r="AD127" s="259"/>
      <c r="AE127" s="259"/>
      <c r="AF127" s="58"/>
      <c r="AG127" s="30"/>
      <c r="AH127" s="58"/>
      <c r="AI127" s="30"/>
      <c r="AJ127" s="185"/>
      <c r="AK127" s="208"/>
      <c r="AL127" s="291"/>
      <c r="AM127" s="124" t="str">
        <f t="shared" si="14"/>
        <v/>
      </c>
      <c r="AN127" s="125" t="str">
        <f t="shared" si="15"/>
        <v/>
      </c>
      <c r="AO127" s="125" t="str">
        <f t="shared" si="16"/>
        <v/>
      </c>
      <c r="AP127" s="125" t="str">
        <f t="shared" si="17"/>
        <v/>
      </c>
      <c r="AQ127" s="126" t="str">
        <f t="shared" si="18"/>
        <v/>
      </c>
      <c r="AR127" s="39"/>
      <c r="AS127" s="234"/>
      <c r="AT127" s="39"/>
    </row>
    <row r="128" spans="2:46" ht="13.5" customHeight="1" x14ac:dyDescent="0.15">
      <c r="B128" s="289" t="s">
        <v>91</v>
      </c>
      <c r="C128" s="27" t="s">
        <v>34</v>
      </c>
      <c r="D128" s="41"/>
      <c r="E128" s="57"/>
      <c r="F128" s="98">
        <v>30.038881</v>
      </c>
      <c r="G128" s="98">
        <v>33.890855000000002</v>
      </c>
      <c r="H128" s="98">
        <v>0.94573085999999995</v>
      </c>
      <c r="I128" s="62">
        <v>0.97163571999999998</v>
      </c>
      <c r="J128" s="62">
        <v>6.0505927000000001E-2</v>
      </c>
      <c r="K128" s="63"/>
      <c r="L128" s="258"/>
      <c r="M128" s="258"/>
      <c r="N128" s="57"/>
      <c r="O128" s="28"/>
      <c r="P128" s="57"/>
      <c r="Q128" s="28"/>
      <c r="R128" s="133"/>
      <c r="S128" s="206"/>
      <c r="T128" s="289" t="s">
        <v>91</v>
      </c>
      <c r="U128" s="27" t="s">
        <v>34</v>
      </c>
      <c r="V128" s="41"/>
      <c r="W128" s="57"/>
      <c r="X128" s="98">
        <v>30.056652</v>
      </c>
      <c r="Y128" s="98">
        <v>33.88223</v>
      </c>
      <c r="Z128" s="98">
        <v>0.94594173000000004</v>
      </c>
      <c r="AA128" s="62">
        <v>0.97190882000000001</v>
      </c>
      <c r="AB128" s="62">
        <v>6.0351920000000003E-2</v>
      </c>
      <c r="AC128" s="63"/>
      <c r="AD128" s="258"/>
      <c r="AE128" s="258"/>
      <c r="AF128" s="57"/>
      <c r="AG128" s="28"/>
      <c r="AH128" s="57"/>
      <c r="AI128" s="28"/>
      <c r="AJ128" s="133"/>
      <c r="AK128" s="208"/>
      <c r="AL128" s="289" t="s">
        <v>91</v>
      </c>
      <c r="AM128" s="121">
        <f t="shared" si="14"/>
        <v>1.7770999999999759E-2</v>
      </c>
      <c r="AN128" s="97">
        <f t="shared" si="15"/>
        <v>-8.6250000000021032E-3</v>
      </c>
      <c r="AO128" s="97">
        <f t="shared" si="16"/>
        <v>2.1087000000008516E-4</v>
      </c>
      <c r="AP128" s="97">
        <f t="shared" si="17"/>
        <v>2.731000000000261E-4</v>
      </c>
      <c r="AQ128" s="122">
        <f t="shared" si="18"/>
        <v>-1.5400699999999767E-4</v>
      </c>
      <c r="AR128" s="39"/>
      <c r="AS128" s="234"/>
      <c r="AT128" s="39"/>
    </row>
    <row r="129" spans="2:46" ht="13.5" customHeight="1" x14ac:dyDescent="0.15">
      <c r="B129" s="290"/>
      <c r="C129" s="29" t="s">
        <v>35</v>
      </c>
      <c r="D129" s="187"/>
      <c r="E129" s="58"/>
      <c r="F129" s="188">
        <v>34.680356000000003</v>
      </c>
      <c r="G129" s="188">
        <v>38.126123</v>
      </c>
      <c r="H129" s="188">
        <v>0.97738607</v>
      </c>
      <c r="I129" s="64">
        <v>0.98649410999999998</v>
      </c>
      <c r="J129" s="64">
        <v>2.7558550000000001E-2</v>
      </c>
      <c r="K129" s="189"/>
      <c r="L129" s="259"/>
      <c r="M129" s="259"/>
      <c r="N129" s="58"/>
      <c r="O129" s="30"/>
      <c r="P129" s="58"/>
      <c r="Q129" s="30"/>
      <c r="R129" s="134"/>
      <c r="S129" s="206"/>
      <c r="T129" s="290"/>
      <c r="U129" s="29" t="s">
        <v>35</v>
      </c>
      <c r="V129" s="187"/>
      <c r="W129" s="58"/>
      <c r="X129" s="188">
        <v>34.757778000000002</v>
      </c>
      <c r="Y129" s="188">
        <v>38.212420000000002</v>
      </c>
      <c r="Z129" s="188">
        <v>0.97740305999999999</v>
      </c>
      <c r="AA129" s="64">
        <v>0.98668672999999996</v>
      </c>
      <c r="AB129" s="64">
        <v>2.7540433999999999E-2</v>
      </c>
      <c r="AC129" s="189"/>
      <c r="AD129" s="259"/>
      <c r="AE129" s="259"/>
      <c r="AF129" s="58"/>
      <c r="AG129" s="30"/>
      <c r="AH129" s="58"/>
      <c r="AI129" s="30"/>
      <c r="AJ129" s="134"/>
      <c r="AK129" s="208"/>
      <c r="AL129" s="290"/>
      <c r="AM129" s="88">
        <f t="shared" si="14"/>
        <v>7.7421999999998548E-2</v>
      </c>
      <c r="AN129" s="123">
        <f t="shared" si="15"/>
        <v>8.6297000000001844E-2</v>
      </c>
      <c r="AO129" s="123">
        <f t="shared" si="16"/>
        <v>1.6989999999994509E-5</v>
      </c>
      <c r="AP129" s="123">
        <f t="shared" si="17"/>
        <v>1.926199999999767E-4</v>
      </c>
      <c r="AQ129" s="89">
        <f t="shared" si="18"/>
        <v>-1.8116000000002047E-5</v>
      </c>
      <c r="AR129" s="39"/>
      <c r="AS129" s="234"/>
      <c r="AT129" s="39"/>
    </row>
    <row r="130" spans="2:46" ht="13.5" customHeight="1" x14ac:dyDescent="0.15">
      <c r="B130" s="290"/>
      <c r="C130" s="29" t="s">
        <v>36</v>
      </c>
      <c r="D130" s="187"/>
      <c r="E130" s="58"/>
      <c r="F130" s="188">
        <v>39.873106</v>
      </c>
      <c r="G130" s="188">
        <v>43.125971999999997</v>
      </c>
      <c r="H130" s="188">
        <v>0.99159648</v>
      </c>
      <c r="I130" s="64">
        <v>0.99444902999999996</v>
      </c>
      <c r="J130" s="64">
        <v>1.0478981E-2</v>
      </c>
      <c r="K130" s="189"/>
      <c r="L130" s="259"/>
      <c r="M130" s="259"/>
      <c r="N130" s="58"/>
      <c r="O130" s="30"/>
      <c r="P130" s="58"/>
      <c r="Q130" s="30"/>
      <c r="R130" s="134"/>
      <c r="S130" s="206"/>
      <c r="T130" s="290"/>
      <c r="U130" s="29" t="s">
        <v>36</v>
      </c>
      <c r="V130" s="187"/>
      <c r="W130" s="58"/>
      <c r="X130" s="188">
        <v>40.180590000000002</v>
      </c>
      <c r="Y130" s="188">
        <v>43.424261000000001</v>
      </c>
      <c r="Z130" s="188">
        <v>0.99160490999999995</v>
      </c>
      <c r="AA130" s="64">
        <v>0.99459750000000002</v>
      </c>
      <c r="AB130" s="64">
        <v>1.0492873999999999E-2</v>
      </c>
      <c r="AC130" s="189"/>
      <c r="AD130" s="259"/>
      <c r="AE130" s="259"/>
      <c r="AF130" s="58"/>
      <c r="AG130" s="30"/>
      <c r="AH130" s="58"/>
      <c r="AI130" s="30"/>
      <c r="AJ130" s="134"/>
      <c r="AK130" s="208"/>
      <c r="AL130" s="290"/>
      <c r="AM130" s="88">
        <f t="shared" si="14"/>
        <v>0.30748400000000231</v>
      </c>
      <c r="AN130" s="123">
        <f t="shared" si="15"/>
        <v>0.29828900000000402</v>
      </c>
      <c r="AO130" s="123">
        <f t="shared" si="16"/>
        <v>8.4299999999482012E-6</v>
      </c>
      <c r="AP130" s="123">
        <f t="shared" si="17"/>
        <v>1.4847000000006716E-4</v>
      </c>
      <c r="AQ130" s="89">
        <f t="shared" si="18"/>
        <v>1.3892999999999198E-5</v>
      </c>
      <c r="AR130" s="39"/>
      <c r="AS130" s="234"/>
      <c r="AT130" s="39"/>
    </row>
    <row r="131" spans="2:46" ht="13.5" customHeight="1" x14ac:dyDescent="0.15">
      <c r="B131" s="290"/>
      <c r="C131" s="29" t="s">
        <v>38</v>
      </c>
      <c r="D131" s="187"/>
      <c r="E131" s="58"/>
      <c r="F131" s="188">
        <v>44.056699000000002</v>
      </c>
      <c r="G131" s="188">
        <v>47.048962000000003</v>
      </c>
      <c r="H131" s="188">
        <v>0.99560731999999996</v>
      </c>
      <c r="I131" s="64">
        <v>0.99723174000000003</v>
      </c>
      <c r="J131" s="64">
        <v>4.6424624000000001E-3</v>
      </c>
      <c r="K131" s="189"/>
      <c r="L131" s="259"/>
      <c r="M131" s="259"/>
      <c r="N131" s="58"/>
      <c r="O131" s="30"/>
      <c r="P131" s="58"/>
      <c r="Q131" s="30"/>
      <c r="R131" s="134"/>
      <c r="S131" s="206"/>
      <c r="T131" s="290"/>
      <c r="U131" s="29" t="s">
        <v>38</v>
      </c>
      <c r="V131" s="187"/>
      <c r="W131" s="58"/>
      <c r="X131" s="188">
        <v>44.149447000000002</v>
      </c>
      <c r="Y131" s="188">
        <v>47.118859</v>
      </c>
      <c r="Z131" s="188">
        <v>0.99558659999999999</v>
      </c>
      <c r="AA131" s="64">
        <v>0.99725596000000005</v>
      </c>
      <c r="AB131" s="64">
        <v>4.6436960000000001E-3</v>
      </c>
      <c r="AC131" s="189"/>
      <c r="AD131" s="259"/>
      <c r="AE131" s="259"/>
      <c r="AF131" s="58"/>
      <c r="AG131" s="30"/>
      <c r="AH131" s="58"/>
      <c r="AI131" s="30"/>
      <c r="AJ131" s="134"/>
      <c r="AK131" s="208"/>
      <c r="AL131" s="290"/>
      <c r="AM131" s="88">
        <f t="shared" si="14"/>
        <v>9.2748000000000275E-2</v>
      </c>
      <c r="AN131" s="123">
        <f t="shared" si="15"/>
        <v>6.9896999999997433E-2</v>
      </c>
      <c r="AO131" s="123">
        <f t="shared" si="16"/>
        <v>-2.0719999999974092E-5</v>
      </c>
      <c r="AP131" s="123">
        <f t="shared" si="17"/>
        <v>2.4220000000019226E-5</v>
      </c>
      <c r="AQ131" s="89">
        <f t="shared" si="18"/>
        <v>1.2335999999999944E-6</v>
      </c>
      <c r="AR131" s="39"/>
      <c r="AS131" s="234"/>
      <c r="AT131" s="39"/>
    </row>
    <row r="132" spans="2:46" ht="13.5" customHeight="1" thickBot="1" x14ac:dyDescent="0.2">
      <c r="B132" s="291"/>
      <c r="C132" s="29"/>
      <c r="D132" s="187"/>
      <c r="E132" s="58"/>
      <c r="F132" s="190"/>
      <c r="G132" s="190"/>
      <c r="H132" s="190"/>
      <c r="I132" s="58"/>
      <c r="J132" s="58"/>
      <c r="K132" s="189"/>
      <c r="L132" s="259"/>
      <c r="M132" s="259"/>
      <c r="N132" s="58"/>
      <c r="O132" s="30"/>
      <c r="P132" s="58"/>
      <c r="Q132" s="30"/>
      <c r="R132" s="185"/>
      <c r="S132" s="206"/>
      <c r="T132" s="291"/>
      <c r="U132" s="29"/>
      <c r="V132" s="187"/>
      <c r="W132" s="58"/>
      <c r="X132" s="190"/>
      <c r="Y132" s="190"/>
      <c r="Z132" s="190"/>
      <c r="AA132" s="58"/>
      <c r="AB132" s="58"/>
      <c r="AC132" s="189"/>
      <c r="AD132" s="259"/>
      <c r="AE132" s="259"/>
      <c r="AF132" s="58"/>
      <c r="AG132" s="30"/>
      <c r="AH132" s="58"/>
      <c r="AI132" s="30"/>
      <c r="AJ132" s="185"/>
      <c r="AK132" s="208"/>
      <c r="AL132" s="291"/>
      <c r="AM132" s="124" t="str">
        <f t="shared" si="14"/>
        <v/>
      </c>
      <c r="AN132" s="125" t="str">
        <f t="shared" si="15"/>
        <v/>
      </c>
      <c r="AO132" s="125" t="str">
        <f t="shared" si="16"/>
        <v/>
      </c>
      <c r="AP132" s="125" t="str">
        <f t="shared" si="17"/>
        <v/>
      </c>
      <c r="AQ132" s="126" t="str">
        <f t="shared" si="18"/>
        <v/>
      </c>
      <c r="AR132" s="39"/>
      <c r="AS132" s="234"/>
      <c r="AT132" s="39"/>
    </row>
    <row r="133" spans="2:46" ht="13.5" customHeight="1" x14ac:dyDescent="0.15">
      <c r="B133" s="289" t="s">
        <v>92</v>
      </c>
      <c r="C133" s="27" t="s">
        <v>34</v>
      </c>
      <c r="D133" s="41"/>
      <c r="E133" s="57"/>
      <c r="F133" s="98">
        <v>28.778541000000001</v>
      </c>
      <c r="G133" s="98">
        <v>32.715940000000003</v>
      </c>
      <c r="H133" s="98">
        <v>0.93909737999999998</v>
      </c>
      <c r="I133" s="62">
        <v>0.96576154999999997</v>
      </c>
      <c r="J133" s="62">
        <v>5.8507009999999998E-2</v>
      </c>
      <c r="K133" s="63"/>
      <c r="L133" s="258"/>
      <c r="M133" s="258"/>
      <c r="N133" s="57"/>
      <c r="O133" s="28"/>
      <c r="P133" s="57"/>
      <c r="Q133" s="28"/>
      <c r="R133" s="133"/>
      <c r="S133" s="206"/>
      <c r="T133" s="289" t="s">
        <v>92</v>
      </c>
      <c r="U133" s="27" t="s">
        <v>34</v>
      </c>
      <c r="V133" s="41"/>
      <c r="W133" s="57"/>
      <c r="X133" s="98">
        <v>28.822566999999999</v>
      </c>
      <c r="Y133" s="98">
        <v>32.749676999999998</v>
      </c>
      <c r="Z133" s="98">
        <v>0.93929167999999996</v>
      </c>
      <c r="AA133" s="62">
        <v>0.96580827000000002</v>
      </c>
      <c r="AB133" s="62">
        <v>5.8678835999999998E-2</v>
      </c>
      <c r="AC133" s="63"/>
      <c r="AD133" s="258"/>
      <c r="AE133" s="258"/>
      <c r="AF133" s="57"/>
      <c r="AG133" s="28"/>
      <c r="AH133" s="57"/>
      <c r="AI133" s="28"/>
      <c r="AJ133" s="133"/>
      <c r="AK133" s="208"/>
      <c r="AL133" s="289" t="s">
        <v>92</v>
      </c>
      <c r="AM133" s="121">
        <f t="shared" si="14"/>
        <v>4.4025999999998788E-2</v>
      </c>
      <c r="AN133" s="97">
        <f t="shared" si="15"/>
        <v>3.3736999999995021E-2</v>
      </c>
      <c r="AO133" s="97">
        <f t="shared" si="16"/>
        <v>1.942999999999806E-4</v>
      </c>
      <c r="AP133" s="97">
        <f t="shared" si="17"/>
        <v>4.6720000000055606E-5</v>
      </c>
      <c r="AQ133" s="122">
        <f t="shared" si="18"/>
        <v>1.7182599999999992E-4</v>
      </c>
      <c r="AR133" s="39"/>
      <c r="AS133" s="234"/>
      <c r="AT133" s="39"/>
    </row>
    <row r="134" spans="2:46" ht="13.5" customHeight="1" x14ac:dyDescent="0.15">
      <c r="B134" s="290"/>
      <c r="C134" s="29" t="s">
        <v>35</v>
      </c>
      <c r="D134" s="187"/>
      <c r="E134" s="58"/>
      <c r="F134" s="188">
        <v>33.672415000000001</v>
      </c>
      <c r="G134" s="188">
        <v>37.120821999999997</v>
      </c>
      <c r="H134" s="188">
        <v>0.97441412999999999</v>
      </c>
      <c r="I134" s="64">
        <v>0.98443316999999997</v>
      </c>
      <c r="J134" s="64">
        <v>2.5401652E-2</v>
      </c>
      <c r="K134" s="189"/>
      <c r="L134" s="259"/>
      <c r="M134" s="259"/>
      <c r="N134" s="58"/>
      <c r="O134" s="30"/>
      <c r="P134" s="58"/>
      <c r="Q134" s="30"/>
      <c r="R134" s="134"/>
      <c r="S134" s="206"/>
      <c r="T134" s="290"/>
      <c r="U134" s="29" t="s">
        <v>35</v>
      </c>
      <c r="V134" s="187"/>
      <c r="W134" s="58"/>
      <c r="X134" s="188">
        <v>33.687261999999997</v>
      </c>
      <c r="Y134" s="188">
        <v>37.123629999999999</v>
      </c>
      <c r="Z134" s="188">
        <v>0.97439653000000004</v>
      </c>
      <c r="AA134" s="64">
        <v>0.98446853000000001</v>
      </c>
      <c r="AB134" s="64">
        <v>2.535107E-2</v>
      </c>
      <c r="AC134" s="189"/>
      <c r="AD134" s="259"/>
      <c r="AE134" s="259"/>
      <c r="AF134" s="58"/>
      <c r="AG134" s="30"/>
      <c r="AH134" s="58"/>
      <c r="AI134" s="30"/>
      <c r="AJ134" s="134"/>
      <c r="AK134" s="208"/>
      <c r="AL134" s="290"/>
      <c r="AM134" s="88">
        <f t="shared" si="14"/>
        <v>1.4846999999996058E-2</v>
      </c>
      <c r="AN134" s="123">
        <f t="shared" si="15"/>
        <v>2.808000000001698E-3</v>
      </c>
      <c r="AO134" s="123">
        <f t="shared" si="16"/>
        <v>-1.7599999999950988E-5</v>
      </c>
      <c r="AP134" s="123">
        <f t="shared" si="17"/>
        <v>3.5360000000039804E-5</v>
      </c>
      <c r="AQ134" s="89">
        <f t="shared" si="18"/>
        <v>-5.0582000000000404E-5</v>
      </c>
      <c r="AR134" s="39"/>
      <c r="AS134" s="234"/>
      <c r="AT134" s="39"/>
    </row>
    <row r="135" spans="2:46" ht="13.5" customHeight="1" x14ac:dyDescent="0.15">
      <c r="B135" s="290"/>
      <c r="C135" s="29" t="s">
        <v>36</v>
      </c>
      <c r="D135" s="187"/>
      <c r="E135" s="58"/>
      <c r="F135" s="188">
        <v>39.197223000000001</v>
      </c>
      <c r="G135" s="188">
        <v>42.514110000000002</v>
      </c>
      <c r="H135" s="188">
        <v>0.99051403999999998</v>
      </c>
      <c r="I135" s="64">
        <v>0.99386390000000002</v>
      </c>
      <c r="J135" s="64">
        <v>9.5997749999999996E-3</v>
      </c>
      <c r="K135" s="189"/>
      <c r="L135" s="259"/>
      <c r="M135" s="259"/>
      <c r="N135" s="58"/>
      <c r="O135" s="30"/>
      <c r="P135" s="58"/>
      <c r="Q135" s="30"/>
      <c r="R135" s="134"/>
      <c r="S135" s="206"/>
      <c r="T135" s="290"/>
      <c r="U135" s="29" t="s">
        <v>36</v>
      </c>
      <c r="V135" s="187"/>
      <c r="W135" s="58"/>
      <c r="X135" s="188">
        <v>39.109146000000003</v>
      </c>
      <c r="Y135" s="188">
        <v>42.393037999999997</v>
      </c>
      <c r="Z135" s="188">
        <v>0.99049894999999999</v>
      </c>
      <c r="AA135" s="64">
        <v>0.99378736000000001</v>
      </c>
      <c r="AB135" s="64">
        <v>9.5834965000000001E-3</v>
      </c>
      <c r="AC135" s="189"/>
      <c r="AD135" s="259"/>
      <c r="AE135" s="259"/>
      <c r="AF135" s="58"/>
      <c r="AG135" s="30"/>
      <c r="AH135" s="58"/>
      <c r="AI135" s="30"/>
      <c r="AJ135" s="134"/>
      <c r="AK135" s="208"/>
      <c r="AL135" s="290"/>
      <c r="AM135" s="88">
        <f t="shared" si="14"/>
        <v>-8.8076999999998407E-2</v>
      </c>
      <c r="AN135" s="123">
        <f t="shared" si="15"/>
        <v>-0.12107200000000518</v>
      </c>
      <c r="AO135" s="123">
        <f t="shared" si="16"/>
        <v>-1.5089999999995385E-5</v>
      </c>
      <c r="AP135" s="123">
        <f t="shared" si="17"/>
        <v>-7.6540000000013819E-5</v>
      </c>
      <c r="AQ135" s="89">
        <f t="shared" si="18"/>
        <v>-1.6278499999999516E-5</v>
      </c>
      <c r="AR135" s="39"/>
      <c r="AS135" s="234"/>
      <c r="AT135" s="39"/>
    </row>
    <row r="136" spans="2:46" ht="13.5" customHeight="1" x14ac:dyDescent="0.15">
      <c r="B136" s="290"/>
      <c r="C136" s="29" t="s">
        <v>38</v>
      </c>
      <c r="D136" s="187"/>
      <c r="E136" s="58"/>
      <c r="F136" s="188">
        <v>42.926281000000003</v>
      </c>
      <c r="G136" s="188">
        <v>45.926197000000002</v>
      </c>
      <c r="H136" s="188">
        <v>0.99515781999999997</v>
      </c>
      <c r="I136" s="64">
        <v>0.99692912</v>
      </c>
      <c r="J136" s="64">
        <v>4.0735564999999996E-3</v>
      </c>
      <c r="K136" s="189"/>
      <c r="L136" s="259"/>
      <c r="M136" s="259"/>
      <c r="N136" s="58"/>
      <c r="O136" s="30"/>
      <c r="P136" s="58"/>
      <c r="Q136" s="30"/>
      <c r="R136" s="134"/>
      <c r="S136" s="206"/>
      <c r="T136" s="290"/>
      <c r="U136" s="29" t="s">
        <v>38</v>
      </c>
      <c r="V136" s="187"/>
      <c r="W136" s="58"/>
      <c r="X136" s="188">
        <v>42.984990000000003</v>
      </c>
      <c r="Y136" s="188">
        <v>45.962097999999997</v>
      </c>
      <c r="Z136" s="188">
        <v>0.99516828999999996</v>
      </c>
      <c r="AA136" s="64">
        <v>0.99695102000000002</v>
      </c>
      <c r="AB136" s="64">
        <v>4.0816356999999999E-3</v>
      </c>
      <c r="AC136" s="189"/>
      <c r="AD136" s="259"/>
      <c r="AE136" s="259"/>
      <c r="AF136" s="58"/>
      <c r="AG136" s="30"/>
      <c r="AH136" s="58"/>
      <c r="AI136" s="30"/>
      <c r="AJ136" s="134"/>
      <c r="AK136" s="208"/>
      <c r="AL136" s="290"/>
      <c r="AM136" s="88">
        <f t="shared" si="14"/>
        <v>5.8709000000000344E-2</v>
      </c>
      <c r="AN136" s="123">
        <f t="shared" si="15"/>
        <v>3.590099999999552E-2</v>
      </c>
      <c r="AO136" s="123">
        <f t="shared" si="16"/>
        <v>1.0469999999984658E-5</v>
      </c>
      <c r="AP136" s="123">
        <f t="shared" si="17"/>
        <v>2.1900000000019126E-5</v>
      </c>
      <c r="AQ136" s="89">
        <f t="shared" si="18"/>
        <v>8.0792000000003139E-6</v>
      </c>
      <c r="AR136" s="39"/>
      <c r="AS136" s="234"/>
      <c r="AT136" s="39"/>
    </row>
    <row r="137" spans="2:46" ht="13.5" customHeight="1" thickBot="1" x14ac:dyDescent="0.2">
      <c r="B137" s="291"/>
      <c r="C137" s="29"/>
      <c r="D137" s="187"/>
      <c r="E137" s="58"/>
      <c r="F137" s="190"/>
      <c r="G137" s="190"/>
      <c r="H137" s="190"/>
      <c r="I137" s="58"/>
      <c r="J137" s="58"/>
      <c r="K137" s="189"/>
      <c r="L137" s="259"/>
      <c r="M137" s="259"/>
      <c r="N137" s="58"/>
      <c r="O137" s="30"/>
      <c r="P137" s="58"/>
      <c r="Q137" s="30"/>
      <c r="R137" s="185"/>
      <c r="S137" s="206"/>
      <c r="T137" s="291"/>
      <c r="U137" s="29"/>
      <c r="V137" s="187"/>
      <c r="W137" s="58"/>
      <c r="X137" s="190"/>
      <c r="Y137" s="190"/>
      <c r="Z137" s="190"/>
      <c r="AA137" s="58"/>
      <c r="AB137" s="58"/>
      <c r="AC137" s="189"/>
      <c r="AD137" s="259"/>
      <c r="AE137" s="259"/>
      <c r="AF137" s="58"/>
      <c r="AG137" s="30"/>
      <c r="AH137" s="58"/>
      <c r="AI137" s="30"/>
      <c r="AJ137" s="185"/>
      <c r="AK137" s="208"/>
      <c r="AL137" s="291"/>
      <c r="AM137" s="124" t="str">
        <f t="shared" si="14"/>
        <v/>
      </c>
      <c r="AN137" s="125" t="str">
        <f t="shared" si="15"/>
        <v/>
      </c>
      <c r="AO137" s="125" t="str">
        <f t="shared" si="16"/>
        <v/>
      </c>
      <c r="AP137" s="125" t="str">
        <f t="shared" si="17"/>
        <v/>
      </c>
      <c r="AQ137" s="126" t="str">
        <f t="shared" si="18"/>
        <v/>
      </c>
      <c r="AR137" s="39"/>
      <c r="AS137" s="234"/>
      <c r="AT137" s="39"/>
    </row>
    <row r="138" spans="2:46" ht="13.5" customHeight="1" x14ac:dyDescent="0.15">
      <c r="B138" s="289" t="s">
        <v>93</v>
      </c>
      <c r="C138" s="27" t="s">
        <v>34</v>
      </c>
      <c r="D138" s="41"/>
      <c r="E138" s="57"/>
      <c r="F138" s="98">
        <v>29.563089000000002</v>
      </c>
      <c r="G138" s="98">
        <v>33.362454999999997</v>
      </c>
      <c r="H138" s="98">
        <v>0.95421964000000004</v>
      </c>
      <c r="I138" s="62">
        <v>0.97165164000000004</v>
      </c>
      <c r="J138" s="62">
        <v>5.9821256000000003E-2</v>
      </c>
      <c r="K138" s="63"/>
      <c r="L138" s="258"/>
      <c r="M138" s="258"/>
      <c r="N138" s="57"/>
      <c r="O138" s="28"/>
      <c r="P138" s="57"/>
      <c r="Q138" s="28"/>
      <c r="R138" s="133"/>
      <c r="S138" s="206"/>
      <c r="T138" s="289" t="s">
        <v>93</v>
      </c>
      <c r="U138" s="27" t="s">
        <v>34</v>
      </c>
      <c r="V138" s="41"/>
      <c r="W138" s="57"/>
      <c r="X138" s="98">
        <v>29.599423999999999</v>
      </c>
      <c r="Y138" s="98">
        <v>33.384104999999998</v>
      </c>
      <c r="Z138" s="98">
        <v>0.95412063999999996</v>
      </c>
      <c r="AA138" s="62">
        <v>0.97181508999999999</v>
      </c>
      <c r="AB138" s="62">
        <v>6.0130450000000002E-2</v>
      </c>
      <c r="AC138" s="63"/>
      <c r="AD138" s="258"/>
      <c r="AE138" s="258"/>
      <c r="AF138" s="57"/>
      <c r="AG138" s="28"/>
      <c r="AH138" s="57"/>
      <c r="AI138" s="28"/>
      <c r="AJ138" s="133"/>
      <c r="AK138" s="208"/>
      <c r="AL138" s="289" t="s">
        <v>93</v>
      </c>
      <c r="AM138" s="121">
        <f t="shared" si="14"/>
        <v>3.6334999999997564E-2</v>
      </c>
      <c r="AN138" s="97">
        <f t="shared" si="15"/>
        <v>2.1650000000001057E-2</v>
      </c>
      <c r="AO138" s="97">
        <f t="shared" si="16"/>
        <v>-9.9000000000071253E-5</v>
      </c>
      <c r="AP138" s="97">
        <f t="shared" si="17"/>
        <v>1.6344999999995391E-4</v>
      </c>
      <c r="AQ138" s="122">
        <f t="shared" si="18"/>
        <v>3.0919399999999875E-4</v>
      </c>
      <c r="AR138" s="39"/>
      <c r="AS138" s="234"/>
      <c r="AT138" s="39"/>
    </row>
    <row r="139" spans="2:46" ht="13.5" customHeight="1" x14ac:dyDescent="0.15">
      <c r="B139" s="290"/>
      <c r="C139" s="29" t="s">
        <v>35</v>
      </c>
      <c r="D139" s="187"/>
      <c r="E139" s="58"/>
      <c r="F139" s="188">
        <v>34.355176999999998</v>
      </c>
      <c r="G139" s="188">
        <v>37.641942</v>
      </c>
      <c r="H139" s="188">
        <v>0.98001225999999997</v>
      </c>
      <c r="I139" s="64">
        <v>0.98714625</v>
      </c>
      <c r="J139" s="64">
        <v>2.8223062E-2</v>
      </c>
      <c r="K139" s="189"/>
      <c r="L139" s="259"/>
      <c r="M139" s="259"/>
      <c r="N139" s="58"/>
      <c r="O139" s="30"/>
      <c r="P139" s="58"/>
      <c r="Q139" s="30"/>
      <c r="R139" s="134"/>
      <c r="S139" s="206"/>
      <c r="T139" s="290"/>
      <c r="U139" s="29" t="s">
        <v>35</v>
      </c>
      <c r="V139" s="187"/>
      <c r="W139" s="58"/>
      <c r="X139" s="188">
        <v>34.308489999999999</v>
      </c>
      <c r="Y139" s="188">
        <v>37.632441999999998</v>
      </c>
      <c r="Z139" s="188">
        <v>0.97993701</v>
      </c>
      <c r="AA139" s="64">
        <v>0.98699028</v>
      </c>
      <c r="AB139" s="64">
        <v>2.8168327999999999E-2</v>
      </c>
      <c r="AC139" s="189"/>
      <c r="AD139" s="259"/>
      <c r="AE139" s="259"/>
      <c r="AF139" s="58"/>
      <c r="AG139" s="30"/>
      <c r="AH139" s="58"/>
      <c r="AI139" s="30"/>
      <c r="AJ139" s="134"/>
      <c r="AK139" s="208"/>
      <c r="AL139" s="290"/>
      <c r="AM139" s="88">
        <f t="shared" si="14"/>
        <v>-4.6686999999998591E-2</v>
      </c>
      <c r="AN139" s="123">
        <f t="shared" si="15"/>
        <v>-9.5000000000027285E-3</v>
      </c>
      <c r="AO139" s="123">
        <f t="shared" si="16"/>
        <v>-7.5249999999971173E-5</v>
      </c>
      <c r="AP139" s="123">
        <f t="shared" si="17"/>
        <v>-1.5597000000000527E-4</v>
      </c>
      <c r="AQ139" s="89">
        <f t="shared" si="18"/>
        <v>-5.4734000000000727E-5</v>
      </c>
      <c r="AR139" s="39"/>
      <c r="AS139" s="234"/>
      <c r="AT139" s="39"/>
    </row>
    <row r="140" spans="2:46" ht="13.5" customHeight="1" x14ac:dyDescent="0.15">
      <c r="B140" s="290"/>
      <c r="C140" s="29" t="s">
        <v>36</v>
      </c>
      <c r="D140" s="187"/>
      <c r="E140" s="58"/>
      <c r="F140" s="188">
        <v>39.886972</v>
      </c>
      <c r="G140" s="188">
        <v>43.100002000000003</v>
      </c>
      <c r="H140" s="188">
        <v>0.99229045000000005</v>
      </c>
      <c r="I140" s="64">
        <v>0.99492528999999996</v>
      </c>
      <c r="J140" s="64">
        <v>1.0483716000000001E-2</v>
      </c>
      <c r="K140" s="189"/>
      <c r="L140" s="259"/>
      <c r="M140" s="259"/>
      <c r="N140" s="58"/>
      <c r="O140" s="30"/>
      <c r="P140" s="58"/>
      <c r="Q140" s="30"/>
      <c r="R140" s="134"/>
      <c r="S140" s="206"/>
      <c r="T140" s="290"/>
      <c r="U140" s="29" t="s">
        <v>36</v>
      </c>
      <c r="V140" s="187"/>
      <c r="W140" s="58"/>
      <c r="X140" s="188">
        <v>39.966099</v>
      </c>
      <c r="Y140" s="188">
        <v>43.157378000000001</v>
      </c>
      <c r="Z140" s="188">
        <v>0.99229107999999999</v>
      </c>
      <c r="AA140" s="64">
        <v>0.99493615999999996</v>
      </c>
      <c r="AB140" s="64">
        <v>1.0504769000000001E-2</v>
      </c>
      <c r="AC140" s="189"/>
      <c r="AD140" s="259"/>
      <c r="AE140" s="259"/>
      <c r="AF140" s="58"/>
      <c r="AG140" s="30"/>
      <c r="AH140" s="58"/>
      <c r="AI140" s="30"/>
      <c r="AJ140" s="134"/>
      <c r="AK140" s="208"/>
      <c r="AL140" s="290"/>
      <c r="AM140" s="88">
        <f t="shared" si="14"/>
        <v>7.9126999999999725E-2</v>
      </c>
      <c r="AN140" s="123">
        <f t="shared" si="15"/>
        <v>5.7375999999997873E-2</v>
      </c>
      <c r="AO140" s="123">
        <f t="shared" si="16"/>
        <v>6.2999999994595157E-7</v>
      </c>
      <c r="AP140" s="123">
        <f t="shared" si="17"/>
        <v>1.0869999999996161E-5</v>
      </c>
      <c r="AQ140" s="89">
        <f t="shared" si="18"/>
        <v>2.1053000000000044E-5</v>
      </c>
      <c r="AR140" s="39"/>
      <c r="AS140" s="234"/>
      <c r="AT140" s="39"/>
    </row>
    <row r="141" spans="2:46" ht="13.5" customHeight="1" x14ac:dyDescent="0.15">
      <c r="B141" s="290"/>
      <c r="C141" s="29" t="s">
        <v>38</v>
      </c>
      <c r="D141" s="187"/>
      <c r="E141" s="58"/>
      <c r="F141" s="188">
        <v>43.856693</v>
      </c>
      <c r="G141" s="188">
        <v>46.676568000000003</v>
      </c>
      <c r="H141" s="188">
        <v>0.99568641999999996</v>
      </c>
      <c r="I141" s="64">
        <v>0.99741701000000005</v>
      </c>
      <c r="J141" s="64">
        <v>4.9026180000000001E-3</v>
      </c>
      <c r="K141" s="189"/>
      <c r="L141" s="259"/>
      <c r="M141" s="259"/>
      <c r="N141" s="58"/>
      <c r="O141" s="30"/>
      <c r="P141" s="58"/>
      <c r="Q141" s="30"/>
      <c r="R141" s="134"/>
      <c r="S141" s="206"/>
      <c r="T141" s="290"/>
      <c r="U141" s="29" t="s">
        <v>38</v>
      </c>
      <c r="V141" s="187"/>
      <c r="W141" s="58"/>
      <c r="X141" s="188">
        <v>43.819735000000001</v>
      </c>
      <c r="Y141" s="188">
        <v>46.637957999999998</v>
      </c>
      <c r="Z141" s="188">
        <v>0.99569582999999995</v>
      </c>
      <c r="AA141" s="64">
        <v>0.99740494999999996</v>
      </c>
      <c r="AB141" s="64">
        <v>4.9555297E-3</v>
      </c>
      <c r="AC141" s="189"/>
      <c r="AD141" s="259"/>
      <c r="AE141" s="259"/>
      <c r="AF141" s="58"/>
      <c r="AG141" s="30"/>
      <c r="AH141" s="58"/>
      <c r="AI141" s="30"/>
      <c r="AJ141" s="134"/>
      <c r="AK141" s="208"/>
      <c r="AL141" s="290"/>
      <c r="AM141" s="88">
        <f t="shared" si="14"/>
        <v>-3.6957999999998492E-2</v>
      </c>
      <c r="AN141" s="123">
        <f t="shared" si="15"/>
        <v>-3.8610000000005584E-2</v>
      </c>
      <c r="AO141" s="123">
        <f t="shared" si="16"/>
        <v>9.4099999999874839E-6</v>
      </c>
      <c r="AP141" s="123">
        <f t="shared" si="17"/>
        <v>-1.2060000000091442E-5</v>
      </c>
      <c r="AQ141" s="89">
        <f t="shared" si="18"/>
        <v>5.2911699999999909E-5</v>
      </c>
      <c r="AR141" s="39"/>
      <c r="AS141" s="234"/>
      <c r="AT141" s="39"/>
    </row>
    <row r="142" spans="2:46" ht="13.5" customHeight="1" thickBot="1" x14ac:dyDescent="0.2">
      <c r="B142" s="291"/>
      <c r="C142" s="29"/>
      <c r="D142" s="187"/>
      <c r="E142" s="58"/>
      <c r="F142" s="190"/>
      <c r="G142" s="190"/>
      <c r="H142" s="190"/>
      <c r="I142" s="58"/>
      <c r="J142" s="58"/>
      <c r="K142" s="189"/>
      <c r="L142" s="259"/>
      <c r="M142" s="259"/>
      <c r="N142" s="58"/>
      <c r="O142" s="30"/>
      <c r="P142" s="58"/>
      <c r="Q142" s="30"/>
      <c r="R142" s="185"/>
      <c r="S142" s="206"/>
      <c r="T142" s="291"/>
      <c r="U142" s="29"/>
      <c r="V142" s="187"/>
      <c r="W142" s="58"/>
      <c r="X142" s="190"/>
      <c r="Y142" s="190"/>
      <c r="Z142" s="190"/>
      <c r="AA142" s="58"/>
      <c r="AB142" s="58"/>
      <c r="AC142" s="189"/>
      <c r="AD142" s="259"/>
      <c r="AE142" s="259"/>
      <c r="AF142" s="58"/>
      <c r="AG142" s="30"/>
      <c r="AH142" s="58"/>
      <c r="AI142" s="30"/>
      <c r="AJ142" s="185"/>
      <c r="AK142" s="208"/>
      <c r="AL142" s="291"/>
      <c r="AM142" s="124" t="str">
        <f t="shared" si="14"/>
        <v/>
      </c>
      <c r="AN142" s="125" t="str">
        <f t="shared" si="15"/>
        <v/>
      </c>
      <c r="AO142" s="125" t="str">
        <f t="shared" si="16"/>
        <v/>
      </c>
      <c r="AP142" s="125" t="str">
        <f t="shared" si="17"/>
        <v/>
      </c>
      <c r="AQ142" s="126" t="str">
        <f t="shared" si="18"/>
        <v/>
      </c>
      <c r="AR142" s="39"/>
      <c r="AS142" s="234"/>
      <c r="AT142" s="39"/>
    </row>
    <row r="143" spans="2:46" ht="13.5" customHeight="1" x14ac:dyDescent="0.15">
      <c r="B143" s="289" t="s">
        <v>94</v>
      </c>
      <c r="C143" s="27" t="s">
        <v>34</v>
      </c>
      <c r="D143" s="41"/>
      <c r="E143" s="57"/>
      <c r="F143" s="98">
        <v>29.950952000000001</v>
      </c>
      <c r="G143" s="98">
        <v>33.530135999999999</v>
      </c>
      <c r="H143" s="98">
        <v>0.95021385000000003</v>
      </c>
      <c r="I143" s="62">
        <v>0.97102546000000001</v>
      </c>
      <c r="J143" s="62">
        <v>6.4283705999999996E-2</v>
      </c>
      <c r="K143" s="63"/>
      <c r="L143" s="258"/>
      <c r="M143" s="258"/>
      <c r="N143" s="57"/>
      <c r="O143" s="28"/>
      <c r="P143" s="57"/>
      <c r="Q143" s="28"/>
      <c r="R143" s="133"/>
      <c r="S143" s="206"/>
      <c r="T143" s="289" t="s">
        <v>94</v>
      </c>
      <c r="U143" s="27" t="s">
        <v>34</v>
      </c>
      <c r="V143" s="41"/>
      <c r="W143" s="57"/>
      <c r="X143" s="98">
        <v>29.971240000000002</v>
      </c>
      <c r="Y143" s="98">
        <v>33.544046999999999</v>
      </c>
      <c r="Z143" s="98">
        <v>0.94991627999999995</v>
      </c>
      <c r="AA143" s="62">
        <v>0.97066889000000001</v>
      </c>
      <c r="AB143" s="62">
        <v>6.4514799999999997E-2</v>
      </c>
      <c r="AC143" s="63"/>
      <c r="AD143" s="258"/>
      <c r="AE143" s="258"/>
      <c r="AF143" s="57"/>
      <c r="AG143" s="28"/>
      <c r="AH143" s="57"/>
      <c r="AI143" s="28"/>
      <c r="AJ143" s="133"/>
      <c r="AK143" s="208"/>
      <c r="AL143" s="289" t="s">
        <v>94</v>
      </c>
      <c r="AM143" s="121">
        <f t="shared" si="14"/>
        <v>2.028800000000075E-2</v>
      </c>
      <c r="AN143" s="97">
        <f t="shared" si="15"/>
        <v>1.3911000000000229E-2</v>
      </c>
      <c r="AO143" s="97">
        <f t="shared" si="16"/>
        <v>-2.9757000000008027E-4</v>
      </c>
      <c r="AP143" s="97">
        <f t="shared" si="17"/>
        <v>-3.565700000000005E-4</v>
      </c>
      <c r="AQ143" s="122">
        <f t="shared" si="18"/>
        <v>2.3109400000000113E-4</v>
      </c>
      <c r="AR143" s="39"/>
      <c r="AS143" s="234"/>
      <c r="AT143" s="39"/>
    </row>
    <row r="144" spans="2:46" ht="13.5" customHeight="1" x14ac:dyDescent="0.15">
      <c r="B144" s="290"/>
      <c r="C144" s="29" t="s">
        <v>35</v>
      </c>
      <c r="D144" s="187"/>
      <c r="E144" s="58"/>
      <c r="F144" s="188">
        <v>34.297525</v>
      </c>
      <c r="G144" s="188">
        <v>37.554763000000001</v>
      </c>
      <c r="H144" s="188">
        <v>0.97857203000000004</v>
      </c>
      <c r="I144" s="64">
        <v>0.98633744000000001</v>
      </c>
      <c r="J144" s="64">
        <v>3.0714568000000001E-2</v>
      </c>
      <c r="K144" s="189"/>
      <c r="L144" s="259"/>
      <c r="M144" s="259"/>
      <c r="N144" s="58"/>
      <c r="O144" s="30"/>
      <c r="P144" s="58"/>
      <c r="Q144" s="30"/>
      <c r="R144" s="134"/>
      <c r="S144" s="206"/>
      <c r="T144" s="290"/>
      <c r="U144" s="29" t="s">
        <v>35</v>
      </c>
      <c r="V144" s="187"/>
      <c r="W144" s="58"/>
      <c r="X144" s="188">
        <v>34.241791999999997</v>
      </c>
      <c r="Y144" s="188">
        <v>37.517263</v>
      </c>
      <c r="Z144" s="188">
        <v>0.97853051999999996</v>
      </c>
      <c r="AA144" s="64">
        <v>0.98623848000000003</v>
      </c>
      <c r="AB144" s="64">
        <v>3.0673124E-2</v>
      </c>
      <c r="AC144" s="189"/>
      <c r="AD144" s="259"/>
      <c r="AE144" s="259"/>
      <c r="AF144" s="58"/>
      <c r="AG144" s="30"/>
      <c r="AH144" s="58"/>
      <c r="AI144" s="30"/>
      <c r="AJ144" s="134"/>
      <c r="AK144" s="208"/>
      <c r="AL144" s="290"/>
      <c r="AM144" s="88">
        <f t="shared" si="14"/>
        <v>-5.5733000000003585E-2</v>
      </c>
      <c r="AN144" s="123">
        <f t="shared" si="15"/>
        <v>-3.7500000000001421E-2</v>
      </c>
      <c r="AO144" s="123">
        <f t="shared" si="16"/>
        <v>-4.1510000000077873E-5</v>
      </c>
      <c r="AP144" s="123">
        <f t="shared" si="17"/>
        <v>-9.8959999999981285E-5</v>
      </c>
      <c r="AQ144" s="89">
        <f t="shared" si="18"/>
        <v>-4.1444000000001591E-5</v>
      </c>
      <c r="AR144" s="39"/>
      <c r="AS144" s="234"/>
      <c r="AT144" s="39"/>
    </row>
    <row r="145" spans="2:46" ht="13.5" customHeight="1" x14ac:dyDescent="0.15">
      <c r="B145" s="290"/>
      <c r="C145" s="29" t="s">
        <v>36</v>
      </c>
      <c r="D145" s="187"/>
      <c r="E145" s="58"/>
      <c r="F145" s="188">
        <v>39.758935000000001</v>
      </c>
      <c r="G145" s="188">
        <v>42.951284999999999</v>
      </c>
      <c r="H145" s="188">
        <v>0.99166098000000003</v>
      </c>
      <c r="I145" s="64">
        <v>0.99466695999999999</v>
      </c>
      <c r="J145" s="64">
        <v>1.1851857E-2</v>
      </c>
      <c r="K145" s="189"/>
      <c r="L145" s="259"/>
      <c r="M145" s="259"/>
      <c r="N145" s="58"/>
      <c r="O145" s="30"/>
      <c r="P145" s="58"/>
      <c r="Q145" s="30"/>
      <c r="R145" s="134"/>
      <c r="S145" s="206"/>
      <c r="T145" s="290"/>
      <c r="U145" s="29" t="s">
        <v>36</v>
      </c>
      <c r="V145" s="187"/>
      <c r="W145" s="58"/>
      <c r="X145" s="188">
        <v>39.724079000000003</v>
      </c>
      <c r="Y145" s="188">
        <v>42.918320000000001</v>
      </c>
      <c r="Z145" s="188">
        <v>0.99166051</v>
      </c>
      <c r="AA145" s="64">
        <v>0.99466485000000004</v>
      </c>
      <c r="AB145" s="64">
        <v>1.1866834E-2</v>
      </c>
      <c r="AC145" s="189"/>
      <c r="AD145" s="259"/>
      <c r="AE145" s="259"/>
      <c r="AF145" s="58"/>
      <c r="AG145" s="30"/>
      <c r="AH145" s="58"/>
      <c r="AI145" s="30"/>
      <c r="AJ145" s="134"/>
      <c r="AK145" s="208"/>
      <c r="AL145" s="290"/>
      <c r="AM145" s="88">
        <f t="shared" si="14"/>
        <v>-3.4855999999997778E-2</v>
      </c>
      <c r="AN145" s="123">
        <f t="shared" si="15"/>
        <v>-3.2964999999997247E-2</v>
      </c>
      <c r="AO145" s="123">
        <f t="shared" si="16"/>
        <v>-4.7000000003016851E-7</v>
      </c>
      <c r="AP145" s="123">
        <f t="shared" si="17"/>
        <v>-2.109999999944101E-6</v>
      </c>
      <c r="AQ145" s="89">
        <f t="shared" si="18"/>
        <v>1.4976999999999352E-5</v>
      </c>
      <c r="AR145" s="39"/>
      <c r="AS145" s="234"/>
      <c r="AT145" s="39"/>
    </row>
    <row r="146" spans="2:46" ht="13.5" customHeight="1" x14ac:dyDescent="0.15">
      <c r="B146" s="290"/>
      <c r="C146" s="29" t="s">
        <v>38</v>
      </c>
      <c r="D146" s="187"/>
      <c r="E146" s="58"/>
      <c r="F146" s="188">
        <v>43.613106999999999</v>
      </c>
      <c r="G146" s="188">
        <v>46.497587000000003</v>
      </c>
      <c r="H146" s="188">
        <v>0.99538886999999998</v>
      </c>
      <c r="I146" s="64">
        <v>0.99730218999999998</v>
      </c>
      <c r="J146" s="64">
        <v>5.3215329999999998E-3</v>
      </c>
      <c r="K146" s="189"/>
      <c r="L146" s="259"/>
      <c r="M146" s="259"/>
      <c r="N146" s="58"/>
      <c r="O146" s="30"/>
      <c r="P146" s="58"/>
      <c r="Q146" s="30"/>
      <c r="R146" s="134"/>
      <c r="S146" s="206"/>
      <c r="T146" s="290"/>
      <c r="U146" s="29" t="s">
        <v>38</v>
      </c>
      <c r="V146" s="187"/>
      <c r="W146" s="58"/>
      <c r="X146" s="188">
        <v>43.651376999999997</v>
      </c>
      <c r="Y146" s="188">
        <v>46.519153000000003</v>
      </c>
      <c r="Z146" s="188">
        <v>0.99538214000000003</v>
      </c>
      <c r="AA146" s="64">
        <v>0.99730772000000001</v>
      </c>
      <c r="AB146" s="64">
        <v>5.2764919999999998E-3</v>
      </c>
      <c r="AC146" s="189"/>
      <c r="AD146" s="259"/>
      <c r="AE146" s="259"/>
      <c r="AF146" s="58"/>
      <c r="AG146" s="30"/>
      <c r="AH146" s="58"/>
      <c r="AI146" s="30"/>
      <c r="AJ146" s="134"/>
      <c r="AK146" s="208"/>
      <c r="AL146" s="290"/>
      <c r="AM146" s="88">
        <f t="shared" si="14"/>
        <v>3.826999999999714E-2</v>
      </c>
      <c r="AN146" s="123">
        <f t="shared" si="15"/>
        <v>2.1565999999999974E-2</v>
      </c>
      <c r="AO146" s="123">
        <f t="shared" si="16"/>
        <v>-6.7299999999548277E-6</v>
      </c>
      <c r="AP146" s="123">
        <f t="shared" si="17"/>
        <v>5.5300000000313432E-6</v>
      </c>
      <c r="AQ146" s="89">
        <f t="shared" si="18"/>
        <v>-4.5041000000000005E-5</v>
      </c>
      <c r="AR146" s="39"/>
      <c r="AS146" s="234"/>
      <c r="AT146" s="39"/>
    </row>
    <row r="147" spans="2:46" ht="13.5" customHeight="1" thickBot="1" x14ac:dyDescent="0.2">
      <c r="B147" s="291"/>
      <c r="C147" s="29"/>
      <c r="D147" s="187"/>
      <c r="E147" s="58"/>
      <c r="F147" s="190"/>
      <c r="G147" s="190"/>
      <c r="H147" s="190"/>
      <c r="I147" s="58"/>
      <c r="J147" s="58"/>
      <c r="K147" s="189"/>
      <c r="L147" s="259"/>
      <c r="M147" s="259"/>
      <c r="N147" s="58"/>
      <c r="O147" s="30"/>
      <c r="P147" s="58"/>
      <c r="Q147" s="30"/>
      <c r="R147" s="185"/>
      <c r="S147" s="206"/>
      <c r="T147" s="291"/>
      <c r="U147" s="29"/>
      <c r="V147" s="187"/>
      <c r="W147" s="58"/>
      <c r="X147" s="190"/>
      <c r="Y147" s="190"/>
      <c r="Z147" s="190"/>
      <c r="AA147" s="58"/>
      <c r="AB147" s="58"/>
      <c r="AC147" s="189"/>
      <c r="AD147" s="259"/>
      <c r="AE147" s="259"/>
      <c r="AF147" s="58"/>
      <c r="AG147" s="30"/>
      <c r="AH147" s="58"/>
      <c r="AI147" s="30"/>
      <c r="AJ147" s="185"/>
      <c r="AK147" s="208"/>
      <c r="AL147" s="291"/>
      <c r="AM147" s="124" t="str">
        <f t="shared" si="14"/>
        <v/>
      </c>
      <c r="AN147" s="125" t="str">
        <f t="shared" si="15"/>
        <v/>
      </c>
      <c r="AO147" s="125" t="str">
        <f t="shared" si="16"/>
        <v/>
      </c>
      <c r="AP147" s="125" t="str">
        <f t="shared" si="17"/>
        <v/>
      </c>
      <c r="AQ147" s="126" t="str">
        <f t="shared" si="18"/>
        <v/>
      </c>
      <c r="AR147" s="39"/>
      <c r="AS147" s="234"/>
      <c r="AT147" s="39"/>
    </row>
    <row r="148" spans="2:46" ht="13.5" customHeight="1" x14ac:dyDescent="0.15">
      <c r="B148" s="289" t="s">
        <v>95</v>
      </c>
      <c r="C148" s="27" t="s">
        <v>34</v>
      </c>
      <c r="D148" s="41"/>
      <c r="E148" s="57"/>
      <c r="F148" s="98">
        <v>28.091464999999999</v>
      </c>
      <c r="G148" s="98">
        <v>32.520411000000003</v>
      </c>
      <c r="H148" s="98">
        <v>0.94369844000000003</v>
      </c>
      <c r="I148" s="62">
        <v>0.96340888999999996</v>
      </c>
      <c r="J148" s="62">
        <v>6.2893359999999995E-2</v>
      </c>
      <c r="K148" s="63"/>
      <c r="L148" s="258"/>
      <c r="M148" s="258"/>
      <c r="N148" s="57"/>
      <c r="O148" s="28"/>
      <c r="P148" s="57"/>
      <c r="Q148" s="28"/>
      <c r="R148" s="133"/>
      <c r="S148" s="206"/>
      <c r="T148" s="289" t="s">
        <v>95</v>
      </c>
      <c r="U148" s="27" t="s">
        <v>34</v>
      </c>
      <c r="V148" s="41"/>
      <c r="W148" s="57"/>
      <c r="X148" s="98">
        <v>28.169592999999999</v>
      </c>
      <c r="Y148" s="98">
        <v>32.575766999999999</v>
      </c>
      <c r="Z148" s="98">
        <v>0.94371210000000005</v>
      </c>
      <c r="AA148" s="62">
        <v>0.96375281999999995</v>
      </c>
      <c r="AB148" s="62">
        <v>6.2842620000000002E-2</v>
      </c>
      <c r="AC148" s="63"/>
      <c r="AD148" s="258"/>
      <c r="AE148" s="258"/>
      <c r="AF148" s="57"/>
      <c r="AG148" s="28"/>
      <c r="AH148" s="57"/>
      <c r="AI148" s="28"/>
      <c r="AJ148" s="133"/>
      <c r="AK148" s="208"/>
      <c r="AL148" s="289" t="s">
        <v>95</v>
      </c>
      <c r="AM148" s="121">
        <f t="shared" si="14"/>
        <v>7.8127999999999531E-2</v>
      </c>
      <c r="AN148" s="97">
        <f t="shared" si="15"/>
        <v>5.5355999999996186E-2</v>
      </c>
      <c r="AO148" s="97">
        <f t="shared" si="16"/>
        <v>1.3660000000026429E-5</v>
      </c>
      <c r="AP148" s="97">
        <f t="shared" si="17"/>
        <v>3.439299999999923E-4</v>
      </c>
      <c r="AQ148" s="122">
        <f t="shared" si="18"/>
        <v>-5.0739999999993568E-5</v>
      </c>
      <c r="AR148" s="39"/>
      <c r="AS148" s="234"/>
      <c r="AT148" s="39"/>
    </row>
    <row r="149" spans="2:46" ht="13.5" customHeight="1" x14ac:dyDescent="0.15">
      <c r="B149" s="290"/>
      <c r="C149" s="29" t="s">
        <v>35</v>
      </c>
      <c r="D149" s="187"/>
      <c r="E149" s="58"/>
      <c r="F149" s="188">
        <v>33.296998000000002</v>
      </c>
      <c r="G149" s="188">
        <v>37.046382999999999</v>
      </c>
      <c r="H149" s="188">
        <v>0.97734197</v>
      </c>
      <c r="I149" s="64">
        <v>0.98427107999999996</v>
      </c>
      <c r="J149" s="64">
        <v>2.6949503999999999E-2</v>
      </c>
      <c r="K149" s="189"/>
      <c r="L149" s="259"/>
      <c r="M149" s="259"/>
      <c r="N149" s="58"/>
      <c r="O149" s="30"/>
      <c r="P149" s="58"/>
      <c r="Q149" s="30"/>
      <c r="R149" s="134"/>
      <c r="S149" s="206"/>
      <c r="T149" s="290"/>
      <c r="U149" s="29" t="s">
        <v>35</v>
      </c>
      <c r="V149" s="187"/>
      <c r="W149" s="58"/>
      <c r="X149" s="188">
        <v>33.174115999999998</v>
      </c>
      <c r="Y149" s="188">
        <v>36.947360000000003</v>
      </c>
      <c r="Z149" s="188">
        <v>0.97745305000000005</v>
      </c>
      <c r="AA149" s="64">
        <v>0.98420335999999997</v>
      </c>
      <c r="AB149" s="64">
        <v>2.6924628999999999E-2</v>
      </c>
      <c r="AC149" s="189"/>
      <c r="AD149" s="259"/>
      <c r="AE149" s="259"/>
      <c r="AF149" s="58"/>
      <c r="AG149" s="30"/>
      <c r="AH149" s="58"/>
      <c r="AI149" s="30"/>
      <c r="AJ149" s="134"/>
      <c r="AK149" s="208"/>
      <c r="AL149" s="290"/>
      <c r="AM149" s="88">
        <f t="shared" si="14"/>
        <v>-0.12288200000000415</v>
      </c>
      <c r="AN149" s="123">
        <f t="shared" si="15"/>
        <v>-9.902299999999542E-2</v>
      </c>
      <c r="AO149" s="123">
        <f t="shared" si="16"/>
        <v>1.1108000000004115E-4</v>
      </c>
      <c r="AP149" s="123">
        <f t="shared" si="17"/>
        <v>-6.7719999999993341E-5</v>
      </c>
      <c r="AQ149" s="89">
        <f t="shared" si="18"/>
        <v>-2.4875000000000591E-5</v>
      </c>
      <c r="AR149" s="39"/>
      <c r="AS149" s="234"/>
      <c r="AT149" s="39"/>
    </row>
    <row r="150" spans="2:46" ht="13.5" customHeight="1" x14ac:dyDescent="0.15">
      <c r="B150" s="290"/>
      <c r="C150" s="29" t="s">
        <v>36</v>
      </c>
      <c r="D150" s="187"/>
      <c r="E150" s="58"/>
      <c r="F150" s="188">
        <v>39.139918999999999</v>
      </c>
      <c r="G150" s="188">
        <v>42.533496999999997</v>
      </c>
      <c r="H150" s="188">
        <v>0.99171575000000001</v>
      </c>
      <c r="I150" s="64">
        <v>0.99423452999999995</v>
      </c>
      <c r="J150" s="64">
        <v>1.0689755E-2</v>
      </c>
      <c r="K150" s="189"/>
      <c r="L150" s="259"/>
      <c r="M150" s="259"/>
      <c r="N150" s="58"/>
      <c r="O150" s="30"/>
      <c r="P150" s="58"/>
      <c r="Q150" s="30"/>
      <c r="R150" s="134"/>
      <c r="S150" s="206"/>
      <c r="T150" s="290"/>
      <c r="U150" s="29" t="s">
        <v>36</v>
      </c>
      <c r="V150" s="187"/>
      <c r="W150" s="58"/>
      <c r="X150" s="188">
        <v>39.231527999999997</v>
      </c>
      <c r="Y150" s="188">
        <v>42.593851999999998</v>
      </c>
      <c r="Z150" s="188">
        <v>0.99173719000000005</v>
      </c>
      <c r="AA150" s="64">
        <v>0.99427308000000003</v>
      </c>
      <c r="AB150" s="64">
        <v>1.062927E-2</v>
      </c>
      <c r="AC150" s="189"/>
      <c r="AD150" s="259"/>
      <c r="AE150" s="259"/>
      <c r="AF150" s="58"/>
      <c r="AG150" s="30"/>
      <c r="AH150" s="58"/>
      <c r="AI150" s="30"/>
      <c r="AJ150" s="134"/>
      <c r="AK150" s="208"/>
      <c r="AL150" s="290"/>
      <c r="AM150" s="88">
        <f t="shared" si="14"/>
        <v>9.1608999999998275E-2</v>
      </c>
      <c r="AN150" s="123">
        <f t="shared" si="15"/>
        <v>6.0355000000001269E-2</v>
      </c>
      <c r="AO150" s="123">
        <f t="shared" si="16"/>
        <v>2.1440000000039205E-5</v>
      </c>
      <c r="AP150" s="123">
        <f t="shared" si="17"/>
        <v>3.8550000000081575E-5</v>
      </c>
      <c r="AQ150" s="89">
        <f t="shared" si="18"/>
        <v>-6.0485000000000747E-5</v>
      </c>
      <c r="AR150" s="39"/>
      <c r="AS150" s="234"/>
      <c r="AT150" s="39"/>
    </row>
    <row r="151" spans="2:46" ht="13.5" customHeight="1" x14ac:dyDescent="0.15">
      <c r="B151" s="290"/>
      <c r="C151" s="29" t="s">
        <v>38</v>
      </c>
      <c r="D151" s="187"/>
      <c r="E151" s="58"/>
      <c r="F151" s="188">
        <v>43.646825999999997</v>
      </c>
      <c r="G151" s="188">
        <v>46.652340000000002</v>
      </c>
      <c r="H151" s="188">
        <v>0.99566874999999999</v>
      </c>
      <c r="I151" s="64">
        <v>0.99725741000000001</v>
      </c>
      <c r="J151" s="64">
        <v>4.4435626000000001E-3</v>
      </c>
      <c r="K151" s="189"/>
      <c r="L151" s="259"/>
      <c r="M151" s="259"/>
      <c r="N151" s="58"/>
      <c r="O151" s="30"/>
      <c r="P151" s="58"/>
      <c r="Q151" s="30"/>
      <c r="R151" s="134"/>
      <c r="S151" s="206"/>
      <c r="T151" s="290"/>
      <c r="U151" s="29" t="s">
        <v>38</v>
      </c>
      <c r="V151" s="187"/>
      <c r="W151" s="58"/>
      <c r="X151" s="188">
        <v>43.667371000000003</v>
      </c>
      <c r="Y151" s="188">
        <v>46.649124</v>
      </c>
      <c r="Z151" s="188">
        <v>0.99566571999999998</v>
      </c>
      <c r="AA151" s="64">
        <v>0.99725125000000003</v>
      </c>
      <c r="AB151" s="64">
        <v>4.3687327E-3</v>
      </c>
      <c r="AC151" s="189"/>
      <c r="AD151" s="259"/>
      <c r="AE151" s="259"/>
      <c r="AF151" s="58"/>
      <c r="AG151" s="30"/>
      <c r="AH151" s="58"/>
      <c r="AI151" s="30"/>
      <c r="AJ151" s="134"/>
      <c r="AK151" s="208"/>
      <c r="AL151" s="290"/>
      <c r="AM151" s="88">
        <f t="shared" si="14"/>
        <v>2.0545000000005587E-2</v>
      </c>
      <c r="AN151" s="123">
        <f t="shared" si="15"/>
        <v>-3.216000000001884E-3</v>
      </c>
      <c r="AO151" s="123">
        <f t="shared" si="16"/>
        <v>-3.0300000000149652E-6</v>
      </c>
      <c r="AP151" s="123">
        <f t="shared" si="17"/>
        <v>-6.1599999999772947E-6</v>
      </c>
      <c r="AQ151" s="89">
        <f t="shared" si="18"/>
        <v>-7.4829900000000088E-5</v>
      </c>
      <c r="AR151" s="39"/>
      <c r="AS151" s="234"/>
      <c r="AT151" s="39"/>
    </row>
    <row r="152" spans="2:46" ht="13.5" customHeight="1" thickBot="1" x14ac:dyDescent="0.2">
      <c r="B152" s="291"/>
      <c r="C152" s="29"/>
      <c r="D152" s="187"/>
      <c r="E152" s="58"/>
      <c r="F152" s="190"/>
      <c r="G152" s="190"/>
      <c r="H152" s="190"/>
      <c r="I152" s="58"/>
      <c r="J152" s="58"/>
      <c r="K152" s="189"/>
      <c r="L152" s="259"/>
      <c r="M152" s="259"/>
      <c r="N152" s="58"/>
      <c r="O152" s="30"/>
      <c r="P152" s="58"/>
      <c r="Q152" s="30"/>
      <c r="R152" s="185"/>
      <c r="S152" s="206"/>
      <c r="T152" s="291"/>
      <c r="U152" s="29"/>
      <c r="V152" s="187"/>
      <c r="W152" s="58"/>
      <c r="X152" s="190"/>
      <c r="Y152" s="190"/>
      <c r="Z152" s="190"/>
      <c r="AA152" s="58"/>
      <c r="AB152" s="58"/>
      <c r="AC152" s="189"/>
      <c r="AD152" s="259"/>
      <c r="AE152" s="259"/>
      <c r="AF152" s="58"/>
      <c r="AG152" s="30"/>
      <c r="AH152" s="58"/>
      <c r="AI152" s="30"/>
      <c r="AJ152" s="185"/>
      <c r="AK152" s="208"/>
      <c r="AL152" s="291"/>
      <c r="AM152" s="124" t="str">
        <f t="shared" si="14"/>
        <v/>
      </c>
      <c r="AN152" s="125" t="str">
        <f t="shared" si="15"/>
        <v/>
      </c>
      <c r="AO152" s="125" t="str">
        <f t="shared" si="16"/>
        <v/>
      </c>
      <c r="AP152" s="125" t="str">
        <f t="shared" si="17"/>
        <v/>
      </c>
      <c r="AQ152" s="126" t="str">
        <f t="shared" si="18"/>
        <v/>
      </c>
      <c r="AR152" s="39"/>
      <c r="AS152" s="234"/>
      <c r="AT152" s="39"/>
    </row>
    <row r="153" spans="2:46" ht="13.5" customHeight="1" x14ac:dyDescent="0.15">
      <c r="B153" s="289" t="s">
        <v>96</v>
      </c>
      <c r="C153" s="27" t="s">
        <v>34</v>
      </c>
      <c r="D153" s="41"/>
      <c r="E153" s="57"/>
      <c r="F153" s="98">
        <v>29.014938999999998</v>
      </c>
      <c r="G153" s="98">
        <v>33.064194999999998</v>
      </c>
      <c r="H153" s="98">
        <v>0.94059594999999996</v>
      </c>
      <c r="I153" s="62">
        <v>0.96839030000000004</v>
      </c>
      <c r="J153" s="62">
        <v>5.761836E-2</v>
      </c>
      <c r="K153" s="63"/>
      <c r="L153" s="258"/>
      <c r="M153" s="258"/>
      <c r="N153" s="57"/>
      <c r="O153" s="28"/>
      <c r="P153" s="57"/>
      <c r="Q153" s="28"/>
      <c r="R153" s="133"/>
      <c r="S153" s="206"/>
      <c r="T153" s="289" t="s">
        <v>96</v>
      </c>
      <c r="U153" s="27" t="s">
        <v>34</v>
      </c>
      <c r="V153" s="41"/>
      <c r="W153" s="57"/>
      <c r="X153" s="98">
        <v>29.009253000000001</v>
      </c>
      <c r="Y153" s="98">
        <v>33.047046000000002</v>
      </c>
      <c r="Z153" s="98">
        <v>0.94031770999999997</v>
      </c>
      <c r="AA153" s="62">
        <v>0.96828477000000002</v>
      </c>
      <c r="AB153" s="62">
        <v>5.8129550000000002E-2</v>
      </c>
      <c r="AC153" s="63"/>
      <c r="AD153" s="258"/>
      <c r="AE153" s="258"/>
      <c r="AF153" s="57"/>
      <c r="AG153" s="28"/>
      <c r="AH153" s="57"/>
      <c r="AI153" s="28"/>
      <c r="AJ153" s="133"/>
      <c r="AK153" s="208"/>
      <c r="AL153" s="289" t="s">
        <v>96</v>
      </c>
      <c r="AM153" s="121">
        <f t="shared" si="14"/>
        <v>-5.6859999999971933E-3</v>
      </c>
      <c r="AN153" s="97">
        <f t="shared" si="15"/>
        <v>-1.7148999999996306E-2</v>
      </c>
      <c r="AO153" s="97">
        <f t="shared" si="16"/>
        <v>-2.7823999999998517E-4</v>
      </c>
      <c r="AP153" s="97">
        <f t="shared" si="17"/>
        <v>-1.0553000000002033E-4</v>
      </c>
      <c r="AQ153" s="122">
        <f t="shared" si="18"/>
        <v>5.1119000000000164E-4</v>
      </c>
      <c r="AR153" s="39"/>
      <c r="AS153" s="234"/>
      <c r="AT153" s="39"/>
    </row>
    <row r="154" spans="2:46" ht="13.5" customHeight="1" x14ac:dyDescent="0.15">
      <c r="B154" s="290"/>
      <c r="C154" s="29" t="s">
        <v>35</v>
      </c>
      <c r="D154" s="187"/>
      <c r="E154" s="58"/>
      <c r="F154" s="188">
        <v>33.608530000000002</v>
      </c>
      <c r="G154" s="188">
        <v>37.182192999999998</v>
      </c>
      <c r="H154" s="188">
        <v>0.97457755000000001</v>
      </c>
      <c r="I154" s="64">
        <v>0.98446416000000003</v>
      </c>
      <c r="J154" s="64">
        <v>2.5864188E-2</v>
      </c>
      <c r="K154" s="189"/>
      <c r="L154" s="259"/>
      <c r="M154" s="259"/>
      <c r="N154" s="58"/>
      <c r="O154" s="30"/>
      <c r="P154" s="58"/>
      <c r="Q154" s="30"/>
      <c r="R154" s="134"/>
      <c r="S154" s="206"/>
      <c r="T154" s="290"/>
      <c r="U154" s="29" t="s">
        <v>35</v>
      </c>
      <c r="V154" s="187"/>
      <c r="W154" s="58"/>
      <c r="X154" s="188">
        <v>33.599747000000001</v>
      </c>
      <c r="Y154" s="188">
        <v>37.176322999999996</v>
      </c>
      <c r="Z154" s="188">
        <v>0.97468661999999995</v>
      </c>
      <c r="AA154" s="64">
        <v>0.98451562999999997</v>
      </c>
      <c r="AB154" s="64">
        <v>2.5772798999999999E-2</v>
      </c>
      <c r="AC154" s="189"/>
      <c r="AD154" s="259"/>
      <c r="AE154" s="259"/>
      <c r="AF154" s="58"/>
      <c r="AG154" s="30"/>
      <c r="AH154" s="58"/>
      <c r="AI154" s="30"/>
      <c r="AJ154" s="134"/>
      <c r="AK154" s="208"/>
      <c r="AL154" s="290"/>
      <c r="AM154" s="88">
        <f t="shared" si="14"/>
        <v>-8.7830000000010955E-3</v>
      </c>
      <c r="AN154" s="123">
        <f t="shared" si="15"/>
        <v>-5.8700000000015962E-3</v>
      </c>
      <c r="AO154" s="123">
        <f t="shared" si="16"/>
        <v>1.0906999999993339E-4</v>
      </c>
      <c r="AP154" s="123">
        <f t="shared" si="17"/>
        <v>5.1469999999942395E-5</v>
      </c>
      <c r="AQ154" s="89">
        <f t="shared" si="18"/>
        <v>-9.1389000000000747E-5</v>
      </c>
      <c r="AR154" s="39"/>
      <c r="AS154" s="234"/>
      <c r="AT154" s="39"/>
    </row>
    <row r="155" spans="2:46" ht="13.5" customHeight="1" x14ac:dyDescent="0.15">
      <c r="B155" s="290"/>
      <c r="C155" s="29" t="s">
        <v>36</v>
      </c>
      <c r="D155" s="187"/>
      <c r="E155" s="58"/>
      <c r="F155" s="188">
        <v>39.175626000000001</v>
      </c>
      <c r="G155" s="188">
        <v>42.546225999999997</v>
      </c>
      <c r="H155" s="188">
        <v>0.99067181999999998</v>
      </c>
      <c r="I155" s="64">
        <v>0.99371935</v>
      </c>
      <c r="J155" s="64">
        <v>1.0026184E-2</v>
      </c>
      <c r="K155" s="189"/>
      <c r="L155" s="259"/>
      <c r="M155" s="259"/>
      <c r="N155" s="58"/>
      <c r="O155" s="30"/>
      <c r="P155" s="58"/>
      <c r="Q155" s="30"/>
      <c r="R155" s="134"/>
      <c r="S155" s="206"/>
      <c r="T155" s="290"/>
      <c r="U155" s="29" t="s">
        <v>36</v>
      </c>
      <c r="V155" s="187"/>
      <c r="W155" s="58"/>
      <c r="X155" s="188">
        <v>39.243665</v>
      </c>
      <c r="Y155" s="188">
        <v>42.600154000000003</v>
      </c>
      <c r="Z155" s="188">
        <v>0.99067432</v>
      </c>
      <c r="AA155" s="64">
        <v>0.99376249999999999</v>
      </c>
      <c r="AB155" s="64">
        <v>9.9991339999999998E-3</v>
      </c>
      <c r="AC155" s="189"/>
      <c r="AD155" s="259"/>
      <c r="AE155" s="259"/>
      <c r="AF155" s="58"/>
      <c r="AG155" s="30"/>
      <c r="AH155" s="58"/>
      <c r="AI155" s="30"/>
      <c r="AJ155" s="134"/>
      <c r="AK155" s="208"/>
      <c r="AL155" s="290"/>
      <c r="AM155" s="88">
        <f t="shared" si="14"/>
        <v>6.803899999999885E-2</v>
      </c>
      <c r="AN155" s="123">
        <f t="shared" si="15"/>
        <v>5.3928000000006193E-2</v>
      </c>
      <c r="AO155" s="123">
        <f t="shared" si="16"/>
        <v>2.500000000016378E-6</v>
      </c>
      <c r="AP155" s="123">
        <f t="shared" si="17"/>
        <v>4.3149999999991806E-5</v>
      </c>
      <c r="AQ155" s="89">
        <f t="shared" si="18"/>
        <v>-2.7050000000000685E-5</v>
      </c>
      <c r="AR155" s="39"/>
      <c r="AS155" s="234"/>
      <c r="AT155" s="39"/>
    </row>
    <row r="156" spans="2:46" ht="13.5" customHeight="1" x14ac:dyDescent="0.15">
      <c r="B156" s="290"/>
      <c r="C156" s="29" t="s">
        <v>38</v>
      </c>
      <c r="D156" s="187"/>
      <c r="E156" s="58"/>
      <c r="F156" s="188">
        <v>43.655133999999997</v>
      </c>
      <c r="G156" s="188">
        <v>46.666738000000002</v>
      </c>
      <c r="H156" s="188">
        <v>0.99535996000000004</v>
      </c>
      <c r="I156" s="64">
        <v>0.99698220999999998</v>
      </c>
      <c r="J156" s="64">
        <v>3.9829206999999998E-3</v>
      </c>
      <c r="K156" s="189"/>
      <c r="L156" s="259"/>
      <c r="M156" s="259"/>
      <c r="N156" s="58"/>
      <c r="O156" s="30"/>
      <c r="P156" s="58"/>
      <c r="Q156" s="30"/>
      <c r="R156" s="134"/>
      <c r="S156" s="206"/>
      <c r="T156" s="290"/>
      <c r="U156" s="29" t="s">
        <v>38</v>
      </c>
      <c r="V156" s="187"/>
      <c r="W156" s="58"/>
      <c r="X156" s="188">
        <v>43.684930000000001</v>
      </c>
      <c r="Y156" s="188">
        <v>46.676090000000002</v>
      </c>
      <c r="Z156" s="188">
        <v>0.99535313000000003</v>
      </c>
      <c r="AA156" s="64">
        <v>0.99699163000000002</v>
      </c>
      <c r="AB156" s="64">
        <v>3.9662020000000003E-3</v>
      </c>
      <c r="AC156" s="189"/>
      <c r="AD156" s="259"/>
      <c r="AE156" s="259"/>
      <c r="AF156" s="58"/>
      <c r="AG156" s="30"/>
      <c r="AH156" s="58"/>
      <c r="AI156" s="30"/>
      <c r="AJ156" s="134"/>
      <c r="AK156" s="208"/>
      <c r="AL156" s="290"/>
      <c r="AM156" s="88">
        <f t="shared" si="14"/>
        <v>2.9796000000004597E-2</v>
      </c>
      <c r="AN156" s="123">
        <f t="shared" si="15"/>
        <v>9.3519999999998049E-3</v>
      </c>
      <c r="AO156" s="123">
        <f t="shared" si="16"/>
        <v>-6.8300000000132144E-6</v>
      </c>
      <c r="AP156" s="123">
        <f t="shared" si="17"/>
        <v>9.4200000000377315E-6</v>
      </c>
      <c r="AQ156" s="89">
        <f t="shared" si="18"/>
        <v>-1.6718699999999573E-5</v>
      </c>
      <c r="AR156" s="39"/>
      <c r="AS156" s="234"/>
      <c r="AT156" s="39"/>
    </row>
    <row r="157" spans="2:46" ht="13.5" customHeight="1" thickBot="1" x14ac:dyDescent="0.2">
      <c r="B157" s="291"/>
      <c r="C157" s="29"/>
      <c r="D157" s="187"/>
      <c r="E157" s="58"/>
      <c r="F157" s="190"/>
      <c r="G157" s="190"/>
      <c r="H157" s="190"/>
      <c r="I157" s="58"/>
      <c r="J157" s="58"/>
      <c r="K157" s="189"/>
      <c r="L157" s="259"/>
      <c r="M157" s="259"/>
      <c r="N157" s="58"/>
      <c r="O157" s="30"/>
      <c r="P157" s="58"/>
      <c r="Q157" s="30"/>
      <c r="R157" s="185"/>
      <c r="S157" s="206"/>
      <c r="T157" s="291"/>
      <c r="U157" s="29"/>
      <c r="V157" s="187"/>
      <c r="W157" s="58"/>
      <c r="X157" s="190"/>
      <c r="Y157" s="190"/>
      <c r="Z157" s="190"/>
      <c r="AA157" s="58"/>
      <c r="AB157" s="58"/>
      <c r="AC157" s="189"/>
      <c r="AD157" s="259"/>
      <c r="AE157" s="259"/>
      <c r="AF157" s="58"/>
      <c r="AG157" s="30"/>
      <c r="AH157" s="58"/>
      <c r="AI157" s="30"/>
      <c r="AJ157" s="185"/>
      <c r="AK157" s="208"/>
      <c r="AL157" s="291"/>
      <c r="AM157" s="124" t="str">
        <f t="shared" si="14"/>
        <v/>
      </c>
      <c r="AN157" s="125" t="str">
        <f t="shared" si="15"/>
        <v/>
      </c>
      <c r="AO157" s="125" t="str">
        <f t="shared" si="16"/>
        <v/>
      </c>
      <c r="AP157" s="125" t="str">
        <f t="shared" si="17"/>
        <v/>
      </c>
      <c r="AQ157" s="126" t="str">
        <f t="shared" si="18"/>
        <v/>
      </c>
      <c r="AR157" s="39"/>
      <c r="AS157" s="234"/>
      <c r="AT157" s="39"/>
    </row>
    <row r="158" spans="2:46" ht="13.5" customHeight="1" x14ac:dyDescent="0.15">
      <c r="B158" s="289" t="s">
        <v>97</v>
      </c>
      <c r="C158" s="27" t="s">
        <v>34</v>
      </c>
      <c r="D158" s="41"/>
      <c r="E158" s="57"/>
      <c r="F158" s="98">
        <v>28.651301</v>
      </c>
      <c r="G158" s="98">
        <v>32.357357999999998</v>
      </c>
      <c r="H158" s="98">
        <v>0.94046549000000002</v>
      </c>
      <c r="I158" s="62">
        <v>0.96510985000000005</v>
      </c>
      <c r="J158" s="62">
        <v>5.8323989999999999E-2</v>
      </c>
      <c r="K158" s="63"/>
      <c r="L158" s="258"/>
      <c r="M158" s="258"/>
      <c r="N158" s="57"/>
      <c r="O158" s="28"/>
      <c r="P158" s="57"/>
      <c r="Q158" s="28"/>
      <c r="R158" s="133"/>
      <c r="S158" s="206"/>
      <c r="T158" s="289" t="s">
        <v>97</v>
      </c>
      <c r="U158" s="27" t="s">
        <v>34</v>
      </c>
      <c r="V158" s="41"/>
      <c r="W158" s="57"/>
      <c r="X158" s="98">
        <v>28.651261999999999</v>
      </c>
      <c r="Y158" s="98">
        <v>32.348998000000002</v>
      </c>
      <c r="Z158" s="98">
        <v>0.94043199</v>
      </c>
      <c r="AA158" s="62">
        <v>0.96499796999999998</v>
      </c>
      <c r="AB158" s="62">
        <v>5.8106895999999998E-2</v>
      </c>
      <c r="AC158" s="63"/>
      <c r="AD158" s="258"/>
      <c r="AE158" s="258"/>
      <c r="AF158" s="57"/>
      <c r="AG158" s="28"/>
      <c r="AH158" s="57"/>
      <c r="AI158" s="28"/>
      <c r="AJ158" s="133"/>
      <c r="AK158" s="208"/>
      <c r="AL158" s="289" t="s">
        <v>97</v>
      </c>
      <c r="AM158" s="121">
        <f t="shared" si="14"/>
        <v>-3.9000000001010449E-5</v>
      </c>
      <c r="AN158" s="97">
        <f t="shared" si="15"/>
        <v>-8.3599999999961483E-3</v>
      </c>
      <c r="AO158" s="97">
        <f t="shared" si="16"/>
        <v>-3.3500000000019625E-5</v>
      </c>
      <c r="AP158" s="97">
        <f t="shared" si="17"/>
        <v>-1.1188000000006415E-4</v>
      </c>
      <c r="AQ158" s="122">
        <f t="shared" si="18"/>
        <v>-2.1709400000000101E-4</v>
      </c>
      <c r="AR158" s="39"/>
      <c r="AS158" s="234"/>
      <c r="AT158" s="39"/>
    </row>
    <row r="159" spans="2:46" ht="13.5" customHeight="1" x14ac:dyDescent="0.15">
      <c r="B159" s="290"/>
      <c r="C159" s="29" t="s">
        <v>35</v>
      </c>
      <c r="D159" s="187"/>
      <c r="E159" s="58"/>
      <c r="F159" s="188">
        <v>33.397779999999997</v>
      </c>
      <c r="G159" s="188">
        <v>36.771500000000003</v>
      </c>
      <c r="H159" s="188">
        <v>0.97491832</v>
      </c>
      <c r="I159" s="64">
        <v>0.98395049999999995</v>
      </c>
      <c r="J159" s="64">
        <v>2.4802523E-2</v>
      </c>
      <c r="K159" s="189"/>
      <c r="L159" s="259"/>
      <c r="M159" s="259"/>
      <c r="N159" s="58"/>
      <c r="O159" s="30"/>
      <c r="P159" s="58"/>
      <c r="Q159" s="30"/>
      <c r="R159" s="134"/>
      <c r="S159" s="206"/>
      <c r="T159" s="290"/>
      <c r="U159" s="29" t="s">
        <v>35</v>
      </c>
      <c r="V159" s="187"/>
      <c r="W159" s="58"/>
      <c r="X159" s="188">
        <v>33.415488000000003</v>
      </c>
      <c r="Y159" s="188">
        <v>36.779152000000003</v>
      </c>
      <c r="Z159" s="188">
        <v>0.97496358000000005</v>
      </c>
      <c r="AA159" s="64">
        <v>0.98398010999999996</v>
      </c>
      <c r="AB159" s="64">
        <v>2.4739396E-2</v>
      </c>
      <c r="AC159" s="189"/>
      <c r="AD159" s="259"/>
      <c r="AE159" s="259"/>
      <c r="AF159" s="58"/>
      <c r="AG159" s="30"/>
      <c r="AH159" s="58"/>
      <c r="AI159" s="30"/>
      <c r="AJ159" s="134"/>
      <c r="AK159" s="208"/>
      <c r="AL159" s="290"/>
      <c r="AM159" s="88">
        <f t="shared" si="14"/>
        <v>1.7708000000006052E-2</v>
      </c>
      <c r="AN159" s="123">
        <f t="shared" si="15"/>
        <v>7.6520000000002142E-3</v>
      </c>
      <c r="AO159" s="123">
        <f t="shared" si="16"/>
        <v>4.5260000000046929E-5</v>
      </c>
      <c r="AP159" s="123">
        <f t="shared" si="17"/>
        <v>2.9610000000013237E-5</v>
      </c>
      <c r="AQ159" s="89">
        <f t="shared" si="18"/>
        <v>-6.3126999999999628E-5</v>
      </c>
      <c r="AR159" s="39"/>
      <c r="AS159" s="234"/>
      <c r="AT159" s="39"/>
    </row>
    <row r="160" spans="2:46" ht="13.5" customHeight="1" x14ac:dyDescent="0.15">
      <c r="B160" s="290"/>
      <c r="C160" s="29" t="s">
        <v>36</v>
      </c>
      <c r="D160" s="187"/>
      <c r="E160" s="58"/>
      <c r="F160" s="188">
        <v>39.017004</v>
      </c>
      <c r="G160" s="188">
        <v>42.302745000000002</v>
      </c>
      <c r="H160" s="188">
        <v>0.99058451000000003</v>
      </c>
      <c r="I160" s="64">
        <v>0.99361783999999997</v>
      </c>
      <c r="J160" s="64">
        <v>8.8751139999999999E-3</v>
      </c>
      <c r="K160" s="189"/>
      <c r="L160" s="259"/>
      <c r="M160" s="259"/>
      <c r="N160" s="58"/>
      <c r="O160" s="30"/>
      <c r="P160" s="58"/>
      <c r="Q160" s="30"/>
      <c r="R160" s="134"/>
      <c r="S160" s="206"/>
      <c r="T160" s="290"/>
      <c r="U160" s="29" t="s">
        <v>36</v>
      </c>
      <c r="V160" s="187"/>
      <c r="W160" s="58"/>
      <c r="X160" s="188">
        <v>38.973821000000001</v>
      </c>
      <c r="Y160" s="188">
        <v>42.275793</v>
      </c>
      <c r="Z160" s="188">
        <v>0.99054991999999997</v>
      </c>
      <c r="AA160" s="64">
        <v>0.99356352000000003</v>
      </c>
      <c r="AB160" s="64">
        <v>8.8705099999999999E-3</v>
      </c>
      <c r="AC160" s="189"/>
      <c r="AD160" s="259"/>
      <c r="AE160" s="259"/>
      <c r="AF160" s="58"/>
      <c r="AG160" s="30"/>
      <c r="AH160" s="58"/>
      <c r="AI160" s="30"/>
      <c r="AJ160" s="134"/>
      <c r="AK160" s="208"/>
      <c r="AL160" s="290"/>
      <c r="AM160" s="88">
        <f t="shared" si="14"/>
        <v>-4.3182999999999083E-2</v>
      </c>
      <c r="AN160" s="123">
        <f t="shared" si="15"/>
        <v>-2.6952000000001419E-2</v>
      </c>
      <c r="AO160" s="123">
        <f t="shared" si="16"/>
        <v>-3.459000000005652E-5</v>
      </c>
      <c r="AP160" s="123">
        <f t="shared" si="17"/>
        <v>-5.4319999999941082E-5</v>
      </c>
      <c r="AQ160" s="89">
        <f t="shared" si="18"/>
        <v>-4.6040000000000664E-6</v>
      </c>
      <c r="AR160" s="39"/>
      <c r="AS160" s="234"/>
      <c r="AT160" s="39"/>
    </row>
    <row r="161" spans="2:46" ht="13.5" customHeight="1" x14ac:dyDescent="0.15">
      <c r="B161" s="290"/>
      <c r="C161" s="29" t="s">
        <v>38</v>
      </c>
      <c r="D161" s="187"/>
      <c r="E161" s="58"/>
      <c r="F161" s="188">
        <v>42.981335000000001</v>
      </c>
      <c r="G161" s="188">
        <v>45.939183</v>
      </c>
      <c r="H161" s="188">
        <v>0.99512840000000002</v>
      </c>
      <c r="I161" s="64">
        <v>0.99685005000000004</v>
      </c>
      <c r="J161" s="64">
        <v>4.0962244E-3</v>
      </c>
      <c r="K161" s="189"/>
      <c r="L161" s="259"/>
      <c r="M161" s="259"/>
      <c r="N161" s="58"/>
      <c r="O161" s="30"/>
      <c r="P161" s="58"/>
      <c r="Q161" s="30"/>
      <c r="R161" s="134"/>
      <c r="S161" s="206"/>
      <c r="T161" s="290"/>
      <c r="U161" s="29" t="s">
        <v>38</v>
      </c>
      <c r="V161" s="187"/>
      <c r="W161" s="58"/>
      <c r="X161" s="188">
        <v>42.975299</v>
      </c>
      <c r="Y161" s="188">
        <v>45.900635999999999</v>
      </c>
      <c r="Z161" s="188">
        <v>0.99513753000000005</v>
      </c>
      <c r="AA161" s="64">
        <v>0.99683133999999995</v>
      </c>
      <c r="AB161" s="64">
        <v>4.0642669999999999E-3</v>
      </c>
      <c r="AC161" s="189"/>
      <c r="AD161" s="259"/>
      <c r="AE161" s="259"/>
      <c r="AF161" s="58"/>
      <c r="AG161" s="30"/>
      <c r="AH161" s="58"/>
      <c r="AI161" s="30"/>
      <c r="AJ161" s="134"/>
      <c r="AK161" s="208"/>
      <c r="AL161" s="290"/>
      <c r="AM161" s="88">
        <f t="shared" ref="AM161:AM224" si="19">IF(OR(X161="",F161=""),"",X161-F161)</f>
        <v>-6.0360000000017067E-3</v>
      </c>
      <c r="AN161" s="123">
        <f t="shared" ref="AN161:AN224" si="20">IF(OR(Y161="",G161=""),"",Y161-G161)</f>
        <v>-3.8547000000001219E-2</v>
      </c>
      <c r="AO161" s="123">
        <f t="shared" ref="AO161:AO224" si="21">IF(OR(Z161="",H161=""),"",Z161-H161)</f>
        <v>9.1300000000238413E-6</v>
      </c>
      <c r="AP161" s="123">
        <f t="shared" ref="AP161:AP224" si="22">IF(OR(AA161="",I161=""),"",AA161-I161)</f>
        <v>-1.8710000000088378E-5</v>
      </c>
      <c r="AQ161" s="89">
        <f t="shared" ref="AQ161:AQ224" si="23">IF(OR(AB161="",J161=""),"",AB161-J161)</f>
        <v>-3.1957400000000129E-5</v>
      </c>
      <c r="AR161" s="39"/>
      <c r="AS161" s="234"/>
      <c r="AT161" s="39"/>
    </row>
    <row r="162" spans="2:46" ht="13.5" customHeight="1" thickBot="1" x14ac:dyDescent="0.2">
      <c r="B162" s="291"/>
      <c r="C162" s="29"/>
      <c r="D162" s="187"/>
      <c r="E162" s="58"/>
      <c r="F162" s="190"/>
      <c r="G162" s="190"/>
      <c r="H162" s="190"/>
      <c r="I162" s="58"/>
      <c r="J162" s="58"/>
      <c r="K162" s="189"/>
      <c r="L162" s="259"/>
      <c r="M162" s="259"/>
      <c r="N162" s="58"/>
      <c r="O162" s="30"/>
      <c r="P162" s="58"/>
      <c r="Q162" s="30"/>
      <c r="R162" s="185"/>
      <c r="S162" s="206"/>
      <c r="T162" s="291"/>
      <c r="U162" s="29"/>
      <c r="V162" s="187"/>
      <c r="W162" s="58"/>
      <c r="X162" s="190"/>
      <c r="Y162" s="190"/>
      <c r="Z162" s="190"/>
      <c r="AA162" s="58"/>
      <c r="AB162" s="58"/>
      <c r="AC162" s="189"/>
      <c r="AD162" s="259"/>
      <c r="AE162" s="259"/>
      <c r="AF162" s="58"/>
      <c r="AG162" s="30"/>
      <c r="AH162" s="58"/>
      <c r="AI162" s="30"/>
      <c r="AJ162" s="185"/>
      <c r="AK162" s="208"/>
      <c r="AL162" s="291"/>
      <c r="AM162" s="124" t="str">
        <f t="shared" si="19"/>
        <v/>
      </c>
      <c r="AN162" s="125" t="str">
        <f t="shared" si="20"/>
        <v/>
      </c>
      <c r="AO162" s="125" t="str">
        <f t="shared" si="21"/>
        <v/>
      </c>
      <c r="AP162" s="125" t="str">
        <f t="shared" si="22"/>
        <v/>
      </c>
      <c r="AQ162" s="126" t="str">
        <f t="shared" si="23"/>
        <v/>
      </c>
      <c r="AR162" s="39"/>
      <c r="AS162" s="234"/>
      <c r="AT162" s="39"/>
    </row>
    <row r="163" spans="2:46" ht="13.5" customHeight="1" x14ac:dyDescent="0.15">
      <c r="B163" s="289" t="s">
        <v>98</v>
      </c>
      <c r="C163" s="27" t="s">
        <v>34</v>
      </c>
      <c r="D163" s="41"/>
      <c r="E163" s="57"/>
      <c r="F163" s="98">
        <v>28.617581000000001</v>
      </c>
      <c r="G163" s="98">
        <v>33.03707</v>
      </c>
      <c r="H163" s="98">
        <v>0.94589875999999995</v>
      </c>
      <c r="I163" s="62">
        <v>0.96660948999999996</v>
      </c>
      <c r="J163" s="62">
        <v>6.3767210000000005E-2</v>
      </c>
      <c r="K163" s="63"/>
      <c r="L163" s="258"/>
      <c r="M163" s="258"/>
      <c r="N163" s="57"/>
      <c r="O163" s="28"/>
      <c r="P163" s="57"/>
      <c r="Q163" s="28"/>
      <c r="R163" s="133"/>
      <c r="S163" s="206"/>
      <c r="T163" s="289" t="s">
        <v>98</v>
      </c>
      <c r="U163" s="27" t="s">
        <v>34</v>
      </c>
      <c r="V163" s="41"/>
      <c r="W163" s="57"/>
      <c r="X163" s="98">
        <v>28.70778</v>
      </c>
      <c r="Y163" s="98">
        <v>33.107053000000001</v>
      </c>
      <c r="Z163" s="98">
        <v>0.94576784000000003</v>
      </c>
      <c r="AA163" s="62">
        <v>0.96703123999999996</v>
      </c>
      <c r="AB163" s="62">
        <v>6.4150390000000002E-2</v>
      </c>
      <c r="AC163" s="63"/>
      <c r="AD163" s="258"/>
      <c r="AE163" s="258"/>
      <c r="AF163" s="57"/>
      <c r="AG163" s="28"/>
      <c r="AH163" s="57"/>
      <c r="AI163" s="28"/>
      <c r="AJ163" s="133"/>
      <c r="AK163" s="208"/>
      <c r="AL163" s="289" t="s">
        <v>98</v>
      </c>
      <c r="AM163" s="121">
        <f t="shared" si="19"/>
        <v>9.0198999999998364E-2</v>
      </c>
      <c r="AN163" s="97">
        <f t="shared" si="20"/>
        <v>6.9983000000000573E-2</v>
      </c>
      <c r="AO163" s="97">
        <f t="shared" si="21"/>
        <v>-1.3091999999992332E-4</v>
      </c>
      <c r="AP163" s="97">
        <f t="shared" si="22"/>
        <v>4.2174999999999851E-4</v>
      </c>
      <c r="AQ163" s="122">
        <f t="shared" si="23"/>
        <v>3.8317999999999686E-4</v>
      </c>
      <c r="AR163" s="39"/>
      <c r="AS163" s="234"/>
      <c r="AT163" s="39"/>
    </row>
    <row r="164" spans="2:46" ht="13.5" customHeight="1" x14ac:dyDescent="0.15">
      <c r="B164" s="290"/>
      <c r="C164" s="29" t="s">
        <v>35</v>
      </c>
      <c r="D164" s="187"/>
      <c r="E164" s="58"/>
      <c r="F164" s="188">
        <v>33.833340999999997</v>
      </c>
      <c r="G164" s="188">
        <v>37.543382999999999</v>
      </c>
      <c r="H164" s="188">
        <v>0.97789618</v>
      </c>
      <c r="I164" s="64">
        <v>0.98534683000000001</v>
      </c>
      <c r="J164" s="64">
        <v>2.8164688E-2</v>
      </c>
      <c r="K164" s="189"/>
      <c r="L164" s="259"/>
      <c r="M164" s="259"/>
      <c r="N164" s="58"/>
      <c r="O164" s="30"/>
      <c r="P164" s="58"/>
      <c r="Q164" s="30"/>
      <c r="R164" s="134"/>
      <c r="S164" s="206"/>
      <c r="T164" s="290"/>
      <c r="U164" s="29" t="s">
        <v>35</v>
      </c>
      <c r="V164" s="187"/>
      <c r="W164" s="58"/>
      <c r="X164" s="188">
        <v>33.800539999999998</v>
      </c>
      <c r="Y164" s="188">
        <v>37.513544000000003</v>
      </c>
      <c r="Z164" s="188">
        <v>0.97783430999999998</v>
      </c>
      <c r="AA164" s="64">
        <v>0.98537008000000004</v>
      </c>
      <c r="AB164" s="64">
        <v>2.8228330999999999E-2</v>
      </c>
      <c r="AC164" s="189"/>
      <c r="AD164" s="259"/>
      <c r="AE164" s="259"/>
      <c r="AF164" s="58"/>
      <c r="AG164" s="30"/>
      <c r="AH164" s="58"/>
      <c r="AI164" s="30"/>
      <c r="AJ164" s="134"/>
      <c r="AK164" s="208"/>
      <c r="AL164" s="290"/>
      <c r="AM164" s="88">
        <f t="shared" si="19"/>
        <v>-3.2800999999999192E-2</v>
      </c>
      <c r="AN164" s="123">
        <f t="shared" si="20"/>
        <v>-2.9838999999995508E-2</v>
      </c>
      <c r="AO164" s="123">
        <f t="shared" si="21"/>
        <v>-6.1870000000019409E-5</v>
      </c>
      <c r="AP164" s="123">
        <f t="shared" si="22"/>
        <v>2.3250000000030191E-5</v>
      </c>
      <c r="AQ164" s="89">
        <f t="shared" si="23"/>
        <v>6.3642999999998645E-5</v>
      </c>
      <c r="AR164" s="39"/>
      <c r="AS164" s="234"/>
      <c r="AT164" s="39"/>
    </row>
    <row r="165" spans="2:46" ht="13.5" customHeight="1" x14ac:dyDescent="0.15">
      <c r="B165" s="290"/>
      <c r="C165" s="29" t="s">
        <v>36</v>
      </c>
      <c r="D165" s="187"/>
      <c r="E165" s="58"/>
      <c r="F165" s="188">
        <v>39.334747999999998</v>
      </c>
      <c r="G165" s="188">
        <v>42.695214999999997</v>
      </c>
      <c r="H165" s="188">
        <v>0.99170550999999996</v>
      </c>
      <c r="I165" s="64">
        <v>0.99436811999999997</v>
      </c>
      <c r="J165" s="64">
        <v>1.1910382000000001E-2</v>
      </c>
      <c r="K165" s="189"/>
      <c r="L165" s="259"/>
      <c r="M165" s="259"/>
      <c r="N165" s="58"/>
      <c r="O165" s="30"/>
      <c r="P165" s="58"/>
      <c r="Q165" s="30"/>
      <c r="R165" s="134"/>
      <c r="S165" s="206"/>
      <c r="T165" s="290"/>
      <c r="U165" s="29" t="s">
        <v>36</v>
      </c>
      <c r="V165" s="187"/>
      <c r="W165" s="58"/>
      <c r="X165" s="188">
        <v>39.376449999999998</v>
      </c>
      <c r="Y165" s="188">
        <v>42.741511000000003</v>
      </c>
      <c r="Z165" s="188">
        <v>0.99172523999999995</v>
      </c>
      <c r="AA165" s="64">
        <v>0.99444701999999996</v>
      </c>
      <c r="AB165" s="64">
        <v>1.183767E-2</v>
      </c>
      <c r="AC165" s="189"/>
      <c r="AD165" s="259"/>
      <c r="AE165" s="259"/>
      <c r="AF165" s="58"/>
      <c r="AG165" s="30"/>
      <c r="AH165" s="58"/>
      <c r="AI165" s="30"/>
      <c r="AJ165" s="134"/>
      <c r="AK165" s="208"/>
      <c r="AL165" s="290"/>
      <c r="AM165" s="88">
        <f t="shared" si="19"/>
        <v>4.1702000000000794E-2</v>
      </c>
      <c r="AN165" s="123">
        <f t="shared" si="20"/>
        <v>4.6296000000005222E-2</v>
      </c>
      <c r="AO165" s="123">
        <f t="shared" si="21"/>
        <v>1.9729999999995584E-5</v>
      </c>
      <c r="AP165" s="123">
        <f t="shared" si="22"/>
        <v>7.8899999999992865E-5</v>
      </c>
      <c r="AQ165" s="89">
        <f t="shared" si="23"/>
        <v>-7.2712000000000818E-5</v>
      </c>
      <c r="AR165" s="39"/>
      <c r="AS165" s="234"/>
      <c r="AT165" s="39"/>
    </row>
    <row r="166" spans="2:46" ht="13.5" customHeight="1" x14ac:dyDescent="0.15">
      <c r="B166" s="290"/>
      <c r="C166" s="29" t="s">
        <v>38</v>
      </c>
      <c r="D166" s="187"/>
      <c r="E166" s="58"/>
      <c r="F166" s="188">
        <v>43.542290000000001</v>
      </c>
      <c r="G166" s="188">
        <v>46.477302000000002</v>
      </c>
      <c r="H166" s="188">
        <v>0.99538636000000003</v>
      </c>
      <c r="I166" s="64">
        <v>0.99726904999999999</v>
      </c>
      <c r="J166" s="64">
        <v>5.4872087000000002E-3</v>
      </c>
      <c r="K166" s="189"/>
      <c r="L166" s="259"/>
      <c r="M166" s="259"/>
      <c r="N166" s="58"/>
      <c r="O166" s="30"/>
      <c r="P166" s="58"/>
      <c r="Q166" s="30"/>
      <c r="R166" s="134"/>
      <c r="S166" s="206"/>
      <c r="T166" s="290"/>
      <c r="U166" s="29" t="s">
        <v>38</v>
      </c>
      <c r="V166" s="187"/>
      <c r="W166" s="58"/>
      <c r="X166" s="188">
        <v>43.561889000000001</v>
      </c>
      <c r="Y166" s="188">
        <v>46.452139000000003</v>
      </c>
      <c r="Z166" s="188">
        <v>0.99539542000000003</v>
      </c>
      <c r="AA166" s="64">
        <v>0.99726972000000003</v>
      </c>
      <c r="AB166" s="64">
        <v>5.4296429999999996E-3</v>
      </c>
      <c r="AC166" s="189"/>
      <c r="AD166" s="259"/>
      <c r="AE166" s="259"/>
      <c r="AF166" s="58"/>
      <c r="AG166" s="30"/>
      <c r="AH166" s="58"/>
      <c r="AI166" s="30"/>
      <c r="AJ166" s="134"/>
      <c r="AK166" s="208"/>
      <c r="AL166" s="290"/>
      <c r="AM166" s="88">
        <f t="shared" si="19"/>
        <v>1.9598999999999478E-2</v>
      </c>
      <c r="AN166" s="123">
        <f t="shared" si="20"/>
        <v>-2.5162999999999158E-2</v>
      </c>
      <c r="AO166" s="123">
        <f t="shared" si="21"/>
        <v>9.060000000005175E-6</v>
      </c>
      <c r="AP166" s="123">
        <f t="shared" si="22"/>
        <v>6.7000000003591964E-7</v>
      </c>
      <c r="AQ166" s="89">
        <f t="shared" si="23"/>
        <v>-5.7565700000000546E-5</v>
      </c>
      <c r="AR166" s="39"/>
      <c r="AS166" s="234"/>
      <c r="AT166" s="39"/>
    </row>
    <row r="167" spans="2:46" ht="13.5" customHeight="1" thickBot="1" x14ac:dyDescent="0.2">
      <c r="B167" s="291"/>
      <c r="C167" s="29"/>
      <c r="D167" s="187"/>
      <c r="E167" s="58"/>
      <c r="F167" s="190"/>
      <c r="G167" s="190"/>
      <c r="H167" s="190"/>
      <c r="I167" s="58"/>
      <c r="J167" s="58"/>
      <c r="K167" s="189"/>
      <c r="L167" s="259"/>
      <c r="M167" s="259"/>
      <c r="N167" s="58"/>
      <c r="O167" s="30"/>
      <c r="P167" s="58"/>
      <c r="Q167" s="30"/>
      <c r="R167" s="185"/>
      <c r="S167" s="206"/>
      <c r="T167" s="291"/>
      <c r="U167" s="29"/>
      <c r="V167" s="187"/>
      <c r="W167" s="58"/>
      <c r="X167" s="190"/>
      <c r="Y167" s="190"/>
      <c r="Z167" s="190"/>
      <c r="AA167" s="58"/>
      <c r="AB167" s="58"/>
      <c r="AC167" s="189"/>
      <c r="AD167" s="259"/>
      <c r="AE167" s="259"/>
      <c r="AF167" s="58"/>
      <c r="AG167" s="30"/>
      <c r="AH167" s="58"/>
      <c r="AI167" s="30"/>
      <c r="AJ167" s="185"/>
      <c r="AK167" s="208"/>
      <c r="AL167" s="291"/>
      <c r="AM167" s="124" t="str">
        <f t="shared" si="19"/>
        <v/>
      </c>
      <c r="AN167" s="125" t="str">
        <f t="shared" si="20"/>
        <v/>
      </c>
      <c r="AO167" s="125" t="str">
        <f t="shared" si="21"/>
        <v/>
      </c>
      <c r="AP167" s="125" t="str">
        <f t="shared" si="22"/>
        <v/>
      </c>
      <c r="AQ167" s="126" t="str">
        <f t="shared" si="23"/>
        <v/>
      </c>
      <c r="AR167" s="39"/>
      <c r="AS167" s="234"/>
      <c r="AT167" s="39"/>
    </row>
    <row r="168" spans="2:46" ht="13.5" customHeight="1" x14ac:dyDescent="0.15">
      <c r="B168" s="289" t="s">
        <v>99</v>
      </c>
      <c r="C168" s="27" t="s">
        <v>34</v>
      </c>
      <c r="D168" s="41"/>
      <c r="E168" s="57"/>
      <c r="F168" s="98">
        <v>29.548573000000001</v>
      </c>
      <c r="G168" s="98">
        <v>33.255135000000003</v>
      </c>
      <c r="H168" s="98">
        <v>0.94494898999999999</v>
      </c>
      <c r="I168" s="62">
        <v>0.96977084999999996</v>
      </c>
      <c r="J168" s="62">
        <v>5.8156847999999997E-2</v>
      </c>
      <c r="K168" s="63"/>
      <c r="L168" s="258"/>
      <c r="M168" s="258"/>
      <c r="N168" s="57"/>
      <c r="O168" s="28"/>
      <c r="P168" s="57"/>
      <c r="Q168" s="28"/>
      <c r="R168" s="133"/>
      <c r="S168" s="206"/>
      <c r="T168" s="289" t="s">
        <v>99</v>
      </c>
      <c r="U168" s="27" t="s">
        <v>34</v>
      </c>
      <c r="V168" s="41"/>
      <c r="W168" s="57"/>
      <c r="X168" s="98">
        <v>29.532091000000001</v>
      </c>
      <c r="Y168" s="98">
        <v>33.241143999999998</v>
      </c>
      <c r="Z168" s="98">
        <v>0.94480797000000005</v>
      </c>
      <c r="AA168" s="62">
        <v>0.96932225000000005</v>
      </c>
      <c r="AB168" s="62">
        <v>5.8100447E-2</v>
      </c>
      <c r="AC168" s="63"/>
      <c r="AD168" s="258"/>
      <c r="AE168" s="258"/>
      <c r="AF168" s="57"/>
      <c r="AG168" s="28"/>
      <c r="AH168" s="57"/>
      <c r="AI168" s="28"/>
      <c r="AJ168" s="133"/>
      <c r="AK168" s="208"/>
      <c r="AL168" s="289" t="s">
        <v>99</v>
      </c>
      <c r="AM168" s="121">
        <f t="shared" si="19"/>
        <v>-1.6481999999999886E-2</v>
      </c>
      <c r="AN168" s="97">
        <f t="shared" si="20"/>
        <v>-1.3991000000004306E-2</v>
      </c>
      <c r="AO168" s="97">
        <f t="shared" si="21"/>
        <v>-1.410199999999362E-4</v>
      </c>
      <c r="AP168" s="97">
        <f t="shared" si="22"/>
        <v>-4.4859999999991018E-4</v>
      </c>
      <c r="AQ168" s="122">
        <f t="shared" si="23"/>
        <v>-5.6400999999997592E-5</v>
      </c>
      <c r="AR168" s="39"/>
      <c r="AS168" s="234"/>
      <c r="AT168" s="39"/>
    </row>
    <row r="169" spans="2:46" ht="13.5" customHeight="1" x14ac:dyDescent="0.15">
      <c r="B169" s="290"/>
      <c r="C169" s="29" t="s">
        <v>35</v>
      </c>
      <c r="D169" s="187"/>
      <c r="E169" s="58"/>
      <c r="F169" s="188">
        <v>34.300566000000003</v>
      </c>
      <c r="G169" s="188">
        <v>37.596375999999999</v>
      </c>
      <c r="H169" s="188">
        <v>0.97633893999999999</v>
      </c>
      <c r="I169" s="64">
        <v>0.98591008000000002</v>
      </c>
      <c r="J169" s="64">
        <v>2.6170341E-2</v>
      </c>
      <c r="K169" s="189"/>
      <c r="L169" s="259"/>
      <c r="M169" s="259"/>
      <c r="N169" s="58"/>
      <c r="O169" s="30"/>
      <c r="P169" s="58"/>
      <c r="Q169" s="30"/>
      <c r="R169" s="134"/>
      <c r="S169" s="206"/>
      <c r="T169" s="290"/>
      <c r="U169" s="29" t="s">
        <v>35</v>
      </c>
      <c r="V169" s="187"/>
      <c r="W169" s="58"/>
      <c r="X169" s="188">
        <v>34.283217</v>
      </c>
      <c r="Y169" s="188">
        <v>37.594752999999997</v>
      </c>
      <c r="Z169" s="188">
        <v>0.97633882000000005</v>
      </c>
      <c r="AA169" s="64">
        <v>0.98586355999999997</v>
      </c>
      <c r="AB169" s="64">
        <v>2.6102018000000001E-2</v>
      </c>
      <c r="AC169" s="189"/>
      <c r="AD169" s="259"/>
      <c r="AE169" s="259"/>
      <c r="AF169" s="58"/>
      <c r="AG169" s="30"/>
      <c r="AH169" s="58"/>
      <c r="AI169" s="30"/>
      <c r="AJ169" s="134"/>
      <c r="AK169" s="208"/>
      <c r="AL169" s="290"/>
      <c r="AM169" s="88">
        <f t="shared" si="19"/>
        <v>-1.7349000000002945E-2</v>
      </c>
      <c r="AN169" s="123">
        <f t="shared" si="20"/>
        <v>-1.6230000000021505E-3</v>
      </c>
      <c r="AO169" s="123">
        <f t="shared" si="21"/>
        <v>-1.199999999368373E-7</v>
      </c>
      <c r="AP169" s="123">
        <f t="shared" si="22"/>
        <v>-4.6520000000049855E-5</v>
      </c>
      <c r="AQ169" s="89">
        <f t="shared" si="23"/>
        <v>-6.8322999999998607E-5</v>
      </c>
      <c r="AR169" s="39"/>
      <c r="AS169" s="234"/>
      <c r="AT169" s="39"/>
    </row>
    <row r="170" spans="2:46" ht="13.5" customHeight="1" x14ac:dyDescent="0.15">
      <c r="B170" s="290"/>
      <c r="C170" s="29" t="s">
        <v>36</v>
      </c>
      <c r="D170" s="187"/>
      <c r="E170" s="58"/>
      <c r="F170" s="188">
        <v>39.387976999999999</v>
      </c>
      <c r="G170" s="188">
        <v>42.604931000000001</v>
      </c>
      <c r="H170" s="188">
        <v>0.99092062000000003</v>
      </c>
      <c r="I170" s="64">
        <v>0.99432578999999999</v>
      </c>
      <c r="J170" s="64">
        <v>1.0271926000000001E-2</v>
      </c>
      <c r="K170" s="189"/>
      <c r="L170" s="259"/>
      <c r="M170" s="259"/>
      <c r="N170" s="58"/>
      <c r="O170" s="30"/>
      <c r="P170" s="58"/>
      <c r="Q170" s="30"/>
      <c r="R170" s="134"/>
      <c r="S170" s="206"/>
      <c r="T170" s="290"/>
      <c r="U170" s="29" t="s">
        <v>36</v>
      </c>
      <c r="V170" s="187"/>
      <c r="W170" s="58"/>
      <c r="X170" s="188">
        <v>39.391379999999998</v>
      </c>
      <c r="Y170" s="188">
        <v>42.631529</v>
      </c>
      <c r="Z170" s="188">
        <v>0.99090184999999997</v>
      </c>
      <c r="AA170" s="64">
        <v>0.99433795999999997</v>
      </c>
      <c r="AB170" s="64">
        <v>1.0306417E-2</v>
      </c>
      <c r="AC170" s="189"/>
      <c r="AD170" s="259"/>
      <c r="AE170" s="259"/>
      <c r="AF170" s="58"/>
      <c r="AG170" s="30"/>
      <c r="AH170" s="58"/>
      <c r="AI170" s="30"/>
      <c r="AJ170" s="134"/>
      <c r="AK170" s="208"/>
      <c r="AL170" s="290"/>
      <c r="AM170" s="88">
        <f t="shared" si="19"/>
        <v>3.4029999999987126E-3</v>
      </c>
      <c r="AN170" s="123">
        <f t="shared" si="20"/>
        <v>2.65979999999999E-2</v>
      </c>
      <c r="AO170" s="123">
        <f t="shared" si="21"/>
        <v>-1.8770000000056797E-5</v>
      </c>
      <c r="AP170" s="123">
        <f t="shared" si="22"/>
        <v>1.2169999999978032E-5</v>
      </c>
      <c r="AQ170" s="89">
        <f t="shared" si="23"/>
        <v>3.4490999999999342E-5</v>
      </c>
      <c r="AR170" s="39"/>
      <c r="AS170" s="234"/>
      <c r="AT170" s="39"/>
    </row>
    <row r="171" spans="2:46" ht="13.5" customHeight="1" x14ac:dyDescent="0.15">
      <c r="B171" s="290"/>
      <c r="C171" s="29" t="s">
        <v>38</v>
      </c>
      <c r="D171" s="187"/>
      <c r="E171" s="58"/>
      <c r="F171" s="188">
        <v>42.890236000000002</v>
      </c>
      <c r="G171" s="188">
        <v>45.839005</v>
      </c>
      <c r="H171" s="188">
        <v>0.99504574000000001</v>
      </c>
      <c r="I171" s="64">
        <v>0.99709835999999996</v>
      </c>
      <c r="J171" s="64">
        <v>4.9940419999999998E-3</v>
      </c>
      <c r="K171" s="189"/>
      <c r="L171" s="259"/>
      <c r="M171" s="259"/>
      <c r="N171" s="58"/>
      <c r="O171" s="30"/>
      <c r="P171" s="58"/>
      <c r="Q171" s="30"/>
      <c r="R171" s="134"/>
      <c r="S171" s="206"/>
      <c r="T171" s="290"/>
      <c r="U171" s="29" t="s">
        <v>38</v>
      </c>
      <c r="V171" s="187"/>
      <c r="W171" s="58"/>
      <c r="X171" s="188">
        <v>42.911065999999998</v>
      </c>
      <c r="Y171" s="188">
        <v>45.847740000000002</v>
      </c>
      <c r="Z171" s="188">
        <v>0.99504954000000001</v>
      </c>
      <c r="AA171" s="64">
        <v>0.99709985999999995</v>
      </c>
      <c r="AB171" s="64">
        <v>4.9596509999999998E-3</v>
      </c>
      <c r="AC171" s="189"/>
      <c r="AD171" s="259"/>
      <c r="AE171" s="259"/>
      <c r="AF171" s="58"/>
      <c r="AG171" s="30"/>
      <c r="AH171" s="58"/>
      <c r="AI171" s="30"/>
      <c r="AJ171" s="134"/>
      <c r="AK171" s="208"/>
      <c r="AL171" s="290"/>
      <c r="AM171" s="88">
        <f t="shared" si="19"/>
        <v>2.0829999999996573E-2</v>
      </c>
      <c r="AN171" s="123">
        <f t="shared" si="20"/>
        <v>8.7350000000014916E-3</v>
      </c>
      <c r="AO171" s="123">
        <f t="shared" si="21"/>
        <v>3.7999999999982492E-6</v>
      </c>
      <c r="AP171" s="123">
        <f t="shared" si="22"/>
        <v>1.4999999999876223E-6</v>
      </c>
      <c r="AQ171" s="89">
        <f t="shared" si="23"/>
        <v>-3.4390999999999936E-5</v>
      </c>
      <c r="AR171" s="39"/>
      <c r="AS171" s="234"/>
      <c r="AT171" s="39"/>
    </row>
    <row r="172" spans="2:46" ht="13.5" customHeight="1" thickBot="1" x14ac:dyDescent="0.2">
      <c r="B172" s="291"/>
      <c r="C172" s="29"/>
      <c r="D172" s="187"/>
      <c r="E172" s="58"/>
      <c r="F172" s="190"/>
      <c r="G172" s="190"/>
      <c r="H172" s="190"/>
      <c r="I172" s="58"/>
      <c r="J172" s="58"/>
      <c r="K172" s="189"/>
      <c r="L172" s="259"/>
      <c r="M172" s="259"/>
      <c r="N172" s="58"/>
      <c r="O172" s="30"/>
      <c r="P172" s="58"/>
      <c r="Q172" s="30"/>
      <c r="R172" s="185"/>
      <c r="S172" s="206"/>
      <c r="T172" s="291"/>
      <c r="U172" s="29"/>
      <c r="V172" s="187"/>
      <c r="W172" s="58"/>
      <c r="X172" s="190"/>
      <c r="Y172" s="190"/>
      <c r="Z172" s="190"/>
      <c r="AA172" s="58"/>
      <c r="AB172" s="58"/>
      <c r="AC172" s="189"/>
      <c r="AD172" s="259"/>
      <c r="AE172" s="259"/>
      <c r="AF172" s="58"/>
      <c r="AG172" s="30"/>
      <c r="AH172" s="58"/>
      <c r="AI172" s="30"/>
      <c r="AJ172" s="185"/>
      <c r="AK172" s="208"/>
      <c r="AL172" s="291"/>
      <c r="AM172" s="124" t="str">
        <f t="shared" si="19"/>
        <v/>
      </c>
      <c r="AN172" s="125" t="str">
        <f t="shared" si="20"/>
        <v/>
      </c>
      <c r="AO172" s="125" t="str">
        <f t="shared" si="21"/>
        <v/>
      </c>
      <c r="AP172" s="125" t="str">
        <f t="shared" si="22"/>
        <v/>
      </c>
      <c r="AQ172" s="126" t="str">
        <f t="shared" si="23"/>
        <v/>
      </c>
      <c r="AR172" s="39"/>
      <c r="AS172" s="234"/>
      <c r="AT172" s="39"/>
    </row>
    <row r="173" spans="2:46" ht="13.5" customHeight="1" x14ac:dyDescent="0.15">
      <c r="B173" s="289" t="s">
        <v>100</v>
      </c>
      <c r="C173" s="27" t="s">
        <v>34</v>
      </c>
      <c r="D173" s="41"/>
      <c r="E173" s="57"/>
      <c r="F173" s="98">
        <v>28.695468999999999</v>
      </c>
      <c r="G173" s="98">
        <v>33.012208999999999</v>
      </c>
      <c r="H173" s="98">
        <v>0.94137789999999999</v>
      </c>
      <c r="I173" s="62">
        <v>0.96601678000000002</v>
      </c>
      <c r="J173" s="62">
        <v>6.691532E-2</v>
      </c>
      <c r="K173" s="63"/>
      <c r="L173" s="258"/>
      <c r="M173" s="258"/>
      <c r="N173" s="57"/>
      <c r="O173" s="28"/>
      <c r="P173" s="57"/>
      <c r="Q173" s="28"/>
      <c r="R173" s="133"/>
      <c r="S173" s="206"/>
      <c r="T173" s="289" t="s">
        <v>100</v>
      </c>
      <c r="U173" s="27" t="s">
        <v>34</v>
      </c>
      <c r="V173" s="41"/>
      <c r="W173" s="57"/>
      <c r="X173" s="98">
        <v>28.737532999999999</v>
      </c>
      <c r="Y173" s="98">
        <v>33.044519999999999</v>
      </c>
      <c r="Z173" s="98">
        <v>0.94139883000000002</v>
      </c>
      <c r="AA173" s="62">
        <v>0.96663933999999996</v>
      </c>
      <c r="AB173" s="62">
        <v>6.7792920000000007E-2</v>
      </c>
      <c r="AC173" s="63"/>
      <c r="AD173" s="258"/>
      <c r="AE173" s="258"/>
      <c r="AF173" s="57"/>
      <c r="AG173" s="28"/>
      <c r="AH173" s="57"/>
      <c r="AI173" s="28"/>
      <c r="AJ173" s="133"/>
      <c r="AK173" s="208"/>
      <c r="AL173" s="289" t="s">
        <v>100</v>
      </c>
      <c r="AM173" s="121">
        <f t="shared" si="19"/>
        <v>4.2063999999999879E-2</v>
      </c>
      <c r="AN173" s="97">
        <f t="shared" si="20"/>
        <v>3.2310999999999979E-2</v>
      </c>
      <c r="AO173" s="97">
        <f t="shared" si="21"/>
        <v>2.0930000000030091E-5</v>
      </c>
      <c r="AP173" s="97">
        <f t="shared" si="22"/>
        <v>6.2255999999993872E-4</v>
      </c>
      <c r="AQ173" s="122">
        <f t="shared" si="23"/>
        <v>8.7760000000000615E-4</v>
      </c>
      <c r="AR173" s="39"/>
      <c r="AS173" s="234"/>
      <c r="AT173" s="39"/>
    </row>
    <row r="174" spans="2:46" ht="13.5" customHeight="1" x14ac:dyDescent="0.15">
      <c r="B174" s="290"/>
      <c r="C174" s="29" t="s">
        <v>35</v>
      </c>
      <c r="D174" s="187"/>
      <c r="E174" s="58"/>
      <c r="F174" s="188">
        <v>33.824916000000002</v>
      </c>
      <c r="G174" s="188">
        <v>37.422505999999998</v>
      </c>
      <c r="H174" s="188">
        <v>0.97707801000000005</v>
      </c>
      <c r="I174" s="64">
        <v>0.98512595999999997</v>
      </c>
      <c r="J174" s="64">
        <v>2.9370061999999999E-2</v>
      </c>
      <c r="K174" s="189"/>
      <c r="L174" s="259"/>
      <c r="M174" s="259"/>
      <c r="N174" s="58"/>
      <c r="O174" s="30"/>
      <c r="P174" s="58"/>
      <c r="Q174" s="30"/>
      <c r="R174" s="134"/>
      <c r="S174" s="206"/>
      <c r="T174" s="290"/>
      <c r="U174" s="29" t="s">
        <v>35</v>
      </c>
      <c r="V174" s="187"/>
      <c r="W174" s="58"/>
      <c r="X174" s="188">
        <v>33.788207999999997</v>
      </c>
      <c r="Y174" s="188">
        <v>37.386817000000001</v>
      </c>
      <c r="Z174" s="188">
        <v>0.97709385000000004</v>
      </c>
      <c r="AA174" s="64">
        <v>0.98514763999999999</v>
      </c>
      <c r="AB174" s="64">
        <v>2.9143454999999999E-2</v>
      </c>
      <c r="AC174" s="189"/>
      <c r="AD174" s="259"/>
      <c r="AE174" s="259"/>
      <c r="AF174" s="58"/>
      <c r="AG174" s="30"/>
      <c r="AH174" s="58"/>
      <c r="AI174" s="30"/>
      <c r="AJ174" s="134"/>
      <c r="AK174" s="208"/>
      <c r="AL174" s="290"/>
      <c r="AM174" s="88">
        <f t="shared" si="19"/>
        <v>-3.6708000000004404E-2</v>
      </c>
      <c r="AN174" s="123">
        <f t="shared" si="20"/>
        <v>-3.5688999999997861E-2</v>
      </c>
      <c r="AO174" s="123">
        <f t="shared" si="21"/>
        <v>1.5839999999989196E-5</v>
      </c>
      <c r="AP174" s="123">
        <f t="shared" si="22"/>
        <v>2.1680000000023902E-5</v>
      </c>
      <c r="AQ174" s="89">
        <f t="shared" si="23"/>
        <v>-2.266070000000002E-4</v>
      </c>
      <c r="AR174" s="39"/>
      <c r="AS174" s="234"/>
      <c r="AT174" s="39"/>
    </row>
    <row r="175" spans="2:46" ht="13.5" customHeight="1" x14ac:dyDescent="0.15">
      <c r="B175" s="290"/>
      <c r="C175" s="29" t="s">
        <v>36</v>
      </c>
      <c r="D175" s="187"/>
      <c r="E175" s="58"/>
      <c r="F175" s="188">
        <v>39.370460999999999</v>
      </c>
      <c r="G175" s="188">
        <v>42.572079000000002</v>
      </c>
      <c r="H175" s="188">
        <v>0.99129915000000002</v>
      </c>
      <c r="I175" s="64">
        <v>0.99426049999999999</v>
      </c>
      <c r="J175" s="64">
        <v>1.1924125000000001E-2</v>
      </c>
      <c r="K175" s="189"/>
      <c r="L175" s="259"/>
      <c r="M175" s="259"/>
      <c r="N175" s="58"/>
      <c r="O175" s="30"/>
      <c r="P175" s="58"/>
      <c r="Q175" s="30"/>
      <c r="R175" s="134"/>
      <c r="S175" s="206"/>
      <c r="T175" s="290"/>
      <c r="U175" s="29" t="s">
        <v>36</v>
      </c>
      <c r="V175" s="187"/>
      <c r="W175" s="58"/>
      <c r="X175" s="188">
        <v>39.435153999999997</v>
      </c>
      <c r="Y175" s="188">
        <v>42.638770999999998</v>
      </c>
      <c r="Z175" s="188">
        <v>0.99131004</v>
      </c>
      <c r="AA175" s="64">
        <v>0.99429473999999995</v>
      </c>
      <c r="AB175" s="64">
        <v>1.1859751999999999E-2</v>
      </c>
      <c r="AC175" s="189"/>
      <c r="AD175" s="259"/>
      <c r="AE175" s="259"/>
      <c r="AF175" s="58"/>
      <c r="AG175" s="30"/>
      <c r="AH175" s="58"/>
      <c r="AI175" s="30"/>
      <c r="AJ175" s="134"/>
      <c r="AK175" s="208"/>
      <c r="AL175" s="290"/>
      <c r="AM175" s="88">
        <f t="shared" si="19"/>
        <v>6.4692999999998335E-2</v>
      </c>
      <c r="AN175" s="123">
        <f t="shared" si="20"/>
        <v>6.6691999999996199E-2</v>
      </c>
      <c r="AO175" s="123">
        <f t="shared" si="21"/>
        <v>1.0889999999985633E-5</v>
      </c>
      <c r="AP175" s="123">
        <f t="shared" si="22"/>
        <v>3.4239999999963189E-5</v>
      </c>
      <c r="AQ175" s="89">
        <f t="shared" si="23"/>
        <v>-6.4373000000001249E-5</v>
      </c>
      <c r="AR175" s="39"/>
      <c r="AS175" s="234"/>
      <c r="AT175" s="39"/>
    </row>
    <row r="176" spans="2:46" ht="13.5" customHeight="1" x14ac:dyDescent="0.15">
      <c r="B176" s="290"/>
      <c r="C176" s="29" t="s">
        <v>38</v>
      </c>
      <c r="D176" s="187"/>
      <c r="E176" s="58"/>
      <c r="F176" s="188">
        <v>43.159531999999999</v>
      </c>
      <c r="G176" s="188">
        <v>45.973916000000003</v>
      </c>
      <c r="H176" s="188">
        <v>0.99504535999999999</v>
      </c>
      <c r="I176" s="64">
        <v>0.99705969999999999</v>
      </c>
      <c r="J176" s="64">
        <v>5.7659690000000001E-3</v>
      </c>
      <c r="K176" s="189"/>
      <c r="L176" s="259"/>
      <c r="M176" s="259"/>
      <c r="N176" s="58"/>
      <c r="O176" s="30"/>
      <c r="P176" s="58"/>
      <c r="Q176" s="30"/>
      <c r="R176" s="134"/>
      <c r="S176" s="206"/>
      <c r="T176" s="290"/>
      <c r="U176" s="29" t="s">
        <v>38</v>
      </c>
      <c r="V176" s="187"/>
      <c r="W176" s="58"/>
      <c r="X176" s="188">
        <v>43.174056</v>
      </c>
      <c r="Y176" s="188">
        <v>45.954613000000002</v>
      </c>
      <c r="Z176" s="188">
        <v>0.99503916000000003</v>
      </c>
      <c r="AA176" s="64">
        <v>0.99704347999999998</v>
      </c>
      <c r="AB176" s="64">
        <v>5.7272036000000004E-3</v>
      </c>
      <c r="AC176" s="189"/>
      <c r="AD176" s="259"/>
      <c r="AE176" s="259"/>
      <c r="AF176" s="58"/>
      <c r="AG176" s="30"/>
      <c r="AH176" s="58"/>
      <c r="AI176" s="30"/>
      <c r="AJ176" s="134"/>
      <c r="AK176" s="208"/>
      <c r="AL176" s="290"/>
      <c r="AM176" s="88">
        <f t="shared" si="19"/>
        <v>1.4524000000001536E-2</v>
      </c>
      <c r="AN176" s="123">
        <f t="shared" si="20"/>
        <v>-1.9303000000000736E-2</v>
      </c>
      <c r="AO176" s="123">
        <f t="shared" si="21"/>
        <v>-6.1999999999562405E-6</v>
      </c>
      <c r="AP176" s="123">
        <f t="shared" si="22"/>
        <v>-1.6220000000011225E-5</v>
      </c>
      <c r="AQ176" s="89">
        <f t="shared" si="23"/>
        <v>-3.8765399999999769E-5</v>
      </c>
      <c r="AR176" s="39"/>
      <c r="AS176" s="234"/>
      <c r="AT176" s="39"/>
    </row>
    <row r="177" spans="2:46" ht="13.5" customHeight="1" thickBot="1" x14ac:dyDescent="0.2">
      <c r="B177" s="291"/>
      <c r="C177" s="29"/>
      <c r="D177" s="187"/>
      <c r="E177" s="58"/>
      <c r="F177" s="190"/>
      <c r="G177" s="190"/>
      <c r="H177" s="190"/>
      <c r="I177" s="58"/>
      <c r="J177" s="58"/>
      <c r="K177" s="189"/>
      <c r="L177" s="259"/>
      <c r="M177" s="259"/>
      <c r="N177" s="58"/>
      <c r="O177" s="30"/>
      <c r="P177" s="58"/>
      <c r="Q177" s="30"/>
      <c r="R177" s="185"/>
      <c r="S177" s="206"/>
      <c r="T177" s="291"/>
      <c r="U177" s="29"/>
      <c r="V177" s="187"/>
      <c r="W177" s="58"/>
      <c r="X177" s="190"/>
      <c r="Y177" s="190"/>
      <c r="Z177" s="190"/>
      <c r="AA177" s="58"/>
      <c r="AB177" s="58"/>
      <c r="AC177" s="189"/>
      <c r="AD177" s="259"/>
      <c r="AE177" s="259"/>
      <c r="AF177" s="58"/>
      <c r="AG177" s="30"/>
      <c r="AH177" s="58"/>
      <c r="AI177" s="30"/>
      <c r="AJ177" s="185"/>
      <c r="AK177" s="208"/>
      <c r="AL177" s="291"/>
      <c r="AM177" s="124" t="str">
        <f t="shared" si="19"/>
        <v/>
      </c>
      <c r="AN177" s="125" t="str">
        <f t="shared" si="20"/>
        <v/>
      </c>
      <c r="AO177" s="125" t="str">
        <f t="shared" si="21"/>
        <v/>
      </c>
      <c r="AP177" s="125" t="str">
        <f t="shared" si="22"/>
        <v/>
      </c>
      <c r="AQ177" s="126" t="str">
        <f t="shared" si="23"/>
        <v/>
      </c>
      <c r="AR177" s="39"/>
      <c r="AS177" s="234"/>
      <c r="AT177" s="39"/>
    </row>
    <row r="178" spans="2:46" ht="13.5" customHeight="1" x14ac:dyDescent="0.15">
      <c r="B178" s="289" t="s">
        <v>101</v>
      </c>
      <c r="C178" s="27" t="s">
        <v>34</v>
      </c>
      <c r="D178" s="41"/>
      <c r="E178" s="57"/>
      <c r="F178" s="98">
        <v>27.973832000000002</v>
      </c>
      <c r="G178" s="98">
        <v>32.156595000000003</v>
      </c>
      <c r="H178" s="98">
        <v>0.93382268000000002</v>
      </c>
      <c r="I178" s="62">
        <v>0.95907798</v>
      </c>
      <c r="J178" s="62">
        <v>6.3524940000000002E-2</v>
      </c>
      <c r="K178" s="63"/>
      <c r="L178" s="258"/>
      <c r="M178" s="258"/>
      <c r="N178" s="57"/>
      <c r="O178" s="28"/>
      <c r="P178" s="57"/>
      <c r="Q178" s="28"/>
      <c r="R178" s="133"/>
      <c r="S178" s="206"/>
      <c r="T178" s="289" t="s">
        <v>101</v>
      </c>
      <c r="U178" s="27" t="s">
        <v>34</v>
      </c>
      <c r="V178" s="41"/>
      <c r="W178" s="57"/>
      <c r="X178" s="98">
        <v>27.992574000000001</v>
      </c>
      <c r="Y178" s="98">
        <v>32.170658000000003</v>
      </c>
      <c r="Z178" s="98">
        <v>0.93367014000000004</v>
      </c>
      <c r="AA178" s="62">
        <v>0.95901451000000004</v>
      </c>
      <c r="AB178" s="62">
        <v>6.3965469999999996E-2</v>
      </c>
      <c r="AC178" s="63"/>
      <c r="AD178" s="258"/>
      <c r="AE178" s="258"/>
      <c r="AF178" s="57"/>
      <c r="AG178" s="28"/>
      <c r="AH178" s="57"/>
      <c r="AI178" s="28"/>
      <c r="AJ178" s="133"/>
      <c r="AK178" s="208"/>
      <c r="AL178" s="289" t="s">
        <v>101</v>
      </c>
      <c r="AM178" s="121">
        <f t="shared" si="19"/>
        <v>1.8741999999999592E-2</v>
      </c>
      <c r="AN178" s="97">
        <f t="shared" si="20"/>
        <v>1.4063000000000159E-2</v>
      </c>
      <c r="AO178" s="97">
        <f t="shared" si="21"/>
        <v>-1.525399999999788E-4</v>
      </c>
      <c r="AP178" s="97">
        <f t="shared" si="22"/>
        <v>-6.3469999999954396E-5</v>
      </c>
      <c r="AQ178" s="122">
        <f t="shared" si="23"/>
        <v>4.4052999999999454E-4</v>
      </c>
      <c r="AR178" s="39"/>
      <c r="AS178" s="234"/>
      <c r="AT178" s="39"/>
    </row>
    <row r="179" spans="2:46" ht="13.5" customHeight="1" x14ac:dyDescent="0.15">
      <c r="B179" s="290"/>
      <c r="C179" s="29" t="s">
        <v>35</v>
      </c>
      <c r="D179" s="187"/>
      <c r="E179" s="58"/>
      <c r="F179" s="188">
        <v>32.993434999999998</v>
      </c>
      <c r="G179" s="188">
        <v>36.568615999999999</v>
      </c>
      <c r="H179" s="188">
        <v>0.97351779000000005</v>
      </c>
      <c r="I179" s="64">
        <v>0.98224520999999998</v>
      </c>
      <c r="J179" s="64">
        <v>2.7188464999999998E-2</v>
      </c>
      <c r="K179" s="189"/>
      <c r="L179" s="259"/>
      <c r="M179" s="259"/>
      <c r="N179" s="58"/>
      <c r="O179" s="30"/>
      <c r="P179" s="58"/>
      <c r="Q179" s="30"/>
      <c r="R179" s="134"/>
      <c r="S179" s="206"/>
      <c r="T179" s="290"/>
      <c r="U179" s="29" t="s">
        <v>35</v>
      </c>
      <c r="V179" s="187"/>
      <c r="W179" s="58"/>
      <c r="X179" s="188">
        <v>32.986057000000002</v>
      </c>
      <c r="Y179" s="188">
        <v>36.556427999999997</v>
      </c>
      <c r="Z179" s="188">
        <v>0.97366622000000003</v>
      </c>
      <c r="AA179" s="64">
        <v>0.98236345999999997</v>
      </c>
      <c r="AB179" s="64">
        <v>2.7244462000000001E-2</v>
      </c>
      <c r="AC179" s="189"/>
      <c r="AD179" s="259"/>
      <c r="AE179" s="259"/>
      <c r="AF179" s="58"/>
      <c r="AG179" s="30"/>
      <c r="AH179" s="58"/>
      <c r="AI179" s="30"/>
      <c r="AJ179" s="134"/>
      <c r="AK179" s="208"/>
      <c r="AL179" s="290"/>
      <c r="AM179" s="88">
        <f t="shared" si="19"/>
        <v>-7.3779999999956658E-3</v>
      </c>
      <c r="AN179" s="123">
        <f t="shared" si="20"/>
        <v>-1.2188000000001864E-2</v>
      </c>
      <c r="AO179" s="123">
        <f t="shared" si="21"/>
        <v>1.4842999999997719E-4</v>
      </c>
      <c r="AP179" s="123">
        <f t="shared" si="22"/>
        <v>1.1824999999998642E-4</v>
      </c>
      <c r="AQ179" s="89">
        <f t="shared" si="23"/>
        <v>5.5997000000002073E-5</v>
      </c>
      <c r="AR179" s="39"/>
      <c r="AS179" s="234"/>
      <c r="AT179" s="39"/>
    </row>
    <row r="180" spans="2:46" ht="13.5" customHeight="1" x14ac:dyDescent="0.15">
      <c r="B180" s="290"/>
      <c r="C180" s="29" t="s">
        <v>36</v>
      </c>
      <c r="D180" s="187"/>
      <c r="E180" s="58"/>
      <c r="F180" s="188">
        <v>39.029071999999999</v>
      </c>
      <c r="G180" s="188">
        <v>42.350400999999998</v>
      </c>
      <c r="H180" s="188">
        <v>0.99051423000000005</v>
      </c>
      <c r="I180" s="64">
        <v>0.99357371000000005</v>
      </c>
      <c r="J180" s="64">
        <v>1.0062870999999999E-2</v>
      </c>
      <c r="K180" s="189"/>
      <c r="L180" s="259"/>
      <c r="M180" s="259"/>
      <c r="N180" s="58"/>
      <c r="O180" s="30"/>
      <c r="P180" s="58"/>
      <c r="Q180" s="30"/>
      <c r="R180" s="134"/>
      <c r="S180" s="206"/>
      <c r="T180" s="290"/>
      <c r="U180" s="29" t="s">
        <v>36</v>
      </c>
      <c r="V180" s="187"/>
      <c r="W180" s="58"/>
      <c r="X180" s="188">
        <v>39.069940000000003</v>
      </c>
      <c r="Y180" s="188">
        <v>42.371253000000003</v>
      </c>
      <c r="Z180" s="188">
        <v>0.99050371000000004</v>
      </c>
      <c r="AA180" s="64">
        <v>0.99359169999999997</v>
      </c>
      <c r="AB180" s="64">
        <v>9.9786855000000008E-3</v>
      </c>
      <c r="AC180" s="189"/>
      <c r="AD180" s="259"/>
      <c r="AE180" s="259"/>
      <c r="AF180" s="58"/>
      <c r="AG180" s="30"/>
      <c r="AH180" s="58"/>
      <c r="AI180" s="30"/>
      <c r="AJ180" s="134"/>
      <c r="AK180" s="208"/>
      <c r="AL180" s="290"/>
      <c r="AM180" s="88">
        <f t="shared" si="19"/>
        <v>4.0868000000003235E-2</v>
      </c>
      <c r="AN180" s="123">
        <f t="shared" si="20"/>
        <v>2.0852000000004978E-2</v>
      </c>
      <c r="AO180" s="123">
        <f t="shared" si="21"/>
        <v>-1.0520000000013852E-5</v>
      </c>
      <c r="AP180" s="123">
        <f t="shared" si="22"/>
        <v>1.7989999999912243E-5</v>
      </c>
      <c r="AQ180" s="89">
        <f t="shared" si="23"/>
        <v>-8.4185499999998512E-5</v>
      </c>
      <c r="AR180" s="39"/>
      <c r="AS180" s="234"/>
      <c r="AT180" s="39"/>
    </row>
    <row r="181" spans="2:46" ht="13.5" customHeight="1" x14ac:dyDescent="0.15">
      <c r="B181" s="290"/>
      <c r="C181" s="29" t="s">
        <v>38</v>
      </c>
      <c r="D181" s="187"/>
      <c r="E181" s="58"/>
      <c r="F181" s="188">
        <v>43.460670999999998</v>
      </c>
      <c r="G181" s="188">
        <v>46.408441000000003</v>
      </c>
      <c r="H181" s="188">
        <v>0.99535837999999999</v>
      </c>
      <c r="I181" s="64">
        <v>0.99698070999999999</v>
      </c>
      <c r="J181" s="64">
        <v>4.1331555999999997E-3</v>
      </c>
      <c r="K181" s="189"/>
      <c r="L181" s="259"/>
      <c r="M181" s="259"/>
      <c r="N181" s="58"/>
      <c r="O181" s="30"/>
      <c r="P181" s="58"/>
      <c r="Q181" s="30"/>
      <c r="R181" s="134"/>
      <c r="S181" s="206"/>
      <c r="T181" s="290"/>
      <c r="U181" s="29" t="s">
        <v>38</v>
      </c>
      <c r="V181" s="187"/>
      <c r="W181" s="58"/>
      <c r="X181" s="188">
        <v>43.515802000000001</v>
      </c>
      <c r="Y181" s="188">
        <v>46.447398999999997</v>
      </c>
      <c r="Z181" s="188">
        <v>0.99536703999999998</v>
      </c>
      <c r="AA181" s="64">
        <v>0.99700540000000004</v>
      </c>
      <c r="AB181" s="64">
        <v>4.1034547999999997E-3</v>
      </c>
      <c r="AC181" s="189"/>
      <c r="AD181" s="259"/>
      <c r="AE181" s="259"/>
      <c r="AF181" s="58"/>
      <c r="AG181" s="30"/>
      <c r="AH181" s="58"/>
      <c r="AI181" s="30"/>
      <c r="AJ181" s="134"/>
      <c r="AK181" s="208"/>
      <c r="AL181" s="290"/>
      <c r="AM181" s="88">
        <f t="shared" si="19"/>
        <v>5.5131000000002928E-2</v>
      </c>
      <c r="AN181" s="123">
        <f t="shared" si="20"/>
        <v>3.8957999999993831E-2</v>
      </c>
      <c r="AO181" s="123">
        <f t="shared" si="21"/>
        <v>8.6599999999936728E-6</v>
      </c>
      <c r="AP181" s="123">
        <f t="shared" si="22"/>
        <v>2.4690000000049395E-5</v>
      </c>
      <c r="AQ181" s="89">
        <f t="shared" si="23"/>
        <v>-2.9700799999999965E-5</v>
      </c>
      <c r="AR181" s="39"/>
      <c r="AS181" s="234"/>
      <c r="AT181" s="39"/>
    </row>
    <row r="182" spans="2:46" ht="13.5" customHeight="1" thickBot="1" x14ac:dyDescent="0.2">
      <c r="B182" s="291"/>
      <c r="C182" s="29"/>
      <c r="D182" s="187"/>
      <c r="E182" s="58"/>
      <c r="F182" s="190"/>
      <c r="G182" s="190"/>
      <c r="H182" s="190"/>
      <c r="I182" s="58"/>
      <c r="J182" s="58"/>
      <c r="K182" s="189"/>
      <c r="L182" s="259"/>
      <c r="M182" s="259"/>
      <c r="N182" s="58"/>
      <c r="O182" s="30"/>
      <c r="P182" s="58"/>
      <c r="Q182" s="30"/>
      <c r="R182" s="185"/>
      <c r="S182" s="206"/>
      <c r="T182" s="291"/>
      <c r="U182" s="29"/>
      <c r="V182" s="187"/>
      <c r="W182" s="58"/>
      <c r="X182" s="190"/>
      <c r="Y182" s="190"/>
      <c r="Z182" s="190"/>
      <c r="AA182" s="58"/>
      <c r="AB182" s="58"/>
      <c r="AC182" s="189"/>
      <c r="AD182" s="259"/>
      <c r="AE182" s="259"/>
      <c r="AF182" s="58"/>
      <c r="AG182" s="30"/>
      <c r="AH182" s="58"/>
      <c r="AI182" s="30"/>
      <c r="AJ182" s="185"/>
      <c r="AK182" s="208"/>
      <c r="AL182" s="291"/>
      <c r="AM182" s="124" t="str">
        <f t="shared" si="19"/>
        <v/>
      </c>
      <c r="AN182" s="125" t="str">
        <f t="shared" si="20"/>
        <v/>
      </c>
      <c r="AO182" s="125" t="str">
        <f t="shared" si="21"/>
        <v/>
      </c>
      <c r="AP182" s="125" t="str">
        <f t="shared" si="22"/>
        <v/>
      </c>
      <c r="AQ182" s="126" t="str">
        <f t="shared" si="23"/>
        <v/>
      </c>
      <c r="AR182" s="39"/>
      <c r="AS182" s="234"/>
      <c r="AT182" s="39"/>
    </row>
    <row r="183" spans="2:46" ht="13.5" customHeight="1" x14ac:dyDescent="0.15">
      <c r="B183" s="289" t="s">
        <v>102</v>
      </c>
      <c r="C183" s="27" t="s">
        <v>34</v>
      </c>
      <c r="D183" s="41"/>
      <c r="E183" s="57"/>
      <c r="F183" s="98">
        <v>27.618262000000001</v>
      </c>
      <c r="G183" s="98">
        <v>31.943912000000001</v>
      </c>
      <c r="H183" s="98">
        <v>0.93959099000000001</v>
      </c>
      <c r="I183" s="62">
        <v>0.96348772000000005</v>
      </c>
      <c r="J183" s="62">
        <v>6.7953379999999994E-2</v>
      </c>
      <c r="K183" s="63"/>
      <c r="L183" s="258"/>
      <c r="M183" s="258"/>
      <c r="N183" s="57"/>
      <c r="O183" s="28"/>
      <c r="P183" s="57"/>
      <c r="Q183" s="28"/>
      <c r="R183" s="133"/>
      <c r="S183" s="206"/>
      <c r="T183" s="289" t="s">
        <v>102</v>
      </c>
      <c r="U183" s="27" t="s">
        <v>34</v>
      </c>
      <c r="V183" s="41"/>
      <c r="W183" s="57"/>
      <c r="X183" s="98">
        <v>27.482064000000001</v>
      </c>
      <c r="Y183" s="98">
        <v>31.841002</v>
      </c>
      <c r="Z183" s="98">
        <v>0.93906025000000004</v>
      </c>
      <c r="AA183" s="62">
        <v>0.96258153999999996</v>
      </c>
      <c r="AB183" s="62">
        <v>6.8410239999999997E-2</v>
      </c>
      <c r="AC183" s="63"/>
      <c r="AD183" s="258"/>
      <c r="AE183" s="258"/>
      <c r="AF183" s="57"/>
      <c r="AG183" s="28"/>
      <c r="AH183" s="57"/>
      <c r="AI183" s="28"/>
      <c r="AJ183" s="133"/>
      <c r="AK183" s="208"/>
      <c r="AL183" s="289" t="s">
        <v>102</v>
      </c>
      <c r="AM183" s="121">
        <f t="shared" si="19"/>
        <v>-0.13619800000000026</v>
      </c>
      <c r="AN183" s="97">
        <f t="shared" si="20"/>
        <v>-0.10291000000000139</v>
      </c>
      <c r="AO183" s="97">
        <f t="shared" si="21"/>
        <v>-5.3073999999997401E-4</v>
      </c>
      <c r="AP183" s="97">
        <f t="shared" si="22"/>
        <v>-9.0618000000008969E-4</v>
      </c>
      <c r="AQ183" s="122">
        <f t="shared" si="23"/>
        <v>4.5686000000000337E-4</v>
      </c>
      <c r="AR183" s="39"/>
      <c r="AS183" s="234"/>
      <c r="AT183" s="39"/>
    </row>
    <row r="184" spans="2:46" ht="13.5" customHeight="1" x14ac:dyDescent="0.15">
      <c r="B184" s="290"/>
      <c r="C184" s="29" t="s">
        <v>35</v>
      </c>
      <c r="D184" s="187"/>
      <c r="E184" s="58"/>
      <c r="F184" s="188">
        <v>32.435783999999998</v>
      </c>
      <c r="G184" s="188">
        <v>36.216366999999998</v>
      </c>
      <c r="H184" s="188">
        <v>0.97573209999999999</v>
      </c>
      <c r="I184" s="64">
        <v>0.98333946999999999</v>
      </c>
      <c r="J184" s="64">
        <v>2.9262794000000002E-2</v>
      </c>
      <c r="K184" s="189"/>
      <c r="L184" s="259"/>
      <c r="M184" s="259"/>
      <c r="N184" s="58"/>
      <c r="O184" s="30"/>
      <c r="P184" s="58"/>
      <c r="Q184" s="30"/>
      <c r="R184" s="134"/>
      <c r="S184" s="206"/>
      <c r="T184" s="290"/>
      <c r="U184" s="29" t="s">
        <v>35</v>
      </c>
      <c r="V184" s="187"/>
      <c r="W184" s="58"/>
      <c r="X184" s="188">
        <v>32.449092999999998</v>
      </c>
      <c r="Y184" s="188">
        <v>36.240127999999999</v>
      </c>
      <c r="Z184" s="188">
        <v>0.97580825000000004</v>
      </c>
      <c r="AA184" s="64">
        <v>0.98348164000000005</v>
      </c>
      <c r="AB184" s="64">
        <v>2.9016864E-2</v>
      </c>
      <c r="AC184" s="189"/>
      <c r="AD184" s="259"/>
      <c r="AE184" s="259"/>
      <c r="AF184" s="58"/>
      <c r="AG184" s="30"/>
      <c r="AH184" s="58"/>
      <c r="AI184" s="30"/>
      <c r="AJ184" s="134"/>
      <c r="AK184" s="208"/>
      <c r="AL184" s="290"/>
      <c r="AM184" s="88">
        <f t="shared" si="19"/>
        <v>1.3308999999999571E-2</v>
      </c>
      <c r="AN184" s="123">
        <f t="shared" si="20"/>
        <v>2.3761000000000365E-2</v>
      </c>
      <c r="AO184" s="123">
        <f t="shared" si="21"/>
        <v>7.6150000000052565E-5</v>
      </c>
      <c r="AP184" s="123">
        <f t="shared" si="22"/>
        <v>1.4217000000005253E-4</v>
      </c>
      <c r="AQ184" s="89">
        <f t="shared" si="23"/>
        <v>-2.4593000000000184E-4</v>
      </c>
      <c r="AR184" s="39"/>
      <c r="AS184" s="234"/>
      <c r="AT184" s="39"/>
    </row>
    <row r="185" spans="2:46" ht="13.5" customHeight="1" x14ac:dyDescent="0.15">
      <c r="B185" s="290"/>
      <c r="C185" s="29" t="s">
        <v>36</v>
      </c>
      <c r="D185" s="187"/>
      <c r="E185" s="58"/>
      <c r="F185" s="188">
        <v>38.679006999999999</v>
      </c>
      <c r="G185" s="188">
        <v>42.089450999999997</v>
      </c>
      <c r="H185" s="188">
        <v>0.99125247999999999</v>
      </c>
      <c r="I185" s="64">
        <v>0.99408790000000002</v>
      </c>
      <c r="J185" s="64">
        <v>1.0668805999999999E-2</v>
      </c>
      <c r="K185" s="189"/>
      <c r="L185" s="259"/>
      <c r="M185" s="259"/>
      <c r="N185" s="58"/>
      <c r="O185" s="30"/>
      <c r="P185" s="58"/>
      <c r="Q185" s="30"/>
      <c r="R185" s="134"/>
      <c r="S185" s="206"/>
      <c r="T185" s="290"/>
      <c r="U185" s="29" t="s">
        <v>36</v>
      </c>
      <c r="V185" s="187"/>
      <c r="W185" s="58"/>
      <c r="X185" s="188">
        <v>38.677869000000001</v>
      </c>
      <c r="Y185" s="188">
        <v>42.070394999999998</v>
      </c>
      <c r="Z185" s="188">
        <v>0.99124997999999997</v>
      </c>
      <c r="AA185" s="64">
        <v>0.99407833999999995</v>
      </c>
      <c r="AB185" s="64">
        <v>1.0655787999999999E-2</v>
      </c>
      <c r="AC185" s="189"/>
      <c r="AD185" s="259"/>
      <c r="AE185" s="259"/>
      <c r="AF185" s="58"/>
      <c r="AG185" s="30"/>
      <c r="AH185" s="58"/>
      <c r="AI185" s="30"/>
      <c r="AJ185" s="134"/>
      <c r="AK185" s="208"/>
      <c r="AL185" s="290"/>
      <c r="AM185" s="88">
        <f t="shared" si="19"/>
        <v>-1.1379999999974189E-3</v>
      </c>
      <c r="AN185" s="123">
        <f t="shared" si="20"/>
        <v>-1.9055999999999074E-2</v>
      </c>
      <c r="AO185" s="123">
        <f t="shared" si="21"/>
        <v>-2.500000000016378E-6</v>
      </c>
      <c r="AP185" s="123">
        <f t="shared" si="22"/>
        <v>-9.560000000075064E-6</v>
      </c>
      <c r="AQ185" s="89">
        <f t="shared" si="23"/>
        <v>-1.3018000000000057E-5</v>
      </c>
      <c r="AR185" s="39"/>
      <c r="AS185" s="234"/>
      <c r="AT185" s="39"/>
    </row>
    <row r="186" spans="2:46" ht="13.5" customHeight="1" x14ac:dyDescent="0.15">
      <c r="B186" s="290"/>
      <c r="C186" s="29" t="s">
        <v>38</v>
      </c>
      <c r="D186" s="187"/>
      <c r="E186" s="58"/>
      <c r="F186" s="188">
        <v>43.176271999999997</v>
      </c>
      <c r="G186" s="188">
        <v>46.130243999999998</v>
      </c>
      <c r="H186" s="188">
        <v>0.99534453000000001</v>
      </c>
      <c r="I186" s="64">
        <v>0.99707667</v>
      </c>
      <c r="J186" s="64">
        <v>4.5777316999999996E-3</v>
      </c>
      <c r="K186" s="189"/>
      <c r="L186" s="259"/>
      <c r="M186" s="259"/>
      <c r="N186" s="58"/>
      <c r="O186" s="30"/>
      <c r="P186" s="58"/>
      <c r="Q186" s="30"/>
      <c r="R186" s="134"/>
      <c r="S186" s="206"/>
      <c r="T186" s="290"/>
      <c r="U186" s="29" t="s">
        <v>38</v>
      </c>
      <c r="V186" s="187"/>
      <c r="W186" s="58"/>
      <c r="X186" s="188">
        <v>43.28913</v>
      </c>
      <c r="Y186" s="188">
        <v>46.212978</v>
      </c>
      <c r="Z186" s="188">
        <v>0.99537958000000004</v>
      </c>
      <c r="AA186" s="64">
        <v>0.99712031999999995</v>
      </c>
      <c r="AB186" s="64">
        <v>4.5100846000000003E-3</v>
      </c>
      <c r="AC186" s="189"/>
      <c r="AD186" s="259"/>
      <c r="AE186" s="259"/>
      <c r="AF186" s="58"/>
      <c r="AG186" s="30"/>
      <c r="AH186" s="58"/>
      <c r="AI186" s="30"/>
      <c r="AJ186" s="134"/>
      <c r="AK186" s="208"/>
      <c r="AL186" s="290"/>
      <c r="AM186" s="88">
        <f t="shared" si="19"/>
        <v>0.11285800000000279</v>
      </c>
      <c r="AN186" s="123">
        <f t="shared" si="20"/>
        <v>8.2734000000002084E-2</v>
      </c>
      <c r="AO186" s="123">
        <f t="shared" si="21"/>
        <v>3.5050000000036441E-5</v>
      </c>
      <c r="AP186" s="123">
        <f t="shared" si="22"/>
        <v>4.3649999999950673E-5</v>
      </c>
      <c r="AQ186" s="89">
        <f t="shared" si="23"/>
        <v>-6.7647099999999273E-5</v>
      </c>
      <c r="AR186" s="39"/>
      <c r="AS186" s="234"/>
      <c r="AT186" s="39"/>
    </row>
    <row r="187" spans="2:46" ht="13.5" customHeight="1" thickBot="1" x14ac:dyDescent="0.2">
      <c r="B187" s="291"/>
      <c r="C187" s="29"/>
      <c r="D187" s="187"/>
      <c r="E187" s="58"/>
      <c r="F187" s="190"/>
      <c r="G187" s="190"/>
      <c r="H187" s="190"/>
      <c r="I187" s="58"/>
      <c r="J187" s="58"/>
      <c r="K187" s="189"/>
      <c r="L187" s="259"/>
      <c r="M187" s="259"/>
      <c r="N187" s="58"/>
      <c r="O187" s="30"/>
      <c r="P187" s="58"/>
      <c r="Q187" s="30"/>
      <c r="R187" s="185"/>
      <c r="S187" s="206"/>
      <c r="T187" s="291"/>
      <c r="U187" s="29"/>
      <c r="V187" s="187"/>
      <c r="W187" s="58"/>
      <c r="X187" s="190"/>
      <c r="Y187" s="190"/>
      <c r="Z187" s="190"/>
      <c r="AA187" s="58"/>
      <c r="AB187" s="58"/>
      <c r="AC187" s="189"/>
      <c r="AD187" s="259"/>
      <c r="AE187" s="259"/>
      <c r="AF187" s="58"/>
      <c r="AG187" s="30"/>
      <c r="AH187" s="58"/>
      <c r="AI187" s="30"/>
      <c r="AJ187" s="185"/>
      <c r="AK187" s="208"/>
      <c r="AL187" s="291"/>
      <c r="AM187" s="124" t="str">
        <f t="shared" si="19"/>
        <v/>
      </c>
      <c r="AN187" s="125" t="str">
        <f t="shared" si="20"/>
        <v/>
      </c>
      <c r="AO187" s="125" t="str">
        <f t="shared" si="21"/>
        <v/>
      </c>
      <c r="AP187" s="125" t="str">
        <f t="shared" si="22"/>
        <v/>
      </c>
      <c r="AQ187" s="126" t="str">
        <f t="shared" si="23"/>
        <v/>
      </c>
      <c r="AR187" s="39"/>
      <c r="AS187" s="234"/>
      <c r="AT187" s="39"/>
    </row>
    <row r="188" spans="2:46" ht="13.5" customHeight="1" x14ac:dyDescent="0.15">
      <c r="B188" s="289" t="s">
        <v>103</v>
      </c>
      <c r="C188" s="27" t="s">
        <v>34</v>
      </c>
      <c r="D188" s="41"/>
      <c r="E188" s="57"/>
      <c r="F188" s="98">
        <v>29.242778999999999</v>
      </c>
      <c r="G188" s="98">
        <v>33.162297000000002</v>
      </c>
      <c r="H188" s="98">
        <v>0.94031735000000005</v>
      </c>
      <c r="I188" s="62">
        <v>0.96646067000000002</v>
      </c>
      <c r="J188" s="62">
        <v>6.521921E-2</v>
      </c>
      <c r="K188" s="63"/>
      <c r="L188" s="258"/>
      <c r="M188" s="258"/>
      <c r="N188" s="57"/>
      <c r="O188" s="28"/>
      <c r="P188" s="57"/>
      <c r="Q188" s="28"/>
      <c r="R188" s="133"/>
      <c r="S188" s="206"/>
      <c r="T188" s="289" t="s">
        <v>103</v>
      </c>
      <c r="U188" s="27" t="s">
        <v>34</v>
      </c>
      <c r="V188" s="41"/>
      <c r="W188" s="57"/>
      <c r="X188" s="98">
        <v>29.225128000000002</v>
      </c>
      <c r="Y188" s="98">
        <v>33.134481000000001</v>
      </c>
      <c r="Z188" s="98">
        <v>0.94006736000000002</v>
      </c>
      <c r="AA188" s="62">
        <v>0.96621646000000005</v>
      </c>
      <c r="AB188" s="62">
        <v>6.4990270000000003E-2</v>
      </c>
      <c r="AC188" s="63"/>
      <c r="AD188" s="258"/>
      <c r="AE188" s="258"/>
      <c r="AF188" s="57"/>
      <c r="AG188" s="28"/>
      <c r="AH188" s="57"/>
      <c r="AI188" s="28"/>
      <c r="AJ188" s="133"/>
      <c r="AK188" s="208"/>
      <c r="AL188" s="289" t="s">
        <v>103</v>
      </c>
      <c r="AM188" s="121">
        <f t="shared" si="19"/>
        <v>-1.7650999999997197E-2</v>
      </c>
      <c r="AN188" s="97">
        <f t="shared" si="20"/>
        <v>-2.7816000000001395E-2</v>
      </c>
      <c r="AO188" s="97">
        <f t="shared" si="21"/>
        <v>-2.4999000000003324E-4</v>
      </c>
      <c r="AP188" s="97">
        <f t="shared" si="22"/>
        <v>-2.4420999999996695E-4</v>
      </c>
      <c r="AQ188" s="122">
        <f t="shared" si="23"/>
        <v>-2.2893999999999692E-4</v>
      </c>
      <c r="AR188" s="39"/>
      <c r="AS188" s="234"/>
      <c r="AT188" s="39"/>
    </row>
    <row r="189" spans="2:46" ht="13.5" customHeight="1" x14ac:dyDescent="0.15">
      <c r="B189" s="290"/>
      <c r="C189" s="29" t="s">
        <v>35</v>
      </c>
      <c r="D189" s="187"/>
      <c r="E189" s="58"/>
      <c r="F189" s="188">
        <v>33.852525999999997</v>
      </c>
      <c r="G189" s="188">
        <v>37.284242999999996</v>
      </c>
      <c r="H189" s="188">
        <v>0.97516037</v>
      </c>
      <c r="I189" s="64">
        <v>0.98441336999999995</v>
      </c>
      <c r="J189" s="64">
        <v>3.0955788000000001E-2</v>
      </c>
      <c r="K189" s="189"/>
      <c r="L189" s="259"/>
      <c r="M189" s="259"/>
      <c r="N189" s="58"/>
      <c r="O189" s="30"/>
      <c r="P189" s="58"/>
      <c r="Q189" s="30"/>
      <c r="R189" s="134"/>
      <c r="S189" s="206"/>
      <c r="T189" s="290"/>
      <c r="U189" s="29" t="s">
        <v>35</v>
      </c>
      <c r="V189" s="187"/>
      <c r="W189" s="58"/>
      <c r="X189" s="188">
        <v>33.882691999999999</v>
      </c>
      <c r="Y189" s="188">
        <v>37.321134000000001</v>
      </c>
      <c r="Z189" s="188">
        <v>0.97521016999999999</v>
      </c>
      <c r="AA189" s="64">
        <v>0.98448891000000005</v>
      </c>
      <c r="AB189" s="64">
        <v>3.0662880999999999E-2</v>
      </c>
      <c r="AC189" s="189"/>
      <c r="AD189" s="259"/>
      <c r="AE189" s="259"/>
      <c r="AF189" s="58"/>
      <c r="AG189" s="30"/>
      <c r="AH189" s="58"/>
      <c r="AI189" s="30"/>
      <c r="AJ189" s="134"/>
      <c r="AK189" s="208"/>
      <c r="AL189" s="290"/>
      <c r="AM189" s="88">
        <f t="shared" si="19"/>
        <v>3.0166000000001247E-2</v>
      </c>
      <c r="AN189" s="123">
        <f t="shared" si="20"/>
        <v>3.6891000000004226E-2</v>
      </c>
      <c r="AO189" s="123">
        <f t="shared" si="21"/>
        <v>4.9799999999988742E-5</v>
      </c>
      <c r="AP189" s="123">
        <f t="shared" si="22"/>
        <v>7.5540000000096086E-5</v>
      </c>
      <c r="AQ189" s="89">
        <f t="shared" si="23"/>
        <v>-2.9290700000000197E-4</v>
      </c>
      <c r="AR189" s="39"/>
      <c r="AS189" s="234"/>
      <c r="AT189" s="39"/>
    </row>
    <row r="190" spans="2:46" ht="13.5" customHeight="1" x14ac:dyDescent="0.15">
      <c r="B190" s="290"/>
      <c r="C190" s="29" t="s">
        <v>36</v>
      </c>
      <c r="D190" s="187"/>
      <c r="E190" s="58"/>
      <c r="F190" s="188">
        <v>39.317428999999997</v>
      </c>
      <c r="G190" s="188">
        <v>42.665393000000002</v>
      </c>
      <c r="H190" s="188">
        <v>0.99071368999999998</v>
      </c>
      <c r="I190" s="64">
        <v>0.99385561</v>
      </c>
      <c r="J190" s="64">
        <v>1.2614887E-2</v>
      </c>
      <c r="K190" s="189"/>
      <c r="L190" s="259"/>
      <c r="M190" s="259"/>
      <c r="N190" s="58"/>
      <c r="O190" s="30"/>
      <c r="P190" s="58"/>
      <c r="Q190" s="30"/>
      <c r="R190" s="134"/>
      <c r="S190" s="206"/>
      <c r="T190" s="290"/>
      <c r="U190" s="29" t="s">
        <v>36</v>
      </c>
      <c r="V190" s="187"/>
      <c r="W190" s="58"/>
      <c r="X190" s="188">
        <v>39.335000999999998</v>
      </c>
      <c r="Y190" s="188">
        <v>42.666446000000001</v>
      </c>
      <c r="Z190" s="188">
        <v>0.99072720999999997</v>
      </c>
      <c r="AA190" s="64">
        <v>0.99386410999999997</v>
      </c>
      <c r="AB190" s="64">
        <v>1.2629146000000001E-2</v>
      </c>
      <c r="AC190" s="189"/>
      <c r="AD190" s="259"/>
      <c r="AE190" s="259"/>
      <c r="AF190" s="58"/>
      <c r="AG190" s="30"/>
      <c r="AH190" s="58"/>
      <c r="AI190" s="30"/>
      <c r="AJ190" s="134"/>
      <c r="AK190" s="208"/>
      <c r="AL190" s="290"/>
      <c r="AM190" s="88">
        <f t="shared" si="19"/>
        <v>1.7572000000001253E-2</v>
      </c>
      <c r="AN190" s="123">
        <f t="shared" si="20"/>
        <v>1.0529999999988604E-3</v>
      </c>
      <c r="AO190" s="123">
        <f t="shared" si="21"/>
        <v>1.3519999999989096E-5</v>
      </c>
      <c r="AP190" s="123">
        <f t="shared" si="22"/>
        <v>8.4999999999668674E-6</v>
      </c>
      <c r="AQ190" s="89">
        <f t="shared" si="23"/>
        <v>1.425900000000084E-5</v>
      </c>
      <c r="AR190" s="39"/>
      <c r="AS190" s="234"/>
      <c r="AT190" s="39"/>
    </row>
    <row r="191" spans="2:46" ht="13.5" customHeight="1" x14ac:dyDescent="0.15">
      <c r="B191" s="290"/>
      <c r="C191" s="29" t="s">
        <v>38</v>
      </c>
      <c r="D191" s="187"/>
      <c r="E191" s="58"/>
      <c r="F191" s="188">
        <v>43.635517999999998</v>
      </c>
      <c r="G191" s="188">
        <v>46.600454999999997</v>
      </c>
      <c r="H191" s="188">
        <v>0.99529802999999994</v>
      </c>
      <c r="I191" s="64">
        <v>0.99705701999999996</v>
      </c>
      <c r="J191" s="64">
        <v>5.3185960000000001E-3</v>
      </c>
      <c r="K191" s="189"/>
      <c r="L191" s="259"/>
      <c r="M191" s="259"/>
      <c r="N191" s="58"/>
      <c r="O191" s="30"/>
      <c r="P191" s="58"/>
      <c r="Q191" s="30"/>
      <c r="R191" s="134"/>
      <c r="S191" s="206"/>
      <c r="T191" s="290"/>
      <c r="U191" s="29" t="s">
        <v>38</v>
      </c>
      <c r="V191" s="187"/>
      <c r="W191" s="58"/>
      <c r="X191" s="188">
        <v>43.618056000000003</v>
      </c>
      <c r="Y191" s="188">
        <v>46.585265999999997</v>
      </c>
      <c r="Z191" s="188">
        <v>0.99530215</v>
      </c>
      <c r="AA191" s="64">
        <v>0.99705741999999997</v>
      </c>
      <c r="AB191" s="64">
        <v>5.2668927000000003E-3</v>
      </c>
      <c r="AC191" s="189"/>
      <c r="AD191" s="259"/>
      <c r="AE191" s="259"/>
      <c r="AF191" s="58"/>
      <c r="AG191" s="30"/>
      <c r="AH191" s="58"/>
      <c r="AI191" s="30"/>
      <c r="AJ191" s="134"/>
      <c r="AK191" s="208"/>
      <c r="AL191" s="290"/>
      <c r="AM191" s="88">
        <f t="shared" si="19"/>
        <v>-1.7461999999994759E-2</v>
      </c>
      <c r="AN191" s="123">
        <f t="shared" si="20"/>
        <v>-1.5188999999999453E-2</v>
      </c>
      <c r="AO191" s="123">
        <f t="shared" si="21"/>
        <v>4.12000000005186E-6</v>
      </c>
      <c r="AP191" s="123">
        <f t="shared" si="22"/>
        <v>4.0000000001150227E-7</v>
      </c>
      <c r="AQ191" s="89">
        <f t="shared" si="23"/>
        <v>-5.1703299999999834E-5</v>
      </c>
      <c r="AR191" s="39"/>
      <c r="AS191" s="234"/>
      <c r="AT191" s="39"/>
    </row>
    <row r="192" spans="2:46" ht="13.5" customHeight="1" thickBot="1" x14ac:dyDescent="0.2">
      <c r="B192" s="291"/>
      <c r="C192" s="29"/>
      <c r="D192" s="187"/>
      <c r="E192" s="58"/>
      <c r="F192" s="190"/>
      <c r="G192" s="190"/>
      <c r="H192" s="190"/>
      <c r="I192" s="58"/>
      <c r="J192" s="58"/>
      <c r="K192" s="189"/>
      <c r="L192" s="259"/>
      <c r="M192" s="259"/>
      <c r="N192" s="58"/>
      <c r="O192" s="30"/>
      <c r="P192" s="58"/>
      <c r="Q192" s="30"/>
      <c r="R192" s="185"/>
      <c r="S192" s="206"/>
      <c r="T192" s="291"/>
      <c r="U192" s="29"/>
      <c r="V192" s="187"/>
      <c r="W192" s="58"/>
      <c r="X192" s="190"/>
      <c r="Y192" s="190"/>
      <c r="Z192" s="190"/>
      <c r="AA192" s="58"/>
      <c r="AB192" s="58"/>
      <c r="AC192" s="189"/>
      <c r="AD192" s="259"/>
      <c r="AE192" s="259"/>
      <c r="AF192" s="58"/>
      <c r="AG192" s="30"/>
      <c r="AH192" s="58"/>
      <c r="AI192" s="30"/>
      <c r="AJ192" s="185"/>
      <c r="AK192" s="208"/>
      <c r="AL192" s="291"/>
      <c r="AM192" s="124" t="str">
        <f t="shared" si="19"/>
        <v/>
      </c>
      <c r="AN192" s="125" t="str">
        <f t="shared" si="20"/>
        <v/>
      </c>
      <c r="AO192" s="125" t="str">
        <f t="shared" si="21"/>
        <v/>
      </c>
      <c r="AP192" s="125" t="str">
        <f t="shared" si="22"/>
        <v/>
      </c>
      <c r="AQ192" s="126" t="str">
        <f t="shared" si="23"/>
        <v/>
      </c>
      <c r="AR192" s="39"/>
      <c r="AS192" s="234"/>
      <c r="AT192" s="39"/>
    </row>
    <row r="193" spans="2:46" ht="13.5" customHeight="1" x14ac:dyDescent="0.15">
      <c r="B193" s="289" t="s">
        <v>104</v>
      </c>
      <c r="C193" s="27" t="s">
        <v>34</v>
      </c>
      <c r="D193" s="41"/>
      <c r="E193" s="57"/>
      <c r="F193" s="98"/>
      <c r="G193" s="98"/>
      <c r="H193" s="98"/>
      <c r="I193" s="62"/>
      <c r="J193" s="62"/>
      <c r="K193" s="63"/>
      <c r="L193" s="258"/>
      <c r="M193" s="258"/>
      <c r="N193" s="57"/>
      <c r="O193" s="28"/>
      <c r="P193" s="57"/>
      <c r="Q193" s="28"/>
      <c r="R193" s="133"/>
      <c r="S193" s="206"/>
      <c r="T193" s="289" t="s">
        <v>104</v>
      </c>
      <c r="U193" s="27" t="s">
        <v>34</v>
      </c>
      <c r="V193" s="41"/>
      <c r="W193" s="57"/>
      <c r="X193" s="98"/>
      <c r="Y193" s="98"/>
      <c r="Z193" s="98"/>
      <c r="AA193" s="62"/>
      <c r="AB193" s="62"/>
      <c r="AC193" s="63"/>
      <c r="AD193" s="258"/>
      <c r="AE193" s="258"/>
      <c r="AF193" s="57"/>
      <c r="AG193" s="28"/>
      <c r="AH193" s="57"/>
      <c r="AI193" s="28"/>
      <c r="AJ193" s="133"/>
      <c r="AK193" s="208"/>
      <c r="AL193" s="289" t="s">
        <v>104</v>
      </c>
      <c r="AM193" s="121" t="str">
        <f t="shared" si="19"/>
        <v/>
      </c>
      <c r="AN193" s="97" t="str">
        <f t="shared" si="20"/>
        <v/>
      </c>
      <c r="AO193" s="97" t="str">
        <f t="shared" si="21"/>
        <v/>
      </c>
      <c r="AP193" s="97" t="str">
        <f t="shared" si="22"/>
        <v/>
      </c>
      <c r="AQ193" s="122" t="str">
        <f t="shared" si="23"/>
        <v/>
      </c>
      <c r="AR193" s="39"/>
      <c r="AS193" s="234"/>
      <c r="AT193" s="39"/>
    </row>
    <row r="194" spans="2:46" ht="13.5" customHeight="1" x14ac:dyDescent="0.15">
      <c r="B194" s="290"/>
      <c r="C194" s="29" t="s">
        <v>35</v>
      </c>
      <c r="D194" s="187"/>
      <c r="E194" s="58"/>
      <c r="F194" s="188"/>
      <c r="G194" s="188"/>
      <c r="H194" s="188"/>
      <c r="I194" s="64"/>
      <c r="J194" s="64"/>
      <c r="K194" s="189"/>
      <c r="L194" s="259"/>
      <c r="M194" s="259"/>
      <c r="N194" s="58"/>
      <c r="O194" s="30"/>
      <c r="P194" s="58"/>
      <c r="Q194" s="30"/>
      <c r="R194" s="134"/>
      <c r="S194" s="206"/>
      <c r="T194" s="290"/>
      <c r="U194" s="29" t="s">
        <v>35</v>
      </c>
      <c r="V194" s="187"/>
      <c r="W194" s="58"/>
      <c r="X194" s="188"/>
      <c r="Y194" s="188"/>
      <c r="Z194" s="188"/>
      <c r="AA194" s="64"/>
      <c r="AB194" s="64"/>
      <c r="AC194" s="189"/>
      <c r="AD194" s="259"/>
      <c r="AE194" s="259"/>
      <c r="AF194" s="58"/>
      <c r="AG194" s="30"/>
      <c r="AH194" s="58"/>
      <c r="AI194" s="30"/>
      <c r="AJ194" s="134"/>
      <c r="AK194" s="208"/>
      <c r="AL194" s="290"/>
      <c r="AM194" s="88" t="str">
        <f t="shared" si="19"/>
        <v/>
      </c>
      <c r="AN194" s="123" t="str">
        <f t="shared" si="20"/>
        <v/>
      </c>
      <c r="AO194" s="123" t="str">
        <f t="shared" si="21"/>
        <v/>
      </c>
      <c r="AP194" s="123" t="str">
        <f t="shared" si="22"/>
        <v/>
      </c>
      <c r="AQ194" s="89" t="str">
        <f t="shared" si="23"/>
        <v/>
      </c>
      <c r="AR194" s="39"/>
      <c r="AS194" s="234"/>
      <c r="AT194" s="39"/>
    </row>
    <row r="195" spans="2:46" ht="13.5" customHeight="1" x14ac:dyDescent="0.15">
      <c r="B195" s="290"/>
      <c r="C195" s="29" t="s">
        <v>36</v>
      </c>
      <c r="D195" s="187"/>
      <c r="E195" s="58"/>
      <c r="F195" s="188"/>
      <c r="G195" s="188"/>
      <c r="H195" s="188"/>
      <c r="I195" s="64"/>
      <c r="J195" s="64"/>
      <c r="K195" s="189"/>
      <c r="L195" s="259"/>
      <c r="M195" s="259"/>
      <c r="N195" s="58"/>
      <c r="O195" s="30"/>
      <c r="P195" s="58"/>
      <c r="Q195" s="30"/>
      <c r="R195" s="134"/>
      <c r="S195" s="206"/>
      <c r="T195" s="290"/>
      <c r="U195" s="29" t="s">
        <v>36</v>
      </c>
      <c r="V195" s="187"/>
      <c r="W195" s="58"/>
      <c r="X195" s="188"/>
      <c r="Y195" s="188"/>
      <c r="Z195" s="188"/>
      <c r="AA195" s="64"/>
      <c r="AB195" s="64"/>
      <c r="AC195" s="189"/>
      <c r="AD195" s="259"/>
      <c r="AE195" s="259"/>
      <c r="AF195" s="58"/>
      <c r="AG195" s="30"/>
      <c r="AH195" s="58"/>
      <c r="AI195" s="30"/>
      <c r="AJ195" s="134"/>
      <c r="AK195" s="208"/>
      <c r="AL195" s="290"/>
      <c r="AM195" s="88" t="str">
        <f t="shared" si="19"/>
        <v/>
      </c>
      <c r="AN195" s="123" t="str">
        <f t="shared" si="20"/>
        <v/>
      </c>
      <c r="AO195" s="123" t="str">
        <f t="shared" si="21"/>
        <v/>
      </c>
      <c r="AP195" s="123" t="str">
        <f t="shared" si="22"/>
        <v/>
      </c>
      <c r="AQ195" s="89" t="str">
        <f t="shared" si="23"/>
        <v/>
      </c>
      <c r="AR195" s="39"/>
      <c r="AS195" s="234"/>
      <c r="AT195" s="39"/>
    </row>
    <row r="196" spans="2:46" ht="13.5" customHeight="1" x14ac:dyDescent="0.15">
      <c r="B196" s="290"/>
      <c r="C196" s="29" t="s">
        <v>38</v>
      </c>
      <c r="D196" s="187"/>
      <c r="E196" s="58"/>
      <c r="F196" s="188"/>
      <c r="G196" s="188"/>
      <c r="H196" s="188"/>
      <c r="I196" s="64"/>
      <c r="J196" s="64"/>
      <c r="K196" s="189"/>
      <c r="L196" s="259"/>
      <c r="M196" s="259"/>
      <c r="N196" s="58"/>
      <c r="O196" s="30"/>
      <c r="P196" s="58"/>
      <c r="Q196" s="30"/>
      <c r="R196" s="134"/>
      <c r="S196" s="206"/>
      <c r="T196" s="290"/>
      <c r="U196" s="29" t="s">
        <v>38</v>
      </c>
      <c r="V196" s="187"/>
      <c r="W196" s="58"/>
      <c r="X196" s="188"/>
      <c r="Y196" s="188"/>
      <c r="Z196" s="188"/>
      <c r="AA196" s="64"/>
      <c r="AB196" s="64"/>
      <c r="AC196" s="189"/>
      <c r="AD196" s="259"/>
      <c r="AE196" s="259"/>
      <c r="AF196" s="58"/>
      <c r="AG196" s="30"/>
      <c r="AH196" s="58"/>
      <c r="AI196" s="30"/>
      <c r="AJ196" s="134"/>
      <c r="AK196" s="208"/>
      <c r="AL196" s="290"/>
      <c r="AM196" s="88" t="str">
        <f t="shared" si="19"/>
        <v/>
      </c>
      <c r="AN196" s="123" t="str">
        <f t="shared" si="20"/>
        <v/>
      </c>
      <c r="AO196" s="123" t="str">
        <f t="shared" si="21"/>
        <v/>
      </c>
      <c r="AP196" s="123" t="str">
        <f t="shared" si="22"/>
        <v/>
      </c>
      <c r="AQ196" s="89" t="str">
        <f t="shared" si="23"/>
        <v/>
      </c>
      <c r="AR196" s="39"/>
      <c r="AS196" s="234"/>
      <c r="AT196" s="39"/>
    </row>
    <row r="197" spans="2:46" ht="13.5" customHeight="1" thickBot="1" x14ac:dyDescent="0.2">
      <c r="B197" s="291"/>
      <c r="C197" s="29"/>
      <c r="D197" s="187"/>
      <c r="E197" s="58"/>
      <c r="F197" s="190"/>
      <c r="G197" s="190"/>
      <c r="H197" s="190"/>
      <c r="I197" s="58"/>
      <c r="J197" s="58"/>
      <c r="K197" s="189"/>
      <c r="L197" s="259"/>
      <c r="M197" s="259"/>
      <c r="N197" s="58"/>
      <c r="O197" s="30"/>
      <c r="P197" s="58"/>
      <c r="Q197" s="30"/>
      <c r="R197" s="185"/>
      <c r="S197" s="206"/>
      <c r="T197" s="291"/>
      <c r="U197" s="29"/>
      <c r="V197" s="187"/>
      <c r="W197" s="58"/>
      <c r="X197" s="190"/>
      <c r="Y197" s="190"/>
      <c r="Z197" s="190"/>
      <c r="AA197" s="58"/>
      <c r="AB197" s="58"/>
      <c r="AC197" s="189"/>
      <c r="AD197" s="259"/>
      <c r="AE197" s="259"/>
      <c r="AF197" s="58"/>
      <c r="AG197" s="30"/>
      <c r="AH197" s="58"/>
      <c r="AI197" s="30"/>
      <c r="AJ197" s="185"/>
      <c r="AK197" s="208"/>
      <c r="AL197" s="291"/>
      <c r="AM197" s="124" t="str">
        <f t="shared" si="19"/>
        <v/>
      </c>
      <c r="AN197" s="125" t="str">
        <f t="shared" si="20"/>
        <v/>
      </c>
      <c r="AO197" s="125" t="str">
        <f t="shared" si="21"/>
        <v/>
      </c>
      <c r="AP197" s="125" t="str">
        <f t="shared" si="22"/>
        <v/>
      </c>
      <c r="AQ197" s="126" t="str">
        <f t="shared" si="23"/>
        <v/>
      </c>
      <c r="AR197" s="39"/>
      <c r="AS197" s="234"/>
      <c r="AT197" s="39"/>
    </row>
    <row r="198" spans="2:46" ht="13.5" customHeight="1" x14ac:dyDescent="0.15">
      <c r="B198" s="289" t="s">
        <v>105</v>
      </c>
      <c r="C198" s="27" t="s">
        <v>34</v>
      </c>
      <c r="D198" s="41"/>
      <c r="E198" s="57"/>
      <c r="F198" s="98"/>
      <c r="G198" s="98"/>
      <c r="H198" s="98"/>
      <c r="I198" s="62"/>
      <c r="J198" s="62"/>
      <c r="K198" s="63"/>
      <c r="L198" s="258"/>
      <c r="M198" s="258"/>
      <c r="N198" s="57"/>
      <c r="O198" s="28"/>
      <c r="P198" s="57"/>
      <c r="Q198" s="28"/>
      <c r="R198" s="133"/>
      <c r="S198" s="206"/>
      <c r="T198" s="289" t="s">
        <v>105</v>
      </c>
      <c r="U198" s="27" t="s">
        <v>34</v>
      </c>
      <c r="V198" s="41"/>
      <c r="W198" s="57"/>
      <c r="X198" s="98"/>
      <c r="Y198" s="98"/>
      <c r="Z198" s="98"/>
      <c r="AA198" s="62"/>
      <c r="AB198" s="62"/>
      <c r="AC198" s="63"/>
      <c r="AD198" s="258"/>
      <c r="AE198" s="258"/>
      <c r="AF198" s="57"/>
      <c r="AG198" s="28"/>
      <c r="AH198" s="57"/>
      <c r="AI198" s="28"/>
      <c r="AJ198" s="133"/>
      <c r="AK198" s="208"/>
      <c r="AL198" s="289" t="s">
        <v>105</v>
      </c>
      <c r="AM198" s="121" t="str">
        <f t="shared" si="19"/>
        <v/>
      </c>
      <c r="AN198" s="97" t="str">
        <f t="shared" si="20"/>
        <v/>
      </c>
      <c r="AO198" s="97" t="str">
        <f t="shared" si="21"/>
        <v/>
      </c>
      <c r="AP198" s="97" t="str">
        <f t="shared" si="22"/>
        <v/>
      </c>
      <c r="AQ198" s="122" t="str">
        <f t="shared" si="23"/>
        <v/>
      </c>
      <c r="AR198" s="39"/>
      <c r="AS198" s="234"/>
      <c r="AT198" s="39"/>
    </row>
    <row r="199" spans="2:46" ht="13.5" customHeight="1" x14ac:dyDescent="0.15">
      <c r="B199" s="290"/>
      <c r="C199" s="29" t="s">
        <v>35</v>
      </c>
      <c r="D199" s="187"/>
      <c r="E199" s="58"/>
      <c r="F199" s="188"/>
      <c r="G199" s="188"/>
      <c r="H199" s="188"/>
      <c r="I199" s="64"/>
      <c r="J199" s="64"/>
      <c r="K199" s="189"/>
      <c r="L199" s="259"/>
      <c r="M199" s="259"/>
      <c r="N199" s="58"/>
      <c r="O199" s="30"/>
      <c r="P199" s="58"/>
      <c r="Q199" s="30"/>
      <c r="R199" s="134"/>
      <c r="S199" s="206"/>
      <c r="T199" s="290"/>
      <c r="U199" s="29" t="s">
        <v>35</v>
      </c>
      <c r="V199" s="187"/>
      <c r="W199" s="58"/>
      <c r="X199" s="188"/>
      <c r="Y199" s="188"/>
      <c r="Z199" s="188"/>
      <c r="AA199" s="64"/>
      <c r="AB199" s="64"/>
      <c r="AC199" s="189"/>
      <c r="AD199" s="259"/>
      <c r="AE199" s="259"/>
      <c r="AF199" s="58"/>
      <c r="AG199" s="30"/>
      <c r="AH199" s="58"/>
      <c r="AI199" s="30"/>
      <c r="AJ199" s="134"/>
      <c r="AK199" s="208"/>
      <c r="AL199" s="290"/>
      <c r="AM199" s="88" t="str">
        <f t="shared" si="19"/>
        <v/>
      </c>
      <c r="AN199" s="123" t="str">
        <f t="shared" si="20"/>
        <v/>
      </c>
      <c r="AO199" s="123" t="str">
        <f t="shared" si="21"/>
        <v/>
      </c>
      <c r="AP199" s="123" t="str">
        <f t="shared" si="22"/>
        <v/>
      </c>
      <c r="AQ199" s="89" t="str">
        <f t="shared" si="23"/>
        <v/>
      </c>
      <c r="AR199" s="39"/>
      <c r="AS199" s="234"/>
      <c r="AT199" s="39"/>
    </row>
    <row r="200" spans="2:46" ht="13.5" customHeight="1" x14ac:dyDescent="0.15">
      <c r="B200" s="290"/>
      <c r="C200" s="29" t="s">
        <v>36</v>
      </c>
      <c r="D200" s="187"/>
      <c r="E200" s="58"/>
      <c r="F200" s="188"/>
      <c r="G200" s="188"/>
      <c r="H200" s="188"/>
      <c r="I200" s="64"/>
      <c r="J200" s="64"/>
      <c r="K200" s="189"/>
      <c r="L200" s="259"/>
      <c r="M200" s="259"/>
      <c r="N200" s="58"/>
      <c r="O200" s="30"/>
      <c r="P200" s="58"/>
      <c r="Q200" s="30"/>
      <c r="R200" s="134"/>
      <c r="S200" s="206"/>
      <c r="T200" s="290"/>
      <c r="U200" s="29" t="s">
        <v>36</v>
      </c>
      <c r="V200" s="187"/>
      <c r="W200" s="58"/>
      <c r="X200" s="188"/>
      <c r="Y200" s="188"/>
      <c r="Z200" s="188"/>
      <c r="AA200" s="64"/>
      <c r="AB200" s="64"/>
      <c r="AC200" s="189"/>
      <c r="AD200" s="259"/>
      <c r="AE200" s="259"/>
      <c r="AF200" s="58"/>
      <c r="AG200" s="30"/>
      <c r="AH200" s="58"/>
      <c r="AI200" s="30"/>
      <c r="AJ200" s="134"/>
      <c r="AK200" s="208"/>
      <c r="AL200" s="290"/>
      <c r="AM200" s="88" t="str">
        <f t="shared" si="19"/>
        <v/>
      </c>
      <c r="AN200" s="123" t="str">
        <f t="shared" si="20"/>
        <v/>
      </c>
      <c r="AO200" s="123" t="str">
        <f t="shared" si="21"/>
        <v/>
      </c>
      <c r="AP200" s="123" t="str">
        <f t="shared" si="22"/>
        <v/>
      </c>
      <c r="AQ200" s="89" t="str">
        <f t="shared" si="23"/>
        <v/>
      </c>
      <c r="AR200" s="39"/>
      <c r="AS200" s="234"/>
      <c r="AT200" s="39"/>
    </row>
    <row r="201" spans="2:46" ht="13.5" customHeight="1" x14ac:dyDescent="0.15">
      <c r="B201" s="290"/>
      <c r="C201" s="29" t="s">
        <v>38</v>
      </c>
      <c r="D201" s="187"/>
      <c r="E201" s="58"/>
      <c r="F201" s="188"/>
      <c r="G201" s="188"/>
      <c r="H201" s="188"/>
      <c r="I201" s="64"/>
      <c r="J201" s="64"/>
      <c r="K201" s="189"/>
      <c r="L201" s="259"/>
      <c r="M201" s="259"/>
      <c r="N201" s="58"/>
      <c r="O201" s="30"/>
      <c r="P201" s="58"/>
      <c r="Q201" s="30"/>
      <c r="R201" s="134"/>
      <c r="S201" s="206"/>
      <c r="T201" s="290"/>
      <c r="U201" s="29" t="s">
        <v>38</v>
      </c>
      <c r="V201" s="187"/>
      <c r="W201" s="58"/>
      <c r="X201" s="188"/>
      <c r="Y201" s="188"/>
      <c r="Z201" s="188"/>
      <c r="AA201" s="64"/>
      <c r="AB201" s="64"/>
      <c r="AC201" s="189"/>
      <c r="AD201" s="259"/>
      <c r="AE201" s="259"/>
      <c r="AF201" s="58"/>
      <c r="AG201" s="30"/>
      <c r="AH201" s="58"/>
      <c r="AI201" s="30"/>
      <c r="AJ201" s="134"/>
      <c r="AK201" s="208"/>
      <c r="AL201" s="290"/>
      <c r="AM201" s="88" t="str">
        <f t="shared" si="19"/>
        <v/>
      </c>
      <c r="AN201" s="123" t="str">
        <f t="shared" si="20"/>
        <v/>
      </c>
      <c r="AO201" s="123" t="str">
        <f t="shared" si="21"/>
        <v/>
      </c>
      <c r="AP201" s="123" t="str">
        <f t="shared" si="22"/>
        <v/>
      </c>
      <c r="AQ201" s="89" t="str">
        <f t="shared" si="23"/>
        <v/>
      </c>
      <c r="AR201" s="39"/>
      <c r="AS201" s="234"/>
      <c r="AT201" s="39"/>
    </row>
    <row r="202" spans="2:46" ht="13.5" customHeight="1" thickBot="1" x14ac:dyDescent="0.2">
      <c r="B202" s="291"/>
      <c r="C202" s="29"/>
      <c r="D202" s="187"/>
      <c r="E202" s="58"/>
      <c r="F202" s="190"/>
      <c r="G202" s="190"/>
      <c r="H202" s="190"/>
      <c r="I202" s="58"/>
      <c r="J202" s="58"/>
      <c r="K202" s="189"/>
      <c r="L202" s="259"/>
      <c r="M202" s="259"/>
      <c r="N202" s="58"/>
      <c r="O202" s="30"/>
      <c r="P202" s="58"/>
      <c r="Q202" s="30"/>
      <c r="R202" s="185"/>
      <c r="S202" s="206"/>
      <c r="T202" s="291"/>
      <c r="U202" s="29"/>
      <c r="V202" s="187"/>
      <c r="W202" s="58"/>
      <c r="X202" s="190"/>
      <c r="Y202" s="190"/>
      <c r="Z202" s="190"/>
      <c r="AA202" s="58"/>
      <c r="AB202" s="58"/>
      <c r="AC202" s="189"/>
      <c r="AD202" s="259"/>
      <c r="AE202" s="259"/>
      <c r="AF202" s="58"/>
      <c r="AG202" s="30"/>
      <c r="AH202" s="58"/>
      <c r="AI202" s="30"/>
      <c r="AJ202" s="185"/>
      <c r="AK202" s="208"/>
      <c r="AL202" s="291"/>
      <c r="AM202" s="124" t="str">
        <f t="shared" si="19"/>
        <v/>
      </c>
      <c r="AN202" s="125" t="str">
        <f t="shared" si="20"/>
        <v/>
      </c>
      <c r="AO202" s="125" t="str">
        <f t="shared" si="21"/>
        <v/>
      </c>
      <c r="AP202" s="125" t="str">
        <f t="shared" si="22"/>
        <v/>
      </c>
      <c r="AQ202" s="126" t="str">
        <f t="shared" si="23"/>
        <v/>
      </c>
      <c r="AR202" s="39"/>
      <c r="AS202" s="234"/>
      <c r="AT202" s="39"/>
    </row>
    <row r="203" spans="2:46" ht="13.5" customHeight="1" x14ac:dyDescent="0.15">
      <c r="B203" s="289" t="s">
        <v>106</v>
      </c>
      <c r="C203" s="27" t="s">
        <v>34</v>
      </c>
      <c r="D203" s="41"/>
      <c r="E203" s="57"/>
      <c r="F203" s="98"/>
      <c r="G203" s="98"/>
      <c r="H203" s="98"/>
      <c r="I203" s="62"/>
      <c r="J203" s="62"/>
      <c r="K203" s="63"/>
      <c r="L203" s="258"/>
      <c r="M203" s="258"/>
      <c r="N203" s="57"/>
      <c r="O203" s="28"/>
      <c r="P203" s="57"/>
      <c r="Q203" s="28"/>
      <c r="R203" s="133"/>
      <c r="S203" s="206"/>
      <c r="T203" s="289" t="s">
        <v>106</v>
      </c>
      <c r="U203" s="27" t="s">
        <v>34</v>
      </c>
      <c r="V203" s="41"/>
      <c r="W203" s="57"/>
      <c r="X203" s="98"/>
      <c r="Y203" s="98"/>
      <c r="Z203" s="98"/>
      <c r="AA203" s="62"/>
      <c r="AB203" s="62"/>
      <c r="AC203" s="63"/>
      <c r="AD203" s="258"/>
      <c r="AE203" s="258"/>
      <c r="AF203" s="57"/>
      <c r="AG203" s="28"/>
      <c r="AH203" s="57"/>
      <c r="AI203" s="28"/>
      <c r="AJ203" s="133"/>
      <c r="AK203" s="208"/>
      <c r="AL203" s="289" t="s">
        <v>106</v>
      </c>
      <c r="AM203" s="121" t="str">
        <f t="shared" si="19"/>
        <v/>
      </c>
      <c r="AN203" s="97" t="str">
        <f t="shared" si="20"/>
        <v/>
      </c>
      <c r="AO203" s="97" t="str">
        <f t="shared" si="21"/>
        <v/>
      </c>
      <c r="AP203" s="97" t="str">
        <f t="shared" si="22"/>
        <v/>
      </c>
      <c r="AQ203" s="122" t="str">
        <f t="shared" si="23"/>
        <v/>
      </c>
      <c r="AR203" s="39"/>
      <c r="AS203" s="234"/>
      <c r="AT203" s="39"/>
    </row>
    <row r="204" spans="2:46" ht="13.5" customHeight="1" x14ac:dyDescent="0.15">
      <c r="B204" s="290"/>
      <c r="C204" s="29" t="s">
        <v>35</v>
      </c>
      <c r="D204" s="187"/>
      <c r="E204" s="58"/>
      <c r="F204" s="188"/>
      <c r="G204" s="188"/>
      <c r="H204" s="188"/>
      <c r="I204" s="64"/>
      <c r="J204" s="64"/>
      <c r="K204" s="189"/>
      <c r="L204" s="259"/>
      <c r="M204" s="259"/>
      <c r="N204" s="58"/>
      <c r="O204" s="30"/>
      <c r="P204" s="58"/>
      <c r="Q204" s="30"/>
      <c r="R204" s="134"/>
      <c r="S204" s="206"/>
      <c r="T204" s="290"/>
      <c r="U204" s="29" t="s">
        <v>35</v>
      </c>
      <c r="V204" s="187"/>
      <c r="W204" s="58"/>
      <c r="X204" s="188"/>
      <c r="Y204" s="188"/>
      <c r="Z204" s="188"/>
      <c r="AA204" s="64"/>
      <c r="AB204" s="64"/>
      <c r="AC204" s="189"/>
      <c r="AD204" s="259"/>
      <c r="AE204" s="259"/>
      <c r="AF204" s="58"/>
      <c r="AG204" s="30"/>
      <c r="AH204" s="58"/>
      <c r="AI204" s="30"/>
      <c r="AJ204" s="134"/>
      <c r="AK204" s="208"/>
      <c r="AL204" s="290"/>
      <c r="AM204" s="88" t="str">
        <f t="shared" si="19"/>
        <v/>
      </c>
      <c r="AN204" s="123" t="str">
        <f t="shared" si="20"/>
        <v/>
      </c>
      <c r="AO204" s="123" t="str">
        <f t="shared" si="21"/>
        <v/>
      </c>
      <c r="AP204" s="123" t="str">
        <f t="shared" si="22"/>
        <v/>
      </c>
      <c r="AQ204" s="89" t="str">
        <f t="shared" si="23"/>
        <v/>
      </c>
      <c r="AR204" s="39"/>
      <c r="AS204" s="234"/>
      <c r="AT204" s="39"/>
    </row>
    <row r="205" spans="2:46" ht="13.5" customHeight="1" x14ac:dyDescent="0.15">
      <c r="B205" s="290"/>
      <c r="C205" s="29" t="s">
        <v>36</v>
      </c>
      <c r="D205" s="187"/>
      <c r="E205" s="58"/>
      <c r="F205" s="188"/>
      <c r="G205" s="188"/>
      <c r="H205" s="188"/>
      <c r="I205" s="64"/>
      <c r="J205" s="64"/>
      <c r="K205" s="189"/>
      <c r="L205" s="259"/>
      <c r="M205" s="259"/>
      <c r="N205" s="58"/>
      <c r="O205" s="30"/>
      <c r="P205" s="58"/>
      <c r="Q205" s="30"/>
      <c r="R205" s="134"/>
      <c r="S205" s="206"/>
      <c r="T205" s="290"/>
      <c r="U205" s="29" t="s">
        <v>36</v>
      </c>
      <c r="V205" s="187"/>
      <c r="W205" s="58"/>
      <c r="X205" s="188"/>
      <c r="Y205" s="188"/>
      <c r="Z205" s="188"/>
      <c r="AA205" s="64"/>
      <c r="AB205" s="64"/>
      <c r="AC205" s="189"/>
      <c r="AD205" s="259"/>
      <c r="AE205" s="259"/>
      <c r="AF205" s="58"/>
      <c r="AG205" s="30"/>
      <c r="AH205" s="58"/>
      <c r="AI205" s="30"/>
      <c r="AJ205" s="134"/>
      <c r="AK205" s="208"/>
      <c r="AL205" s="290"/>
      <c r="AM205" s="88" t="str">
        <f t="shared" si="19"/>
        <v/>
      </c>
      <c r="AN205" s="123" t="str">
        <f t="shared" si="20"/>
        <v/>
      </c>
      <c r="AO205" s="123" t="str">
        <f t="shared" si="21"/>
        <v/>
      </c>
      <c r="AP205" s="123" t="str">
        <f t="shared" si="22"/>
        <v/>
      </c>
      <c r="AQ205" s="89" t="str">
        <f t="shared" si="23"/>
        <v/>
      </c>
      <c r="AR205" s="39"/>
      <c r="AS205" s="234"/>
      <c r="AT205" s="39"/>
    </row>
    <row r="206" spans="2:46" ht="13.5" customHeight="1" x14ac:dyDescent="0.15">
      <c r="B206" s="290"/>
      <c r="C206" s="29" t="s">
        <v>38</v>
      </c>
      <c r="D206" s="187"/>
      <c r="E206" s="58"/>
      <c r="F206" s="188"/>
      <c r="G206" s="188"/>
      <c r="H206" s="188"/>
      <c r="I206" s="64"/>
      <c r="J206" s="64"/>
      <c r="K206" s="189"/>
      <c r="L206" s="259"/>
      <c r="M206" s="259"/>
      <c r="N206" s="58"/>
      <c r="O206" s="30"/>
      <c r="P206" s="58"/>
      <c r="Q206" s="30"/>
      <c r="R206" s="134"/>
      <c r="S206" s="206"/>
      <c r="T206" s="290"/>
      <c r="U206" s="29" t="s">
        <v>38</v>
      </c>
      <c r="V206" s="187"/>
      <c r="W206" s="58"/>
      <c r="X206" s="188"/>
      <c r="Y206" s="188"/>
      <c r="Z206" s="188"/>
      <c r="AA206" s="64"/>
      <c r="AB206" s="64"/>
      <c r="AC206" s="189"/>
      <c r="AD206" s="259"/>
      <c r="AE206" s="259"/>
      <c r="AF206" s="58"/>
      <c r="AG206" s="30"/>
      <c r="AH206" s="58"/>
      <c r="AI206" s="30"/>
      <c r="AJ206" s="134"/>
      <c r="AK206" s="208"/>
      <c r="AL206" s="290"/>
      <c r="AM206" s="88" t="str">
        <f t="shared" si="19"/>
        <v/>
      </c>
      <c r="AN206" s="123" t="str">
        <f t="shared" si="20"/>
        <v/>
      </c>
      <c r="AO206" s="123" t="str">
        <f t="shared" si="21"/>
        <v/>
      </c>
      <c r="AP206" s="123" t="str">
        <f t="shared" si="22"/>
        <v/>
      </c>
      <c r="AQ206" s="89" t="str">
        <f t="shared" si="23"/>
        <v/>
      </c>
      <c r="AR206" s="39"/>
      <c r="AS206" s="234"/>
      <c r="AT206" s="39"/>
    </row>
    <row r="207" spans="2:46" ht="13.5" customHeight="1" thickBot="1" x14ac:dyDescent="0.2">
      <c r="B207" s="291"/>
      <c r="C207" s="29"/>
      <c r="D207" s="187"/>
      <c r="E207" s="58"/>
      <c r="F207" s="190"/>
      <c r="G207" s="190"/>
      <c r="H207" s="190"/>
      <c r="I207" s="58"/>
      <c r="J207" s="58"/>
      <c r="K207" s="189"/>
      <c r="L207" s="259"/>
      <c r="M207" s="259"/>
      <c r="N207" s="58"/>
      <c r="O207" s="30"/>
      <c r="P207" s="58"/>
      <c r="Q207" s="30"/>
      <c r="R207" s="185"/>
      <c r="S207" s="206"/>
      <c r="T207" s="291"/>
      <c r="U207" s="29"/>
      <c r="V207" s="187"/>
      <c r="W207" s="58"/>
      <c r="X207" s="190"/>
      <c r="Y207" s="190"/>
      <c r="Z207" s="190"/>
      <c r="AA207" s="58"/>
      <c r="AB207" s="58"/>
      <c r="AC207" s="189"/>
      <c r="AD207" s="259"/>
      <c r="AE207" s="259"/>
      <c r="AF207" s="58"/>
      <c r="AG207" s="30"/>
      <c r="AH207" s="58"/>
      <c r="AI207" s="30"/>
      <c r="AJ207" s="185"/>
      <c r="AK207" s="208"/>
      <c r="AL207" s="291"/>
      <c r="AM207" s="124" t="str">
        <f t="shared" si="19"/>
        <v/>
      </c>
      <c r="AN207" s="125" t="str">
        <f t="shared" si="20"/>
        <v/>
      </c>
      <c r="AO207" s="125" t="str">
        <f t="shared" si="21"/>
        <v/>
      </c>
      <c r="AP207" s="125" t="str">
        <f t="shared" si="22"/>
        <v/>
      </c>
      <c r="AQ207" s="126" t="str">
        <f t="shared" si="23"/>
        <v/>
      </c>
      <c r="AR207" s="39"/>
      <c r="AS207" s="234"/>
      <c r="AT207" s="39"/>
    </row>
    <row r="208" spans="2:46" ht="13.5" customHeight="1" x14ac:dyDescent="0.15">
      <c r="B208" s="289" t="s">
        <v>107</v>
      </c>
      <c r="C208" s="27" t="s">
        <v>34</v>
      </c>
      <c r="D208" s="41"/>
      <c r="E208" s="57"/>
      <c r="F208" s="98"/>
      <c r="G208" s="98"/>
      <c r="H208" s="98"/>
      <c r="I208" s="62"/>
      <c r="J208" s="62"/>
      <c r="K208" s="63"/>
      <c r="L208" s="258"/>
      <c r="M208" s="258"/>
      <c r="N208" s="57"/>
      <c r="O208" s="28"/>
      <c r="P208" s="57"/>
      <c r="Q208" s="28"/>
      <c r="R208" s="133"/>
      <c r="S208" s="206"/>
      <c r="T208" s="289" t="s">
        <v>107</v>
      </c>
      <c r="U208" s="27" t="s">
        <v>34</v>
      </c>
      <c r="V208" s="41"/>
      <c r="W208" s="57"/>
      <c r="X208" s="98"/>
      <c r="Y208" s="98"/>
      <c r="Z208" s="98"/>
      <c r="AA208" s="62"/>
      <c r="AB208" s="62"/>
      <c r="AC208" s="63"/>
      <c r="AD208" s="258"/>
      <c r="AE208" s="258"/>
      <c r="AF208" s="57"/>
      <c r="AG208" s="28"/>
      <c r="AH208" s="57"/>
      <c r="AI208" s="28"/>
      <c r="AJ208" s="133"/>
      <c r="AK208" s="208"/>
      <c r="AL208" s="289" t="s">
        <v>107</v>
      </c>
      <c r="AM208" s="121" t="str">
        <f t="shared" si="19"/>
        <v/>
      </c>
      <c r="AN208" s="97" t="str">
        <f t="shared" si="20"/>
        <v/>
      </c>
      <c r="AO208" s="97" t="str">
        <f t="shared" si="21"/>
        <v/>
      </c>
      <c r="AP208" s="97" t="str">
        <f t="shared" si="22"/>
        <v/>
      </c>
      <c r="AQ208" s="122" t="str">
        <f t="shared" si="23"/>
        <v/>
      </c>
      <c r="AR208" s="39"/>
      <c r="AS208" s="234"/>
      <c r="AT208" s="39"/>
    </row>
    <row r="209" spans="2:46" ht="13.5" customHeight="1" x14ac:dyDescent="0.15">
      <c r="B209" s="290"/>
      <c r="C209" s="29" t="s">
        <v>35</v>
      </c>
      <c r="D209" s="187"/>
      <c r="E209" s="58"/>
      <c r="F209" s="188"/>
      <c r="G209" s="188"/>
      <c r="H209" s="188"/>
      <c r="I209" s="64"/>
      <c r="J209" s="64"/>
      <c r="K209" s="189"/>
      <c r="L209" s="259"/>
      <c r="M209" s="259"/>
      <c r="N209" s="58"/>
      <c r="O209" s="30"/>
      <c r="P209" s="58"/>
      <c r="Q209" s="30"/>
      <c r="R209" s="134"/>
      <c r="S209" s="206"/>
      <c r="T209" s="290"/>
      <c r="U209" s="29" t="s">
        <v>35</v>
      </c>
      <c r="V209" s="187"/>
      <c r="W209" s="58"/>
      <c r="X209" s="188"/>
      <c r="Y209" s="188"/>
      <c r="Z209" s="188"/>
      <c r="AA209" s="64"/>
      <c r="AB209" s="64"/>
      <c r="AC209" s="189"/>
      <c r="AD209" s="259"/>
      <c r="AE209" s="259"/>
      <c r="AF209" s="58"/>
      <c r="AG209" s="30"/>
      <c r="AH209" s="58"/>
      <c r="AI209" s="30"/>
      <c r="AJ209" s="134"/>
      <c r="AK209" s="208"/>
      <c r="AL209" s="290"/>
      <c r="AM209" s="88" t="str">
        <f t="shared" si="19"/>
        <v/>
      </c>
      <c r="AN209" s="123" t="str">
        <f t="shared" si="20"/>
        <v/>
      </c>
      <c r="AO209" s="123" t="str">
        <f t="shared" si="21"/>
        <v/>
      </c>
      <c r="AP209" s="123" t="str">
        <f t="shared" si="22"/>
        <v/>
      </c>
      <c r="AQ209" s="89" t="str">
        <f t="shared" si="23"/>
        <v/>
      </c>
      <c r="AR209" s="39"/>
      <c r="AS209" s="234"/>
      <c r="AT209" s="39"/>
    </row>
    <row r="210" spans="2:46" ht="13.5" customHeight="1" x14ac:dyDescent="0.15">
      <c r="B210" s="290"/>
      <c r="C210" s="29" t="s">
        <v>36</v>
      </c>
      <c r="D210" s="187"/>
      <c r="E210" s="58"/>
      <c r="F210" s="188"/>
      <c r="G210" s="188"/>
      <c r="H210" s="188"/>
      <c r="I210" s="64"/>
      <c r="J210" s="64"/>
      <c r="K210" s="189"/>
      <c r="L210" s="259"/>
      <c r="M210" s="259"/>
      <c r="N210" s="58"/>
      <c r="O210" s="30"/>
      <c r="P210" s="58"/>
      <c r="Q210" s="30"/>
      <c r="R210" s="134"/>
      <c r="S210" s="206"/>
      <c r="T210" s="290"/>
      <c r="U210" s="29" t="s">
        <v>36</v>
      </c>
      <c r="V210" s="187"/>
      <c r="W210" s="58"/>
      <c r="X210" s="188"/>
      <c r="Y210" s="188"/>
      <c r="Z210" s="188"/>
      <c r="AA210" s="64"/>
      <c r="AB210" s="64"/>
      <c r="AC210" s="189"/>
      <c r="AD210" s="259"/>
      <c r="AE210" s="259"/>
      <c r="AF210" s="58"/>
      <c r="AG210" s="30"/>
      <c r="AH210" s="58"/>
      <c r="AI210" s="30"/>
      <c r="AJ210" s="134"/>
      <c r="AK210" s="208"/>
      <c r="AL210" s="290"/>
      <c r="AM210" s="88" t="str">
        <f t="shared" si="19"/>
        <v/>
      </c>
      <c r="AN210" s="123" t="str">
        <f t="shared" si="20"/>
        <v/>
      </c>
      <c r="AO210" s="123" t="str">
        <f t="shared" si="21"/>
        <v/>
      </c>
      <c r="AP210" s="123" t="str">
        <f t="shared" si="22"/>
        <v/>
      </c>
      <c r="AQ210" s="89" t="str">
        <f t="shared" si="23"/>
        <v/>
      </c>
      <c r="AR210" s="39"/>
      <c r="AS210" s="234"/>
      <c r="AT210" s="39"/>
    </row>
    <row r="211" spans="2:46" ht="13.5" customHeight="1" x14ac:dyDescent="0.15">
      <c r="B211" s="290"/>
      <c r="C211" s="29" t="s">
        <v>38</v>
      </c>
      <c r="D211" s="187"/>
      <c r="E211" s="58"/>
      <c r="F211" s="188"/>
      <c r="G211" s="188"/>
      <c r="H211" s="188"/>
      <c r="I211" s="64"/>
      <c r="J211" s="64"/>
      <c r="K211" s="189"/>
      <c r="L211" s="259"/>
      <c r="M211" s="259"/>
      <c r="N211" s="58"/>
      <c r="O211" s="30"/>
      <c r="P211" s="58"/>
      <c r="Q211" s="30"/>
      <c r="R211" s="134"/>
      <c r="S211" s="206"/>
      <c r="T211" s="290"/>
      <c r="U211" s="29" t="s">
        <v>38</v>
      </c>
      <c r="V211" s="187"/>
      <c r="W211" s="58"/>
      <c r="X211" s="188"/>
      <c r="Y211" s="188"/>
      <c r="Z211" s="188"/>
      <c r="AA211" s="64"/>
      <c r="AB211" s="64"/>
      <c r="AC211" s="189"/>
      <c r="AD211" s="259"/>
      <c r="AE211" s="259"/>
      <c r="AF211" s="58"/>
      <c r="AG211" s="30"/>
      <c r="AH211" s="58"/>
      <c r="AI211" s="30"/>
      <c r="AJ211" s="134"/>
      <c r="AK211" s="208"/>
      <c r="AL211" s="290"/>
      <c r="AM211" s="88" t="str">
        <f t="shared" si="19"/>
        <v/>
      </c>
      <c r="AN211" s="123" t="str">
        <f t="shared" si="20"/>
        <v/>
      </c>
      <c r="AO211" s="123" t="str">
        <f t="shared" si="21"/>
        <v/>
      </c>
      <c r="AP211" s="123" t="str">
        <f t="shared" si="22"/>
        <v/>
      </c>
      <c r="AQ211" s="89" t="str">
        <f t="shared" si="23"/>
        <v/>
      </c>
      <c r="AR211" s="39"/>
      <c r="AS211" s="234"/>
      <c r="AT211" s="39"/>
    </row>
    <row r="212" spans="2:46" ht="13.5" customHeight="1" thickBot="1" x14ac:dyDescent="0.2">
      <c r="B212" s="291"/>
      <c r="C212" s="29"/>
      <c r="D212" s="187"/>
      <c r="E212" s="58"/>
      <c r="F212" s="190"/>
      <c r="G212" s="190"/>
      <c r="H212" s="190"/>
      <c r="I212" s="58"/>
      <c r="J212" s="58"/>
      <c r="K212" s="189"/>
      <c r="L212" s="259"/>
      <c r="M212" s="259"/>
      <c r="N212" s="58"/>
      <c r="O212" s="30"/>
      <c r="P212" s="58"/>
      <c r="Q212" s="30"/>
      <c r="R212" s="185"/>
      <c r="S212" s="206"/>
      <c r="T212" s="291"/>
      <c r="U212" s="29"/>
      <c r="V212" s="187"/>
      <c r="W212" s="58"/>
      <c r="X212" s="190"/>
      <c r="Y212" s="190"/>
      <c r="Z212" s="190"/>
      <c r="AA212" s="58"/>
      <c r="AB212" s="58"/>
      <c r="AC212" s="189"/>
      <c r="AD212" s="259"/>
      <c r="AE212" s="259"/>
      <c r="AF212" s="58"/>
      <c r="AG212" s="30"/>
      <c r="AH212" s="58"/>
      <c r="AI212" s="30"/>
      <c r="AJ212" s="185"/>
      <c r="AK212" s="208"/>
      <c r="AL212" s="291"/>
      <c r="AM212" s="124" t="str">
        <f t="shared" si="19"/>
        <v/>
      </c>
      <c r="AN212" s="125" t="str">
        <f t="shared" si="20"/>
        <v/>
      </c>
      <c r="AO212" s="125" t="str">
        <f t="shared" si="21"/>
        <v/>
      </c>
      <c r="AP212" s="125" t="str">
        <f t="shared" si="22"/>
        <v/>
      </c>
      <c r="AQ212" s="126" t="str">
        <f t="shared" si="23"/>
        <v/>
      </c>
      <c r="AR212" s="39"/>
      <c r="AS212" s="234"/>
      <c r="AT212" s="39"/>
    </row>
    <row r="213" spans="2:46" ht="13.5" customHeight="1" x14ac:dyDescent="0.15">
      <c r="B213" s="289" t="s">
        <v>108</v>
      </c>
      <c r="C213" s="27" t="s">
        <v>34</v>
      </c>
      <c r="D213" s="41"/>
      <c r="E213" s="57"/>
      <c r="F213" s="98"/>
      <c r="G213" s="98"/>
      <c r="H213" s="98"/>
      <c r="I213" s="62"/>
      <c r="J213" s="62"/>
      <c r="K213" s="63"/>
      <c r="L213" s="258"/>
      <c r="M213" s="258"/>
      <c r="N213" s="57"/>
      <c r="O213" s="28"/>
      <c r="P213" s="57"/>
      <c r="Q213" s="28"/>
      <c r="R213" s="133"/>
      <c r="S213" s="206"/>
      <c r="T213" s="289" t="s">
        <v>108</v>
      </c>
      <c r="U213" s="27" t="s">
        <v>34</v>
      </c>
      <c r="V213" s="41"/>
      <c r="W213" s="57"/>
      <c r="X213" s="98"/>
      <c r="Y213" s="98"/>
      <c r="Z213" s="98"/>
      <c r="AA213" s="62"/>
      <c r="AB213" s="62"/>
      <c r="AC213" s="63"/>
      <c r="AD213" s="258"/>
      <c r="AE213" s="258"/>
      <c r="AF213" s="57"/>
      <c r="AG213" s="28"/>
      <c r="AH213" s="57"/>
      <c r="AI213" s="28"/>
      <c r="AJ213" s="133"/>
      <c r="AK213" s="208"/>
      <c r="AL213" s="289" t="s">
        <v>108</v>
      </c>
      <c r="AM213" s="121" t="str">
        <f t="shared" si="19"/>
        <v/>
      </c>
      <c r="AN213" s="97" t="str">
        <f t="shared" si="20"/>
        <v/>
      </c>
      <c r="AO213" s="97" t="str">
        <f t="shared" si="21"/>
        <v/>
      </c>
      <c r="AP213" s="97" t="str">
        <f t="shared" si="22"/>
        <v/>
      </c>
      <c r="AQ213" s="122" t="str">
        <f t="shared" si="23"/>
        <v/>
      </c>
      <c r="AR213" s="39"/>
      <c r="AS213" s="234"/>
      <c r="AT213" s="39"/>
    </row>
    <row r="214" spans="2:46" ht="13.5" customHeight="1" x14ac:dyDescent="0.15">
      <c r="B214" s="290"/>
      <c r="C214" s="29" t="s">
        <v>35</v>
      </c>
      <c r="D214" s="187"/>
      <c r="E214" s="58"/>
      <c r="F214" s="188"/>
      <c r="G214" s="188"/>
      <c r="H214" s="188"/>
      <c r="I214" s="64"/>
      <c r="J214" s="64"/>
      <c r="K214" s="189"/>
      <c r="L214" s="259"/>
      <c r="M214" s="259"/>
      <c r="N214" s="58"/>
      <c r="O214" s="30"/>
      <c r="P214" s="58"/>
      <c r="Q214" s="30"/>
      <c r="R214" s="134"/>
      <c r="S214" s="206"/>
      <c r="T214" s="290"/>
      <c r="U214" s="29" t="s">
        <v>35</v>
      </c>
      <c r="V214" s="187"/>
      <c r="W214" s="58"/>
      <c r="X214" s="188"/>
      <c r="Y214" s="188"/>
      <c r="Z214" s="188"/>
      <c r="AA214" s="64"/>
      <c r="AB214" s="64"/>
      <c r="AC214" s="189"/>
      <c r="AD214" s="259"/>
      <c r="AE214" s="259"/>
      <c r="AF214" s="58"/>
      <c r="AG214" s="30"/>
      <c r="AH214" s="58"/>
      <c r="AI214" s="30"/>
      <c r="AJ214" s="134"/>
      <c r="AK214" s="208"/>
      <c r="AL214" s="290"/>
      <c r="AM214" s="88" t="str">
        <f t="shared" si="19"/>
        <v/>
      </c>
      <c r="AN214" s="123" t="str">
        <f t="shared" si="20"/>
        <v/>
      </c>
      <c r="AO214" s="123" t="str">
        <f t="shared" si="21"/>
        <v/>
      </c>
      <c r="AP214" s="123" t="str">
        <f t="shared" si="22"/>
        <v/>
      </c>
      <c r="AQ214" s="89" t="str">
        <f t="shared" si="23"/>
        <v/>
      </c>
      <c r="AR214" s="39"/>
      <c r="AS214" s="234"/>
      <c r="AT214" s="39"/>
    </row>
    <row r="215" spans="2:46" ht="13.5" customHeight="1" x14ac:dyDescent="0.15">
      <c r="B215" s="290"/>
      <c r="C215" s="29" t="s">
        <v>36</v>
      </c>
      <c r="D215" s="187"/>
      <c r="E215" s="58"/>
      <c r="F215" s="188"/>
      <c r="G215" s="188"/>
      <c r="H215" s="188"/>
      <c r="I215" s="64"/>
      <c r="J215" s="64"/>
      <c r="K215" s="189"/>
      <c r="L215" s="259"/>
      <c r="M215" s="259"/>
      <c r="N215" s="58"/>
      <c r="O215" s="30"/>
      <c r="P215" s="58"/>
      <c r="Q215" s="30"/>
      <c r="R215" s="134"/>
      <c r="S215" s="206"/>
      <c r="T215" s="290"/>
      <c r="U215" s="29" t="s">
        <v>36</v>
      </c>
      <c r="V215" s="187"/>
      <c r="W215" s="58"/>
      <c r="X215" s="188"/>
      <c r="Y215" s="188"/>
      <c r="Z215" s="188"/>
      <c r="AA215" s="64"/>
      <c r="AB215" s="64"/>
      <c r="AC215" s="189"/>
      <c r="AD215" s="259"/>
      <c r="AE215" s="259"/>
      <c r="AF215" s="58"/>
      <c r="AG215" s="30"/>
      <c r="AH215" s="58"/>
      <c r="AI215" s="30"/>
      <c r="AJ215" s="134"/>
      <c r="AK215" s="208"/>
      <c r="AL215" s="290"/>
      <c r="AM215" s="88" t="str">
        <f t="shared" si="19"/>
        <v/>
      </c>
      <c r="AN215" s="123" t="str">
        <f t="shared" si="20"/>
        <v/>
      </c>
      <c r="AO215" s="123" t="str">
        <f t="shared" si="21"/>
        <v/>
      </c>
      <c r="AP215" s="123" t="str">
        <f t="shared" si="22"/>
        <v/>
      </c>
      <c r="AQ215" s="89" t="str">
        <f t="shared" si="23"/>
        <v/>
      </c>
      <c r="AR215" s="39"/>
      <c r="AS215" s="234"/>
      <c r="AT215" s="39"/>
    </row>
    <row r="216" spans="2:46" ht="13.5" customHeight="1" x14ac:dyDescent="0.15">
      <c r="B216" s="290"/>
      <c r="C216" s="29" t="s">
        <v>38</v>
      </c>
      <c r="D216" s="187"/>
      <c r="E216" s="58"/>
      <c r="F216" s="188"/>
      <c r="G216" s="188"/>
      <c r="H216" s="188"/>
      <c r="I216" s="64"/>
      <c r="J216" s="64"/>
      <c r="K216" s="189"/>
      <c r="L216" s="259"/>
      <c r="M216" s="259"/>
      <c r="N216" s="58"/>
      <c r="O216" s="30"/>
      <c r="P216" s="58"/>
      <c r="Q216" s="30"/>
      <c r="R216" s="134"/>
      <c r="S216" s="206"/>
      <c r="T216" s="290"/>
      <c r="U216" s="29" t="s">
        <v>38</v>
      </c>
      <c r="V216" s="187"/>
      <c r="W216" s="58"/>
      <c r="X216" s="188"/>
      <c r="Y216" s="188"/>
      <c r="Z216" s="188"/>
      <c r="AA216" s="64"/>
      <c r="AB216" s="64"/>
      <c r="AC216" s="189"/>
      <c r="AD216" s="259"/>
      <c r="AE216" s="259"/>
      <c r="AF216" s="58"/>
      <c r="AG216" s="30"/>
      <c r="AH216" s="58"/>
      <c r="AI216" s="30"/>
      <c r="AJ216" s="134"/>
      <c r="AK216" s="208"/>
      <c r="AL216" s="290"/>
      <c r="AM216" s="88" t="str">
        <f t="shared" si="19"/>
        <v/>
      </c>
      <c r="AN216" s="123" t="str">
        <f t="shared" si="20"/>
        <v/>
      </c>
      <c r="AO216" s="123" t="str">
        <f t="shared" si="21"/>
        <v/>
      </c>
      <c r="AP216" s="123" t="str">
        <f t="shared" si="22"/>
        <v/>
      </c>
      <c r="AQ216" s="89" t="str">
        <f t="shared" si="23"/>
        <v/>
      </c>
      <c r="AR216" s="39"/>
      <c r="AS216" s="234"/>
      <c r="AT216" s="39"/>
    </row>
    <row r="217" spans="2:46" ht="13.5" customHeight="1" thickBot="1" x14ac:dyDescent="0.2">
      <c r="B217" s="291"/>
      <c r="C217" s="29"/>
      <c r="D217" s="187"/>
      <c r="E217" s="58"/>
      <c r="F217" s="190"/>
      <c r="G217" s="190"/>
      <c r="H217" s="190"/>
      <c r="I217" s="58"/>
      <c r="J217" s="58"/>
      <c r="K217" s="189"/>
      <c r="L217" s="259"/>
      <c r="M217" s="259"/>
      <c r="N217" s="58"/>
      <c r="O217" s="30"/>
      <c r="P217" s="58"/>
      <c r="Q217" s="30"/>
      <c r="R217" s="185"/>
      <c r="S217" s="206"/>
      <c r="T217" s="291"/>
      <c r="U217" s="29"/>
      <c r="V217" s="187"/>
      <c r="W217" s="58"/>
      <c r="X217" s="190"/>
      <c r="Y217" s="190"/>
      <c r="Z217" s="190"/>
      <c r="AA217" s="58"/>
      <c r="AB217" s="58"/>
      <c r="AC217" s="189"/>
      <c r="AD217" s="259"/>
      <c r="AE217" s="259"/>
      <c r="AF217" s="58"/>
      <c r="AG217" s="30"/>
      <c r="AH217" s="58"/>
      <c r="AI217" s="30"/>
      <c r="AJ217" s="185"/>
      <c r="AK217" s="208"/>
      <c r="AL217" s="291"/>
      <c r="AM217" s="124" t="str">
        <f t="shared" si="19"/>
        <v/>
      </c>
      <c r="AN217" s="125" t="str">
        <f t="shared" si="20"/>
        <v/>
      </c>
      <c r="AO217" s="125" t="str">
        <f t="shared" si="21"/>
        <v/>
      </c>
      <c r="AP217" s="125" t="str">
        <f t="shared" si="22"/>
        <v/>
      </c>
      <c r="AQ217" s="126" t="str">
        <f t="shared" si="23"/>
        <v/>
      </c>
      <c r="AR217" s="39"/>
      <c r="AS217" s="234"/>
      <c r="AT217" s="39"/>
    </row>
    <row r="218" spans="2:46" ht="13.5" customHeight="1" x14ac:dyDescent="0.15">
      <c r="B218" s="289" t="s">
        <v>109</v>
      </c>
      <c r="C218" s="27" t="s">
        <v>34</v>
      </c>
      <c r="D218" s="41"/>
      <c r="E218" s="57"/>
      <c r="F218" s="98"/>
      <c r="G218" s="98"/>
      <c r="H218" s="98"/>
      <c r="I218" s="62"/>
      <c r="J218" s="62"/>
      <c r="K218" s="63"/>
      <c r="L218" s="258"/>
      <c r="M218" s="258"/>
      <c r="N218" s="57"/>
      <c r="O218" s="28"/>
      <c r="P218" s="57"/>
      <c r="Q218" s="28"/>
      <c r="R218" s="133"/>
      <c r="S218" s="206"/>
      <c r="T218" s="289" t="s">
        <v>109</v>
      </c>
      <c r="U218" s="27" t="s">
        <v>34</v>
      </c>
      <c r="V218" s="41"/>
      <c r="W218" s="57"/>
      <c r="X218" s="98"/>
      <c r="Y218" s="98"/>
      <c r="Z218" s="98"/>
      <c r="AA218" s="62"/>
      <c r="AB218" s="62"/>
      <c r="AC218" s="63"/>
      <c r="AD218" s="258"/>
      <c r="AE218" s="258"/>
      <c r="AF218" s="57"/>
      <c r="AG218" s="28"/>
      <c r="AH218" s="57"/>
      <c r="AI218" s="28"/>
      <c r="AJ218" s="133"/>
      <c r="AK218" s="208"/>
      <c r="AL218" s="289" t="s">
        <v>109</v>
      </c>
      <c r="AM218" s="121" t="str">
        <f t="shared" si="19"/>
        <v/>
      </c>
      <c r="AN218" s="97" t="str">
        <f t="shared" si="20"/>
        <v/>
      </c>
      <c r="AO218" s="97" t="str">
        <f t="shared" si="21"/>
        <v/>
      </c>
      <c r="AP218" s="97" t="str">
        <f t="shared" si="22"/>
        <v/>
      </c>
      <c r="AQ218" s="122" t="str">
        <f t="shared" si="23"/>
        <v/>
      </c>
      <c r="AR218" s="39"/>
      <c r="AS218" s="234"/>
      <c r="AT218" s="39"/>
    </row>
    <row r="219" spans="2:46" ht="13.5" customHeight="1" x14ac:dyDescent="0.15">
      <c r="B219" s="290"/>
      <c r="C219" s="29" t="s">
        <v>35</v>
      </c>
      <c r="D219" s="187"/>
      <c r="E219" s="58"/>
      <c r="F219" s="188"/>
      <c r="G219" s="188"/>
      <c r="H219" s="188"/>
      <c r="I219" s="64"/>
      <c r="J219" s="64"/>
      <c r="K219" s="189"/>
      <c r="L219" s="259"/>
      <c r="M219" s="259"/>
      <c r="N219" s="58"/>
      <c r="O219" s="30"/>
      <c r="P219" s="58"/>
      <c r="Q219" s="30"/>
      <c r="R219" s="134"/>
      <c r="S219" s="206"/>
      <c r="T219" s="290"/>
      <c r="U219" s="29" t="s">
        <v>35</v>
      </c>
      <c r="V219" s="187"/>
      <c r="W219" s="58"/>
      <c r="X219" s="188"/>
      <c r="Y219" s="188"/>
      <c r="Z219" s="188"/>
      <c r="AA219" s="64"/>
      <c r="AB219" s="64"/>
      <c r="AC219" s="189"/>
      <c r="AD219" s="259"/>
      <c r="AE219" s="259"/>
      <c r="AF219" s="58"/>
      <c r="AG219" s="30"/>
      <c r="AH219" s="58"/>
      <c r="AI219" s="30"/>
      <c r="AJ219" s="134"/>
      <c r="AK219" s="208"/>
      <c r="AL219" s="290"/>
      <c r="AM219" s="88" t="str">
        <f t="shared" si="19"/>
        <v/>
      </c>
      <c r="AN219" s="123" t="str">
        <f t="shared" si="20"/>
        <v/>
      </c>
      <c r="AO219" s="123" t="str">
        <f t="shared" si="21"/>
        <v/>
      </c>
      <c r="AP219" s="123" t="str">
        <f t="shared" si="22"/>
        <v/>
      </c>
      <c r="AQ219" s="89" t="str">
        <f t="shared" si="23"/>
        <v/>
      </c>
      <c r="AR219" s="39"/>
      <c r="AS219" s="234"/>
      <c r="AT219" s="39"/>
    </row>
    <row r="220" spans="2:46" ht="13.5" customHeight="1" x14ac:dyDescent="0.15">
      <c r="B220" s="290"/>
      <c r="C220" s="29" t="s">
        <v>36</v>
      </c>
      <c r="D220" s="187"/>
      <c r="E220" s="58"/>
      <c r="F220" s="188"/>
      <c r="G220" s="188"/>
      <c r="H220" s="188"/>
      <c r="I220" s="64"/>
      <c r="J220" s="64"/>
      <c r="K220" s="189"/>
      <c r="L220" s="259"/>
      <c r="M220" s="259"/>
      <c r="N220" s="58"/>
      <c r="O220" s="30"/>
      <c r="P220" s="58"/>
      <c r="Q220" s="30"/>
      <c r="R220" s="134"/>
      <c r="S220" s="206"/>
      <c r="T220" s="290"/>
      <c r="U220" s="29" t="s">
        <v>36</v>
      </c>
      <c r="V220" s="187"/>
      <c r="W220" s="58"/>
      <c r="X220" s="188"/>
      <c r="Y220" s="188"/>
      <c r="Z220" s="188"/>
      <c r="AA220" s="64"/>
      <c r="AB220" s="64"/>
      <c r="AC220" s="189"/>
      <c r="AD220" s="259"/>
      <c r="AE220" s="259"/>
      <c r="AF220" s="58"/>
      <c r="AG220" s="30"/>
      <c r="AH220" s="58"/>
      <c r="AI220" s="30"/>
      <c r="AJ220" s="134"/>
      <c r="AK220" s="208"/>
      <c r="AL220" s="290"/>
      <c r="AM220" s="88" t="str">
        <f t="shared" si="19"/>
        <v/>
      </c>
      <c r="AN220" s="123" t="str">
        <f t="shared" si="20"/>
        <v/>
      </c>
      <c r="AO220" s="123" t="str">
        <f t="shared" si="21"/>
        <v/>
      </c>
      <c r="AP220" s="123" t="str">
        <f t="shared" si="22"/>
        <v/>
      </c>
      <c r="AQ220" s="89" t="str">
        <f t="shared" si="23"/>
        <v/>
      </c>
      <c r="AR220" s="39"/>
      <c r="AS220" s="234"/>
      <c r="AT220" s="39"/>
    </row>
    <row r="221" spans="2:46" ht="13.5" customHeight="1" x14ac:dyDescent="0.15">
      <c r="B221" s="290"/>
      <c r="C221" s="29" t="s">
        <v>38</v>
      </c>
      <c r="D221" s="187"/>
      <c r="E221" s="58"/>
      <c r="F221" s="188"/>
      <c r="G221" s="188"/>
      <c r="H221" s="188"/>
      <c r="I221" s="64"/>
      <c r="J221" s="64"/>
      <c r="K221" s="189"/>
      <c r="L221" s="259"/>
      <c r="M221" s="259"/>
      <c r="N221" s="58"/>
      <c r="O221" s="30"/>
      <c r="P221" s="58"/>
      <c r="Q221" s="30"/>
      <c r="R221" s="134"/>
      <c r="S221" s="206"/>
      <c r="T221" s="290"/>
      <c r="U221" s="29" t="s">
        <v>38</v>
      </c>
      <c r="V221" s="187"/>
      <c r="W221" s="58"/>
      <c r="X221" s="188"/>
      <c r="Y221" s="188"/>
      <c r="Z221" s="188"/>
      <c r="AA221" s="64"/>
      <c r="AB221" s="64"/>
      <c r="AC221" s="189"/>
      <c r="AD221" s="259"/>
      <c r="AE221" s="259"/>
      <c r="AF221" s="58"/>
      <c r="AG221" s="30"/>
      <c r="AH221" s="58"/>
      <c r="AI221" s="30"/>
      <c r="AJ221" s="134"/>
      <c r="AK221" s="208"/>
      <c r="AL221" s="290"/>
      <c r="AM221" s="88" t="str">
        <f t="shared" si="19"/>
        <v/>
      </c>
      <c r="AN221" s="123" t="str">
        <f t="shared" si="20"/>
        <v/>
      </c>
      <c r="AO221" s="123" t="str">
        <f t="shared" si="21"/>
        <v/>
      </c>
      <c r="AP221" s="123" t="str">
        <f t="shared" si="22"/>
        <v/>
      </c>
      <c r="AQ221" s="89" t="str">
        <f t="shared" si="23"/>
        <v/>
      </c>
      <c r="AR221" s="39"/>
      <c r="AS221" s="234"/>
      <c r="AT221" s="39"/>
    </row>
    <row r="222" spans="2:46" ht="13.5" customHeight="1" thickBot="1" x14ac:dyDescent="0.2">
      <c r="B222" s="291"/>
      <c r="C222" s="29"/>
      <c r="D222" s="187"/>
      <c r="E222" s="58"/>
      <c r="F222" s="190"/>
      <c r="G222" s="190"/>
      <c r="H222" s="190"/>
      <c r="I222" s="58"/>
      <c r="J222" s="58"/>
      <c r="K222" s="189"/>
      <c r="L222" s="259"/>
      <c r="M222" s="259"/>
      <c r="N222" s="58"/>
      <c r="O222" s="30"/>
      <c r="P222" s="58"/>
      <c r="Q222" s="30"/>
      <c r="R222" s="185"/>
      <c r="S222" s="206"/>
      <c r="T222" s="291"/>
      <c r="U222" s="29"/>
      <c r="V222" s="187"/>
      <c r="W222" s="58"/>
      <c r="X222" s="190"/>
      <c r="Y222" s="190"/>
      <c r="Z222" s="190"/>
      <c r="AA222" s="58"/>
      <c r="AB222" s="58"/>
      <c r="AC222" s="189"/>
      <c r="AD222" s="259"/>
      <c r="AE222" s="259"/>
      <c r="AF222" s="58"/>
      <c r="AG222" s="30"/>
      <c r="AH222" s="58"/>
      <c r="AI222" s="30"/>
      <c r="AJ222" s="185"/>
      <c r="AK222" s="208"/>
      <c r="AL222" s="291"/>
      <c r="AM222" s="124" t="str">
        <f t="shared" si="19"/>
        <v/>
      </c>
      <c r="AN222" s="125" t="str">
        <f t="shared" si="20"/>
        <v/>
      </c>
      <c r="AO222" s="125" t="str">
        <f t="shared" si="21"/>
        <v/>
      </c>
      <c r="AP222" s="125" t="str">
        <f t="shared" si="22"/>
        <v/>
      </c>
      <c r="AQ222" s="126" t="str">
        <f t="shared" si="23"/>
        <v/>
      </c>
      <c r="AR222" s="39"/>
      <c r="AS222" s="234"/>
      <c r="AT222" s="39"/>
    </row>
    <row r="223" spans="2:46" ht="13.5" customHeight="1" x14ac:dyDescent="0.15">
      <c r="B223" s="289" t="s">
        <v>110</v>
      </c>
      <c r="C223" s="27" t="s">
        <v>34</v>
      </c>
      <c r="D223" s="41"/>
      <c r="E223" s="57"/>
      <c r="F223" s="98"/>
      <c r="G223" s="98"/>
      <c r="H223" s="98"/>
      <c r="I223" s="62"/>
      <c r="J223" s="62"/>
      <c r="K223" s="63"/>
      <c r="L223" s="258"/>
      <c r="M223" s="258"/>
      <c r="N223" s="57"/>
      <c r="O223" s="28"/>
      <c r="P223" s="57"/>
      <c r="Q223" s="28"/>
      <c r="R223" s="133"/>
      <c r="S223" s="206"/>
      <c r="T223" s="289" t="s">
        <v>110</v>
      </c>
      <c r="U223" s="27" t="s">
        <v>34</v>
      </c>
      <c r="V223" s="41"/>
      <c r="W223" s="57"/>
      <c r="X223" s="98"/>
      <c r="Y223" s="98"/>
      <c r="Z223" s="98"/>
      <c r="AA223" s="62"/>
      <c r="AB223" s="62"/>
      <c r="AC223" s="63"/>
      <c r="AD223" s="258"/>
      <c r="AE223" s="258"/>
      <c r="AF223" s="57"/>
      <c r="AG223" s="28"/>
      <c r="AH223" s="57"/>
      <c r="AI223" s="28"/>
      <c r="AJ223" s="133"/>
      <c r="AK223" s="208"/>
      <c r="AL223" s="289" t="s">
        <v>110</v>
      </c>
      <c r="AM223" s="121" t="str">
        <f t="shared" si="19"/>
        <v/>
      </c>
      <c r="AN223" s="97" t="str">
        <f t="shared" si="20"/>
        <v/>
      </c>
      <c r="AO223" s="97" t="str">
        <f t="shared" si="21"/>
        <v/>
      </c>
      <c r="AP223" s="97" t="str">
        <f t="shared" si="22"/>
        <v/>
      </c>
      <c r="AQ223" s="122" t="str">
        <f t="shared" si="23"/>
        <v/>
      </c>
      <c r="AR223" s="39"/>
      <c r="AS223" s="234"/>
      <c r="AT223" s="39"/>
    </row>
    <row r="224" spans="2:46" ht="13.5" customHeight="1" x14ac:dyDescent="0.15">
      <c r="B224" s="290"/>
      <c r="C224" s="29" t="s">
        <v>35</v>
      </c>
      <c r="D224" s="187"/>
      <c r="E224" s="58"/>
      <c r="F224" s="188"/>
      <c r="G224" s="188"/>
      <c r="H224" s="188"/>
      <c r="I224" s="64"/>
      <c r="J224" s="64"/>
      <c r="K224" s="189"/>
      <c r="L224" s="259"/>
      <c r="M224" s="259"/>
      <c r="N224" s="58"/>
      <c r="O224" s="30"/>
      <c r="P224" s="58"/>
      <c r="Q224" s="30"/>
      <c r="R224" s="134"/>
      <c r="S224" s="206"/>
      <c r="T224" s="290"/>
      <c r="U224" s="29" t="s">
        <v>35</v>
      </c>
      <c r="V224" s="187"/>
      <c r="W224" s="58"/>
      <c r="X224" s="188"/>
      <c r="Y224" s="188"/>
      <c r="Z224" s="188"/>
      <c r="AA224" s="64"/>
      <c r="AB224" s="64"/>
      <c r="AC224" s="189"/>
      <c r="AD224" s="259"/>
      <c r="AE224" s="259"/>
      <c r="AF224" s="58"/>
      <c r="AG224" s="30"/>
      <c r="AH224" s="58"/>
      <c r="AI224" s="30"/>
      <c r="AJ224" s="134"/>
      <c r="AK224" s="208"/>
      <c r="AL224" s="290"/>
      <c r="AM224" s="88" t="str">
        <f t="shared" si="19"/>
        <v/>
      </c>
      <c r="AN224" s="123" t="str">
        <f t="shared" si="20"/>
        <v/>
      </c>
      <c r="AO224" s="123" t="str">
        <f t="shared" si="21"/>
        <v/>
      </c>
      <c r="AP224" s="123" t="str">
        <f t="shared" si="22"/>
        <v/>
      </c>
      <c r="AQ224" s="89" t="str">
        <f t="shared" si="23"/>
        <v/>
      </c>
      <c r="AR224" s="39"/>
      <c r="AS224" s="234"/>
      <c r="AT224" s="39"/>
    </row>
    <row r="225" spans="2:46" ht="13.5" customHeight="1" x14ac:dyDescent="0.15">
      <c r="B225" s="290"/>
      <c r="C225" s="29" t="s">
        <v>36</v>
      </c>
      <c r="D225" s="187"/>
      <c r="E225" s="58"/>
      <c r="F225" s="188"/>
      <c r="G225" s="188"/>
      <c r="H225" s="188"/>
      <c r="I225" s="64"/>
      <c r="J225" s="64"/>
      <c r="K225" s="189"/>
      <c r="L225" s="259"/>
      <c r="M225" s="259"/>
      <c r="N225" s="58"/>
      <c r="O225" s="30"/>
      <c r="P225" s="58"/>
      <c r="Q225" s="30"/>
      <c r="R225" s="134"/>
      <c r="S225" s="206"/>
      <c r="T225" s="290"/>
      <c r="U225" s="29" t="s">
        <v>36</v>
      </c>
      <c r="V225" s="187"/>
      <c r="W225" s="58"/>
      <c r="X225" s="188"/>
      <c r="Y225" s="188"/>
      <c r="Z225" s="188"/>
      <c r="AA225" s="64"/>
      <c r="AB225" s="64"/>
      <c r="AC225" s="189"/>
      <c r="AD225" s="259"/>
      <c r="AE225" s="259"/>
      <c r="AF225" s="58"/>
      <c r="AG225" s="30"/>
      <c r="AH225" s="58"/>
      <c r="AI225" s="30"/>
      <c r="AJ225" s="134"/>
      <c r="AK225" s="208"/>
      <c r="AL225" s="290"/>
      <c r="AM225" s="88" t="str">
        <f t="shared" ref="AM225:AM288" si="24">IF(OR(X225="",F225=""),"",X225-F225)</f>
        <v/>
      </c>
      <c r="AN225" s="123" t="str">
        <f t="shared" ref="AN225:AN288" si="25">IF(OR(Y225="",G225=""),"",Y225-G225)</f>
        <v/>
      </c>
      <c r="AO225" s="123" t="str">
        <f t="shared" ref="AO225:AO288" si="26">IF(OR(Z225="",H225=""),"",Z225-H225)</f>
        <v/>
      </c>
      <c r="AP225" s="123" t="str">
        <f t="shared" ref="AP225:AP288" si="27">IF(OR(AA225="",I225=""),"",AA225-I225)</f>
        <v/>
      </c>
      <c r="AQ225" s="89" t="str">
        <f t="shared" ref="AQ225:AQ288" si="28">IF(OR(AB225="",J225=""),"",AB225-J225)</f>
        <v/>
      </c>
      <c r="AR225" s="39"/>
      <c r="AS225" s="234"/>
      <c r="AT225" s="39"/>
    </row>
    <row r="226" spans="2:46" ht="13.5" customHeight="1" x14ac:dyDescent="0.15">
      <c r="B226" s="290"/>
      <c r="C226" s="29" t="s">
        <v>38</v>
      </c>
      <c r="D226" s="187"/>
      <c r="E226" s="58"/>
      <c r="F226" s="188"/>
      <c r="G226" s="188"/>
      <c r="H226" s="188"/>
      <c r="I226" s="64"/>
      <c r="J226" s="64"/>
      <c r="K226" s="189"/>
      <c r="L226" s="259"/>
      <c r="M226" s="259"/>
      <c r="N226" s="58"/>
      <c r="O226" s="30"/>
      <c r="P226" s="58"/>
      <c r="Q226" s="30"/>
      <c r="R226" s="134"/>
      <c r="S226" s="206"/>
      <c r="T226" s="290"/>
      <c r="U226" s="29" t="s">
        <v>38</v>
      </c>
      <c r="V226" s="187"/>
      <c r="W226" s="58"/>
      <c r="X226" s="188"/>
      <c r="Y226" s="188"/>
      <c r="Z226" s="188"/>
      <c r="AA226" s="64"/>
      <c r="AB226" s="64"/>
      <c r="AC226" s="189"/>
      <c r="AD226" s="259"/>
      <c r="AE226" s="259"/>
      <c r="AF226" s="58"/>
      <c r="AG226" s="30"/>
      <c r="AH226" s="58"/>
      <c r="AI226" s="30"/>
      <c r="AJ226" s="134"/>
      <c r="AK226" s="208"/>
      <c r="AL226" s="290"/>
      <c r="AM226" s="88" t="str">
        <f t="shared" si="24"/>
        <v/>
      </c>
      <c r="AN226" s="123" t="str">
        <f t="shared" si="25"/>
        <v/>
      </c>
      <c r="AO226" s="123" t="str">
        <f t="shared" si="26"/>
        <v/>
      </c>
      <c r="AP226" s="123" t="str">
        <f t="shared" si="27"/>
        <v/>
      </c>
      <c r="AQ226" s="89" t="str">
        <f t="shared" si="28"/>
        <v/>
      </c>
      <c r="AR226" s="39"/>
      <c r="AS226" s="234"/>
      <c r="AT226" s="39"/>
    </row>
    <row r="227" spans="2:46" ht="13.5" customHeight="1" thickBot="1" x14ac:dyDescent="0.2">
      <c r="B227" s="291"/>
      <c r="C227" s="29"/>
      <c r="D227" s="187"/>
      <c r="E227" s="58"/>
      <c r="F227" s="190"/>
      <c r="G227" s="190"/>
      <c r="H227" s="190"/>
      <c r="I227" s="58"/>
      <c r="J227" s="58"/>
      <c r="K227" s="189"/>
      <c r="L227" s="259"/>
      <c r="M227" s="259"/>
      <c r="N227" s="58"/>
      <c r="O227" s="30"/>
      <c r="P227" s="58"/>
      <c r="Q227" s="30"/>
      <c r="R227" s="185"/>
      <c r="S227" s="206"/>
      <c r="T227" s="291"/>
      <c r="U227" s="29"/>
      <c r="V227" s="187"/>
      <c r="W227" s="58"/>
      <c r="X227" s="190"/>
      <c r="Y227" s="190"/>
      <c r="Z227" s="190"/>
      <c r="AA227" s="58"/>
      <c r="AB227" s="58"/>
      <c r="AC227" s="189"/>
      <c r="AD227" s="259"/>
      <c r="AE227" s="259"/>
      <c r="AF227" s="58"/>
      <c r="AG227" s="30"/>
      <c r="AH227" s="58"/>
      <c r="AI227" s="30"/>
      <c r="AJ227" s="185"/>
      <c r="AK227" s="208"/>
      <c r="AL227" s="291"/>
      <c r="AM227" s="124" t="str">
        <f t="shared" si="24"/>
        <v/>
      </c>
      <c r="AN227" s="125" t="str">
        <f t="shared" si="25"/>
        <v/>
      </c>
      <c r="AO227" s="125" t="str">
        <f t="shared" si="26"/>
        <v/>
      </c>
      <c r="AP227" s="125" t="str">
        <f t="shared" si="27"/>
        <v/>
      </c>
      <c r="AQ227" s="126" t="str">
        <f t="shared" si="28"/>
        <v/>
      </c>
      <c r="AR227" s="39"/>
      <c r="AS227" s="234"/>
      <c r="AT227" s="39"/>
    </row>
    <row r="228" spans="2:46" ht="13.5" customHeight="1" x14ac:dyDescent="0.15">
      <c r="B228" s="289" t="s">
        <v>111</v>
      </c>
      <c r="C228" s="27" t="s">
        <v>34</v>
      </c>
      <c r="D228" s="41"/>
      <c r="E228" s="57"/>
      <c r="F228" s="98"/>
      <c r="G228" s="98"/>
      <c r="H228" s="98"/>
      <c r="I228" s="62"/>
      <c r="J228" s="62"/>
      <c r="K228" s="63"/>
      <c r="L228" s="258"/>
      <c r="M228" s="258"/>
      <c r="N228" s="57"/>
      <c r="O228" s="28"/>
      <c r="P228" s="57"/>
      <c r="Q228" s="28"/>
      <c r="R228" s="133"/>
      <c r="S228" s="206"/>
      <c r="T228" s="289" t="s">
        <v>111</v>
      </c>
      <c r="U228" s="27" t="s">
        <v>34</v>
      </c>
      <c r="V228" s="41"/>
      <c r="W228" s="57"/>
      <c r="X228" s="98"/>
      <c r="Y228" s="98"/>
      <c r="Z228" s="98"/>
      <c r="AA228" s="62"/>
      <c r="AB228" s="62"/>
      <c r="AC228" s="63"/>
      <c r="AD228" s="258"/>
      <c r="AE228" s="258"/>
      <c r="AF228" s="57"/>
      <c r="AG228" s="28"/>
      <c r="AH228" s="57"/>
      <c r="AI228" s="28"/>
      <c r="AJ228" s="133"/>
      <c r="AK228" s="208"/>
      <c r="AL228" s="289" t="s">
        <v>111</v>
      </c>
      <c r="AM228" s="121" t="str">
        <f t="shared" si="24"/>
        <v/>
      </c>
      <c r="AN228" s="97" t="str">
        <f t="shared" si="25"/>
        <v/>
      </c>
      <c r="AO228" s="97" t="str">
        <f t="shared" si="26"/>
        <v/>
      </c>
      <c r="AP228" s="97" t="str">
        <f t="shared" si="27"/>
        <v/>
      </c>
      <c r="AQ228" s="122" t="str">
        <f t="shared" si="28"/>
        <v/>
      </c>
      <c r="AR228" s="39"/>
      <c r="AS228" s="234"/>
      <c r="AT228" s="39"/>
    </row>
    <row r="229" spans="2:46" ht="13.5" customHeight="1" x14ac:dyDescent="0.15">
      <c r="B229" s="290"/>
      <c r="C229" s="29" t="s">
        <v>35</v>
      </c>
      <c r="D229" s="187"/>
      <c r="E229" s="58"/>
      <c r="F229" s="188"/>
      <c r="G229" s="188"/>
      <c r="H229" s="188"/>
      <c r="I229" s="64"/>
      <c r="J229" s="64"/>
      <c r="K229" s="189"/>
      <c r="L229" s="259"/>
      <c r="M229" s="259"/>
      <c r="N229" s="58"/>
      <c r="O229" s="30"/>
      <c r="P229" s="58"/>
      <c r="Q229" s="30"/>
      <c r="R229" s="134"/>
      <c r="S229" s="206"/>
      <c r="T229" s="290"/>
      <c r="U229" s="29" t="s">
        <v>35</v>
      </c>
      <c r="V229" s="187"/>
      <c r="W229" s="58"/>
      <c r="X229" s="188"/>
      <c r="Y229" s="188"/>
      <c r="Z229" s="188"/>
      <c r="AA229" s="64"/>
      <c r="AB229" s="64"/>
      <c r="AC229" s="189"/>
      <c r="AD229" s="259"/>
      <c r="AE229" s="259"/>
      <c r="AF229" s="58"/>
      <c r="AG229" s="30"/>
      <c r="AH229" s="58"/>
      <c r="AI229" s="30"/>
      <c r="AJ229" s="134"/>
      <c r="AK229" s="208"/>
      <c r="AL229" s="290"/>
      <c r="AM229" s="88" t="str">
        <f t="shared" si="24"/>
        <v/>
      </c>
      <c r="AN229" s="123" t="str">
        <f t="shared" si="25"/>
        <v/>
      </c>
      <c r="AO229" s="123" t="str">
        <f t="shared" si="26"/>
        <v/>
      </c>
      <c r="AP229" s="123" t="str">
        <f t="shared" si="27"/>
        <v/>
      </c>
      <c r="AQ229" s="89" t="str">
        <f t="shared" si="28"/>
        <v/>
      </c>
      <c r="AR229" s="39"/>
      <c r="AS229" s="234"/>
      <c r="AT229" s="39"/>
    </row>
    <row r="230" spans="2:46" ht="13.5" customHeight="1" x14ac:dyDescent="0.15">
      <c r="B230" s="290"/>
      <c r="C230" s="29" t="s">
        <v>36</v>
      </c>
      <c r="D230" s="187"/>
      <c r="E230" s="58"/>
      <c r="F230" s="188"/>
      <c r="G230" s="188"/>
      <c r="H230" s="188"/>
      <c r="I230" s="64"/>
      <c r="J230" s="64"/>
      <c r="K230" s="189"/>
      <c r="L230" s="259"/>
      <c r="M230" s="259"/>
      <c r="N230" s="58"/>
      <c r="O230" s="30"/>
      <c r="P230" s="58"/>
      <c r="Q230" s="30"/>
      <c r="R230" s="134"/>
      <c r="S230" s="206"/>
      <c r="T230" s="290"/>
      <c r="U230" s="29" t="s">
        <v>36</v>
      </c>
      <c r="V230" s="187"/>
      <c r="W230" s="58"/>
      <c r="X230" s="188"/>
      <c r="Y230" s="188"/>
      <c r="Z230" s="188"/>
      <c r="AA230" s="64"/>
      <c r="AB230" s="64"/>
      <c r="AC230" s="189"/>
      <c r="AD230" s="259"/>
      <c r="AE230" s="259"/>
      <c r="AF230" s="58"/>
      <c r="AG230" s="30"/>
      <c r="AH230" s="58"/>
      <c r="AI230" s="30"/>
      <c r="AJ230" s="134"/>
      <c r="AK230" s="208"/>
      <c r="AL230" s="290"/>
      <c r="AM230" s="88" t="str">
        <f t="shared" si="24"/>
        <v/>
      </c>
      <c r="AN230" s="123" t="str">
        <f t="shared" si="25"/>
        <v/>
      </c>
      <c r="AO230" s="123" t="str">
        <f t="shared" si="26"/>
        <v/>
      </c>
      <c r="AP230" s="123" t="str">
        <f t="shared" si="27"/>
        <v/>
      </c>
      <c r="AQ230" s="89" t="str">
        <f t="shared" si="28"/>
        <v/>
      </c>
      <c r="AR230" s="39"/>
      <c r="AS230" s="234"/>
      <c r="AT230" s="39"/>
    </row>
    <row r="231" spans="2:46" ht="13.5" customHeight="1" x14ac:dyDescent="0.15">
      <c r="B231" s="290"/>
      <c r="C231" s="29" t="s">
        <v>38</v>
      </c>
      <c r="D231" s="187"/>
      <c r="E231" s="58"/>
      <c r="F231" s="188"/>
      <c r="G231" s="188"/>
      <c r="H231" s="188"/>
      <c r="I231" s="64"/>
      <c r="J231" s="64"/>
      <c r="K231" s="189"/>
      <c r="L231" s="259"/>
      <c r="M231" s="259"/>
      <c r="N231" s="58"/>
      <c r="O231" s="30"/>
      <c r="P231" s="58"/>
      <c r="Q231" s="30"/>
      <c r="R231" s="134"/>
      <c r="S231" s="206"/>
      <c r="T231" s="290"/>
      <c r="U231" s="29" t="s">
        <v>38</v>
      </c>
      <c r="V231" s="187"/>
      <c r="W231" s="58"/>
      <c r="X231" s="188"/>
      <c r="Y231" s="188"/>
      <c r="Z231" s="188"/>
      <c r="AA231" s="64"/>
      <c r="AB231" s="64"/>
      <c r="AC231" s="189"/>
      <c r="AD231" s="259"/>
      <c r="AE231" s="259"/>
      <c r="AF231" s="58"/>
      <c r="AG231" s="30"/>
      <c r="AH231" s="58"/>
      <c r="AI231" s="30"/>
      <c r="AJ231" s="134"/>
      <c r="AK231" s="208"/>
      <c r="AL231" s="290"/>
      <c r="AM231" s="88" t="str">
        <f t="shared" si="24"/>
        <v/>
      </c>
      <c r="AN231" s="123" t="str">
        <f t="shared" si="25"/>
        <v/>
      </c>
      <c r="AO231" s="123" t="str">
        <f t="shared" si="26"/>
        <v/>
      </c>
      <c r="AP231" s="123" t="str">
        <f t="shared" si="27"/>
        <v/>
      </c>
      <c r="AQ231" s="89" t="str">
        <f t="shared" si="28"/>
        <v/>
      </c>
      <c r="AR231" s="39"/>
      <c r="AS231" s="234"/>
      <c r="AT231" s="39"/>
    </row>
    <row r="232" spans="2:46" ht="13.5" customHeight="1" thickBot="1" x14ac:dyDescent="0.2">
      <c r="B232" s="291"/>
      <c r="C232" s="29"/>
      <c r="D232" s="187"/>
      <c r="E232" s="58"/>
      <c r="F232" s="190"/>
      <c r="G232" s="190"/>
      <c r="H232" s="190"/>
      <c r="I232" s="58"/>
      <c r="J232" s="58"/>
      <c r="K232" s="189"/>
      <c r="L232" s="259"/>
      <c r="M232" s="259"/>
      <c r="N232" s="58"/>
      <c r="O232" s="30"/>
      <c r="P232" s="58"/>
      <c r="Q232" s="30"/>
      <c r="R232" s="185"/>
      <c r="S232" s="206"/>
      <c r="T232" s="291"/>
      <c r="U232" s="29"/>
      <c r="V232" s="187"/>
      <c r="W232" s="58"/>
      <c r="X232" s="190"/>
      <c r="Y232" s="190"/>
      <c r="Z232" s="190"/>
      <c r="AA232" s="58"/>
      <c r="AB232" s="58"/>
      <c r="AC232" s="189"/>
      <c r="AD232" s="259"/>
      <c r="AE232" s="259"/>
      <c r="AF232" s="58"/>
      <c r="AG232" s="30"/>
      <c r="AH232" s="58"/>
      <c r="AI232" s="30"/>
      <c r="AJ232" s="185"/>
      <c r="AK232" s="208"/>
      <c r="AL232" s="291"/>
      <c r="AM232" s="124" t="str">
        <f t="shared" si="24"/>
        <v/>
      </c>
      <c r="AN232" s="125" t="str">
        <f t="shared" si="25"/>
        <v/>
      </c>
      <c r="AO232" s="125" t="str">
        <f t="shared" si="26"/>
        <v/>
      </c>
      <c r="AP232" s="125" t="str">
        <f t="shared" si="27"/>
        <v/>
      </c>
      <c r="AQ232" s="126" t="str">
        <f t="shared" si="28"/>
        <v/>
      </c>
      <c r="AR232" s="39"/>
      <c r="AS232" s="234"/>
      <c r="AT232" s="39"/>
    </row>
    <row r="233" spans="2:46" ht="13.5" customHeight="1" x14ac:dyDescent="0.15">
      <c r="B233" s="289" t="s">
        <v>112</v>
      </c>
      <c r="C233" s="27" t="s">
        <v>34</v>
      </c>
      <c r="D233" s="41"/>
      <c r="E233" s="57"/>
      <c r="F233" s="98"/>
      <c r="G233" s="98"/>
      <c r="H233" s="98"/>
      <c r="I233" s="62"/>
      <c r="J233" s="62"/>
      <c r="K233" s="63"/>
      <c r="L233" s="258"/>
      <c r="M233" s="258"/>
      <c r="N233" s="57"/>
      <c r="O233" s="28"/>
      <c r="P233" s="57"/>
      <c r="Q233" s="28"/>
      <c r="R233" s="133"/>
      <c r="S233" s="206"/>
      <c r="T233" s="289" t="s">
        <v>112</v>
      </c>
      <c r="U233" s="27" t="s">
        <v>34</v>
      </c>
      <c r="V233" s="41"/>
      <c r="W233" s="57"/>
      <c r="X233" s="98"/>
      <c r="Y233" s="98"/>
      <c r="Z233" s="98"/>
      <c r="AA233" s="62"/>
      <c r="AB233" s="62"/>
      <c r="AC233" s="63"/>
      <c r="AD233" s="258"/>
      <c r="AE233" s="258"/>
      <c r="AF233" s="57"/>
      <c r="AG233" s="28"/>
      <c r="AH233" s="57"/>
      <c r="AI233" s="28"/>
      <c r="AJ233" s="133"/>
      <c r="AK233" s="208"/>
      <c r="AL233" s="289" t="s">
        <v>112</v>
      </c>
      <c r="AM233" s="121" t="str">
        <f t="shared" si="24"/>
        <v/>
      </c>
      <c r="AN233" s="97" t="str">
        <f t="shared" si="25"/>
        <v/>
      </c>
      <c r="AO233" s="97" t="str">
        <f t="shared" si="26"/>
        <v/>
      </c>
      <c r="AP233" s="97" t="str">
        <f t="shared" si="27"/>
        <v/>
      </c>
      <c r="AQ233" s="122" t="str">
        <f t="shared" si="28"/>
        <v/>
      </c>
      <c r="AR233" s="39"/>
      <c r="AS233" s="234"/>
      <c r="AT233" s="39"/>
    </row>
    <row r="234" spans="2:46" ht="13.5" customHeight="1" x14ac:dyDescent="0.15">
      <c r="B234" s="290"/>
      <c r="C234" s="29" t="s">
        <v>35</v>
      </c>
      <c r="D234" s="187"/>
      <c r="E234" s="58"/>
      <c r="F234" s="188"/>
      <c r="G234" s="188"/>
      <c r="H234" s="188"/>
      <c r="I234" s="64"/>
      <c r="J234" s="64"/>
      <c r="K234" s="189"/>
      <c r="L234" s="259"/>
      <c r="M234" s="259"/>
      <c r="N234" s="58"/>
      <c r="O234" s="30"/>
      <c r="P234" s="58"/>
      <c r="Q234" s="30"/>
      <c r="R234" s="134"/>
      <c r="S234" s="206"/>
      <c r="T234" s="290"/>
      <c r="U234" s="29" t="s">
        <v>35</v>
      </c>
      <c r="V234" s="187"/>
      <c r="W234" s="58"/>
      <c r="X234" s="188"/>
      <c r="Y234" s="188"/>
      <c r="Z234" s="188"/>
      <c r="AA234" s="64"/>
      <c r="AB234" s="64"/>
      <c r="AC234" s="189"/>
      <c r="AD234" s="259"/>
      <c r="AE234" s="259"/>
      <c r="AF234" s="58"/>
      <c r="AG234" s="30"/>
      <c r="AH234" s="58"/>
      <c r="AI234" s="30"/>
      <c r="AJ234" s="134"/>
      <c r="AK234" s="208"/>
      <c r="AL234" s="290"/>
      <c r="AM234" s="88" t="str">
        <f t="shared" si="24"/>
        <v/>
      </c>
      <c r="AN234" s="123" t="str">
        <f t="shared" si="25"/>
        <v/>
      </c>
      <c r="AO234" s="123" t="str">
        <f t="shared" si="26"/>
        <v/>
      </c>
      <c r="AP234" s="123" t="str">
        <f t="shared" si="27"/>
        <v/>
      </c>
      <c r="AQ234" s="89" t="str">
        <f t="shared" si="28"/>
        <v/>
      </c>
      <c r="AR234" s="39"/>
      <c r="AS234" s="234"/>
      <c r="AT234" s="39"/>
    </row>
    <row r="235" spans="2:46" ht="13.5" customHeight="1" x14ac:dyDescent="0.15">
      <c r="B235" s="290"/>
      <c r="C235" s="29" t="s">
        <v>36</v>
      </c>
      <c r="D235" s="187"/>
      <c r="E235" s="58"/>
      <c r="F235" s="188"/>
      <c r="G235" s="188"/>
      <c r="H235" s="188"/>
      <c r="I235" s="64"/>
      <c r="J235" s="64"/>
      <c r="K235" s="189"/>
      <c r="L235" s="259"/>
      <c r="M235" s="259"/>
      <c r="N235" s="58"/>
      <c r="O235" s="30"/>
      <c r="P235" s="58"/>
      <c r="Q235" s="30"/>
      <c r="R235" s="134"/>
      <c r="S235" s="206"/>
      <c r="T235" s="290"/>
      <c r="U235" s="29" t="s">
        <v>36</v>
      </c>
      <c r="V235" s="187"/>
      <c r="W235" s="58"/>
      <c r="X235" s="188"/>
      <c r="Y235" s="188"/>
      <c r="Z235" s="188"/>
      <c r="AA235" s="64"/>
      <c r="AB235" s="64"/>
      <c r="AC235" s="189"/>
      <c r="AD235" s="259"/>
      <c r="AE235" s="259"/>
      <c r="AF235" s="58"/>
      <c r="AG235" s="30"/>
      <c r="AH235" s="58"/>
      <c r="AI235" s="30"/>
      <c r="AJ235" s="134"/>
      <c r="AK235" s="208"/>
      <c r="AL235" s="290"/>
      <c r="AM235" s="88" t="str">
        <f t="shared" si="24"/>
        <v/>
      </c>
      <c r="AN235" s="123" t="str">
        <f t="shared" si="25"/>
        <v/>
      </c>
      <c r="AO235" s="123" t="str">
        <f t="shared" si="26"/>
        <v/>
      </c>
      <c r="AP235" s="123" t="str">
        <f t="shared" si="27"/>
        <v/>
      </c>
      <c r="AQ235" s="89" t="str">
        <f t="shared" si="28"/>
        <v/>
      </c>
      <c r="AR235" s="39"/>
      <c r="AS235" s="234"/>
      <c r="AT235" s="39"/>
    </row>
    <row r="236" spans="2:46" ht="13.5" customHeight="1" x14ac:dyDescent="0.15">
      <c r="B236" s="290"/>
      <c r="C236" s="29" t="s">
        <v>38</v>
      </c>
      <c r="D236" s="187"/>
      <c r="E236" s="58"/>
      <c r="F236" s="188"/>
      <c r="G236" s="188"/>
      <c r="H236" s="188"/>
      <c r="I236" s="64"/>
      <c r="J236" s="64"/>
      <c r="K236" s="189"/>
      <c r="L236" s="259"/>
      <c r="M236" s="259"/>
      <c r="N236" s="58"/>
      <c r="O236" s="30"/>
      <c r="P236" s="58"/>
      <c r="Q236" s="30"/>
      <c r="R236" s="134"/>
      <c r="S236" s="206"/>
      <c r="T236" s="290"/>
      <c r="U236" s="29" t="s">
        <v>38</v>
      </c>
      <c r="V236" s="187"/>
      <c r="W236" s="58"/>
      <c r="X236" s="188"/>
      <c r="Y236" s="188"/>
      <c r="Z236" s="188"/>
      <c r="AA236" s="64"/>
      <c r="AB236" s="64"/>
      <c r="AC236" s="189"/>
      <c r="AD236" s="259"/>
      <c r="AE236" s="259"/>
      <c r="AF236" s="58"/>
      <c r="AG236" s="30"/>
      <c r="AH236" s="58"/>
      <c r="AI236" s="30"/>
      <c r="AJ236" s="134"/>
      <c r="AK236" s="208"/>
      <c r="AL236" s="290"/>
      <c r="AM236" s="88" t="str">
        <f t="shared" si="24"/>
        <v/>
      </c>
      <c r="AN236" s="123" t="str">
        <f t="shared" si="25"/>
        <v/>
      </c>
      <c r="AO236" s="123" t="str">
        <f t="shared" si="26"/>
        <v/>
      </c>
      <c r="AP236" s="123" t="str">
        <f t="shared" si="27"/>
        <v/>
      </c>
      <c r="AQ236" s="89" t="str">
        <f t="shared" si="28"/>
        <v/>
      </c>
      <c r="AR236" s="39"/>
      <c r="AS236" s="234"/>
      <c r="AT236" s="39"/>
    </row>
    <row r="237" spans="2:46" ht="13.5" customHeight="1" thickBot="1" x14ac:dyDescent="0.2">
      <c r="B237" s="291"/>
      <c r="C237" s="29"/>
      <c r="D237" s="187"/>
      <c r="E237" s="58"/>
      <c r="F237" s="190"/>
      <c r="G237" s="190"/>
      <c r="H237" s="190"/>
      <c r="I237" s="58"/>
      <c r="J237" s="58"/>
      <c r="K237" s="189"/>
      <c r="L237" s="259"/>
      <c r="M237" s="259"/>
      <c r="N237" s="58"/>
      <c r="O237" s="30"/>
      <c r="P237" s="58"/>
      <c r="Q237" s="30"/>
      <c r="R237" s="185"/>
      <c r="S237" s="206"/>
      <c r="T237" s="291"/>
      <c r="U237" s="29"/>
      <c r="V237" s="187"/>
      <c r="W237" s="58"/>
      <c r="X237" s="190"/>
      <c r="Y237" s="190"/>
      <c r="Z237" s="190"/>
      <c r="AA237" s="58"/>
      <c r="AB237" s="58"/>
      <c r="AC237" s="189"/>
      <c r="AD237" s="259"/>
      <c r="AE237" s="259"/>
      <c r="AF237" s="58"/>
      <c r="AG237" s="30"/>
      <c r="AH237" s="58"/>
      <c r="AI237" s="30"/>
      <c r="AJ237" s="185"/>
      <c r="AK237" s="208"/>
      <c r="AL237" s="291"/>
      <c r="AM237" s="124" t="str">
        <f t="shared" si="24"/>
        <v/>
      </c>
      <c r="AN237" s="125" t="str">
        <f t="shared" si="25"/>
        <v/>
      </c>
      <c r="AO237" s="125" t="str">
        <f t="shared" si="26"/>
        <v/>
      </c>
      <c r="AP237" s="125" t="str">
        <f t="shared" si="27"/>
        <v/>
      </c>
      <c r="AQ237" s="126" t="str">
        <f t="shared" si="28"/>
        <v/>
      </c>
      <c r="AR237" s="39"/>
      <c r="AS237" s="234"/>
      <c r="AT237" s="39"/>
    </row>
    <row r="238" spans="2:46" ht="13.5" customHeight="1" x14ac:dyDescent="0.15">
      <c r="B238" s="289" t="s">
        <v>113</v>
      </c>
      <c r="C238" s="27" t="s">
        <v>34</v>
      </c>
      <c r="D238" s="41"/>
      <c r="E238" s="57"/>
      <c r="F238" s="98"/>
      <c r="G238" s="98"/>
      <c r="H238" s="98"/>
      <c r="I238" s="62"/>
      <c r="J238" s="62"/>
      <c r="K238" s="63"/>
      <c r="L238" s="258"/>
      <c r="M238" s="258"/>
      <c r="N238" s="57"/>
      <c r="O238" s="28"/>
      <c r="P238" s="57"/>
      <c r="Q238" s="28"/>
      <c r="R238" s="133"/>
      <c r="S238" s="206"/>
      <c r="T238" s="289" t="s">
        <v>113</v>
      </c>
      <c r="U238" s="27" t="s">
        <v>34</v>
      </c>
      <c r="V238" s="41"/>
      <c r="W238" s="57"/>
      <c r="X238" s="98"/>
      <c r="Y238" s="98"/>
      <c r="Z238" s="98"/>
      <c r="AA238" s="62"/>
      <c r="AB238" s="62"/>
      <c r="AC238" s="63"/>
      <c r="AD238" s="258"/>
      <c r="AE238" s="258"/>
      <c r="AF238" s="57"/>
      <c r="AG238" s="28"/>
      <c r="AH238" s="57"/>
      <c r="AI238" s="28"/>
      <c r="AJ238" s="133"/>
      <c r="AK238" s="208"/>
      <c r="AL238" s="289" t="s">
        <v>113</v>
      </c>
      <c r="AM238" s="121" t="str">
        <f t="shared" si="24"/>
        <v/>
      </c>
      <c r="AN238" s="97" t="str">
        <f t="shared" si="25"/>
        <v/>
      </c>
      <c r="AO238" s="97" t="str">
        <f t="shared" si="26"/>
        <v/>
      </c>
      <c r="AP238" s="97" t="str">
        <f t="shared" si="27"/>
        <v/>
      </c>
      <c r="AQ238" s="122" t="str">
        <f t="shared" si="28"/>
        <v/>
      </c>
      <c r="AR238" s="39"/>
      <c r="AS238" s="234"/>
      <c r="AT238" s="39"/>
    </row>
    <row r="239" spans="2:46" ht="13.5" customHeight="1" x14ac:dyDescent="0.15">
      <c r="B239" s="290"/>
      <c r="C239" s="29" t="s">
        <v>35</v>
      </c>
      <c r="D239" s="187"/>
      <c r="E239" s="58"/>
      <c r="F239" s="188"/>
      <c r="G239" s="188"/>
      <c r="H239" s="188"/>
      <c r="I239" s="64"/>
      <c r="J239" s="64"/>
      <c r="K239" s="189"/>
      <c r="L239" s="259"/>
      <c r="M239" s="259"/>
      <c r="N239" s="58"/>
      <c r="O239" s="30"/>
      <c r="P239" s="58"/>
      <c r="Q239" s="30"/>
      <c r="R239" s="134"/>
      <c r="S239" s="206"/>
      <c r="T239" s="290"/>
      <c r="U239" s="29" t="s">
        <v>35</v>
      </c>
      <c r="V239" s="187"/>
      <c r="W239" s="58"/>
      <c r="X239" s="188"/>
      <c r="Y239" s="188"/>
      <c r="Z239" s="188"/>
      <c r="AA239" s="64"/>
      <c r="AB239" s="64"/>
      <c r="AC239" s="189"/>
      <c r="AD239" s="259"/>
      <c r="AE239" s="259"/>
      <c r="AF239" s="58"/>
      <c r="AG239" s="30"/>
      <c r="AH239" s="58"/>
      <c r="AI239" s="30"/>
      <c r="AJ239" s="134"/>
      <c r="AK239" s="208"/>
      <c r="AL239" s="290"/>
      <c r="AM239" s="88" t="str">
        <f t="shared" si="24"/>
        <v/>
      </c>
      <c r="AN239" s="123" t="str">
        <f t="shared" si="25"/>
        <v/>
      </c>
      <c r="AO239" s="123" t="str">
        <f t="shared" si="26"/>
        <v/>
      </c>
      <c r="AP239" s="123" t="str">
        <f t="shared" si="27"/>
        <v/>
      </c>
      <c r="AQ239" s="89" t="str">
        <f t="shared" si="28"/>
        <v/>
      </c>
      <c r="AR239" s="39"/>
      <c r="AS239" s="234"/>
      <c r="AT239" s="39"/>
    </row>
    <row r="240" spans="2:46" ht="13.5" customHeight="1" x14ac:dyDescent="0.15">
      <c r="B240" s="290"/>
      <c r="C240" s="29" t="s">
        <v>36</v>
      </c>
      <c r="D240" s="187"/>
      <c r="E240" s="58"/>
      <c r="F240" s="188"/>
      <c r="G240" s="188"/>
      <c r="H240" s="188"/>
      <c r="I240" s="64"/>
      <c r="J240" s="64"/>
      <c r="K240" s="189"/>
      <c r="L240" s="259"/>
      <c r="M240" s="259"/>
      <c r="N240" s="58"/>
      <c r="O240" s="30"/>
      <c r="P240" s="58"/>
      <c r="Q240" s="30"/>
      <c r="R240" s="134"/>
      <c r="S240" s="206"/>
      <c r="T240" s="290"/>
      <c r="U240" s="29" t="s">
        <v>36</v>
      </c>
      <c r="V240" s="187"/>
      <c r="W240" s="58"/>
      <c r="X240" s="188"/>
      <c r="Y240" s="188"/>
      <c r="Z240" s="188"/>
      <c r="AA240" s="64"/>
      <c r="AB240" s="64"/>
      <c r="AC240" s="189"/>
      <c r="AD240" s="259"/>
      <c r="AE240" s="259"/>
      <c r="AF240" s="58"/>
      <c r="AG240" s="30"/>
      <c r="AH240" s="58"/>
      <c r="AI240" s="30"/>
      <c r="AJ240" s="134"/>
      <c r="AK240" s="208"/>
      <c r="AL240" s="290"/>
      <c r="AM240" s="88" t="str">
        <f t="shared" si="24"/>
        <v/>
      </c>
      <c r="AN240" s="123" t="str">
        <f t="shared" si="25"/>
        <v/>
      </c>
      <c r="AO240" s="123" t="str">
        <f t="shared" si="26"/>
        <v/>
      </c>
      <c r="AP240" s="123" t="str">
        <f t="shared" si="27"/>
        <v/>
      </c>
      <c r="AQ240" s="89" t="str">
        <f t="shared" si="28"/>
        <v/>
      </c>
      <c r="AR240" s="39"/>
      <c r="AS240" s="234"/>
      <c r="AT240" s="39"/>
    </row>
    <row r="241" spans="2:46" ht="13.5" customHeight="1" x14ac:dyDescent="0.15">
      <c r="B241" s="290"/>
      <c r="C241" s="29" t="s">
        <v>38</v>
      </c>
      <c r="D241" s="187"/>
      <c r="E241" s="58"/>
      <c r="F241" s="188"/>
      <c r="G241" s="188"/>
      <c r="H241" s="188"/>
      <c r="I241" s="64"/>
      <c r="J241" s="64"/>
      <c r="K241" s="189"/>
      <c r="L241" s="259"/>
      <c r="M241" s="259"/>
      <c r="N241" s="58"/>
      <c r="O241" s="30"/>
      <c r="P241" s="58"/>
      <c r="Q241" s="30"/>
      <c r="R241" s="134"/>
      <c r="S241" s="206"/>
      <c r="T241" s="290"/>
      <c r="U241" s="29" t="s">
        <v>38</v>
      </c>
      <c r="V241" s="187"/>
      <c r="W241" s="58"/>
      <c r="X241" s="188"/>
      <c r="Y241" s="188"/>
      <c r="Z241" s="188"/>
      <c r="AA241" s="64"/>
      <c r="AB241" s="64"/>
      <c r="AC241" s="189"/>
      <c r="AD241" s="259"/>
      <c r="AE241" s="259"/>
      <c r="AF241" s="58"/>
      <c r="AG241" s="30"/>
      <c r="AH241" s="58"/>
      <c r="AI241" s="30"/>
      <c r="AJ241" s="134"/>
      <c r="AK241" s="208"/>
      <c r="AL241" s="290"/>
      <c r="AM241" s="88" t="str">
        <f t="shared" si="24"/>
        <v/>
      </c>
      <c r="AN241" s="123" t="str">
        <f t="shared" si="25"/>
        <v/>
      </c>
      <c r="AO241" s="123" t="str">
        <f t="shared" si="26"/>
        <v/>
      </c>
      <c r="AP241" s="123" t="str">
        <f t="shared" si="27"/>
        <v/>
      </c>
      <c r="AQ241" s="89" t="str">
        <f t="shared" si="28"/>
        <v/>
      </c>
      <c r="AR241" s="39"/>
      <c r="AS241" s="234"/>
      <c r="AT241" s="39"/>
    </row>
    <row r="242" spans="2:46" ht="13.5" customHeight="1" thickBot="1" x14ac:dyDescent="0.2">
      <c r="B242" s="291"/>
      <c r="C242" s="29"/>
      <c r="D242" s="187"/>
      <c r="E242" s="58"/>
      <c r="F242" s="190"/>
      <c r="G242" s="190"/>
      <c r="H242" s="190"/>
      <c r="I242" s="58"/>
      <c r="J242" s="58"/>
      <c r="K242" s="189"/>
      <c r="L242" s="259"/>
      <c r="M242" s="259"/>
      <c r="N242" s="58"/>
      <c r="O242" s="30"/>
      <c r="P242" s="58"/>
      <c r="Q242" s="30"/>
      <c r="R242" s="185"/>
      <c r="S242" s="206"/>
      <c r="T242" s="291"/>
      <c r="U242" s="29"/>
      <c r="V242" s="187"/>
      <c r="W242" s="58"/>
      <c r="X242" s="190"/>
      <c r="Y242" s="190"/>
      <c r="Z242" s="190"/>
      <c r="AA242" s="58"/>
      <c r="AB242" s="58"/>
      <c r="AC242" s="189"/>
      <c r="AD242" s="259"/>
      <c r="AE242" s="259"/>
      <c r="AF242" s="58"/>
      <c r="AG242" s="30"/>
      <c r="AH242" s="58"/>
      <c r="AI242" s="30"/>
      <c r="AJ242" s="185"/>
      <c r="AK242" s="208"/>
      <c r="AL242" s="291"/>
      <c r="AM242" s="124" t="str">
        <f t="shared" si="24"/>
        <v/>
      </c>
      <c r="AN242" s="125" t="str">
        <f t="shared" si="25"/>
        <v/>
      </c>
      <c r="AO242" s="125" t="str">
        <f t="shared" si="26"/>
        <v/>
      </c>
      <c r="AP242" s="125" t="str">
        <f t="shared" si="27"/>
        <v/>
      </c>
      <c r="AQ242" s="126" t="str">
        <f t="shared" si="28"/>
        <v/>
      </c>
      <c r="AR242" s="39"/>
      <c r="AS242" s="234"/>
      <c r="AT242" s="39"/>
    </row>
    <row r="243" spans="2:46" ht="13.5" customHeight="1" x14ac:dyDescent="0.15">
      <c r="B243" s="289" t="s">
        <v>114</v>
      </c>
      <c r="C243" s="27" t="s">
        <v>34</v>
      </c>
      <c r="D243" s="41"/>
      <c r="E243" s="57"/>
      <c r="F243" s="98"/>
      <c r="G243" s="98"/>
      <c r="H243" s="98"/>
      <c r="I243" s="62"/>
      <c r="J243" s="62"/>
      <c r="K243" s="63"/>
      <c r="L243" s="258"/>
      <c r="M243" s="258"/>
      <c r="N243" s="57"/>
      <c r="O243" s="28"/>
      <c r="P243" s="57"/>
      <c r="Q243" s="28"/>
      <c r="R243" s="133"/>
      <c r="S243" s="206"/>
      <c r="T243" s="289" t="s">
        <v>114</v>
      </c>
      <c r="U243" s="27" t="s">
        <v>34</v>
      </c>
      <c r="V243" s="41"/>
      <c r="W243" s="57"/>
      <c r="X243" s="98"/>
      <c r="Y243" s="98"/>
      <c r="Z243" s="98"/>
      <c r="AA243" s="62"/>
      <c r="AB243" s="62"/>
      <c r="AC243" s="63"/>
      <c r="AD243" s="258"/>
      <c r="AE243" s="258"/>
      <c r="AF243" s="57"/>
      <c r="AG243" s="28"/>
      <c r="AH243" s="57"/>
      <c r="AI243" s="28"/>
      <c r="AJ243" s="133"/>
      <c r="AK243" s="208"/>
      <c r="AL243" s="289" t="s">
        <v>114</v>
      </c>
      <c r="AM243" s="121" t="str">
        <f t="shared" si="24"/>
        <v/>
      </c>
      <c r="AN243" s="97" t="str">
        <f t="shared" si="25"/>
        <v/>
      </c>
      <c r="AO243" s="97" t="str">
        <f t="shared" si="26"/>
        <v/>
      </c>
      <c r="AP243" s="97" t="str">
        <f t="shared" si="27"/>
        <v/>
      </c>
      <c r="AQ243" s="122" t="str">
        <f t="shared" si="28"/>
        <v/>
      </c>
      <c r="AR243" s="39"/>
      <c r="AS243" s="234"/>
      <c r="AT243" s="39"/>
    </row>
    <row r="244" spans="2:46" ht="13.5" customHeight="1" x14ac:dyDescent="0.15">
      <c r="B244" s="290"/>
      <c r="C244" s="29" t="s">
        <v>35</v>
      </c>
      <c r="D244" s="187"/>
      <c r="E244" s="58"/>
      <c r="F244" s="188"/>
      <c r="G244" s="188"/>
      <c r="H244" s="188"/>
      <c r="I244" s="64"/>
      <c r="J244" s="64"/>
      <c r="K244" s="189"/>
      <c r="L244" s="259"/>
      <c r="M244" s="259"/>
      <c r="N244" s="58"/>
      <c r="O244" s="30"/>
      <c r="P244" s="58"/>
      <c r="Q244" s="30"/>
      <c r="R244" s="134"/>
      <c r="S244" s="206"/>
      <c r="T244" s="290"/>
      <c r="U244" s="29" t="s">
        <v>35</v>
      </c>
      <c r="V244" s="187"/>
      <c r="W244" s="58"/>
      <c r="X244" s="188"/>
      <c r="Y244" s="188"/>
      <c r="Z244" s="188"/>
      <c r="AA244" s="64"/>
      <c r="AB244" s="64"/>
      <c r="AC244" s="189"/>
      <c r="AD244" s="259"/>
      <c r="AE244" s="259"/>
      <c r="AF244" s="58"/>
      <c r="AG244" s="30"/>
      <c r="AH244" s="58"/>
      <c r="AI244" s="30"/>
      <c r="AJ244" s="134"/>
      <c r="AK244" s="208"/>
      <c r="AL244" s="290"/>
      <c r="AM244" s="88" t="str">
        <f t="shared" si="24"/>
        <v/>
      </c>
      <c r="AN244" s="123" t="str">
        <f t="shared" si="25"/>
        <v/>
      </c>
      <c r="AO244" s="123" t="str">
        <f t="shared" si="26"/>
        <v/>
      </c>
      <c r="AP244" s="123" t="str">
        <f t="shared" si="27"/>
        <v/>
      </c>
      <c r="AQ244" s="89" t="str">
        <f t="shared" si="28"/>
        <v/>
      </c>
      <c r="AR244" s="39"/>
      <c r="AS244" s="234"/>
      <c r="AT244" s="39"/>
    </row>
    <row r="245" spans="2:46" ht="13.5" customHeight="1" x14ac:dyDescent="0.15">
      <c r="B245" s="290"/>
      <c r="C245" s="29" t="s">
        <v>36</v>
      </c>
      <c r="D245" s="187"/>
      <c r="E245" s="58"/>
      <c r="F245" s="188"/>
      <c r="G245" s="188"/>
      <c r="H245" s="188"/>
      <c r="I245" s="64"/>
      <c r="J245" s="64"/>
      <c r="K245" s="189"/>
      <c r="L245" s="259"/>
      <c r="M245" s="259"/>
      <c r="N245" s="58"/>
      <c r="O245" s="30"/>
      <c r="P245" s="58"/>
      <c r="Q245" s="30"/>
      <c r="R245" s="134"/>
      <c r="S245" s="206"/>
      <c r="T245" s="290"/>
      <c r="U245" s="29" t="s">
        <v>36</v>
      </c>
      <c r="V245" s="187"/>
      <c r="W245" s="58"/>
      <c r="X245" s="188"/>
      <c r="Y245" s="188"/>
      <c r="Z245" s="188"/>
      <c r="AA245" s="64"/>
      <c r="AB245" s="64"/>
      <c r="AC245" s="189"/>
      <c r="AD245" s="259"/>
      <c r="AE245" s="259"/>
      <c r="AF245" s="58"/>
      <c r="AG245" s="30"/>
      <c r="AH245" s="58"/>
      <c r="AI245" s="30"/>
      <c r="AJ245" s="134"/>
      <c r="AK245" s="208"/>
      <c r="AL245" s="290"/>
      <c r="AM245" s="88" t="str">
        <f t="shared" si="24"/>
        <v/>
      </c>
      <c r="AN245" s="123" t="str">
        <f t="shared" si="25"/>
        <v/>
      </c>
      <c r="AO245" s="123" t="str">
        <f t="shared" si="26"/>
        <v/>
      </c>
      <c r="AP245" s="123" t="str">
        <f t="shared" si="27"/>
        <v/>
      </c>
      <c r="AQ245" s="89" t="str">
        <f t="shared" si="28"/>
        <v/>
      </c>
      <c r="AR245" s="39"/>
      <c r="AS245" s="234"/>
      <c r="AT245" s="39"/>
    </row>
    <row r="246" spans="2:46" ht="13.5" customHeight="1" x14ac:dyDescent="0.15">
      <c r="B246" s="290"/>
      <c r="C246" s="29" t="s">
        <v>38</v>
      </c>
      <c r="D246" s="187"/>
      <c r="E246" s="58"/>
      <c r="F246" s="188"/>
      <c r="G246" s="188"/>
      <c r="H246" s="188"/>
      <c r="I246" s="64"/>
      <c r="J246" s="64"/>
      <c r="K246" s="189"/>
      <c r="L246" s="259"/>
      <c r="M246" s="259"/>
      <c r="N246" s="58"/>
      <c r="O246" s="30"/>
      <c r="P246" s="58"/>
      <c r="Q246" s="30"/>
      <c r="R246" s="134"/>
      <c r="S246" s="206"/>
      <c r="T246" s="290"/>
      <c r="U246" s="29" t="s">
        <v>38</v>
      </c>
      <c r="V246" s="187"/>
      <c r="W246" s="58"/>
      <c r="X246" s="188"/>
      <c r="Y246" s="188"/>
      <c r="Z246" s="188"/>
      <c r="AA246" s="64"/>
      <c r="AB246" s="64"/>
      <c r="AC246" s="189"/>
      <c r="AD246" s="259"/>
      <c r="AE246" s="259"/>
      <c r="AF246" s="58"/>
      <c r="AG246" s="30"/>
      <c r="AH246" s="58"/>
      <c r="AI246" s="30"/>
      <c r="AJ246" s="134"/>
      <c r="AK246" s="208"/>
      <c r="AL246" s="290"/>
      <c r="AM246" s="88" t="str">
        <f t="shared" si="24"/>
        <v/>
      </c>
      <c r="AN246" s="123" t="str">
        <f t="shared" si="25"/>
        <v/>
      </c>
      <c r="AO246" s="123" t="str">
        <f t="shared" si="26"/>
        <v/>
      </c>
      <c r="AP246" s="123" t="str">
        <f t="shared" si="27"/>
        <v/>
      </c>
      <c r="AQ246" s="89" t="str">
        <f t="shared" si="28"/>
        <v/>
      </c>
      <c r="AR246" s="39"/>
      <c r="AS246" s="234"/>
      <c r="AT246" s="39"/>
    </row>
    <row r="247" spans="2:46" ht="13.5" customHeight="1" thickBot="1" x14ac:dyDescent="0.2">
      <c r="B247" s="291"/>
      <c r="C247" s="29"/>
      <c r="D247" s="187"/>
      <c r="E247" s="58"/>
      <c r="F247" s="190"/>
      <c r="G247" s="190"/>
      <c r="H247" s="190"/>
      <c r="I247" s="58"/>
      <c r="J247" s="58"/>
      <c r="K247" s="189"/>
      <c r="L247" s="259"/>
      <c r="M247" s="259"/>
      <c r="N247" s="58"/>
      <c r="O247" s="30"/>
      <c r="P247" s="58"/>
      <c r="Q247" s="30"/>
      <c r="R247" s="185"/>
      <c r="S247" s="206"/>
      <c r="T247" s="291"/>
      <c r="U247" s="29"/>
      <c r="V247" s="187"/>
      <c r="W247" s="58"/>
      <c r="X247" s="190"/>
      <c r="Y247" s="190"/>
      <c r="Z247" s="190"/>
      <c r="AA247" s="58"/>
      <c r="AB247" s="58"/>
      <c r="AC247" s="189"/>
      <c r="AD247" s="259"/>
      <c r="AE247" s="259"/>
      <c r="AF247" s="58"/>
      <c r="AG247" s="30"/>
      <c r="AH247" s="58"/>
      <c r="AI247" s="30"/>
      <c r="AJ247" s="185"/>
      <c r="AK247" s="208"/>
      <c r="AL247" s="291"/>
      <c r="AM247" s="124" t="str">
        <f t="shared" si="24"/>
        <v/>
      </c>
      <c r="AN247" s="125" t="str">
        <f t="shared" si="25"/>
        <v/>
      </c>
      <c r="AO247" s="125" t="str">
        <f t="shared" si="26"/>
        <v/>
      </c>
      <c r="AP247" s="125" t="str">
        <f t="shared" si="27"/>
        <v/>
      </c>
      <c r="AQ247" s="126" t="str">
        <f t="shared" si="28"/>
        <v/>
      </c>
      <c r="AR247" s="39"/>
      <c r="AS247" s="234"/>
      <c r="AT247" s="39"/>
    </row>
    <row r="248" spans="2:46" ht="13.5" customHeight="1" x14ac:dyDescent="0.15">
      <c r="B248" s="289" t="s">
        <v>115</v>
      </c>
      <c r="C248" s="27" t="s">
        <v>34</v>
      </c>
      <c r="D248" s="41"/>
      <c r="E248" s="57"/>
      <c r="F248" s="98"/>
      <c r="G248" s="98"/>
      <c r="H248" s="98"/>
      <c r="I248" s="62"/>
      <c r="J248" s="62"/>
      <c r="K248" s="63"/>
      <c r="L248" s="258"/>
      <c r="M248" s="258"/>
      <c r="N248" s="57"/>
      <c r="O248" s="28"/>
      <c r="P248" s="57"/>
      <c r="Q248" s="28"/>
      <c r="R248" s="133"/>
      <c r="S248" s="206"/>
      <c r="T248" s="289" t="s">
        <v>115</v>
      </c>
      <c r="U248" s="27" t="s">
        <v>34</v>
      </c>
      <c r="V248" s="41"/>
      <c r="W248" s="57"/>
      <c r="X248" s="98"/>
      <c r="Y248" s="98"/>
      <c r="Z248" s="98"/>
      <c r="AA248" s="62"/>
      <c r="AB248" s="62"/>
      <c r="AC248" s="63"/>
      <c r="AD248" s="258"/>
      <c r="AE248" s="258"/>
      <c r="AF248" s="57"/>
      <c r="AG248" s="28"/>
      <c r="AH248" s="57"/>
      <c r="AI248" s="28"/>
      <c r="AJ248" s="133"/>
      <c r="AK248" s="208"/>
      <c r="AL248" s="289" t="s">
        <v>115</v>
      </c>
      <c r="AM248" s="121" t="str">
        <f t="shared" si="24"/>
        <v/>
      </c>
      <c r="AN248" s="97" t="str">
        <f t="shared" si="25"/>
        <v/>
      </c>
      <c r="AO248" s="97" t="str">
        <f t="shared" si="26"/>
        <v/>
      </c>
      <c r="AP248" s="97" t="str">
        <f t="shared" si="27"/>
        <v/>
      </c>
      <c r="AQ248" s="122" t="str">
        <f t="shared" si="28"/>
        <v/>
      </c>
      <c r="AR248" s="39"/>
      <c r="AS248" s="234"/>
      <c r="AT248" s="39"/>
    </row>
    <row r="249" spans="2:46" ht="13.5" customHeight="1" x14ac:dyDescent="0.15">
      <c r="B249" s="290"/>
      <c r="C249" s="29" t="s">
        <v>35</v>
      </c>
      <c r="D249" s="187"/>
      <c r="E249" s="58"/>
      <c r="F249" s="188"/>
      <c r="G249" s="188"/>
      <c r="H249" s="188"/>
      <c r="I249" s="64"/>
      <c r="J249" s="64"/>
      <c r="K249" s="189"/>
      <c r="L249" s="259"/>
      <c r="M249" s="259"/>
      <c r="N249" s="58"/>
      <c r="O249" s="30"/>
      <c r="P249" s="58"/>
      <c r="Q249" s="30"/>
      <c r="R249" s="134"/>
      <c r="S249" s="206"/>
      <c r="T249" s="290"/>
      <c r="U249" s="29" t="s">
        <v>35</v>
      </c>
      <c r="V249" s="187"/>
      <c r="W249" s="58"/>
      <c r="X249" s="188"/>
      <c r="Y249" s="188"/>
      <c r="Z249" s="188"/>
      <c r="AA249" s="64"/>
      <c r="AB249" s="64"/>
      <c r="AC249" s="189"/>
      <c r="AD249" s="259"/>
      <c r="AE249" s="259"/>
      <c r="AF249" s="58"/>
      <c r="AG249" s="30"/>
      <c r="AH249" s="58"/>
      <c r="AI249" s="30"/>
      <c r="AJ249" s="134"/>
      <c r="AK249" s="208"/>
      <c r="AL249" s="290"/>
      <c r="AM249" s="88" t="str">
        <f t="shared" si="24"/>
        <v/>
      </c>
      <c r="AN249" s="123" t="str">
        <f t="shared" si="25"/>
        <v/>
      </c>
      <c r="AO249" s="123" t="str">
        <f t="shared" si="26"/>
        <v/>
      </c>
      <c r="AP249" s="123" t="str">
        <f t="shared" si="27"/>
        <v/>
      </c>
      <c r="AQ249" s="89" t="str">
        <f t="shared" si="28"/>
        <v/>
      </c>
      <c r="AR249" s="39"/>
      <c r="AS249" s="234"/>
      <c r="AT249" s="39"/>
    </row>
    <row r="250" spans="2:46" ht="13.5" customHeight="1" x14ac:dyDescent="0.15">
      <c r="B250" s="290"/>
      <c r="C250" s="29" t="s">
        <v>36</v>
      </c>
      <c r="D250" s="187"/>
      <c r="E250" s="58"/>
      <c r="F250" s="188"/>
      <c r="G250" s="188"/>
      <c r="H250" s="188"/>
      <c r="I250" s="64"/>
      <c r="J250" s="64"/>
      <c r="K250" s="189"/>
      <c r="L250" s="259"/>
      <c r="M250" s="259"/>
      <c r="N250" s="58"/>
      <c r="O250" s="30"/>
      <c r="P250" s="58"/>
      <c r="Q250" s="30"/>
      <c r="R250" s="134"/>
      <c r="S250" s="206"/>
      <c r="T250" s="290"/>
      <c r="U250" s="29" t="s">
        <v>36</v>
      </c>
      <c r="V250" s="187"/>
      <c r="W250" s="58"/>
      <c r="X250" s="188"/>
      <c r="Y250" s="188"/>
      <c r="Z250" s="188"/>
      <c r="AA250" s="64"/>
      <c r="AB250" s="64"/>
      <c r="AC250" s="189"/>
      <c r="AD250" s="259"/>
      <c r="AE250" s="259"/>
      <c r="AF250" s="58"/>
      <c r="AG250" s="30"/>
      <c r="AH250" s="58"/>
      <c r="AI250" s="30"/>
      <c r="AJ250" s="134"/>
      <c r="AK250" s="208"/>
      <c r="AL250" s="290"/>
      <c r="AM250" s="88" t="str">
        <f t="shared" si="24"/>
        <v/>
      </c>
      <c r="AN250" s="123" t="str">
        <f t="shared" si="25"/>
        <v/>
      </c>
      <c r="AO250" s="123" t="str">
        <f t="shared" si="26"/>
        <v/>
      </c>
      <c r="AP250" s="123" t="str">
        <f t="shared" si="27"/>
        <v/>
      </c>
      <c r="AQ250" s="89" t="str">
        <f t="shared" si="28"/>
        <v/>
      </c>
      <c r="AR250" s="39"/>
      <c r="AS250" s="234"/>
      <c r="AT250" s="39"/>
    </row>
    <row r="251" spans="2:46" ht="13.5" customHeight="1" x14ac:dyDescent="0.15">
      <c r="B251" s="290"/>
      <c r="C251" s="29" t="s">
        <v>38</v>
      </c>
      <c r="D251" s="187"/>
      <c r="E251" s="58"/>
      <c r="F251" s="188"/>
      <c r="G251" s="188"/>
      <c r="H251" s="188"/>
      <c r="I251" s="64"/>
      <c r="J251" s="64"/>
      <c r="K251" s="189"/>
      <c r="L251" s="259"/>
      <c r="M251" s="259"/>
      <c r="N251" s="58"/>
      <c r="O251" s="30"/>
      <c r="P251" s="58"/>
      <c r="Q251" s="30"/>
      <c r="R251" s="134"/>
      <c r="S251" s="206"/>
      <c r="T251" s="290"/>
      <c r="U251" s="29" t="s">
        <v>38</v>
      </c>
      <c r="V251" s="187"/>
      <c r="W251" s="58"/>
      <c r="X251" s="188"/>
      <c r="Y251" s="188"/>
      <c r="Z251" s="188"/>
      <c r="AA251" s="64"/>
      <c r="AB251" s="64"/>
      <c r="AC251" s="189"/>
      <c r="AD251" s="259"/>
      <c r="AE251" s="259"/>
      <c r="AF251" s="58"/>
      <c r="AG251" s="30"/>
      <c r="AH251" s="58"/>
      <c r="AI251" s="30"/>
      <c r="AJ251" s="134"/>
      <c r="AK251" s="208"/>
      <c r="AL251" s="290"/>
      <c r="AM251" s="88" t="str">
        <f t="shared" si="24"/>
        <v/>
      </c>
      <c r="AN251" s="123" t="str">
        <f t="shared" si="25"/>
        <v/>
      </c>
      <c r="AO251" s="123" t="str">
        <f t="shared" si="26"/>
        <v/>
      </c>
      <c r="AP251" s="123" t="str">
        <f t="shared" si="27"/>
        <v/>
      </c>
      <c r="AQ251" s="89" t="str">
        <f t="shared" si="28"/>
        <v/>
      </c>
      <c r="AR251" s="39"/>
      <c r="AS251" s="234"/>
      <c r="AT251" s="39"/>
    </row>
    <row r="252" spans="2:46" ht="13.5" customHeight="1" thickBot="1" x14ac:dyDescent="0.2">
      <c r="B252" s="291"/>
      <c r="C252" s="29"/>
      <c r="D252" s="187"/>
      <c r="E252" s="58"/>
      <c r="F252" s="190"/>
      <c r="G252" s="190"/>
      <c r="H252" s="190"/>
      <c r="I252" s="58"/>
      <c r="J252" s="58"/>
      <c r="K252" s="189"/>
      <c r="L252" s="259"/>
      <c r="M252" s="259"/>
      <c r="N252" s="58"/>
      <c r="O252" s="30"/>
      <c r="P252" s="58"/>
      <c r="Q252" s="30"/>
      <c r="R252" s="185"/>
      <c r="S252" s="206"/>
      <c r="T252" s="291"/>
      <c r="U252" s="29"/>
      <c r="V252" s="187"/>
      <c r="W252" s="58"/>
      <c r="X252" s="190"/>
      <c r="Y252" s="190"/>
      <c r="Z252" s="190"/>
      <c r="AA252" s="58"/>
      <c r="AB252" s="58"/>
      <c r="AC252" s="189"/>
      <c r="AD252" s="259"/>
      <c r="AE252" s="259"/>
      <c r="AF252" s="58"/>
      <c r="AG252" s="30"/>
      <c r="AH252" s="58"/>
      <c r="AI252" s="30"/>
      <c r="AJ252" s="185"/>
      <c r="AK252" s="208"/>
      <c r="AL252" s="291"/>
      <c r="AM252" s="124" t="str">
        <f t="shared" si="24"/>
        <v/>
      </c>
      <c r="AN252" s="125" t="str">
        <f t="shared" si="25"/>
        <v/>
      </c>
      <c r="AO252" s="125" t="str">
        <f t="shared" si="26"/>
        <v/>
      </c>
      <c r="AP252" s="125" t="str">
        <f t="shared" si="27"/>
        <v/>
      </c>
      <c r="AQ252" s="126" t="str">
        <f t="shared" si="28"/>
        <v/>
      </c>
      <c r="AR252" s="39"/>
      <c r="AS252" s="234"/>
      <c r="AT252" s="39"/>
    </row>
    <row r="253" spans="2:46" ht="13.5" customHeight="1" x14ac:dyDescent="0.15">
      <c r="B253" s="289" t="s">
        <v>116</v>
      </c>
      <c r="C253" s="27" t="s">
        <v>34</v>
      </c>
      <c r="D253" s="41"/>
      <c r="E253" s="57"/>
      <c r="F253" s="98"/>
      <c r="G253" s="98"/>
      <c r="H253" s="98"/>
      <c r="I253" s="62"/>
      <c r="J253" s="62"/>
      <c r="K253" s="63"/>
      <c r="L253" s="258"/>
      <c r="M253" s="258"/>
      <c r="N253" s="57"/>
      <c r="O253" s="28"/>
      <c r="P253" s="57"/>
      <c r="Q253" s="28"/>
      <c r="R253" s="133"/>
      <c r="S253" s="206"/>
      <c r="T253" s="289" t="s">
        <v>116</v>
      </c>
      <c r="U253" s="27" t="s">
        <v>34</v>
      </c>
      <c r="V253" s="41"/>
      <c r="W253" s="57"/>
      <c r="X253" s="98"/>
      <c r="Y253" s="98"/>
      <c r="Z253" s="98"/>
      <c r="AA253" s="62"/>
      <c r="AB253" s="62"/>
      <c r="AC253" s="63"/>
      <c r="AD253" s="258"/>
      <c r="AE253" s="258"/>
      <c r="AF253" s="57"/>
      <c r="AG253" s="28"/>
      <c r="AH253" s="57"/>
      <c r="AI253" s="28"/>
      <c r="AJ253" s="133"/>
      <c r="AK253" s="208"/>
      <c r="AL253" s="289" t="s">
        <v>116</v>
      </c>
      <c r="AM253" s="121" t="str">
        <f t="shared" si="24"/>
        <v/>
      </c>
      <c r="AN253" s="97" t="str">
        <f t="shared" si="25"/>
        <v/>
      </c>
      <c r="AO253" s="97" t="str">
        <f t="shared" si="26"/>
        <v/>
      </c>
      <c r="AP253" s="97" t="str">
        <f t="shared" si="27"/>
        <v/>
      </c>
      <c r="AQ253" s="122" t="str">
        <f t="shared" si="28"/>
        <v/>
      </c>
      <c r="AR253" s="39"/>
      <c r="AS253" s="234"/>
      <c r="AT253" s="39"/>
    </row>
    <row r="254" spans="2:46" ht="13.5" customHeight="1" x14ac:dyDescent="0.15">
      <c r="B254" s="290"/>
      <c r="C254" s="29" t="s">
        <v>35</v>
      </c>
      <c r="D254" s="187"/>
      <c r="E254" s="58"/>
      <c r="F254" s="188"/>
      <c r="G254" s="188"/>
      <c r="H254" s="188"/>
      <c r="I254" s="64"/>
      <c r="J254" s="64"/>
      <c r="K254" s="189"/>
      <c r="L254" s="259"/>
      <c r="M254" s="259"/>
      <c r="N254" s="58"/>
      <c r="O254" s="30"/>
      <c r="P254" s="58"/>
      <c r="Q254" s="30"/>
      <c r="R254" s="134"/>
      <c r="S254" s="206"/>
      <c r="T254" s="290"/>
      <c r="U254" s="29" t="s">
        <v>35</v>
      </c>
      <c r="V254" s="187"/>
      <c r="W254" s="58"/>
      <c r="X254" s="188"/>
      <c r="Y254" s="188"/>
      <c r="Z254" s="188"/>
      <c r="AA254" s="64"/>
      <c r="AB254" s="64"/>
      <c r="AC254" s="189"/>
      <c r="AD254" s="259"/>
      <c r="AE254" s="259"/>
      <c r="AF254" s="58"/>
      <c r="AG254" s="30"/>
      <c r="AH254" s="58"/>
      <c r="AI254" s="30"/>
      <c r="AJ254" s="134"/>
      <c r="AK254" s="208"/>
      <c r="AL254" s="290"/>
      <c r="AM254" s="88" t="str">
        <f t="shared" si="24"/>
        <v/>
      </c>
      <c r="AN254" s="123" t="str">
        <f t="shared" si="25"/>
        <v/>
      </c>
      <c r="AO254" s="123" t="str">
        <f t="shared" si="26"/>
        <v/>
      </c>
      <c r="AP254" s="123" t="str">
        <f t="shared" si="27"/>
        <v/>
      </c>
      <c r="AQ254" s="89" t="str">
        <f t="shared" si="28"/>
        <v/>
      </c>
      <c r="AR254" s="39"/>
      <c r="AS254" s="234"/>
      <c r="AT254" s="39"/>
    </row>
    <row r="255" spans="2:46" ht="13.5" customHeight="1" x14ac:dyDescent="0.15">
      <c r="B255" s="290"/>
      <c r="C255" s="29" t="s">
        <v>36</v>
      </c>
      <c r="D255" s="187"/>
      <c r="E255" s="58"/>
      <c r="F255" s="188"/>
      <c r="G255" s="188"/>
      <c r="H255" s="188"/>
      <c r="I255" s="64"/>
      <c r="J255" s="64"/>
      <c r="K255" s="189"/>
      <c r="L255" s="259"/>
      <c r="M255" s="259"/>
      <c r="N255" s="58"/>
      <c r="O255" s="30"/>
      <c r="P255" s="58"/>
      <c r="Q255" s="30"/>
      <c r="R255" s="134"/>
      <c r="S255" s="206"/>
      <c r="T255" s="290"/>
      <c r="U255" s="29" t="s">
        <v>36</v>
      </c>
      <c r="V255" s="187"/>
      <c r="W255" s="58"/>
      <c r="X255" s="188"/>
      <c r="Y255" s="188"/>
      <c r="Z255" s="188"/>
      <c r="AA255" s="64"/>
      <c r="AB255" s="64"/>
      <c r="AC255" s="189"/>
      <c r="AD255" s="259"/>
      <c r="AE255" s="259"/>
      <c r="AF255" s="58"/>
      <c r="AG255" s="30"/>
      <c r="AH255" s="58"/>
      <c r="AI255" s="30"/>
      <c r="AJ255" s="134"/>
      <c r="AK255" s="208"/>
      <c r="AL255" s="290"/>
      <c r="AM255" s="88" t="str">
        <f t="shared" si="24"/>
        <v/>
      </c>
      <c r="AN255" s="123" t="str">
        <f t="shared" si="25"/>
        <v/>
      </c>
      <c r="AO255" s="123" t="str">
        <f t="shared" si="26"/>
        <v/>
      </c>
      <c r="AP255" s="123" t="str">
        <f t="shared" si="27"/>
        <v/>
      </c>
      <c r="AQ255" s="89" t="str">
        <f t="shared" si="28"/>
        <v/>
      </c>
      <c r="AR255" s="39"/>
      <c r="AS255" s="234"/>
      <c r="AT255" s="39"/>
    </row>
    <row r="256" spans="2:46" ht="13.5" customHeight="1" x14ac:dyDescent="0.15">
      <c r="B256" s="290"/>
      <c r="C256" s="29" t="s">
        <v>38</v>
      </c>
      <c r="D256" s="187"/>
      <c r="E256" s="58"/>
      <c r="F256" s="188"/>
      <c r="G256" s="188"/>
      <c r="H256" s="188"/>
      <c r="I256" s="64"/>
      <c r="J256" s="64"/>
      <c r="K256" s="189"/>
      <c r="L256" s="259"/>
      <c r="M256" s="259"/>
      <c r="N256" s="58"/>
      <c r="O256" s="30"/>
      <c r="P256" s="58"/>
      <c r="Q256" s="30"/>
      <c r="R256" s="134"/>
      <c r="S256" s="206"/>
      <c r="T256" s="290"/>
      <c r="U256" s="29" t="s">
        <v>38</v>
      </c>
      <c r="V256" s="187"/>
      <c r="W256" s="58"/>
      <c r="X256" s="188"/>
      <c r="Y256" s="188"/>
      <c r="Z256" s="188"/>
      <c r="AA256" s="64"/>
      <c r="AB256" s="64"/>
      <c r="AC256" s="189"/>
      <c r="AD256" s="259"/>
      <c r="AE256" s="259"/>
      <c r="AF256" s="58"/>
      <c r="AG256" s="30"/>
      <c r="AH256" s="58"/>
      <c r="AI256" s="30"/>
      <c r="AJ256" s="134"/>
      <c r="AK256" s="208"/>
      <c r="AL256" s="290"/>
      <c r="AM256" s="88" t="str">
        <f t="shared" si="24"/>
        <v/>
      </c>
      <c r="AN256" s="123" t="str">
        <f t="shared" si="25"/>
        <v/>
      </c>
      <c r="AO256" s="123" t="str">
        <f t="shared" si="26"/>
        <v/>
      </c>
      <c r="AP256" s="123" t="str">
        <f t="shared" si="27"/>
        <v/>
      </c>
      <c r="AQ256" s="89" t="str">
        <f t="shared" si="28"/>
        <v/>
      </c>
      <c r="AR256" s="39"/>
      <c r="AS256" s="234"/>
      <c r="AT256" s="39"/>
    </row>
    <row r="257" spans="2:46" ht="13.5" customHeight="1" thickBot="1" x14ac:dyDescent="0.2">
      <c r="B257" s="291"/>
      <c r="C257" s="29"/>
      <c r="D257" s="187"/>
      <c r="E257" s="58"/>
      <c r="F257" s="190"/>
      <c r="G257" s="190"/>
      <c r="H257" s="190"/>
      <c r="I257" s="58"/>
      <c r="J257" s="58"/>
      <c r="K257" s="189"/>
      <c r="L257" s="259"/>
      <c r="M257" s="259"/>
      <c r="N257" s="58"/>
      <c r="O257" s="30"/>
      <c r="P257" s="58"/>
      <c r="Q257" s="30"/>
      <c r="R257" s="185"/>
      <c r="S257" s="206"/>
      <c r="T257" s="291"/>
      <c r="U257" s="29"/>
      <c r="V257" s="187"/>
      <c r="W257" s="58"/>
      <c r="X257" s="190"/>
      <c r="Y257" s="190"/>
      <c r="Z257" s="190"/>
      <c r="AA257" s="58"/>
      <c r="AB257" s="58"/>
      <c r="AC257" s="189"/>
      <c r="AD257" s="259"/>
      <c r="AE257" s="259"/>
      <c r="AF257" s="58"/>
      <c r="AG257" s="30"/>
      <c r="AH257" s="58"/>
      <c r="AI257" s="30"/>
      <c r="AJ257" s="185"/>
      <c r="AK257" s="208"/>
      <c r="AL257" s="291"/>
      <c r="AM257" s="124" t="str">
        <f t="shared" si="24"/>
        <v/>
      </c>
      <c r="AN257" s="125" t="str">
        <f t="shared" si="25"/>
        <v/>
      </c>
      <c r="AO257" s="125" t="str">
        <f t="shared" si="26"/>
        <v/>
      </c>
      <c r="AP257" s="125" t="str">
        <f t="shared" si="27"/>
        <v/>
      </c>
      <c r="AQ257" s="126" t="str">
        <f t="shared" si="28"/>
        <v/>
      </c>
      <c r="AR257" s="39"/>
      <c r="AS257" s="234"/>
      <c r="AT257" s="39"/>
    </row>
    <row r="258" spans="2:46" ht="13.5" customHeight="1" x14ac:dyDescent="0.15">
      <c r="B258" s="289" t="s">
        <v>117</v>
      </c>
      <c r="C258" s="27" t="s">
        <v>34</v>
      </c>
      <c r="D258" s="41"/>
      <c r="E258" s="57"/>
      <c r="F258" s="98"/>
      <c r="G258" s="98"/>
      <c r="H258" s="98"/>
      <c r="I258" s="62"/>
      <c r="J258" s="62"/>
      <c r="K258" s="63"/>
      <c r="L258" s="258"/>
      <c r="M258" s="258"/>
      <c r="N258" s="57"/>
      <c r="O258" s="28"/>
      <c r="P258" s="57"/>
      <c r="Q258" s="28"/>
      <c r="R258" s="133"/>
      <c r="S258" s="206"/>
      <c r="T258" s="289" t="s">
        <v>117</v>
      </c>
      <c r="U258" s="27" t="s">
        <v>34</v>
      </c>
      <c r="V258" s="41"/>
      <c r="W258" s="57"/>
      <c r="X258" s="98"/>
      <c r="Y258" s="98"/>
      <c r="Z258" s="98"/>
      <c r="AA258" s="62"/>
      <c r="AB258" s="62"/>
      <c r="AC258" s="63"/>
      <c r="AD258" s="258"/>
      <c r="AE258" s="258"/>
      <c r="AF258" s="57"/>
      <c r="AG258" s="28"/>
      <c r="AH258" s="57"/>
      <c r="AI258" s="28"/>
      <c r="AJ258" s="133"/>
      <c r="AK258" s="208"/>
      <c r="AL258" s="289" t="s">
        <v>117</v>
      </c>
      <c r="AM258" s="121" t="str">
        <f t="shared" si="24"/>
        <v/>
      </c>
      <c r="AN258" s="97" t="str">
        <f t="shared" si="25"/>
        <v/>
      </c>
      <c r="AO258" s="97" t="str">
        <f t="shared" si="26"/>
        <v/>
      </c>
      <c r="AP258" s="97" t="str">
        <f t="shared" si="27"/>
        <v/>
      </c>
      <c r="AQ258" s="122" t="str">
        <f t="shared" si="28"/>
        <v/>
      </c>
      <c r="AR258" s="39"/>
      <c r="AS258" s="234"/>
      <c r="AT258" s="39"/>
    </row>
    <row r="259" spans="2:46" ht="13.5" customHeight="1" x14ac:dyDescent="0.15">
      <c r="B259" s="290"/>
      <c r="C259" s="29" t="s">
        <v>35</v>
      </c>
      <c r="D259" s="187"/>
      <c r="E259" s="58"/>
      <c r="F259" s="188"/>
      <c r="G259" s="188"/>
      <c r="H259" s="188"/>
      <c r="I259" s="64"/>
      <c r="J259" s="64"/>
      <c r="K259" s="189"/>
      <c r="L259" s="259"/>
      <c r="M259" s="259"/>
      <c r="N259" s="58"/>
      <c r="O259" s="30"/>
      <c r="P259" s="58"/>
      <c r="Q259" s="30"/>
      <c r="R259" s="134"/>
      <c r="S259" s="206"/>
      <c r="T259" s="290"/>
      <c r="U259" s="29" t="s">
        <v>35</v>
      </c>
      <c r="V259" s="187"/>
      <c r="W259" s="58"/>
      <c r="X259" s="188"/>
      <c r="Y259" s="188"/>
      <c r="Z259" s="188"/>
      <c r="AA259" s="64"/>
      <c r="AB259" s="64"/>
      <c r="AC259" s="189"/>
      <c r="AD259" s="259"/>
      <c r="AE259" s="259"/>
      <c r="AF259" s="58"/>
      <c r="AG259" s="30"/>
      <c r="AH259" s="58"/>
      <c r="AI259" s="30"/>
      <c r="AJ259" s="134"/>
      <c r="AK259" s="208"/>
      <c r="AL259" s="290"/>
      <c r="AM259" s="88" t="str">
        <f t="shared" si="24"/>
        <v/>
      </c>
      <c r="AN259" s="123" t="str">
        <f t="shared" si="25"/>
        <v/>
      </c>
      <c r="AO259" s="123" t="str">
        <f t="shared" si="26"/>
        <v/>
      </c>
      <c r="AP259" s="123" t="str">
        <f t="shared" si="27"/>
        <v/>
      </c>
      <c r="AQ259" s="89" t="str">
        <f t="shared" si="28"/>
        <v/>
      </c>
      <c r="AR259" s="39"/>
      <c r="AS259" s="234"/>
      <c r="AT259" s="39"/>
    </row>
    <row r="260" spans="2:46" ht="13.5" customHeight="1" x14ac:dyDescent="0.15">
      <c r="B260" s="290"/>
      <c r="C260" s="29" t="s">
        <v>36</v>
      </c>
      <c r="D260" s="187"/>
      <c r="E260" s="58"/>
      <c r="F260" s="188"/>
      <c r="G260" s="188"/>
      <c r="H260" s="188"/>
      <c r="I260" s="64"/>
      <c r="J260" s="64"/>
      <c r="K260" s="189"/>
      <c r="L260" s="259"/>
      <c r="M260" s="259"/>
      <c r="N260" s="58"/>
      <c r="O260" s="30"/>
      <c r="P260" s="58"/>
      <c r="Q260" s="30"/>
      <c r="R260" s="134"/>
      <c r="S260" s="206"/>
      <c r="T260" s="290"/>
      <c r="U260" s="29" t="s">
        <v>36</v>
      </c>
      <c r="V260" s="187"/>
      <c r="W260" s="58"/>
      <c r="X260" s="188"/>
      <c r="Y260" s="188"/>
      <c r="Z260" s="188"/>
      <c r="AA260" s="64"/>
      <c r="AB260" s="64"/>
      <c r="AC260" s="189"/>
      <c r="AD260" s="259"/>
      <c r="AE260" s="259"/>
      <c r="AF260" s="58"/>
      <c r="AG260" s="30"/>
      <c r="AH260" s="58"/>
      <c r="AI260" s="30"/>
      <c r="AJ260" s="134"/>
      <c r="AK260" s="208"/>
      <c r="AL260" s="290"/>
      <c r="AM260" s="88" t="str">
        <f t="shared" si="24"/>
        <v/>
      </c>
      <c r="AN260" s="123" t="str">
        <f t="shared" si="25"/>
        <v/>
      </c>
      <c r="AO260" s="123" t="str">
        <f t="shared" si="26"/>
        <v/>
      </c>
      <c r="AP260" s="123" t="str">
        <f t="shared" si="27"/>
        <v/>
      </c>
      <c r="AQ260" s="89" t="str">
        <f t="shared" si="28"/>
        <v/>
      </c>
      <c r="AR260" s="39"/>
      <c r="AS260" s="234"/>
      <c r="AT260" s="39"/>
    </row>
    <row r="261" spans="2:46" ht="13.5" customHeight="1" x14ac:dyDescent="0.15">
      <c r="B261" s="290"/>
      <c r="C261" s="29" t="s">
        <v>38</v>
      </c>
      <c r="D261" s="187"/>
      <c r="E261" s="58"/>
      <c r="F261" s="188"/>
      <c r="G261" s="188"/>
      <c r="H261" s="188"/>
      <c r="I261" s="64"/>
      <c r="J261" s="64"/>
      <c r="K261" s="189"/>
      <c r="L261" s="259"/>
      <c r="M261" s="259"/>
      <c r="N261" s="58"/>
      <c r="O261" s="30"/>
      <c r="P261" s="58"/>
      <c r="Q261" s="30"/>
      <c r="R261" s="134"/>
      <c r="S261" s="206"/>
      <c r="T261" s="290"/>
      <c r="U261" s="29" t="s">
        <v>38</v>
      </c>
      <c r="V261" s="187"/>
      <c r="W261" s="58"/>
      <c r="X261" s="188"/>
      <c r="Y261" s="188"/>
      <c r="Z261" s="188"/>
      <c r="AA261" s="64"/>
      <c r="AB261" s="64"/>
      <c r="AC261" s="189"/>
      <c r="AD261" s="259"/>
      <c r="AE261" s="259"/>
      <c r="AF261" s="58"/>
      <c r="AG261" s="30"/>
      <c r="AH261" s="58"/>
      <c r="AI261" s="30"/>
      <c r="AJ261" s="134"/>
      <c r="AK261" s="208"/>
      <c r="AL261" s="290"/>
      <c r="AM261" s="88" t="str">
        <f t="shared" si="24"/>
        <v/>
      </c>
      <c r="AN261" s="123" t="str">
        <f t="shared" si="25"/>
        <v/>
      </c>
      <c r="AO261" s="123" t="str">
        <f t="shared" si="26"/>
        <v/>
      </c>
      <c r="AP261" s="123" t="str">
        <f t="shared" si="27"/>
        <v/>
      </c>
      <c r="AQ261" s="89" t="str">
        <f t="shared" si="28"/>
        <v/>
      </c>
      <c r="AR261" s="39"/>
      <c r="AS261" s="234"/>
      <c r="AT261" s="39"/>
    </row>
    <row r="262" spans="2:46" ht="13.5" customHeight="1" thickBot="1" x14ac:dyDescent="0.2">
      <c r="B262" s="291"/>
      <c r="C262" s="29"/>
      <c r="D262" s="187"/>
      <c r="E262" s="58"/>
      <c r="F262" s="190"/>
      <c r="G262" s="190"/>
      <c r="H262" s="190"/>
      <c r="I262" s="58"/>
      <c r="J262" s="58"/>
      <c r="K262" s="189"/>
      <c r="L262" s="259"/>
      <c r="M262" s="259"/>
      <c r="N262" s="58"/>
      <c r="O262" s="30"/>
      <c r="P262" s="58"/>
      <c r="Q262" s="30"/>
      <c r="R262" s="185"/>
      <c r="S262" s="206"/>
      <c r="T262" s="291"/>
      <c r="U262" s="29"/>
      <c r="V262" s="187"/>
      <c r="W262" s="58"/>
      <c r="X262" s="190"/>
      <c r="Y262" s="190"/>
      <c r="Z262" s="190"/>
      <c r="AA262" s="58"/>
      <c r="AB262" s="58"/>
      <c r="AC262" s="189"/>
      <c r="AD262" s="259"/>
      <c r="AE262" s="259"/>
      <c r="AF262" s="58"/>
      <c r="AG262" s="30"/>
      <c r="AH262" s="58"/>
      <c r="AI262" s="30"/>
      <c r="AJ262" s="185"/>
      <c r="AK262" s="208"/>
      <c r="AL262" s="291"/>
      <c r="AM262" s="124" t="str">
        <f t="shared" si="24"/>
        <v/>
      </c>
      <c r="AN262" s="125" t="str">
        <f t="shared" si="25"/>
        <v/>
      </c>
      <c r="AO262" s="125" t="str">
        <f t="shared" si="26"/>
        <v/>
      </c>
      <c r="AP262" s="125" t="str">
        <f t="shared" si="27"/>
        <v/>
      </c>
      <c r="AQ262" s="126" t="str">
        <f t="shared" si="28"/>
        <v/>
      </c>
      <c r="AR262" s="39"/>
      <c r="AS262" s="234"/>
      <c r="AT262" s="39"/>
    </row>
    <row r="263" spans="2:46" ht="13.5" customHeight="1" x14ac:dyDescent="0.15">
      <c r="B263" s="289" t="s">
        <v>118</v>
      </c>
      <c r="C263" s="27" t="s">
        <v>34</v>
      </c>
      <c r="D263" s="41"/>
      <c r="E263" s="57"/>
      <c r="F263" s="98"/>
      <c r="G263" s="98"/>
      <c r="H263" s="98"/>
      <c r="I263" s="62"/>
      <c r="J263" s="62"/>
      <c r="K263" s="63"/>
      <c r="L263" s="258"/>
      <c r="M263" s="258"/>
      <c r="N263" s="57"/>
      <c r="O263" s="28"/>
      <c r="P263" s="57"/>
      <c r="Q263" s="28"/>
      <c r="R263" s="133"/>
      <c r="S263" s="206"/>
      <c r="T263" s="289" t="s">
        <v>118</v>
      </c>
      <c r="U263" s="27" t="s">
        <v>34</v>
      </c>
      <c r="V263" s="41"/>
      <c r="W263" s="57"/>
      <c r="X263" s="98"/>
      <c r="Y263" s="98"/>
      <c r="Z263" s="98"/>
      <c r="AA263" s="62"/>
      <c r="AB263" s="62"/>
      <c r="AC263" s="63"/>
      <c r="AD263" s="258"/>
      <c r="AE263" s="258"/>
      <c r="AF263" s="57"/>
      <c r="AG263" s="28"/>
      <c r="AH263" s="57"/>
      <c r="AI263" s="28"/>
      <c r="AJ263" s="133"/>
      <c r="AK263" s="208"/>
      <c r="AL263" s="289" t="s">
        <v>118</v>
      </c>
      <c r="AM263" s="121" t="str">
        <f t="shared" si="24"/>
        <v/>
      </c>
      <c r="AN263" s="97" t="str">
        <f t="shared" si="25"/>
        <v/>
      </c>
      <c r="AO263" s="97" t="str">
        <f t="shared" si="26"/>
        <v/>
      </c>
      <c r="AP263" s="97" t="str">
        <f t="shared" si="27"/>
        <v/>
      </c>
      <c r="AQ263" s="122" t="str">
        <f t="shared" si="28"/>
        <v/>
      </c>
      <c r="AR263" s="39"/>
      <c r="AS263" s="234"/>
      <c r="AT263" s="39"/>
    </row>
    <row r="264" spans="2:46" ht="13.5" customHeight="1" x14ac:dyDescent="0.15">
      <c r="B264" s="290"/>
      <c r="C264" s="29" t="s">
        <v>35</v>
      </c>
      <c r="D264" s="187"/>
      <c r="E264" s="58"/>
      <c r="F264" s="188"/>
      <c r="G264" s="188"/>
      <c r="H264" s="188"/>
      <c r="I264" s="64"/>
      <c r="J264" s="64"/>
      <c r="K264" s="189"/>
      <c r="L264" s="259"/>
      <c r="M264" s="259"/>
      <c r="N264" s="58"/>
      <c r="O264" s="30"/>
      <c r="P264" s="58"/>
      <c r="Q264" s="30"/>
      <c r="R264" s="134"/>
      <c r="S264" s="206"/>
      <c r="T264" s="290"/>
      <c r="U264" s="29" t="s">
        <v>35</v>
      </c>
      <c r="V264" s="187"/>
      <c r="W264" s="58"/>
      <c r="X264" s="188"/>
      <c r="Y264" s="188"/>
      <c r="Z264" s="188"/>
      <c r="AA264" s="64"/>
      <c r="AB264" s="64"/>
      <c r="AC264" s="189"/>
      <c r="AD264" s="259"/>
      <c r="AE264" s="259"/>
      <c r="AF264" s="58"/>
      <c r="AG264" s="30"/>
      <c r="AH264" s="58"/>
      <c r="AI264" s="30"/>
      <c r="AJ264" s="134"/>
      <c r="AK264" s="208"/>
      <c r="AL264" s="290"/>
      <c r="AM264" s="88" t="str">
        <f t="shared" si="24"/>
        <v/>
      </c>
      <c r="AN264" s="123" t="str">
        <f t="shared" si="25"/>
        <v/>
      </c>
      <c r="AO264" s="123" t="str">
        <f t="shared" si="26"/>
        <v/>
      </c>
      <c r="AP264" s="123" t="str">
        <f t="shared" si="27"/>
        <v/>
      </c>
      <c r="AQ264" s="89" t="str">
        <f t="shared" si="28"/>
        <v/>
      </c>
      <c r="AR264" s="39"/>
      <c r="AS264" s="234"/>
      <c r="AT264" s="39"/>
    </row>
    <row r="265" spans="2:46" ht="13.5" customHeight="1" x14ac:dyDescent="0.15">
      <c r="B265" s="290"/>
      <c r="C265" s="29" t="s">
        <v>36</v>
      </c>
      <c r="D265" s="187"/>
      <c r="E265" s="58"/>
      <c r="F265" s="188"/>
      <c r="G265" s="188"/>
      <c r="H265" s="188"/>
      <c r="I265" s="64"/>
      <c r="J265" s="64"/>
      <c r="K265" s="189"/>
      <c r="L265" s="259"/>
      <c r="M265" s="259"/>
      <c r="N265" s="58"/>
      <c r="O265" s="30"/>
      <c r="P265" s="58"/>
      <c r="Q265" s="30"/>
      <c r="R265" s="134"/>
      <c r="S265" s="206"/>
      <c r="T265" s="290"/>
      <c r="U265" s="29" t="s">
        <v>36</v>
      </c>
      <c r="V265" s="187"/>
      <c r="W265" s="58"/>
      <c r="X265" s="188"/>
      <c r="Y265" s="188"/>
      <c r="Z265" s="188"/>
      <c r="AA265" s="64"/>
      <c r="AB265" s="64"/>
      <c r="AC265" s="189"/>
      <c r="AD265" s="259"/>
      <c r="AE265" s="259"/>
      <c r="AF265" s="58"/>
      <c r="AG265" s="30"/>
      <c r="AH265" s="58"/>
      <c r="AI265" s="30"/>
      <c r="AJ265" s="134"/>
      <c r="AK265" s="208"/>
      <c r="AL265" s="290"/>
      <c r="AM265" s="88" t="str">
        <f t="shared" si="24"/>
        <v/>
      </c>
      <c r="AN265" s="123" t="str">
        <f t="shared" si="25"/>
        <v/>
      </c>
      <c r="AO265" s="123" t="str">
        <f t="shared" si="26"/>
        <v/>
      </c>
      <c r="AP265" s="123" t="str">
        <f t="shared" si="27"/>
        <v/>
      </c>
      <c r="AQ265" s="89" t="str">
        <f t="shared" si="28"/>
        <v/>
      </c>
      <c r="AR265" s="39"/>
      <c r="AS265" s="234"/>
      <c r="AT265" s="39"/>
    </row>
    <row r="266" spans="2:46" ht="13.5" customHeight="1" x14ac:dyDescent="0.15">
      <c r="B266" s="290"/>
      <c r="C266" s="29" t="s">
        <v>38</v>
      </c>
      <c r="D266" s="187"/>
      <c r="E266" s="58"/>
      <c r="F266" s="188"/>
      <c r="G266" s="188"/>
      <c r="H266" s="188"/>
      <c r="I266" s="64"/>
      <c r="J266" s="64"/>
      <c r="K266" s="189"/>
      <c r="L266" s="259"/>
      <c r="M266" s="259"/>
      <c r="N266" s="58"/>
      <c r="O266" s="30"/>
      <c r="P266" s="58"/>
      <c r="Q266" s="30"/>
      <c r="R266" s="134"/>
      <c r="S266" s="206"/>
      <c r="T266" s="290"/>
      <c r="U266" s="29" t="s">
        <v>38</v>
      </c>
      <c r="V266" s="187"/>
      <c r="W266" s="58"/>
      <c r="X266" s="188"/>
      <c r="Y266" s="188"/>
      <c r="Z266" s="188"/>
      <c r="AA266" s="64"/>
      <c r="AB266" s="64"/>
      <c r="AC266" s="189"/>
      <c r="AD266" s="259"/>
      <c r="AE266" s="259"/>
      <c r="AF266" s="58"/>
      <c r="AG266" s="30"/>
      <c r="AH266" s="58"/>
      <c r="AI266" s="30"/>
      <c r="AJ266" s="134"/>
      <c r="AK266" s="208"/>
      <c r="AL266" s="290"/>
      <c r="AM266" s="88" t="str">
        <f t="shared" si="24"/>
        <v/>
      </c>
      <c r="AN266" s="123" t="str">
        <f t="shared" si="25"/>
        <v/>
      </c>
      <c r="AO266" s="123" t="str">
        <f t="shared" si="26"/>
        <v/>
      </c>
      <c r="AP266" s="123" t="str">
        <f t="shared" si="27"/>
        <v/>
      </c>
      <c r="AQ266" s="89" t="str">
        <f t="shared" si="28"/>
        <v/>
      </c>
      <c r="AR266" s="39"/>
      <c r="AS266" s="234"/>
      <c r="AT266" s="39"/>
    </row>
    <row r="267" spans="2:46" ht="13.5" customHeight="1" thickBot="1" x14ac:dyDescent="0.2">
      <c r="B267" s="291"/>
      <c r="C267" s="29"/>
      <c r="D267" s="187"/>
      <c r="E267" s="58"/>
      <c r="F267" s="190"/>
      <c r="G267" s="190"/>
      <c r="H267" s="190"/>
      <c r="I267" s="58"/>
      <c r="J267" s="58"/>
      <c r="K267" s="189"/>
      <c r="L267" s="259"/>
      <c r="M267" s="259"/>
      <c r="N267" s="58"/>
      <c r="O267" s="30"/>
      <c r="P267" s="58"/>
      <c r="Q267" s="30"/>
      <c r="R267" s="185"/>
      <c r="S267" s="206"/>
      <c r="T267" s="291"/>
      <c r="U267" s="29"/>
      <c r="V267" s="187"/>
      <c r="W267" s="58"/>
      <c r="X267" s="190"/>
      <c r="Y267" s="190"/>
      <c r="Z267" s="190"/>
      <c r="AA267" s="58"/>
      <c r="AB267" s="58"/>
      <c r="AC267" s="189"/>
      <c r="AD267" s="259"/>
      <c r="AE267" s="259"/>
      <c r="AF267" s="58"/>
      <c r="AG267" s="30"/>
      <c r="AH267" s="58"/>
      <c r="AI267" s="30"/>
      <c r="AJ267" s="185"/>
      <c r="AK267" s="208"/>
      <c r="AL267" s="291"/>
      <c r="AM267" s="124" t="str">
        <f t="shared" si="24"/>
        <v/>
      </c>
      <c r="AN267" s="125" t="str">
        <f t="shared" si="25"/>
        <v/>
      </c>
      <c r="AO267" s="125" t="str">
        <f t="shared" si="26"/>
        <v/>
      </c>
      <c r="AP267" s="125" t="str">
        <f t="shared" si="27"/>
        <v/>
      </c>
      <c r="AQ267" s="126" t="str">
        <f t="shared" si="28"/>
        <v/>
      </c>
      <c r="AR267" s="39"/>
      <c r="AS267" s="234"/>
      <c r="AT267" s="39"/>
    </row>
    <row r="268" spans="2:46" ht="13.5" customHeight="1" x14ac:dyDescent="0.15">
      <c r="B268" s="289" t="s">
        <v>119</v>
      </c>
      <c r="C268" s="27" t="s">
        <v>34</v>
      </c>
      <c r="D268" s="41"/>
      <c r="E268" s="57"/>
      <c r="F268" s="98"/>
      <c r="G268" s="98"/>
      <c r="H268" s="98"/>
      <c r="I268" s="62"/>
      <c r="J268" s="62"/>
      <c r="K268" s="63"/>
      <c r="L268" s="258"/>
      <c r="M268" s="258"/>
      <c r="N268" s="57"/>
      <c r="O268" s="28"/>
      <c r="P268" s="57"/>
      <c r="Q268" s="28"/>
      <c r="R268" s="133"/>
      <c r="S268" s="206"/>
      <c r="T268" s="289" t="s">
        <v>119</v>
      </c>
      <c r="U268" s="27" t="s">
        <v>34</v>
      </c>
      <c r="V268" s="41"/>
      <c r="W268" s="57"/>
      <c r="X268" s="98"/>
      <c r="Y268" s="98"/>
      <c r="Z268" s="98"/>
      <c r="AA268" s="62"/>
      <c r="AB268" s="62"/>
      <c r="AC268" s="63"/>
      <c r="AD268" s="258"/>
      <c r="AE268" s="258"/>
      <c r="AF268" s="57"/>
      <c r="AG268" s="28"/>
      <c r="AH268" s="57"/>
      <c r="AI268" s="28"/>
      <c r="AJ268" s="133"/>
      <c r="AK268" s="208"/>
      <c r="AL268" s="289" t="s">
        <v>119</v>
      </c>
      <c r="AM268" s="121" t="str">
        <f t="shared" si="24"/>
        <v/>
      </c>
      <c r="AN268" s="97" t="str">
        <f t="shared" si="25"/>
        <v/>
      </c>
      <c r="AO268" s="97" t="str">
        <f t="shared" si="26"/>
        <v/>
      </c>
      <c r="AP268" s="97" t="str">
        <f t="shared" si="27"/>
        <v/>
      </c>
      <c r="AQ268" s="122" t="str">
        <f t="shared" si="28"/>
        <v/>
      </c>
      <c r="AR268" s="39"/>
      <c r="AS268" s="234"/>
      <c r="AT268" s="39"/>
    </row>
    <row r="269" spans="2:46" ht="13.5" customHeight="1" x14ac:dyDescent="0.15">
      <c r="B269" s="290"/>
      <c r="C269" s="29" t="s">
        <v>35</v>
      </c>
      <c r="D269" s="187"/>
      <c r="E269" s="58"/>
      <c r="F269" s="188"/>
      <c r="G269" s="188"/>
      <c r="H269" s="188"/>
      <c r="I269" s="64"/>
      <c r="J269" s="64"/>
      <c r="K269" s="189"/>
      <c r="L269" s="259"/>
      <c r="M269" s="259"/>
      <c r="N269" s="58"/>
      <c r="O269" s="30"/>
      <c r="P269" s="58"/>
      <c r="Q269" s="30"/>
      <c r="R269" s="134"/>
      <c r="S269" s="206"/>
      <c r="T269" s="290"/>
      <c r="U269" s="29" t="s">
        <v>35</v>
      </c>
      <c r="V269" s="187"/>
      <c r="W269" s="58"/>
      <c r="X269" s="188"/>
      <c r="Y269" s="188"/>
      <c r="Z269" s="188"/>
      <c r="AA269" s="64"/>
      <c r="AB269" s="64"/>
      <c r="AC269" s="189"/>
      <c r="AD269" s="259"/>
      <c r="AE269" s="259"/>
      <c r="AF269" s="58"/>
      <c r="AG269" s="30"/>
      <c r="AH269" s="58"/>
      <c r="AI269" s="30"/>
      <c r="AJ269" s="134"/>
      <c r="AK269" s="208"/>
      <c r="AL269" s="290"/>
      <c r="AM269" s="88" t="str">
        <f t="shared" si="24"/>
        <v/>
      </c>
      <c r="AN269" s="123" t="str">
        <f t="shared" si="25"/>
        <v/>
      </c>
      <c r="AO269" s="123" t="str">
        <f t="shared" si="26"/>
        <v/>
      </c>
      <c r="AP269" s="123" t="str">
        <f t="shared" si="27"/>
        <v/>
      </c>
      <c r="AQ269" s="89" t="str">
        <f t="shared" si="28"/>
        <v/>
      </c>
      <c r="AR269" s="39"/>
      <c r="AS269" s="234"/>
      <c r="AT269" s="39"/>
    </row>
    <row r="270" spans="2:46" ht="13.5" customHeight="1" x14ac:dyDescent="0.15">
      <c r="B270" s="290"/>
      <c r="C270" s="29" t="s">
        <v>36</v>
      </c>
      <c r="D270" s="187"/>
      <c r="E270" s="58"/>
      <c r="F270" s="188"/>
      <c r="G270" s="188"/>
      <c r="H270" s="188"/>
      <c r="I270" s="64"/>
      <c r="J270" s="64"/>
      <c r="K270" s="189"/>
      <c r="L270" s="259"/>
      <c r="M270" s="259"/>
      <c r="N270" s="58"/>
      <c r="O270" s="30"/>
      <c r="P270" s="58"/>
      <c r="Q270" s="30"/>
      <c r="R270" s="134"/>
      <c r="S270" s="206"/>
      <c r="T270" s="290"/>
      <c r="U270" s="29" t="s">
        <v>36</v>
      </c>
      <c r="V270" s="187"/>
      <c r="W270" s="58"/>
      <c r="X270" s="188"/>
      <c r="Y270" s="188"/>
      <c r="Z270" s="188"/>
      <c r="AA270" s="64"/>
      <c r="AB270" s="64"/>
      <c r="AC270" s="189"/>
      <c r="AD270" s="259"/>
      <c r="AE270" s="259"/>
      <c r="AF270" s="58"/>
      <c r="AG270" s="30"/>
      <c r="AH270" s="58"/>
      <c r="AI270" s="30"/>
      <c r="AJ270" s="134"/>
      <c r="AK270" s="208"/>
      <c r="AL270" s="290"/>
      <c r="AM270" s="88" t="str">
        <f t="shared" si="24"/>
        <v/>
      </c>
      <c r="AN270" s="123" t="str">
        <f t="shared" si="25"/>
        <v/>
      </c>
      <c r="AO270" s="123" t="str">
        <f t="shared" si="26"/>
        <v/>
      </c>
      <c r="AP270" s="123" t="str">
        <f t="shared" si="27"/>
        <v/>
      </c>
      <c r="AQ270" s="89" t="str">
        <f t="shared" si="28"/>
        <v/>
      </c>
      <c r="AR270" s="39"/>
      <c r="AS270" s="234"/>
      <c r="AT270" s="39"/>
    </row>
    <row r="271" spans="2:46" ht="13.5" customHeight="1" x14ac:dyDescent="0.15">
      <c r="B271" s="290"/>
      <c r="C271" s="29" t="s">
        <v>38</v>
      </c>
      <c r="D271" s="187"/>
      <c r="E271" s="58"/>
      <c r="F271" s="188"/>
      <c r="G271" s="188"/>
      <c r="H271" s="188"/>
      <c r="I271" s="64"/>
      <c r="J271" s="64"/>
      <c r="K271" s="189"/>
      <c r="L271" s="259"/>
      <c r="M271" s="259"/>
      <c r="N271" s="58"/>
      <c r="O271" s="30"/>
      <c r="P271" s="58"/>
      <c r="Q271" s="30"/>
      <c r="R271" s="134"/>
      <c r="S271" s="206"/>
      <c r="T271" s="290"/>
      <c r="U271" s="29" t="s">
        <v>38</v>
      </c>
      <c r="V271" s="187"/>
      <c r="W271" s="58"/>
      <c r="X271" s="188"/>
      <c r="Y271" s="188"/>
      <c r="Z271" s="188"/>
      <c r="AA271" s="64"/>
      <c r="AB271" s="64"/>
      <c r="AC271" s="189"/>
      <c r="AD271" s="259"/>
      <c r="AE271" s="259"/>
      <c r="AF271" s="58"/>
      <c r="AG271" s="30"/>
      <c r="AH271" s="58"/>
      <c r="AI271" s="30"/>
      <c r="AJ271" s="134"/>
      <c r="AK271" s="208"/>
      <c r="AL271" s="290"/>
      <c r="AM271" s="88" t="str">
        <f t="shared" si="24"/>
        <v/>
      </c>
      <c r="AN271" s="123" t="str">
        <f t="shared" si="25"/>
        <v/>
      </c>
      <c r="AO271" s="123" t="str">
        <f t="shared" si="26"/>
        <v/>
      </c>
      <c r="AP271" s="123" t="str">
        <f t="shared" si="27"/>
        <v/>
      </c>
      <c r="AQ271" s="89" t="str">
        <f t="shared" si="28"/>
        <v/>
      </c>
      <c r="AR271" s="39"/>
      <c r="AS271" s="234"/>
      <c r="AT271" s="39"/>
    </row>
    <row r="272" spans="2:46" ht="13.5" customHeight="1" thickBot="1" x14ac:dyDescent="0.2">
      <c r="B272" s="291"/>
      <c r="C272" s="29"/>
      <c r="D272" s="187"/>
      <c r="E272" s="58"/>
      <c r="F272" s="190"/>
      <c r="G272" s="190"/>
      <c r="H272" s="190"/>
      <c r="I272" s="58"/>
      <c r="J272" s="58"/>
      <c r="K272" s="189"/>
      <c r="L272" s="259"/>
      <c r="M272" s="259"/>
      <c r="N272" s="58"/>
      <c r="O272" s="30"/>
      <c r="P272" s="58"/>
      <c r="Q272" s="30"/>
      <c r="R272" s="185"/>
      <c r="S272" s="206"/>
      <c r="T272" s="291"/>
      <c r="U272" s="29"/>
      <c r="V272" s="187"/>
      <c r="W272" s="58"/>
      <c r="X272" s="190"/>
      <c r="Y272" s="190"/>
      <c r="Z272" s="190"/>
      <c r="AA272" s="58"/>
      <c r="AB272" s="58"/>
      <c r="AC272" s="189"/>
      <c r="AD272" s="259"/>
      <c r="AE272" s="259"/>
      <c r="AF272" s="58"/>
      <c r="AG272" s="30"/>
      <c r="AH272" s="58"/>
      <c r="AI272" s="30"/>
      <c r="AJ272" s="185"/>
      <c r="AK272" s="208"/>
      <c r="AL272" s="291"/>
      <c r="AM272" s="124" t="str">
        <f t="shared" si="24"/>
        <v/>
      </c>
      <c r="AN272" s="125" t="str">
        <f t="shared" si="25"/>
        <v/>
      </c>
      <c r="AO272" s="125" t="str">
        <f t="shared" si="26"/>
        <v/>
      </c>
      <c r="AP272" s="125" t="str">
        <f t="shared" si="27"/>
        <v/>
      </c>
      <c r="AQ272" s="126" t="str">
        <f t="shared" si="28"/>
        <v/>
      </c>
      <c r="AR272" s="39"/>
      <c r="AS272" s="234"/>
      <c r="AT272" s="39"/>
    </row>
    <row r="273" spans="2:46" ht="13.5" customHeight="1" x14ac:dyDescent="0.15">
      <c r="B273" s="289" t="s">
        <v>120</v>
      </c>
      <c r="C273" s="27" t="s">
        <v>34</v>
      </c>
      <c r="D273" s="41"/>
      <c r="E273" s="57"/>
      <c r="F273" s="98"/>
      <c r="G273" s="98"/>
      <c r="H273" s="98"/>
      <c r="I273" s="62"/>
      <c r="J273" s="62"/>
      <c r="K273" s="63"/>
      <c r="L273" s="258"/>
      <c r="M273" s="258"/>
      <c r="N273" s="57"/>
      <c r="O273" s="28"/>
      <c r="P273" s="57"/>
      <c r="Q273" s="28"/>
      <c r="R273" s="133"/>
      <c r="S273" s="206"/>
      <c r="T273" s="289" t="s">
        <v>120</v>
      </c>
      <c r="U273" s="27" t="s">
        <v>34</v>
      </c>
      <c r="V273" s="41"/>
      <c r="W273" s="57"/>
      <c r="X273" s="98"/>
      <c r="Y273" s="98"/>
      <c r="Z273" s="98"/>
      <c r="AA273" s="62"/>
      <c r="AB273" s="62"/>
      <c r="AC273" s="63"/>
      <c r="AD273" s="258"/>
      <c r="AE273" s="258"/>
      <c r="AF273" s="57"/>
      <c r="AG273" s="28"/>
      <c r="AH273" s="57"/>
      <c r="AI273" s="28"/>
      <c r="AJ273" s="133"/>
      <c r="AK273" s="208"/>
      <c r="AL273" s="289" t="s">
        <v>120</v>
      </c>
      <c r="AM273" s="121" t="str">
        <f t="shared" si="24"/>
        <v/>
      </c>
      <c r="AN273" s="97" t="str">
        <f t="shared" si="25"/>
        <v/>
      </c>
      <c r="AO273" s="97" t="str">
        <f t="shared" si="26"/>
        <v/>
      </c>
      <c r="AP273" s="97" t="str">
        <f t="shared" si="27"/>
        <v/>
      </c>
      <c r="AQ273" s="122" t="str">
        <f t="shared" si="28"/>
        <v/>
      </c>
      <c r="AR273" s="39"/>
      <c r="AS273" s="234"/>
      <c r="AT273" s="39"/>
    </row>
    <row r="274" spans="2:46" ht="13.5" customHeight="1" x14ac:dyDescent="0.15">
      <c r="B274" s="290"/>
      <c r="C274" s="29" t="s">
        <v>35</v>
      </c>
      <c r="D274" s="187"/>
      <c r="E274" s="58"/>
      <c r="F274" s="188"/>
      <c r="G274" s="188"/>
      <c r="H274" s="188"/>
      <c r="I274" s="64"/>
      <c r="J274" s="64"/>
      <c r="K274" s="189"/>
      <c r="L274" s="259"/>
      <c r="M274" s="259"/>
      <c r="N274" s="58"/>
      <c r="O274" s="30"/>
      <c r="P274" s="58"/>
      <c r="Q274" s="30"/>
      <c r="R274" s="134"/>
      <c r="S274" s="206"/>
      <c r="T274" s="290"/>
      <c r="U274" s="29" t="s">
        <v>35</v>
      </c>
      <c r="V274" s="187"/>
      <c r="W274" s="58"/>
      <c r="X274" s="188"/>
      <c r="Y274" s="188"/>
      <c r="Z274" s="188"/>
      <c r="AA274" s="64"/>
      <c r="AB274" s="64"/>
      <c r="AC274" s="189"/>
      <c r="AD274" s="259"/>
      <c r="AE274" s="259"/>
      <c r="AF274" s="58"/>
      <c r="AG274" s="30"/>
      <c r="AH274" s="58"/>
      <c r="AI274" s="30"/>
      <c r="AJ274" s="134"/>
      <c r="AK274" s="208"/>
      <c r="AL274" s="290"/>
      <c r="AM274" s="88" t="str">
        <f t="shared" si="24"/>
        <v/>
      </c>
      <c r="AN274" s="123" t="str">
        <f t="shared" si="25"/>
        <v/>
      </c>
      <c r="AO274" s="123" t="str">
        <f t="shared" si="26"/>
        <v/>
      </c>
      <c r="AP274" s="123" t="str">
        <f t="shared" si="27"/>
        <v/>
      </c>
      <c r="AQ274" s="89" t="str">
        <f t="shared" si="28"/>
        <v/>
      </c>
      <c r="AR274" s="39"/>
      <c r="AS274" s="234"/>
      <c r="AT274" s="39"/>
    </row>
    <row r="275" spans="2:46" ht="13.5" customHeight="1" x14ac:dyDescent="0.15">
      <c r="B275" s="290"/>
      <c r="C275" s="29" t="s">
        <v>36</v>
      </c>
      <c r="D275" s="187"/>
      <c r="E275" s="58"/>
      <c r="F275" s="188"/>
      <c r="G275" s="188"/>
      <c r="H275" s="188"/>
      <c r="I275" s="64"/>
      <c r="J275" s="64"/>
      <c r="K275" s="189"/>
      <c r="L275" s="259"/>
      <c r="M275" s="259"/>
      <c r="N275" s="58"/>
      <c r="O275" s="30"/>
      <c r="P275" s="58"/>
      <c r="Q275" s="30"/>
      <c r="R275" s="134"/>
      <c r="S275" s="206"/>
      <c r="T275" s="290"/>
      <c r="U275" s="29" t="s">
        <v>36</v>
      </c>
      <c r="V275" s="187"/>
      <c r="W275" s="58"/>
      <c r="X275" s="188"/>
      <c r="Y275" s="188"/>
      <c r="Z275" s="188"/>
      <c r="AA275" s="64"/>
      <c r="AB275" s="64"/>
      <c r="AC275" s="189"/>
      <c r="AD275" s="259"/>
      <c r="AE275" s="259"/>
      <c r="AF275" s="58"/>
      <c r="AG275" s="30"/>
      <c r="AH275" s="58"/>
      <c r="AI275" s="30"/>
      <c r="AJ275" s="134"/>
      <c r="AK275" s="208"/>
      <c r="AL275" s="290"/>
      <c r="AM275" s="88" t="str">
        <f t="shared" si="24"/>
        <v/>
      </c>
      <c r="AN275" s="123" t="str">
        <f t="shared" si="25"/>
        <v/>
      </c>
      <c r="AO275" s="123" t="str">
        <f t="shared" si="26"/>
        <v/>
      </c>
      <c r="AP275" s="123" t="str">
        <f t="shared" si="27"/>
        <v/>
      </c>
      <c r="AQ275" s="89" t="str">
        <f t="shared" si="28"/>
        <v/>
      </c>
      <c r="AR275" s="39"/>
      <c r="AS275" s="234"/>
      <c r="AT275" s="39"/>
    </row>
    <row r="276" spans="2:46" ht="13.5" customHeight="1" x14ac:dyDescent="0.15">
      <c r="B276" s="290"/>
      <c r="C276" s="29" t="s">
        <v>38</v>
      </c>
      <c r="D276" s="187"/>
      <c r="E276" s="58"/>
      <c r="F276" s="188"/>
      <c r="G276" s="188"/>
      <c r="H276" s="188"/>
      <c r="I276" s="64"/>
      <c r="J276" s="64"/>
      <c r="K276" s="189"/>
      <c r="L276" s="259"/>
      <c r="M276" s="259"/>
      <c r="N276" s="58"/>
      <c r="O276" s="30"/>
      <c r="P276" s="58"/>
      <c r="Q276" s="30"/>
      <c r="R276" s="134"/>
      <c r="S276" s="206"/>
      <c r="T276" s="290"/>
      <c r="U276" s="29" t="s">
        <v>38</v>
      </c>
      <c r="V276" s="187"/>
      <c r="W276" s="58"/>
      <c r="X276" s="188"/>
      <c r="Y276" s="188"/>
      <c r="Z276" s="188"/>
      <c r="AA276" s="64"/>
      <c r="AB276" s="64"/>
      <c r="AC276" s="189"/>
      <c r="AD276" s="259"/>
      <c r="AE276" s="259"/>
      <c r="AF276" s="58"/>
      <c r="AG276" s="30"/>
      <c r="AH276" s="58"/>
      <c r="AI276" s="30"/>
      <c r="AJ276" s="134"/>
      <c r="AK276" s="208"/>
      <c r="AL276" s="290"/>
      <c r="AM276" s="88" t="str">
        <f t="shared" si="24"/>
        <v/>
      </c>
      <c r="AN276" s="123" t="str">
        <f t="shared" si="25"/>
        <v/>
      </c>
      <c r="AO276" s="123" t="str">
        <f t="shared" si="26"/>
        <v/>
      </c>
      <c r="AP276" s="123" t="str">
        <f t="shared" si="27"/>
        <v/>
      </c>
      <c r="AQ276" s="89" t="str">
        <f t="shared" si="28"/>
        <v/>
      </c>
      <c r="AR276" s="39"/>
      <c r="AS276" s="234"/>
      <c r="AT276" s="39"/>
    </row>
    <row r="277" spans="2:46" ht="13.5" customHeight="1" thickBot="1" x14ac:dyDescent="0.2">
      <c r="B277" s="291"/>
      <c r="C277" s="29"/>
      <c r="D277" s="187"/>
      <c r="E277" s="58"/>
      <c r="F277" s="190"/>
      <c r="G277" s="190"/>
      <c r="H277" s="190"/>
      <c r="I277" s="58"/>
      <c r="J277" s="58"/>
      <c r="K277" s="189"/>
      <c r="L277" s="259"/>
      <c r="M277" s="259"/>
      <c r="N277" s="58"/>
      <c r="O277" s="30"/>
      <c r="P277" s="58"/>
      <c r="Q277" s="30"/>
      <c r="R277" s="185"/>
      <c r="S277" s="206"/>
      <c r="T277" s="291"/>
      <c r="U277" s="29"/>
      <c r="V277" s="187"/>
      <c r="W277" s="58"/>
      <c r="X277" s="190"/>
      <c r="Y277" s="190"/>
      <c r="Z277" s="190"/>
      <c r="AA277" s="58"/>
      <c r="AB277" s="58"/>
      <c r="AC277" s="189"/>
      <c r="AD277" s="259"/>
      <c r="AE277" s="259"/>
      <c r="AF277" s="58"/>
      <c r="AG277" s="30"/>
      <c r="AH277" s="58"/>
      <c r="AI277" s="30"/>
      <c r="AJ277" s="185"/>
      <c r="AK277" s="208"/>
      <c r="AL277" s="291"/>
      <c r="AM277" s="124" t="str">
        <f t="shared" si="24"/>
        <v/>
      </c>
      <c r="AN277" s="125" t="str">
        <f t="shared" si="25"/>
        <v/>
      </c>
      <c r="AO277" s="125" t="str">
        <f t="shared" si="26"/>
        <v/>
      </c>
      <c r="AP277" s="125" t="str">
        <f t="shared" si="27"/>
        <v/>
      </c>
      <c r="AQ277" s="126" t="str">
        <f t="shared" si="28"/>
        <v/>
      </c>
      <c r="AR277" s="39"/>
      <c r="AS277" s="234"/>
      <c r="AT277" s="39"/>
    </row>
    <row r="278" spans="2:46" ht="13.5" customHeight="1" x14ac:dyDescent="0.15">
      <c r="B278" s="289" t="s">
        <v>121</v>
      </c>
      <c r="C278" s="27" t="s">
        <v>34</v>
      </c>
      <c r="D278" s="41"/>
      <c r="E278" s="57"/>
      <c r="F278" s="98"/>
      <c r="G278" s="98"/>
      <c r="H278" s="98"/>
      <c r="I278" s="62"/>
      <c r="J278" s="62"/>
      <c r="K278" s="63"/>
      <c r="L278" s="258"/>
      <c r="M278" s="258"/>
      <c r="N278" s="57"/>
      <c r="O278" s="28"/>
      <c r="P278" s="57"/>
      <c r="Q278" s="28"/>
      <c r="R278" s="133"/>
      <c r="S278" s="206"/>
      <c r="T278" s="289" t="s">
        <v>121</v>
      </c>
      <c r="U278" s="27" t="s">
        <v>34</v>
      </c>
      <c r="V278" s="41"/>
      <c r="W278" s="57"/>
      <c r="X278" s="98"/>
      <c r="Y278" s="98"/>
      <c r="Z278" s="98"/>
      <c r="AA278" s="62"/>
      <c r="AB278" s="62"/>
      <c r="AC278" s="63"/>
      <c r="AD278" s="258"/>
      <c r="AE278" s="258"/>
      <c r="AF278" s="57"/>
      <c r="AG278" s="28"/>
      <c r="AH278" s="57"/>
      <c r="AI278" s="28"/>
      <c r="AJ278" s="133"/>
      <c r="AK278" s="208"/>
      <c r="AL278" s="289" t="s">
        <v>121</v>
      </c>
      <c r="AM278" s="121" t="str">
        <f t="shared" si="24"/>
        <v/>
      </c>
      <c r="AN278" s="97" t="str">
        <f t="shared" si="25"/>
        <v/>
      </c>
      <c r="AO278" s="97" t="str">
        <f t="shared" si="26"/>
        <v/>
      </c>
      <c r="AP278" s="97" t="str">
        <f t="shared" si="27"/>
        <v/>
      </c>
      <c r="AQ278" s="122" t="str">
        <f t="shared" si="28"/>
        <v/>
      </c>
      <c r="AR278" s="39"/>
      <c r="AS278" s="234"/>
      <c r="AT278" s="39"/>
    </row>
    <row r="279" spans="2:46" ht="13.5" customHeight="1" x14ac:dyDescent="0.15">
      <c r="B279" s="290"/>
      <c r="C279" s="29" t="s">
        <v>35</v>
      </c>
      <c r="D279" s="187"/>
      <c r="E279" s="58"/>
      <c r="F279" s="188"/>
      <c r="G279" s="188"/>
      <c r="H279" s="188"/>
      <c r="I279" s="64"/>
      <c r="J279" s="64"/>
      <c r="K279" s="189"/>
      <c r="L279" s="259"/>
      <c r="M279" s="259"/>
      <c r="N279" s="58"/>
      <c r="O279" s="30"/>
      <c r="P279" s="58"/>
      <c r="Q279" s="30"/>
      <c r="R279" s="134"/>
      <c r="S279" s="206"/>
      <c r="T279" s="290"/>
      <c r="U279" s="29" t="s">
        <v>35</v>
      </c>
      <c r="V279" s="187"/>
      <c r="W279" s="58"/>
      <c r="X279" s="188"/>
      <c r="Y279" s="188"/>
      <c r="Z279" s="188"/>
      <c r="AA279" s="64"/>
      <c r="AB279" s="64"/>
      <c r="AC279" s="189"/>
      <c r="AD279" s="259"/>
      <c r="AE279" s="259"/>
      <c r="AF279" s="58"/>
      <c r="AG279" s="30"/>
      <c r="AH279" s="58"/>
      <c r="AI279" s="30"/>
      <c r="AJ279" s="134"/>
      <c r="AK279" s="208"/>
      <c r="AL279" s="290"/>
      <c r="AM279" s="88" t="str">
        <f t="shared" si="24"/>
        <v/>
      </c>
      <c r="AN279" s="123" t="str">
        <f t="shared" si="25"/>
        <v/>
      </c>
      <c r="AO279" s="123" t="str">
        <f t="shared" si="26"/>
        <v/>
      </c>
      <c r="AP279" s="123" t="str">
        <f t="shared" si="27"/>
        <v/>
      </c>
      <c r="AQ279" s="89" t="str">
        <f t="shared" si="28"/>
        <v/>
      </c>
      <c r="AR279" s="39"/>
      <c r="AS279" s="234"/>
      <c r="AT279" s="39"/>
    </row>
    <row r="280" spans="2:46" ht="13.5" customHeight="1" x14ac:dyDescent="0.15">
      <c r="B280" s="290"/>
      <c r="C280" s="29" t="s">
        <v>36</v>
      </c>
      <c r="D280" s="187"/>
      <c r="E280" s="58"/>
      <c r="F280" s="188"/>
      <c r="G280" s="188"/>
      <c r="H280" s="188"/>
      <c r="I280" s="64"/>
      <c r="J280" s="64"/>
      <c r="K280" s="189"/>
      <c r="L280" s="259"/>
      <c r="M280" s="259"/>
      <c r="N280" s="58"/>
      <c r="O280" s="30"/>
      <c r="P280" s="58"/>
      <c r="Q280" s="30"/>
      <c r="R280" s="134"/>
      <c r="S280" s="206"/>
      <c r="T280" s="290"/>
      <c r="U280" s="29" t="s">
        <v>36</v>
      </c>
      <c r="V280" s="187"/>
      <c r="W280" s="58"/>
      <c r="X280" s="188"/>
      <c r="Y280" s="188"/>
      <c r="Z280" s="188"/>
      <c r="AA280" s="64"/>
      <c r="AB280" s="64"/>
      <c r="AC280" s="189"/>
      <c r="AD280" s="259"/>
      <c r="AE280" s="259"/>
      <c r="AF280" s="58"/>
      <c r="AG280" s="30"/>
      <c r="AH280" s="58"/>
      <c r="AI280" s="30"/>
      <c r="AJ280" s="134"/>
      <c r="AK280" s="208"/>
      <c r="AL280" s="290"/>
      <c r="AM280" s="88" t="str">
        <f t="shared" si="24"/>
        <v/>
      </c>
      <c r="AN280" s="123" t="str">
        <f t="shared" si="25"/>
        <v/>
      </c>
      <c r="AO280" s="123" t="str">
        <f t="shared" si="26"/>
        <v/>
      </c>
      <c r="AP280" s="123" t="str">
        <f t="shared" si="27"/>
        <v/>
      </c>
      <c r="AQ280" s="89" t="str">
        <f t="shared" si="28"/>
        <v/>
      </c>
      <c r="AR280" s="39"/>
      <c r="AS280" s="234"/>
      <c r="AT280" s="39"/>
    </row>
    <row r="281" spans="2:46" ht="13.5" customHeight="1" x14ac:dyDescent="0.15">
      <c r="B281" s="290"/>
      <c r="C281" s="29" t="s">
        <v>38</v>
      </c>
      <c r="D281" s="187"/>
      <c r="E281" s="58"/>
      <c r="F281" s="188"/>
      <c r="G281" s="188"/>
      <c r="H281" s="188"/>
      <c r="I281" s="64"/>
      <c r="J281" s="64"/>
      <c r="K281" s="189"/>
      <c r="L281" s="259"/>
      <c r="M281" s="259"/>
      <c r="N281" s="58"/>
      <c r="O281" s="30"/>
      <c r="P281" s="58"/>
      <c r="Q281" s="30"/>
      <c r="R281" s="134"/>
      <c r="S281" s="206"/>
      <c r="T281" s="290"/>
      <c r="U281" s="29" t="s">
        <v>38</v>
      </c>
      <c r="V281" s="187"/>
      <c r="W281" s="58"/>
      <c r="X281" s="188"/>
      <c r="Y281" s="188"/>
      <c r="Z281" s="188"/>
      <c r="AA281" s="64"/>
      <c r="AB281" s="64"/>
      <c r="AC281" s="189"/>
      <c r="AD281" s="259"/>
      <c r="AE281" s="259"/>
      <c r="AF281" s="58"/>
      <c r="AG281" s="30"/>
      <c r="AH281" s="58"/>
      <c r="AI281" s="30"/>
      <c r="AJ281" s="134"/>
      <c r="AK281" s="208"/>
      <c r="AL281" s="290"/>
      <c r="AM281" s="88" t="str">
        <f t="shared" si="24"/>
        <v/>
      </c>
      <c r="AN281" s="123" t="str">
        <f t="shared" si="25"/>
        <v/>
      </c>
      <c r="AO281" s="123" t="str">
        <f t="shared" si="26"/>
        <v/>
      </c>
      <c r="AP281" s="123" t="str">
        <f t="shared" si="27"/>
        <v/>
      </c>
      <c r="AQ281" s="89" t="str">
        <f t="shared" si="28"/>
        <v/>
      </c>
      <c r="AR281" s="39"/>
      <c r="AS281" s="234"/>
      <c r="AT281" s="39"/>
    </row>
    <row r="282" spans="2:46" ht="13.5" customHeight="1" thickBot="1" x14ac:dyDescent="0.2">
      <c r="B282" s="291"/>
      <c r="C282" s="29"/>
      <c r="D282" s="187"/>
      <c r="E282" s="58"/>
      <c r="F282" s="190"/>
      <c r="G282" s="190"/>
      <c r="H282" s="190"/>
      <c r="I282" s="58"/>
      <c r="J282" s="58"/>
      <c r="K282" s="189"/>
      <c r="L282" s="259"/>
      <c r="M282" s="259"/>
      <c r="N282" s="58"/>
      <c r="O282" s="30"/>
      <c r="P282" s="58"/>
      <c r="Q282" s="30"/>
      <c r="R282" s="185"/>
      <c r="S282" s="206"/>
      <c r="T282" s="291"/>
      <c r="U282" s="29"/>
      <c r="V282" s="187"/>
      <c r="W282" s="58"/>
      <c r="X282" s="190"/>
      <c r="Y282" s="190"/>
      <c r="Z282" s="190"/>
      <c r="AA282" s="58"/>
      <c r="AB282" s="58"/>
      <c r="AC282" s="189"/>
      <c r="AD282" s="259"/>
      <c r="AE282" s="259"/>
      <c r="AF282" s="58"/>
      <c r="AG282" s="30"/>
      <c r="AH282" s="58"/>
      <c r="AI282" s="30"/>
      <c r="AJ282" s="185"/>
      <c r="AK282" s="208"/>
      <c r="AL282" s="291"/>
      <c r="AM282" s="124" t="str">
        <f t="shared" si="24"/>
        <v/>
      </c>
      <c r="AN282" s="125" t="str">
        <f t="shared" si="25"/>
        <v/>
      </c>
      <c r="AO282" s="125" t="str">
        <f t="shared" si="26"/>
        <v/>
      </c>
      <c r="AP282" s="125" t="str">
        <f t="shared" si="27"/>
        <v/>
      </c>
      <c r="AQ282" s="126" t="str">
        <f t="shared" si="28"/>
        <v/>
      </c>
      <c r="AR282" s="39"/>
      <c r="AS282" s="234"/>
      <c r="AT282" s="39"/>
    </row>
    <row r="283" spans="2:46" ht="13.5" customHeight="1" x14ac:dyDescent="0.15">
      <c r="B283" s="289" t="s">
        <v>122</v>
      </c>
      <c r="C283" s="27" t="s">
        <v>34</v>
      </c>
      <c r="D283" s="41"/>
      <c r="E283" s="57"/>
      <c r="F283" s="98"/>
      <c r="G283" s="98"/>
      <c r="H283" s="98"/>
      <c r="I283" s="62"/>
      <c r="J283" s="62"/>
      <c r="K283" s="63"/>
      <c r="L283" s="258"/>
      <c r="M283" s="258"/>
      <c r="N283" s="57"/>
      <c r="O283" s="28"/>
      <c r="P283" s="57"/>
      <c r="Q283" s="28"/>
      <c r="R283" s="133"/>
      <c r="S283" s="206"/>
      <c r="T283" s="289" t="s">
        <v>122</v>
      </c>
      <c r="U283" s="27" t="s">
        <v>34</v>
      </c>
      <c r="V283" s="41"/>
      <c r="W283" s="57"/>
      <c r="X283" s="98"/>
      <c r="Y283" s="98"/>
      <c r="Z283" s="98"/>
      <c r="AA283" s="62"/>
      <c r="AB283" s="62"/>
      <c r="AC283" s="63"/>
      <c r="AD283" s="258"/>
      <c r="AE283" s="258"/>
      <c r="AF283" s="57"/>
      <c r="AG283" s="28"/>
      <c r="AH283" s="57"/>
      <c r="AI283" s="28"/>
      <c r="AJ283" s="133"/>
      <c r="AK283" s="208"/>
      <c r="AL283" s="289" t="s">
        <v>122</v>
      </c>
      <c r="AM283" s="121" t="str">
        <f t="shared" si="24"/>
        <v/>
      </c>
      <c r="AN283" s="97" t="str">
        <f t="shared" si="25"/>
        <v/>
      </c>
      <c r="AO283" s="97" t="str">
        <f t="shared" si="26"/>
        <v/>
      </c>
      <c r="AP283" s="97" t="str">
        <f t="shared" si="27"/>
        <v/>
      </c>
      <c r="AQ283" s="122" t="str">
        <f t="shared" si="28"/>
        <v/>
      </c>
      <c r="AR283" s="39"/>
      <c r="AS283" s="234"/>
      <c r="AT283" s="39"/>
    </row>
    <row r="284" spans="2:46" ht="13.5" customHeight="1" x14ac:dyDescent="0.15">
      <c r="B284" s="290"/>
      <c r="C284" s="29" t="s">
        <v>35</v>
      </c>
      <c r="D284" s="187"/>
      <c r="E284" s="58"/>
      <c r="F284" s="188"/>
      <c r="G284" s="188"/>
      <c r="H284" s="188"/>
      <c r="I284" s="64"/>
      <c r="J284" s="64"/>
      <c r="K284" s="189"/>
      <c r="L284" s="259"/>
      <c r="M284" s="259"/>
      <c r="N284" s="58"/>
      <c r="O284" s="30"/>
      <c r="P284" s="58"/>
      <c r="Q284" s="30"/>
      <c r="R284" s="134"/>
      <c r="S284" s="206"/>
      <c r="T284" s="290"/>
      <c r="U284" s="29" t="s">
        <v>35</v>
      </c>
      <c r="V284" s="187"/>
      <c r="W284" s="58"/>
      <c r="X284" s="188"/>
      <c r="Y284" s="188"/>
      <c r="Z284" s="188"/>
      <c r="AA284" s="64"/>
      <c r="AB284" s="64"/>
      <c r="AC284" s="189"/>
      <c r="AD284" s="259"/>
      <c r="AE284" s="259"/>
      <c r="AF284" s="58"/>
      <c r="AG284" s="30"/>
      <c r="AH284" s="58"/>
      <c r="AI284" s="30"/>
      <c r="AJ284" s="134"/>
      <c r="AK284" s="208"/>
      <c r="AL284" s="290"/>
      <c r="AM284" s="88" t="str">
        <f t="shared" si="24"/>
        <v/>
      </c>
      <c r="AN284" s="123" t="str">
        <f t="shared" si="25"/>
        <v/>
      </c>
      <c r="AO284" s="123" t="str">
        <f t="shared" si="26"/>
        <v/>
      </c>
      <c r="AP284" s="123" t="str">
        <f t="shared" si="27"/>
        <v/>
      </c>
      <c r="AQ284" s="89" t="str">
        <f t="shared" si="28"/>
        <v/>
      </c>
      <c r="AR284" s="39"/>
      <c r="AS284" s="234"/>
      <c r="AT284" s="39"/>
    </row>
    <row r="285" spans="2:46" ht="13.5" customHeight="1" x14ac:dyDescent="0.15">
      <c r="B285" s="290"/>
      <c r="C285" s="29" t="s">
        <v>36</v>
      </c>
      <c r="D285" s="187"/>
      <c r="E285" s="58"/>
      <c r="F285" s="188"/>
      <c r="G285" s="188"/>
      <c r="H285" s="188"/>
      <c r="I285" s="64"/>
      <c r="J285" s="64"/>
      <c r="K285" s="189"/>
      <c r="L285" s="259"/>
      <c r="M285" s="259"/>
      <c r="N285" s="58"/>
      <c r="O285" s="30"/>
      <c r="P285" s="58"/>
      <c r="Q285" s="30"/>
      <c r="R285" s="134"/>
      <c r="S285" s="206"/>
      <c r="T285" s="290"/>
      <c r="U285" s="29" t="s">
        <v>36</v>
      </c>
      <c r="V285" s="187"/>
      <c r="W285" s="58"/>
      <c r="X285" s="188"/>
      <c r="Y285" s="188"/>
      <c r="Z285" s="188"/>
      <c r="AA285" s="64"/>
      <c r="AB285" s="64"/>
      <c r="AC285" s="189"/>
      <c r="AD285" s="259"/>
      <c r="AE285" s="259"/>
      <c r="AF285" s="58"/>
      <c r="AG285" s="30"/>
      <c r="AH285" s="58"/>
      <c r="AI285" s="30"/>
      <c r="AJ285" s="134"/>
      <c r="AK285" s="208"/>
      <c r="AL285" s="290"/>
      <c r="AM285" s="88" t="str">
        <f t="shared" si="24"/>
        <v/>
      </c>
      <c r="AN285" s="123" t="str">
        <f t="shared" si="25"/>
        <v/>
      </c>
      <c r="AO285" s="123" t="str">
        <f t="shared" si="26"/>
        <v/>
      </c>
      <c r="AP285" s="123" t="str">
        <f t="shared" si="27"/>
        <v/>
      </c>
      <c r="AQ285" s="89" t="str">
        <f t="shared" si="28"/>
        <v/>
      </c>
      <c r="AR285" s="39"/>
      <c r="AS285" s="234"/>
      <c r="AT285" s="39"/>
    </row>
    <row r="286" spans="2:46" ht="13.5" customHeight="1" x14ac:dyDescent="0.15">
      <c r="B286" s="290"/>
      <c r="C286" s="29" t="s">
        <v>38</v>
      </c>
      <c r="D286" s="187"/>
      <c r="E286" s="58"/>
      <c r="F286" s="188"/>
      <c r="G286" s="188"/>
      <c r="H286" s="188"/>
      <c r="I286" s="64"/>
      <c r="J286" s="64"/>
      <c r="K286" s="189"/>
      <c r="L286" s="259"/>
      <c r="M286" s="259"/>
      <c r="N286" s="58"/>
      <c r="O286" s="30"/>
      <c r="P286" s="58"/>
      <c r="Q286" s="30"/>
      <c r="R286" s="134"/>
      <c r="S286" s="206"/>
      <c r="T286" s="290"/>
      <c r="U286" s="29" t="s">
        <v>38</v>
      </c>
      <c r="V286" s="187"/>
      <c r="W286" s="58"/>
      <c r="X286" s="188"/>
      <c r="Y286" s="188"/>
      <c r="Z286" s="188"/>
      <c r="AA286" s="64"/>
      <c r="AB286" s="64"/>
      <c r="AC286" s="189"/>
      <c r="AD286" s="259"/>
      <c r="AE286" s="259"/>
      <c r="AF286" s="58"/>
      <c r="AG286" s="30"/>
      <c r="AH286" s="58"/>
      <c r="AI286" s="30"/>
      <c r="AJ286" s="134"/>
      <c r="AK286" s="208"/>
      <c r="AL286" s="290"/>
      <c r="AM286" s="88" t="str">
        <f t="shared" si="24"/>
        <v/>
      </c>
      <c r="AN286" s="123" t="str">
        <f t="shared" si="25"/>
        <v/>
      </c>
      <c r="AO286" s="123" t="str">
        <f t="shared" si="26"/>
        <v/>
      </c>
      <c r="AP286" s="123" t="str">
        <f t="shared" si="27"/>
        <v/>
      </c>
      <c r="AQ286" s="89" t="str">
        <f t="shared" si="28"/>
        <v/>
      </c>
      <c r="AR286" s="39"/>
      <c r="AS286" s="234"/>
      <c r="AT286" s="39"/>
    </row>
    <row r="287" spans="2:46" ht="13.5" customHeight="1" thickBot="1" x14ac:dyDescent="0.2">
      <c r="B287" s="291"/>
      <c r="C287" s="29"/>
      <c r="D287" s="187"/>
      <c r="E287" s="58"/>
      <c r="F287" s="190"/>
      <c r="G287" s="190"/>
      <c r="H287" s="190"/>
      <c r="I287" s="58"/>
      <c r="J287" s="58"/>
      <c r="K287" s="189"/>
      <c r="L287" s="259"/>
      <c r="M287" s="259"/>
      <c r="N287" s="58"/>
      <c r="O287" s="30"/>
      <c r="P287" s="58"/>
      <c r="Q287" s="30"/>
      <c r="R287" s="185"/>
      <c r="S287" s="206"/>
      <c r="T287" s="291"/>
      <c r="U287" s="29"/>
      <c r="V287" s="187"/>
      <c r="W287" s="58"/>
      <c r="X287" s="190"/>
      <c r="Y287" s="190"/>
      <c r="Z287" s="190"/>
      <c r="AA287" s="58"/>
      <c r="AB287" s="58"/>
      <c r="AC287" s="189"/>
      <c r="AD287" s="259"/>
      <c r="AE287" s="259"/>
      <c r="AF287" s="58"/>
      <c r="AG287" s="30"/>
      <c r="AH287" s="58"/>
      <c r="AI287" s="30"/>
      <c r="AJ287" s="185"/>
      <c r="AK287" s="208"/>
      <c r="AL287" s="291"/>
      <c r="AM287" s="124" t="str">
        <f t="shared" si="24"/>
        <v/>
      </c>
      <c r="AN287" s="125" t="str">
        <f t="shared" si="25"/>
        <v/>
      </c>
      <c r="AO287" s="125" t="str">
        <f t="shared" si="26"/>
        <v/>
      </c>
      <c r="AP287" s="125" t="str">
        <f t="shared" si="27"/>
        <v/>
      </c>
      <c r="AQ287" s="126" t="str">
        <f t="shared" si="28"/>
        <v/>
      </c>
      <c r="AR287" s="39"/>
      <c r="AS287" s="234"/>
      <c r="AT287" s="39"/>
    </row>
    <row r="288" spans="2:46" ht="13.5" customHeight="1" x14ac:dyDescent="0.15">
      <c r="B288" s="289" t="s">
        <v>123</v>
      </c>
      <c r="C288" s="27" t="s">
        <v>34</v>
      </c>
      <c r="D288" s="41"/>
      <c r="E288" s="57"/>
      <c r="F288" s="98"/>
      <c r="G288" s="98"/>
      <c r="H288" s="98"/>
      <c r="I288" s="62"/>
      <c r="J288" s="62"/>
      <c r="K288" s="63"/>
      <c r="L288" s="258"/>
      <c r="M288" s="258"/>
      <c r="N288" s="57"/>
      <c r="O288" s="28"/>
      <c r="P288" s="57"/>
      <c r="Q288" s="28"/>
      <c r="R288" s="133"/>
      <c r="S288" s="206"/>
      <c r="T288" s="289" t="s">
        <v>123</v>
      </c>
      <c r="U288" s="27" t="s">
        <v>34</v>
      </c>
      <c r="V288" s="41"/>
      <c r="W288" s="57"/>
      <c r="X288" s="98"/>
      <c r="Y288" s="98"/>
      <c r="Z288" s="98"/>
      <c r="AA288" s="62"/>
      <c r="AB288" s="62"/>
      <c r="AC288" s="63"/>
      <c r="AD288" s="258"/>
      <c r="AE288" s="258"/>
      <c r="AF288" s="57"/>
      <c r="AG288" s="28"/>
      <c r="AH288" s="57"/>
      <c r="AI288" s="28"/>
      <c r="AJ288" s="133"/>
      <c r="AK288" s="208"/>
      <c r="AL288" s="289" t="s">
        <v>123</v>
      </c>
      <c r="AM288" s="121" t="str">
        <f t="shared" si="24"/>
        <v/>
      </c>
      <c r="AN288" s="97" t="str">
        <f t="shared" si="25"/>
        <v/>
      </c>
      <c r="AO288" s="97" t="str">
        <f t="shared" si="26"/>
        <v/>
      </c>
      <c r="AP288" s="97" t="str">
        <f t="shared" si="27"/>
        <v/>
      </c>
      <c r="AQ288" s="122" t="str">
        <f t="shared" si="28"/>
        <v/>
      </c>
      <c r="AR288" s="39"/>
      <c r="AS288" s="234"/>
      <c r="AT288" s="39"/>
    </row>
    <row r="289" spans="2:46" ht="13.5" customHeight="1" x14ac:dyDescent="0.15">
      <c r="B289" s="290"/>
      <c r="C289" s="29" t="s">
        <v>35</v>
      </c>
      <c r="D289" s="187"/>
      <c r="E289" s="58"/>
      <c r="F289" s="188"/>
      <c r="G289" s="188"/>
      <c r="H289" s="188"/>
      <c r="I289" s="64"/>
      <c r="J289" s="64"/>
      <c r="K289" s="189"/>
      <c r="L289" s="259"/>
      <c r="M289" s="259"/>
      <c r="N289" s="58"/>
      <c r="O289" s="30"/>
      <c r="P289" s="58"/>
      <c r="Q289" s="30"/>
      <c r="R289" s="134"/>
      <c r="S289" s="206"/>
      <c r="T289" s="290"/>
      <c r="U289" s="29" t="s">
        <v>35</v>
      </c>
      <c r="V289" s="187"/>
      <c r="W289" s="58"/>
      <c r="X289" s="188"/>
      <c r="Y289" s="188"/>
      <c r="Z289" s="188"/>
      <c r="AA289" s="64"/>
      <c r="AB289" s="64"/>
      <c r="AC289" s="189"/>
      <c r="AD289" s="259"/>
      <c r="AE289" s="259"/>
      <c r="AF289" s="58"/>
      <c r="AG289" s="30"/>
      <c r="AH289" s="58"/>
      <c r="AI289" s="30"/>
      <c r="AJ289" s="134"/>
      <c r="AK289" s="208"/>
      <c r="AL289" s="290"/>
      <c r="AM289" s="88" t="str">
        <f t="shared" ref="AM289:AM352" si="29">IF(OR(X289="",F289=""),"",X289-F289)</f>
        <v/>
      </c>
      <c r="AN289" s="123" t="str">
        <f t="shared" ref="AN289:AN352" si="30">IF(OR(Y289="",G289=""),"",Y289-G289)</f>
        <v/>
      </c>
      <c r="AO289" s="123" t="str">
        <f t="shared" ref="AO289:AO352" si="31">IF(OR(Z289="",H289=""),"",Z289-H289)</f>
        <v/>
      </c>
      <c r="AP289" s="123" t="str">
        <f t="shared" ref="AP289:AP352" si="32">IF(OR(AA289="",I289=""),"",AA289-I289)</f>
        <v/>
      </c>
      <c r="AQ289" s="89" t="str">
        <f t="shared" ref="AQ289:AQ352" si="33">IF(OR(AB289="",J289=""),"",AB289-J289)</f>
        <v/>
      </c>
      <c r="AR289" s="39"/>
      <c r="AS289" s="234"/>
      <c r="AT289" s="39"/>
    </row>
    <row r="290" spans="2:46" ht="13.5" customHeight="1" x14ac:dyDescent="0.15">
      <c r="B290" s="290"/>
      <c r="C290" s="29" t="s">
        <v>36</v>
      </c>
      <c r="D290" s="187"/>
      <c r="E290" s="58"/>
      <c r="F290" s="188"/>
      <c r="G290" s="188"/>
      <c r="H290" s="188"/>
      <c r="I290" s="64"/>
      <c r="J290" s="64"/>
      <c r="K290" s="189"/>
      <c r="L290" s="259"/>
      <c r="M290" s="259"/>
      <c r="N290" s="58"/>
      <c r="O290" s="30"/>
      <c r="P290" s="58"/>
      <c r="Q290" s="30"/>
      <c r="R290" s="134"/>
      <c r="S290" s="206"/>
      <c r="T290" s="290"/>
      <c r="U290" s="29" t="s">
        <v>36</v>
      </c>
      <c r="V290" s="187"/>
      <c r="W290" s="58"/>
      <c r="X290" s="188"/>
      <c r="Y290" s="188"/>
      <c r="Z290" s="188"/>
      <c r="AA290" s="64"/>
      <c r="AB290" s="64"/>
      <c r="AC290" s="189"/>
      <c r="AD290" s="259"/>
      <c r="AE290" s="259"/>
      <c r="AF290" s="58"/>
      <c r="AG290" s="30"/>
      <c r="AH290" s="58"/>
      <c r="AI290" s="30"/>
      <c r="AJ290" s="134"/>
      <c r="AK290" s="208"/>
      <c r="AL290" s="290"/>
      <c r="AM290" s="88" t="str">
        <f t="shared" si="29"/>
        <v/>
      </c>
      <c r="AN290" s="123" t="str">
        <f t="shared" si="30"/>
        <v/>
      </c>
      <c r="AO290" s="123" t="str">
        <f t="shared" si="31"/>
        <v/>
      </c>
      <c r="AP290" s="123" t="str">
        <f t="shared" si="32"/>
        <v/>
      </c>
      <c r="AQ290" s="89" t="str">
        <f t="shared" si="33"/>
        <v/>
      </c>
      <c r="AR290" s="39"/>
      <c r="AS290" s="234"/>
      <c r="AT290" s="39"/>
    </row>
    <row r="291" spans="2:46" ht="13.5" customHeight="1" x14ac:dyDescent="0.15">
      <c r="B291" s="290"/>
      <c r="C291" s="29" t="s">
        <v>38</v>
      </c>
      <c r="D291" s="187"/>
      <c r="E291" s="58"/>
      <c r="F291" s="188"/>
      <c r="G291" s="188"/>
      <c r="H291" s="188"/>
      <c r="I291" s="64"/>
      <c r="J291" s="64"/>
      <c r="K291" s="189"/>
      <c r="L291" s="259"/>
      <c r="M291" s="259"/>
      <c r="N291" s="58"/>
      <c r="O291" s="30"/>
      <c r="P291" s="58"/>
      <c r="Q291" s="30"/>
      <c r="R291" s="134"/>
      <c r="S291" s="206"/>
      <c r="T291" s="290"/>
      <c r="U291" s="29" t="s">
        <v>38</v>
      </c>
      <c r="V291" s="187"/>
      <c r="W291" s="58"/>
      <c r="X291" s="188"/>
      <c r="Y291" s="188"/>
      <c r="Z291" s="188"/>
      <c r="AA291" s="64"/>
      <c r="AB291" s="64"/>
      <c r="AC291" s="189"/>
      <c r="AD291" s="259"/>
      <c r="AE291" s="259"/>
      <c r="AF291" s="58"/>
      <c r="AG291" s="30"/>
      <c r="AH291" s="58"/>
      <c r="AI291" s="30"/>
      <c r="AJ291" s="134"/>
      <c r="AK291" s="208"/>
      <c r="AL291" s="290"/>
      <c r="AM291" s="88" t="str">
        <f t="shared" si="29"/>
        <v/>
      </c>
      <c r="AN291" s="123" t="str">
        <f t="shared" si="30"/>
        <v/>
      </c>
      <c r="AO291" s="123" t="str">
        <f t="shared" si="31"/>
        <v/>
      </c>
      <c r="AP291" s="123" t="str">
        <f t="shared" si="32"/>
        <v/>
      </c>
      <c r="AQ291" s="89" t="str">
        <f t="shared" si="33"/>
        <v/>
      </c>
      <c r="AR291" s="39"/>
      <c r="AS291" s="234"/>
      <c r="AT291" s="39"/>
    </row>
    <row r="292" spans="2:46" ht="13.5" customHeight="1" thickBot="1" x14ac:dyDescent="0.2">
      <c r="B292" s="291"/>
      <c r="C292" s="29"/>
      <c r="D292" s="187"/>
      <c r="E292" s="58"/>
      <c r="F292" s="190"/>
      <c r="G292" s="190"/>
      <c r="H292" s="190"/>
      <c r="I292" s="58"/>
      <c r="J292" s="58"/>
      <c r="K292" s="189"/>
      <c r="L292" s="259"/>
      <c r="M292" s="259"/>
      <c r="N292" s="58"/>
      <c r="O292" s="30"/>
      <c r="P292" s="58"/>
      <c r="Q292" s="30"/>
      <c r="R292" s="185"/>
      <c r="S292" s="206"/>
      <c r="T292" s="291"/>
      <c r="U292" s="29"/>
      <c r="V292" s="187"/>
      <c r="W292" s="58"/>
      <c r="X292" s="190"/>
      <c r="Y292" s="190"/>
      <c r="Z292" s="190"/>
      <c r="AA292" s="58"/>
      <c r="AB292" s="58"/>
      <c r="AC292" s="189"/>
      <c r="AD292" s="259"/>
      <c r="AE292" s="259"/>
      <c r="AF292" s="58"/>
      <c r="AG292" s="30"/>
      <c r="AH292" s="58"/>
      <c r="AI292" s="30"/>
      <c r="AJ292" s="185"/>
      <c r="AK292" s="208"/>
      <c r="AL292" s="291"/>
      <c r="AM292" s="124" t="str">
        <f t="shared" si="29"/>
        <v/>
      </c>
      <c r="AN292" s="125" t="str">
        <f t="shared" si="30"/>
        <v/>
      </c>
      <c r="AO292" s="125" t="str">
        <f t="shared" si="31"/>
        <v/>
      </c>
      <c r="AP292" s="125" t="str">
        <f t="shared" si="32"/>
        <v/>
      </c>
      <c r="AQ292" s="126" t="str">
        <f t="shared" si="33"/>
        <v/>
      </c>
      <c r="AR292" s="39"/>
      <c r="AS292" s="234"/>
      <c r="AT292" s="39"/>
    </row>
    <row r="293" spans="2:46" ht="13.5" customHeight="1" x14ac:dyDescent="0.15">
      <c r="B293" s="289" t="s">
        <v>124</v>
      </c>
      <c r="C293" s="27" t="s">
        <v>34</v>
      </c>
      <c r="D293" s="41"/>
      <c r="E293" s="57"/>
      <c r="F293" s="98"/>
      <c r="G293" s="98"/>
      <c r="H293" s="98"/>
      <c r="I293" s="62"/>
      <c r="J293" s="62"/>
      <c r="K293" s="63"/>
      <c r="L293" s="258"/>
      <c r="M293" s="258"/>
      <c r="N293" s="57"/>
      <c r="O293" s="28"/>
      <c r="P293" s="57"/>
      <c r="Q293" s="28"/>
      <c r="R293" s="133"/>
      <c r="S293" s="206"/>
      <c r="T293" s="289" t="s">
        <v>124</v>
      </c>
      <c r="U293" s="27" t="s">
        <v>34</v>
      </c>
      <c r="V293" s="41"/>
      <c r="W293" s="57"/>
      <c r="X293" s="98"/>
      <c r="Y293" s="98"/>
      <c r="Z293" s="98"/>
      <c r="AA293" s="62"/>
      <c r="AB293" s="62"/>
      <c r="AC293" s="63"/>
      <c r="AD293" s="258"/>
      <c r="AE293" s="258"/>
      <c r="AF293" s="57"/>
      <c r="AG293" s="28"/>
      <c r="AH293" s="57"/>
      <c r="AI293" s="28"/>
      <c r="AJ293" s="133"/>
      <c r="AK293" s="208"/>
      <c r="AL293" s="289" t="s">
        <v>124</v>
      </c>
      <c r="AM293" s="121" t="str">
        <f t="shared" si="29"/>
        <v/>
      </c>
      <c r="AN293" s="97" t="str">
        <f t="shared" si="30"/>
        <v/>
      </c>
      <c r="AO293" s="97" t="str">
        <f t="shared" si="31"/>
        <v/>
      </c>
      <c r="AP293" s="97" t="str">
        <f t="shared" si="32"/>
        <v/>
      </c>
      <c r="AQ293" s="122" t="str">
        <f t="shared" si="33"/>
        <v/>
      </c>
      <c r="AR293" s="39"/>
      <c r="AS293" s="234"/>
      <c r="AT293" s="39"/>
    </row>
    <row r="294" spans="2:46" ht="13.5" customHeight="1" x14ac:dyDescent="0.15">
      <c r="B294" s="290"/>
      <c r="C294" s="29" t="s">
        <v>35</v>
      </c>
      <c r="D294" s="187"/>
      <c r="E294" s="58"/>
      <c r="F294" s="188"/>
      <c r="G294" s="188"/>
      <c r="H294" s="188"/>
      <c r="I294" s="64"/>
      <c r="J294" s="64"/>
      <c r="K294" s="189"/>
      <c r="L294" s="259"/>
      <c r="M294" s="259"/>
      <c r="N294" s="58"/>
      <c r="O294" s="30"/>
      <c r="P294" s="58"/>
      <c r="Q294" s="30"/>
      <c r="R294" s="134"/>
      <c r="S294" s="206"/>
      <c r="T294" s="290"/>
      <c r="U294" s="29" t="s">
        <v>35</v>
      </c>
      <c r="V294" s="187"/>
      <c r="W294" s="58"/>
      <c r="X294" s="188"/>
      <c r="Y294" s="188"/>
      <c r="Z294" s="188"/>
      <c r="AA294" s="64"/>
      <c r="AB294" s="64"/>
      <c r="AC294" s="189"/>
      <c r="AD294" s="259"/>
      <c r="AE294" s="259"/>
      <c r="AF294" s="58"/>
      <c r="AG294" s="30"/>
      <c r="AH294" s="58"/>
      <c r="AI294" s="30"/>
      <c r="AJ294" s="134"/>
      <c r="AK294" s="208"/>
      <c r="AL294" s="290"/>
      <c r="AM294" s="88" t="str">
        <f t="shared" si="29"/>
        <v/>
      </c>
      <c r="AN294" s="123" t="str">
        <f t="shared" si="30"/>
        <v/>
      </c>
      <c r="AO294" s="123" t="str">
        <f t="shared" si="31"/>
        <v/>
      </c>
      <c r="AP294" s="123" t="str">
        <f t="shared" si="32"/>
        <v/>
      </c>
      <c r="AQ294" s="89" t="str">
        <f t="shared" si="33"/>
        <v/>
      </c>
      <c r="AR294" s="39"/>
      <c r="AS294" s="234"/>
      <c r="AT294" s="39"/>
    </row>
    <row r="295" spans="2:46" ht="13.5" customHeight="1" x14ac:dyDescent="0.15">
      <c r="B295" s="290"/>
      <c r="C295" s="29" t="s">
        <v>36</v>
      </c>
      <c r="D295" s="187"/>
      <c r="E295" s="58"/>
      <c r="F295" s="188"/>
      <c r="G295" s="188"/>
      <c r="H295" s="188"/>
      <c r="I295" s="64"/>
      <c r="J295" s="64"/>
      <c r="K295" s="189"/>
      <c r="L295" s="259"/>
      <c r="M295" s="259"/>
      <c r="N295" s="58"/>
      <c r="O295" s="30"/>
      <c r="P295" s="58"/>
      <c r="Q295" s="30"/>
      <c r="R295" s="134"/>
      <c r="S295" s="206"/>
      <c r="T295" s="290"/>
      <c r="U295" s="29" t="s">
        <v>36</v>
      </c>
      <c r="V295" s="187"/>
      <c r="W295" s="58"/>
      <c r="X295" s="188"/>
      <c r="Y295" s="188"/>
      <c r="Z295" s="188"/>
      <c r="AA295" s="64"/>
      <c r="AB295" s="64"/>
      <c r="AC295" s="189"/>
      <c r="AD295" s="259"/>
      <c r="AE295" s="259"/>
      <c r="AF295" s="58"/>
      <c r="AG295" s="30"/>
      <c r="AH295" s="58"/>
      <c r="AI295" s="30"/>
      <c r="AJ295" s="134"/>
      <c r="AK295" s="208"/>
      <c r="AL295" s="290"/>
      <c r="AM295" s="88" t="str">
        <f t="shared" si="29"/>
        <v/>
      </c>
      <c r="AN295" s="123" t="str">
        <f t="shared" si="30"/>
        <v/>
      </c>
      <c r="AO295" s="123" t="str">
        <f t="shared" si="31"/>
        <v/>
      </c>
      <c r="AP295" s="123" t="str">
        <f t="shared" si="32"/>
        <v/>
      </c>
      <c r="AQ295" s="89" t="str">
        <f t="shared" si="33"/>
        <v/>
      </c>
      <c r="AR295" s="39"/>
      <c r="AS295" s="234"/>
      <c r="AT295" s="39"/>
    </row>
    <row r="296" spans="2:46" ht="13.5" customHeight="1" x14ac:dyDescent="0.15">
      <c r="B296" s="290"/>
      <c r="C296" s="29" t="s">
        <v>38</v>
      </c>
      <c r="D296" s="187"/>
      <c r="E296" s="58"/>
      <c r="F296" s="188"/>
      <c r="G296" s="188"/>
      <c r="H296" s="188"/>
      <c r="I296" s="64"/>
      <c r="J296" s="64"/>
      <c r="K296" s="189"/>
      <c r="L296" s="259"/>
      <c r="M296" s="259"/>
      <c r="N296" s="58"/>
      <c r="O296" s="30"/>
      <c r="P296" s="58"/>
      <c r="Q296" s="30"/>
      <c r="R296" s="134"/>
      <c r="S296" s="206"/>
      <c r="T296" s="290"/>
      <c r="U296" s="29" t="s">
        <v>38</v>
      </c>
      <c r="V296" s="187"/>
      <c r="W296" s="58"/>
      <c r="X296" s="188"/>
      <c r="Y296" s="188"/>
      <c r="Z296" s="188"/>
      <c r="AA296" s="64"/>
      <c r="AB296" s="64"/>
      <c r="AC296" s="189"/>
      <c r="AD296" s="259"/>
      <c r="AE296" s="259"/>
      <c r="AF296" s="58"/>
      <c r="AG296" s="30"/>
      <c r="AH296" s="58"/>
      <c r="AI296" s="30"/>
      <c r="AJ296" s="134"/>
      <c r="AK296" s="208"/>
      <c r="AL296" s="290"/>
      <c r="AM296" s="88" t="str">
        <f t="shared" si="29"/>
        <v/>
      </c>
      <c r="AN296" s="123" t="str">
        <f t="shared" si="30"/>
        <v/>
      </c>
      <c r="AO296" s="123" t="str">
        <f t="shared" si="31"/>
        <v/>
      </c>
      <c r="AP296" s="123" t="str">
        <f t="shared" si="32"/>
        <v/>
      </c>
      <c r="AQ296" s="89" t="str">
        <f t="shared" si="33"/>
        <v/>
      </c>
      <c r="AR296" s="39"/>
      <c r="AS296" s="234"/>
      <c r="AT296" s="39"/>
    </row>
    <row r="297" spans="2:46" ht="13.5" customHeight="1" thickBot="1" x14ac:dyDescent="0.2">
      <c r="B297" s="291"/>
      <c r="C297" s="29"/>
      <c r="D297" s="187"/>
      <c r="E297" s="58"/>
      <c r="F297" s="190"/>
      <c r="G297" s="190"/>
      <c r="H297" s="190"/>
      <c r="I297" s="58"/>
      <c r="J297" s="58"/>
      <c r="K297" s="189"/>
      <c r="L297" s="259"/>
      <c r="M297" s="259"/>
      <c r="N297" s="58"/>
      <c r="O297" s="30"/>
      <c r="P297" s="58"/>
      <c r="Q297" s="30"/>
      <c r="R297" s="185"/>
      <c r="S297" s="206"/>
      <c r="T297" s="291"/>
      <c r="U297" s="29"/>
      <c r="V297" s="187"/>
      <c r="W297" s="58"/>
      <c r="X297" s="190"/>
      <c r="Y297" s="190"/>
      <c r="Z297" s="190"/>
      <c r="AA297" s="58"/>
      <c r="AB297" s="58"/>
      <c r="AC297" s="189"/>
      <c r="AD297" s="259"/>
      <c r="AE297" s="259"/>
      <c r="AF297" s="58"/>
      <c r="AG297" s="30"/>
      <c r="AH297" s="58"/>
      <c r="AI297" s="30"/>
      <c r="AJ297" s="185"/>
      <c r="AK297" s="208"/>
      <c r="AL297" s="291"/>
      <c r="AM297" s="124" t="str">
        <f t="shared" si="29"/>
        <v/>
      </c>
      <c r="AN297" s="125" t="str">
        <f t="shared" si="30"/>
        <v/>
      </c>
      <c r="AO297" s="125" t="str">
        <f t="shared" si="31"/>
        <v/>
      </c>
      <c r="AP297" s="125" t="str">
        <f t="shared" si="32"/>
        <v/>
      </c>
      <c r="AQ297" s="126" t="str">
        <f t="shared" si="33"/>
        <v/>
      </c>
      <c r="AR297" s="39"/>
      <c r="AS297" s="234"/>
      <c r="AT297" s="39"/>
    </row>
    <row r="298" spans="2:46" ht="13.5" customHeight="1" x14ac:dyDescent="0.15">
      <c r="B298" s="289" t="s">
        <v>125</v>
      </c>
      <c r="C298" s="27" t="s">
        <v>34</v>
      </c>
      <c r="D298" s="41"/>
      <c r="E298" s="57"/>
      <c r="F298" s="98"/>
      <c r="G298" s="98"/>
      <c r="H298" s="98"/>
      <c r="I298" s="62"/>
      <c r="J298" s="62"/>
      <c r="K298" s="63"/>
      <c r="L298" s="258"/>
      <c r="M298" s="258"/>
      <c r="N298" s="57"/>
      <c r="O298" s="28"/>
      <c r="P298" s="57"/>
      <c r="Q298" s="28"/>
      <c r="R298" s="133"/>
      <c r="S298" s="206"/>
      <c r="T298" s="289" t="s">
        <v>125</v>
      </c>
      <c r="U298" s="27" t="s">
        <v>34</v>
      </c>
      <c r="V298" s="41"/>
      <c r="W298" s="57"/>
      <c r="X298" s="98"/>
      <c r="Y298" s="98"/>
      <c r="Z298" s="98"/>
      <c r="AA298" s="62"/>
      <c r="AB298" s="62"/>
      <c r="AC298" s="63"/>
      <c r="AD298" s="258"/>
      <c r="AE298" s="258"/>
      <c r="AF298" s="57"/>
      <c r="AG298" s="28"/>
      <c r="AH298" s="57"/>
      <c r="AI298" s="28"/>
      <c r="AJ298" s="133"/>
      <c r="AK298" s="208"/>
      <c r="AL298" s="289" t="s">
        <v>125</v>
      </c>
      <c r="AM298" s="121" t="str">
        <f t="shared" si="29"/>
        <v/>
      </c>
      <c r="AN298" s="97" t="str">
        <f t="shared" si="30"/>
        <v/>
      </c>
      <c r="AO298" s="97" t="str">
        <f t="shared" si="31"/>
        <v/>
      </c>
      <c r="AP298" s="97" t="str">
        <f t="shared" si="32"/>
        <v/>
      </c>
      <c r="AQ298" s="122" t="str">
        <f t="shared" si="33"/>
        <v/>
      </c>
      <c r="AR298" s="39"/>
      <c r="AS298" s="234"/>
      <c r="AT298" s="39"/>
    </row>
    <row r="299" spans="2:46" ht="13.5" customHeight="1" x14ac:dyDescent="0.15">
      <c r="B299" s="290"/>
      <c r="C299" s="29" t="s">
        <v>35</v>
      </c>
      <c r="D299" s="187"/>
      <c r="E299" s="58"/>
      <c r="F299" s="188"/>
      <c r="G299" s="188"/>
      <c r="H299" s="188"/>
      <c r="I299" s="64"/>
      <c r="J299" s="64"/>
      <c r="K299" s="189"/>
      <c r="L299" s="259"/>
      <c r="M299" s="259"/>
      <c r="N299" s="58"/>
      <c r="O299" s="30"/>
      <c r="P299" s="58"/>
      <c r="Q299" s="30"/>
      <c r="R299" s="134"/>
      <c r="S299" s="206"/>
      <c r="T299" s="290"/>
      <c r="U299" s="29" t="s">
        <v>35</v>
      </c>
      <c r="V299" s="187"/>
      <c r="W299" s="58"/>
      <c r="X299" s="188"/>
      <c r="Y299" s="188"/>
      <c r="Z299" s="188"/>
      <c r="AA299" s="64"/>
      <c r="AB299" s="64"/>
      <c r="AC299" s="189"/>
      <c r="AD299" s="259"/>
      <c r="AE299" s="259"/>
      <c r="AF299" s="58"/>
      <c r="AG299" s="30"/>
      <c r="AH299" s="58"/>
      <c r="AI299" s="30"/>
      <c r="AJ299" s="134"/>
      <c r="AK299" s="208"/>
      <c r="AL299" s="290"/>
      <c r="AM299" s="88" t="str">
        <f t="shared" si="29"/>
        <v/>
      </c>
      <c r="AN299" s="123" t="str">
        <f t="shared" si="30"/>
        <v/>
      </c>
      <c r="AO299" s="123" t="str">
        <f t="shared" si="31"/>
        <v/>
      </c>
      <c r="AP299" s="123" t="str">
        <f t="shared" si="32"/>
        <v/>
      </c>
      <c r="AQ299" s="89" t="str">
        <f t="shared" si="33"/>
        <v/>
      </c>
      <c r="AR299" s="39"/>
      <c r="AS299" s="234"/>
      <c r="AT299" s="39"/>
    </row>
    <row r="300" spans="2:46" ht="13.5" customHeight="1" x14ac:dyDescent="0.15">
      <c r="B300" s="290"/>
      <c r="C300" s="29" t="s">
        <v>36</v>
      </c>
      <c r="D300" s="187"/>
      <c r="E300" s="58"/>
      <c r="F300" s="188"/>
      <c r="G300" s="188"/>
      <c r="H300" s="188"/>
      <c r="I300" s="64"/>
      <c r="J300" s="64"/>
      <c r="K300" s="189"/>
      <c r="L300" s="259"/>
      <c r="M300" s="259"/>
      <c r="N300" s="58"/>
      <c r="O300" s="30"/>
      <c r="P300" s="58"/>
      <c r="Q300" s="30"/>
      <c r="R300" s="134"/>
      <c r="S300" s="206"/>
      <c r="T300" s="290"/>
      <c r="U300" s="29" t="s">
        <v>36</v>
      </c>
      <c r="V300" s="187"/>
      <c r="W300" s="58"/>
      <c r="X300" s="188"/>
      <c r="Y300" s="188"/>
      <c r="Z300" s="188"/>
      <c r="AA300" s="64"/>
      <c r="AB300" s="64"/>
      <c r="AC300" s="189"/>
      <c r="AD300" s="259"/>
      <c r="AE300" s="259"/>
      <c r="AF300" s="58"/>
      <c r="AG300" s="30"/>
      <c r="AH300" s="58"/>
      <c r="AI300" s="30"/>
      <c r="AJ300" s="134"/>
      <c r="AK300" s="208"/>
      <c r="AL300" s="290"/>
      <c r="AM300" s="88" t="str">
        <f t="shared" si="29"/>
        <v/>
      </c>
      <c r="AN300" s="123" t="str">
        <f t="shared" si="30"/>
        <v/>
      </c>
      <c r="AO300" s="123" t="str">
        <f t="shared" si="31"/>
        <v/>
      </c>
      <c r="AP300" s="123" t="str">
        <f t="shared" si="32"/>
        <v/>
      </c>
      <c r="AQ300" s="89" t="str">
        <f t="shared" si="33"/>
        <v/>
      </c>
      <c r="AR300" s="39"/>
      <c r="AS300" s="234"/>
      <c r="AT300" s="39"/>
    </row>
    <row r="301" spans="2:46" ht="13.5" customHeight="1" x14ac:dyDescent="0.15">
      <c r="B301" s="290"/>
      <c r="C301" s="29" t="s">
        <v>38</v>
      </c>
      <c r="D301" s="187"/>
      <c r="E301" s="58"/>
      <c r="F301" s="188"/>
      <c r="G301" s="188"/>
      <c r="H301" s="188"/>
      <c r="I301" s="64"/>
      <c r="J301" s="64"/>
      <c r="K301" s="189"/>
      <c r="L301" s="259"/>
      <c r="M301" s="259"/>
      <c r="N301" s="58"/>
      <c r="O301" s="30"/>
      <c r="P301" s="58"/>
      <c r="Q301" s="30"/>
      <c r="R301" s="134"/>
      <c r="S301" s="206"/>
      <c r="T301" s="290"/>
      <c r="U301" s="29" t="s">
        <v>38</v>
      </c>
      <c r="V301" s="187"/>
      <c r="W301" s="58"/>
      <c r="X301" s="188"/>
      <c r="Y301" s="188"/>
      <c r="Z301" s="188"/>
      <c r="AA301" s="64"/>
      <c r="AB301" s="64"/>
      <c r="AC301" s="189"/>
      <c r="AD301" s="259"/>
      <c r="AE301" s="259"/>
      <c r="AF301" s="58"/>
      <c r="AG301" s="30"/>
      <c r="AH301" s="58"/>
      <c r="AI301" s="30"/>
      <c r="AJ301" s="134"/>
      <c r="AK301" s="208"/>
      <c r="AL301" s="290"/>
      <c r="AM301" s="88" t="str">
        <f t="shared" si="29"/>
        <v/>
      </c>
      <c r="AN301" s="123" t="str">
        <f t="shared" si="30"/>
        <v/>
      </c>
      <c r="AO301" s="123" t="str">
        <f t="shared" si="31"/>
        <v/>
      </c>
      <c r="AP301" s="123" t="str">
        <f t="shared" si="32"/>
        <v/>
      </c>
      <c r="AQ301" s="89" t="str">
        <f t="shared" si="33"/>
        <v/>
      </c>
      <c r="AR301" s="39"/>
      <c r="AS301" s="234"/>
      <c r="AT301" s="39"/>
    </row>
    <row r="302" spans="2:46" ht="13.5" customHeight="1" thickBot="1" x14ac:dyDescent="0.2">
      <c r="B302" s="291"/>
      <c r="C302" s="29"/>
      <c r="D302" s="187"/>
      <c r="E302" s="58"/>
      <c r="F302" s="190"/>
      <c r="G302" s="190"/>
      <c r="H302" s="190"/>
      <c r="I302" s="58"/>
      <c r="J302" s="58"/>
      <c r="K302" s="189"/>
      <c r="L302" s="259"/>
      <c r="M302" s="259"/>
      <c r="N302" s="58"/>
      <c r="O302" s="30"/>
      <c r="P302" s="58"/>
      <c r="Q302" s="30"/>
      <c r="R302" s="185"/>
      <c r="S302" s="206"/>
      <c r="T302" s="291"/>
      <c r="U302" s="29"/>
      <c r="V302" s="187"/>
      <c r="W302" s="58"/>
      <c r="X302" s="190"/>
      <c r="Y302" s="190"/>
      <c r="Z302" s="190"/>
      <c r="AA302" s="58"/>
      <c r="AB302" s="58"/>
      <c r="AC302" s="189"/>
      <c r="AD302" s="259"/>
      <c r="AE302" s="259"/>
      <c r="AF302" s="58"/>
      <c r="AG302" s="30"/>
      <c r="AH302" s="58"/>
      <c r="AI302" s="30"/>
      <c r="AJ302" s="185"/>
      <c r="AK302" s="208"/>
      <c r="AL302" s="291"/>
      <c r="AM302" s="124" t="str">
        <f t="shared" si="29"/>
        <v/>
      </c>
      <c r="AN302" s="125" t="str">
        <f t="shared" si="30"/>
        <v/>
      </c>
      <c r="AO302" s="125" t="str">
        <f t="shared" si="31"/>
        <v/>
      </c>
      <c r="AP302" s="125" t="str">
        <f t="shared" si="32"/>
        <v/>
      </c>
      <c r="AQ302" s="126" t="str">
        <f t="shared" si="33"/>
        <v/>
      </c>
      <c r="AR302" s="39"/>
      <c r="AS302" s="234"/>
      <c r="AT302" s="39"/>
    </row>
    <row r="303" spans="2:46" ht="13.5" customHeight="1" x14ac:dyDescent="0.15">
      <c r="B303" s="289" t="s">
        <v>126</v>
      </c>
      <c r="C303" s="27" t="s">
        <v>34</v>
      </c>
      <c r="D303" s="41"/>
      <c r="E303" s="57"/>
      <c r="F303" s="98"/>
      <c r="G303" s="98"/>
      <c r="H303" s="98"/>
      <c r="I303" s="62"/>
      <c r="J303" s="62"/>
      <c r="K303" s="63"/>
      <c r="L303" s="258"/>
      <c r="M303" s="258"/>
      <c r="N303" s="57"/>
      <c r="O303" s="28"/>
      <c r="P303" s="57"/>
      <c r="Q303" s="28"/>
      <c r="R303" s="133"/>
      <c r="S303" s="206"/>
      <c r="T303" s="289" t="s">
        <v>126</v>
      </c>
      <c r="U303" s="27" t="s">
        <v>34</v>
      </c>
      <c r="V303" s="41"/>
      <c r="W303" s="57"/>
      <c r="X303" s="98"/>
      <c r="Y303" s="98"/>
      <c r="Z303" s="98"/>
      <c r="AA303" s="62"/>
      <c r="AB303" s="62"/>
      <c r="AC303" s="63"/>
      <c r="AD303" s="258"/>
      <c r="AE303" s="258"/>
      <c r="AF303" s="57"/>
      <c r="AG303" s="28"/>
      <c r="AH303" s="57"/>
      <c r="AI303" s="28"/>
      <c r="AJ303" s="133"/>
      <c r="AK303" s="208"/>
      <c r="AL303" s="289" t="s">
        <v>126</v>
      </c>
      <c r="AM303" s="121" t="str">
        <f t="shared" si="29"/>
        <v/>
      </c>
      <c r="AN303" s="97" t="str">
        <f t="shared" si="30"/>
        <v/>
      </c>
      <c r="AO303" s="97" t="str">
        <f t="shared" si="31"/>
        <v/>
      </c>
      <c r="AP303" s="97" t="str">
        <f t="shared" si="32"/>
        <v/>
      </c>
      <c r="AQ303" s="122" t="str">
        <f t="shared" si="33"/>
        <v/>
      </c>
      <c r="AR303" s="39"/>
      <c r="AS303" s="234"/>
      <c r="AT303" s="39"/>
    </row>
    <row r="304" spans="2:46" ht="13.5" customHeight="1" x14ac:dyDescent="0.15">
      <c r="B304" s="290"/>
      <c r="C304" s="29" t="s">
        <v>35</v>
      </c>
      <c r="D304" s="187"/>
      <c r="E304" s="58"/>
      <c r="F304" s="188"/>
      <c r="G304" s="188"/>
      <c r="H304" s="188"/>
      <c r="I304" s="64"/>
      <c r="J304" s="64"/>
      <c r="K304" s="189"/>
      <c r="L304" s="259"/>
      <c r="M304" s="259"/>
      <c r="N304" s="58"/>
      <c r="O304" s="30"/>
      <c r="P304" s="58"/>
      <c r="Q304" s="30"/>
      <c r="R304" s="134"/>
      <c r="S304" s="206"/>
      <c r="T304" s="290"/>
      <c r="U304" s="29" t="s">
        <v>35</v>
      </c>
      <c r="V304" s="187"/>
      <c r="W304" s="58"/>
      <c r="X304" s="188"/>
      <c r="Y304" s="188"/>
      <c r="Z304" s="188"/>
      <c r="AA304" s="64"/>
      <c r="AB304" s="64"/>
      <c r="AC304" s="189"/>
      <c r="AD304" s="259"/>
      <c r="AE304" s="259"/>
      <c r="AF304" s="58"/>
      <c r="AG304" s="30"/>
      <c r="AH304" s="58"/>
      <c r="AI304" s="30"/>
      <c r="AJ304" s="134"/>
      <c r="AK304" s="208"/>
      <c r="AL304" s="290"/>
      <c r="AM304" s="88" t="str">
        <f t="shared" si="29"/>
        <v/>
      </c>
      <c r="AN304" s="123" t="str">
        <f t="shared" si="30"/>
        <v/>
      </c>
      <c r="AO304" s="123" t="str">
        <f t="shared" si="31"/>
        <v/>
      </c>
      <c r="AP304" s="123" t="str">
        <f t="shared" si="32"/>
        <v/>
      </c>
      <c r="AQ304" s="89" t="str">
        <f t="shared" si="33"/>
        <v/>
      </c>
      <c r="AR304" s="39"/>
      <c r="AS304" s="234"/>
      <c r="AT304" s="39"/>
    </row>
    <row r="305" spans="2:46" ht="13.5" customHeight="1" x14ac:dyDescent="0.15">
      <c r="B305" s="290"/>
      <c r="C305" s="29" t="s">
        <v>36</v>
      </c>
      <c r="D305" s="187"/>
      <c r="E305" s="58"/>
      <c r="F305" s="188"/>
      <c r="G305" s="188"/>
      <c r="H305" s="188"/>
      <c r="I305" s="64"/>
      <c r="J305" s="64"/>
      <c r="K305" s="189"/>
      <c r="L305" s="259"/>
      <c r="M305" s="259"/>
      <c r="N305" s="58"/>
      <c r="O305" s="30"/>
      <c r="P305" s="58"/>
      <c r="Q305" s="30"/>
      <c r="R305" s="134"/>
      <c r="S305" s="206"/>
      <c r="T305" s="290"/>
      <c r="U305" s="29" t="s">
        <v>36</v>
      </c>
      <c r="V305" s="187"/>
      <c r="W305" s="58"/>
      <c r="X305" s="188"/>
      <c r="Y305" s="188"/>
      <c r="Z305" s="188"/>
      <c r="AA305" s="64"/>
      <c r="AB305" s="64"/>
      <c r="AC305" s="189"/>
      <c r="AD305" s="259"/>
      <c r="AE305" s="259"/>
      <c r="AF305" s="58"/>
      <c r="AG305" s="30"/>
      <c r="AH305" s="58"/>
      <c r="AI305" s="30"/>
      <c r="AJ305" s="134"/>
      <c r="AK305" s="208"/>
      <c r="AL305" s="290"/>
      <c r="AM305" s="88" t="str">
        <f t="shared" si="29"/>
        <v/>
      </c>
      <c r="AN305" s="123" t="str">
        <f t="shared" si="30"/>
        <v/>
      </c>
      <c r="AO305" s="123" t="str">
        <f t="shared" si="31"/>
        <v/>
      </c>
      <c r="AP305" s="123" t="str">
        <f t="shared" si="32"/>
        <v/>
      </c>
      <c r="AQ305" s="89" t="str">
        <f t="shared" si="33"/>
        <v/>
      </c>
      <c r="AR305" s="39"/>
      <c r="AS305" s="234"/>
      <c r="AT305" s="39"/>
    </row>
    <row r="306" spans="2:46" ht="13.5" customHeight="1" x14ac:dyDescent="0.15">
      <c r="B306" s="290"/>
      <c r="C306" s="29" t="s">
        <v>38</v>
      </c>
      <c r="D306" s="187"/>
      <c r="E306" s="58"/>
      <c r="F306" s="188"/>
      <c r="G306" s="188"/>
      <c r="H306" s="188"/>
      <c r="I306" s="64"/>
      <c r="J306" s="64"/>
      <c r="K306" s="189"/>
      <c r="L306" s="259"/>
      <c r="M306" s="259"/>
      <c r="N306" s="58"/>
      <c r="O306" s="30"/>
      <c r="P306" s="58"/>
      <c r="Q306" s="30"/>
      <c r="R306" s="134"/>
      <c r="S306" s="206"/>
      <c r="T306" s="290"/>
      <c r="U306" s="29" t="s">
        <v>38</v>
      </c>
      <c r="V306" s="187"/>
      <c r="W306" s="58"/>
      <c r="X306" s="188"/>
      <c r="Y306" s="188"/>
      <c r="Z306" s="188"/>
      <c r="AA306" s="64"/>
      <c r="AB306" s="64"/>
      <c r="AC306" s="189"/>
      <c r="AD306" s="259"/>
      <c r="AE306" s="259"/>
      <c r="AF306" s="58"/>
      <c r="AG306" s="30"/>
      <c r="AH306" s="58"/>
      <c r="AI306" s="30"/>
      <c r="AJ306" s="134"/>
      <c r="AK306" s="208"/>
      <c r="AL306" s="290"/>
      <c r="AM306" s="88" t="str">
        <f t="shared" si="29"/>
        <v/>
      </c>
      <c r="AN306" s="123" t="str">
        <f t="shared" si="30"/>
        <v/>
      </c>
      <c r="AO306" s="123" t="str">
        <f t="shared" si="31"/>
        <v/>
      </c>
      <c r="AP306" s="123" t="str">
        <f t="shared" si="32"/>
        <v/>
      </c>
      <c r="AQ306" s="89" t="str">
        <f t="shared" si="33"/>
        <v/>
      </c>
      <c r="AR306" s="39"/>
      <c r="AS306" s="234"/>
      <c r="AT306" s="39"/>
    </row>
    <row r="307" spans="2:46" ht="13.5" customHeight="1" thickBot="1" x14ac:dyDescent="0.2">
      <c r="B307" s="291"/>
      <c r="C307" s="29"/>
      <c r="D307" s="187"/>
      <c r="E307" s="58"/>
      <c r="F307" s="190"/>
      <c r="G307" s="190"/>
      <c r="H307" s="190"/>
      <c r="I307" s="58"/>
      <c r="J307" s="58"/>
      <c r="K307" s="189"/>
      <c r="L307" s="259"/>
      <c r="M307" s="259"/>
      <c r="N307" s="58"/>
      <c r="O307" s="30"/>
      <c r="P307" s="58"/>
      <c r="Q307" s="30"/>
      <c r="R307" s="185"/>
      <c r="S307" s="206"/>
      <c r="T307" s="291"/>
      <c r="U307" s="29"/>
      <c r="V307" s="187"/>
      <c r="W307" s="58"/>
      <c r="X307" s="190"/>
      <c r="Y307" s="190"/>
      <c r="Z307" s="190"/>
      <c r="AA307" s="58"/>
      <c r="AB307" s="58"/>
      <c r="AC307" s="189"/>
      <c r="AD307" s="259"/>
      <c r="AE307" s="259"/>
      <c r="AF307" s="58"/>
      <c r="AG307" s="30"/>
      <c r="AH307" s="58"/>
      <c r="AI307" s="30"/>
      <c r="AJ307" s="185"/>
      <c r="AK307" s="208"/>
      <c r="AL307" s="291"/>
      <c r="AM307" s="124" t="str">
        <f t="shared" si="29"/>
        <v/>
      </c>
      <c r="AN307" s="125" t="str">
        <f t="shared" si="30"/>
        <v/>
      </c>
      <c r="AO307" s="125" t="str">
        <f t="shared" si="31"/>
        <v/>
      </c>
      <c r="AP307" s="125" t="str">
        <f t="shared" si="32"/>
        <v/>
      </c>
      <c r="AQ307" s="126" t="str">
        <f t="shared" si="33"/>
        <v/>
      </c>
      <c r="AR307" s="39"/>
      <c r="AS307" s="234"/>
      <c r="AT307" s="39"/>
    </row>
    <row r="308" spans="2:46" ht="13.5" customHeight="1" x14ac:dyDescent="0.15">
      <c r="B308" s="289" t="s">
        <v>127</v>
      </c>
      <c r="C308" s="27" t="s">
        <v>34</v>
      </c>
      <c r="D308" s="41"/>
      <c r="E308" s="57"/>
      <c r="F308" s="98"/>
      <c r="G308" s="98"/>
      <c r="H308" s="98"/>
      <c r="I308" s="62"/>
      <c r="J308" s="62"/>
      <c r="K308" s="63"/>
      <c r="L308" s="258"/>
      <c r="M308" s="258"/>
      <c r="N308" s="57"/>
      <c r="O308" s="28"/>
      <c r="P308" s="57"/>
      <c r="Q308" s="28"/>
      <c r="R308" s="133"/>
      <c r="S308" s="206"/>
      <c r="T308" s="289" t="s">
        <v>127</v>
      </c>
      <c r="U308" s="27" t="s">
        <v>34</v>
      </c>
      <c r="V308" s="41"/>
      <c r="W308" s="57"/>
      <c r="X308" s="98"/>
      <c r="Y308" s="98"/>
      <c r="Z308" s="98"/>
      <c r="AA308" s="62"/>
      <c r="AB308" s="62"/>
      <c r="AC308" s="63"/>
      <c r="AD308" s="258"/>
      <c r="AE308" s="258"/>
      <c r="AF308" s="57"/>
      <c r="AG308" s="28"/>
      <c r="AH308" s="57"/>
      <c r="AI308" s="28"/>
      <c r="AJ308" s="133"/>
      <c r="AK308" s="208"/>
      <c r="AL308" s="289" t="s">
        <v>127</v>
      </c>
      <c r="AM308" s="121" t="str">
        <f t="shared" si="29"/>
        <v/>
      </c>
      <c r="AN308" s="97" t="str">
        <f t="shared" si="30"/>
        <v/>
      </c>
      <c r="AO308" s="97" t="str">
        <f t="shared" si="31"/>
        <v/>
      </c>
      <c r="AP308" s="97" t="str">
        <f t="shared" si="32"/>
        <v/>
      </c>
      <c r="AQ308" s="122" t="str">
        <f t="shared" si="33"/>
        <v/>
      </c>
      <c r="AR308" s="39"/>
      <c r="AS308" s="234"/>
      <c r="AT308" s="39"/>
    </row>
    <row r="309" spans="2:46" ht="13.5" customHeight="1" x14ac:dyDescent="0.15">
      <c r="B309" s="290"/>
      <c r="C309" s="29" t="s">
        <v>35</v>
      </c>
      <c r="D309" s="187"/>
      <c r="E309" s="58"/>
      <c r="F309" s="188"/>
      <c r="G309" s="188"/>
      <c r="H309" s="188"/>
      <c r="I309" s="64"/>
      <c r="J309" s="64"/>
      <c r="K309" s="189"/>
      <c r="L309" s="259"/>
      <c r="M309" s="259"/>
      <c r="N309" s="58"/>
      <c r="O309" s="30"/>
      <c r="P309" s="58"/>
      <c r="Q309" s="30"/>
      <c r="R309" s="134"/>
      <c r="S309" s="206"/>
      <c r="T309" s="290"/>
      <c r="U309" s="29" t="s">
        <v>35</v>
      </c>
      <c r="V309" s="187"/>
      <c r="W309" s="58"/>
      <c r="X309" s="188"/>
      <c r="Y309" s="188"/>
      <c r="Z309" s="188"/>
      <c r="AA309" s="64"/>
      <c r="AB309" s="64"/>
      <c r="AC309" s="189"/>
      <c r="AD309" s="259"/>
      <c r="AE309" s="259"/>
      <c r="AF309" s="58"/>
      <c r="AG309" s="30"/>
      <c r="AH309" s="58"/>
      <c r="AI309" s="30"/>
      <c r="AJ309" s="134"/>
      <c r="AK309" s="208"/>
      <c r="AL309" s="290"/>
      <c r="AM309" s="88" t="str">
        <f t="shared" si="29"/>
        <v/>
      </c>
      <c r="AN309" s="123" t="str">
        <f t="shared" si="30"/>
        <v/>
      </c>
      <c r="AO309" s="123" t="str">
        <f t="shared" si="31"/>
        <v/>
      </c>
      <c r="AP309" s="123" t="str">
        <f t="shared" si="32"/>
        <v/>
      </c>
      <c r="AQ309" s="89" t="str">
        <f t="shared" si="33"/>
        <v/>
      </c>
      <c r="AR309" s="39"/>
      <c r="AS309" s="234"/>
      <c r="AT309" s="39"/>
    </row>
    <row r="310" spans="2:46" ht="13.5" customHeight="1" x14ac:dyDescent="0.15">
      <c r="B310" s="290"/>
      <c r="C310" s="29" t="s">
        <v>36</v>
      </c>
      <c r="D310" s="187"/>
      <c r="E310" s="58"/>
      <c r="F310" s="188"/>
      <c r="G310" s="188"/>
      <c r="H310" s="188"/>
      <c r="I310" s="64"/>
      <c r="J310" s="64"/>
      <c r="K310" s="189"/>
      <c r="L310" s="259"/>
      <c r="M310" s="259"/>
      <c r="N310" s="58"/>
      <c r="O310" s="30"/>
      <c r="P310" s="58"/>
      <c r="Q310" s="30"/>
      <c r="R310" s="134"/>
      <c r="S310" s="206"/>
      <c r="T310" s="290"/>
      <c r="U310" s="29" t="s">
        <v>36</v>
      </c>
      <c r="V310" s="187"/>
      <c r="W310" s="58"/>
      <c r="X310" s="188"/>
      <c r="Y310" s="188"/>
      <c r="Z310" s="188"/>
      <c r="AA310" s="64"/>
      <c r="AB310" s="64"/>
      <c r="AC310" s="189"/>
      <c r="AD310" s="259"/>
      <c r="AE310" s="259"/>
      <c r="AF310" s="58"/>
      <c r="AG310" s="30"/>
      <c r="AH310" s="58"/>
      <c r="AI310" s="30"/>
      <c r="AJ310" s="134"/>
      <c r="AK310" s="208"/>
      <c r="AL310" s="290"/>
      <c r="AM310" s="88" t="str">
        <f t="shared" si="29"/>
        <v/>
      </c>
      <c r="AN310" s="123" t="str">
        <f t="shared" si="30"/>
        <v/>
      </c>
      <c r="AO310" s="123" t="str">
        <f t="shared" si="31"/>
        <v/>
      </c>
      <c r="AP310" s="123" t="str">
        <f t="shared" si="32"/>
        <v/>
      </c>
      <c r="AQ310" s="89" t="str">
        <f t="shared" si="33"/>
        <v/>
      </c>
      <c r="AR310" s="39"/>
      <c r="AS310" s="234"/>
      <c r="AT310" s="39"/>
    </row>
    <row r="311" spans="2:46" ht="13.5" customHeight="1" x14ac:dyDescent="0.15">
      <c r="B311" s="290"/>
      <c r="C311" s="29" t="s">
        <v>38</v>
      </c>
      <c r="D311" s="187"/>
      <c r="E311" s="58"/>
      <c r="F311" s="188"/>
      <c r="G311" s="188"/>
      <c r="H311" s="188"/>
      <c r="I311" s="64"/>
      <c r="J311" s="64"/>
      <c r="K311" s="189"/>
      <c r="L311" s="259"/>
      <c r="M311" s="259"/>
      <c r="N311" s="58"/>
      <c r="O311" s="30"/>
      <c r="P311" s="58"/>
      <c r="Q311" s="30"/>
      <c r="R311" s="134"/>
      <c r="S311" s="206"/>
      <c r="T311" s="290"/>
      <c r="U311" s="29" t="s">
        <v>38</v>
      </c>
      <c r="V311" s="187"/>
      <c r="W311" s="58"/>
      <c r="X311" s="188"/>
      <c r="Y311" s="188"/>
      <c r="Z311" s="188"/>
      <c r="AA311" s="64"/>
      <c r="AB311" s="64"/>
      <c r="AC311" s="189"/>
      <c r="AD311" s="259"/>
      <c r="AE311" s="259"/>
      <c r="AF311" s="58"/>
      <c r="AG311" s="30"/>
      <c r="AH311" s="58"/>
      <c r="AI311" s="30"/>
      <c r="AJ311" s="134"/>
      <c r="AK311" s="208"/>
      <c r="AL311" s="290"/>
      <c r="AM311" s="88" t="str">
        <f t="shared" si="29"/>
        <v/>
      </c>
      <c r="AN311" s="123" t="str">
        <f t="shared" si="30"/>
        <v/>
      </c>
      <c r="AO311" s="123" t="str">
        <f t="shared" si="31"/>
        <v/>
      </c>
      <c r="AP311" s="123" t="str">
        <f t="shared" si="32"/>
        <v/>
      </c>
      <c r="AQ311" s="89" t="str">
        <f t="shared" si="33"/>
        <v/>
      </c>
      <c r="AR311" s="39"/>
      <c r="AS311" s="234"/>
      <c r="AT311" s="39"/>
    </row>
    <row r="312" spans="2:46" ht="13.5" customHeight="1" thickBot="1" x14ac:dyDescent="0.2">
      <c r="B312" s="291"/>
      <c r="C312" s="29"/>
      <c r="D312" s="187"/>
      <c r="E312" s="58"/>
      <c r="F312" s="190"/>
      <c r="G312" s="190"/>
      <c r="H312" s="190"/>
      <c r="I312" s="58"/>
      <c r="J312" s="58"/>
      <c r="K312" s="189"/>
      <c r="L312" s="259"/>
      <c r="M312" s="259"/>
      <c r="N312" s="58"/>
      <c r="O312" s="30"/>
      <c r="P312" s="58"/>
      <c r="Q312" s="30"/>
      <c r="R312" s="185"/>
      <c r="S312" s="206"/>
      <c r="T312" s="291"/>
      <c r="U312" s="29"/>
      <c r="V312" s="187"/>
      <c r="W312" s="58"/>
      <c r="X312" s="190"/>
      <c r="Y312" s="190"/>
      <c r="Z312" s="190"/>
      <c r="AA312" s="58"/>
      <c r="AB312" s="58"/>
      <c r="AC312" s="189"/>
      <c r="AD312" s="259"/>
      <c r="AE312" s="259"/>
      <c r="AF312" s="58"/>
      <c r="AG312" s="30"/>
      <c r="AH312" s="58"/>
      <c r="AI312" s="30"/>
      <c r="AJ312" s="185"/>
      <c r="AK312" s="208"/>
      <c r="AL312" s="291"/>
      <c r="AM312" s="124" t="str">
        <f t="shared" si="29"/>
        <v/>
      </c>
      <c r="AN312" s="125" t="str">
        <f t="shared" si="30"/>
        <v/>
      </c>
      <c r="AO312" s="125" t="str">
        <f t="shared" si="31"/>
        <v/>
      </c>
      <c r="AP312" s="125" t="str">
        <f t="shared" si="32"/>
        <v/>
      </c>
      <c r="AQ312" s="126" t="str">
        <f t="shared" si="33"/>
        <v/>
      </c>
      <c r="AR312" s="39"/>
      <c r="AS312" s="234"/>
      <c r="AT312" s="39"/>
    </row>
    <row r="313" spans="2:46" ht="13.5" customHeight="1" x14ac:dyDescent="0.15">
      <c r="B313" s="289" t="s">
        <v>128</v>
      </c>
      <c r="C313" s="27" t="s">
        <v>34</v>
      </c>
      <c r="D313" s="41"/>
      <c r="E313" s="57"/>
      <c r="F313" s="98"/>
      <c r="G313" s="98"/>
      <c r="H313" s="98"/>
      <c r="I313" s="62"/>
      <c r="J313" s="62"/>
      <c r="K313" s="63"/>
      <c r="L313" s="258"/>
      <c r="M313" s="258"/>
      <c r="N313" s="57"/>
      <c r="O313" s="28"/>
      <c r="P313" s="57"/>
      <c r="Q313" s="28"/>
      <c r="R313" s="133"/>
      <c r="S313" s="206"/>
      <c r="T313" s="289" t="s">
        <v>128</v>
      </c>
      <c r="U313" s="27" t="s">
        <v>34</v>
      </c>
      <c r="V313" s="41"/>
      <c r="W313" s="57"/>
      <c r="X313" s="98"/>
      <c r="Y313" s="98"/>
      <c r="Z313" s="98"/>
      <c r="AA313" s="62"/>
      <c r="AB313" s="62"/>
      <c r="AC313" s="63"/>
      <c r="AD313" s="258"/>
      <c r="AE313" s="258"/>
      <c r="AF313" s="57"/>
      <c r="AG313" s="28"/>
      <c r="AH313" s="57"/>
      <c r="AI313" s="28"/>
      <c r="AJ313" s="133"/>
      <c r="AK313" s="208"/>
      <c r="AL313" s="289" t="s">
        <v>128</v>
      </c>
      <c r="AM313" s="121" t="str">
        <f t="shared" si="29"/>
        <v/>
      </c>
      <c r="AN313" s="97" t="str">
        <f t="shared" si="30"/>
        <v/>
      </c>
      <c r="AO313" s="97" t="str">
        <f t="shared" si="31"/>
        <v/>
      </c>
      <c r="AP313" s="97" t="str">
        <f t="shared" si="32"/>
        <v/>
      </c>
      <c r="AQ313" s="122" t="str">
        <f t="shared" si="33"/>
        <v/>
      </c>
      <c r="AR313" s="39"/>
      <c r="AS313" s="234"/>
      <c r="AT313" s="39"/>
    </row>
    <row r="314" spans="2:46" ht="13.5" customHeight="1" x14ac:dyDescent="0.15">
      <c r="B314" s="290"/>
      <c r="C314" s="29" t="s">
        <v>35</v>
      </c>
      <c r="D314" s="187"/>
      <c r="E314" s="58"/>
      <c r="F314" s="188"/>
      <c r="G314" s="188"/>
      <c r="H314" s="188"/>
      <c r="I314" s="64"/>
      <c r="J314" s="64"/>
      <c r="K314" s="189"/>
      <c r="L314" s="259"/>
      <c r="M314" s="259"/>
      <c r="N314" s="58"/>
      <c r="O314" s="30"/>
      <c r="P314" s="58"/>
      <c r="Q314" s="30"/>
      <c r="R314" s="134"/>
      <c r="S314" s="206"/>
      <c r="T314" s="290"/>
      <c r="U314" s="29" t="s">
        <v>35</v>
      </c>
      <c r="V314" s="187"/>
      <c r="W314" s="58"/>
      <c r="X314" s="188"/>
      <c r="Y314" s="188"/>
      <c r="Z314" s="188"/>
      <c r="AA314" s="64"/>
      <c r="AB314" s="64"/>
      <c r="AC314" s="189"/>
      <c r="AD314" s="259"/>
      <c r="AE314" s="259"/>
      <c r="AF314" s="58"/>
      <c r="AG314" s="30"/>
      <c r="AH314" s="58"/>
      <c r="AI314" s="30"/>
      <c r="AJ314" s="134"/>
      <c r="AK314" s="208"/>
      <c r="AL314" s="290"/>
      <c r="AM314" s="88" t="str">
        <f t="shared" si="29"/>
        <v/>
      </c>
      <c r="AN314" s="123" t="str">
        <f t="shared" si="30"/>
        <v/>
      </c>
      <c r="AO314" s="123" t="str">
        <f t="shared" si="31"/>
        <v/>
      </c>
      <c r="AP314" s="123" t="str">
        <f t="shared" si="32"/>
        <v/>
      </c>
      <c r="AQ314" s="89" t="str">
        <f t="shared" si="33"/>
        <v/>
      </c>
      <c r="AR314" s="39"/>
      <c r="AS314" s="234"/>
      <c r="AT314" s="39"/>
    </row>
    <row r="315" spans="2:46" ht="13.5" customHeight="1" x14ac:dyDescent="0.15">
      <c r="B315" s="290"/>
      <c r="C315" s="29" t="s">
        <v>36</v>
      </c>
      <c r="D315" s="187"/>
      <c r="E315" s="58"/>
      <c r="F315" s="188"/>
      <c r="G315" s="188"/>
      <c r="H315" s="188"/>
      <c r="I315" s="64"/>
      <c r="J315" s="64"/>
      <c r="K315" s="189"/>
      <c r="L315" s="259"/>
      <c r="M315" s="259"/>
      <c r="N315" s="58"/>
      <c r="O315" s="30"/>
      <c r="P315" s="58"/>
      <c r="Q315" s="30"/>
      <c r="R315" s="134"/>
      <c r="S315" s="206"/>
      <c r="T315" s="290"/>
      <c r="U315" s="29" t="s">
        <v>36</v>
      </c>
      <c r="V315" s="187"/>
      <c r="W315" s="58"/>
      <c r="X315" s="188"/>
      <c r="Y315" s="188"/>
      <c r="Z315" s="188"/>
      <c r="AA315" s="64"/>
      <c r="AB315" s="64"/>
      <c r="AC315" s="189"/>
      <c r="AD315" s="259"/>
      <c r="AE315" s="259"/>
      <c r="AF315" s="58"/>
      <c r="AG315" s="30"/>
      <c r="AH315" s="58"/>
      <c r="AI315" s="30"/>
      <c r="AJ315" s="134"/>
      <c r="AK315" s="208"/>
      <c r="AL315" s="290"/>
      <c r="AM315" s="88" t="str">
        <f t="shared" si="29"/>
        <v/>
      </c>
      <c r="AN315" s="123" t="str">
        <f t="shared" si="30"/>
        <v/>
      </c>
      <c r="AO315" s="123" t="str">
        <f t="shared" si="31"/>
        <v/>
      </c>
      <c r="AP315" s="123" t="str">
        <f t="shared" si="32"/>
        <v/>
      </c>
      <c r="AQ315" s="89" t="str">
        <f t="shared" si="33"/>
        <v/>
      </c>
      <c r="AR315" s="39"/>
      <c r="AS315" s="234"/>
      <c r="AT315" s="39"/>
    </row>
    <row r="316" spans="2:46" ht="13.5" customHeight="1" x14ac:dyDescent="0.15">
      <c r="B316" s="290"/>
      <c r="C316" s="29" t="s">
        <v>38</v>
      </c>
      <c r="D316" s="187"/>
      <c r="E316" s="58"/>
      <c r="F316" s="188"/>
      <c r="G316" s="188"/>
      <c r="H316" s="188"/>
      <c r="I316" s="64"/>
      <c r="J316" s="64"/>
      <c r="K316" s="189"/>
      <c r="L316" s="259"/>
      <c r="M316" s="259"/>
      <c r="N316" s="58"/>
      <c r="O316" s="30"/>
      <c r="P316" s="58"/>
      <c r="Q316" s="30"/>
      <c r="R316" s="134"/>
      <c r="S316" s="206"/>
      <c r="T316" s="290"/>
      <c r="U316" s="29" t="s">
        <v>38</v>
      </c>
      <c r="V316" s="187"/>
      <c r="W316" s="58"/>
      <c r="X316" s="188"/>
      <c r="Y316" s="188"/>
      <c r="Z316" s="188"/>
      <c r="AA316" s="64"/>
      <c r="AB316" s="64"/>
      <c r="AC316" s="189"/>
      <c r="AD316" s="259"/>
      <c r="AE316" s="259"/>
      <c r="AF316" s="58"/>
      <c r="AG316" s="30"/>
      <c r="AH316" s="58"/>
      <c r="AI316" s="30"/>
      <c r="AJ316" s="134"/>
      <c r="AK316" s="208"/>
      <c r="AL316" s="290"/>
      <c r="AM316" s="88" t="str">
        <f t="shared" si="29"/>
        <v/>
      </c>
      <c r="AN316" s="123" t="str">
        <f t="shared" si="30"/>
        <v/>
      </c>
      <c r="AO316" s="123" t="str">
        <f t="shared" si="31"/>
        <v/>
      </c>
      <c r="AP316" s="123" t="str">
        <f t="shared" si="32"/>
        <v/>
      </c>
      <c r="AQ316" s="89" t="str">
        <f t="shared" si="33"/>
        <v/>
      </c>
      <c r="AR316" s="39"/>
      <c r="AS316" s="234"/>
      <c r="AT316" s="39"/>
    </row>
    <row r="317" spans="2:46" ht="13.5" customHeight="1" thickBot="1" x14ac:dyDescent="0.2">
      <c r="B317" s="291"/>
      <c r="C317" s="29"/>
      <c r="D317" s="187"/>
      <c r="E317" s="58"/>
      <c r="F317" s="190"/>
      <c r="G317" s="190"/>
      <c r="H317" s="190"/>
      <c r="I317" s="58"/>
      <c r="J317" s="58"/>
      <c r="K317" s="189"/>
      <c r="L317" s="259"/>
      <c r="M317" s="259"/>
      <c r="N317" s="58"/>
      <c r="O317" s="30"/>
      <c r="P317" s="58"/>
      <c r="Q317" s="30"/>
      <c r="R317" s="185"/>
      <c r="S317" s="206"/>
      <c r="T317" s="291"/>
      <c r="U317" s="29"/>
      <c r="V317" s="187"/>
      <c r="W317" s="58"/>
      <c r="X317" s="190"/>
      <c r="Y317" s="190"/>
      <c r="Z317" s="190"/>
      <c r="AA317" s="58"/>
      <c r="AB317" s="58"/>
      <c r="AC317" s="189"/>
      <c r="AD317" s="259"/>
      <c r="AE317" s="259"/>
      <c r="AF317" s="58"/>
      <c r="AG317" s="30"/>
      <c r="AH317" s="58"/>
      <c r="AI317" s="30"/>
      <c r="AJ317" s="185"/>
      <c r="AK317" s="208"/>
      <c r="AL317" s="291"/>
      <c r="AM317" s="124" t="str">
        <f t="shared" si="29"/>
        <v/>
      </c>
      <c r="AN317" s="125" t="str">
        <f t="shared" si="30"/>
        <v/>
      </c>
      <c r="AO317" s="125" t="str">
        <f t="shared" si="31"/>
        <v/>
      </c>
      <c r="AP317" s="125" t="str">
        <f t="shared" si="32"/>
        <v/>
      </c>
      <c r="AQ317" s="126" t="str">
        <f t="shared" si="33"/>
        <v/>
      </c>
      <c r="AR317" s="39"/>
      <c r="AS317" s="234"/>
      <c r="AT317" s="39"/>
    </row>
    <row r="318" spans="2:46" ht="13.5" customHeight="1" x14ac:dyDescent="0.15">
      <c r="B318" s="289" t="s">
        <v>129</v>
      </c>
      <c r="C318" s="27" t="s">
        <v>34</v>
      </c>
      <c r="D318" s="41"/>
      <c r="E318" s="57"/>
      <c r="F318" s="98"/>
      <c r="G318" s="98"/>
      <c r="H318" s="98"/>
      <c r="I318" s="62"/>
      <c r="J318" s="62"/>
      <c r="K318" s="63"/>
      <c r="L318" s="258"/>
      <c r="M318" s="258"/>
      <c r="N318" s="57"/>
      <c r="O318" s="28"/>
      <c r="P318" s="57"/>
      <c r="Q318" s="28"/>
      <c r="R318" s="133"/>
      <c r="S318" s="206"/>
      <c r="T318" s="289" t="s">
        <v>129</v>
      </c>
      <c r="U318" s="27" t="s">
        <v>34</v>
      </c>
      <c r="V318" s="41"/>
      <c r="W318" s="57"/>
      <c r="X318" s="98"/>
      <c r="Y318" s="98"/>
      <c r="Z318" s="98"/>
      <c r="AA318" s="62"/>
      <c r="AB318" s="62"/>
      <c r="AC318" s="63"/>
      <c r="AD318" s="258"/>
      <c r="AE318" s="258"/>
      <c r="AF318" s="57"/>
      <c r="AG318" s="28"/>
      <c r="AH318" s="57"/>
      <c r="AI318" s="28"/>
      <c r="AJ318" s="133"/>
      <c r="AK318" s="208"/>
      <c r="AL318" s="289" t="s">
        <v>129</v>
      </c>
      <c r="AM318" s="121" t="str">
        <f t="shared" si="29"/>
        <v/>
      </c>
      <c r="AN318" s="97" t="str">
        <f t="shared" si="30"/>
        <v/>
      </c>
      <c r="AO318" s="97" t="str">
        <f t="shared" si="31"/>
        <v/>
      </c>
      <c r="AP318" s="97" t="str">
        <f t="shared" si="32"/>
        <v/>
      </c>
      <c r="AQ318" s="122" t="str">
        <f t="shared" si="33"/>
        <v/>
      </c>
      <c r="AR318" s="39"/>
      <c r="AS318" s="234"/>
      <c r="AT318" s="39"/>
    </row>
    <row r="319" spans="2:46" ht="13.5" customHeight="1" x14ac:dyDescent="0.15">
      <c r="B319" s="290"/>
      <c r="C319" s="29" t="s">
        <v>35</v>
      </c>
      <c r="D319" s="187"/>
      <c r="E319" s="58"/>
      <c r="F319" s="188"/>
      <c r="G319" s="188"/>
      <c r="H319" s="188"/>
      <c r="I319" s="64"/>
      <c r="J319" s="64"/>
      <c r="K319" s="189"/>
      <c r="L319" s="259"/>
      <c r="M319" s="259"/>
      <c r="N319" s="58"/>
      <c r="O319" s="30"/>
      <c r="P319" s="58"/>
      <c r="Q319" s="30"/>
      <c r="R319" s="134"/>
      <c r="S319" s="206"/>
      <c r="T319" s="290"/>
      <c r="U319" s="29" t="s">
        <v>35</v>
      </c>
      <c r="V319" s="187"/>
      <c r="W319" s="58"/>
      <c r="X319" s="188"/>
      <c r="Y319" s="188"/>
      <c r="Z319" s="188"/>
      <c r="AA319" s="64"/>
      <c r="AB319" s="64"/>
      <c r="AC319" s="189"/>
      <c r="AD319" s="259"/>
      <c r="AE319" s="259"/>
      <c r="AF319" s="58"/>
      <c r="AG319" s="30"/>
      <c r="AH319" s="58"/>
      <c r="AI319" s="30"/>
      <c r="AJ319" s="134"/>
      <c r="AK319" s="208"/>
      <c r="AL319" s="290"/>
      <c r="AM319" s="88" t="str">
        <f t="shared" si="29"/>
        <v/>
      </c>
      <c r="AN319" s="123" t="str">
        <f t="shared" si="30"/>
        <v/>
      </c>
      <c r="AO319" s="123" t="str">
        <f t="shared" si="31"/>
        <v/>
      </c>
      <c r="AP319" s="123" t="str">
        <f t="shared" si="32"/>
        <v/>
      </c>
      <c r="AQ319" s="89" t="str">
        <f t="shared" si="33"/>
        <v/>
      </c>
      <c r="AR319" s="39"/>
      <c r="AS319" s="234"/>
      <c r="AT319" s="39"/>
    </row>
    <row r="320" spans="2:46" ht="13.5" customHeight="1" x14ac:dyDescent="0.15">
      <c r="B320" s="290"/>
      <c r="C320" s="29" t="s">
        <v>36</v>
      </c>
      <c r="D320" s="187"/>
      <c r="E320" s="58"/>
      <c r="F320" s="188"/>
      <c r="G320" s="188"/>
      <c r="H320" s="188"/>
      <c r="I320" s="64"/>
      <c r="J320" s="64"/>
      <c r="K320" s="189"/>
      <c r="L320" s="259"/>
      <c r="M320" s="259"/>
      <c r="N320" s="58"/>
      <c r="O320" s="30"/>
      <c r="P320" s="58"/>
      <c r="Q320" s="30"/>
      <c r="R320" s="134"/>
      <c r="S320" s="206"/>
      <c r="T320" s="290"/>
      <c r="U320" s="29" t="s">
        <v>36</v>
      </c>
      <c r="V320" s="187"/>
      <c r="W320" s="58"/>
      <c r="X320" s="188"/>
      <c r="Y320" s="188"/>
      <c r="Z320" s="188"/>
      <c r="AA320" s="64"/>
      <c r="AB320" s="64"/>
      <c r="AC320" s="189"/>
      <c r="AD320" s="259"/>
      <c r="AE320" s="259"/>
      <c r="AF320" s="58"/>
      <c r="AG320" s="30"/>
      <c r="AH320" s="58"/>
      <c r="AI320" s="30"/>
      <c r="AJ320" s="134"/>
      <c r="AK320" s="208"/>
      <c r="AL320" s="290"/>
      <c r="AM320" s="88" t="str">
        <f t="shared" si="29"/>
        <v/>
      </c>
      <c r="AN320" s="123" t="str">
        <f t="shared" si="30"/>
        <v/>
      </c>
      <c r="AO320" s="123" t="str">
        <f t="shared" si="31"/>
        <v/>
      </c>
      <c r="AP320" s="123" t="str">
        <f t="shared" si="32"/>
        <v/>
      </c>
      <c r="AQ320" s="89" t="str">
        <f t="shared" si="33"/>
        <v/>
      </c>
      <c r="AR320" s="39"/>
      <c r="AS320" s="234"/>
      <c r="AT320" s="39"/>
    </row>
    <row r="321" spans="2:46" ht="13.5" customHeight="1" x14ac:dyDescent="0.15">
      <c r="B321" s="290"/>
      <c r="C321" s="29" t="s">
        <v>38</v>
      </c>
      <c r="D321" s="187"/>
      <c r="E321" s="58"/>
      <c r="F321" s="188"/>
      <c r="G321" s="188"/>
      <c r="H321" s="188"/>
      <c r="I321" s="64"/>
      <c r="J321" s="64"/>
      <c r="K321" s="189"/>
      <c r="L321" s="259"/>
      <c r="M321" s="259"/>
      <c r="N321" s="58"/>
      <c r="O321" s="30"/>
      <c r="P321" s="58"/>
      <c r="Q321" s="30"/>
      <c r="R321" s="134"/>
      <c r="S321" s="206"/>
      <c r="T321" s="290"/>
      <c r="U321" s="29" t="s">
        <v>38</v>
      </c>
      <c r="V321" s="187"/>
      <c r="W321" s="58"/>
      <c r="X321" s="188"/>
      <c r="Y321" s="188"/>
      <c r="Z321" s="188"/>
      <c r="AA321" s="64"/>
      <c r="AB321" s="64"/>
      <c r="AC321" s="189"/>
      <c r="AD321" s="259"/>
      <c r="AE321" s="259"/>
      <c r="AF321" s="58"/>
      <c r="AG321" s="30"/>
      <c r="AH321" s="58"/>
      <c r="AI321" s="30"/>
      <c r="AJ321" s="134"/>
      <c r="AK321" s="208"/>
      <c r="AL321" s="290"/>
      <c r="AM321" s="88" t="str">
        <f t="shared" si="29"/>
        <v/>
      </c>
      <c r="AN321" s="123" t="str">
        <f t="shared" si="30"/>
        <v/>
      </c>
      <c r="AO321" s="123" t="str">
        <f t="shared" si="31"/>
        <v/>
      </c>
      <c r="AP321" s="123" t="str">
        <f t="shared" si="32"/>
        <v/>
      </c>
      <c r="AQ321" s="89" t="str">
        <f t="shared" si="33"/>
        <v/>
      </c>
      <c r="AR321" s="39"/>
      <c r="AS321" s="234"/>
      <c r="AT321" s="39"/>
    </row>
    <row r="322" spans="2:46" ht="13.5" customHeight="1" thickBot="1" x14ac:dyDescent="0.2">
      <c r="B322" s="291"/>
      <c r="C322" s="29"/>
      <c r="D322" s="187"/>
      <c r="E322" s="58"/>
      <c r="F322" s="190"/>
      <c r="G322" s="190"/>
      <c r="H322" s="190"/>
      <c r="I322" s="58"/>
      <c r="J322" s="58"/>
      <c r="K322" s="189"/>
      <c r="L322" s="259"/>
      <c r="M322" s="259"/>
      <c r="N322" s="58"/>
      <c r="O322" s="30"/>
      <c r="P322" s="58"/>
      <c r="Q322" s="30"/>
      <c r="R322" s="185"/>
      <c r="S322" s="206"/>
      <c r="T322" s="291"/>
      <c r="U322" s="29"/>
      <c r="V322" s="187"/>
      <c r="W322" s="58"/>
      <c r="X322" s="190"/>
      <c r="Y322" s="190"/>
      <c r="Z322" s="190"/>
      <c r="AA322" s="58"/>
      <c r="AB322" s="58"/>
      <c r="AC322" s="189"/>
      <c r="AD322" s="259"/>
      <c r="AE322" s="259"/>
      <c r="AF322" s="58"/>
      <c r="AG322" s="30"/>
      <c r="AH322" s="58"/>
      <c r="AI322" s="30"/>
      <c r="AJ322" s="185"/>
      <c r="AK322" s="208"/>
      <c r="AL322" s="291"/>
      <c r="AM322" s="124" t="str">
        <f t="shared" si="29"/>
        <v/>
      </c>
      <c r="AN322" s="125" t="str">
        <f t="shared" si="30"/>
        <v/>
      </c>
      <c r="AO322" s="125" t="str">
        <f t="shared" si="31"/>
        <v/>
      </c>
      <c r="AP322" s="125" t="str">
        <f t="shared" si="32"/>
        <v/>
      </c>
      <c r="AQ322" s="126" t="str">
        <f t="shared" si="33"/>
        <v/>
      </c>
      <c r="AR322" s="39"/>
      <c r="AS322" s="234"/>
      <c r="AT322" s="39"/>
    </row>
    <row r="323" spans="2:46" ht="13.5" customHeight="1" x14ac:dyDescent="0.15">
      <c r="B323" s="289" t="s">
        <v>130</v>
      </c>
      <c r="C323" s="27" t="s">
        <v>34</v>
      </c>
      <c r="D323" s="41"/>
      <c r="E323" s="57"/>
      <c r="F323" s="98"/>
      <c r="G323" s="98"/>
      <c r="H323" s="98"/>
      <c r="I323" s="62"/>
      <c r="J323" s="62"/>
      <c r="K323" s="63"/>
      <c r="L323" s="258"/>
      <c r="M323" s="258"/>
      <c r="N323" s="57"/>
      <c r="O323" s="28"/>
      <c r="P323" s="57"/>
      <c r="Q323" s="28"/>
      <c r="R323" s="133"/>
      <c r="S323" s="206"/>
      <c r="T323" s="289" t="s">
        <v>130</v>
      </c>
      <c r="U323" s="27" t="s">
        <v>34</v>
      </c>
      <c r="V323" s="41"/>
      <c r="W323" s="57"/>
      <c r="X323" s="98"/>
      <c r="Y323" s="98"/>
      <c r="Z323" s="98"/>
      <c r="AA323" s="62"/>
      <c r="AB323" s="62"/>
      <c r="AC323" s="63"/>
      <c r="AD323" s="258"/>
      <c r="AE323" s="258"/>
      <c r="AF323" s="57"/>
      <c r="AG323" s="28"/>
      <c r="AH323" s="57"/>
      <c r="AI323" s="28"/>
      <c r="AJ323" s="133"/>
      <c r="AK323" s="208"/>
      <c r="AL323" s="289" t="s">
        <v>130</v>
      </c>
      <c r="AM323" s="121" t="str">
        <f t="shared" si="29"/>
        <v/>
      </c>
      <c r="AN323" s="97" t="str">
        <f t="shared" si="30"/>
        <v/>
      </c>
      <c r="AO323" s="97" t="str">
        <f t="shared" si="31"/>
        <v/>
      </c>
      <c r="AP323" s="97" t="str">
        <f t="shared" si="32"/>
        <v/>
      </c>
      <c r="AQ323" s="122" t="str">
        <f t="shared" si="33"/>
        <v/>
      </c>
      <c r="AR323" s="39"/>
      <c r="AS323" s="234"/>
      <c r="AT323" s="39"/>
    </row>
    <row r="324" spans="2:46" ht="13.5" customHeight="1" x14ac:dyDescent="0.15">
      <c r="B324" s="290"/>
      <c r="C324" s="29" t="s">
        <v>35</v>
      </c>
      <c r="D324" s="187"/>
      <c r="E324" s="58"/>
      <c r="F324" s="188"/>
      <c r="G324" s="188"/>
      <c r="H324" s="188"/>
      <c r="I324" s="64"/>
      <c r="J324" s="64"/>
      <c r="K324" s="189"/>
      <c r="L324" s="259"/>
      <c r="M324" s="259"/>
      <c r="N324" s="58"/>
      <c r="O324" s="30"/>
      <c r="P324" s="58"/>
      <c r="Q324" s="30"/>
      <c r="R324" s="134"/>
      <c r="S324" s="206"/>
      <c r="T324" s="290"/>
      <c r="U324" s="29" t="s">
        <v>35</v>
      </c>
      <c r="V324" s="187"/>
      <c r="W324" s="58"/>
      <c r="X324" s="188"/>
      <c r="Y324" s="188"/>
      <c r="Z324" s="188"/>
      <c r="AA324" s="64"/>
      <c r="AB324" s="64"/>
      <c r="AC324" s="189"/>
      <c r="AD324" s="259"/>
      <c r="AE324" s="259"/>
      <c r="AF324" s="58"/>
      <c r="AG324" s="30"/>
      <c r="AH324" s="58"/>
      <c r="AI324" s="30"/>
      <c r="AJ324" s="134"/>
      <c r="AK324" s="208"/>
      <c r="AL324" s="290"/>
      <c r="AM324" s="88" t="str">
        <f t="shared" si="29"/>
        <v/>
      </c>
      <c r="AN324" s="123" t="str">
        <f t="shared" si="30"/>
        <v/>
      </c>
      <c r="AO324" s="123" t="str">
        <f t="shared" si="31"/>
        <v/>
      </c>
      <c r="AP324" s="123" t="str">
        <f t="shared" si="32"/>
        <v/>
      </c>
      <c r="AQ324" s="89" t="str">
        <f t="shared" si="33"/>
        <v/>
      </c>
      <c r="AR324" s="39"/>
      <c r="AS324" s="234"/>
      <c r="AT324" s="39"/>
    </row>
    <row r="325" spans="2:46" ht="13.5" customHeight="1" x14ac:dyDescent="0.15">
      <c r="B325" s="290"/>
      <c r="C325" s="29" t="s">
        <v>36</v>
      </c>
      <c r="D325" s="187"/>
      <c r="E325" s="58"/>
      <c r="F325" s="188"/>
      <c r="G325" s="188"/>
      <c r="H325" s="188"/>
      <c r="I325" s="64"/>
      <c r="J325" s="64"/>
      <c r="K325" s="189"/>
      <c r="L325" s="259"/>
      <c r="M325" s="259"/>
      <c r="N325" s="58"/>
      <c r="O325" s="30"/>
      <c r="P325" s="58"/>
      <c r="Q325" s="30"/>
      <c r="R325" s="134"/>
      <c r="S325" s="206"/>
      <c r="T325" s="290"/>
      <c r="U325" s="29" t="s">
        <v>36</v>
      </c>
      <c r="V325" s="187"/>
      <c r="W325" s="58"/>
      <c r="X325" s="188"/>
      <c r="Y325" s="188"/>
      <c r="Z325" s="188"/>
      <c r="AA325" s="64"/>
      <c r="AB325" s="64"/>
      <c r="AC325" s="189"/>
      <c r="AD325" s="259"/>
      <c r="AE325" s="259"/>
      <c r="AF325" s="58"/>
      <c r="AG325" s="30"/>
      <c r="AH325" s="58"/>
      <c r="AI325" s="30"/>
      <c r="AJ325" s="134"/>
      <c r="AK325" s="208"/>
      <c r="AL325" s="290"/>
      <c r="AM325" s="88" t="str">
        <f t="shared" si="29"/>
        <v/>
      </c>
      <c r="AN325" s="123" t="str">
        <f t="shared" si="30"/>
        <v/>
      </c>
      <c r="AO325" s="123" t="str">
        <f t="shared" si="31"/>
        <v/>
      </c>
      <c r="AP325" s="123" t="str">
        <f t="shared" si="32"/>
        <v/>
      </c>
      <c r="AQ325" s="89" t="str">
        <f t="shared" si="33"/>
        <v/>
      </c>
      <c r="AR325" s="39"/>
      <c r="AS325" s="234"/>
      <c r="AT325" s="39"/>
    </row>
    <row r="326" spans="2:46" ht="13.5" customHeight="1" x14ac:dyDescent="0.15">
      <c r="B326" s="290"/>
      <c r="C326" s="29" t="s">
        <v>38</v>
      </c>
      <c r="D326" s="187"/>
      <c r="E326" s="58"/>
      <c r="F326" s="188"/>
      <c r="G326" s="188"/>
      <c r="H326" s="188"/>
      <c r="I326" s="64"/>
      <c r="J326" s="64"/>
      <c r="K326" s="189"/>
      <c r="L326" s="259"/>
      <c r="M326" s="259"/>
      <c r="N326" s="58"/>
      <c r="O326" s="30"/>
      <c r="P326" s="58"/>
      <c r="Q326" s="30"/>
      <c r="R326" s="134"/>
      <c r="S326" s="206"/>
      <c r="T326" s="290"/>
      <c r="U326" s="29" t="s">
        <v>38</v>
      </c>
      <c r="V326" s="187"/>
      <c r="W326" s="58"/>
      <c r="X326" s="188"/>
      <c r="Y326" s="188"/>
      <c r="Z326" s="188"/>
      <c r="AA326" s="64"/>
      <c r="AB326" s="64"/>
      <c r="AC326" s="189"/>
      <c r="AD326" s="259"/>
      <c r="AE326" s="259"/>
      <c r="AF326" s="58"/>
      <c r="AG326" s="30"/>
      <c r="AH326" s="58"/>
      <c r="AI326" s="30"/>
      <c r="AJ326" s="134"/>
      <c r="AK326" s="208"/>
      <c r="AL326" s="290"/>
      <c r="AM326" s="88" t="str">
        <f t="shared" si="29"/>
        <v/>
      </c>
      <c r="AN326" s="123" t="str">
        <f t="shared" si="30"/>
        <v/>
      </c>
      <c r="AO326" s="123" t="str">
        <f t="shared" si="31"/>
        <v/>
      </c>
      <c r="AP326" s="123" t="str">
        <f t="shared" si="32"/>
        <v/>
      </c>
      <c r="AQ326" s="89" t="str">
        <f t="shared" si="33"/>
        <v/>
      </c>
      <c r="AR326" s="39"/>
      <c r="AS326" s="234"/>
      <c r="AT326" s="39"/>
    </row>
    <row r="327" spans="2:46" ht="13.5" customHeight="1" thickBot="1" x14ac:dyDescent="0.2">
      <c r="B327" s="291"/>
      <c r="C327" s="29"/>
      <c r="D327" s="187"/>
      <c r="E327" s="58"/>
      <c r="F327" s="190"/>
      <c r="G327" s="190"/>
      <c r="H327" s="190"/>
      <c r="I327" s="58"/>
      <c r="J327" s="58"/>
      <c r="K327" s="189"/>
      <c r="L327" s="259"/>
      <c r="M327" s="259"/>
      <c r="N327" s="58"/>
      <c r="O327" s="30"/>
      <c r="P327" s="58"/>
      <c r="Q327" s="30"/>
      <c r="R327" s="185"/>
      <c r="S327" s="206"/>
      <c r="T327" s="291"/>
      <c r="U327" s="29"/>
      <c r="V327" s="187"/>
      <c r="W327" s="58"/>
      <c r="X327" s="190"/>
      <c r="Y327" s="190"/>
      <c r="Z327" s="190"/>
      <c r="AA327" s="58"/>
      <c r="AB327" s="58"/>
      <c r="AC327" s="189"/>
      <c r="AD327" s="259"/>
      <c r="AE327" s="259"/>
      <c r="AF327" s="58"/>
      <c r="AG327" s="30"/>
      <c r="AH327" s="58"/>
      <c r="AI327" s="30"/>
      <c r="AJ327" s="185"/>
      <c r="AK327" s="208"/>
      <c r="AL327" s="291"/>
      <c r="AM327" s="124" t="str">
        <f t="shared" si="29"/>
        <v/>
      </c>
      <c r="AN327" s="125" t="str">
        <f t="shared" si="30"/>
        <v/>
      </c>
      <c r="AO327" s="125" t="str">
        <f t="shared" si="31"/>
        <v/>
      </c>
      <c r="AP327" s="125" t="str">
        <f t="shared" si="32"/>
        <v/>
      </c>
      <c r="AQ327" s="126" t="str">
        <f t="shared" si="33"/>
        <v/>
      </c>
      <c r="AR327" s="39"/>
      <c r="AS327" s="234"/>
      <c r="AT327" s="39"/>
    </row>
    <row r="328" spans="2:46" ht="13.5" customHeight="1" x14ac:dyDescent="0.15">
      <c r="B328" s="289" t="s">
        <v>131</v>
      </c>
      <c r="C328" s="27" t="s">
        <v>34</v>
      </c>
      <c r="D328" s="41"/>
      <c r="E328" s="57"/>
      <c r="F328" s="98"/>
      <c r="G328" s="98"/>
      <c r="H328" s="98"/>
      <c r="I328" s="62"/>
      <c r="J328" s="62"/>
      <c r="K328" s="63"/>
      <c r="L328" s="258"/>
      <c r="M328" s="258"/>
      <c r="N328" s="57"/>
      <c r="O328" s="28"/>
      <c r="P328" s="57"/>
      <c r="Q328" s="28"/>
      <c r="R328" s="133"/>
      <c r="S328" s="206"/>
      <c r="T328" s="289" t="s">
        <v>131</v>
      </c>
      <c r="U328" s="27" t="s">
        <v>34</v>
      </c>
      <c r="V328" s="41"/>
      <c r="W328" s="57"/>
      <c r="X328" s="98"/>
      <c r="Y328" s="98"/>
      <c r="Z328" s="98"/>
      <c r="AA328" s="62"/>
      <c r="AB328" s="62"/>
      <c r="AC328" s="63"/>
      <c r="AD328" s="258"/>
      <c r="AE328" s="258"/>
      <c r="AF328" s="57"/>
      <c r="AG328" s="28"/>
      <c r="AH328" s="57"/>
      <c r="AI328" s="28"/>
      <c r="AJ328" s="133"/>
      <c r="AK328" s="208"/>
      <c r="AL328" s="289" t="s">
        <v>131</v>
      </c>
      <c r="AM328" s="121" t="str">
        <f t="shared" si="29"/>
        <v/>
      </c>
      <c r="AN328" s="97" t="str">
        <f t="shared" si="30"/>
        <v/>
      </c>
      <c r="AO328" s="97" t="str">
        <f t="shared" si="31"/>
        <v/>
      </c>
      <c r="AP328" s="97" t="str">
        <f t="shared" si="32"/>
        <v/>
      </c>
      <c r="AQ328" s="122" t="str">
        <f t="shared" si="33"/>
        <v/>
      </c>
      <c r="AR328" s="39"/>
      <c r="AS328" s="234"/>
      <c r="AT328" s="39"/>
    </row>
    <row r="329" spans="2:46" ht="13.5" customHeight="1" x14ac:dyDescent="0.15">
      <c r="B329" s="290"/>
      <c r="C329" s="29" t="s">
        <v>35</v>
      </c>
      <c r="D329" s="187"/>
      <c r="E329" s="58"/>
      <c r="F329" s="188"/>
      <c r="G329" s="188"/>
      <c r="H329" s="188"/>
      <c r="I329" s="64"/>
      <c r="J329" s="64"/>
      <c r="K329" s="189"/>
      <c r="L329" s="259"/>
      <c r="M329" s="259"/>
      <c r="N329" s="58"/>
      <c r="O329" s="30"/>
      <c r="P329" s="58"/>
      <c r="Q329" s="30"/>
      <c r="R329" s="134"/>
      <c r="S329" s="206"/>
      <c r="T329" s="290"/>
      <c r="U329" s="29" t="s">
        <v>35</v>
      </c>
      <c r="V329" s="187"/>
      <c r="W329" s="58"/>
      <c r="X329" s="188"/>
      <c r="Y329" s="188"/>
      <c r="Z329" s="188"/>
      <c r="AA329" s="64"/>
      <c r="AB329" s="64"/>
      <c r="AC329" s="189"/>
      <c r="AD329" s="259"/>
      <c r="AE329" s="259"/>
      <c r="AF329" s="58"/>
      <c r="AG329" s="30"/>
      <c r="AH329" s="58"/>
      <c r="AI329" s="30"/>
      <c r="AJ329" s="134"/>
      <c r="AK329" s="208"/>
      <c r="AL329" s="290"/>
      <c r="AM329" s="88" t="str">
        <f t="shared" si="29"/>
        <v/>
      </c>
      <c r="AN329" s="123" t="str">
        <f t="shared" si="30"/>
        <v/>
      </c>
      <c r="AO329" s="123" t="str">
        <f t="shared" si="31"/>
        <v/>
      </c>
      <c r="AP329" s="123" t="str">
        <f t="shared" si="32"/>
        <v/>
      </c>
      <c r="AQ329" s="89" t="str">
        <f t="shared" si="33"/>
        <v/>
      </c>
      <c r="AR329" s="39"/>
      <c r="AS329" s="234"/>
      <c r="AT329" s="39"/>
    </row>
    <row r="330" spans="2:46" ht="13.5" customHeight="1" x14ac:dyDescent="0.15">
      <c r="B330" s="290"/>
      <c r="C330" s="29" t="s">
        <v>36</v>
      </c>
      <c r="D330" s="187"/>
      <c r="E330" s="58"/>
      <c r="F330" s="188"/>
      <c r="G330" s="188"/>
      <c r="H330" s="188"/>
      <c r="I330" s="64"/>
      <c r="J330" s="64"/>
      <c r="K330" s="189"/>
      <c r="L330" s="259"/>
      <c r="M330" s="259"/>
      <c r="N330" s="58"/>
      <c r="O330" s="30"/>
      <c r="P330" s="58"/>
      <c r="Q330" s="30"/>
      <c r="R330" s="134"/>
      <c r="S330" s="206"/>
      <c r="T330" s="290"/>
      <c r="U330" s="29" t="s">
        <v>36</v>
      </c>
      <c r="V330" s="187"/>
      <c r="W330" s="58"/>
      <c r="X330" s="188"/>
      <c r="Y330" s="188"/>
      <c r="Z330" s="188"/>
      <c r="AA330" s="64"/>
      <c r="AB330" s="64"/>
      <c r="AC330" s="189"/>
      <c r="AD330" s="259"/>
      <c r="AE330" s="259"/>
      <c r="AF330" s="58"/>
      <c r="AG330" s="30"/>
      <c r="AH330" s="58"/>
      <c r="AI330" s="30"/>
      <c r="AJ330" s="134"/>
      <c r="AK330" s="208"/>
      <c r="AL330" s="290"/>
      <c r="AM330" s="88" t="str">
        <f t="shared" si="29"/>
        <v/>
      </c>
      <c r="AN330" s="123" t="str">
        <f t="shared" si="30"/>
        <v/>
      </c>
      <c r="AO330" s="123" t="str">
        <f t="shared" si="31"/>
        <v/>
      </c>
      <c r="AP330" s="123" t="str">
        <f t="shared" si="32"/>
        <v/>
      </c>
      <c r="AQ330" s="89" t="str">
        <f t="shared" si="33"/>
        <v/>
      </c>
      <c r="AR330" s="39"/>
      <c r="AS330" s="234"/>
      <c r="AT330" s="39"/>
    </row>
    <row r="331" spans="2:46" ht="13.5" customHeight="1" x14ac:dyDescent="0.15">
      <c r="B331" s="290"/>
      <c r="C331" s="29" t="s">
        <v>38</v>
      </c>
      <c r="D331" s="187"/>
      <c r="E331" s="58"/>
      <c r="F331" s="188"/>
      <c r="G331" s="188"/>
      <c r="H331" s="188"/>
      <c r="I331" s="64"/>
      <c r="J331" s="64"/>
      <c r="K331" s="189"/>
      <c r="L331" s="259"/>
      <c r="M331" s="259"/>
      <c r="N331" s="58"/>
      <c r="O331" s="30"/>
      <c r="P331" s="58"/>
      <c r="Q331" s="30"/>
      <c r="R331" s="134"/>
      <c r="S331" s="206"/>
      <c r="T331" s="290"/>
      <c r="U331" s="29" t="s">
        <v>38</v>
      </c>
      <c r="V331" s="187"/>
      <c r="W331" s="58"/>
      <c r="X331" s="188"/>
      <c r="Y331" s="188"/>
      <c r="Z331" s="188"/>
      <c r="AA331" s="64"/>
      <c r="AB331" s="64"/>
      <c r="AC331" s="189"/>
      <c r="AD331" s="259"/>
      <c r="AE331" s="259"/>
      <c r="AF331" s="58"/>
      <c r="AG331" s="30"/>
      <c r="AH331" s="58"/>
      <c r="AI331" s="30"/>
      <c r="AJ331" s="134"/>
      <c r="AK331" s="208"/>
      <c r="AL331" s="290"/>
      <c r="AM331" s="88" t="str">
        <f t="shared" si="29"/>
        <v/>
      </c>
      <c r="AN331" s="123" t="str">
        <f t="shared" si="30"/>
        <v/>
      </c>
      <c r="AO331" s="123" t="str">
        <f t="shared" si="31"/>
        <v/>
      </c>
      <c r="AP331" s="123" t="str">
        <f t="shared" si="32"/>
        <v/>
      </c>
      <c r="AQ331" s="89" t="str">
        <f t="shared" si="33"/>
        <v/>
      </c>
      <c r="AR331" s="39"/>
      <c r="AS331" s="234"/>
      <c r="AT331" s="39"/>
    </row>
    <row r="332" spans="2:46" ht="13.5" customHeight="1" thickBot="1" x14ac:dyDescent="0.2">
      <c r="B332" s="291"/>
      <c r="C332" s="29"/>
      <c r="D332" s="187"/>
      <c r="E332" s="58"/>
      <c r="F332" s="190"/>
      <c r="G332" s="190"/>
      <c r="H332" s="190"/>
      <c r="I332" s="58"/>
      <c r="J332" s="58"/>
      <c r="K332" s="189"/>
      <c r="L332" s="259"/>
      <c r="M332" s="259"/>
      <c r="N332" s="58"/>
      <c r="O332" s="30"/>
      <c r="P332" s="58"/>
      <c r="Q332" s="30"/>
      <c r="R332" s="185"/>
      <c r="S332" s="206"/>
      <c r="T332" s="291"/>
      <c r="U332" s="29"/>
      <c r="V332" s="187"/>
      <c r="W332" s="58"/>
      <c r="X332" s="190"/>
      <c r="Y332" s="190"/>
      <c r="Z332" s="190"/>
      <c r="AA332" s="58"/>
      <c r="AB332" s="58"/>
      <c r="AC332" s="189"/>
      <c r="AD332" s="259"/>
      <c r="AE332" s="259"/>
      <c r="AF332" s="58"/>
      <c r="AG332" s="30"/>
      <c r="AH332" s="58"/>
      <c r="AI332" s="30"/>
      <c r="AJ332" s="185"/>
      <c r="AK332" s="208"/>
      <c r="AL332" s="291"/>
      <c r="AM332" s="124" t="str">
        <f t="shared" si="29"/>
        <v/>
      </c>
      <c r="AN332" s="125" t="str">
        <f t="shared" si="30"/>
        <v/>
      </c>
      <c r="AO332" s="125" t="str">
        <f t="shared" si="31"/>
        <v/>
      </c>
      <c r="AP332" s="125" t="str">
        <f t="shared" si="32"/>
        <v/>
      </c>
      <c r="AQ332" s="126" t="str">
        <f t="shared" si="33"/>
        <v/>
      </c>
      <c r="AR332" s="39"/>
      <c r="AS332" s="234"/>
      <c r="AT332" s="39"/>
    </row>
    <row r="333" spans="2:46" ht="13.5" customHeight="1" x14ac:dyDescent="0.15">
      <c r="B333" s="289" t="s">
        <v>132</v>
      </c>
      <c r="C333" s="27" t="s">
        <v>34</v>
      </c>
      <c r="D333" s="41"/>
      <c r="E333" s="57"/>
      <c r="F333" s="98"/>
      <c r="G333" s="98"/>
      <c r="H333" s="98"/>
      <c r="I333" s="62"/>
      <c r="J333" s="62"/>
      <c r="K333" s="63"/>
      <c r="L333" s="258"/>
      <c r="M333" s="258"/>
      <c r="N333" s="57"/>
      <c r="O333" s="28"/>
      <c r="P333" s="57"/>
      <c r="Q333" s="28"/>
      <c r="R333" s="133"/>
      <c r="S333" s="206"/>
      <c r="T333" s="289" t="s">
        <v>132</v>
      </c>
      <c r="U333" s="27" t="s">
        <v>34</v>
      </c>
      <c r="V333" s="41"/>
      <c r="W333" s="57"/>
      <c r="X333" s="98"/>
      <c r="Y333" s="98"/>
      <c r="Z333" s="98"/>
      <c r="AA333" s="62"/>
      <c r="AB333" s="62"/>
      <c r="AC333" s="63"/>
      <c r="AD333" s="258"/>
      <c r="AE333" s="258"/>
      <c r="AF333" s="57"/>
      <c r="AG333" s="28"/>
      <c r="AH333" s="57"/>
      <c r="AI333" s="28"/>
      <c r="AJ333" s="133"/>
      <c r="AK333" s="208"/>
      <c r="AL333" s="289" t="s">
        <v>132</v>
      </c>
      <c r="AM333" s="121" t="str">
        <f t="shared" si="29"/>
        <v/>
      </c>
      <c r="AN333" s="97" t="str">
        <f t="shared" si="30"/>
        <v/>
      </c>
      <c r="AO333" s="97" t="str">
        <f t="shared" si="31"/>
        <v/>
      </c>
      <c r="AP333" s="97" t="str">
        <f t="shared" si="32"/>
        <v/>
      </c>
      <c r="AQ333" s="122" t="str">
        <f t="shared" si="33"/>
        <v/>
      </c>
      <c r="AR333" s="39"/>
      <c r="AS333" s="234"/>
      <c r="AT333" s="39"/>
    </row>
    <row r="334" spans="2:46" ht="13.5" customHeight="1" x14ac:dyDescent="0.15">
      <c r="B334" s="290"/>
      <c r="C334" s="29" t="s">
        <v>35</v>
      </c>
      <c r="D334" s="187"/>
      <c r="E334" s="58"/>
      <c r="F334" s="188"/>
      <c r="G334" s="188"/>
      <c r="H334" s="188"/>
      <c r="I334" s="64"/>
      <c r="J334" s="64"/>
      <c r="K334" s="189"/>
      <c r="L334" s="259"/>
      <c r="M334" s="259"/>
      <c r="N334" s="58"/>
      <c r="O334" s="30"/>
      <c r="P334" s="58"/>
      <c r="Q334" s="30"/>
      <c r="R334" s="134"/>
      <c r="S334" s="206"/>
      <c r="T334" s="290"/>
      <c r="U334" s="29" t="s">
        <v>35</v>
      </c>
      <c r="V334" s="187"/>
      <c r="W334" s="58"/>
      <c r="X334" s="188"/>
      <c r="Y334" s="188"/>
      <c r="Z334" s="188"/>
      <c r="AA334" s="64"/>
      <c r="AB334" s="64"/>
      <c r="AC334" s="189"/>
      <c r="AD334" s="259"/>
      <c r="AE334" s="259"/>
      <c r="AF334" s="58"/>
      <c r="AG334" s="30"/>
      <c r="AH334" s="58"/>
      <c r="AI334" s="30"/>
      <c r="AJ334" s="134"/>
      <c r="AK334" s="208"/>
      <c r="AL334" s="290"/>
      <c r="AM334" s="88" t="str">
        <f t="shared" si="29"/>
        <v/>
      </c>
      <c r="AN334" s="123" t="str">
        <f t="shared" si="30"/>
        <v/>
      </c>
      <c r="AO334" s="123" t="str">
        <f t="shared" si="31"/>
        <v/>
      </c>
      <c r="AP334" s="123" t="str">
        <f t="shared" si="32"/>
        <v/>
      </c>
      <c r="AQ334" s="89" t="str">
        <f t="shared" si="33"/>
        <v/>
      </c>
      <c r="AR334" s="39"/>
      <c r="AS334" s="234"/>
      <c r="AT334" s="39"/>
    </row>
    <row r="335" spans="2:46" ht="13.5" customHeight="1" x14ac:dyDescent="0.15">
      <c r="B335" s="290"/>
      <c r="C335" s="29" t="s">
        <v>36</v>
      </c>
      <c r="D335" s="187"/>
      <c r="E335" s="58"/>
      <c r="F335" s="188"/>
      <c r="G335" s="188"/>
      <c r="H335" s="188"/>
      <c r="I335" s="64"/>
      <c r="J335" s="64"/>
      <c r="K335" s="189"/>
      <c r="L335" s="259"/>
      <c r="M335" s="259"/>
      <c r="N335" s="58"/>
      <c r="O335" s="30"/>
      <c r="P335" s="58"/>
      <c r="Q335" s="30"/>
      <c r="R335" s="134"/>
      <c r="S335" s="206"/>
      <c r="T335" s="290"/>
      <c r="U335" s="29" t="s">
        <v>36</v>
      </c>
      <c r="V335" s="187"/>
      <c r="W335" s="58"/>
      <c r="X335" s="188"/>
      <c r="Y335" s="188"/>
      <c r="Z335" s="188"/>
      <c r="AA335" s="64"/>
      <c r="AB335" s="64"/>
      <c r="AC335" s="189"/>
      <c r="AD335" s="259"/>
      <c r="AE335" s="259"/>
      <c r="AF335" s="58"/>
      <c r="AG335" s="30"/>
      <c r="AH335" s="58"/>
      <c r="AI335" s="30"/>
      <c r="AJ335" s="134"/>
      <c r="AK335" s="208"/>
      <c r="AL335" s="290"/>
      <c r="AM335" s="88" t="str">
        <f t="shared" si="29"/>
        <v/>
      </c>
      <c r="AN335" s="123" t="str">
        <f t="shared" si="30"/>
        <v/>
      </c>
      <c r="AO335" s="123" t="str">
        <f t="shared" si="31"/>
        <v/>
      </c>
      <c r="AP335" s="123" t="str">
        <f t="shared" si="32"/>
        <v/>
      </c>
      <c r="AQ335" s="89" t="str">
        <f t="shared" si="33"/>
        <v/>
      </c>
      <c r="AR335" s="39"/>
      <c r="AS335" s="234"/>
      <c r="AT335" s="39"/>
    </row>
    <row r="336" spans="2:46" ht="13.5" customHeight="1" x14ac:dyDescent="0.15">
      <c r="B336" s="290"/>
      <c r="C336" s="29" t="s">
        <v>38</v>
      </c>
      <c r="D336" s="187"/>
      <c r="E336" s="58"/>
      <c r="F336" s="188"/>
      <c r="G336" s="188"/>
      <c r="H336" s="188"/>
      <c r="I336" s="64"/>
      <c r="J336" s="64"/>
      <c r="K336" s="189"/>
      <c r="L336" s="259"/>
      <c r="M336" s="259"/>
      <c r="N336" s="58"/>
      <c r="O336" s="30"/>
      <c r="P336" s="58"/>
      <c r="Q336" s="30"/>
      <c r="R336" s="134"/>
      <c r="S336" s="206"/>
      <c r="T336" s="290"/>
      <c r="U336" s="29" t="s">
        <v>38</v>
      </c>
      <c r="V336" s="187"/>
      <c r="W336" s="58"/>
      <c r="X336" s="188"/>
      <c r="Y336" s="188"/>
      <c r="Z336" s="188"/>
      <c r="AA336" s="64"/>
      <c r="AB336" s="64"/>
      <c r="AC336" s="189"/>
      <c r="AD336" s="259"/>
      <c r="AE336" s="259"/>
      <c r="AF336" s="58"/>
      <c r="AG336" s="30"/>
      <c r="AH336" s="58"/>
      <c r="AI336" s="30"/>
      <c r="AJ336" s="134"/>
      <c r="AK336" s="208"/>
      <c r="AL336" s="290"/>
      <c r="AM336" s="88" t="str">
        <f t="shared" si="29"/>
        <v/>
      </c>
      <c r="AN336" s="123" t="str">
        <f t="shared" si="30"/>
        <v/>
      </c>
      <c r="AO336" s="123" t="str">
        <f t="shared" si="31"/>
        <v/>
      </c>
      <c r="AP336" s="123" t="str">
        <f t="shared" si="32"/>
        <v/>
      </c>
      <c r="AQ336" s="89" t="str">
        <f t="shared" si="33"/>
        <v/>
      </c>
      <c r="AR336" s="39"/>
      <c r="AS336" s="234"/>
      <c r="AT336" s="39"/>
    </row>
    <row r="337" spans="2:46" ht="13.5" customHeight="1" thickBot="1" x14ac:dyDescent="0.2">
      <c r="B337" s="291"/>
      <c r="C337" s="29"/>
      <c r="D337" s="187"/>
      <c r="E337" s="58"/>
      <c r="F337" s="190"/>
      <c r="G337" s="190"/>
      <c r="H337" s="190"/>
      <c r="I337" s="58"/>
      <c r="J337" s="58"/>
      <c r="K337" s="189"/>
      <c r="L337" s="259"/>
      <c r="M337" s="259"/>
      <c r="N337" s="58"/>
      <c r="O337" s="30"/>
      <c r="P337" s="58"/>
      <c r="Q337" s="30"/>
      <c r="R337" s="185"/>
      <c r="S337" s="206"/>
      <c r="T337" s="291"/>
      <c r="U337" s="29"/>
      <c r="V337" s="187"/>
      <c r="W337" s="58"/>
      <c r="X337" s="190"/>
      <c r="Y337" s="190"/>
      <c r="Z337" s="190"/>
      <c r="AA337" s="58"/>
      <c r="AB337" s="58"/>
      <c r="AC337" s="189"/>
      <c r="AD337" s="259"/>
      <c r="AE337" s="259"/>
      <c r="AF337" s="58"/>
      <c r="AG337" s="30"/>
      <c r="AH337" s="58"/>
      <c r="AI337" s="30"/>
      <c r="AJ337" s="185"/>
      <c r="AK337" s="208"/>
      <c r="AL337" s="291"/>
      <c r="AM337" s="124" t="str">
        <f t="shared" si="29"/>
        <v/>
      </c>
      <c r="AN337" s="125" t="str">
        <f t="shared" si="30"/>
        <v/>
      </c>
      <c r="AO337" s="125" t="str">
        <f t="shared" si="31"/>
        <v/>
      </c>
      <c r="AP337" s="125" t="str">
        <f t="shared" si="32"/>
        <v/>
      </c>
      <c r="AQ337" s="126" t="str">
        <f t="shared" si="33"/>
        <v/>
      </c>
      <c r="AR337" s="39"/>
      <c r="AS337" s="234"/>
      <c r="AT337" s="39"/>
    </row>
    <row r="338" spans="2:46" ht="13.5" customHeight="1" x14ac:dyDescent="0.15">
      <c r="B338" s="289" t="s">
        <v>133</v>
      </c>
      <c r="C338" s="27" t="s">
        <v>34</v>
      </c>
      <c r="D338" s="41"/>
      <c r="E338" s="57"/>
      <c r="F338" s="98"/>
      <c r="G338" s="98"/>
      <c r="H338" s="98"/>
      <c r="I338" s="62"/>
      <c r="J338" s="62"/>
      <c r="K338" s="63"/>
      <c r="L338" s="258"/>
      <c r="M338" s="258"/>
      <c r="N338" s="57"/>
      <c r="O338" s="28"/>
      <c r="P338" s="57"/>
      <c r="Q338" s="28"/>
      <c r="R338" s="133"/>
      <c r="S338" s="206"/>
      <c r="T338" s="289" t="s">
        <v>133</v>
      </c>
      <c r="U338" s="27" t="s">
        <v>34</v>
      </c>
      <c r="V338" s="41"/>
      <c r="W338" s="57"/>
      <c r="X338" s="98"/>
      <c r="Y338" s="98"/>
      <c r="Z338" s="98"/>
      <c r="AA338" s="62"/>
      <c r="AB338" s="62"/>
      <c r="AC338" s="63"/>
      <c r="AD338" s="258"/>
      <c r="AE338" s="258"/>
      <c r="AF338" s="57"/>
      <c r="AG338" s="28"/>
      <c r="AH338" s="57"/>
      <c r="AI338" s="28"/>
      <c r="AJ338" s="133"/>
      <c r="AK338" s="208"/>
      <c r="AL338" s="289" t="s">
        <v>133</v>
      </c>
      <c r="AM338" s="121" t="str">
        <f t="shared" si="29"/>
        <v/>
      </c>
      <c r="AN338" s="97" t="str">
        <f t="shared" si="30"/>
        <v/>
      </c>
      <c r="AO338" s="97" t="str">
        <f t="shared" si="31"/>
        <v/>
      </c>
      <c r="AP338" s="97" t="str">
        <f t="shared" si="32"/>
        <v/>
      </c>
      <c r="AQ338" s="122" t="str">
        <f t="shared" si="33"/>
        <v/>
      </c>
      <c r="AR338" s="39"/>
      <c r="AS338" s="234"/>
      <c r="AT338" s="39"/>
    </row>
    <row r="339" spans="2:46" ht="13.5" customHeight="1" x14ac:dyDescent="0.15">
      <c r="B339" s="290"/>
      <c r="C339" s="29" t="s">
        <v>35</v>
      </c>
      <c r="D339" s="187"/>
      <c r="E339" s="58"/>
      <c r="F339" s="188"/>
      <c r="G339" s="188"/>
      <c r="H339" s="188"/>
      <c r="I339" s="64"/>
      <c r="J339" s="64"/>
      <c r="K339" s="189"/>
      <c r="L339" s="259"/>
      <c r="M339" s="259"/>
      <c r="N339" s="58"/>
      <c r="O339" s="30"/>
      <c r="P339" s="58"/>
      <c r="Q339" s="30"/>
      <c r="R339" s="134"/>
      <c r="S339" s="206"/>
      <c r="T339" s="290"/>
      <c r="U339" s="29" t="s">
        <v>35</v>
      </c>
      <c r="V339" s="187"/>
      <c r="W339" s="58"/>
      <c r="X339" s="188"/>
      <c r="Y339" s="188"/>
      <c r="Z339" s="188"/>
      <c r="AA339" s="64"/>
      <c r="AB339" s="64"/>
      <c r="AC339" s="189"/>
      <c r="AD339" s="259"/>
      <c r="AE339" s="259"/>
      <c r="AF339" s="58"/>
      <c r="AG339" s="30"/>
      <c r="AH339" s="58"/>
      <c r="AI339" s="30"/>
      <c r="AJ339" s="134"/>
      <c r="AK339" s="208"/>
      <c r="AL339" s="290"/>
      <c r="AM339" s="88" t="str">
        <f t="shared" si="29"/>
        <v/>
      </c>
      <c r="AN339" s="123" t="str">
        <f t="shared" si="30"/>
        <v/>
      </c>
      <c r="AO339" s="123" t="str">
        <f t="shared" si="31"/>
        <v/>
      </c>
      <c r="AP339" s="123" t="str">
        <f t="shared" si="32"/>
        <v/>
      </c>
      <c r="AQ339" s="89" t="str">
        <f t="shared" si="33"/>
        <v/>
      </c>
      <c r="AR339" s="39"/>
      <c r="AS339" s="234"/>
      <c r="AT339" s="39"/>
    </row>
    <row r="340" spans="2:46" ht="13.5" customHeight="1" x14ac:dyDescent="0.15">
      <c r="B340" s="290"/>
      <c r="C340" s="29" t="s">
        <v>36</v>
      </c>
      <c r="D340" s="187"/>
      <c r="E340" s="58"/>
      <c r="F340" s="188"/>
      <c r="G340" s="188"/>
      <c r="H340" s="188"/>
      <c r="I340" s="64"/>
      <c r="J340" s="64"/>
      <c r="K340" s="189"/>
      <c r="L340" s="259"/>
      <c r="M340" s="259"/>
      <c r="N340" s="58"/>
      <c r="O340" s="30"/>
      <c r="P340" s="58"/>
      <c r="Q340" s="30"/>
      <c r="R340" s="134"/>
      <c r="S340" s="206"/>
      <c r="T340" s="290"/>
      <c r="U340" s="29" t="s">
        <v>36</v>
      </c>
      <c r="V340" s="187"/>
      <c r="W340" s="58"/>
      <c r="X340" s="188"/>
      <c r="Y340" s="188"/>
      <c r="Z340" s="188"/>
      <c r="AA340" s="64"/>
      <c r="AB340" s="64"/>
      <c r="AC340" s="189"/>
      <c r="AD340" s="259"/>
      <c r="AE340" s="259"/>
      <c r="AF340" s="58"/>
      <c r="AG340" s="30"/>
      <c r="AH340" s="58"/>
      <c r="AI340" s="30"/>
      <c r="AJ340" s="134"/>
      <c r="AK340" s="208"/>
      <c r="AL340" s="290"/>
      <c r="AM340" s="88" t="str">
        <f t="shared" si="29"/>
        <v/>
      </c>
      <c r="AN340" s="123" t="str">
        <f t="shared" si="30"/>
        <v/>
      </c>
      <c r="AO340" s="123" t="str">
        <f t="shared" si="31"/>
        <v/>
      </c>
      <c r="AP340" s="123" t="str">
        <f t="shared" si="32"/>
        <v/>
      </c>
      <c r="AQ340" s="89" t="str">
        <f t="shared" si="33"/>
        <v/>
      </c>
      <c r="AR340" s="39"/>
      <c r="AS340" s="234"/>
      <c r="AT340" s="39"/>
    </row>
    <row r="341" spans="2:46" ht="13.5" customHeight="1" x14ac:dyDescent="0.15">
      <c r="B341" s="290"/>
      <c r="C341" s="29" t="s">
        <v>38</v>
      </c>
      <c r="D341" s="187"/>
      <c r="E341" s="58"/>
      <c r="F341" s="188"/>
      <c r="G341" s="188"/>
      <c r="H341" s="188"/>
      <c r="I341" s="64"/>
      <c r="J341" s="64"/>
      <c r="K341" s="189"/>
      <c r="L341" s="259"/>
      <c r="M341" s="259"/>
      <c r="N341" s="58"/>
      <c r="O341" s="30"/>
      <c r="P341" s="58"/>
      <c r="Q341" s="30"/>
      <c r="R341" s="134"/>
      <c r="S341" s="206"/>
      <c r="T341" s="290"/>
      <c r="U341" s="29" t="s">
        <v>38</v>
      </c>
      <c r="V341" s="187"/>
      <c r="W341" s="58"/>
      <c r="X341" s="188"/>
      <c r="Y341" s="188"/>
      <c r="Z341" s="188"/>
      <c r="AA341" s="64"/>
      <c r="AB341" s="64"/>
      <c r="AC341" s="189"/>
      <c r="AD341" s="259"/>
      <c r="AE341" s="259"/>
      <c r="AF341" s="58"/>
      <c r="AG341" s="30"/>
      <c r="AH341" s="58"/>
      <c r="AI341" s="30"/>
      <c r="AJ341" s="134"/>
      <c r="AK341" s="208"/>
      <c r="AL341" s="290"/>
      <c r="AM341" s="88" t="str">
        <f t="shared" si="29"/>
        <v/>
      </c>
      <c r="AN341" s="123" t="str">
        <f t="shared" si="30"/>
        <v/>
      </c>
      <c r="AO341" s="123" t="str">
        <f t="shared" si="31"/>
        <v/>
      </c>
      <c r="AP341" s="123" t="str">
        <f t="shared" si="32"/>
        <v/>
      </c>
      <c r="AQ341" s="89" t="str">
        <f t="shared" si="33"/>
        <v/>
      </c>
      <c r="AR341" s="39"/>
      <c r="AS341" s="234"/>
      <c r="AT341" s="39"/>
    </row>
    <row r="342" spans="2:46" ht="13.5" customHeight="1" thickBot="1" x14ac:dyDescent="0.2">
      <c r="B342" s="291"/>
      <c r="C342" s="29"/>
      <c r="D342" s="187"/>
      <c r="E342" s="58"/>
      <c r="F342" s="190"/>
      <c r="G342" s="190"/>
      <c r="H342" s="190"/>
      <c r="I342" s="58"/>
      <c r="J342" s="58"/>
      <c r="K342" s="189"/>
      <c r="L342" s="259"/>
      <c r="M342" s="259"/>
      <c r="N342" s="58"/>
      <c r="O342" s="30"/>
      <c r="P342" s="58"/>
      <c r="Q342" s="30"/>
      <c r="R342" s="185"/>
      <c r="S342" s="206"/>
      <c r="T342" s="291"/>
      <c r="U342" s="29"/>
      <c r="V342" s="187"/>
      <c r="W342" s="58"/>
      <c r="X342" s="190"/>
      <c r="Y342" s="190"/>
      <c r="Z342" s="190"/>
      <c r="AA342" s="58"/>
      <c r="AB342" s="58"/>
      <c r="AC342" s="189"/>
      <c r="AD342" s="259"/>
      <c r="AE342" s="259"/>
      <c r="AF342" s="58"/>
      <c r="AG342" s="30"/>
      <c r="AH342" s="58"/>
      <c r="AI342" s="30"/>
      <c r="AJ342" s="185"/>
      <c r="AK342" s="208"/>
      <c r="AL342" s="291"/>
      <c r="AM342" s="124" t="str">
        <f t="shared" si="29"/>
        <v/>
      </c>
      <c r="AN342" s="125" t="str">
        <f t="shared" si="30"/>
        <v/>
      </c>
      <c r="AO342" s="125" t="str">
        <f t="shared" si="31"/>
        <v/>
      </c>
      <c r="AP342" s="125" t="str">
        <f t="shared" si="32"/>
        <v/>
      </c>
      <c r="AQ342" s="126" t="str">
        <f t="shared" si="33"/>
        <v/>
      </c>
      <c r="AR342" s="39"/>
      <c r="AS342" s="234"/>
      <c r="AT342" s="39"/>
    </row>
    <row r="343" spans="2:46" ht="13.5" customHeight="1" x14ac:dyDescent="0.15">
      <c r="B343" s="289" t="s">
        <v>134</v>
      </c>
      <c r="C343" s="27" t="s">
        <v>34</v>
      </c>
      <c r="D343" s="41"/>
      <c r="E343" s="57"/>
      <c r="F343" s="98"/>
      <c r="G343" s="98"/>
      <c r="H343" s="98"/>
      <c r="I343" s="62"/>
      <c r="J343" s="62"/>
      <c r="K343" s="63"/>
      <c r="L343" s="258"/>
      <c r="M343" s="258"/>
      <c r="N343" s="57"/>
      <c r="O343" s="28"/>
      <c r="P343" s="57"/>
      <c r="Q343" s="28"/>
      <c r="R343" s="133"/>
      <c r="S343" s="206"/>
      <c r="T343" s="289" t="s">
        <v>134</v>
      </c>
      <c r="U343" s="27" t="s">
        <v>34</v>
      </c>
      <c r="V343" s="41"/>
      <c r="W343" s="57"/>
      <c r="X343" s="98"/>
      <c r="Y343" s="98"/>
      <c r="Z343" s="98"/>
      <c r="AA343" s="62"/>
      <c r="AB343" s="62"/>
      <c r="AC343" s="63"/>
      <c r="AD343" s="258"/>
      <c r="AE343" s="258"/>
      <c r="AF343" s="57"/>
      <c r="AG343" s="28"/>
      <c r="AH343" s="57"/>
      <c r="AI343" s="28"/>
      <c r="AJ343" s="133"/>
      <c r="AK343" s="208"/>
      <c r="AL343" s="289" t="s">
        <v>134</v>
      </c>
      <c r="AM343" s="121" t="str">
        <f t="shared" si="29"/>
        <v/>
      </c>
      <c r="AN343" s="97" t="str">
        <f t="shared" si="30"/>
        <v/>
      </c>
      <c r="AO343" s="97" t="str">
        <f t="shared" si="31"/>
        <v/>
      </c>
      <c r="AP343" s="97" t="str">
        <f t="shared" si="32"/>
        <v/>
      </c>
      <c r="AQ343" s="122" t="str">
        <f t="shared" si="33"/>
        <v/>
      </c>
      <c r="AR343" s="39"/>
      <c r="AS343" s="234"/>
      <c r="AT343" s="39"/>
    </row>
    <row r="344" spans="2:46" ht="13.5" customHeight="1" x14ac:dyDescent="0.15">
      <c r="B344" s="290"/>
      <c r="C344" s="29" t="s">
        <v>35</v>
      </c>
      <c r="D344" s="187"/>
      <c r="E344" s="58"/>
      <c r="F344" s="188"/>
      <c r="G344" s="188"/>
      <c r="H344" s="188"/>
      <c r="I344" s="64"/>
      <c r="J344" s="64"/>
      <c r="K344" s="189"/>
      <c r="L344" s="259"/>
      <c r="M344" s="259"/>
      <c r="N344" s="58"/>
      <c r="O344" s="30"/>
      <c r="P344" s="58"/>
      <c r="Q344" s="30"/>
      <c r="R344" s="134"/>
      <c r="S344" s="206"/>
      <c r="T344" s="290"/>
      <c r="U344" s="29" t="s">
        <v>35</v>
      </c>
      <c r="V344" s="187"/>
      <c r="W344" s="58"/>
      <c r="X344" s="188"/>
      <c r="Y344" s="188"/>
      <c r="Z344" s="188"/>
      <c r="AA344" s="64"/>
      <c r="AB344" s="64"/>
      <c r="AC344" s="189"/>
      <c r="AD344" s="259"/>
      <c r="AE344" s="259"/>
      <c r="AF344" s="58"/>
      <c r="AG344" s="30"/>
      <c r="AH344" s="58"/>
      <c r="AI344" s="30"/>
      <c r="AJ344" s="134"/>
      <c r="AK344" s="208"/>
      <c r="AL344" s="290"/>
      <c r="AM344" s="88" t="str">
        <f t="shared" si="29"/>
        <v/>
      </c>
      <c r="AN344" s="123" t="str">
        <f t="shared" si="30"/>
        <v/>
      </c>
      <c r="AO344" s="123" t="str">
        <f t="shared" si="31"/>
        <v/>
      </c>
      <c r="AP344" s="123" t="str">
        <f t="shared" si="32"/>
        <v/>
      </c>
      <c r="AQ344" s="89" t="str">
        <f t="shared" si="33"/>
        <v/>
      </c>
      <c r="AR344" s="39"/>
      <c r="AS344" s="234"/>
      <c r="AT344" s="39"/>
    </row>
    <row r="345" spans="2:46" ht="13.5" customHeight="1" x14ac:dyDescent="0.15">
      <c r="B345" s="290"/>
      <c r="C345" s="29" t="s">
        <v>36</v>
      </c>
      <c r="D345" s="187"/>
      <c r="E345" s="58"/>
      <c r="F345" s="188"/>
      <c r="G345" s="188"/>
      <c r="H345" s="188"/>
      <c r="I345" s="64"/>
      <c r="J345" s="64"/>
      <c r="K345" s="189"/>
      <c r="L345" s="259"/>
      <c r="M345" s="259"/>
      <c r="N345" s="58"/>
      <c r="O345" s="30"/>
      <c r="P345" s="58"/>
      <c r="Q345" s="30"/>
      <c r="R345" s="134"/>
      <c r="S345" s="206"/>
      <c r="T345" s="290"/>
      <c r="U345" s="29" t="s">
        <v>36</v>
      </c>
      <c r="V345" s="187"/>
      <c r="W345" s="58"/>
      <c r="X345" s="188"/>
      <c r="Y345" s="188"/>
      <c r="Z345" s="188"/>
      <c r="AA345" s="64"/>
      <c r="AB345" s="64"/>
      <c r="AC345" s="189"/>
      <c r="AD345" s="259"/>
      <c r="AE345" s="259"/>
      <c r="AF345" s="58"/>
      <c r="AG345" s="30"/>
      <c r="AH345" s="58"/>
      <c r="AI345" s="30"/>
      <c r="AJ345" s="134"/>
      <c r="AK345" s="208"/>
      <c r="AL345" s="290"/>
      <c r="AM345" s="88" t="str">
        <f t="shared" si="29"/>
        <v/>
      </c>
      <c r="AN345" s="123" t="str">
        <f t="shared" si="30"/>
        <v/>
      </c>
      <c r="AO345" s="123" t="str">
        <f t="shared" si="31"/>
        <v/>
      </c>
      <c r="AP345" s="123" t="str">
        <f t="shared" si="32"/>
        <v/>
      </c>
      <c r="AQ345" s="89" t="str">
        <f t="shared" si="33"/>
        <v/>
      </c>
      <c r="AR345" s="39"/>
      <c r="AS345" s="234"/>
      <c r="AT345" s="39"/>
    </row>
    <row r="346" spans="2:46" ht="13.5" customHeight="1" x14ac:dyDescent="0.15">
      <c r="B346" s="290"/>
      <c r="C346" s="29" t="s">
        <v>38</v>
      </c>
      <c r="D346" s="187"/>
      <c r="E346" s="58"/>
      <c r="F346" s="188"/>
      <c r="G346" s="188"/>
      <c r="H346" s="188"/>
      <c r="I346" s="64"/>
      <c r="J346" s="64"/>
      <c r="K346" s="189"/>
      <c r="L346" s="259"/>
      <c r="M346" s="259"/>
      <c r="N346" s="58"/>
      <c r="O346" s="30"/>
      <c r="P346" s="58"/>
      <c r="Q346" s="30"/>
      <c r="R346" s="134"/>
      <c r="S346" s="206"/>
      <c r="T346" s="290"/>
      <c r="U346" s="29" t="s">
        <v>38</v>
      </c>
      <c r="V346" s="187"/>
      <c r="W346" s="58"/>
      <c r="X346" s="188"/>
      <c r="Y346" s="188"/>
      <c r="Z346" s="188"/>
      <c r="AA346" s="64"/>
      <c r="AB346" s="64"/>
      <c r="AC346" s="189"/>
      <c r="AD346" s="259"/>
      <c r="AE346" s="259"/>
      <c r="AF346" s="58"/>
      <c r="AG346" s="30"/>
      <c r="AH346" s="58"/>
      <c r="AI346" s="30"/>
      <c r="AJ346" s="134"/>
      <c r="AK346" s="208"/>
      <c r="AL346" s="290"/>
      <c r="AM346" s="88" t="str">
        <f t="shared" si="29"/>
        <v/>
      </c>
      <c r="AN346" s="123" t="str">
        <f t="shared" si="30"/>
        <v/>
      </c>
      <c r="AO346" s="123" t="str">
        <f t="shared" si="31"/>
        <v/>
      </c>
      <c r="AP346" s="123" t="str">
        <f t="shared" si="32"/>
        <v/>
      </c>
      <c r="AQ346" s="89" t="str">
        <f t="shared" si="33"/>
        <v/>
      </c>
      <c r="AR346" s="39"/>
      <c r="AS346" s="234"/>
      <c r="AT346" s="39"/>
    </row>
    <row r="347" spans="2:46" ht="13.5" customHeight="1" thickBot="1" x14ac:dyDescent="0.2">
      <c r="B347" s="291"/>
      <c r="C347" s="29"/>
      <c r="D347" s="187"/>
      <c r="E347" s="58"/>
      <c r="F347" s="190"/>
      <c r="G347" s="190"/>
      <c r="H347" s="190"/>
      <c r="I347" s="58"/>
      <c r="J347" s="58"/>
      <c r="K347" s="189"/>
      <c r="L347" s="259"/>
      <c r="M347" s="259"/>
      <c r="N347" s="58"/>
      <c r="O347" s="30"/>
      <c r="P347" s="58"/>
      <c r="Q347" s="30"/>
      <c r="R347" s="185"/>
      <c r="S347" s="206"/>
      <c r="T347" s="291"/>
      <c r="U347" s="29"/>
      <c r="V347" s="187"/>
      <c r="W347" s="58"/>
      <c r="X347" s="190"/>
      <c r="Y347" s="190"/>
      <c r="Z347" s="190"/>
      <c r="AA347" s="58"/>
      <c r="AB347" s="58"/>
      <c r="AC347" s="189"/>
      <c r="AD347" s="259"/>
      <c r="AE347" s="259"/>
      <c r="AF347" s="58"/>
      <c r="AG347" s="30"/>
      <c r="AH347" s="58"/>
      <c r="AI347" s="30"/>
      <c r="AJ347" s="185"/>
      <c r="AK347" s="208"/>
      <c r="AL347" s="291"/>
      <c r="AM347" s="124" t="str">
        <f t="shared" si="29"/>
        <v/>
      </c>
      <c r="AN347" s="125" t="str">
        <f t="shared" si="30"/>
        <v/>
      </c>
      <c r="AO347" s="125" t="str">
        <f t="shared" si="31"/>
        <v/>
      </c>
      <c r="AP347" s="125" t="str">
        <f t="shared" si="32"/>
        <v/>
      </c>
      <c r="AQ347" s="126" t="str">
        <f t="shared" si="33"/>
        <v/>
      </c>
      <c r="AR347" s="39"/>
      <c r="AS347" s="234"/>
      <c r="AT347" s="39"/>
    </row>
    <row r="348" spans="2:46" ht="13.5" customHeight="1" x14ac:dyDescent="0.15">
      <c r="B348" s="289" t="s">
        <v>135</v>
      </c>
      <c r="C348" s="27" t="s">
        <v>34</v>
      </c>
      <c r="D348" s="41"/>
      <c r="E348" s="57"/>
      <c r="F348" s="98"/>
      <c r="G348" s="98"/>
      <c r="H348" s="98"/>
      <c r="I348" s="62"/>
      <c r="J348" s="62"/>
      <c r="K348" s="63"/>
      <c r="L348" s="258"/>
      <c r="M348" s="258"/>
      <c r="N348" s="57"/>
      <c r="O348" s="28"/>
      <c r="P348" s="57"/>
      <c r="Q348" s="28"/>
      <c r="R348" s="133"/>
      <c r="S348" s="206"/>
      <c r="T348" s="289" t="s">
        <v>135</v>
      </c>
      <c r="U348" s="27" t="s">
        <v>34</v>
      </c>
      <c r="V348" s="41"/>
      <c r="W348" s="57"/>
      <c r="X348" s="98"/>
      <c r="Y348" s="98"/>
      <c r="Z348" s="98"/>
      <c r="AA348" s="62"/>
      <c r="AB348" s="62"/>
      <c r="AC348" s="63"/>
      <c r="AD348" s="258"/>
      <c r="AE348" s="258"/>
      <c r="AF348" s="57"/>
      <c r="AG348" s="28"/>
      <c r="AH348" s="57"/>
      <c r="AI348" s="28"/>
      <c r="AJ348" s="133"/>
      <c r="AK348" s="208"/>
      <c r="AL348" s="289" t="s">
        <v>135</v>
      </c>
      <c r="AM348" s="121" t="str">
        <f t="shared" si="29"/>
        <v/>
      </c>
      <c r="AN348" s="97" t="str">
        <f t="shared" si="30"/>
        <v/>
      </c>
      <c r="AO348" s="97" t="str">
        <f t="shared" si="31"/>
        <v/>
      </c>
      <c r="AP348" s="97" t="str">
        <f t="shared" si="32"/>
        <v/>
      </c>
      <c r="AQ348" s="122" t="str">
        <f t="shared" si="33"/>
        <v/>
      </c>
      <c r="AR348" s="39"/>
      <c r="AS348" s="234"/>
      <c r="AT348" s="39"/>
    </row>
    <row r="349" spans="2:46" ht="13.5" customHeight="1" x14ac:dyDescent="0.15">
      <c r="B349" s="290"/>
      <c r="C349" s="29" t="s">
        <v>35</v>
      </c>
      <c r="D349" s="187"/>
      <c r="E349" s="58"/>
      <c r="F349" s="188"/>
      <c r="G349" s="188"/>
      <c r="H349" s="188"/>
      <c r="I349" s="64"/>
      <c r="J349" s="64"/>
      <c r="K349" s="189"/>
      <c r="L349" s="259"/>
      <c r="M349" s="259"/>
      <c r="N349" s="58"/>
      <c r="O349" s="30"/>
      <c r="P349" s="58"/>
      <c r="Q349" s="30"/>
      <c r="R349" s="134"/>
      <c r="S349" s="206"/>
      <c r="T349" s="290"/>
      <c r="U349" s="29" t="s">
        <v>35</v>
      </c>
      <c r="V349" s="187"/>
      <c r="W349" s="58"/>
      <c r="X349" s="188"/>
      <c r="Y349" s="188"/>
      <c r="Z349" s="188"/>
      <c r="AA349" s="64"/>
      <c r="AB349" s="64"/>
      <c r="AC349" s="189"/>
      <c r="AD349" s="259"/>
      <c r="AE349" s="259"/>
      <c r="AF349" s="58"/>
      <c r="AG349" s="30"/>
      <c r="AH349" s="58"/>
      <c r="AI349" s="30"/>
      <c r="AJ349" s="134"/>
      <c r="AK349" s="208"/>
      <c r="AL349" s="290"/>
      <c r="AM349" s="88" t="str">
        <f t="shared" si="29"/>
        <v/>
      </c>
      <c r="AN349" s="123" t="str">
        <f t="shared" si="30"/>
        <v/>
      </c>
      <c r="AO349" s="123" t="str">
        <f t="shared" si="31"/>
        <v/>
      </c>
      <c r="AP349" s="123" t="str">
        <f t="shared" si="32"/>
        <v/>
      </c>
      <c r="AQ349" s="89" t="str">
        <f t="shared" si="33"/>
        <v/>
      </c>
      <c r="AR349" s="39"/>
      <c r="AS349" s="234"/>
      <c r="AT349" s="39"/>
    </row>
    <row r="350" spans="2:46" ht="13.5" customHeight="1" x14ac:dyDescent="0.15">
      <c r="B350" s="290"/>
      <c r="C350" s="29" t="s">
        <v>36</v>
      </c>
      <c r="D350" s="187"/>
      <c r="E350" s="58"/>
      <c r="F350" s="188"/>
      <c r="G350" s="188"/>
      <c r="H350" s="188"/>
      <c r="I350" s="64"/>
      <c r="J350" s="64"/>
      <c r="K350" s="189"/>
      <c r="L350" s="259"/>
      <c r="M350" s="259"/>
      <c r="N350" s="58"/>
      <c r="O350" s="30"/>
      <c r="P350" s="58"/>
      <c r="Q350" s="30"/>
      <c r="R350" s="134"/>
      <c r="S350" s="206"/>
      <c r="T350" s="290"/>
      <c r="U350" s="29" t="s">
        <v>36</v>
      </c>
      <c r="V350" s="187"/>
      <c r="W350" s="58"/>
      <c r="X350" s="188"/>
      <c r="Y350" s="188"/>
      <c r="Z350" s="188"/>
      <c r="AA350" s="64"/>
      <c r="AB350" s="64"/>
      <c r="AC350" s="189"/>
      <c r="AD350" s="259"/>
      <c r="AE350" s="259"/>
      <c r="AF350" s="58"/>
      <c r="AG350" s="30"/>
      <c r="AH350" s="58"/>
      <c r="AI350" s="30"/>
      <c r="AJ350" s="134"/>
      <c r="AK350" s="208"/>
      <c r="AL350" s="290"/>
      <c r="AM350" s="88" t="str">
        <f t="shared" si="29"/>
        <v/>
      </c>
      <c r="AN350" s="123" t="str">
        <f t="shared" si="30"/>
        <v/>
      </c>
      <c r="AO350" s="123" t="str">
        <f t="shared" si="31"/>
        <v/>
      </c>
      <c r="AP350" s="123" t="str">
        <f t="shared" si="32"/>
        <v/>
      </c>
      <c r="AQ350" s="89" t="str">
        <f t="shared" si="33"/>
        <v/>
      </c>
      <c r="AR350" s="39"/>
      <c r="AS350" s="234"/>
      <c r="AT350" s="39"/>
    </row>
    <row r="351" spans="2:46" ht="13.5" customHeight="1" x14ac:dyDescent="0.15">
      <c r="B351" s="290"/>
      <c r="C351" s="29" t="s">
        <v>38</v>
      </c>
      <c r="D351" s="187"/>
      <c r="E351" s="58"/>
      <c r="F351" s="188"/>
      <c r="G351" s="188"/>
      <c r="H351" s="188"/>
      <c r="I351" s="64"/>
      <c r="J351" s="64"/>
      <c r="K351" s="189"/>
      <c r="L351" s="259"/>
      <c r="M351" s="259"/>
      <c r="N351" s="58"/>
      <c r="O351" s="30"/>
      <c r="P351" s="58"/>
      <c r="Q351" s="30"/>
      <c r="R351" s="134"/>
      <c r="S351" s="206"/>
      <c r="T351" s="290"/>
      <c r="U351" s="29" t="s">
        <v>38</v>
      </c>
      <c r="V351" s="187"/>
      <c r="W351" s="58"/>
      <c r="X351" s="188"/>
      <c r="Y351" s="188"/>
      <c r="Z351" s="188"/>
      <c r="AA351" s="64"/>
      <c r="AB351" s="64"/>
      <c r="AC351" s="189"/>
      <c r="AD351" s="259"/>
      <c r="AE351" s="259"/>
      <c r="AF351" s="58"/>
      <c r="AG351" s="30"/>
      <c r="AH351" s="58"/>
      <c r="AI351" s="30"/>
      <c r="AJ351" s="134"/>
      <c r="AK351" s="208"/>
      <c r="AL351" s="290"/>
      <c r="AM351" s="88" t="str">
        <f t="shared" si="29"/>
        <v/>
      </c>
      <c r="AN351" s="123" t="str">
        <f t="shared" si="30"/>
        <v/>
      </c>
      <c r="AO351" s="123" t="str">
        <f t="shared" si="31"/>
        <v/>
      </c>
      <c r="AP351" s="123" t="str">
        <f t="shared" si="32"/>
        <v/>
      </c>
      <c r="AQ351" s="89" t="str">
        <f t="shared" si="33"/>
        <v/>
      </c>
      <c r="AR351" s="39"/>
      <c r="AS351" s="234"/>
      <c r="AT351" s="39"/>
    </row>
    <row r="352" spans="2:46" ht="13.5" customHeight="1" thickBot="1" x14ac:dyDescent="0.2">
      <c r="B352" s="291"/>
      <c r="C352" s="29"/>
      <c r="D352" s="187"/>
      <c r="E352" s="58"/>
      <c r="F352" s="190"/>
      <c r="G352" s="190"/>
      <c r="H352" s="190"/>
      <c r="I352" s="58"/>
      <c r="J352" s="58"/>
      <c r="K352" s="189"/>
      <c r="L352" s="259"/>
      <c r="M352" s="259"/>
      <c r="N352" s="58"/>
      <c r="O352" s="30"/>
      <c r="P352" s="58"/>
      <c r="Q352" s="30"/>
      <c r="R352" s="185"/>
      <c r="S352" s="206"/>
      <c r="T352" s="291"/>
      <c r="U352" s="29"/>
      <c r="V352" s="187"/>
      <c r="W352" s="58"/>
      <c r="X352" s="190"/>
      <c r="Y352" s="190"/>
      <c r="Z352" s="190"/>
      <c r="AA352" s="58"/>
      <c r="AB352" s="58"/>
      <c r="AC352" s="189"/>
      <c r="AD352" s="259"/>
      <c r="AE352" s="259"/>
      <c r="AF352" s="58"/>
      <c r="AG352" s="30"/>
      <c r="AH352" s="58"/>
      <c r="AI352" s="30"/>
      <c r="AJ352" s="185"/>
      <c r="AK352" s="208"/>
      <c r="AL352" s="291"/>
      <c r="AM352" s="124" t="str">
        <f t="shared" si="29"/>
        <v/>
      </c>
      <c r="AN352" s="125" t="str">
        <f t="shared" si="30"/>
        <v/>
      </c>
      <c r="AO352" s="125" t="str">
        <f t="shared" si="31"/>
        <v/>
      </c>
      <c r="AP352" s="125" t="str">
        <f t="shared" si="32"/>
        <v/>
      </c>
      <c r="AQ352" s="126" t="str">
        <f t="shared" si="33"/>
        <v/>
      </c>
      <c r="AR352" s="39"/>
      <c r="AS352" s="234"/>
      <c r="AT352" s="39"/>
    </row>
    <row r="353" spans="2:46" ht="13.5" customHeight="1" x14ac:dyDescent="0.15">
      <c r="B353" s="289" t="s">
        <v>136</v>
      </c>
      <c r="C353" s="27" t="s">
        <v>34</v>
      </c>
      <c r="D353" s="41"/>
      <c r="E353" s="57"/>
      <c r="F353" s="98"/>
      <c r="G353" s="98"/>
      <c r="H353" s="98"/>
      <c r="I353" s="62"/>
      <c r="J353" s="62"/>
      <c r="K353" s="63"/>
      <c r="L353" s="258"/>
      <c r="M353" s="258"/>
      <c r="N353" s="57"/>
      <c r="O353" s="28"/>
      <c r="P353" s="57"/>
      <c r="Q353" s="28"/>
      <c r="R353" s="133"/>
      <c r="S353" s="206"/>
      <c r="T353" s="289" t="s">
        <v>136</v>
      </c>
      <c r="U353" s="27" t="s">
        <v>34</v>
      </c>
      <c r="V353" s="41"/>
      <c r="W353" s="57"/>
      <c r="X353" s="98"/>
      <c r="Y353" s="98"/>
      <c r="Z353" s="98"/>
      <c r="AA353" s="62"/>
      <c r="AB353" s="62"/>
      <c r="AC353" s="63"/>
      <c r="AD353" s="258"/>
      <c r="AE353" s="258"/>
      <c r="AF353" s="57"/>
      <c r="AG353" s="28"/>
      <c r="AH353" s="57"/>
      <c r="AI353" s="28"/>
      <c r="AJ353" s="133"/>
      <c r="AK353" s="208"/>
      <c r="AL353" s="289" t="s">
        <v>136</v>
      </c>
      <c r="AM353" s="121" t="str">
        <f t="shared" ref="AM353:AM416" si="34">IF(OR(X353="",F353=""),"",X353-F353)</f>
        <v/>
      </c>
      <c r="AN353" s="97" t="str">
        <f t="shared" ref="AN353:AN416" si="35">IF(OR(Y353="",G353=""),"",Y353-G353)</f>
        <v/>
      </c>
      <c r="AO353" s="97" t="str">
        <f t="shared" ref="AO353:AO416" si="36">IF(OR(Z353="",H353=""),"",Z353-H353)</f>
        <v/>
      </c>
      <c r="AP353" s="97" t="str">
        <f t="shared" ref="AP353:AP416" si="37">IF(OR(AA353="",I353=""),"",AA353-I353)</f>
        <v/>
      </c>
      <c r="AQ353" s="122" t="str">
        <f t="shared" ref="AQ353:AQ416" si="38">IF(OR(AB353="",J353=""),"",AB353-J353)</f>
        <v/>
      </c>
      <c r="AR353" s="39"/>
      <c r="AS353" s="234"/>
      <c r="AT353" s="39"/>
    </row>
    <row r="354" spans="2:46" ht="13.5" customHeight="1" x14ac:dyDescent="0.15">
      <c r="B354" s="290"/>
      <c r="C354" s="29" t="s">
        <v>35</v>
      </c>
      <c r="D354" s="187"/>
      <c r="E354" s="58"/>
      <c r="F354" s="188"/>
      <c r="G354" s="188"/>
      <c r="H354" s="188"/>
      <c r="I354" s="64"/>
      <c r="J354" s="64"/>
      <c r="K354" s="189"/>
      <c r="L354" s="259"/>
      <c r="M354" s="259"/>
      <c r="N354" s="58"/>
      <c r="O354" s="30"/>
      <c r="P354" s="58"/>
      <c r="Q354" s="30"/>
      <c r="R354" s="134"/>
      <c r="S354" s="206"/>
      <c r="T354" s="290"/>
      <c r="U354" s="29" t="s">
        <v>35</v>
      </c>
      <c r="V354" s="187"/>
      <c r="W354" s="58"/>
      <c r="X354" s="188"/>
      <c r="Y354" s="188"/>
      <c r="Z354" s="188"/>
      <c r="AA354" s="64"/>
      <c r="AB354" s="64"/>
      <c r="AC354" s="189"/>
      <c r="AD354" s="259"/>
      <c r="AE354" s="259"/>
      <c r="AF354" s="58"/>
      <c r="AG354" s="30"/>
      <c r="AH354" s="58"/>
      <c r="AI354" s="30"/>
      <c r="AJ354" s="134"/>
      <c r="AK354" s="208"/>
      <c r="AL354" s="290"/>
      <c r="AM354" s="88" t="str">
        <f t="shared" si="34"/>
        <v/>
      </c>
      <c r="AN354" s="123" t="str">
        <f t="shared" si="35"/>
        <v/>
      </c>
      <c r="AO354" s="123" t="str">
        <f t="shared" si="36"/>
        <v/>
      </c>
      <c r="AP354" s="123" t="str">
        <f t="shared" si="37"/>
        <v/>
      </c>
      <c r="AQ354" s="89" t="str">
        <f t="shared" si="38"/>
        <v/>
      </c>
      <c r="AR354" s="39"/>
      <c r="AS354" s="234"/>
      <c r="AT354" s="39"/>
    </row>
    <row r="355" spans="2:46" ht="13.5" customHeight="1" x14ac:dyDescent="0.15">
      <c r="B355" s="290"/>
      <c r="C355" s="29" t="s">
        <v>36</v>
      </c>
      <c r="D355" s="187"/>
      <c r="E355" s="58"/>
      <c r="F355" s="188"/>
      <c r="G355" s="188"/>
      <c r="H355" s="188"/>
      <c r="I355" s="64"/>
      <c r="J355" s="64"/>
      <c r="K355" s="189"/>
      <c r="L355" s="259"/>
      <c r="M355" s="259"/>
      <c r="N355" s="58"/>
      <c r="O355" s="30"/>
      <c r="P355" s="58"/>
      <c r="Q355" s="30"/>
      <c r="R355" s="134"/>
      <c r="S355" s="206"/>
      <c r="T355" s="290"/>
      <c r="U355" s="29" t="s">
        <v>36</v>
      </c>
      <c r="V355" s="187"/>
      <c r="W355" s="58"/>
      <c r="X355" s="188"/>
      <c r="Y355" s="188"/>
      <c r="Z355" s="188"/>
      <c r="AA355" s="64"/>
      <c r="AB355" s="64"/>
      <c r="AC355" s="189"/>
      <c r="AD355" s="259"/>
      <c r="AE355" s="259"/>
      <c r="AF355" s="58"/>
      <c r="AG355" s="30"/>
      <c r="AH355" s="58"/>
      <c r="AI355" s="30"/>
      <c r="AJ355" s="134"/>
      <c r="AK355" s="208"/>
      <c r="AL355" s="290"/>
      <c r="AM355" s="88" t="str">
        <f t="shared" si="34"/>
        <v/>
      </c>
      <c r="AN355" s="123" t="str">
        <f t="shared" si="35"/>
        <v/>
      </c>
      <c r="AO355" s="123" t="str">
        <f t="shared" si="36"/>
        <v/>
      </c>
      <c r="AP355" s="123" t="str">
        <f t="shared" si="37"/>
        <v/>
      </c>
      <c r="AQ355" s="89" t="str">
        <f t="shared" si="38"/>
        <v/>
      </c>
      <c r="AR355" s="39"/>
      <c r="AS355" s="234"/>
      <c r="AT355" s="39"/>
    </row>
    <row r="356" spans="2:46" ht="13.5" customHeight="1" x14ac:dyDescent="0.15">
      <c r="B356" s="290"/>
      <c r="C356" s="29" t="s">
        <v>38</v>
      </c>
      <c r="D356" s="187"/>
      <c r="E356" s="58"/>
      <c r="F356" s="188"/>
      <c r="G356" s="188"/>
      <c r="H356" s="188"/>
      <c r="I356" s="64"/>
      <c r="J356" s="64"/>
      <c r="K356" s="189"/>
      <c r="L356" s="259"/>
      <c r="M356" s="259"/>
      <c r="N356" s="58"/>
      <c r="O356" s="30"/>
      <c r="P356" s="58"/>
      <c r="Q356" s="30"/>
      <c r="R356" s="134"/>
      <c r="S356" s="206"/>
      <c r="T356" s="290"/>
      <c r="U356" s="29" t="s">
        <v>38</v>
      </c>
      <c r="V356" s="187"/>
      <c r="W356" s="58"/>
      <c r="X356" s="188"/>
      <c r="Y356" s="188"/>
      <c r="Z356" s="188"/>
      <c r="AA356" s="64"/>
      <c r="AB356" s="64"/>
      <c r="AC356" s="189"/>
      <c r="AD356" s="259"/>
      <c r="AE356" s="259"/>
      <c r="AF356" s="58"/>
      <c r="AG356" s="30"/>
      <c r="AH356" s="58"/>
      <c r="AI356" s="30"/>
      <c r="AJ356" s="134"/>
      <c r="AK356" s="208"/>
      <c r="AL356" s="290"/>
      <c r="AM356" s="88" t="str">
        <f t="shared" si="34"/>
        <v/>
      </c>
      <c r="AN356" s="123" t="str">
        <f t="shared" si="35"/>
        <v/>
      </c>
      <c r="AO356" s="123" t="str">
        <f t="shared" si="36"/>
        <v/>
      </c>
      <c r="AP356" s="123" t="str">
        <f t="shared" si="37"/>
        <v/>
      </c>
      <c r="AQ356" s="89" t="str">
        <f t="shared" si="38"/>
        <v/>
      </c>
      <c r="AR356" s="39"/>
      <c r="AS356" s="234"/>
      <c r="AT356" s="39"/>
    </row>
    <row r="357" spans="2:46" ht="13.5" customHeight="1" thickBot="1" x14ac:dyDescent="0.2">
      <c r="B357" s="291"/>
      <c r="C357" s="29"/>
      <c r="D357" s="187"/>
      <c r="E357" s="58"/>
      <c r="F357" s="190"/>
      <c r="G357" s="190"/>
      <c r="H357" s="190"/>
      <c r="I357" s="58"/>
      <c r="J357" s="58"/>
      <c r="K357" s="189"/>
      <c r="L357" s="259"/>
      <c r="M357" s="259"/>
      <c r="N357" s="58"/>
      <c r="O357" s="30"/>
      <c r="P357" s="58"/>
      <c r="Q357" s="30"/>
      <c r="R357" s="185"/>
      <c r="S357" s="206"/>
      <c r="T357" s="291"/>
      <c r="U357" s="29"/>
      <c r="V357" s="187"/>
      <c r="W357" s="58"/>
      <c r="X357" s="190"/>
      <c r="Y357" s="190"/>
      <c r="Z357" s="190"/>
      <c r="AA357" s="58"/>
      <c r="AB357" s="58"/>
      <c r="AC357" s="189"/>
      <c r="AD357" s="259"/>
      <c r="AE357" s="259"/>
      <c r="AF357" s="58"/>
      <c r="AG357" s="30"/>
      <c r="AH357" s="58"/>
      <c r="AI357" s="30"/>
      <c r="AJ357" s="185"/>
      <c r="AK357" s="208"/>
      <c r="AL357" s="291"/>
      <c r="AM357" s="124" t="str">
        <f t="shared" si="34"/>
        <v/>
      </c>
      <c r="AN357" s="125" t="str">
        <f t="shared" si="35"/>
        <v/>
      </c>
      <c r="AO357" s="125" t="str">
        <f t="shared" si="36"/>
        <v/>
      </c>
      <c r="AP357" s="125" t="str">
        <f t="shared" si="37"/>
        <v/>
      </c>
      <c r="AQ357" s="126" t="str">
        <f t="shared" si="38"/>
        <v/>
      </c>
      <c r="AR357" s="39"/>
      <c r="AS357" s="234"/>
      <c r="AT357" s="39"/>
    </row>
    <row r="358" spans="2:46" ht="13.5" customHeight="1" x14ac:dyDescent="0.15">
      <c r="B358" s="289" t="s">
        <v>137</v>
      </c>
      <c r="C358" s="27" t="s">
        <v>34</v>
      </c>
      <c r="D358" s="41"/>
      <c r="E358" s="57"/>
      <c r="F358" s="98"/>
      <c r="G358" s="98"/>
      <c r="H358" s="98"/>
      <c r="I358" s="62"/>
      <c r="J358" s="62"/>
      <c r="K358" s="63"/>
      <c r="L358" s="258"/>
      <c r="M358" s="258"/>
      <c r="N358" s="57"/>
      <c r="O358" s="28"/>
      <c r="P358" s="57"/>
      <c r="Q358" s="28"/>
      <c r="R358" s="133"/>
      <c r="S358" s="206"/>
      <c r="T358" s="289" t="s">
        <v>137</v>
      </c>
      <c r="U358" s="27" t="s">
        <v>34</v>
      </c>
      <c r="V358" s="41"/>
      <c r="W358" s="57"/>
      <c r="X358" s="98"/>
      <c r="Y358" s="98"/>
      <c r="Z358" s="98"/>
      <c r="AA358" s="62"/>
      <c r="AB358" s="62"/>
      <c r="AC358" s="63"/>
      <c r="AD358" s="258"/>
      <c r="AE358" s="258"/>
      <c r="AF358" s="57"/>
      <c r="AG358" s="28"/>
      <c r="AH358" s="57"/>
      <c r="AI358" s="28"/>
      <c r="AJ358" s="133"/>
      <c r="AK358" s="208"/>
      <c r="AL358" s="289" t="s">
        <v>137</v>
      </c>
      <c r="AM358" s="121" t="str">
        <f t="shared" si="34"/>
        <v/>
      </c>
      <c r="AN358" s="97" t="str">
        <f t="shared" si="35"/>
        <v/>
      </c>
      <c r="AO358" s="97" t="str">
        <f t="shared" si="36"/>
        <v/>
      </c>
      <c r="AP358" s="97" t="str">
        <f t="shared" si="37"/>
        <v/>
      </c>
      <c r="AQ358" s="122" t="str">
        <f t="shared" si="38"/>
        <v/>
      </c>
      <c r="AR358" s="39"/>
      <c r="AS358" s="234"/>
      <c r="AT358" s="39"/>
    </row>
    <row r="359" spans="2:46" ht="13.5" customHeight="1" x14ac:dyDescent="0.15">
      <c r="B359" s="290"/>
      <c r="C359" s="29" t="s">
        <v>35</v>
      </c>
      <c r="D359" s="187"/>
      <c r="E359" s="58"/>
      <c r="F359" s="188"/>
      <c r="G359" s="188"/>
      <c r="H359" s="188"/>
      <c r="I359" s="64"/>
      <c r="J359" s="64"/>
      <c r="K359" s="189"/>
      <c r="L359" s="259"/>
      <c r="M359" s="259"/>
      <c r="N359" s="58"/>
      <c r="O359" s="30"/>
      <c r="P359" s="58"/>
      <c r="Q359" s="30"/>
      <c r="R359" s="134"/>
      <c r="S359" s="206"/>
      <c r="T359" s="290"/>
      <c r="U359" s="29" t="s">
        <v>35</v>
      </c>
      <c r="V359" s="187"/>
      <c r="W359" s="58"/>
      <c r="X359" s="188"/>
      <c r="Y359" s="188"/>
      <c r="Z359" s="188"/>
      <c r="AA359" s="64"/>
      <c r="AB359" s="64"/>
      <c r="AC359" s="189"/>
      <c r="AD359" s="259"/>
      <c r="AE359" s="259"/>
      <c r="AF359" s="58"/>
      <c r="AG359" s="30"/>
      <c r="AH359" s="58"/>
      <c r="AI359" s="30"/>
      <c r="AJ359" s="134"/>
      <c r="AK359" s="208"/>
      <c r="AL359" s="290"/>
      <c r="AM359" s="88" t="str">
        <f t="shared" si="34"/>
        <v/>
      </c>
      <c r="AN359" s="123" t="str">
        <f t="shared" si="35"/>
        <v/>
      </c>
      <c r="AO359" s="123" t="str">
        <f t="shared" si="36"/>
        <v/>
      </c>
      <c r="AP359" s="123" t="str">
        <f t="shared" si="37"/>
        <v/>
      </c>
      <c r="AQ359" s="89" t="str">
        <f t="shared" si="38"/>
        <v/>
      </c>
      <c r="AR359" s="39"/>
      <c r="AS359" s="234"/>
      <c r="AT359" s="39"/>
    </row>
    <row r="360" spans="2:46" ht="13.5" customHeight="1" x14ac:dyDescent="0.15">
      <c r="B360" s="290"/>
      <c r="C360" s="29" t="s">
        <v>36</v>
      </c>
      <c r="D360" s="187"/>
      <c r="E360" s="58"/>
      <c r="F360" s="188"/>
      <c r="G360" s="188"/>
      <c r="H360" s="188"/>
      <c r="I360" s="64"/>
      <c r="J360" s="64"/>
      <c r="K360" s="189"/>
      <c r="L360" s="259"/>
      <c r="M360" s="259"/>
      <c r="N360" s="58"/>
      <c r="O360" s="30"/>
      <c r="P360" s="58"/>
      <c r="Q360" s="30"/>
      <c r="R360" s="134"/>
      <c r="S360" s="206"/>
      <c r="T360" s="290"/>
      <c r="U360" s="29" t="s">
        <v>36</v>
      </c>
      <c r="V360" s="187"/>
      <c r="W360" s="58"/>
      <c r="X360" s="188"/>
      <c r="Y360" s="188"/>
      <c r="Z360" s="188"/>
      <c r="AA360" s="64"/>
      <c r="AB360" s="64"/>
      <c r="AC360" s="189"/>
      <c r="AD360" s="259"/>
      <c r="AE360" s="259"/>
      <c r="AF360" s="58"/>
      <c r="AG360" s="30"/>
      <c r="AH360" s="58"/>
      <c r="AI360" s="30"/>
      <c r="AJ360" s="134"/>
      <c r="AK360" s="208"/>
      <c r="AL360" s="290"/>
      <c r="AM360" s="88" t="str">
        <f t="shared" si="34"/>
        <v/>
      </c>
      <c r="AN360" s="123" t="str">
        <f t="shared" si="35"/>
        <v/>
      </c>
      <c r="AO360" s="123" t="str">
        <f t="shared" si="36"/>
        <v/>
      </c>
      <c r="AP360" s="123" t="str">
        <f t="shared" si="37"/>
        <v/>
      </c>
      <c r="AQ360" s="89" t="str">
        <f t="shared" si="38"/>
        <v/>
      </c>
      <c r="AR360" s="39"/>
      <c r="AS360" s="234"/>
      <c r="AT360" s="39"/>
    </row>
    <row r="361" spans="2:46" ht="13.5" customHeight="1" x14ac:dyDescent="0.15">
      <c r="B361" s="290"/>
      <c r="C361" s="29" t="s">
        <v>38</v>
      </c>
      <c r="D361" s="187"/>
      <c r="E361" s="58"/>
      <c r="F361" s="188"/>
      <c r="G361" s="188"/>
      <c r="H361" s="188"/>
      <c r="I361" s="64"/>
      <c r="J361" s="64"/>
      <c r="K361" s="189"/>
      <c r="L361" s="259"/>
      <c r="M361" s="259"/>
      <c r="N361" s="58"/>
      <c r="O361" s="30"/>
      <c r="P361" s="58"/>
      <c r="Q361" s="30"/>
      <c r="R361" s="134"/>
      <c r="S361" s="206"/>
      <c r="T361" s="290"/>
      <c r="U361" s="29" t="s">
        <v>38</v>
      </c>
      <c r="V361" s="187"/>
      <c r="W361" s="58"/>
      <c r="X361" s="188"/>
      <c r="Y361" s="188"/>
      <c r="Z361" s="188"/>
      <c r="AA361" s="64"/>
      <c r="AB361" s="64"/>
      <c r="AC361" s="189"/>
      <c r="AD361" s="259"/>
      <c r="AE361" s="259"/>
      <c r="AF361" s="58"/>
      <c r="AG361" s="30"/>
      <c r="AH361" s="58"/>
      <c r="AI361" s="30"/>
      <c r="AJ361" s="134"/>
      <c r="AK361" s="208"/>
      <c r="AL361" s="290"/>
      <c r="AM361" s="88" t="str">
        <f t="shared" si="34"/>
        <v/>
      </c>
      <c r="AN361" s="123" t="str">
        <f t="shared" si="35"/>
        <v/>
      </c>
      <c r="AO361" s="123" t="str">
        <f t="shared" si="36"/>
        <v/>
      </c>
      <c r="AP361" s="123" t="str">
        <f t="shared" si="37"/>
        <v/>
      </c>
      <c r="AQ361" s="89" t="str">
        <f t="shared" si="38"/>
        <v/>
      </c>
      <c r="AR361" s="39"/>
      <c r="AS361" s="234"/>
      <c r="AT361" s="39"/>
    </row>
    <row r="362" spans="2:46" ht="13.5" customHeight="1" thickBot="1" x14ac:dyDescent="0.2">
      <c r="B362" s="291"/>
      <c r="C362" s="29"/>
      <c r="D362" s="187"/>
      <c r="E362" s="58"/>
      <c r="F362" s="190"/>
      <c r="G362" s="190"/>
      <c r="H362" s="190"/>
      <c r="I362" s="58"/>
      <c r="J362" s="58"/>
      <c r="K362" s="189"/>
      <c r="L362" s="259"/>
      <c r="M362" s="259"/>
      <c r="N362" s="58"/>
      <c r="O362" s="30"/>
      <c r="P362" s="58"/>
      <c r="Q362" s="30"/>
      <c r="R362" s="185"/>
      <c r="S362" s="206"/>
      <c r="T362" s="291"/>
      <c r="U362" s="29"/>
      <c r="V362" s="187"/>
      <c r="W362" s="58"/>
      <c r="X362" s="190"/>
      <c r="Y362" s="190"/>
      <c r="Z362" s="190"/>
      <c r="AA362" s="58"/>
      <c r="AB362" s="58"/>
      <c r="AC362" s="189"/>
      <c r="AD362" s="259"/>
      <c r="AE362" s="259"/>
      <c r="AF362" s="58"/>
      <c r="AG362" s="30"/>
      <c r="AH362" s="58"/>
      <c r="AI362" s="30"/>
      <c r="AJ362" s="185"/>
      <c r="AK362" s="208"/>
      <c r="AL362" s="291"/>
      <c r="AM362" s="124" t="str">
        <f t="shared" si="34"/>
        <v/>
      </c>
      <c r="AN362" s="125" t="str">
        <f t="shared" si="35"/>
        <v/>
      </c>
      <c r="AO362" s="125" t="str">
        <f t="shared" si="36"/>
        <v/>
      </c>
      <c r="AP362" s="125" t="str">
        <f t="shared" si="37"/>
        <v/>
      </c>
      <c r="AQ362" s="126" t="str">
        <f t="shared" si="38"/>
        <v/>
      </c>
      <c r="AR362" s="39"/>
      <c r="AS362" s="234"/>
      <c r="AT362" s="39"/>
    </row>
    <row r="363" spans="2:46" ht="13.5" customHeight="1" x14ac:dyDescent="0.15">
      <c r="B363" s="289" t="s">
        <v>138</v>
      </c>
      <c r="C363" s="27" t="s">
        <v>34</v>
      </c>
      <c r="D363" s="41"/>
      <c r="E363" s="57"/>
      <c r="F363" s="98"/>
      <c r="G363" s="98"/>
      <c r="H363" s="98"/>
      <c r="I363" s="62"/>
      <c r="J363" s="62"/>
      <c r="K363" s="63"/>
      <c r="L363" s="258"/>
      <c r="M363" s="258"/>
      <c r="N363" s="57"/>
      <c r="O363" s="28"/>
      <c r="P363" s="57"/>
      <c r="Q363" s="28"/>
      <c r="R363" s="133"/>
      <c r="S363" s="206"/>
      <c r="T363" s="289" t="s">
        <v>138</v>
      </c>
      <c r="U363" s="27" t="s">
        <v>34</v>
      </c>
      <c r="V363" s="41"/>
      <c r="W363" s="57"/>
      <c r="X363" s="98"/>
      <c r="Y363" s="98"/>
      <c r="Z363" s="98"/>
      <c r="AA363" s="62"/>
      <c r="AB363" s="62"/>
      <c r="AC363" s="63"/>
      <c r="AD363" s="258"/>
      <c r="AE363" s="258"/>
      <c r="AF363" s="57"/>
      <c r="AG363" s="28"/>
      <c r="AH363" s="57"/>
      <c r="AI363" s="28"/>
      <c r="AJ363" s="133"/>
      <c r="AK363" s="208"/>
      <c r="AL363" s="289" t="s">
        <v>138</v>
      </c>
      <c r="AM363" s="121" t="str">
        <f t="shared" si="34"/>
        <v/>
      </c>
      <c r="AN363" s="97" t="str">
        <f t="shared" si="35"/>
        <v/>
      </c>
      <c r="AO363" s="97" t="str">
        <f t="shared" si="36"/>
        <v/>
      </c>
      <c r="AP363" s="97" t="str">
        <f t="shared" si="37"/>
        <v/>
      </c>
      <c r="AQ363" s="122" t="str">
        <f t="shared" si="38"/>
        <v/>
      </c>
      <c r="AR363" s="39"/>
      <c r="AS363" s="234"/>
      <c r="AT363" s="39"/>
    </row>
    <row r="364" spans="2:46" ht="13.5" customHeight="1" x14ac:dyDescent="0.15">
      <c r="B364" s="290"/>
      <c r="C364" s="29" t="s">
        <v>35</v>
      </c>
      <c r="D364" s="187"/>
      <c r="E364" s="58"/>
      <c r="F364" s="188"/>
      <c r="G364" s="188"/>
      <c r="H364" s="188"/>
      <c r="I364" s="64"/>
      <c r="J364" s="64"/>
      <c r="K364" s="189"/>
      <c r="L364" s="259"/>
      <c r="M364" s="259"/>
      <c r="N364" s="58"/>
      <c r="O364" s="30"/>
      <c r="P364" s="58"/>
      <c r="Q364" s="30"/>
      <c r="R364" s="134"/>
      <c r="S364" s="206"/>
      <c r="T364" s="290"/>
      <c r="U364" s="29" t="s">
        <v>35</v>
      </c>
      <c r="V364" s="187"/>
      <c r="W364" s="58"/>
      <c r="X364" s="188"/>
      <c r="Y364" s="188"/>
      <c r="Z364" s="188"/>
      <c r="AA364" s="64"/>
      <c r="AB364" s="64"/>
      <c r="AC364" s="189"/>
      <c r="AD364" s="259"/>
      <c r="AE364" s="259"/>
      <c r="AF364" s="58"/>
      <c r="AG364" s="30"/>
      <c r="AH364" s="58"/>
      <c r="AI364" s="30"/>
      <c r="AJ364" s="134"/>
      <c r="AK364" s="208"/>
      <c r="AL364" s="290"/>
      <c r="AM364" s="88" t="str">
        <f t="shared" si="34"/>
        <v/>
      </c>
      <c r="AN364" s="123" t="str">
        <f t="shared" si="35"/>
        <v/>
      </c>
      <c r="AO364" s="123" t="str">
        <f t="shared" si="36"/>
        <v/>
      </c>
      <c r="AP364" s="123" t="str">
        <f t="shared" si="37"/>
        <v/>
      </c>
      <c r="AQ364" s="89" t="str">
        <f t="shared" si="38"/>
        <v/>
      </c>
      <c r="AR364" s="39"/>
      <c r="AS364" s="234"/>
      <c r="AT364" s="39"/>
    </row>
    <row r="365" spans="2:46" ht="13.5" customHeight="1" x14ac:dyDescent="0.15">
      <c r="B365" s="290"/>
      <c r="C365" s="29" t="s">
        <v>36</v>
      </c>
      <c r="D365" s="187"/>
      <c r="E365" s="58"/>
      <c r="F365" s="188"/>
      <c r="G365" s="188"/>
      <c r="H365" s="188"/>
      <c r="I365" s="64"/>
      <c r="J365" s="64"/>
      <c r="K365" s="189"/>
      <c r="L365" s="259"/>
      <c r="M365" s="259"/>
      <c r="N365" s="58"/>
      <c r="O365" s="30"/>
      <c r="P365" s="58"/>
      <c r="Q365" s="30"/>
      <c r="R365" s="134"/>
      <c r="S365" s="206"/>
      <c r="T365" s="290"/>
      <c r="U365" s="29" t="s">
        <v>36</v>
      </c>
      <c r="V365" s="187"/>
      <c r="W365" s="58"/>
      <c r="X365" s="188"/>
      <c r="Y365" s="188"/>
      <c r="Z365" s="188"/>
      <c r="AA365" s="64"/>
      <c r="AB365" s="64"/>
      <c r="AC365" s="189"/>
      <c r="AD365" s="259"/>
      <c r="AE365" s="259"/>
      <c r="AF365" s="58"/>
      <c r="AG365" s="30"/>
      <c r="AH365" s="58"/>
      <c r="AI365" s="30"/>
      <c r="AJ365" s="134"/>
      <c r="AK365" s="208"/>
      <c r="AL365" s="290"/>
      <c r="AM365" s="88" t="str">
        <f t="shared" si="34"/>
        <v/>
      </c>
      <c r="AN365" s="123" t="str">
        <f t="shared" si="35"/>
        <v/>
      </c>
      <c r="AO365" s="123" t="str">
        <f t="shared" si="36"/>
        <v/>
      </c>
      <c r="AP365" s="123" t="str">
        <f t="shared" si="37"/>
        <v/>
      </c>
      <c r="AQ365" s="89" t="str">
        <f t="shared" si="38"/>
        <v/>
      </c>
      <c r="AR365" s="39"/>
      <c r="AS365" s="234"/>
      <c r="AT365" s="39"/>
    </row>
    <row r="366" spans="2:46" ht="13.5" customHeight="1" x14ac:dyDescent="0.15">
      <c r="B366" s="290"/>
      <c r="C366" s="29" t="s">
        <v>38</v>
      </c>
      <c r="D366" s="187"/>
      <c r="E366" s="58"/>
      <c r="F366" s="188"/>
      <c r="G366" s="188"/>
      <c r="H366" s="188"/>
      <c r="I366" s="64"/>
      <c r="J366" s="64"/>
      <c r="K366" s="189"/>
      <c r="L366" s="259"/>
      <c r="M366" s="259"/>
      <c r="N366" s="58"/>
      <c r="O366" s="30"/>
      <c r="P366" s="58"/>
      <c r="Q366" s="30"/>
      <c r="R366" s="134"/>
      <c r="S366" s="206"/>
      <c r="T366" s="290"/>
      <c r="U366" s="29" t="s">
        <v>38</v>
      </c>
      <c r="V366" s="187"/>
      <c r="W366" s="58"/>
      <c r="X366" s="188"/>
      <c r="Y366" s="188"/>
      <c r="Z366" s="188"/>
      <c r="AA366" s="64"/>
      <c r="AB366" s="64"/>
      <c r="AC366" s="189"/>
      <c r="AD366" s="259"/>
      <c r="AE366" s="259"/>
      <c r="AF366" s="58"/>
      <c r="AG366" s="30"/>
      <c r="AH366" s="58"/>
      <c r="AI366" s="30"/>
      <c r="AJ366" s="134"/>
      <c r="AK366" s="208"/>
      <c r="AL366" s="290"/>
      <c r="AM366" s="88" t="str">
        <f t="shared" si="34"/>
        <v/>
      </c>
      <c r="AN366" s="123" t="str">
        <f t="shared" si="35"/>
        <v/>
      </c>
      <c r="AO366" s="123" t="str">
        <f t="shared" si="36"/>
        <v/>
      </c>
      <c r="AP366" s="123" t="str">
        <f t="shared" si="37"/>
        <v/>
      </c>
      <c r="AQ366" s="89" t="str">
        <f t="shared" si="38"/>
        <v/>
      </c>
      <c r="AR366" s="39"/>
      <c r="AS366" s="234"/>
      <c r="AT366" s="39"/>
    </row>
    <row r="367" spans="2:46" ht="13.5" customHeight="1" thickBot="1" x14ac:dyDescent="0.2">
      <c r="B367" s="291"/>
      <c r="C367" s="29"/>
      <c r="D367" s="187"/>
      <c r="E367" s="58"/>
      <c r="F367" s="190"/>
      <c r="G367" s="190"/>
      <c r="H367" s="190"/>
      <c r="I367" s="58"/>
      <c r="J367" s="58"/>
      <c r="K367" s="189"/>
      <c r="L367" s="259"/>
      <c r="M367" s="259"/>
      <c r="N367" s="58"/>
      <c r="O367" s="30"/>
      <c r="P367" s="58"/>
      <c r="Q367" s="30"/>
      <c r="R367" s="185"/>
      <c r="S367" s="206"/>
      <c r="T367" s="291"/>
      <c r="U367" s="29"/>
      <c r="V367" s="187"/>
      <c r="W367" s="58"/>
      <c r="X367" s="190"/>
      <c r="Y367" s="190"/>
      <c r="Z367" s="190"/>
      <c r="AA367" s="58"/>
      <c r="AB367" s="58"/>
      <c r="AC367" s="189"/>
      <c r="AD367" s="259"/>
      <c r="AE367" s="259"/>
      <c r="AF367" s="58"/>
      <c r="AG367" s="30"/>
      <c r="AH367" s="58"/>
      <c r="AI367" s="30"/>
      <c r="AJ367" s="185"/>
      <c r="AK367" s="208"/>
      <c r="AL367" s="291"/>
      <c r="AM367" s="124" t="str">
        <f t="shared" si="34"/>
        <v/>
      </c>
      <c r="AN367" s="125" t="str">
        <f t="shared" si="35"/>
        <v/>
      </c>
      <c r="AO367" s="125" t="str">
        <f t="shared" si="36"/>
        <v/>
      </c>
      <c r="AP367" s="125" t="str">
        <f t="shared" si="37"/>
        <v/>
      </c>
      <c r="AQ367" s="126" t="str">
        <f t="shared" si="38"/>
        <v/>
      </c>
      <c r="AR367" s="39"/>
      <c r="AS367" s="234"/>
      <c r="AT367" s="39"/>
    </row>
    <row r="368" spans="2:46" ht="13.5" customHeight="1" x14ac:dyDescent="0.15">
      <c r="B368" s="289" t="s">
        <v>139</v>
      </c>
      <c r="C368" s="27" t="s">
        <v>34</v>
      </c>
      <c r="D368" s="41"/>
      <c r="E368" s="57"/>
      <c r="F368" s="98"/>
      <c r="G368" s="98"/>
      <c r="H368" s="98"/>
      <c r="I368" s="62"/>
      <c r="J368" s="62"/>
      <c r="K368" s="63"/>
      <c r="L368" s="258"/>
      <c r="M368" s="258"/>
      <c r="N368" s="57"/>
      <c r="O368" s="28"/>
      <c r="P368" s="57"/>
      <c r="Q368" s="28"/>
      <c r="R368" s="133"/>
      <c r="S368" s="206"/>
      <c r="T368" s="289" t="s">
        <v>139</v>
      </c>
      <c r="U368" s="27" t="s">
        <v>34</v>
      </c>
      <c r="V368" s="41"/>
      <c r="W368" s="57"/>
      <c r="X368" s="98"/>
      <c r="Y368" s="98"/>
      <c r="Z368" s="98"/>
      <c r="AA368" s="62"/>
      <c r="AB368" s="62"/>
      <c r="AC368" s="63"/>
      <c r="AD368" s="258"/>
      <c r="AE368" s="258"/>
      <c r="AF368" s="57"/>
      <c r="AG368" s="28"/>
      <c r="AH368" s="57"/>
      <c r="AI368" s="28"/>
      <c r="AJ368" s="133"/>
      <c r="AK368" s="208"/>
      <c r="AL368" s="289" t="s">
        <v>139</v>
      </c>
      <c r="AM368" s="121" t="str">
        <f t="shared" si="34"/>
        <v/>
      </c>
      <c r="AN368" s="97" t="str">
        <f t="shared" si="35"/>
        <v/>
      </c>
      <c r="AO368" s="97" t="str">
        <f t="shared" si="36"/>
        <v/>
      </c>
      <c r="AP368" s="97" t="str">
        <f t="shared" si="37"/>
        <v/>
      </c>
      <c r="AQ368" s="122" t="str">
        <f t="shared" si="38"/>
        <v/>
      </c>
      <c r="AR368" s="39"/>
      <c r="AS368" s="234"/>
      <c r="AT368" s="39"/>
    </row>
    <row r="369" spans="2:46" ht="13.5" customHeight="1" x14ac:dyDescent="0.15">
      <c r="B369" s="290"/>
      <c r="C369" s="29" t="s">
        <v>35</v>
      </c>
      <c r="D369" s="187"/>
      <c r="E369" s="58"/>
      <c r="F369" s="188"/>
      <c r="G369" s="188"/>
      <c r="H369" s="188"/>
      <c r="I369" s="64"/>
      <c r="J369" s="64"/>
      <c r="K369" s="189"/>
      <c r="L369" s="259"/>
      <c r="M369" s="259"/>
      <c r="N369" s="58"/>
      <c r="O369" s="30"/>
      <c r="P369" s="58"/>
      <c r="Q369" s="30"/>
      <c r="R369" s="134"/>
      <c r="S369" s="206"/>
      <c r="T369" s="290"/>
      <c r="U369" s="29" t="s">
        <v>35</v>
      </c>
      <c r="V369" s="187"/>
      <c r="W369" s="58"/>
      <c r="X369" s="188"/>
      <c r="Y369" s="188"/>
      <c r="Z369" s="188"/>
      <c r="AA369" s="64"/>
      <c r="AB369" s="64"/>
      <c r="AC369" s="189"/>
      <c r="AD369" s="259"/>
      <c r="AE369" s="259"/>
      <c r="AF369" s="58"/>
      <c r="AG369" s="30"/>
      <c r="AH369" s="58"/>
      <c r="AI369" s="30"/>
      <c r="AJ369" s="134"/>
      <c r="AK369" s="208"/>
      <c r="AL369" s="290"/>
      <c r="AM369" s="88" t="str">
        <f t="shared" si="34"/>
        <v/>
      </c>
      <c r="AN369" s="123" t="str">
        <f t="shared" si="35"/>
        <v/>
      </c>
      <c r="AO369" s="123" t="str">
        <f t="shared" si="36"/>
        <v/>
      </c>
      <c r="AP369" s="123" t="str">
        <f t="shared" si="37"/>
        <v/>
      </c>
      <c r="AQ369" s="89" t="str">
        <f t="shared" si="38"/>
        <v/>
      </c>
      <c r="AR369" s="39"/>
      <c r="AS369" s="234"/>
      <c r="AT369" s="39"/>
    </row>
    <row r="370" spans="2:46" ht="13.5" customHeight="1" x14ac:dyDescent="0.15">
      <c r="B370" s="290"/>
      <c r="C370" s="29" t="s">
        <v>36</v>
      </c>
      <c r="D370" s="187"/>
      <c r="E370" s="58"/>
      <c r="F370" s="188"/>
      <c r="G370" s="188"/>
      <c r="H370" s="188"/>
      <c r="I370" s="64"/>
      <c r="J370" s="64"/>
      <c r="K370" s="189"/>
      <c r="L370" s="259"/>
      <c r="M370" s="259"/>
      <c r="N370" s="58"/>
      <c r="O370" s="30"/>
      <c r="P370" s="58"/>
      <c r="Q370" s="30"/>
      <c r="R370" s="134"/>
      <c r="S370" s="206"/>
      <c r="T370" s="290"/>
      <c r="U370" s="29" t="s">
        <v>36</v>
      </c>
      <c r="V370" s="187"/>
      <c r="W370" s="58"/>
      <c r="X370" s="188"/>
      <c r="Y370" s="188"/>
      <c r="Z370" s="188"/>
      <c r="AA370" s="64"/>
      <c r="AB370" s="64"/>
      <c r="AC370" s="189"/>
      <c r="AD370" s="259"/>
      <c r="AE370" s="259"/>
      <c r="AF370" s="58"/>
      <c r="AG370" s="30"/>
      <c r="AH370" s="58"/>
      <c r="AI370" s="30"/>
      <c r="AJ370" s="134"/>
      <c r="AK370" s="208"/>
      <c r="AL370" s="290"/>
      <c r="AM370" s="88" t="str">
        <f t="shared" si="34"/>
        <v/>
      </c>
      <c r="AN370" s="123" t="str">
        <f t="shared" si="35"/>
        <v/>
      </c>
      <c r="AO370" s="123" t="str">
        <f t="shared" si="36"/>
        <v/>
      </c>
      <c r="AP370" s="123" t="str">
        <f t="shared" si="37"/>
        <v/>
      </c>
      <c r="AQ370" s="89" t="str">
        <f t="shared" si="38"/>
        <v/>
      </c>
      <c r="AR370" s="39"/>
      <c r="AS370" s="234"/>
      <c r="AT370" s="39"/>
    </row>
    <row r="371" spans="2:46" ht="13.5" customHeight="1" x14ac:dyDescent="0.15">
      <c r="B371" s="290"/>
      <c r="C371" s="29" t="s">
        <v>38</v>
      </c>
      <c r="D371" s="187"/>
      <c r="E371" s="58"/>
      <c r="F371" s="188"/>
      <c r="G371" s="188"/>
      <c r="H371" s="188"/>
      <c r="I371" s="64"/>
      <c r="J371" s="64"/>
      <c r="K371" s="189"/>
      <c r="L371" s="259"/>
      <c r="M371" s="259"/>
      <c r="N371" s="58"/>
      <c r="O371" s="30"/>
      <c r="P371" s="58"/>
      <c r="Q371" s="30"/>
      <c r="R371" s="134"/>
      <c r="S371" s="206"/>
      <c r="T371" s="290"/>
      <c r="U371" s="29" t="s">
        <v>38</v>
      </c>
      <c r="V371" s="187"/>
      <c r="W371" s="58"/>
      <c r="X371" s="188"/>
      <c r="Y371" s="188"/>
      <c r="Z371" s="188"/>
      <c r="AA371" s="64"/>
      <c r="AB371" s="64"/>
      <c r="AC371" s="189"/>
      <c r="AD371" s="259"/>
      <c r="AE371" s="259"/>
      <c r="AF371" s="58"/>
      <c r="AG371" s="30"/>
      <c r="AH371" s="58"/>
      <c r="AI371" s="30"/>
      <c r="AJ371" s="134"/>
      <c r="AK371" s="208"/>
      <c r="AL371" s="290"/>
      <c r="AM371" s="88" t="str">
        <f t="shared" si="34"/>
        <v/>
      </c>
      <c r="AN371" s="123" t="str">
        <f t="shared" si="35"/>
        <v/>
      </c>
      <c r="AO371" s="123" t="str">
        <f t="shared" si="36"/>
        <v/>
      </c>
      <c r="AP371" s="123" t="str">
        <f t="shared" si="37"/>
        <v/>
      </c>
      <c r="AQ371" s="89" t="str">
        <f t="shared" si="38"/>
        <v/>
      </c>
      <c r="AR371" s="39"/>
      <c r="AS371" s="234"/>
      <c r="AT371" s="39"/>
    </row>
    <row r="372" spans="2:46" ht="13.5" customHeight="1" thickBot="1" x14ac:dyDescent="0.2">
      <c r="B372" s="291"/>
      <c r="C372" s="29"/>
      <c r="D372" s="187"/>
      <c r="E372" s="58"/>
      <c r="F372" s="190"/>
      <c r="G372" s="190"/>
      <c r="H372" s="190"/>
      <c r="I372" s="58"/>
      <c r="J372" s="58"/>
      <c r="K372" s="189"/>
      <c r="L372" s="259"/>
      <c r="M372" s="259"/>
      <c r="N372" s="58"/>
      <c r="O372" s="30"/>
      <c r="P372" s="58"/>
      <c r="Q372" s="30"/>
      <c r="R372" s="185"/>
      <c r="S372" s="206"/>
      <c r="T372" s="291"/>
      <c r="U372" s="29"/>
      <c r="V372" s="187"/>
      <c r="W372" s="58"/>
      <c r="X372" s="190"/>
      <c r="Y372" s="190"/>
      <c r="Z372" s="190"/>
      <c r="AA372" s="58"/>
      <c r="AB372" s="58"/>
      <c r="AC372" s="189"/>
      <c r="AD372" s="259"/>
      <c r="AE372" s="259"/>
      <c r="AF372" s="58"/>
      <c r="AG372" s="30"/>
      <c r="AH372" s="58"/>
      <c r="AI372" s="30"/>
      <c r="AJ372" s="185"/>
      <c r="AK372" s="208"/>
      <c r="AL372" s="291"/>
      <c r="AM372" s="124" t="str">
        <f t="shared" si="34"/>
        <v/>
      </c>
      <c r="AN372" s="125" t="str">
        <f t="shared" si="35"/>
        <v/>
      </c>
      <c r="AO372" s="125" t="str">
        <f t="shared" si="36"/>
        <v/>
      </c>
      <c r="AP372" s="125" t="str">
        <f t="shared" si="37"/>
        <v/>
      </c>
      <c r="AQ372" s="126" t="str">
        <f t="shared" si="38"/>
        <v/>
      </c>
      <c r="AR372" s="39"/>
      <c r="AS372" s="234"/>
      <c r="AT372" s="39"/>
    </row>
    <row r="373" spans="2:46" ht="13.5" customHeight="1" x14ac:dyDescent="0.15">
      <c r="B373" s="289" t="s">
        <v>140</v>
      </c>
      <c r="C373" s="27" t="s">
        <v>34</v>
      </c>
      <c r="D373" s="41"/>
      <c r="E373" s="57"/>
      <c r="F373" s="98"/>
      <c r="G373" s="98"/>
      <c r="H373" s="98"/>
      <c r="I373" s="62"/>
      <c r="J373" s="62"/>
      <c r="K373" s="63"/>
      <c r="L373" s="258"/>
      <c r="M373" s="258"/>
      <c r="N373" s="57"/>
      <c r="O373" s="28"/>
      <c r="P373" s="57"/>
      <c r="Q373" s="28"/>
      <c r="R373" s="133"/>
      <c r="S373" s="206"/>
      <c r="T373" s="289" t="s">
        <v>140</v>
      </c>
      <c r="U373" s="27" t="s">
        <v>34</v>
      </c>
      <c r="V373" s="41"/>
      <c r="W373" s="57"/>
      <c r="X373" s="98"/>
      <c r="Y373" s="98"/>
      <c r="Z373" s="98"/>
      <c r="AA373" s="62"/>
      <c r="AB373" s="62"/>
      <c r="AC373" s="63"/>
      <c r="AD373" s="258"/>
      <c r="AE373" s="258"/>
      <c r="AF373" s="57"/>
      <c r="AG373" s="28"/>
      <c r="AH373" s="57"/>
      <c r="AI373" s="28"/>
      <c r="AJ373" s="133"/>
      <c r="AK373" s="208"/>
      <c r="AL373" s="289" t="s">
        <v>140</v>
      </c>
      <c r="AM373" s="121" t="str">
        <f t="shared" si="34"/>
        <v/>
      </c>
      <c r="AN373" s="97" t="str">
        <f t="shared" si="35"/>
        <v/>
      </c>
      <c r="AO373" s="97" t="str">
        <f t="shared" si="36"/>
        <v/>
      </c>
      <c r="AP373" s="97" t="str">
        <f t="shared" si="37"/>
        <v/>
      </c>
      <c r="AQ373" s="122" t="str">
        <f t="shared" si="38"/>
        <v/>
      </c>
      <c r="AR373" s="39"/>
      <c r="AS373" s="234"/>
      <c r="AT373" s="39"/>
    </row>
    <row r="374" spans="2:46" ht="13.5" customHeight="1" x14ac:dyDescent="0.15">
      <c r="B374" s="290"/>
      <c r="C374" s="29" t="s">
        <v>35</v>
      </c>
      <c r="D374" s="187"/>
      <c r="E374" s="58"/>
      <c r="F374" s="188"/>
      <c r="G374" s="188"/>
      <c r="H374" s="188"/>
      <c r="I374" s="64"/>
      <c r="J374" s="64"/>
      <c r="K374" s="189"/>
      <c r="L374" s="259"/>
      <c r="M374" s="259"/>
      <c r="N374" s="58"/>
      <c r="O374" s="30"/>
      <c r="P374" s="58"/>
      <c r="Q374" s="30"/>
      <c r="R374" s="134"/>
      <c r="S374" s="206"/>
      <c r="T374" s="290"/>
      <c r="U374" s="29" t="s">
        <v>35</v>
      </c>
      <c r="V374" s="187"/>
      <c r="W374" s="58"/>
      <c r="X374" s="188"/>
      <c r="Y374" s="188"/>
      <c r="Z374" s="188"/>
      <c r="AA374" s="64"/>
      <c r="AB374" s="64"/>
      <c r="AC374" s="189"/>
      <c r="AD374" s="259"/>
      <c r="AE374" s="259"/>
      <c r="AF374" s="58"/>
      <c r="AG374" s="30"/>
      <c r="AH374" s="58"/>
      <c r="AI374" s="30"/>
      <c r="AJ374" s="134"/>
      <c r="AK374" s="208"/>
      <c r="AL374" s="290"/>
      <c r="AM374" s="88" t="str">
        <f t="shared" si="34"/>
        <v/>
      </c>
      <c r="AN374" s="123" t="str">
        <f t="shared" si="35"/>
        <v/>
      </c>
      <c r="AO374" s="123" t="str">
        <f t="shared" si="36"/>
        <v/>
      </c>
      <c r="AP374" s="123" t="str">
        <f t="shared" si="37"/>
        <v/>
      </c>
      <c r="AQ374" s="89" t="str">
        <f t="shared" si="38"/>
        <v/>
      </c>
      <c r="AR374" s="39"/>
      <c r="AS374" s="234"/>
      <c r="AT374" s="39"/>
    </row>
    <row r="375" spans="2:46" ht="13.5" customHeight="1" x14ac:dyDescent="0.15">
      <c r="B375" s="290"/>
      <c r="C375" s="29" t="s">
        <v>36</v>
      </c>
      <c r="D375" s="187"/>
      <c r="E375" s="58"/>
      <c r="F375" s="188"/>
      <c r="G375" s="188"/>
      <c r="H375" s="188"/>
      <c r="I375" s="64"/>
      <c r="J375" s="64"/>
      <c r="K375" s="189"/>
      <c r="L375" s="259"/>
      <c r="M375" s="259"/>
      <c r="N375" s="58"/>
      <c r="O375" s="30"/>
      <c r="P375" s="58"/>
      <c r="Q375" s="30"/>
      <c r="R375" s="134"/>
      <c r="S375" s="206"/>
      <c r="T375" s="290"/>
      <c r="U375" s="29" t="s">
        <v>36</v>
      </c>
      <c r="V375" s="187"/>
      <c r="W375" s="58"/>
      <c r="X375" s="188"/>
      <c r="Y375" s="188"/>
      <c r="Z375" s="188"/>
      <c r="AA375" s="64"/>
      <c r="AB375" s="64"/>
      <c r="AC375" s="189"/>
      <c r="AD375" s="259"/>
      <c r="AE375" s="259"/>
      <c r="AF375" s="58"/>
      <c r="AG375" s="30"/>
      <c r="AH375" s="58"/>
      <c r="AI375" s="30"/>
      <c r="AJ375" s="134"/>
      <c r="AK375" s="208"/>
      <c r="AL375" s="290"/>
      <c r="AM375" s="88" t="str">
        <f t="shared" si="34"/>
        <v/>
      </c>
      <c r="AN375" s="123" t="str">
        <f t="shared" si="35"/>
        <v/>
      </c>
      <c r="AO375" s="123" t="str">
        <f t="shared" si="36"/>
        <v/>
      </c>
      <c r="AP375" s="123" t="str">
        <f t="shared" si="37"/>
        <v/>
      </c>
      <c r="AQ375" s="89" t="str">
        <f t="shared" si="38"/>
        <v/>
      </c>
      <c r="AR375" s="39"/>
      <c r="AS375" s="234"/>
      <c r="AT375" s="39"/>
    </row>
    <row r="376" spans="2:46" ht="13.5" customHeight="1" x14ac:dyDescent="0.15">
      <c r="B376" s="290"/>
      <c r="C376" s="29" t="s">
        <v>38</v>
      </c>
      <c r="D376" s="187"/>
      <c r="E376" s="58"/>
      <c r="F376" s="188"/>
      <c r="G376" s="188"/>
      <c r="H376" s="188"/>
      <c r="I376" s="64"/>
      <c r="J376" s="64"/>
      <c r="K376" s="189"/>
      <c r="L376" s="259"/>
      <c r="M376" s="259"/>
      <c r="N376" s="58"/>
      <c r="O376" s="30"/>
      <c r="P376" s="58"/>
      <c r="Q376" s="30"/>
      <c r="R376" s="134"/>
      <c r="S376" s="206"/>
      <c r="T376" s="290"/>
      <c r="U376" s="29" t="s">
        <v>38</v>
      </c>
      <c r="V376" s="187"/>
      <c r="W376" s="58"/>
      <c r="X376" s="188"/>
      <c r="Y376" s="188"/>
      <c r="Z376" s="188"/>
      <c r="AA376" s="64"/>
      <c r="AB376" s="64"/>
      <c r="AC376" s="189"/>
      <c r="AD376" s="259"/>
      <c r="AE376" s="259"/>
      <c r="AF376" s="58"/>
      <c r="AG376" s="30"/>
      <c r="AH376" s="58"/>
      <c r="AI376" s="30"/>
      <c r="AJ376" s="134"/>
      <c r="AK376" s="208"/>
      <c r="AL376" s="290"/>
      <c r="AM376" s="88" t="str">
        <f t="shared" si="34"/>
        <v/>
      </c>
      <c r="AN376" s="123" t="str">
        <f t="shared" si="35"/>
        <v/>
      </c>
      <c r="AO376" s="123" t="str">
        <f t="shared" si="36"/>
        <v/>
      </c>
      <c r="AP376" s="123" t="str">
        <f t="shared" si="37"/>
        <v/>
      </c>
      <c r="AQ376" s="89" t="str">
        <f t="shared" si="38"/>
        <v/>
      </c>
      <c r="AR376" s="39"/>
      <c r="AS376" s="234"/>
      <c r="AT376" s="39"/>
    </row>
    <row r="377" spans="2:46" ht="13.5" customHeight="1" thickBot="1" x14ac:dyDescent="0.2">
      <c r="B377" s="291"/>
      <c r="C377" s="29"/>
      <c r="D377" s="187"/>
      <c r="E377" s="58"/>
      <c r="F377" s="190"/>
      <c r="G377" s="190"/>
      <c r="H377" s="190"/>
      <c r="I377" s="58"/>
      <c r="J377" s="58"/>
      <c r="K377" s="189"/>
      <c r="L377" s="259"/>
      <c r="M377" s="259"/>
      <c r="N377" s="58"/>
      <c r="O377" s="30"/>
      <c r="P377" s="58"/>
      <c r="Q377" s="30"/>
      <c r="R377" s="185"/>
      <c r="S377" s="206"/>
      <c r="T377" s="291"/>
      <c r="U377" s="29"/>
      <c r="V377" s="187"/>
      <c r="W377" s="58"/>
      <c r="X377" s="190"/>
      <c r="Y377" s="190"/>
      <c r="Z377" s="190"/>
      <c r="AA377" s="58"/>
      <c r="AB377" s="58"/>
      <c r="AC377" s="189"/>
      <c r="AD377" s="259"/>
      <c r="AE377" s="259"/>
      <c r="AF377" s="58"/>
      <c r="AG377" s="30"/>
      <c r="AH377" s="58"/>
      <c r="AI377" s="30"/>
      <c r="AJ377" s="185"/>
      <c r="AK377" s="208"/>
      <c r="AL377" s="291"/>
      <c r="AM377" s="124" t="str">
        <f t="shared" si="34"/>
        <v/>
      </c>
      <c r="AN377" s="125" t="str">
        <f t="shared" si="35"/>
        <v/>
      </c>
      <c r="AO377" s="125" t="str">
        <f t="shared" si="36"/>
        <v/>
      </c>
      <c r="AP377" s="125" t="str">
        <f t="shared" si="37"/>
        <v/>
      </c>
      <c r="AQ377" s="126" t="str">
        <f t="shared" si="38"/>
        <v/>
      </c>
      <c r="AR377" s="39"/>
      <c r="AS377" s="234"/>
      <c r="AT377" s="39"/>
    </row>
    <row r="378" spans="2:46" ht="13.5" customHeight="1" x14ac:dyDescent="0.15">
      <c r="B378" s="289" t="s">
        <v>141</v>
      </c>
      <c r="C378" s="27" t="s">
        <v>34</v>
      </c>
      <c r="D378" s="41"/>
      <c r="E378" s="57"/>
      <c r="F378" s="98"/>
      <c r="G378" s="98"/>
      <c r="H378" s="98"/>
      <c r="I378" s="62"/>
      <c r="J378" s="62"/>
      <c r="K378" s="63"/>
      <c r="L378" s="258"/>
      <c r="M378" s="258"/>
      <c r="N378" s="57"/>
      <c r="O378" s="28"/>
      <c r="P378" s="57"/>
      <c r="Q378" s="28"/>
      <c r="R378" s="133"/>
      <c r="S378" s="206"/>
      <c r="T378" s="289" t="s">
        <v>141</v>
      </c>
      <c r="U378" s="27" t="s">
        <v>34</v>
      </c>
      <c r="V378" s="41"/>
      <c r="W378" s="57"/>
      <c r="X378" s="98"/>
      <c r="Y378" s="98"/>
      <c r="Z378" s="98"/>
      <c r="AA378" s="62"/>
      <c r="AB378" s="62"/>
      <c r="AC378" s="63"/>
      <c r="AD378" s="258"/>
      <c r="AE378" s="258"/>
      <c r="AF378" s="57"/>
      <c r="AG378" s="28"/>
      <c r="AH378" s="57"/>
      <c r="AI378" s="28"/>
      <c r="AJ378" s="133"/>
      <c r="AK378" s="208"/>
      <c r="AL378" s="289" t="s">
        <v>141</v>
      </c>
      <c r="AM378" s="121" t="str">
        <f t="shared" si="34"/>
        <v/>
      </c>
      <c r="AN378" s="97" t="str">
        <f t="shared" si="35"/>
        <v/>
      </c>
      <c r="AO378" s="97" t="str">
        <f t="shared" si="36"/>
        <v/>
      </c>
      <c r="AP378" s="97" t="str">
        <f t="shared" si="37"/>
        <v/>
      </c>
      <c r="AQ378" s="122" t="str">
        <f t="shared" si="38"/>
        <v/>
      </c>
      <c r="AR378" s="39"/>
      <c r="AS378" s="234"/>
      <c r="AT378" s="39"/>
    </row>
    <row r="379" spans="2:46" ht="13.5" customHeight="1" x14ac:dyDescent="0.15">
      <c r="B379" s="290"/>
      <c r="C379" s="29" t="s">
        <v>35</v>
      </c>
      <c r="D379" s="187"/>
      <c r="E379" s="58"/>
      <c r="F379" s="188"/>
      <c r="G379" s="188"/>
      <c r="H379" s="188"/>
      <c r="I379" s="64"/>
      <c r="J379" s="64"/>
      <c r="K379" s="189"/>
      <c r="L379" s="259"/>
      <c r="M379" s="259"/>
      <c r="N379" s="58"/>
      <c r="O379" s="30"/>
      <c r="P379" s="58"/>
      <c r="Q379" s="30"/>
      <c r="R379" s="134"/>
      <c r="S379" s="206"/>
      <c r="T379" s="290"/>
      <c r="U379" s="29" t="s">
        <v>35</v>
      </c>
      <c r="V379" s="187"/>
      <c r="W379" s="58"/>
      <c r="X379" s="188"/>
      <c r="Y379" s="188"/>
      <c r="Z379" s="188"/>
      <c r="AA379" s="64"/>
      <c r="AB379" s="64"/>
      <c r="AC379" s="189"/>
      <c r="AD379" s="259"/>
      <c r="AE379" s="259"/>
      <c r="AF379" s="58"/>
      <c r="AG379" s="30"/>
      <c r="AH379" s="58"/>
      <c r="AI379" s="30"/>
      <c r="AJ379" s="134"/>
      <c r="AK379" s="208"/>
      <c r="AL379" s="290"/>
      <c r="AM379" s="88" t="str">
        <f t="shared" si="34"/>
        <v/>
      </c>
      <c r="AN379" s="123" t="str">
        <f t="shared" si="35"/>
        <v/>
      </c>
      <c r="AO379" s="123" t="str">
        <f t="shared" si="36"/>
        <v/>
      </c>
      <c r="AP379" s="123" t="str">
        <f t="shared" si="37"/>
        <v/>
      </c>
      <c r="AQ379" s="89" t="str">
        <f t="shared" si="38"/>
        <v/>
      </c>
      <c r="AR379" s="39"/>
      <c r="AS379" s="234"/>
      <c r="AT379" s="39"/>
    </row>
    <row r="380" spans="2:46" ht="13.5" customHeight="1" x14ac:dyDescent="0.15">
      <c r="B380" s="290"/>
      <c r="C380" s="29" t="s">
        <v>36</v>
      </c>
      <c r="D380" s="187"/>
      <c r="E380" s="58"/>
      <c r="F380" s="188"/>
      <c r="G380" s="188"/>
      <c r="H380" s="188"/>
      <c r="I380" s="64"/>
      <c r="J380" s="64"/>
      <c r="K380" s="189"/>
      <c r="L380" s="259"/>
      <c r="M380" s="259"/>
      <c r="N380" s="58"/>
      <c r="O380" s="30"/>
      <c r="P380" s="58"/>
      <c r="Q380" s="30"/>
      <c r="R380" s="134"/>
      <c r="S380" s="206"/>
      <c r="T380" s="290"/>
      <c r="U380" s="29" t="s">
        <v>36</v>
      </c>
      <c r="V380" s="187"/>
      <c r="W380" s="58"/>
      <c r="X380" s="188"/>
      <c r="Y380" s="188"/>
      <c r="Z380" s="188"/>
      <c r="AA380" s="64"/>
      <c r="AB380" s="64"/>
      <c r="AC380" s="189"/>
      <c r="AD380" s="259"/>
      <c r="AE380" s="259"/>
      <c r="AF380" s="58"/>
      <c r="AG380" s="30"/>
      <c r="AH380" s="58"/>
      <c r="AI380" s="30"/>
      <c r="AJ380" s="134"/>
      <c r="AK380" s="208"/>
      <c r="AL380" s="290"/>
      <c r="AM380" s="88" t="str">
        <f t="shared" si="34"/>
        <v/>
      </c>
      <c r="AN380" s="123" t="str">
        <f t="shared" si="35"/>
        <v/>
      </c>
      <c r="AO380" s="123" t="str">
        <f t="shared" si="36"/>
        <v/>
      </c>
      <c r="AP380" s="123" t="str">
        <f t="shared" si="37"/>
        <v/>
      </c>
      <c r="AQ380" s="89" t="str">
        <f t="shared" si="38"/>
        <v/>
      </c>
      <c r="AR380" s="39"/>
      <c r="AS380" s="234"/>
      <c r="AT380" s="39"/>
    </row>
    <row r="381" spans="2:46" ht="13.5" customHeight="1" x14ac:dyDescent="0.15">
      <c r="B381" s="290"/>
      <c r="C381" s="29" t="s">
        <v>38</v>
      </c>
      <c r="D381" s="187"/>
      <c r="E381" s="58"/>
      <c r="F381" s="188"/>
      <c r="G381" s="188"/>
      <c r="H381" s="188"/>
      <c r="I381" s="64"/>
      <c r="J381" s="64"/>
      <c r="K381" s="189"/>
      <c r="L381" s="259"/>
      <c r="M381" s="259"/>
      <c r="N381" s="58"/>
      <c r="O381" s="30"/>
      <c r="P381" s="58"/>
      <c r="Q381" s="30"/>
      <c r="R381" s="134"/>
      <c r="S381" s="206"/>
      <c r="T381" s="290"/>
      <c r="U381" s="29" t="s">
        <v>38</v>
      </c>
      <c r="V381" s="187"/>
      <c r="W381" s="58"/>
      <c r="X381" s="188"/>
      <c r="Y381" s="188"/>
      <c r="Z381" s="188"/>
      <c r="AA381" s="64"/>
      <c r="AB381" s="64"/>
      <c r="AC381" s="189"/>
      <c r="AD381" s="259"/>
      <c r="AE381" s="259"/>
      <c r="AF381" s="58"/>
      <c r="AG381" s="30"/>
      <c r="AH381" s="58"/>
      <c r="AI381" s="30"/>
      <c r="AJ381" s="134"/>
      <c r="AK381" s="208"/>
      <c r="AL381" s="290"/>
      <c r="AM381" s="88" t="str">
        <f t="shared" si="34"/>
        <v/>
      </c>
      <c r="AN381" s="123" t="str">
        <f t="shared" si="35"/>
        <v/>
      </c>
      <c r="AO381" s="123" t="str">
        <f t="shared" si="36"/>
        <v/>
      </c>
      <c r="AP381" s="123" t="str">
        <f t="shared" si="37"/>
        <v/>
      </c>
      <c r="AQ381" s="89" t="str">
        <f t="shared" si="38"/>
        <v/>
      </c>
      <c r="AR381" s="39"/>
      <c r="AS381" s="234"/>
      <c r="AT381" s="39"/>
    </row>
    <row r="382" spans="2:46" ht="13.5" customHeight="1" thickBot="1" x14ac:dyDescent="0.2">
      <c r="B382" s="291"/>
      <c r="C382" s="29"/>
      <c r="D382" s="187"/>
      <c r="E382" s="58"/>
      <c r="F382" s="190"/>
      <c r="G382" s="190"/>
      <c r="H382" s="190"/>
      <c r="I382" s="58"/>
      <c r="J382" s="58"/>
      <c r="K382" s="189"/>
      <c r="L382" s="259"/>
      <c r="M382" s="259"/>
      <c r="N382" s="58"/>
      <c r="O382" s="30"/>
      <c r="P382" s="58"/>
      <c r="Q382" s="30"/>
      <c r="R382" s="185"/>
      <c r="S382" s="206"/>
      <c r="T382" s="291"/>
      <c r="U382" s="29"/>
      <c r="V382" s="187"/>
      <c r="W382" s="58"/>
      <c r="X382" s="190"/>
      <c r="Y382" s="190"/>
      <c r="Z382" s="190"/>
      <c r="AA382" s="58"/>
      <c r="AB382" s="58"/>
      <c r="AC382" s="189"/>
      <c r="AD382" s="259"/>
      <c r="AE382" s="259"/>
      <c r="AF382" s="58"/>
      <c r="AG382" s="30"/>
      <c r="AH382" s="58"/>
      <c r="AI382" s="30"/>
      <c r="AJ382" s="185"/>
      <c r="AK382" s="208"/>
      <c r="AL382" s="291"/>
      <c r="AM382" s="124" t="str">
        <f t="shared" si="34"/>
        <v/>
      </c>
      <c r="AN382" s="125" t="str">
        <f t="shared" si="35"/>
        <v/>
      </c>
      <c r="AO382" s="125" t="str">
        <f t="shared" si="36"/>
        <v/>
      </c>
      <c r="AP382" s="125" t="str">
        <f t="shared" si="37"/>
        <v/>
      </c>
      <c r="AQ382" s="126" t="str">
        <f t="shared" si="38"/>
        <v/>
      </c>
      <c r="AR382" s="39"/>
      <c r="AS382" s="234"/>
      <c r="AT382" s="39"/>
    </row>
    <row r="383" spans="2:46" ht="13.5" customHeight="1" x14ac:dyDescent="0.15">
      <c r="B383" s="289" t="s">
        <v>142</v>
      </c>
      <c r="C383" s="27" t="s">
        <v>34</v>
      </c>
      <c r="D383" s="41"/>
      <c r="E383" s="57"/>
      <c r="F383" s="98"/>
      <c r="G383" s="98"/>
      <c r="H383" s="98"/>
      <c r="I383" s="62"/>
      <c r="J383" s="62"/>
      <c r="K383" s="63"/>
      <c r="L383" s="258"/>
      <c r="M383" s="258"/>
      <c r="N383" s="57"/>
      <c r="O383" s="28"/>
      <c r="P383" s="57"/>
      <c r="Q383" s="28"/>
      <c r="R383" s="133"/>
      <c r="S383" s="206"/>
      <c r="T383" s="289" t="s">
        <v>142</v>
      </c>
      <c r="U383" s="27" t="s">
        <v>34</v>
      </c>
      <c r="V383" s="41"/>
      <c r="W383" s="57"/>
      <c r="X383" s="98"/>
      <c r="Y383" s="98"/>
      <c r="Z383" s="98"/>
      <c r="AA383" s="62"/>
      <c r="AB383" s="62"/>
      <c r="AC383" s="63"/>
      <c r="AD383" s="258"/>
      <c r="AE383" s="258"/>
      <c r="AF383" s="57"/>
      <c r="AG383" s="28"/>
      <c r="AH383" s="57"/>
      <c r="AI383" s="28"/>
      <c r="AJ383" s="133"/>
      <c r="AK383" s="208"/>
      <c r="AL383" s="289" t="s">
        <v>142</v>
      </c>
      <c r="AM383" s="121" t="str">
        <f t="shared" si="34"/>
        <v/>
      </c>
      <c r="AN383" s="97" t="str">
        <f t="shared" si="35"/>
        <v/>
      </c>
      <c r="AO383" s="97" t="str">
        <f t="shared" si="36"/>
        <v/>
      </c>
      <c r="AP383" s="97" t="str">
        <f t="shared" si="37"/>
        <v/>
      </c>
      <c r="AQ383" s="122" t="str">
        <f t="shared" si="38"/>
        <v/>
      </c>
      <c r="AR383" s="39"/>
      <c r="AS383" s="234"/>
      <c r="AT383" s="39"/>
    </row>
    <row r="384" spans="2:46" ht="13.5" customHeight="1" x14ac:dyDescent="0.15">
      <c r="B384" s="290"/>
      <c r="C384" s="29" t="s">
        <v>35</v>
      </c>
      <c r="D384" s="187"/>
      <c r="E384" s="58"/>
      <c r="F384" s="188"/>
      <c r="G384" s="188"/>
      <c r="H384" s="188"/>
      <c r="I384" s="64"/>
      <c r="J384" s="64"/>
      <c r="K384" s="189"/>
      <c r="L384" s="259"/>
      <c r="M384" s="259"/>
      <c r="N384" s="58"/>
      <c r="O384" s="30"/>
      <c r="P384" s="58"/>
      <c r="Q384" s="30"/>
      <c r="R384" s="134"/>
      <c r="S384" s="206"/>
      <c r="T384" s="290"/>
      <c r="U384" s="29" t="s">
        <v>35</v>
      </c>
      <c r="V384" s="187"/>
      <c r="W384" s="58"/>
      <c r="X384" s="188"/>
      <c r="Y384" s="188"/>
      <c r="Z384" s="188"/>
      <c r="AA384" s="64"/>
      <c r="AB384" s="64"/>
      <c r="AC384" s="189"/>
      <c r="AD384" s="259"/>
      <c r="AE384" s="259"/>
      <c r="AF384" s="58"/>
      <c r="AG384" s="30"/>
      <c r="AH384" s="58"/>
      <c r="AI384" s="30"/>
      <c r="AJ384" s="134"/>
      <c r="AK384" s="208"/>
      <c r="AL384" s="290"/>
      <c r="AM384" s="88" t="str">
        <f t="shared" si="34"/>
        <v/>
      </c>
      <c r="AN384" s="123" t="str">
        <f t="shared" si="35"/>
        <v/>
      </c>
      <c r="AO384" s="123" t="str">
        <f t="shared" si="36"/>
        <v/>
      </c>
      <c r="AP384" s="123" t="str">
        <f t="shared" si="37"/>
        <v/>
      </c>
      <c r="AQ384" s="89" t="str">
        <f t="shared" si="38"/>
        <v/>
      </c>
      <c r="AR384" s="39"/>
      <c r="AS384" s="234"/>
      <c r="AT384" s="39"/>
    </row>
    <row r="385" spans="2:46" ht="13.5" customHeight="1" x14ac:dyDescent="0.15">
      <c r="B385" s="290"/>
      <c r="C385" s="29" t="s">
        <v>36</v>
      </c>
      <c r="D385" s="187"/>
      <c r="E385" s="58"/>
      <c r="F385" s="188"/>
      <c r="G385" s="188"/>
      <c r="H385" s="188"/>
      <c r="I385" s="64"/>
      <c r="J385" s="64"/>
      <c r="K385" s="189"/>
      <c r="L385" s="259"/>
      <c r="M385" s="259"/>
      <c r="N385" s="58"/>
      <c r="O385" s="30"/>
      <c r="P385" s="58"/>
      <c r="Q385" s="30"/>
      <c r="R385" s="134"/>
      <c r="S385" s="206"/>
      <c r="T385" s="290"/>
      <c r="U385" s="29" t="s">
        <v>36</v>
      </c>
      <c r="V385" s="187"/>
      <c r="W385" s="58"/>
      <c r="X385" s="188"/>
      <c r="Y385" s="188"/>
      <c r="Z385" s="188"/>
      <c r="AA385" s="64"/>
      <c r="AB385" s="64"/>
      <c r="AC385" s="189"/>
      <c r="AD385" s="259"/>
      <c r="AE385" s="259"/>
      <c r="AF385" s="58"/>
      <c r="AG385" s="30"/>
      <c r="AH385" s="58"/>
      <c r="AI385" s="30"/>
      <c r="AJ385" s="134"/>
      <c r="AK385" s="208"/>
      <c r="AL385" s="290"/>
      <c r="AM385" s="88" t="str">
        <f t="shared" si="34"/>
        <v/>
      </c>
      <c r="AN385" s="123" t="str">
        <f t="shared" si="35"/>
        <v/>
      </c>
      <c r="AO385" s="123" t="str">
        <f t="shared" si="36"/>
        <v/>
      </c>
      <c r="AP385" s="123" t="str">
        <f t="shared" si="37"/>
        <v/>
      </c>
      <c r="AQ385" s="89" t="str">
        <f t="shared" si="38"/>
        <v/>
      </c>
      <c r="AR385" s="39"/>
      <c r="AS385" s="234"/>
      <c r="AT385" s="39"/>
    </row>
    <row r="386" spans="2:46" ht="13.5" customHeight="1" x14ac:dyDescent="0.15">
      <c r="B386" s="290"/>
      <c r="C386" s="29" t="s">
        <v>38</v>
      </c>
      <c r="D386" s="187"/>
      <c r="E386" s="58"/>
      <c r="F386" s="188"/>
      <c r="G386" s="188"/>
      <c r="H386" s="188"/>
      <c r="I386" s="64"/>
      <c r="J386" s="64"/>
      <c r="K386" s="189"/>
      <c r="L386" s="259"/>
      <c r="M386" s="259"/>
      <c r="N386" s="58"/>
      <c r="O386" s="30"/>
      <c r="P386" s="58"/>
      <c r="Q386" s="30"/>
      <c r="R386" s="134"/>
      <c r="S386" s="206"/>
      <c r="T386" s="290"/>
      <c r="U386" s="29" t="s">
        <v>38</v>
      </c>
      <c r="V386" s="187"/>
      <c r="W386" s="58"/>
      <c r="X386" s="188"/>
      <c r="Y386" s="188"/>
      <c r="Z386" s="188"/>
      <c r="AA386" s="64"/>
      <c r="AB386" s="64"/>
      <c r="AC386" s="189"/>
      <c r="AD386" s="259"/>
      <c r="AE386" s="259"/>
      <c r="AF386" s="58"/>
      <c r="AG386" s="30"/>
      <c r="AH386" s="58"/>
      <c r="AI386" s="30"/>
      <c r="AJ386" s="134"/>
      <c r="AK386" s="208"/>
      <c r="AL386" s="290"/>
      <c r="AM386" s="88" t="str">
        <f t="shared" si="34"/>
        <v/>
      </c>
      <c r="AN386" s="123" t="str">
        <f t="shared" si="35"/>
        <v/>
      </c>
      <c r="AO386" s="123" t="str">
        <f t="shared" si="36"/>
        <v/>
      </c>
      <c r="AP386" s="123" t="str">
        <f t="shared" si="37"/>
        <v/>
      </c>
      <c r="AQ386" s="89" t="str">
        <f t="shared" si="38"/>
        <v/>
      </c>
      <c r="AR386" s="39"/>
      <c r="AS386" s="234"/>
      <c r="AT386" s="39"/>
    </row>
    <row r="387" spans="2:46" ht="13.5" customHeight="1" thickBot="1" x14ac:dyDescent="0.2">
      <c r="B387" s="291"/>
      <c r="C387" s="29"/>
      <c r="D387" s="187"/>
      <c r="E387" s="58"/>
      <c r="F387" s="190"/>
      <c r="G387" s="190"/>
      <c r="H387" s="190"/>
      <c r="I387" s="58"/>
      <c r="J387" s="58"/>
      <c r="K387" s="189"/>
      <c r="L387" s="259"/>
      <c r="M387" s="259"/>
      <c r="N387" s="58"/>
      <c r="O387" s="30"/>
      <c r="P387" s="58"/>
      <c r="Q387" s="30"/>
      <c r="R387" s="185"/>
      <c r="S387" s="206"/>
      <c r="T387" s="291"/>
      <c r="U387" s="29"/>
      <c r="V387" s="187"/>
      <c r="W387" s="58"/>
      <c r="X387" s="190"/>
      <c r="Y387" s="190"/>
      <c r="Z387" s="190"/>
      <c r="AA387" s="58"/>
      <c r="AB387" s="58"/>
      <c r="AC387" s="189"/>
      <c r="AD387" s="259"/>
      <c r="AE387" s="259"/>
      <c r="AF387" s="58"/>
      <c r="AG387" s="30"/>
      <c r="AH387" s="58"/>
      <c r="AI387" s="30"/>
      <c r="AJ387" s="185"/>
      <c r="AK387" s="208"/>
      <c r="AL387" s="291"/>
      <c r="AM387" s="124" t="str">
        <f t="shared" si="34"/>
        <v/>
      </c>
      <c r="AN387" s="125" t="str">
        <f t="shared" si="35"/>
        <v/>
      </c>
      <c r="AO387" s="125" t="str">
        <f t="shared" si="36"/>
        <v/>
      </c>
      <c r="AP387" s="125" t="str">
        <f t="shared" si="37"/>
        <v/>
      </c>
      <c r="AQ387" s="126" t="str">
        <f t="shared" si="38"/>
        <v/>
      </c>
      <c r="AR387" s="39"/>
      <c r="AS387" s="234"/>
      <c r="AT387" s="39"/>
    </row>
    <row r="388" spans="2:46" ht="13.5" customHeight="1" x14ac:dyDescent="0.15">
      <c r="B388" s="289" t="s">
        <v>143</v>
      </c>
      <c r="C388" s="27" t="s">
        <v>34</v>
      </c>
      <c r="D388" s="41"/>
      <c r="E388" s="57"/>
      <c r="F388" s="98"/>
      <c r="G388" s="98"/>
      <c r="H388" s="98"/>
      <c r="I388" s="62"/>
      <c r="J388" s="62"/>
      <c r="K388" s="63"/>
      <c r="L388" s="258"/>
      <c r="M388" s="258"/>
      <c r="N388" s="57"/>
      <c r="O388" s="28"/>
      <c r="P388" s="57"/>
      <c r="Q388" s="28"/>
      <c r="R388" s="133"/>
      <c r="S388" s="206"/>
      <c r="T388" s="289" t="s">
        <v>143</v>
      </c>
      <c r="U388" s="27" t="s">
        <v>34</v>
      </c>
      <c r="V388" s="41"/>
      <c r="W388" s="57"/>
      <c r="X388" s="98"/>
      <c r="Y388" s="98"/>
      <c r="Z388" s="98"/>
      <c r="AA388" s="62"/>
      <c r="AB388" s="62"/>
      <c r="AC388" s="63"/>
      <c r="AD388" s="258"/>
      <c r="AE388" s="258"/>
      <c r="AF388" s="57"/>
      <c r="AG388" s="28"/>
      <c r="AH388" s="57"/>
      <c r="AI388" s="28"/>
      <c r="AJ388" s="133"/>
      <c r="AK388" s="208"/>
      <c r="AL388" s="289" t="s">
        <v>143</v>
      </c>
      <c r="AM388" s="121" t="str">
        <f t="shared" si="34"/>
        <v/>
      </c>
      <c r="AN388" s="97" t="str">
        <f t="shared" si="35"/>
        <v/>
      </c>
      <c r="AO388" s="97" t="str">
        <f t="shared" si="36"/>
        <v/>
      </c>
      <c r="AP388" s="97" t="str">
        <f t="shared" si="37"/>
        <v/>
      </c>
      <c r="AQ388" s="122" t="str">
        <f t="shared" si="38"/>
        <v/>
      </c>
      <c r="AR388" s="39"/>
      <c r="AS388" s="234"/>
      <c r="AT388" s="39"/>
    </row>
    <row r="389" spans="2:46" ht="13.5" customHeight="1" x14ac:dyDescent="0.15">
      <c r="B389" s="290"/>
      <c r="C389" s="29" t="s">
        <v>35</v>
      </c>
      <c r="D389" s="187"/>
      <c r="E389" s="58"/>
      <c r="F389" s="188"/>
      <c r="G389" s="188"/>
      <c r="H389" s="188"/>
      <c r="I389" s="64"/>
      <c r="J389" s="64"/>
      <c r="K389" s="189"/>
      <c r="L389" s="259"/>
      <c r="M389" s="259"/>
      <c r="N389" s="58"/>
      <c r="O389" s="30"/>
      <c r="P389" s="58"/>
      <c r="Q389" s="30"/>
      <c r="R389" s="134"/>
      <c r="S389" s="206"/>
      <c r="T389" s="290"/>
      <c r="U389" s="29" t="s">
        <v>35</v>
      </c>
      <c r="V389" s="187"/>
      <c r="W389" s="58"/>
      <c r="X389" s="188"/>
      <c r="Y389" s="188"/>
      <c r="Z389" s="188"/>
      <c r="AA389" s="64"/>
      <c r="AB389" s="64"/>
      <c r="AC389" s="189"/>
      <c r="AD389" s="259"/>
      <c r="AE389" s="259"/>
      <c r="AF389" s="58"/>
      <c r="AG389" s="30"/>
      <c r="AH389" s="58"/>
      <c r="AI389" s="30"/>
      <c r="AJ389" s="134"/>
      <c r="AK389" s="208"/>
      <c r="AL389" s="290"/>
      <c r="AM389" s="88" t="str">
        <f t="shared" si="34"/>
        <v/>
      </c>
      <c r="AN389" s="123" t="str">
        <f t="shared" si="35"/>
        <v/>
      </c>
      <c r="AO389" s="123" t="str">
        <f t="shared" si="36"/>
        <v/>
      </c>
      <c r="AP389" s="123" t="str">
        <f t="shared" si="37"/>
        <v/>
      </c>
      <c r="AQ389" s="89" t="str">
        <f t="shared" si="38"/>
        <v/>
      </c>
      <c r="AR389" s="39"/>
      <c r="AS389" s="234"/>
      <c r="AT389" s="39"/>
    </row>
    <row r="390" spans="2:46" ht="13.5" customHeight="1" x14ac:dyDescent="0.15">
      <c r="B390" s="290"/>
      <c r="C390" s="29" t="s">
        <v>36</v>
      </c>
      <c r="D390" s="187"/>
      <c r="E390" s="58"/>
      <c r="F390" s="188"/>
      <c r="G390" s="188"/>
      <c r="H390" s="188"/>
      <c r="I390" s="64"/>
      <c r="J390" s="64"/>
      <c r="K390" s="189"/>
      <c r="L390" s="259"/>
      <c r="M390" s="259"/>
      <c r="N390" s="58"/>
      <c r="O390" s="30"/>
      <c r="P390" s="58"/>
      <c r="Q390" s="30"/>
      <c r="R390" s="134"/>
      <c r="S390" s="206"/>
      <c r="T390" s="290"/>
      <c r="U390" s="29" t="s">
        <v>36</v>
      </c>
      <c r="V390" s="187"/>
      <c r="W390" s="58"/>
      <c r="X390" s="188"/>
      <c r="Y390" s="188"/>
      <c r="Z390" s="188"/>
      <c r="AA390" s="64"/>
      <c r="AB390" s="64"/>
      <c r="AC390" s="189"/>
      <c r="AD390" s="259"/>
      <c r="AE390" s="259"/>
      <c r="AF390" s="58"/>
      <c r="AG390" s="30"/>
      <c r="AH390" s="58"/>
      <c r="AI390" s="30"/>
      <c r="AJ390" s="134"/>
      <c r="AK390" s="208"/>
      <c r="AL390" s="290"/>
      <c r="AM390" s="88" t="str">
        <f t="shared" si="34"/>
        <v/>
      </c>
      <c r="AN390" s="123" t="str">
        <f t="shared" si="35"/>
        <v/>
      </c>
      <c r="AO390" s="123" t="str">
        <f t="shared" si="36"/>
        <v/>
      </c>
      <c r="AP390" s="123" t="str">
        <f t="shared" si="37"/>
        <v/>
      </c>
      <c r="AQ390" s="89" t="str">
        <f t="shared" si="38"/>
        <v/>
      </c>
      <c r="AR390" s="39"/>
      <c r="AS390" s="234"/>
      <c r="AT390" s="39"/>
    </row>
    <row r="391" spans="2:46" ht="13.5" customHeight="1" x14ac:dyDescent="0.15">
      <c r="B391" s="290"/>
      <c r="C391" s="29" t="s">
        <v>38</v>
      </c>
      <c r="D391" s="187"/>
      <c r="E391" s="58"/>
      <c r="F391" s="188"/>
      <c r="G391" s="188"/>
      <c r="H391" s="188"/>
      <c r="I391" s="64"/>
      <c r="J391" s="64"/>
      <c r="K391" s="189"/>
      <c r="L391" s="259"/>
      <c r="M391" s="259"/>
      <c r="N391" s="58"/>
      <c r="O391" s="30"/>
      <c r="P391" s="58"/>
      <c r="Q391" s="30"/>
      <c r="R391" s="134"/>
      <c r="S391" s="206"/>
      <c r="T391" s="290"/>
      <c r="U391" s="29" t="s">
        <v>38</v>
      </c>
      <c r="V391" s="187"/>
      <c r="W391" s="58"/>
      <c r="X391" s="188"/>
      <c r="Y391" s="188"/>
      <c r="Z391" s="188"/>
      <c r="AA391" s="64"/>
      <c r="AB391" s="64"/>
      <c r="AC391" s="189"/>
      <c r="AD391" s="259"/>
      <c r="AE391" s="259"/>
      <c r="AF391" s="58"/>
      <c r="AG391" s="30"/>
      <c r="AH391" s="58"/>
      <c r="AI391" s="30"/>
      <c r="AJ391" s="134"/>
      <c r="AK391" s="208"/>
      <c r="AL391" s="290"/>
      <c r="AM391" s="88" t="str">
        <f t="shared" si="34"/>
        <v/>
      </c>
      <c r="AN391" s="123" t="str">
        <f t="shared" si="35"/>
        <v/>
      </c>
      <c r="AO391" s="123" t="str">
        <f t="shared" si="36"/>
        <v/>
      </c>
      <c r="AP391" s="123" t="str">
        <f t="shared" si="37"/>
        <v/>
      </c>
      <c r="AQ391" s="89" t="str">
        <f t="shared" si="38"/>
        <v/>
      </c>
      <c r="AR391" s="39"/>
      <c r="AS391" s="234"/>
      <c r="AT391" s="39"/>
    </row>
    <row r="392" spans="2:46" ht="13.5" customHeight="1" thickBot="1" x14ac:dyDescent="0.2">
      <c r="B392" s="291"/>
      <c r="C392" s="29"/>
      <c r="D392" s="187"/>
      <c r="E392" s="58"/>
      <c r="F392" s="190"/>
      <c r="G392" s="190"/>
      <c r="H392" s="190"/>
      <c r="I392" s="58"/>
      <c r="J392" s="58"/>
      <c r="K392" s="189"/>
      <c r="L392" s="259"/>
      <c r="M392" s="259"/>
      <c r="N392" s="58"/>
      <c r="O392" s="30"/>
      <c r="P392" s="58"/>
      <c r="Q392" s="30"/>
      <c r="R392" s="185"/>
      <c r="S392" s="206"/>
      <c r="T392" s="291"/>
      <c r="U392" s="29"/>
      <c r="V392" s="187"/>
      <c r="W392" s="58"/>
      <c r="X392" s="190"/>
      <c r="Y392" s="190"/>
      <c r="Z392" s="190"/>
      <c r="AA392" s="58"/>
      <c r="AB392" s="58"/>
      <c r="AC392" s="189"/>
      <c r="AD392" s="259"/>
      <c r="AE392" s="259"/>
      <c r="AF392" s="58"/>
      <c r="AG392" s="30"/>
      <c r="AH392" s="58"/>
      <c r="AI392" s="30"/>
      <c r="AJ392" s="185"/>
      <c r="AK392" s="208"/>
      <c r="AL392" s="291"/>
      <c r="AM392" s="124" t="str">
        <f t="shared" si="34"/>
        <v/>
      </c>
      <c r="AN392" s="125" t="str">
        <f t="shared" si="35"/>
        <v/>
      </c>
      <c r="AO392" s="125" t="str">
        <f t="shared" si="36"/>
        <v/>
      </c>
      <c r="AP392" s="125" t="str">
        <f t="shared" si="37"/>
        <v/>
      </c>
      <c r="AQ392" s="126" t="str">
        <f t="shared" si="38"/>
        <v/>
      </c>
      <c r="AR392" s="39"/>
      <c r="AS392" s="234"/>
      <c r="AT392" s="39"/>
    </row>
    <row r="393" spans="2:46" ht="13.5" customHeight="1" x14ac:dyDescent="0.15">
      <c r="B393" s="289" t="s">
        <v>144</v>
      </c>
      <c r="C393" s="27" t="s">
        <v>34</v>
      </c>
      <c r="D393" s="41"/>
      <c r="E393" s="57"/>
      <c r="F393" s="98"/>
      <c r="G393" s="98"/>
      <c r="H393" s="98"/>
      <c r="I393" s="62"/>
      <c r="J393" s="62"/>
      <c r="K393" s="63"/>
      <c r="L393" s="258"/>
      <c r="M393" s="258"/>
      <c r="N393" s="57"/>
      <c r="O393" s="28"/>
      <c r="P393" s="57"/>
      <c r="Q393" s="28"/>
      <c r="R393" s="133"/>
      <c r="S393" s="206"/>
      <c r="T393" s="289" t="s">
        <v>144</v>
      </c>
      <c r="U393" s="27" t="s">
        <v>34</v>
      </c>
      <c r="V393" s="41"/>
      <c r="W393" s="57"/>
      <c r="X393" s="98"/>
      <c r="Y393" s="98"/>
      <c r="Z393" s="98"/>
      <c r="AA393" s="62"/>
      <c r="AB393" s="62"/>
      <c r="AC393" s="63"/>
      <c r="AD393" s="258"/>
      <c r="AE393" s="258"/>
      <c r="AF393" s="57"/>
      <c r="AG393" s="28"/>
      <c r="AH393" s="57"/>
      <c r="AI393" s="28"/>
      <c r="AJ393" s="133"/>
      <c r="AK393" s="208"/>
      <c r="AL393" s="289" t="s">
        <v>144</v>
      </c>
      <c r="AM393" s="121" t="str">
        <f t="shared" si="34"/>
        <v/>
      </c>
      <c r="AN393" s="97" t="str">
        <f t="shared" si="35"/>
        <v/>
      </c>
      <c r="AO393" s="97" t="str">
        <f t="shared" si="36"/>
        <v/>
      </c>
      <c r="AP393" s="97" t="str">
        <f t="shared" si="37"/>
        <v/>
      </c>
      <c r="AQ393" s="122" t="str">
        <f t="shared" si="38"/>
        <v/>
      </c>
      <c r="AR393" s="39"/>
      <c r="AS393" s="234"/>
      <c r="AT393" s="39"/>
    </row>
    <row r="394" spans="2:46" ht="13.5" customHeight="1" x14ac:dyDescent="0.15">
      <c r="B394" s="290"/>
      <c r="C394" s="29" t="s">
        <v>35</v>
      </c>
      <c r="D394" s="187"/>
      <c r="E394" s="58"/>
      <c r="F394" s="188"/>
      <c r="G394" s="188"/>
      <c r="H394" s="188"/>
      <c r="I394" s="64"/>
      <c r="J394" s="64"/>
      <c r="K394" s="189"/>
      <c r="L394" s="259"/>
      <c r="M394" s="259"/>
      <c r="N394" s="58"/>
      <c r="O394" s="30"/>
      <c r="P394" s="58"/>
      <c r="Q394" s="30"/>
      <c r="R394" s="134"/>
      <c r="S394" s="206"/>
      <c r="T394" s="290"/>
      <c r="U394" s="29" t="s">
        <v>35</v>
      </c>
      <c r="V394" s="187"/>
      <c r="W394" s="58"/>
      <c r="X394" s="188"/>
      <c r="Y394" s="188"/>
      <c r="Z394" s="188"/>
      <c r="AA394" s="64"/>
      <c r="AB394" s="64"/>
      <c r="AC394" s="189"/>
      <c r="AD394" s="259"/>
      <c r="AE394" s="259"/>
      <c r="AF394" s="58"/>
      <c r="AG394" s="30"/>
      <c r="AH394" s="58"/>
      <c r="AI394" s="30"/>
      <c r="AJ394" s="134"/>
      <c r="AK394" s="208"/>
      <c r="AL394" s="290"/>
      <c r="AM394" s="88" t="str">
        <f t="shared" si="34"/>
        <v/>
      </c>
      <c r="AN394" s="123" t="str">
        <f t="shared" si="35"/>
        <v/>
      </c>
      <c r="AO394" s="123" t="str">
        <f t="shared" si="36"/>
        <v/>
      </c>
      <c r="AP394" s="123" t="str">
        <f t="shared" si="37"/>
        <v/>
      </c>
      <c r="AQ394" s="89" t="str">
        <f t="shared" si="38"/>
        <v/>
      </c>
      <c r="AR394" s="39"/>
      <c r="AS394" s="234"/>
      <c r="AT394" s="39"/>
    </row>
    <row r="395" spans="2:46" ht="13.5" customHeight="1" x14ac:dyDescent="0.15">
      <c r="B395" s="290"/>
      <c r="C395" s="29" t="s">
        <v>36</v>
      </c>
      <c r="D395" s="187"/>
      <c r="E395" s="58"/>
      <c r="F395" s="188"/>
      <c r="G395" s="188"/>
      <c r="H395" s="188"/>
      <c r="I395" s="64"/>
      <c r="J395" s="64"/>
      <c r="K395" s="189"/>
      <c r="L395" s="259"/>
      <c r="M395" s="259"/>
      <c r="N395" s="58"/>
      <c r="O395" s="30"/>
      <c r="P395" s="58"/>
      <c r="Q395" s="30"/>
      <c r="R395" s="134"/>
      <c r="S395" s="206"/>
      <c r="T395" s="290"/>
      <c r="U395" s="29" t="s">
        <v>36</v>
      </c>
      <c r="V395" s="187"/>
      <c r="W395" s="58"/>
      <c r="X395" s="188"/>
      <c r="Y395" s="188"/>
      <c r="Z395" s="188"/>
      <c r="AA395" s="64"/>
      <c r="AB395" s="64"/>
      <c r="AC395" s="189"/>
      <c r="AD395" s="259"/>
      <c r="AE395" s="259"/>
      <c r="AF395" s="58"/>
      <c r="AG395" s="30"/>
      <c r="AH395" s="58"/>
      <c r="AI395" s="30"/>
      <c r="AJ395" s="134"/>
      <c r="AK395" s="208"/>
      <c r="AL395" s="290"/>
      <c r="AM395" s="88" t="str">
        <f t="shared" si="34"/>
        <v/>
      </c>
      <c r="AN395" s="123" t="str">
        <f t="shared" si="35"/>
        <v/>
      </c>
      <c r="AO395" s="123" t="str">
        <f t="shared" si="36"/>
        <v/>
      </c>
      <c r="AP395" s="123" t="str">
        <f t="shared" si="37"/>
        <v/>
      </c>
      <c r="AQ395" s="89" t="str">
        <f t="shared" si="38"/>
        <v/>
      </c>
      <c r="AR395" s="39"/>
      <c r="AS395" s="234"/>
      <c r="AT395" s="39"/>
    </row>
    <row r="396" spans="2:46" ht="13.5" customHeight="1" x14ac:dyDescent="0.15">
      <c r="B396" s="290"/>
      <c r="C396" s="29" t="s">
        <v>38</v>
      </c>
      <c r="D396" s="187"/>
      <c r="E396" s="58"/>
      <c r="F396" s="188"/>
      <c r="G396" s="188"/>
      <c r="H396" s="188"/>
      <c r="I396" s="64"/>
      <c r="J396" s="64"/>
      <c r="K396" s="189"/>
      <c r="L396" s="259"/>
      <c r="M396" s="259"/>
      <c r="N396" s="58"/>
      <c r="O396" s="30"/>
      <c r="P396" s="58"/>
      <c r="Q396" s="30"/>
      <c r="R396" s="134"/>
      <c r="S396" s="206"/>
      <c r="T396" s="290"/>
      <c r="U396" s="29" t="s">
        <v>38</v>
      </c>
      <c r="V396" s="187"/>
      <c r="W396" s="58"/>
      <c r="X396" s="188"/>
      <c r="Y396" s="188"/>
      <c r="Z396" s="188"/>
      <c r="AA396" s="64"/>
      <c r="AB396" s="64"/>
      <c r="AC396" s="189"/>
      <c r="AD396" s="259"/>
      <c r="AE396" s="259"/>
      <c r="AF396" s="58"/>
      <c r="AG396" s="30"/>
      <c r="AH396" s="58"/>
      <c r="AI396" s="30"/>
      <c r="AJ396" s="134"/>
      <c r="AK396" s="208"/>
      <c r="AL396" s="290"/>
      <c r="AM396" s="88" t="str">
        <f t="shared" si="34"/>
        <v/>
      </c>
      <c r="AN396" s="123" t="str">
        <f t="shared" si="35"/>
        <v/>
      </c>
      <c r="AO396" s="123" t="str">
        <f t="shared" si="36"/>
        <v/>
      </c>
      <c r="AP396" s="123" t="str">
        <f t="shared" si="37"/>
        <v/>
      </c>
      <c r="AQ396" s="89" t="str">
        <f t="shared" si="38"/>
        <v/>
      </c>
      <c r="AR396" s="39"/>
      <c r="AS396" s="234"/>
      <c r="AT396" s="39"/>
    </row>
    <row r="397" spans="2:46" ht="13.5" customHeight="1" thickBot="1" x14ac:dyDescent="0.2">
      <c r="B397" s="291"/>
      <c r="C397" s="29"/>
      <c r="D397" s="187"/>
      <c r="E397" s="58"/>
      <c r="F397" s="190"/>
      <c r="G397" s="190"/>
      <c r="H397" s="190"/>
      <c r="I397" s="58"/>
      <c r="J397" s="58"/>
      <c r="K397" s="189"/>
      <c r="L397" s="259"/>
      <c r="M397" s="259"/>
      <c r="N397" s="58"/>
      <c r="O397" s="30"/>
      <c r="P397" s="58"/>
      <c r="Q397" s="30"/>
      <c r="R397" s="185"/>
      <c r="S397" s="206"/>
      <c r="T397" s="291"/>
      <c r="U397" s="29"/>
      <c r="V397" s="187"/>
      <c r="W397" s="58"/>
      <c r="X397" s="190"/>
      <c r="Y397" s="190"/>
      <c r="Z397" s="190"/>
      <c r="AA397" s="58"/>
      <c r="AB397" s="58"/>
      <c r="AC397" s="189"/>
      <c r="AD397" s="259"/>
      <c r="AE397" s="259"/>
      <c r="AF397" s="58"/>
      <c r="AG397" s="30"/>
      <c r="AH397" s="58"/>
      <c r="AI397" s="30"/>
      <c r="AJ397" s="185"/>
      <c r="AK397" s="208"/>
      <c r="AL397" s="291"/>
      <c r="AM397" s="124" t="str">
        <f t="shared" si="34"/>
        <v/>
      </c>
      <c r="AN397" s="125" t="str">
        <f t="shared" si="35"/>
        <v/>
      </c>
      <c r="AO397" s="125" t="str">
        <f t="shared" si="36"/>
        <v/>
      </c>
      <c r="AP397" s="125" t="str">
        <f t="shared" si="37"/>
        <v/>
      </c>
      <c r="AQ397" s="126" t="str">
        <f t="shared" si="38"/>
        <v/>
      </c>
      <c r="AR397" s="39"/>
      <c r="AS397" s="234"/>
      <c r="AT397" s="39"/>
    </row>
    <row r="398" spans="2:46" ht="13.5" customHeight="1" x14ac:dyDescent="0.15">
      <c r="B398" s="289" t="s">
        <v>145</v>
      </c>
      <c r="C398" s="27" t="s">
        <v>34</v>
      </c>
      <c r="D398" s="41"/>
      <c r="E398" s="57"/>
      <c r="F398" s="98"/>
      <c r="G398" s="98"/>
      <c r="H398" s="98"/>
      <c r="I398" s="62"/>
      <c r="J398" s="62"/>
      <c r="K398" s="63"/>
      <c r="L398" s="258"/>
      <c r="M398" s="258"/>
      <c r="N398" s="57"/>
      <c r="O398" s="28"/>
      <c r="P398" s="57"/>
      <c r="Q398" s="28"/>
      <c r="R398" s="133"/>
      <c r="S398" s="206"/>
      <c r="T398" s="289" t="s">
        <v>145</v>
      </c>
      <c r="U398" s="27" t="s">
        <v>34</v>
      </c>
      <c r="V398" s="41"/>
      <c r="W398" s="57"/>
      <c r="X398" s="98"/>
      <c r="Y398" s="98"/>
      <c r="Z398" s="98"/>
      <c r="AA398" s="62"/>
      <c r="AB398" s="62"/>
      <c r="AC398" s="63"/>
      <c r="AD398" s="258"/>
      <c r="AE398" s="258"/>
      <c r="AF398" s="57"/>
      <c r="AG398" s="28"/>
      <c r="AH398" s="57"/>
      <c r="AI398" s="28"/>
      <c r="AJ398" s="133"/>
      <c r="AK398" s="208"/>
      <c r="AL398" s="289" t="s">
        <v>145</v>
      </c>
      <c r="AM398" s="121" t="str">
        <f t="shared" si="34"/>
        <v/>
      </c>
      <c r="AN398" s="97" t="str">
        <f t="shared" si="35"/>
        <v/>
      </c>
      <c r="AO398" s="97" t="str">
        <f t="shared" si="36"/>
        <v/>
      </c>
      <c r="AP398" s="97" t="str">
        <f t="shared" si="37"/>
        <v/>
      </c>
      <c r="AQ398" s="122" t="str">
        <f t="shared" si="38"/>
        <v/>
      </c>
      <c r="AR398" s="39"/>
      <c r="AS398" s="234"/>
      <c r="AT398" s="39"/>
    </row>
    <row r="399" spans="2:46" ht="13.5" customHeight="1" x14ac:dyDescent="0.15">
      <c r="B399" s="290"/>
      <c r="C399" s="29" t="s">
        <v>35</v>
      </c>
      <c r="D399" s="187"/>
      <c r="E399" s="58"/>
      <c r="F399" s="188"/>
      <c r="G399" s="188"/>
      <c r="H399" s="188"/>
      <c r="I399" s="64"/>
      <c r="J399" s="64"/>
      <c r="K399" s="189"/>
      <c r="L399" s="259"/>
      <c r="M399" s="259"/>
      <c r="N399" s="58"/>
      <c r="O399" s="30"/>
      <c r="P399" s="58"/>
      <c r="Q399" s="30"/>
      <c r="R399" s="134"/>
      <c r="S399" s="206"/>
      <c r="T399" s="290"/>
      <c r="U399" s="29" t="s">
        <v>35</v>
      </c>
      <c r="V399" s="187"/>
      <c r="W399" s="58"/>
      <c r="X399" s="188"/>
      <c r="Y399" s="188"/>
      <c r="Z399" s="188"/>
      <c r="AA399" s="64"/>
      <c r="AB399" s="64"/>
      <c r="AC399" s="189"/>
      <c r="AD399" s="259"/>
      <c r="AE399" s="259"/>
      <c r="AF399" s="58"/>
      <c r="AG399" s="30"/>
      <c r="AH399" s="58"/>
      <c r="AI399" s="30"/>
      <c r="AJ399" s="134"/>
      <c r="AK399" s="208"/>
      <c r="AL399" s="290"/>
      <c r="AM399" s="88" t="str">
        <f t="shared" si="34"/>
        <v/>
      </c>
      <c r="AN399" s="123" t="str">
        <f t="shared" si="35"/>
        <v/>
      </c>
      <c r="AO399" s="123" t="str">
        <f t="shared" si="36"/>
        <v/>
      </c>
      <c r="AP399" s="123" t="str">
        <f t="shared" si="37"/>
        <v/>
      </c>
      <c r="AQ399" s="89" t="str">
        <f t="shared" si="38"/>
        <v/>
      </c>
      <c r="AR399" s="39"/>
      <c r="AS399" s="234"/>
      <c r="AT399" s="39"/>
    </row>
    <row r="400" spans="2:46" ht="13.5" customHeight="1" x14ac:dyDescent="0.15">
      <c r="B400" s="290"/>
      <c r="C400" s="29" t="s">
        <v>36</v>
      </c>
      <c r="D400" s="187"/>
      <c r="E400" s="58"/>
      <c r="F400" s="188"/>
      <c r="G400" s="188"/>
      <c r="H400" s="188"/>
      <c r="I400" s="64"/>
      <c r="J400" s="64"/>
      <c r="K400" s="189"/>
      <c r="L400" s="259"/>
      <c r="M400" s="259"/>
      <c r="N400" s="58"/>
      <c r="O400" s="30"/>
      <c r="P400" s="58"/>
      <c r="Q400" s="30"/>
      <c r="R400" s="134"/>
      <c r="S400" s="206"/>
      <c r="T400" s="290"/>
      <c r="U400" s="29" t="s">
        <v>36</v>
      </c>
      <c r="V400" s="187"/>
      <c r="W400" s="58"/>
      <c r="X400" s="188"/>
      <c r="Y400" s="188"/>
      <c r="Z400" s="188"/>
      <c r="AA400" s="64"/>
      <c r="AB400" s="64"/>
      <c r="AC400" s="189"/>
      <c r="AD400" s="259"/>
      <c r="AE400" s="259"/>
      <c r="AF400" s="58"/>
      <c r="AG400" s="30"/>
      <c r="AH400" s="58"/>
      <c r="AI400" s="30"/>
      <c r="AJ400" s="134"/>
      <c r="AK400" s="208"/>
      <c r="AL400" s="290"/>
      <c r="AM400" s="88" t="str">
        <f t="shared" si="34"/>
        <v/>
      </c>
      <c r="AN400" s="123" t="str">
        <f t="shared" si="35"/>
        <v/>
      </c>
      <c r="AO400" s="123" t="str">
        <f t="shared" si="36"/>
        <v/>
      </c>
      <c r="AP400" s="123" t="str">
        <f t="shared" si="37"/>
        <v/>
      </c>
      <c r="AQ400" s="89" t="str">
        <f t="shared" si="38"/>
        <v/>
      </c>
      <c r="AR400" s="39"/>
      <c r="AS400" s="234"/>
      <c r="AT400" s="39"/>
    </row>
    <row r="401" spans="2:46" ht="13.5" customHeight="1" x14ac:dyDescent="0.15">
      <c r="B401" s="290"/>
      <c r="C401" s="29" t="s">
        <v>38</v>
      </c>
      <c r="D401" s="187"/>
      <c r="E401" s="58"/>
      <c r="F401" s="188"/>
      <c r="G401" s="188"/>
      <c r="H401" s="188"/>
      <c r="I401" s="64"/>
      <c r="J401" s="64"/>
      <c r="K401" s="189"/>
      <c r="L401" s="259"/>
      <c r="M401" s="259"/>
      <c r="N401" s="58"/>
      <c r="O401" s="30"/>
      <c r="P401" s="58"/>
      <c r="Q401" s="30"/>
      <c r="R401" s="134"/>
      <c r="S401" s="206"/>
      <c r="T401" s="290"/>
      <c r="U401" s="29" t="s">
        <v>38</v>
      </c>
      <c r="V401" s="187"/>
      <c r="W401" s="58"/>
      <c r="X401" s="188"/>
      <c r="Y401" s="188"/>
      <c r="Z401" s="188"/>
      <c r="AA401" s="64"/>
      <c r="AB401" s="64"/>
      <c r="AC401" s="189"/>
      <c r="AD401" s="259"/>
      <c r="AE401" s="259"/>
      <c r="AF401" s="58"/>
      <c r="AG401" s="30"/>
      <c r="AH401" s="58"/>
      <c r="AI401" s="30"/>
      <c r="AJ401" s="134"/>
      <c r="AK401" s="208"/>
      <c r="AL401" s="290"/>
      <c r="AM401" s="88" t="str">
        <f t="shared" si="34"/>
        <v/>
      </c>
      <c r="AN401" s="123" t="str">
        <f t="shared" si="35"/>
        <v/>
      </c>
      <c r="AO401" s="123" t="str">
        <f t="shared" si="36"/>
        <v/>
      </c>
      <c r="AP401" s="123" t="str">
        <f t="shared" si="37"/>
        <v/>
      </c>
      <c r="AQ401" s="89" t="str">
        <f t="shared" si="38"/>
        <v/>
      </c>
      <c r="AR401" s="39"/>
      <c r="AS401" s="234"/>
      <c r="AT401" s="39"/>
    </row>
    <row r="402" spans="2:46" ht="13.5" customHeight="1" thickBot="1" x14ac:dyDescent="0.2">
      <c r="B402" s="291"/>
      <c r="C402" s="29"/>
      <c r="D402" s="187"/>
      <c r="E402" s="58"/>
      <c r="F402" s="190"/>
      <c r="G402" s="190"/>
      <c r="H402" s="190"/>
      <c r="I402" s="58"/>
      <c r="J402" s="58"/>
      <c r="K402" s="189"/>
      <c r="L402" s="259"/>
      <c r="M402" s="259"/>
      <c r="N402" s="58"/>
      <c r="O402" s="30"/>
      <c r="P402" s="58"/>
      <c r="Q402" s="30"/>
      <c r="R402" s="185"/>
      <c r="S402" s="206"/>
      <c r="T402" s="291"/>
      <c r="U402" s="29"/>
      <c r="V402" s="187"/>
      <c r="W402" s="58"/>
      <c r="X402" s="190"/>
      <c r="Y402" s="190"/>
      <c r="Z402" s="190"/>
      <c r="AA402" s="58"/>
      <c r="AB402" s="58"/>
      <c r="AC402" s="189"/>
      <c r="AD402" s="259"/>
      <c r="AE402" s="259"/>
      <c r="AF402" s="58"/>
      <c r="AG402" s="30"/>
      <c r="AH402" s="58"/>
      <c r="AI402" s="30"/>
      <c r="AJ402" s="185"/>
      <c r="AK402" s="208"/>
      <c r="AL402" s="291"/>
      <c r="AM402" s="124" t="str">
        <f t="shared" si="34"/>
        <v/>
      </c>
      <c r="AN402" s="125" t="str">
        <f t="shared" si="35"/>
        <v/>
      </c>
      <c r="AO402" s="125" t="str">
        <f t="shared" si="36"/>
        <v/>
      </c>
      <c r="AP402" s="125" t="str">
        <f t="shared" si="37"/>
        <v/>
      </c>
      <c r="AQ402" s="126" t="str">
        <f t="shared" si="38"/>
        <v/>
      </c>
      <c r="AR402" s="39"/>
      <c r="AS402" s="234"/>
      <c r="AT402" s="39"/>
    </row>
    <row r="403" spans="2:46" ht="13.5" customHeight="1" x14ac:dyDescent="0.15">
      <c r="B403" s="289" t="s">
        <v>146</v>
      </c>
      <c r="C403" s="27" t="s">
        <v>34</v>
      </c>
      <c r="D403" s="41"/>
      <c r="E403" s="57"/>
      <c r="F403" s="98"/>
      <c r="G403" s="98"/>
      <c r="H403" s="98"/>
      <c r="I403" s="62"/>
      <c r="J403" s="62"/>
      <c r="K403" s="63"/>
      <c r="L403" s="258"/>
      <c r="M403" s="258"/>
      <c r="N403" s="57"/>
      <c r="O403" s="28"/>
      <c r="P403" s="57"/>
      <c r="Q403" s="28"/>
      <c r="R403" s="133"/>
      <c r="S403" s="206"/>
      <c r="T403" s="289" t="s">
        <v>146</v>
      </c>
      <c r="U403" s="27" t="s">
        <v>34</v>
      </c>
      <c r="V403" s="41"/>
      <c r="W403" s="57"/>
      <c r="X403" s="98"/>
      <c r="Y403" s="98"/>
      <c r="Z403" s="98"/>
      <c r="AA403" s="62"/>
      <c r="AB403" s="62"/>
      <c r="AC403" s="63"/>
      <c r="AD403" s="258"/>
      <c r="AE403" s="258"/>
      <c r="AF403" s="57"/>
      <c r="AG403" s="28"/>
      <c r="AH403" s="57"/>
      <c r="AI403" s="28"/>
      <c r="AJ403" s="133"/>
      <c r="AK403" s="208"/>
      <c r="AL403" s="289" t="s">
        <v>146</v>
      </c>
      <c r="AM403" s="121" t="str">
        <f t="shared" si="34"/>
        <v/>
      </c>
      <c r="AN403" s="97" t="str">
        <f t="shared" si="35"/>
        <v/>
      </c>
      <c r="AO403" s="97" t="str">
        <f t="shared" si="36"/>
        <v/>
      </c>
      <c r="AP403" s="97" t="str">
        <f t="shared" si="37"/>
        <v/>
      </c>
      <c r="AQ403" s="122" t="str">
        <f t="shared" si="38"/>
        <v/>
      </c>
      <c r="AR403" s="39"/>
      <c r="AS403" s="234"/>
      <c r="AT403" s="39"/>
    </row>
    <row r="404" spans="2:46" ht="13.5" customHeight="1" x14ac:dyDescent="0.15">
      <c r="B404" s="290"/>
      <c r="C404" s="29" t="s">
        <v>35</v>
      </c>
      <c r="D404" s="187"/>
      <c r="E404" s="58"/>
      <c r="F404" s="188"/>
      <c r="G404" s="188"/>
      <c r="H404" s="188"/>
      <c r="I404" s="64"/>
      <c r="J404" s="64"/>
      <c r="K404" s="189"/>
      <c r="L404" s="259"/>
      <c r="M404" s="259"/>
      <c r="N404" s="58"/>
      <c r="O404" s="30"/>
      <c r="P404" s="58"/>
      <c r="Q404" s="30"/>
      <c r="R404" s="134"/>
      <c r="S404" s="206"/>
      <c r="T404" s="290"/>
      <c r="U404" s="29" t="s">
        <v>35</v>
      </c>
      <c r="V404" s="187"/>
      <c r="W404" s="58"/>
      <c r="X404" s="188"/>
      <c r="Y404" s="188"/>
      <c r="Z404" s="188"/>
      <c r="AA404" s="64"/>
      <c r="AB404" s="64"/>
      <c r="AC404" s="189"/>
      <c r="AD404" s="259"/>
      <c r="AE404" s="259"/>
      <c r="AF404" s="58"/>
      <c r="AG404" s="30"/>
      <c r="AH404" s="58"/>
      <c r="AI404" s="30"/>
      <c r="AJ404" s="134"/>
      <c r="AK404" s="208"/>
      <c r="AL404" s="290"/>
      <c r="AM404" s="88" t="str">
        <f t="shared" si="34"/>
        <v/>
      </c>
      <c r="AN404" s="123" t="str">
        <f t="shared" si="35"/>
        <v/>
      </c>
      <c r="AO404" s="123" t="str">
        <f t="shared" si="36"/>
        <v/>
      </c>
      <c r="AP404" s="123" t="str">
        <f t="shared" si="37"/>
        <v/>
      </c>
      <c r="AQ404" s="89" t="str">
        <f t="shared" si="38"/>
        <v/>
      </c>
      <c r="AR404" s="39"/>
      <c r="AS404" s="234"/>
      <c r="AT404" s="39"/>
    </row>
    <row r="405" spans="2:46" ht="13.5" customHeight="1" x14ac:dyDescent="0.15">
      <c r="B405" s="290"/>
      <c r="C405" s="29" t="s">
        <v>36</v>
      </c>
      <c r="D405" s="187"/>
      <c r="E405" s="58"/>
      <c r="F405" s="188"/>
      <c r="G405" s="188"/>
      <c r="H405" s="188"/>
      <c r="I405" s="64"/>
      <c r="J405" s="64"/>
      <c r="K405" s="189"/>
      <c r="L405" s="259"/>
      <c r="M405" s="259"/>
      <c r="N405" s="58"/>
      <c r="O405" s="30"/>
      <c r="P405" s="58"/>
      <c r="Q405" s="30"/>
      <c r="R405" s="134"/>
      <c r="S405" s="206"/>
      <c r="T405" s="290"/>
      <c r="U405" s="29" t="s">
        <v>36</v>
      </c>
      <c r="V405" s="187"/>
      <c r="W405" s="58"/>
      <c r="X405" s="188"/>
      <c r="Y405" s="188"/>
      <c r="Z405" s="188"/>
      <c r="AA405" s="64"/>
      <c r="AB405" s="64"/>
      <c r="AC405" s="189"/>
      <c r="AD405" s="259"/>
      <c r="AE405" s="259"/>
      <c r="AF405" s="58"/>
      <c r="AG405" s="30"/>
      <c r="AH405" s="58"/>
      <c r="AI405" s="30"/>
      <c r="AJ405" s="134"/>
      <c r="AK405" s="208"/>
      <c r="AL405" s="290"/>
      <c r="AM405" s="88" t="str">
        <f t="shared" si="34"/>
        <v/>
      </c>
      <c r="AN405" s="123" t="str">
        <f t="shared" si="35"/>
        <v/>
      </c>
      <c r="AO405" s="123" t="str">
        <f t="shared" si="36"/>
        <v/>
      </c>
      <c r="AP405" s="123" t="str">
        <f t="shared" si="37"/>
        <v/>
      </c>
      <c r="AQ405" s="89" t="str">
        <f t="shared" si="38"/>
        <v/>
      </c>
      <c r="AR405" s="39"/>
      <c r="AS405" s="234"/>
      <c r="AT405" s="39"/>
    </row>
    <row r="406" spans="2:46" ht="13.5" customHeight="1" x14ac:dyDescent="0.15">
      <c r="B406" s="290"/>
      <c r="C406" s="29" t="s">
        <v>38</v>
      </c>
      <c r="D406" s="187"/>
      <c r="E406" s="58"/>
      <c r="F406" s="188"/>
      <c r="G406" s="188"/>
      <c r="H406" s="188"/>
      <c r="I406" s="64"/>
      <c r="J406" s="64"/>
      <c r="K406" s="189"/>
      <c r="L406" s="259"/>
      <c r="M406" s="259"/>
      <c r="N406" s="58"/>
      <c r="O406" s="30"/>
      <c r="P406" s="58"/>
      <c r="Q406" s="30"/>
      <c r="R406" s="134"/>
      <c r="S406" s="206"/>
      <c r="T406" s="290"/>
      <c r="U406" s="29" t="s">
        <v>38</v>
      </c>
      <c r="V406" s="187"/>
      <c r="W406" s="58"/>
      <c r="X406" s="188"/>
      <c r="Y406" s="188"/>
      <c r="Z406" s="188"/>
      <c r="AA406" s="64"/>
      <c r="AB406" s="64"/>
      <c r="AC406" s="189"/>
      <c r="AD406" s="259"/>
      <c r="AE406" s="259"/>
      <c r="AF406" s="58"/>
      <c r="AG406" s="30"/>
      <c r="AH406" s="58"/>
      <c r="AI406" s="30"/>
      <c r="AJ406" s="134"/>
      <c r="AK406" s="208"/>
      <c r="AL406" s="290"/>
      <c r="AM406" s="88" t="str">
        <f t="shared" si="34"/>
        <v/>
      </c>
      <c r="AN406" s="123" t="str">
        <f t="shared" si="35"/>
        <v/>
      </c>
      <c r="AO406" s="123" t="str">
        <f t="shared" si="36"/>
        <v/>
      </c>
      <c r="AP406" s="123" t="str">
        <f t="shared" si="37"/>
        <v/>
      </c>
      <c r="AQ406" s="89" t="str">
        <f t="shared" si="38"/>
        <v/>
      </c>
      <c r="AR406" s="39"/>
      <c r="AS406" s="234"/>
      <c r="AT406" s="39"/>
    </row>
    <row r="407" spans="2:46" ht="13.5" customHeight="1" thickBot="1" x14ac:dyDescent="0.2">
      <c r="B407" s="291"/>
      <c r="C407" s="29"/>
      <c r="D407" s="187"/>
      <c r="E407" s="58"/>
      <c r="F407" s="190"/>
      <c r="G407" s="190"/>
      <c r="H407" s="190"/>
      <c r="I407" s="58"/>
      <c r="J407" s="58"/>
      <c r="K407" s="189"/>
      <c r="L407" s="259"/>
      <c r="M407" s="259"/>
      <c r="N407" s="58"/>
      <c r="O407" s="30"/>
      <c r="P407" s="58"/>
      <c r="Q407" s="30"/>
      <c r="R407" s="185"/>
      <c r="S407" s="206"/>
      <c r="T407" s="291"/>
      <c r="U407" s="29"/>
      <c r="V407" s="187"/>
      <c r="W407" s="58"/>
      <c r="X407" s="190"/>
      <c r="Y407" s="190"/>
      <c r="Z407" s="190"/>
      <c r="AA407" s="58"/>
      <c r="AB407" s="58"/>
      <c r="AC407" s="189"/>
      <c r="AD407" s="259"/>
      <c r="AE407" s="259"/>
      <c r="AF407" s="58"/>
      <c r="AG407" s="30"/>
      <c r="AH407" s="58"/>
      <c r="AI407" s="30"/>
      <c r="AJ407" s="185"/>
      <c r="AK407" s="208"/>
      <c r="AL407" s="291"/>
      <c r="AM407" s="124" t="str">
        <f t="shared" si="34"/>
        <v/>
      </c>
      <c r="AN407" s="125" t="str">
        <f t="shared" si="35"/>
        <v/>
      </c>
      <c r="AO407" s="125" t="str">
        <f t="shared" si="36"/>
        <v/>
      </c>
      <c r="AP407" s="125" t="str">
        <f t="shared" si="37"/>
        <v/>
      </c>
      <c r="AQ407" s="126" t="str">
        <f t="shared" si="38"/>
        <v/>
      </c>
      <c r="AR407" s="39"/>
      <c r="AS407" s="234"/>
      <c r="AT407" s="39"/>
    </row>
    <row r="408" spans="2:46" ht="13.5" customHeight="1" x14ac:dyDescent="0.15">
      <c r="B408" s="289" t="s">
        <v>147</v>
      </c>
      <c r="C408" s="27" t="s">
        <v>34</v>
      </c>
      <c r="D408" s="41"/>
      <c r="E408" s="57"/>
      <c r="F408" s="98"/>
      <c r="G408" s="98"/>
      <c r="H408" s="98"/>
      <c r="I408" s="62"/>
      <c r="J408" s="62"/>
      <c r="K408" s="63"/>
      <c r="L408" s="258"/>
      <c r="M408" s="258"/>
      <c r="N408" s="57"/>
      <c r="O408" s="28"/>
      <c r="P408" s="57"/>
      <c r="Q408" s="28"/>
      <c r="R408" s="133"/>
      <c r="S408" s="206"/>
      <c r="T408" s="289" t="s">
        <v>147</v>
      </c>
      <c r="U408" s="27" t="s">
        <v>34</v>
      </c>
      <c r="V408" s="41"/>
      <c r="W408" s="57"/>
      <c r="X408" s="98"/>
      <c r="Y408" s="98"/>
      <c r="Z408" s="98"/>
      <c r="AA408" s="62"/>
      <c r="AB408" s="62"/>
      <c r="AC408" s="63"/>
      <c r="AD408" s="258"/>
      <c r="AE408" s="258"/>
      <c r="AF408" s="57"/>
      <c r="AG408" s="28"/>
      <c r="AH408" s="57"/>
      <c r="AI408" s="28"/>
      <c r="AJ408" s="133"/>
      <c r="AK408" s="208"/>
      <c r="AL408" s="289" t="s">
        <v>147</v>
      </c>
      <c r="AM408" s="121" t="str">
        <f t="shared" si="34"/>
        <v/>
      </c>
      <c r="AN408" s="97" t="str">
        <f t="shared" si="35"/>
        <v/>
      </c>
      <c r="AO408" s="97" t="str">
        <f t="shared" si="36"/>
        <v/>
      </c>
      <c r="AP408" s="97" t="str">
        <f t="shared" si="37"/>
        <v/>
      </c>
      <c r="AQ408" s="122" t="str">
        <f t="shared" si="38"/>
        <v/>
      </c>
      <c r="AR408" s="39"/>
      <c r="AS408" s="234"/>
      <c r="AT408" s="39"/>
    </row>
    <row r="409" spans="2:46" ht="13.5" customHeight="1" x14ac:dyDescent="0.15">
      <c r="B409" s="290"/>
      <c r="C409" s="29" t="s">
        <v>35</v>
      </c>
      <c r="D409" s="187"/>
      <c r="E409" s="58"/>
      <c r="F409" s="188"/>
      <c r="G409" s="188"/>
      <c r="H409" s="188"/>
      <c r="I409" s="64"/>
      <c r="J409" s="64"/>
      <c r="K409" s="189"/>
      <c r="L409" s="259"/>
      <c r="M409" s="259"/>
      <c r="N409" s="58"/>
      <c r="O409" s="30"/>
      <c r="P409" s="58"/>
      <c r="Q409" s="30"/>
      <c r="R409" s="134"/>
      <c r="S409" s="206"/>
      <c r="T409" s="290"/>
      <c r="U409" s="29" t="s">
        <v>35</v>
      </c>
      <c r="V409" s="187"/>
      <c r="W409" s="58"/>
      <c r="X409" s="188"/>
      <c r="Y409" s="188"/>
      <c r="Z409" s="188"/>
      <c r="AA409" s="64"/>
      <c r="AB409" s="64"/>
      <c r="AC409" s="189"/>
      <c r="AD409" s="259"/>
      <c r="AE409" s="259"/>
      <c r="AF409" s="58"/>
      <c r="AG409" s="30"/>
      <c r="AH409" s="58"/>
      <c r="AI409" s="30"/>
      <c r="AJ409" s="134"/>
      <c r="AK409" s="208"/>
      <c r="AL409" s="290"/>
      <c r="AM409" s="88" t="str">
        <f t="shared" si="34"/>
        <v/>
      </c>
      <c r="AN409" s="123" t="str">
        <f t="shared" si="35"/>
        <v/>
      </c>
      <c r="AO409" s="123" t="str">
        <f t="shared" si="36"/>
        <v/>
      </c>
      <c r="AP409" s="123" t="str">
        <f t="shared" si="37"/>
        <v/>
      </c>
      <c r="AQ409" s="89" t="str">
        <f t="shared" si="38"/>
        <v/>
      </c>
      <c r="AR409" s="39"/>
      <c r="AS409" s="234"/>
      <c r="AT409" s="39"/>
    </row>
    <row r="410" spans="2:46" ht="13.5" customHeight="1" x14ac:dyDescent="0.15">
      <c r="B410" s="290"/>
      <c r="C410" s="29" t="s">
        <v>36</v>
      </c>
      <c r="D410" s="187"/>
      <c r="E410" s="58"/>
      <c r="F410" s="188"/>
      <c r="G410" s="188"/>
      <c r="H410" s="188"/>
      <c r="I410" s="64"/>
      <c r="J410" s="64"/>
      <c r="K410" s="189"/>
      <c r="L410" s="259"/>
      <c r="M410" s="259"/>
      <c r="N410" s="58"/>
      <c r="O410" s="30"/>
      <c r="P410" s="58"/>
      <c r="Q410" s="30"/>
      <c r="R410" s="134"/>
      <c r="S410" s="206"/>
      <c r="T410" s="290"/>
      <c r="U410" s="29" t="s">
        <v>36</v>
      </c>
      <c r="V410" s="187"/>
      <c r="W410" s="58"/>
      <c r="X410" s="188"/>
      <c r="Y410" s="188"/>
      <c r="Z410" s="188"/>
      <c r="AA410" s="64"/>
      <c r="AB410" s="64"/>
      <c r="AC410" s="189"/>
      <c r="AD410" s="259"/>
      <c r="AE410" s="259"/>
      <c r="AF410" s="58"/>
      <c r="AG410" s="30"/>
      <c r="AH410" s="58"/>
      <c r="AI410" s="30"/>
      <c r="AJ410" s="134"/>
      <c r="AK410" s="208"/>
      <c r="AL410" s="290"/>
      <c r="AM410" s="88" t="str">
        <f t="shared" si="34"/>
        <v/>
      </c>
      <c r="AN410" s="123" t="str">
        <f t="shared" si="35"/>
        <v/>
      </c>
      <c r="AO410" s="123" t="str">
        <f t="shared" si="36"/>
        <v/>
      </c>
      <c r="AP410" s="123" t="str">
        <f t="shared" si="37"/>
        <v/>
      </c>
      <c r="AQ410" s="89" t="str">
        <f t="shared" si="38"/>
        <v/>
      </c>
      <c r="AR410" s="39"/>
      <c r="AS410" s="234"/>
      <c r="AT410" s="39"/>
    </row>
    <row r="411" spans="2:46" ht="13.5" customHeight="1" x14ac:dyDescent="0.15">
      <c r="B411" s="290"/>
      <c r="C411" s="29" t="s">
        <v>38</v>
      </c>
      <c r="D411" s="187"/>
      <c r="E411" s="58"/>
      <c r="F411" s="188"/>
      <c r="G411" s="188"/>
      <c r="H411" s="188"/>
      <c r="I411" s="64"/>
      <c r="J411" s="64"/>
      <c r="K411" s="189"/>
      <c r="L411" s="259"/>
      <c r="M411" s="259"/>
      <c r="N411" s="58"/>
      <c r="O411" s="30"/>
      <c r="P411" s="58"/>
      <c r="Q411" s="30"/>
      <c r="R411" s="134"/>
      <c r="S411" s="206"/>
      <c r="T411" s="290"/>
      <c r="U411" s="29" t="s">
        <v>38</v>
      </c>
      <c r="V411" s="187"/>
      <c r="W411" s="58"/>
      <c r="X411" s="188"/>
      <c r="Y411" s="188"/>
      <c r="Z411" s="188"/>
      <c r="AA411" s="64"/>
      <c r="AB411" s="64"/>
      <c r="AC411" s="189"/>
      <c r="AD411" s="259"/>
      <c r="AE411" s="259"/>
      <c r="AF411" s="58"/>
      <c r="AG411" s="30"/>
      <c r="AH411" s="58"/>
      <c r="AI411" s="30"/>
      <c r="AJ411" s="134"/>
      <c r="AK411" s="208"/>
      <c r="AL411" s="290"/>
      <c r="AM411" s="88" t="str">
        <f t="shared" si="34"/>
        <v/>
      </c>
      <c r="AN411" s="123" t="str">
        <f t="shared" si="35"/>
        <v/>
      </c>
      <c r="AO411" s="123" t="str">
        <f t="shared" si="36"/>
        <v/>
      </c>
      <c r="AP411" s="123" t="str">
        <f t="shared" si="37"/>
        <v/>
      </c>
      <c r="AQ411" s="89" t="str">
        <f t="shared" si="38"/>
        <v/>
      </c>
      <c r="AR411" s="39"/>
      <c r="AS411" s="234"/>
      <c r="AT411" s="39"/>
    </row>
    <row r="412" spans="2:46" ht="13.5" customHeight="1" thickBot="1" x14ac:dyDescent="0.2">
      <c r="B412" s="291"/>
      <c r="C412" s="29"/>
      <c r="D412" s="187"/>
      <c r="E412" s="58"/>
      <c r="F412" s="190"/>
      <c r="G412" s="190"/>
      <c r="H412" s="190"/>
      <c r="I412" s="58"/>
      <c r="J412" s="58"/>
      <c r="K412" s="189"/>
      <c r="L412" s="259"/>
      <c r="M412" s="259"/>
      <c r="N412" s="58"/>
      <c r="O412" s="30"/>
      <c r="P412" s="58"/>
      <c r="Q412" s="30"/>
      <c r="R412" s="185"/>
      <c r="S412" s="206"/>
      <c r="T412" s="291"/>
      <c r="U412" s="29"/>
      <c r="V412" s="187"/>
      <c r="W412" s="58"/>
      <c r="X412" s="190"/>
      <c r="Y412" s="190"/>
      <c r="Z412" s="190"/>
      <c r="AA412" s="58"/>
      <c r="AB412" s="58"/>
      <c r="AC412" s="189"/>
      <c r="AD412" s="259"/>
      <c r="AE412" s="259"/>
      <c r="AF412" s="58"/>
      <c r="AG412" s="30"/>
      <c r="AH412" s="58"/>
      <c r="AI412" s="30"/>
      <c r="AJ412" s="185"/>
      <c r="AK412" s="208"/>
      <c r="AL412" s="291"/>
      <c r="AM412" s="124" t="str">
        <f t="shared" si="34"/>
        <v/>
      </c>
      <c r="AN412" s="125" t="str">
        <f t="shared" si="35"/>
        <v/>
      </c>
      <c r="AO412" s="125" t="str">
        <f t="shared" si="36"/>
        <v/>
      </c>
      <c r="AP412" s="125" t="str">
        <f t="shared" si="37"/>
        <v/>
      </c>
      <c r="AQ412" s="126" t="str">
        <f t="shared" si="38"/>
        <v/>
      </c>
      <c r="AR412" s="39"/>
      <c r="AS412" s="234"/>
      <c r="AT412" s="39"/>
    </row>
    <row r="413" spans="2:46" ht="13.5" customHeight="1" x14ac:dyDescent="0.15">
      <c r="B413" s="289" t="s">
        <v>148</v>
      </c>
      <c r="C413" s="27" t="s">
        <v>34</v>
      </c>
      <c r="D413" s="41"/>
      <c r="E413" s="57"/>
      <c r="F413" s="98"/>
      <c r="G413" s="98"/>
      <c r="H413" s="98"/>
      <c r="I413" s="62"/>
      <c r="J413" s="62"/>
      <c r="K413" s="63"/>
      <c r="L413" s="258"/>
      <c r="M413" s="258"/>
      <c r="N413" s="57"/>
      <c r="O413" s="28"/>
      <c r="P413" s="57"/>
      <c r="Q413" s="28"/>
      <c r="R413" s="133"/>
      <c r="S413" s="206"/>
      <c r="T413" s="289" t="s">
        <v>148</v>
      </c>
      <c r="U413" s="27" t="s">
        <v>34</v>
      </c>
      <c r="V413" s="41"/>
      <c r="W413" s="57"/>
      <c r="X413" s="98"/>
      <c r="Y413" s="98"/>
      <c r="Z413" s="98"/>
      <c r="AA413" s="62"/>
      <c r="AB413" s="62"/>
      <c r="AC413" s="63"/>
      <c r="AD413" s="258"/>
      <c r="AE413" s="258"/>
      <c r="AF413" s="57"/>
      <c r="AG413" s="28"/>
      <c r="AH413" s="57"/>
      <c r="AI413" s="28"/>
      <c r="AJ413" s="133"/>
      <c r="AK413" s="208"/>
      <c r="AL413" s="289" t="s">
        <v>148</v>
      </c>
      <c r="AM413" s="121" t="str">
        <f t="shared" si="34"/>
        <v/>
      </c>
      <c r="AN413" s="97" t="str">
        <f t="shared" si="35"/>
        <v/>
      </c>
      <c r="AO413" s="97" t="str">
        <f t="shared" si="36"/>
        <v/>
      </c>
      <c r="AP413" s="97" t="str">
        <f t="shared" si="37"/>
        <v/>
      </c>
      <c r="AQ413" s="122" t="str">
        <f t="shared" si="38"/>
        <v/>
      </c>
      <c r="AR413" s="39"/>
      <c r="AS413" s="234"/>
      <c r="AT413" s="39"/>
    </row>
    <row r="414" spans="2:46" ht="13.5" customHeight="1" x14ac:dyDescent="0.15">
      <c r="B414" s="290"/>
      <c r="C414" s="29" t="s">
        <v>35</v>
      </c>
      <c r="D414" s="187"/>
      <c r="E414" s="58"/>
      <c r="F414" s="188"/>
      <c r="G414" s="188"/>
      <c r="H414" s="188"/>
      <c r="I414" s="64"/>
      <c r="J414" s="64"/>
      <c r="K414" s="189"/>
      <c r="L414" s="259"/>
      <c r="M414" s="259"/>
      <c r="N414" s="58"/>
      <c r="O414" s="30"/>
      <c r="P414" s="58"/>
      <c r="Q414" s="30"/>
      <c r="R414" s="134"/>
      <c r="S414" s="206"/>
      <c r="T414" s="290"/>
      <c r="U414" s="29" t="s">
        <v>35</v>
      </c>
      <c r="V414" s="187"/>
      <c r="W414" s="58"/>
      <c r="X414" s="188"/>
      <c r="Y414" s="188"/>
      <c r="Z414" s="188"/>
      <c r="AA414" s="64"/>
      <c r="AB414" s="64"/>
      <c r="AC414" s="189"/>
      <c r="AD414" s="259"/>
      <c r="AE414" s="259"/>
      <c r="AF414" s="58"/>
      <c r="AG414" s="30"/>
      <c r="AH414" s="58"/>
      <c r="AI414" s="30"/>
      <c r="AJ414" s="134"/>
      <c r="AK414" s="208"/>
      <c r="AL414" s="290"/>
      <c r="AM414" s="88" t="str">
        <f t="shared" si="34"/>
        <v/>
      </c>
      <c r="AN414" s="123" t="str">
        <f t="shared" si="35"/>
        <v/>
      </c>
      <c r="AO414" s="123" t="str">
        <f t="shared" si="36"/>
        <v/>
      </c>
      <c r="AP414" s="123" t="str">
        <f t="shared" si="37"/>
        <v/>
      </c>
      <c r="AQ414" s="89" t="str">
        <f t="shared" si="38"/>
        <v/>
      </c>
      <c r="AR414" s="39"/>
      <c r="AS414" s="234"/>
      <c r="AT414" s="39"/>
    </row>
    <row r="415" spans="2:46" ht="13.5" customHeight="1" x14ac:dyDescent="0.15">
      <c r="B415" s="290"/>
      <c r="C415" s="29" t="s">
        <v>36</v>
      </c>
      <c r="D415" s="187"/>
      <c r="E415" s="58"/>
      <c r="F415" s="188"/>
      <c r="G415" s="188"/>
      <c r="H415" s="188"/>
      <c r="I415" s="64"/>
      <c r="J415" s="64"/>
      <c r="K415" s="189"/>
      <c r="L415" s="259"/>
      <c r="M415" s="259"/>
      <c r="N415" s="58"/>
      <c r="O415" s="30"/>
      <c r="P415" s="58"/>
      <c r="Q415" s="30"/>
      <c r="R415" s="134"/>
      <c r="S415" s="206"/>
      <c r="T415" s="290"/>
      <c r="U415" s="29" t="s">
        <v>36</v>
      </c>
      <c r="V415" s="187"/>
      <c r="W415" s="58"/>
      <c r="X415" s="188"/>
      <c r="Y415" s="188"/>
      <c r="Z415" s="188"/>
      <c r="AA415" s="64"/>
      <c r="AB415" s="64"/>
      <c r="AC415" s="189"/>
      <c r="AD415" s="259"/>
      <c r="AE415" s="259"/>
      <c r="AF415" s="58"/>
      <c r="AG415" s="30"/>
      <c r="AH415" s="58"/>
      <c r="AI415" s="30"/>
      <c r="AJ415" s="134"/>
      <c r="AK415" s="208"/>
      <c r="AL415" s="290"/>
      <c r="AM415" s="88" t="str">
        <f t="shared" si="34"/>
        <v/>
      </c>
      <c r="AN415" s="123" t="str">
        <f t="shared" si="35"/>
        <v/>
      </c>
      <c r="AO415" s="123" t="str">
        <f t="shared" si="36"/>
        <v/>
      </c>
      <c r="AP415" s="123" t="str">
        <f t="shared" si="37"/>
        <v/>
      </c>
      <c r="AQ415" s="89" t="str">
        <f t="shared" si="38"/>
        <v/>
      </c>
      <c r="AR415" s="39"/>
      <c r="AS415" s="234"/>
      <c r="AT415" s="39"/>
    </row>
    <row r="416" spans="2:46" ht="13.5" customHeight="1" x14ac:dyDescent="0.15">
      <c r="B416" s="290"/>
      <c r="C416" s="29" t="s">
        <v>38</v>
      </c>
      <c r="D416" s="187"/>
      <c r="E416" s="58"/>
      <c r="F416" s="188"/>
      <c r="G416" s="188"/>
      <c r="H416" s="188"/>
      <c r="I416" s="64"/>
      <c r="J416" s="64"/>
      <c r="K416" s="189"/>
      <c r="L416" s="259"/>
      <c r="M416" s="259"/>
      <c r="N416" s="58"/>
      <c r="O416" s="30"/>
      <c r="P416" s="58"/>
      <c r="Q416" s="30"/>
      <c r="R416" s="134"/>
      <c r="S416" s="206"/>
      <c r="T416" s="290"/>
      <c r="U416" s="29" t="s">
        <v>38</v>
      </c>
      <c r="V416" s="187"/>
      <c r="W416" s="58"/>
      <c r="X416" s="188"/>
      <c r="Y416" s="188"/>
      <c r="Z416" s="188"/>
      <c r="AA416" s="64"/>
      <c r="AB416" s="64"/>
      <c r="AC416" s="189"/>
      <c r="AD416" s="259"/>
      <c r="AE416" s="259"/>
      <c r="AF416" s="58"/>
      <c r="AG416" s="30"/>
      <c r="AH416" s="58"/>
      <c r="AI416" s="30"/>
      <c r="AJ416" s="134"/>
      <c r="AK416" s="208"/>
      <c r="AL416" s="290"/>
      <c r="AM416" s="88" t="str">
        <f t="shared" si="34"/>
        <v/>
      </c>
      <c r="AN416" s="123" t="str">
        <f t="shared" si="35"/>
        <v/>
      </c>
      <c r="AO416" s="123" t="str">
        <f t="shared" si="36"/>
        <v/>
      </c>
      <c r="AP416" s="123" t="str">
        <f t="shared" si="37"/>
        <v/>
      </c>
      <c r="AQ416" s="89" t="str">
        <f t="shared" si="38"/>
        <v/>
      </c>
      <c r="AR416" s="39"/>
      <c r="AS416" s="234"/>
      <c r="AT416" s="39"/>
    </row>
    <row r="417" spans="2:46" ht="13.5" customHeight="1" thickBot="1" x14ac:dyDescent="0.2">
      <c r="B417" s="291"/>
      <c r="C417" s="29"/>
      <c r="D417" s="187"/>
      <c r="E417" s="58"/>
      <c r="F417" s="190"/>
      <c r="G417" s="190"/>
      <c r="H417" s="190"/>
      <c r="I417" s="58"/>
      <c r="J417" s="58"/>
      <c r="K417" s="189"/>
      <c r="L417" s="259"/>
      <c r="M417" s="259"/>
      <c r="N417" s="58"/>
      <c r="O417" s="30"/>
      <c r="P417" s="58"/>
      <c r="Q417" s="30"/>
      <c r="R417" s="185"/>
      <c r="S417" s="206"/>
      <c r="T417" s="291"/>
      <c r="U417" s="29"/>
      <c r="V417" s="187"/>
      <c r="W417" s="58"/>
      <c r="X417" s="190"/>
      <c r="Y417" s="190"/>
      <c r="Z417" s="190"/>
      <c r="AA417" s="58"/>
      <c r="AB417" s="58"/>
      <c r="AC417" s="189"/>
      <c r="AD417" s="259"/>
      <c r="AE417" s="259"/>
      <c r="AF417" s="58"/>
      <c r="AG417" s="30"/>
      <c r="AH417" s="58"/>
      <c r="AI417" s="30"/>
      <c r="AJ417" s="185"/>
      <c r="AK417" s="208"/>
      <c r="AL417" s="291"/>
      <c r="AM417" s="124" t="str">
        <f t="shared" ref="AM417:AM480" si="39">IF(OR(X417="",F417=""),"",X417-F417)</f>
        <v/>
      </c>
      <c r="AN417" s="125" t="str">
        <f t="shared" ref="AN417:AN480" si="40">IF(OR(Y417="",G417=""),"",Y417-G417)</f>
        <v/>
      </c>
      <c r="AO417" s="125" t="str">
        <f t="shared" ref="AO417:AO480" si="41">IF(OR(Z417="",H417=""),"",Z417-H417)</f>
        <v/>
      </c>
      <c r="AP417" s="125" t="str">
        <f t="shared" ref="AP417:AP480" si="42">IF(OR(AA417="",I417=""),"",AA417-I417)</f>
        <v/>
      </c>
      <c r="AQ417" s="126" t="str">
        <f t="shared" ref="AQ417:AQ480" si="43">IF(OR(AB417="",J417=""),"",AB417-J417)</f>
        <v/>
      </c>
      <c r="AR417" s="39"/>
      <c r="AS417" s="234"/>
      <c r="AT417" s="39"/>
    </row>
    <row r="418" spans="2:46" ht="13.5" customHeight="1" x14ac:dyDescent="0.15">
      <c r="B418" s="289" t="s">
        <v>149</v>
      </c>
      <c r="C418" s="27" t="s">
        <v>34</v>
      </c>
      <c r="D418" s="41"/>
      <c r="E418" s="57"/>
      <c r="F418" s="98"/>
      <c r="G418" s="98"/>
      <c r="H418" s="98"/>
      <c r="I418" s="62"/>
      <c r="J418" s="62"/>
      <c r="K418" s="63"/>
      <c r="L418" s="258"/>
      <c r="M418" s="258"/>
      <c r="N418" s="57"/>
      <c r="O418" s="28"/>
      <c r="P418" s="57"/>
      <c r="Q418" s="28"/>
      <c r="R418" s="133"/>
      <c r="S418" s="206"/>
      <c r="T418" s="289" t="s">
        <v>149</v>
      </c>
      <c r="U418" s="27" t="s">
        <v>34</v>
      </c>
      <c r="V418" s="41"/>
      <c r="W418" s="57"/>
      <c r="X418" s="98"/>
      <c r="Y418" s="98"/>
      <c r="Z418" s="98"/>
      <c r="AA418" s="62"/>
      <c r="AB418" s="62"/>
      <c r="AC418" s="63"/>
      <c r="AD418" s="258"/>
      <c r="AE418" s="258"/>
      <c r="AF418" s="57"/>
      <c r="AG418" s="28"/>
      <c r="AH418" s="57"/>
      <c r="AI418" s="28"/>
      <c r="AJ418" s="133"/>
      <c r="AK418" s="208"/>
      <c r="AL418" s="289" t="s">
        <v>149</v>
      </c>
      <c r="AM418" s="121" t="str">
        <f t="shared" si="39"/>
        <v/>
      </c>
      <c r="AN418" s="97" t="str">
        <f t="shared" si="40"/>
        <v/>
      </c>
      <c r="AO418" s="97" t="str">
        <f t="shared" si="41"/>
        <v/>
      </c>
      <c r="AP418" s="97" t="str">
        <f t="shared" si="42"/>
        <v/>
      </c>
      <c r="AQ418" s="122" t="str">
        <f t="shared" si="43"/>
        <v/>
      </c>
      <c r="AR418" s="39"/>
      <c r="AS418" s="234"/>
      <c r="AT418" s="39"/>
    </row>
    <row r="419" spans="2:46" ht="13.5" customHeight="1" x14ac:dyDescent="0.15">
      <c r="B419" s="290"/>
      <c r="C419" s="29" t="s">
        <v>35</v>
      </c>
      <c r="D419" s="187"/>
      <c r="E419" s="58"/>
      <c r="F419" s="188"/>
      <c r="G419" s="188"/>
      <c r="H419" s="188"/>
      <c r="I419" s="64"/>
      <c r="J419" s="64"/>
      <c r="K419" s="189"/>
      <c r="L419" s="259"/>
      <c r="M419" s="259"/>
      <c r="N419" s="58"/>
      <c r="O419" s="30"/>
      <c r="P419" s="58"/>
      <c r="Q419" s="30"/>
      <c r="R419" s="134"/>
      <c r="S419" s="206"/>
      <c r="T419" s="290"/>
      <c r="U419" s="29" t="s">
        <v>35</v>
      </c>
      <c r="V419" s="187"/>
      <c r="W419" s="58"/>
      <c r="X419" s="188"/>
      <c r="Y419" s="188"/>
      <c r="Z419" s="188"/>
      <c r="AA419" s="64"/>
      <c r="AB419" s="64"/>
      <c r="AC419" s="189"/>
      <c r="AD419" s="259"/>
      <c r="AE419" s="259"/>
      <c r="AF419" s="58"/>
      <c r="AG419" s="30"/>
      <c r="AH419" s="58"/>
      <c r="AI419" s="30"/>
      <c r="AJ419" s="134"/>
      <c r="AK419" s="208"/>
      <c r="AL419" s="290"/>
      <c r="AM419" s="88" t="str">
        <f t="shared" si="39"/>
        <v/>
      </c>
      <c r="AN419" s="123" t="str">
        <f t="shared" si="40"/>
        <v/>
      </c>
      <c r="AO419" s="123" t="str">
        <f t="shared" si="41"/>
        <v/>
      </c>
      <c r="AP419" s="123" t="str">
        <f t="shared" si="42"/>
        <v/>
      </c>
      <c r="AQ419" s="89" t="str">
        <f t="shared" si="43"/>
        <v/>
      </c>
      <c r="AR419" s="39"/>
      <c r="AS419" s="234"/>
      <c r="AT419" s="39"/>
    </row>
    <row r="420" spans="2:46" ht="13.5" customHeight="1" x14ac:dyDescent="0.15">
      <c r="B420" s="290"/>
      <c r="C420" s="29" t="s">
        <v>36</v>
      </c>
      <c r="D420" s="187"/>
      <c r="E420" s="58"/>
      <c r="F420" s="188"/>
      <c r="G420" s="188"/>
      <c r="H420" s="188"/>
      <c r="I420" s="64"/>
      <c r="J420" s="64"/>
      <c r="K420" s="189"/>
      <c r="L420" s="259"/>
      <c r="M420" s="259"/>
      <c r="N420" s="58"/>
      <c r="O420" s="30"/>
      <c r="P420" s="58"/>
      <c r="Q420" s="30"/>
      <c r="R420" s="134"/>
      <c r="S420" s="206"/>
      <c r="T420" s="290"/>
      <c r="U420" s="29" t="s">
        <v>36</v>
      </c>
      <c r="V420" s="187"/>
      <c r="W420" s="58"/>
      <c r="X420" s="188"/>
      <c r="Y420" s="188"/>
      <c r="Z420" s="188"/>
      <c r="AA420" s="64"/>
      <c r="AB420" s="64"/>
      <c r="AC420" s="189"/>
      <c r="AD420" s="259"/>
      <c r="AE420" s="259"/>
      <c r="AF420" s="58"/>
      <c r="AG420" s="30"/>
      <c r="AH420" s="58"/>
      <c r="AI420" s="30"/>
      <c r="AJ420" s="134"/>
      <c r="AK420" s="208"/>
      <c r="AL420" s="290"/>
      <c r="AM420" s="88" t="str">
        <f t="shared" si="39"/>
        <v/>
      </c>
      <c r="AN420" s="123" t="str">
        <f t="shared" si="40"/>
        <v/>
      </c>
      <c r="AO420" s="123" t="str">
        <f t="shared" si="41"/>
        <v/>
      </c>
      <c r="AP420" s="123" t="str">
        <f t="shared" si="42"/>
        <v/>
      </c>
      <c r="AQ420" s="89" t="str">
        <f t="shared" si="43"/>
        <v/>
      </c>
      <c r="AR420" s="39"/>
      <c r="AS420" s="234"/>
      <c r="AT420" s="39"/>
    </row>
    <row r="421" spans="2:46" ht="13.5" customHeight="1" x14ac:dyDescent="0.15">
      <c r="B421" s="290"/>
      <c r="C421" s="29" t="s">
        <v>38</v>
      </c>
      <c r="D421" s="187"/>
      <c r="E421" s="58"/>
      <c r="F421" s="188"/>
      <c r="G421" s="188"/>
      <c r="H421" s="188"/>
      <c r="I421" s="64"/>
      <c r="J421" s="64"/>
      <c r="K421" s="189"/>
      <c r="L421" s="259"/>
      <c r="M421" s="259"/>
      <c r="N421" s="58"/>
      <c r="O421" s="30"/>
      <c r="P421" s="58"/>
      <c r="Q421" s="30"/>
      <c r="R421" s="134"/>
      <c r="S421" s="206"/>
      <c r="T421" s="290"/>
      <c r="U421" s="29" t="s">
        <v>38</v>
      </c>
      <c r="V421" s="187"/>
      <c r="W421" s="58"/>
      <c r="X421" s="188"/>
      <c r="Y421" s="188"/>
      <c r="Z421" s="188"/>
      <c r="AA421" s="64"/>
      <c r="AB421" s="64"/>
      <c r="AC421" s="189"/>
      <c r="AD421" s="259"/>
      <c r="AE421" s="259"/>
      <c r="AF421" s="58"/>
      <c r="AG421" s="30"/>
      <c r="AH421" s="58"/>
      <c r="AI421" s="30"/>
      <c r="AJ421" s="134"/>
      <c r="AK421" s="208"/>
      <c r="AL421" s="290"/>
      <c r="AM421" s="88" t="str">
        <f t="shared" si="39"/>
        <v/>
      </c>
      <c r="AN421" s="123" t="str">
        <f t="shared" si="40"/>
        <v/>
      </c>
      <c r="AO421" s="123" t="str">
        <f t="shared" si="41"/>
        <v/>
      </c>
      <c r="AP421" s="123" t="str">
        <f t="shared" si="42"/>
        <v/>
      </c>
      <c r="AQ421" s="89" t="str">
        <f t="shared" si="43"/>
        <v/>
      </c>
      <c r="AR421" s="39"/>
      <c r="AS421" s="234"/>
      <c r="AT421" s="39"/>
    </row>
    <row r="422" spans="2:46" ht="13.5" customHeight="1" thickBot="1" x14ac:dyDescent="0.2">
      <c r="B422" s="291"/>
      <c r="C422" s="29"/>
      <c r="D422" s="187"/>
      <c r="E422" s="58"/>
      <c r="F422" s="190"/>
      <c r="G422" s="190"/>
      <c r="H422" s="190"/>
      <c r="I422" s="58"/>
      <c r="J422" s="58"/>
      <c r="K422" s="189"/>
      <c r="L422" s="259"/>
      <c r="M422" s="259"/>
      <c r="N422" s="58"/>
      <c r="O422" s="30"/>
      <c r="P422" s="58"/>
      <c r="Q422" s="30"/>
      <c r="R422" s="185"/>
      <c r="S422" s="206"/>
      <c r="T422" s="291"/>
      <c r="U422" s="29"/>
      <c r="V422" s="187"/>
      <c r="W422" s="58"/>
      <c r="X422" s="190"/>
      <c r="Y422" s="190"/>
      <c r="Z422" s="190"/>
      <c r="AA422" s="58"/>
      <c r="AB422" s="58"/>
      <c r="AC422" s="189"/>
      <c r="AD422" s="259"/>
      <c r="AE422" s="259"/>
      <c r="AF422" s="58"/>
      <c r="AG422" s="30"/>
      <c r="AH422" s="58"/>
      <c r="AI422" s="30"/>
      <c r="AJ422" s="185"/>
      <c r="AK422" s="208"/>
      <c r="AL422" s="291"/>
      <c r="AM422" s="124" t="str">
        <f t="shared" si="39"/>
        <v/>
      </c>
      <c r="AN422" s="125" t="str">
        <f t="shared" si="40"/>
        <v/>
      </c>
      <c r="AO422" s="125" t="str">
        <f t="shared" si="41"/>
        <v/>
      </c>
      <c r="AP422" s="125" t="str">
        <f t="shared" si="42"/>
        <v/>
      </c>
      <c r="AQ422" s="126" t="str">
        <f t="shared" si="43"/>
        <v/>
      </c>
      <c r="AR422" s="39"/>
      <c r="AS422" s="234"/>
      <c r="AT422" s="39"/>
    </row>
    <row r="423" spans="2:46" ht="13.5" customHeight="1" x14ac:dyDescent="0.15">
      <c r="B423" s="289" t="s">
        <v>150</v>
      </c>
      <c r="C423" s="27" t="s">
        <v>34</v>
      </c>
      <c r="D423" s="41"/>
      <c r="E423" s="57"/>
      <c r="F423" s="98"/>
      <c r="G423" s="98"/>
      <c r="H423" s="98"/>
      <c r="I423" s="62"/>
      <c r="J423" s="62"/>
      <c r="K423" s="63"/>
      <c r="L423" s="258"/>
      <c r="M423" s="258"/>
      <c r="N423" s="57"/>
      <c r="O423" s="28"/>
      <c r="P423" s="57"/>
      <c r="Q423" s="28"/>
      <c r="R423" s="133"/>
      <c r="S423" s="206"/>
      <c r="T423" s="289" t="s">
        <v>150</v>
      </c>
      <c r="U423" s="27" t="s">
        <v>34</v>
      </c>
      <c r="V423" s="41"/>
      <c r="W423" s="57"/>
      <c r="X423" s="98"/>
      <c r="Y423" s="98"/>
      <c r="Z423" s="98"/>
      <c r="AA423" s="62"/>
      <c r="AB423" s="62"/>
      <c r="AC423" s="63"/>
      <c r="AD423" s="258"/>
      <c r="AE423" s="258"/>
      <c r="AF423" s="57"/>
      <c r="AG423" s="28"/>
      <c r="AH423" s="57"/>
      <c r="AI423" s="28"/>
      <c r="AJ423" s="133"/>
      <c r="AK423" s="208"/>
      <c r="AL423" s="289" t="s">
        <v>150</v>
      </c>
      <c r="AM423" s="121" t="str">
        <f t="shared" si="39"/>
        <v/>
      </c>
      <c r="AN423" s="97" t="str">
        <f t="shared" si="40"/>
        <v/>
      </c>
      <c r="AO423" s="97" t="str">
        <f t="shared" si="41"/>
        <v/>
      </c>
      <c r="AP423" s="97" t="str">
        <f t="shared" si="42"/>
        <v/>
      </c>
      <c r="AQ423" s="122" t="str">
        <f t="shared" si="43"/>
        <v/>
      </c>
      <c r="AR423" s="39"/>
      <c r="AS423" s="234"/>
      <c r="AT423" s="39"/>
    </row>
    <row r="424" spans="2:46" ht="13.5" customHeight="1" x14ac:dyDescent="0.15">
      <c r="B424" s="290"/>
      <c r="C424" s="29" t="s">
        <v>35</v>
      </c>
      <c r="D424" s="187"/>
      <c r="E424" s="58"/>
      <c r="F424" s="188"/>
      <c r="G424" s="188"/>
      <c r="H424" s="188"/>
      <c r="I424" s="64"/>
      <c r="J424" s="64"/>
      <c r="K424" s="189"/>
      <c r="L424" s="259"/>
      <c r="M424" s="259"/>
      <c r="N424" s="58"/>
      <c r="O424" s="30"/>
      <c r="P424" s="58"/>
      <c r="Q424" s="30"/>
      <c r="R424" s="134"/>
      <c r="S424" s="206"/>
      <c r="T424" s="290"/>
      <c r="U424" s="29" t="s">
        <v>35</v>
      </c>
      <c r="V424" s="187"/>
      <c r="W424" s="58"/>
      <c r="X424" s="188"/>
      <c r="Y424" s="188"/>
      <c r="Z424" s="188"/>
      <c r="AA424" s="64"/>
      <c r="AB424" s="64"/>
      <c r="AC424" s="189"/>
      <c r="AD424" s="259"/>
      <c r="AE424" s="259"/>
      <c r="AF424" s="58"/>
      <c r="AG424" s="30"/>
      <c r="AH424" s="58"/>
      <c r="AI424" s="30"/>
      <c r="AJ424" s="134"/>
      <c r="AK424" s="208"/>
      <c r="AL424" s="290"/>
      <c r="AM424" s="88" t="str">
        <f t="shared" si="39"/>
        <v/>
      </c>
      <c r="AN424" s="123" t="str">
        <f t="shared" si="40"/>
        <v/>
      </c>
      <c r="AO424" s="123" t="str">
        <f t="shared" si="41"/>
        <v/>
      </c>
      <c r="AP424" s="123" t="str">
        <f t="shared" si="42"/>
        <v/>
      </c>
      <c r="AQ424" s="89" t="str">
        <f t="shared" si="43"/>
        <v/>
      </c>
      <c r="AR424" s="39"/>
      <c r="AS424" s="234"/>
      <c r="AT424" s="39"/>
    </row>
    <row r="425" spans="2:46" ht="13.5" customHeight="1" x14ac:dyDescent="0.15">
      <c r="B425" s="290"/>
      <c r="C425" s="29" t="s">
        <v>36</v>
      </c>
      <c r="D425" s="187"/>
      <c r="E425" s="58"/>
      <c r="F425" s="188"/>
      <c r="G425" s="188"/>
      <c r="H425" s="188"/>
      <c r="I425" s="64"/>
      <c r="J425" s="64"/>
      <c r="K425" s="189"/>
      <c r="L425" s="259"/>
      <c r="M425" s="259"/>
      <c r="N425" s="58"/>
      <c r="O425" s="30"/>
      <c r="P425" s="58"/>
      <c r="Q425" s="30"/>
      <c r="R425" s="134"/>
      <c r="S425" s="206"/>
      <c r="T425" s="290"/>
      <c r="U425" s="29" t="s">
        <v>36</v>
      </c>
      <c r="V425" s="187"/>
      <c r="W425" s="58"/>
      <c r="X425" s="188"/>
      <c r="Y425" s="188"/>
      <c r="Z425" s="188"/>
      <c r="AA425" s="64"/>
      <c r="AB425" s="64"/>
      <c r="AC425" s="189"/>
      <c r="AD425" s="259"/>
      <c r="AE425" s="259"/>
      <c r="AF425" s="58"/>
      <c r="AG425" s="30"/>
      <c r="AH425" s="58"/>
      <c r="AI425" s="30"/>
      <c r="AJ425" s="134"/>
      <c r="AK425" s="208"/>
      <c r="AL425" s="290"/>
      <c r="AM425" s="88" t="str">
        <f t="shared" si="39"/>
        <v/>
      </c>
      <c r="AN425" s="123" t="str">
        <f t="shared" si="40"/>
        <v/>
      </c>
      <c r="AO425" s="123" t="str">
        <f t="shared" si="41"/>
        <v/>
      </c>
      <c r="AP425" s="123" t="str">
        <f t="shared" si="42"/>
        <v/>
      </c>
      <c r="AQ425" s="89" t="str">
        <f t="shared" si="43"/>
        <v/>
      </c>
      <c r="AR425" s="39"/>
      <c r="AS425" s="234"/>
      <c r="AT425" s="39"/>
    </row>
    <row r="426" spans="2:46" ht="13.5" customHeight="1" x14ac:dyDescent="0.15">
      <c r="B426" s="290"/>
      <c r="C426" s="29" t="s">
        <v>38</v>
      </c>
      <c r="D426" s="187"/>
      <c r="E426" s="58"/>
      <c r="F426" s="188"/>
      <c r="G426" s="188"/>
      <c r="H426" s="188"/>
      <c r="I426" s="64"/>
      <c r="J426" s="64"/>
      <c r="K426" s="189"/>
      <c r="L426" s="259"/>
      <c r="M426" s="259"/>
      <c r="N426" s="58"/>
      <c r="O426" s="30"/>
      <c r="P426" s="58"/>
      <c r="Q426" s="30"/>
      <c r="R426" s="134"/>
      <c r="S426" s="206"/>
      <c r="T426" s="290"/>
      <c r="U426" s="29" t="s">
        <v>38</v>
      </c>
      <c r="V426" s="187"/>
      <c r="W426" s="58"/>
      <c r="X426" s="188"/>
      <c r="Y426" s="188"/>
      <c r="Z426" s="188"/>
      <c r="AA426" s="64"/>
      <c r="AB426" s="64"/>
      <c r="AC426" s="189"/>
      <c r="AD426" s="259"/>
      <c r="AE426" s="259"/>
      <c r="AF426" s="58"/>
      <c r="AG426" s="30"/>
      <c r="AH426" s="58"/>
      <c r="AI426" s="30"/>
      <c r="AJ426" s="134"/>
      <c r="AK426" s="208"/>
      <c r="AL426" s="290"/>
      <c r="AM426" s="88" t="str">
        <f t="shared" si="39"/>
        <v/>
      </c>
      <c r="AN426" s="123" t="str">
        <f t="shared" si="40"/>
        <v/>
      </c>
      <c r="AO426" s="123" t="str">
        <f t="shared" si="41"/>
        <v/>
      </c>
      <c r="AP426" s="123" t="str">
        <f t="shared" si="42"/>
        <v/>
      </c>
      <c r="AQ426" s="89" t="str">
        <f t="shared" si="43"/>
        <v/>
      </c>
      <c r="AR426" s="39"/>
      <c r="AS426" s="234"/>
      <c r="AT426" s="39"/>
    </row>
    <row r="427" spans="2:46" ht="13.5" customHeight="1" thickBot="1" x14ac:dyDescent="0.2">
      <c r="B427" s="291"/>
      <c r="C427" s="29"/>
      <c r="D427" s="187"/>
      <c r="E427" s="58"/>
      <c r="F427" s="190"/>
      <c r="G427" s="190"/>
      <c r="H427" s="190"/>
      <c r="I427" s="58"/>
      <c r="J427" s="58"/>
      <c r="K427" s="189"/>
      <c r="L427" s="259"/>
      <c r="M427" s="259"/>
      <c r="N427" s="58"/>
      <c r="O427" s="30"/>
      <c r="P427" s="58"/>
      <c r="Q427" s="30"/>
      <c r="R427" s="185"/>
      <c r="S427" s="206"/>
      <c r="T427" s="291"/>
      <c r="U427" s="29"/>
      <c r="V427" s="187"/>
      <c r="W427" s="58"/>
      <c r="X427" s="190"/>
      <c r="Y427" s="190"/>
      <c r="Z427" s="190"/>
      <c r="AA427" s="58"/>
      <c r="AB427" s="58"/>
      <c r="AC427" s="189"/>
      <c r="AD427" s="259"/>
      <c r="AE427" s="259"/>
      <c r="AF427" s="58"/>
      <c r="AG427" s="30"/>
      <c r="AH427" s="58"/>
      <c r="AI427" s="30"/>
      <c r="AJ427" s="185"/>
      <c r="AK427" s="208"/>
      <c r="AL427" s="291"/>
      <c r="AM427" s="124" t="str">
        <f t="shared" si="39"/>
        <v/>
      </c>
      <c r="AN427" s="125" t="str">
        <f t="shared" si="40"/>
        <v/>
      </c>
      <c r="AO427" s="125" t="str">
        <f t="shared" si="41"/>
        <v/>
      </c>
      <c r="AP427" s="125" t="str">
        <f t="shared" si="42"/>
        <v/>
      </c>
      <c r="AQ427" s="126" t="str">
        <f t="shared" si="43"/>
        <v/>
      </c>
      <c r="AR427" s="39"/>
      <c r="AS427" s="234"/>
      <c r="AT427" s="39"/>
    </row>
    <row r="428" spans="2:46" ht="13.5" customHeight="1" x14ac:dyDescent="0.15">
      <c r="B428" s="289" t="s">
        <v>151</v>
      </c>
      <c r="C428" s="27" t="s">
        <v>34</v>
      </c>
      <c r="D428" s="41"/>
      <c r="E428" s="57"/>
      <c r="F428" s="98"/>
      <c r="G428" s="98"/>
      <c r="H428" s="98"/>
      <c r="I428" s="62"/>
      <c r="J428" s="62"/>
      <c r="K428" s="63"/>
      <c r="L428" s="258"/>
      <c r="M428" s="258"/>
      <c r="N428" s="57"/>
      <c r="O428" s="28"/>
      <c r="P428" s="57"/>
      <c r="Q428" s="28"/>
      <c r="R428" s="133"/>
      <c r="S428" s="206"/>
      <c r="T428" s="289" t="s">
        <v>151</v>
      </c>
      <c r="U428" s="27" t="s">
        <v>34</v>
      </c>
      <c r="V428" s="41"/>
      <c r="W428" s="57"/>
      <c r="X428" s="98"/>
      <c r="Y428" s="98"/>
      <c r="Z428" s="98"/>
      <c r="AA428" s="62"/>
      <c r="AB428" s="62"/>
      <c r="AC428" s="63"/>
      <c r="AD428" s="258"/>
      <c r="AE428" s="258"/>
      <c r="AF428" s="57"/>
      <c r="AG428" s="28"/>
      <c r="AH428" s="57"/>
      <c r="AI428" s="28"/>
      <c r="AJ428" s="133"/>
      <c r="AK428" s="208"/>
      <c r="AL428" s="289" t="s">
        <v>151</v>
      </c>
      <c r="AM428" s="121" t="str">
        <f t="shared" si="39"/>
        <v/>
      </c>
      <c r="AN428" s="97" t="str">
        <f t="shared" si="40"/>
        <v/>
      </c>
      <c r="AO428" s="97" t="str">
        <f t="shared" si="41"/>
        <v/>
      </c>
      <c r="AP428" s="97" t="str">
        <f t="shared" si="42"/>
        <v/>
      </c>
      <c r="AQ428" s="122" t="str">
        <f t="shared" si="43"/>
        <v/>
      </c>
      <c r="AR428" s="39"/>
      <c r="AS428" s="234"/>
      <c r="AT428" s="39"/>
    </row>
    <row r="429" spans="2:46" ht="13.5" customHeight="1" x14ac:dyDescent="0.15">
      <c r="B429" s="290"/>
      <c r="C429" s="29" t="s">
        <v>35</v>
      </c>
      <c r="D429" s="187"/>
      <c r="E429" s="58"/>
      <c r="F429" s="188"/>
      <c r="G429" s="188"/>
      <c r="H429" s="188"/>
      <c r="I429" s="64"/>
      <c r="J429" s="64"/>
      <c r="K429" s="189"/>
      <c r="L429" s="259"/>
      <c r="M429" s="259"/>
      <c r="N429" s="58"/>
      <c r="O429" s="30"/>
      <c r="P429" s="58"/>
      <c r="Q429" s="30"/>
      <c r="R429" s="134"/>
      <c r="S429" s="206"/>
      <c r="T429" s="290"/>
      <c r="U429" s="29" t="s">
        <v>35</v>
      </c>
      <c r="V429" s="187"/>
      <c r="W429" s="58"/>
      <c r="X429" s="188"/>
      <c r="Y429" s="188"/>
      <c r="Z429" s="188"/>
      <c r="AA429" s="64"/>
      <c r="AB429" s="64"/>
      <c r="AC429" s="189"/>
      <c r="AD429" s="259"/>
      <c r="AE429" s="259"/>
      <c r="AF429" s="58"/>
      <c r="AG429" s="30"/>
      <c r="AH429" s="58"/>
      <c r="AI429" s="30"/>
      <c r="AJ429" s="134"/>
      <c r="AK429" s="208"/>
      <c r="AL429" s="290"/>
      <c r="AM429" s="88" t="str">
        <f t="shared" si="39"/>
        <v/>
      </c>
      <c r="AN429" s="123" t="str">
        <f t="shared" si="40"/>
        <v/>
      </c>
      <c r="AO429" s="123" t="str">
        <f t="shared" si="41"/>
        <v/>
      </c>
      <c r="AP429" s="123" t="str">
        <f t="shared" si="42"/>
        <v/>
      </c>
      <c r="AQ429" s="89" t="str">
        <f t="shared" si="43"/>
        <v/>
      </c>
      <c r="AR429" s="39"/>
      <c r="AS429" s="234"/>
      <c r="AT429" s="39"/>
    </row>
    <row r="430" spans="2:46" ht="13.5" customHeight="1" x14ac:dyDescent="0.15">
      <c r="B430" s="290"/>
      <c r="C430" s="29" t="s">
        <v>36</v>
      </c>
      <c r="D430" s="187"/>
      <c r="E430" s="58"/>
      <c r="F430" s="188"/>
      <c r="G430" s="188"/>
      <c r="H430" s="188"/>
      <c r="I430" s="64"/>
      <c r="J430" s="64"/>
      <c r="K430" s="189"/>
      <c r="L430" s="259"/>
      <c r="M430" s="259"/>
      <c r="N430" s="58"/>
      <c r="O430" s="30"/>
      <c r="P430" s="58"/>
      <c r="Q430" s="30"/>
      <c r="R430" s="134"/>
      <c r="S430" s="206"/>
      <c r="T430" s="290"/>
      <c r="U430" s="29" t="s">
        <v>36</v>
      </c>
      <c r="V430" s="187"/>
      <c r="W430" s="58"/>
      <c r="X430" s="188"/>
      <c r="Y430" s="188"/>
      <c r="Z430" s="188"/>
      <c r="AA430" s="64"/>
      <c r="AB430" s="64"/>
      <c r="AC430" s="189"/>
      <c r="AD430" s="259"/>
      <c r="AE430" s="259"/>
      <c r="AF430" s="58"/>
      <c r="AG430" s="30"/>
      <c r="AH430" s="58"/>
      <c r="AI430" s="30"/>
      <c r="AJ430" s="134"/>
      <c r="AK430" s="208"/>
      <c r="AL430" s="290"/>
      <c r="AM430" s="88" t="str">
        <f t="shared" si="39"/>
        <v/>
      </c>
      <c r="AN430" s="123" t="str">
        <f t="shared" si="40"/>
        <v/>
      </c>
      <c r="AO430" s="123" t="str">
        <f t="shared" si="41"/>
        <v/>
      </c>
      <c r="AP430" s="123" t="str">
        <f t="shared" si="42"/>
        <v/>
      </c>
      <c r="AQ430" s="89" t="str">
        <f t="shared" si="43"/>
        <v/>
      </c>
      <c r="AR430" s="39"/>
      <c r="AS430" s="234"/>
      <c r="AT430" s="39"/>
    </row>
    <row r="431" spans="2:46" ht="13.5" customHeight="1" x14ac:dyDescent="0.15">
      <c r="B431" s="290"/>
      <c r="C431" s="29" t="s">
        <v>38</v>
      </c>
      <c r="D431" s="187"/>
      <c r="E431" s="58"/>
      <c r="F431" s="188"/>
      <c r="G431" s="188"/>
      <c r="H431" s="188"/>
      <c r="I431" s="64"/>
      <c r="J431" s="64"/>
      <c r="K431" s="189"/>
      <c r="L431" s="259"/>
      <c r="M431" s="259"/>
      <c r="N431" s="58"/>
      <c r="O431" s="30"/>
      <c r="P431" s="58"/>
      <c r="Q431" s="30"/>
      <c r="R431" s="134"/>
      <c r="S431" s="206"/>
      <c r="T431" s="290"/>
      <c r="U431" s="29" t="s">
        <v>38</v>
      </c>
      <c r="V431" s="187"/>
      <c r="W431" s="58"/>
      <c r="X431" s="188"/>
      <c r="Y431" s="188"/>
      <c r="Z431" s="188"/>
      <c r="AA431" s="64"/>
      <c r="AB431" s="64"/>
      <c r="AC431" s="189"/>
      <c r="AD431" s="259"/>
      <c r="AE431" s="259"/>
      <c r="AF431" s="58"/>
      <c r="AG431" s="30"/>
      <c r="AH431" s="58"/>
      <c r="AI431" s="30"/>
      <c r="AJ431" s="134"/>
      <c r="AK431" s="208"/>
      <c r="AL431" s="290"/>
      <c r="AM431" s="88" t="str">
        <f t="shared" si="39"/>
        <v/>
      </c>
      <c r="AN431" s="123" t="str">
        <f t="shared" si="40"/>
        <v/>
      </c>
      <c r="AO431" s="123" t="str">
        <f t="shared" si="41"/>
        <v/>
      </c>
      <c r="AP431" s="123" t="str">
        <f t="shared" si="42"/>
        <v/>
      </c>
      <c r="AQ431" s="89" t="str">
        <f t="shared" si="43"/>
        <v/>
      </c>
      <c r="AR431" s="39"/>
      <c r="AS431" s="234"/>
      <c r="AT431" s="39"/>
    </row>
    <row r="432" spans="2:46" ht="13.5" customHeight="1" thickBot="1" x14ac:dyDescent="0.2">
      <c r="B432" s="291"/>
      <c r="C432" s="29"/>
      <c r="D432" s="187"/>
      <c r="E432" s="58"/>
      <c r="F432" s="190"/>
      <c r="G432" s="190"/>
      <c r="H432" s="190"/>
      <c r="I432" s="58"/>
      <c r="J432" s="58"/>
      <c r="K432" s="189"/>
      <c r="L432" s="259"/>
      <c r="M432" s="259"/>
      <c r="N432" s="58"/>
      <c r="O432" s="30"/>
      <c r="P432" s="58"/>
      <c r="Q432" s="30"/>
      <c r="R432" s="185"/>
      <c r="S432" s="206"/>
      <c r="T432" s="291"/>
      <c r="U432" s="29"/>
      <c r="V432" s="187"/>
      <c r="W432" s="58"/>
      <c r="X432" s="190"/>
      <c r="Y432" s="190"/>
      <c r="Z432" s="190"/>
      <c r="AA432" s="58"/>
      <c r="AB432" s="58"/>
      <c r="AC432" s="189"/>
      <c r="AD432" s="259"/>
      <c r="AE432" s="259"/>
      <c r="AF432" s="58"/>
      <c r="AG432" s="30"/>
      <c r="AH432" s="58"/>
      <c r="AI432" s="30"/>
      <c r="AJ432" s="185"/>
      <c r="AK432" s="208"/>
      <c r="AL432" s="291"/>
      <c r="AM432" s="124" t="str">
        <f t="shared" si="39"/>
        <v/>
      </c>
      <c r="AN432" s="125" t="str">
        <f t="shared" si="40"/>
        <v/>
      </c>
      <c r="AO432" s="125" t="str">
        <f t="shared" si="41"/>
        <v/>
      </c>
      <c r="AP432" s="125" t="str">
        <f t="shared" si="42"/>
        <v/>
      </c>
      <c r="AQ432" s="126" t="str">
        <f t="shared" si="43"/>
        <v/>
      </c>
      <c r="AR432" s="39"/>
      <c r="AS432" s="234"/>
      <c r="AT432" s="39"/>
    </row>
    <row r="433" spans="2:46" ht="13.5" customHeight="1" x14ac:dyDescent="0.15">
      <c r="B433" s="289" t="s">
        <v>152</v>
      </c>
      <c r="C433" s="27" t="s">
        <v>34</v>
      </c>
      <c r="D433" s="41"/>
      <c r="E433" s="57"/>
      <c r="F433" s="98"/>
      <c r="G433" s="98"/>
      <c r="H433" s="98"/>
      <c r="I433" s="62"/>
      <c r="J433" s="62"/>
      <c r="K433" s="63"/>
      <c r="L433" s="258"/>
      <c r="M433" s="258"/>
      <c r="N433" s="57"/>
      <c r="O433" s="28"/>
      <c r="P433" s="57"/>
      <c r="Q433" s="28"/>
      <c r="R433" s="133"/>
      <c r="S433" s="206"/>
      <c r="T433" s="289" t="s">
        <v>152</v>
      </c>
      <c r="U433" s="27" t="s">
        <v>34</v>
      </c>
      <c r="V433" s="41"/>
      <c r="W433" s="57"/>
      <c r="X433" s="98"/>
      <c r="Y433" s="98"/>
      <c r="Z433" s="98"/>
      <c r="AA433" s="62"/>
      <c r="AB433" s="62"/>
      <c r="AC433" s="63"/>
      <c r="AD433" s="258"/>
      <c r="AE433" s="258"/>
      <c r="AF433" s="57"/>
      <c r="AG433" s="28"/>
      <c r="AH433" s="57"/>
      <c r="AI433" s="28"/>
      <c r="AJ433" s="133"/>
      <c r="AK433" s="208"/>
      <c r="AL433" s="289" t="s">
        <v>152</v>
      </c>
      <c r="AM433" s="121" t="str">
        <f t="shared" si="39"/>
        <v/>
      </c>
      <c r="AN433" s="97" t="str">
        <f t="shared" si="40"/>
        <v/>
      </c>
      <c r="AO433" s="97" t="str">
        <f t="shared" si="41"/>
        <v/>
      </c>
      <c r="AP433" s="97" t="str">
        <f t="shared" si="42"/>
        <v/>
      </c>
      <c r="AQ433" s="122" t="str">
        <f t="shared" si="43"/>
        <v/>
      </c>
      <c r="AR433" s="39"/>
      <c r="AS433" s="234"/>
      <c r="AT433" s="39"/>
    </row>
    <row r="434" spans="2:46" ht="13.5" customHeight="1" x14ac:dyDescent="0.15">
      <c r="B434" s="290"/>
      <c r="C434" s="29" t="s">
        <v>35</v>
      </c>
      <c r="D434" s="187"/>
      <c r="E434" s="58"/>
      <c r="F434" s="188"/>
      <c r="G434" s="188"/>
      <c r="H434" s="188"/>
      <c r="I434" s="64"/>
      <c r="J434" s="64"/>
      <c r="K434" s="189"/>
      <c r="L434" s="259"/>
      <c r="M434" s="259"/>
      <c r="N434" s="58"/>
      <c r="O434" s="30"/>
      <c r="P434" s="58"/>
      <c r="Q434" s="30"/>
      <c r="R434" s="134"/>
      <c r="S434" s="206"/>
      <c r="T434" s="290"/>
      <c r="U434" s="29" t="s">
        <v>35</v>
      </c>
      <c r="V434" s="187"/>
      <c r="W434" s="58"/>
      <c r="X434" s="188"/>
      <c r="Y434" s="188"/>
      <c r="Z434" s="188"/>
      <c r="AA434" s="64"/>
      <c r="AB434" s="64"/>
      <c r="AC434" s="189"/>
      <c r="AD434" s="259"/>
      <c r="AE434" s="259"/>
      <c r="AF434" s="58"/>
      <c r="AG434" s="30"/>
      <c r="AH434" s="58"/>
      <c r="AI434" s="30"/>
      <c r="AJ434" s="134"/>
      <c r="AK434" s="208"/>
      <c r="AL434" s="290"/>
      <c r="AM434" s="88" t="str">
        <f t="shared" si="39"/>
        <v/>
      </c>
      <c r="AN434" s="123" t="str">
        <f t="shared" si="40"/>
        <v/>
      </c>
      <c r="AO434" s="123" t="str">
        <f t="shared" si="41"/>
        <v/>
      </c>
      <c r="AP434" s="123" t="str">
        <f t="shared" si="42"/>
        <v/>
      </c>
      <c r="AQ434" s="89" t="str">
        <f t="shared" si="43"/>
        <v/>
      </c>
      <c r="AR434" s="39"/>
      <c r="AS434" s="234"/>
      <c r="AT434" s="39"/>
    </row>
    <row r="435" spans="2:46" ht="13.5" customHeight="1" x14ac:dyDescent="0.15">
      <c r="B435" s="290"/>
      <c r="C435" s="29" t="s">
        <v>36</v>
      </c>
      <c r="D435" s="187"/>
      <c r="E435" s="58"/>
      <c r="F435" s="188"/>
      <c r="G435" s="188"/>
      <c r="H435" s="188"/>
      <c r="I435" s="64"/>
      <c r="J435" s="64"/>
      <c r="K435" s="189"/>
      <c r="L435" s="259"/>
      <c r="M435" s="259"/>
      <c r="N435" s="58"/>
      <c r="O435" s="30"/>
      <c r="P435" s="58"/>
      <c r="Q435" s="30"/>
      <c r="R435" s="134"/>
      <c r="S435" s="206"/>
      <c r="T435" s="290"/>
      <c r="U435" s="29" t="s">
        <v>36</v>
      </c>
      <c r="V435" s="187"/>
      <c r="W435" s="58"/>
      <c r="X435" s="188"/>
      <c r="Y435" s="188"/>
      <c r="Z435" s="188"/>
      <c r="AA435" s="64"/>
      <c r="AB435" s="64"/>
      <c r="AC435" s="189"/>
      <c r="AD435" s="259"/>
      <c r="AE435" s="259"/>
      <c r="AF435" s="58"/>
      <c r="AG435" s="30"/>
      <c r="AH435" s="58"/>
      <c r="AI435" s="30"/>
      <c r="AJ435" s="134"/>
      <c r="AK435" s="208"/>
      <c r="AL435" s="290"/>
      <c r="AM435" s="88" t="str">
        <f t="shared" si="39"/>
        <v/>
      </c>
      <c r="AN435" s="123" t="str">
        <f t="shared" si="40"/>
        <v/>
      </c>
      <c r="AO435" s="123" t="str">
        <f t="shared" si="41"/>
        <v/>
      </c>
      <c r="AP435" s="123" t="str">
        <f t="shared" si="42"/>
        <v/>
      </c>
      <c r="AQ435" s="89" t="str">
        <f t="shared" si="43"/>
        <v/>
      </c>
      <c r="AR435" s="39"/>
      <c r="AS435" s="234"/>
      <c r="AT435" s="39"/>
    </row>
    <row r="436" spans="2:46" ht="13.5" customHeight="1" x14ac:dyDescent="0.15">
      <c r="B436" s="290"/>
      <c r="C436" s="29" t="s">
        <v>38</v>
      </c>
      <c r="D436" s="187"/>
      <c r="E436" s="58"/>
      <c r="F436" s="188"/>
      <c r="G436" s="188"/>
      <c r="H436" s="188"/>
      <c r="I436" s="64"/>
      <c r="J436" s="64"/>
      <c r="K436" s="189"/>
      <c r="L436" s="259"/>
      <c r="M436" s="259"/>
      <c r="N436" s="58"/>
      <c r="O436" s="30"/>
      <c r="P436" s="58"/>
      <c r="Q436" s="30"/>
      <c r="R436" s="134"/>
      <c r="S436" s="206"/>
      <c r="T436" s="290"/>
      <c r="U436" s="29" t="s">
        <v>38</v>
      </c>
      <c r="V436" s="187"/>
      <c r="W436" s="58"/>
      <c r="X436" s="188"/>
      <c r="Y436" s="188"/>
      <c r="Z436" s="188"/>
      <c r="AA436" s="64"/>
      <c r="AB436" s="64"/>
      <c r="AC436" s="189"/>
      <c r="AD436" s="259"/>
      <c r="AE436" s="259"/>
      <c r="AF436" s="58"/>
      <c r="AG436" s="30"/>
      <c r="AH436" s="58"/>
      <c r="AI436" s="30"/>
      <c r="AJ436" s="134"/>
      <c r="AK436" s="208"/>
      <c r="AL436" s="290"/>
      <c r="AM436" s="88" t="str">
        <f t="shared" si="39"/>
        <v/>
      </c>
      <c r="AN436" s="123" t="str">
        <f t="shared" si="40"/>
        <v/>
      </c>
      <c r="AO436" s="123" t="str">
        <f t="shared" si="41"/>
        <v/>
      </c>
      <c r="AP436" s="123" t="str">
        <f t="shared" si="42"/>
        <v/>
      </c>
      <c r="AQ436" s="89" t="str">
        <f t="shared" si="43"/>
        <v/>
      </c>
      <c r="AR436" s="39"/>
      <c r="AS436" s="234"/>
      <c r="AT436" s="39"/>
    </row>
    <row r="437" spans="2:46" ht="13.5" customHeight="1" thickBot="1" x14ac:dyDescent="0.2">
      <c r="B437" s="291"/>
      <c r="C437" s="29"/>
      <c r="D437" s="187"/>
      <c r="E437" s="58"/>
      <c r="F437" s="190"/>
      <c r="G437" s="190"/>
      <c r="H437" s="190"/>
      <c r="I437" s="58"/>
      <c r="J437" s="58"/>
      <c r="K437" s="189"/>
      <c r="L437" s="259"/>
      <c r="M437" s="259"/>
      <c r="N437" s="58"/>
      <c r="O437" s="30"/>
      <c r="P437" s="58"/>
      <c r="Q437" s="30"/>
      <c r="R437" s="185"/>
      <c r="S437" s="206"/>
      <c r="T437" s="291"/>
      <c r="U437" s="29"/>
      <c r="V437" s="187"/>
      <c r="W437" s="58"/>
      <c r="X437" s="190"/>
      <c r="Y437" s="190"/>
      <c r="Z437" s="190"/>
      <c r="AA437" s="58"/>
      <c r="AB437" s="58"/>
      <c r="AC437" s="189"/>
      <c r="AD437" s="259"/>
      <c r="AE437" s="259"/>
      <c r="AF437" s="58"/>
      <c r="AG437" s="30"/>
      <c r="AH437" s="58"/>
      <c r="AI437" s="30"/>
      <c r="AJ437" s="185"/>
      <c r="AK437" s="208"/>
      <c r="AL437" s="291"/>
      <c r="AM437" s="124" t="str">
        <f t="shared" si="39"/>
        <v/>
      </c>
      <c r="AN437" s="125" t="str">
        <f t="shared" si="40"/>
        <v/>
      </c>
      <c r="AO437" s="125" t="str">
        <f t="shared" si="41"/>
        <v/>
      </c>
      <c r="AP437" s="125" t="str">
        <f t="shared" si="42"/>
        <v/>
      </c>
      <c r="AQ437" s="126" t="str">
        <f t="shared" si="43"/>
        <v/>
      </c>
      <c r="AR437" s="39"/>
      <c r="AS437" s="234"/>
      <c r="AT437" s="39"/>
    </row>
    <row r="438" spans="2:46" ht="13.5" customHeight="1" x14ac:dyDescent="0.15">
      <c r="B438" s="289" t="s">
        <v>153</v>
      </c>
      <c r="C438" s="27" t="s">
        <v>34</v>
      </c>
      <c r="D438" s="41"/>
      <c r="E438" s="57"/>
      <c r="F438" s="98"/>
      <c r="G438" s="98"/>
      <c r="H438" s="98"/>
      <c r="I438" s="62"/>
      <c r="J438" s="62"/>
      <c r="K438" s="63"/>
      <c r="L438" s="258"/>
      <c r="M438" s="258"/>
      <c r="N438" s="57"/>
      <c r="O438" s="28"/>
      <c r="P438" s="57"/>
      <c r="Q438" s="28"/>
      <c r="R438" s="133"/>
      <c r="S438" s="206"/>
      <c r="T438" s="289" t="s">
        <v>153</v>
      </c>
      <c r="U438" s="27" t="s">
        <v>34</v>
      </c>
      <c r="V438" s="41"/>
      <c r="W438" s="57"/>
      <c r="X438" s="98"/>
      <c r="Y438" s="98"/>
      <c r="Z438" s="98"/>
      <c r="AA438" s="62"/>
      <c r="AB438" s="62"/>
      <c r="AC438" s="63"/>
      <c r="AD438" s="258"/>
      <c r="AE438" s="258"/>
      <c r="AF438" s="57"/>
      <c r="AG438" s="28"/>
      <c r="AH438" s="57"/>
      <c r="AI438" s="28"/>
      <c r="AJ438" s="133"/>
      <c r="AK438" s="208"/>
      <c r="AL438" s="289" t="s">
        <v>153</v>
      </c>
      <c r="AM438" s="121" t="str">
        <f t="shared" si="39"/>
        <v/>
      </c>
      <c r="AN438" s="97" t="str">
        <f t="shared" si="40"/>
        <v/>
      </c>
      <c r="AO438" s="97" t="str">
        <f t="shared" si="41"/>
        <v/>
      </c>
      <c r="AP438" s="97" t="str">
        <f t="shared" si="42"/>
        <v/>
      </c>
      <c r="AQ438" s="122" t="str">
        <f t="shared" si="43"/>
        <v/>
      </c>
      <c r="AR438" s="39"/>
      <c r="AS438" s="234"/>
      <c r="AT438" s="39"/>
    </row>
    <row r="439" spans="2:46" ht="13.5" customHeight="1" x14ac:dyDescent="0.15">
      <c r="B439" s="290"/>
      <c r="C439" s="29" t="s">
        <v>35</v>
      </c>
      <c r="D439" s="187"/>
      <c r="E439" s="58"/>
      <c r="F439" s="188"/>
      <c r="G439" s="188"/>
      <c r="H439" s="188"/>
      <c r="I439" s="64"/>
      <c r="J439" s="64"/>
      <c r="K439" s="189"/>
      <c r="L439" s="259"/>
      <c r="M439" s="259"/>
      <c r="N439" s="58"/>
      <c r="O439" s="30"/>
      <c r="P439" s="58"/>
      <c r="Q439" s="30"/>
      <c r="R439" s="134"/>
      <c r="S439" s="206"/>
      <c r="T439" s="290"/>
      <c r="U439" s="29" t="s">
        <v>35</v>
      </c>
      <c r="V439" s="187"/>
      <c r="W439" s="58"/>
      <c r="X439" s="188"/>
      <c r="Y439" s="188"/>
      <c r="Z439" s="188"/>
      <c r="AA439" s="64"/>
      <c r="AB439" s="64"/>
      <c r="AC439" s="189"/>
      <c r="AD439" s="259"/>
      <c r="AE439" s="259"/>
      <c r="AF439" s="58"/>
      <c r="AG439" s="30"/>
      <c r="AH439" s="58"/>
      <c r="AI439" s="30"/>
      <c r="AJ439" s="134"/>
      <c r="AK439" s="208"/>
      <c r="AL439" s="290"/>
      <c r="AM439" s="88" t="str">
        <f t="shared" si="39"/>
        <v/>
      </c>
      <c r="AN439" s="123" t="str">
        <f t="shared" si="40"/>
        <v/>
      </c>
      <c r="AO439" s="123" t="str">
        <f t="shared" si="41"/>
        <v/>
      </c>
      <c r="AP439" s="123" t="str">
        <f t="shared" si="42"/>
        <v/>
      </c>
      <c r="AQ439" s="89" t="str">
        <f t="shared" si="43"/>
        <v/>
      </c>
      <c r="AR439" s="39"/>
      <c r="AS439" s="234"/>
      <c r="AT439" s="39"/>
    </row>
    <row r="440" spans="2:46" ht="13.5" customHeight="1" x14ac:dyDescent="0.15">
      <c r="B440" s="290"/>
      <c r="C440" s="29" t="s">
        <v>36</v>
      </c>
      <c r="D440" s="187"/>
      <c r="E440" s="58"/>
      <c r="F440" s="188"/>
      <c r="G440" s="188"/>
      <c r="H440" s="188"/>
      <c r="I440" s="64"/>
      <c r="J440" s="64"/>
      <c r="K440" s="189"/>
      <c r="L440" s="259"/>
      <c r="M440" s="259"/>
      <c r="N440" s="58"/>
      <c r="O440" s="30"/>
      <c r="P440" s="58"/>
      <c r="Q440" s="30"/>
      <c r="R440" s="134"/>
      <c r="S440" s="206"/>
      <c r="T440" s="290"/>
      <c r="U440" s="29" t="s">
        <v>36</v>
      </c>
      <c r="V440" s="187"/>
      <c r="W440" s="58"/>
      <c r="X440" s="188"/>
      <c r="Y440" s="188"/>
      <c r="Z440" s="188"/>
      <c r="AA440" s="64"/>
      <c r="AB440" s="64"/>
      <c r="AC440" s="189"/>
      <c r="AD440" s="259"/>
      <c r="AE440" s="259"/>
      <c r="AF440" s="58"/>
      <c r="AG440" s="30"/>
      <c r="AH440" s="58"/>
      <c r="AI440" s="30"/>
      <c r="AJ440" s="134"/>
      <c r="AK440" s="208"/>
      <c r="AL440" s="290"/>
      <c r="AM440" s="88" t="str">
        <f t="shared" si="39"/>
        <v/>
      </c>
      <c r="AN440" s="123" t="str">
        <f t="shared" si="40"/>
        <v/>
      </c>
      <c r="AO440" s="123" t="str">
        <f t="shared" si="41"/>
        <v/>
      </c>
      <c r="AP440" s="123" t="str">
        <f t="shared" si="42"/>
        <v/>
      </c>
      <c r="AQ440" s="89" t="str">
        <f t="shared" si="43"/>
        <v/>
      </c>
      <c r="AR440" s="39"/>
      <c r="AS440" s="234"/>
      <c r="AT440" s="39"/>
    </row>
    <row r="441" spans="2:46" ht="13.5" customHeight="1" x14ac:dyDescent="0.15">
      <c r="B441" s="290"/>
      <c r="C441" s="29" t="s">
        <v>38</v>
      </c>
      <c r="D441" s="187"/>
      <c r="E441" s="58"/>
      <c r="F441" s="188"/>
      <c r="G441" s="188"/>
      <c r="H441" s="188"/>
      <c r="I441" s="64"/>
      <c r="J441" s="64"/>
      <c r="K441" s="189"/>
      <c r="L441" s="259"/>
      <c r="M441" s="259"/>
      <c r="N441" s="58"/>
      <c r="O441" s="30"/>
      <c r="P441" s="58"/>
      <c r="Q441" s="30"/>
      <c r="R441" s="134"/>
      <c r="S441" s="206"/>
      <c r="T441" s="290"/>
      <c r="U441" s="29" t="s">
        <v>38</v>
      </c>
      <c r="V441" s="187"/>
      <c r="W441" s="58"/>
      <c r="X441" s="188"/>
      <c r="Y441" s="188"/>
      <c r="Z441" s="188"/>
      <c r="AA441" s="64"/>
      <c r="AB441" s="64"/>
      <c r="AC441" s="189"/>
      <c r="AD441" s="259"/>
      <c r="AE441" s="259"/>
      <c r="AF441" s="58"/>
      <c r="AG441" s="30"/>
      <c r="AH441" s="58"/>
      <c r="AI441" s="30"/>
      <c r="AJ441" s="134"/>
      <c r="AK441" s="208"/>
      <c r="AL441" s="290"/>
      <c r="AM441" s="88" t="str">
        <f t="shared" si="39"/>
        <v/>
      </c>
      <c r="AN441" s="123" t="str">
        <f t="shared" si="40"/>
        <v/>
      </c>
      <c r="AO441" s="123" t="str">
        <f t="shared" si="41"/>
        <v/>
      </c>
      <c r="AP441" s="123" t="str">
        <f t="shared" si="42"/>
        <v/>
      </c>
      <c r="AQ441" s="89" t="str">
        <f t="shared" si="43"/>
        <v/>
      </c>
      <c r="AR441" s="39"/>
      <c r="AS441" s="234"/>
      <c r="AT441" s="39"/>
    </row>
    <row r="442" spans="2:46" ht="13.5" customHeight="1" thickBot="1" x14ac:dyDescent="0.2">
      <c r="B442" s="291"/>
      <c r="C442" s="29"/>
      <c r="D442" s="187"/>
      <c r="E442" s="58"/>
      <c r="F442" s="190"/>
      <c r="G442" s="190"/>
      <c r="H442" s="190"/>
      <c r="I442" s="58"/>
      <c r="J442" s="58"/>
      <c r="K442" s="189"/>
      <c r="L442" s="259"/>
      <c r="M442" s="259"/>
      <c r="N442" s="58"/>
      <c r="O442" s="30"/>
      <c r="P442" s="58"/>
      <c r="Q442" s="30"/>
      <c r="R442" s="185"/>
      <c r="S442" s="206"/>
      <c r="T442" s="291"/>
      <c r="U442" s="29"/>
      <c r="V442" s="187"/>
      <c r="W442" s="58"/>
      <c r="X442" s="190"/>
      <c r="Y442" s="190"/>
      <c r="Z442" s="190"/>
      <c r="AA442" s="58"/>
      <c r="AB442" s="58"/>
      <c r="AC442" s="189"/>
      <c r="AD442" s="259"/>
      <c r="AE442" s="259"/>
      <c r="AF442" s="58"/>
      <c r="AG442" s="30"/>
      <c r="AH442" s="58"/>
      <c r="AI442" s="30"/>
      <c r="AJ442" s="185"/>
      <c r="AK442" s="208"/>
      <c r="AL442" s="291"/>
      <c r="AM442" s="124" t="str">
        <f t="shared" si="39"/>
        <v/>
      </c>
      <c r="AN442" s="125" t="str">
        <f t="shared" si="40"/>
        <v/>
      </c>
      <c r="AO442" s="125" t="str">
        <f t="shared" si="41"/>
        <v/>
      </c>
      <c r="AP442" s="125" t="str">
        <f t="shared" si="42"/>
        <v/>
      </c>
      <c r="AQ442" s="126" t="str">
        <f t="shared" si="43"/>
        <v/>
      </c>
      <c r="AR442" s="39"/>
      <c r="AS442" s="234"/>
      <c r="AT442" s="39"/>
    </row>
    <row r="443" spans="2:46" ht="13.5" customHeight="1" x14ac:dyDescent="0.15">
      <c r="B443" s="289" t="s">
        <v>154</v>
      </c>
      <c r="C443" s="27" t="s">
        <v>34</v>
      </c>
      <c r="D443" s="41"/>
      <c r="E443" s="57"/>
      <c r="F443" s="98"/>
      <c r="G443" s="98"/>
      <c r="H443" s="98"/>
      <c r="I443" s="62"/>
      <c r="J443" s="62"/>
      <c r="K443" s="63"/>
      <c r="L443" s="258"/>
      <c r="M443" s="258"/>
      <c r="N443" s="57"/>
      <c r="O443" s="28"/>
      <c r="P443" s="57"/>
      <c r="Q443" s="28"/>
      <c r="R443" s="133"/>
      <c r="S443" s="206"/>
      <c r="T443" s="289" t="s">
        <v>154</v>
      </c>
      <c r="U443" s="27" t="s">
        <v>34</v>
      </c>
      <c r="V443" s="41"/>
      <c r="W443" s="57"/>
      <c r="X443" s="98"/>
      <c r="Y443" s="98"/>
      <c r="Z443" s="98"/>
      <c r="AA443" s="62"/>
      <c r="AB443" s="62"/>
      <c r="AC443" s="63"/>
      <c r="AD443" s="258"/>
      <c r="AE443" s="258"/>
      <c r="AF443" s="57"/>
      <c r="AG443" s="28"/>
      <c r="AH443" s="57"/>
      <c r="AI443" s="28"/>
      <c r="AJ443" s="133"/>
      <c r="AK443" s="208"/>
      <c r="AL443" s="289" t="s">
        <v>154</v>
      </c>
      <c r="AM443" s="121" t="str">
        <f t="shared" si="39"/>
        <v/>
      </c>
      <c r="AN443" s="97" t="str">
        <f t="shared" si="40"/>
        <v/>
      </c>
      <c r="AO443" s="97" t="str">
        <f t="shared" si="41"/>
        <v/>
      </c>
      <c r="AP443" s="97" t="str">
        <f t="shared" si="42"/>
        <v/>
      </c>
      <c r="AQ443" s="122" t="str">
        <f t="shared" si="43"/>
        <v/>
      </c>
      <c r="AR443" s="39"/>
      <c r="AS443" s="234"/>
      <c r="AT443" s="39"/>
    </row>
    <row r="444" spans="2:46" ht="13.5" customHeight="1" x14ac:dyDescent="0.15">
      <c r="B444" s="290"/>
      <c r="C444" s="29" t="s">
        <v>35</v>
      </c>
      <c r="D444" s="187"/>
      <c r="E444" s="58"/>
      <c r="F444" s="188"/>
      <c r="G444" s="188"/>
      <c r="H444" s="188"/>
      <c r="I444" s="64"/>
      <c r="J444" s="64"/>
      <c r="K444" s="189"/>
      <c r="L444" s="259"/>
      <c r="M444" s="259"/>
      <c r="N444" s="58"/>
      <c r="O444" s="30"/>
      <c r="P444" s="58"/>
      <c r="Q444" s="30"/>
      <c r="R444" s="134"/>
      <c r="S444" s="206"/>
      <c r="T444" s="290"/>
      <c r="U444" s="29" t="s">
        <v>35</v>
      </c>
      <c r="V444" s="187"/>
      <c r="W444" s="58"/>
      <c r="X444" s="188"/>
      <c r="Y444" s="188"/>
      <c r="Z444" s="188"/>
      <c r="AA444" s="64"/>
      <c r="AB444" s="64"/>
      <c r="AC444" s="189"/>
      <c r="AD444" s="259"/>
      <c r="AE444" s="259"/>
      <c r="AF444" s="58"/>
      <c r="AG444" s="30"/>
      <c r="AH444" s="58"/>
      <c r="AI444" s="30"/>
      <c r="AJ444" s="134"/>
      <c r="AK444" s="208"/>
      <c r="AL444" s="290"/>
      <c r="AM444" s="88" t="str">
        <f t="shared" si="39"/>
        <v/>
      </c>
      <c r="AN444" s="123" t="str">
        <f t="shared" si="40"/>
        <v/>
      </c>
      <c r="AO444" s="123" t="str">
        <f t="shared" si="41"/>
        <v/>
      </c>
      <c r="AP444" s="123" t="str">
        <f t="shared" si="42"/>
        <v/>
      </c>
      <c r="AQ444" s="89" t="str">
        <f t="shared" si="43"/>
        <v/>
      </c>
      <c r="AR444" s="39"/>
      <c r="AS444" s="234"/>
      <c r="AT444" s="39"/>
    </row>
    <row r="445" spans="2:46" ht="13.5" customHeight="1" x14ac:dyDescent="0.15">
      <c r="B445" s="290"/>
      <c r="C445" s="29" t="s">
        <v>36</v>
      </c>
      <c r="D445" s="187"/>
      <c r="E445" s="58"/>
      <c r="F445" s="188"/>
      <c r="G445" s="188"/>
      <c r="H445" s="188"/>
      <c r="I445" s="64"/>
      <c r="J445" s="64"/>
      <c r="K445" s="189"/>
      <c r="L445" s="259"/>
      <c r="M445" s="259"/>
      <c r="N445" s="58"/>
      <c r="O445" s="30"/>
      <c r="P445" s="58"/>
      <c r="Q445" s="30"/>
      <c r="R445" s="134"/>
      <c r="S445" s="206"/>
      <c r="T445" s="290"/>
      <c r="U445" s="29" t="s">
        <v>36</v>
      </c>
      <c r="V445" s="187"/>
      <c r="W445" s="58"/>
      <c r="X445" s="188"/>
      <c r="Y445" s="188"/>
      <c r="Z445" s="188"/>
      <c r="AA445" s="64"/>
      <c r="AB445" s="64"/>
      <c r="AC445" s="189"/>
      <c r="AD445" s="259"/>
      <c r="AE445" s="259"/>
      <c r="AF445" s="58"/>
      <c r="AG445" s="30"/>
      <c r="AH445" s="58"/>
      <c r="AI445" s="30"/>
      <c r="AJ445" s="134"/>
      <c r="AK445" s="208"/>
      <c r="AL445" s="290"/>
      <c r="AM445" s="88" t="str">
        <f t="shared" si="39"/>
        <v/>
      </c>
      <c r="AN445" s="123" t="str">
        <f t="shared" si="40"/>
        <v/>
      </c>
      <c r="AO445" s="123" t="str">
        <f t="shared" si="41"/>
        <v/>
      </c>
      <c r="AP445" s="123" t="str">
        <f t="shared" si="42"/>
        <v/>
      </c>
      <c r="AQ445" s="89" t="str">
        <f t="shared" si="43"/>
        <v/>
      </c>
      <c r="AR445" s="39"/>
      <c r="AS445" s="234"/>
      <c r="AT445" s="39"/>
    </row>
    <row r="446" spans="2:46" ht="13.5" customHeight="1" x14ac:dyDescent="0.15">
      <c r="B446" s="290"/>
      <c r="C446" s="29" t="s">
        <v>38</v>
      </c>
      <c r="D446" s="187"/>
      <c r="E446" s="58"/>
      <c r="F446" s="188"/>
      <c r="G446" s="188"/>
      <c r="H446" s="188"/>
      <c r="I446" s="64"/>
      <c r="J446" s="64"/>
      <c r="K446" s="189"/>
      <c r="L446" s="259"/>
      <c r="M446" s="259"/>
      <c r="N446" s="58"/>
      <c r="O446" s="30"/>
      <c r="P446" s="58"/>
      <c r="Q446" s="30"/>
      <c r="R446" s="134"/>
      <c r="S446" s="206"/>
      <c r="T446" s="290"/>
      <c r="U446" s="29" t="s">
        <v>38</v>
      </c>
      <c r="V446" s="187"/>
      <c r="W446" s="58"/>
      <c r="X446" s="188"/>
      <c r="Y446" s="188"/>
      <c r="Z446" s="188"/>
      <c r="AA446" s="64"/>
      <c r="AB446" s="64"/>
      <c r="AC446" s="189"/>
      <c r="AD446" s="259"/>
      <c r="AE446" s="259"/>
      <c r="AF446" s="58"/>
      <c r="AG446" s="30"/>
      <c r="AH446" s="58"/>
      <c r="AI446" s="30"/>
      <c r="AJ446" s="134"/>
      <c r="AK446" s="208"/>
      <c r="AL446" s="290"/>
      <c r="AM446" s="88" t="str">
        <f t="shared" si="39"/>
        <v/>
      </c>
      <c r="AN446" s="123" t="str">
        <f t="shared" si="40"/>
        <v/>
      </c>
      <c r="AO446" s="123" t="str">
        <f t="shared" si="41"/>
        <v/>
      </c>
      <c r="AP446" s="123" t="str">
        <f t="shared" si="42"/>
        <v/>
      </c>
      <c r="AQ446" s="89" t="str">
        <f t="shared" si="43"/>
        <v/>
      </c>
      <c r="AR446" s="39"/>
      <c r="AS446" s="234"/>
      <c r="AT446" s="39"/>
    </row>
    <row r="447" spans="2:46" ht="13.5" customHeight="1" thickBot="1" x14ac:dyDescent="0.2">
      <c r="B447" s="291"/>
      <c r="C447" s="29"/>
      <c r="D447" s="187"/>
      <c r="E447" s="58"/>
      <c r="F447" s="190"/>
      <c r="G447" s="190"/>
      <c r="H447" s="190"/>
      <c r="I447" s="58"/>
      <c r="J447" s="58"/>
      <c r="K447" s="189"/>
      <c r="L447" s="259"/>
      <c r="M447" s="259"/>
      <c r="N447" s="58"/>
      <c r="O447" s="30"/>
      <c r="P447" s="58"/>
      <c r="Q447" s="30"/>
      <c r="R447" s="185"/>
      <c r="S447" s="206"/>
      <c r="T447" s="291"/>
      <c r="U447" s="29"/>
      <c r="V447" s="187"/>
      <c r="W447" s="58"/>
      <c r="X447" s="190"/>
      <c r="Y447" s="190"/>
      <c r="Z447" s="190"/>
      <c r="AA447" s="58"/>
      <c r="AB447" s="58"/>
      <c r="AC447" s="189"/>
      <c r="AD447" s="259"/>
      <c r="AE447" s="259"/>
      <c r="AF447" s="58"/>
      <c r="AG447" s="30"/>
      <c r="AH447" s="58"/>
      <c r="AI447" s="30"/>
      <c r="AJ447" s="185"/>
      <c r="AK447" s="208"/>
      <c r="AL447" s="291"/>
      <c r="AM447" s="124" t="str">
        <f t="shared" si="39"/>
        <v/>
      </c>
      <c r="AN447" s="125" t="str">
        <f t="shared" si="40"/>
        <v/>
      </c>
      <c r="AO447" s="125" t="str">
        <f t="shared" si="41"/>
        <v/>
      </c>
      <c r="AP447" s="125" t="str">
        <f t="shared" si="42"/>
        <v/>
      </c>
      <c r="AQ447" s="126" t="str">
        <f t="shared" si="43"/>
        <v/>
      </c>
      <c r="AR447" s="39"/>
      <c r="AS447" s="234"/>
      <c r="AT447" s="39"/>
    </row>
    <row r="448" spans="2:46" ht="13.5" customHeight="1" x14ac:dyDescent="0.15">
      <c r="B448" s="289" t="s">
        <v>155</v>
      </c>
      <c r="C448" s="27" t="s">
        <v>34</v>
      </c>
      <c r="D448" s="41"/>
      <c r="E448" s="57"/>
      <c r="F448" s="98"/>
      <c r="G448" s="98"/>
      <c r="H448" s="98"/>
      <c r="I448" s="62"/>
      <c r="J448" s="62"/>
      <c r="K448" s="63"/>
      <c r="L448" s="258"/>
      <c r="M448" s="258"/>
      <c r="N448" s="57"/>
      <c r="O448" s="28"/>
      <c r="P448" s="57"/>
      <c r="Q448" s="28"/>
      <c r="R448" s="133"/>
      <c r="S448" s="206"/>
      <c r="T448" s="289" t="s">
        <v>155</v>
      </c>
      <c r="U448" s="27" t="s">
        <v>34</v>
      </c>
      <c r="V448" s="41"/>
      <c r="W448" s="57"/>
      <c r="X448" s="98"/>
      <c r="Y448" s="98"/>
      <c r="Z448" s="98"/>
      <c r="AA448" s="62"/>
      <c r="AB448" s="62"/>
      <c r="AC448" s="63"/>
      <c r="AD448" s="258"/>
      <c r="AE448" s="258"/>
      <c r="AF448" s="57"/>
      <c r="AG448" s="28"/>
      <c r="AH448" s="57"/>
      <c r="AI448" s="28"/>
      <c r="AJ448" s="133"/>
      <c r="AK448" s="208"/>
      <c r="AL448" s="289" t="s">
        <v>155</v>
      </c>
      <c r="AM448" s="121" t="str">
        <f t="shared" si="39"/>
        <v/>
      </c>
      <c r="AN448" s="97" t="str">
        <f t="shared" si="40"/>
        <v/>
      </c>
      <c r="AO448" s="97" t="str">
        <f t="shared" si="41"/>
        <v/>
      </c>
      <c r="AP448" s="97" t="str">
        <f t="shared" si="42"/>
        <v/>
      </c>
      <c r="AQ448" s="122" t="str">
        <f t="shared" si="43"/>
        <v/>
      </c>
      <c r="AR448" s="39"/>
      <c r="AS448" s="234"/>
      <c r="AT448" s="39"/>
    </row>
    <row r="449" spans="2:46" ht="13.5" customHeight="1" x14ac:dyDescent="0.15">
      <c r="B449" s="290"/>
      <c r="C449" s="29" t="s">
        <v>35</v>
      </c>
      <c r="D449" s="187"/>
      <c r="E449" s="58"/>
      <c r="F449" s="188"/>
      <c r="G449" s="188"/>
      <c r="H449" s="188"/>
      <c r="I449" s="64"/>
      <c r="J449" s="64"/>
      <c r="K449" s="189"/>
      <c r="L449" s="259"/>
      <c r="M449" s="259"/>
      <c r="N449" s="58"/>
      <c r="O449" s="30"/>
      <c r="P449" s="58"/>
      <c r="Q449" s="30"/>
      <c r="R449" s="134"/>
      <c r="S449" s="206"/>
      <c r="T449" s="290"/>
      <c r="U449" s="29" t="s">
        <v>35</v>
      </c>
      <c r="V449" s="187"/>
      <c r="W449" s="58"/>
      <c r="X449" s="188"/>
      <c r="Y449" s="188"/>
      <c r="Z449" s="188"/>
      <c r="AA449" s="64"/>
      <c r="AB449" s="64"/>
      <c r="AC449" s="189"/>
      <c r="AD449" s="259"/>
      <c r="AE449" s="259"/>
      <c r="AF449" s="58"/>
      <c r="AG449" s="30"/>
      <c r="AH449" s="58"/>
      <c r="AI449" s="30"/>
      <c r="AJ449" s="134"/>
      <c r="AK449" s="208"/>
      <c r="AL449" s="290"/>
      <c r="AM449" s="88" t="str">
        <f t="shared" si="39"/>
        <v/>
      </c>
      <c r="AN449" s="123" t="str">
        <f t="shared" si="40"/>
        <v/>
      </c>
      <c r="AO449" s="123" t="str">
        <f t="shared" si="41"/>
        <v/>
      </c>
      <c r="AP449" s="123" t="str">
        <f t="shared" si="42"/>
        <v/>
      </c>
      <c r="AQ449" s="89" t="str">
        <f t="shared" si="43"/>
        <v/>
      </c>
      <c r="AR449" s="39"/>
      <c r="AS449" s="234"/>
      <c r="AT449" s="39"/>
    </row>
    <row r="450" spans="2:46" ht="13.5" customHeight="1" x14ac:dyDescent="0.15">
      <c r="B450" s="290"/>
      <c r="C450" s="29" t="s">
        <v>36</v>
      </c>
      <c r="D450" s="187"/>
      <c r="E450" s="58"/>
      <c r="F450" s="188"/>
      <c r="G450" s="188"/>
      <c r="H450" s="188"/>
      <c r="I450" s="64"/>
      <c r="J450" s="64"/>
      <c r="K450" s="189"/>
      <c r="L450" s="259"/>
      <c r="M450" s="259"/>
      <c r="N450" s="58"/>
      <c r="O450" s="30"/>
      <c r="P450" s="58"/>
      <c r="Q450" s="30"/>
      <c r="R450" s="134"/>
      <c r="S450" s="206"/>
      <c r="T450" s="290"/>
      <c r="U450" s="29" t="s">
        <v>36</v>
      </c>
      <c r="V450" s="187"/>
      <c r="W450" s="58"/>
      <c r="X450" s="188"/>
      <c r="Y450" s="188"/>
      <c r="Z450" s="188"/>
      <c r="AA450" s="64"/>
      <c r="AB450" s="64"/>
      <c r="AC450" s="189"/>
      <c r="AD450" s="259"/>
      <c r="AE450" s="259"/>
      <c r="AF450" s="58"/>
      <c r="AG450" s="30"/>
      <c r="AH450" s="58"/>
      <c r="AI450" s="30"/>
      <c r="AJ450" s="134"/>
      <c r="AK450" s="208"/>
      <c r="AL450" s="290"/>
      <c r="AM450" s="88" t="str">
        <f t="shared" si="39"/>
        <v/>
      </c>
      <c r="AN450" s="123" t="str">
        <f t="shared" si="40"/>
        <v/>
      </c>
      <c r="AO450" s="123" t="str">
        <f t="shared" si="41"/>
        <v/>
      </c>
      <c r="AP450" s="123" t="str">
        <f t="shared" si="42"/>
        <v/>
      </c>
      <c r="AQ450" s="89" t="str">
        <f t="shared" si="43"/>
        <v/>
      </c>
      <c r="AR450" s="39"/>
      <c r="AS450" s="234"/>
      <c r="AT450" s="39"/>
    </row>
    <row r="451" spans="2:46" ht="13.5" customHeight="1" x14ac:dyDescent="0.15">
      <c r="B451" s="290"/>
      <c r="C451" s="29" t="s">
        <v>38</v>
      </c>
      <c r="D451" s="187"/>
      <c r="E451" s="58"/>
      <c r="F451" s="188"/>
      <c r="G451" s="188"/>
      <c r="H451" s="188"/>
      <c r="I451" s="64"/>
      <c r="J451" s="64"/>
      <c r="K451" s="189"/>
      <c r="L451" s="259"/>
      <c r="M451" s="259"/>
      <c r="N451" s="58"/>
      <c r="O451" s="30"/>
      <c r="P451" s="58"/>
      <c r="Q451" s="30"/>
      <c r="R451" s="134"/>
      <c r="S451" s="206"/>
      <c r="T451" s="290"/>
      <c r="U451" s="29" t="s">
        <v>38</v>
      </c>
      <c r="V451" s="187"/>
      <c r="W451" s="58"/>
      <c r="X451" s="188"/>
      <c r="Y451" s="188"/>
      <c r="Z451" s="188"/>
      <c r="AA451" s="64"/>
      <c r="AB451" s="64"/>
      <c r="AC451" s="189"/>
      <c r="AD451" s="259"/>
      <c r="AE451" s="259"/>
      <c r="AF451" s="58"/>
      <c r="AG451" s="30"/>
      <c r="AH451" s="58"/>
      <c r="AI451" s="30"/>
      <c r="AJ451" s="134"/>
      <c r="AK451" s="208"/>
      <c r="AL451" s="290"/>
      <c r="AM451" s="88" t="str">
        <f t="shared" si="39"/>
        <v/>
      </c>
      <c r="AN451" s="123" t="str">
        <f t="shared" si="40"/>
        <v/>
      </c>
      <c r="AO451" s="123" t="str">
        <f t="shared" si="41"/>
        <v/>
      </c>
      <c r="AP451" s="123" t="str">
        <f t="shared" si="42"/>
        <v/>
      </c>
      <c r="AQ451" s="89" t="str">
        <f t="shared" si="43"/>
        <v/>
      </c>
      <c r="AR451" s="39"/>
      <c r="AS451" s="234"/>
      <c r="AT451" s="39"/>
    </row>
    <row r="452" spans="2:46" ht="13.5" customHeight="1" thickBot="1" x14ac:dyDescent="0.2">
      <c r="B452" s="291"/>
      <c r="C452" s="29"/>
      <c r="D452" s="187"/>
      <c r="E452" s="58"/>
      <c r="F452" s="190"/>
      <c r="G452" s="190"/>
      <c r="H452" s="190"/>
      <c r="I452" s="58"/>
      <c r="J452" s="58"/>
      <c r="K452" s="189"/>
      <c r="L452" s="259"/>
      <c r="M452" s="259"/>
      <c r="N452" s="58"/>
      <c r="O452" s="30"/>
      <c r="P452" s="58"/>
      <c r="Q452" s="30"/>
      <c r="R452" s="185"/>
      <c r="S452" s="206"/>
      <c r="T452" s="291"/>
      <c r="U452" s="29"/>
      <c r="V452" s="187"/>
      <c r="W452" s="58"/>
      <c r="X452" s="190"/>
      <c r="Y452" s="190"/>
      <c r="Z452" s="190"/>
      <c r="AA452" s="58"/>
      <c r="AB452" s="58"/>
      <c r="AC452" s="189"/>
      <c r="AD452" s="259"/>
      <c r="AE452" s="259"/>
      <c r="AF452" s="58"/>
      <c r="AG452" s="30"/>
      <c r="AH452" s="58"/>
      <c r="AI452" s="30"/>
      <c r="AJ452" s="185"/>
      <c r="AK452" s="208"/>
      <c r="AL452" s="291"/>
      <c r="AM452" s="124" t="str">
        <f t="shared" si="39"/>
        <v/>
      </c>
      <c r="AN452" s="125" t="str">
        <f t="shared" si="40"/>
        <v/>
      </c>
      <c r="AO452" s="125" t="str">
        <f t="shared" si="41"/>
        <v/>
      </c>
      <c r="AP452" s="125" t="str">
        <f t="shared" si="42"/>
        <v/>
      </c>
      <c r="AQ452" s="126" t="str">
        <f t="shared" si="43"/>
        <v/>
      </c>
      <c r="AR452" s="39"/>
      <c r="AS452" s="234"/>
      <c r="AT452" s="39"/>
    </row>
    <row r="453" spans="2:46" ht="13.5" customHeight="1" x14ac:dyDescent="0.15">
      <c r="B453" s="289" t="s">
        <v>156</v>
      </c>
      <c r="C453" s="27" t="s">
        <v>34</v>
      </c>
      <c r="D453" s="41"/>
      <c r="E453" s="57"/>
      <c r="F453" s="98"/>
      <c r="G453" s="98"/>
      <c r="H453" s="98"/>
      <c r="I453" s="62"/>
      <c r="J453" s="62"/>
      <c r="K453" s="63"/>
      <c r="L453" s="258"/>
      <c r="M453" s="258"/>
      <c r="N453" s="57"/>
      <c r="O453" s="28"/>
      <c r="P453" s="57"/>
      <c r="Q453" s="28"/>
      <c r="R453" s="133"/>
      <c r="S453" s="206"/>
      <c r="T453" s="289" t="s">
        <v>156</v>
      </c>
      <c r="U453" s="27" t="s">
        <v>34</v>
      </c>
      <c r="V453" s="41"/>
      <c r="W453" s="57"/>
      <c r="X453" s="98"/>
      <c r="Y453" s="98"/>
      <c r="Z453" s="98"/>
      <c r="AA453" s="62"/>
      <c r="AB453" s="62"/>
      <c r="AC453" s="63"/>
      <c r="AD453" s="258"/>
      <c r="AE453" s="258"/>
      <c r="AF453" s="57"/>
      <c r="AG453" s="28"/>
      <c r="AH453" s="57"/>
      <c r="AI453" s="28"/>
      <c r="AJ453" s="133"/>
      <c r="AK453" s="208"/>
      <c r="AL453" s="289" t="s">
        <v>156</v>
      </c>
      <c r="AM453" s="121" t="str">
        <f t="shared" si="39"/>
        <v/>
      </c>
      <c r="AN453" s="97" t="str">
        <f t="shared" si="40"/>
        <v/>
      </c>
      <c r="AO453" s="97" t="str">
        <f t="shared" si="41"/>
        <v/>
      </c>
      <c r="AP453" s="97" t="str">
        <f t="shared" si="42"/>
        <v/>
      </c>
      <c r="AQ453" s="122" t="str">
        <f t="shared" si="43"/>
        <v/>
      </c>
      <c r="AR453" s="39"/>
      <c r="AS453" s="234"/>
      <c r="AT453" s="39"/>
    </row>
    <row r="454" spans="2:46" ht="13.5" customHeight="1" x14ac:dyDescent="0.15">
      <c r="B454" s="290"/>
      <c r="C454" s="29" t="s">
        <v>35</v>
      </c>
      <c r="D454" s="187"/>
      <c r="E454" s="58"/>
      <c r="F454" s="188"/>
      <c r="G454" s="188"/>
      <c r="H454" s="188"/>
      <c r="I454" s="64"/>
      <c r="J454" s="64"/>
      <c r="K454" s="189"/>
      <c r="L454" s="259"/>
      <c r="M454" s="259"/>
      <c r="N454" s="58"/>
      <c r="O454" s="30"/>
      <c r="P454" s="58"/>
      <c r="Q454" s="30"/>
      <c r="R454" s="134"/>
      <c r="S454" s="206"/>
      <c r="T454" s="290"/>
      <c r="U454" s="29" t="s">
        <v>35</v>
      </c>
      <c r="V454" s="187"/>
      <c r="W454" s="58"/>
      <c r="X454" s="188"/>
      <c r="Y454" s="188"/>
      <c r="Z454" s="188"/>
      <c r="AA454" s="64"/>
      <c r="AB454" s="64"/>
      <c r="AC454" s="189"/>
      <c r="AD454" s="259"/>
      <c r="AE454" s="259"/>
      <c r="AF454" s="58"/>
      <c r="AG454" s="30"/>
      <c r="AH454" s="58"/>
      <c r="AI454" s="30"/>
      <c r="AJ454" s="134"/>
      <c r="AK454" s="208"/>
      <c r="AL454" s="290"/>
      <c r="AM454" s="88" t="str">
        <f t="shared" si="39"/>
        <v/>
      </c>
      <c r="AN454" s="123" t="str">
        <f t="shared" si="40"/>
        <v/>
      </c>
      <c r="AO454" s="123" t="str">
        <f t="shared" si="41"/>
        <v/>
      </c>
      <c r="AP454" s="123" t="str">
        <f t="shared" si="42"/>
        <v/>
      </c>
      <c r="AQ454" s="89" t="str">
        <f t="shared" si="43"/>
        <v/>
      </c>
      <c r="AR454" s="39"/>
      <c r="AS454" s="234"/>
      <c r="AT454" s="39"/>
    </row>
    <row r="455" spans="2:46" ht="13.5" customHeight="1" x14ac:dyDescent="0.15">
      <c r="B455" s="290"/>
      <c r="C455" s="29" t="s">
        <v>36</v>
      </c>
      <c r="D455" s="187"/>
      <c r="E455" s="58"/>
      <c r="F455" s="188"/>
      <c r="G455" s="188"/>
      <c r="H455" s="188"/>
      <c r="I455" s="64"/>
      <c r="J455" s="64"/>
      <c r="K455" s="189"/>
      <c r="L455" s="259"/>
      <c r="M455" s="259"/>
      <c r="N455" s="58"/>
      <c r="O455" s="30"/>
      <c r="P455" s="58"/>
      <c r="Q455" s="30"/>
      <c r="R455" s="134"/>
      <c r="S455" s="206"/>
      <c r="T455" s="290"/>
      <c r="U455" s="29" t="s">
        <v>36</v>
      </c>
      <c r="V455" s="187"/>
      <c r="W455" s="58"/>
      <c r="X455" s="188"/>
      <c r="Y455" s="188"/>
      <c r="Z455" s="188"/>
      <c r="AA455" s="64"/>
      <c r="AB455" s="64"/>
      <c r="AC455" s="189"/>
      <c r="AD455" s="259"/>
      <c r="AE455" s="259"/>
      <c r="AF455" s="58"/>
      <c r="AG455" s="30"/>
      <c r="AH455" s="58"/>
      <c r="AI455" s="30"/>
      <c r="AJ455" s="134"/>
      <c r="AK455" s="208"/>
      <c r="AL455" s="290"/>
      <c r="AM455" s="88" t="str">
        <f t="shared" si="39"/>
        <v/>
      </c>
      <c r="AN455" s="123" t="str">
        <f t="shared" si="40"/>
        <v/>
      </c>
      <c r="AO455" s="123" t="str">
        <f t="shared" si="41"/>
        <v/>
      </c>
      <c r="AP455" s="123" t="str">
        <f t="shared" si="42"/>
        <v/>
      </c>
      <c r="AQ455" s="89" t="str">
        <f t="shared" si="43"/>
        <v/>
      </c>
      <c r="AR455" s="39"/>
      <c r="AS455" s="234"/>
      <c r="AT455" s="39"/>
    </row>
    <row r="456" spans="2:46" ht="13.5" customHeight="1" x14ac:dyDescent="0.15">
      <c r="B456" s="290"/>
      <c r="C456" s="29" t="s">
        <v>38</v>
      </c>
      <c r="D456" s="187"/>
      <c r="E456" s="58"/>
      <c r="F456" s="188"/>
      <c r="G456" s="188"/>
      <c r="H456" s="188"/>
      <c r="I456" s="64"/>
      <c r="J456" s="64"/>
      <c r="K456" s="189"/>
      <c r="L456" s="259"/>
      <c r="M456" s="259"/>
      <c r="N456" s="58"/>
      <c r="O456" s="30"/>
      <c r="P456" s="58"/>
      <c r="Q456" s="30"/>
      <c r="R456" s="134"/>
      <c r="S456" s="206"/>
      <c r="T456" s="290"/>
      <c r="U456" s="29" t="s">
        <v>38</v>
      </c>
      <c r="V456" s="187"/>
      <c r="W456" s="58"/>
      <c r="X456" s="188"/>
      <c r="Y456" s="188"/>
      <c r="Z456" s="188"/>
      <c r="AA456" s="64"/>
      <c r="AB456" s="64"/>
      <c r="AC456" s="189"/>
      <c r="AD456" s="259"/>
      <c r="AE456" s="259"/>
      <c r="AF456" s="58"/>
      <c r="AG456" s="30"/>
      <c r="AH456" s="58"/>
      <c r="AI456" s="30"/>
      <c r="AJ456" s="134"/>
      <c r="AK456" s="208"/>
      <c r="AL456" s="290"/>
      <c r="AM456" s="88" t="str">
        <f t="shared" si="39"/>
        <v/>
      </c>
      <c r="AN456" s="123" t="str">
        <f t="shared" si="40"/>
        <v/>
      </c>
      <c r="AO456" s="123" t="str">
        <f t="shared" si="41"/>
        <v/>
      </c>
      <c r="AP456" s="123" t="str">
        <f t="shared" si="42"/>
        <v/>
      </c>
      <c r="AQ456" s="89" t="str">
        <f t="shared" si="43"/>
        <v/>
      </c>
      <c r="AR456" s="39"/>
      <c r="AS456" s="234"/>
      <c r="AT456" s="39"/>
    </row>
    <row r="457" spans="2:46" ht="13.5" customHeight="1" thickBot="1" x14ac:dyDescent="0.2">
      <c r="B457" s="291"/>
      <c r="C457" s="29"/>
      <c r="D457" s="187"/>
      <c r="E457" s="58"/>
      <c r="F457" s="190"/>
      <c r="G457" s="190"/>
      <c r="H457" s="190"/>
      <c r="I457" s="58"/>
      <c r="J457" s="58"/>
      <c r="K457" s="189"/>
      <c r="L457" s="259"/>
      <c r="M457" s="259"/>
      <c r="N457" s="58"/>
      <c r="O457" s="30"/>
      <c r="P457" s="58"/>
      <c r="Q457" s="30"/>
      <c r="R457" s="185"/>
      <c r="S457" s="206"/>
      <c r="T457" s="291"/>
      <c r="U457" s="29"/>
      <c r="V457" s="187"/>
      <c r="W457" s="58"/>
      <c r="X457" s="190"/>
      <c r="Y457" s="190"/>
      <c r="Z457" s="190"/>
      <c r="AA457" s="58"/>
      <c r="AB457" s="58"/>
      <c r="AC457" s="189"/>
      <c r="AD457" s="259"/>
      <c r="AE457" s="259"/>
      <c r="AF457" s="58"/>
      <c r="AG457" s="30"/>
      <c r="AH457" s="58"/>
      <c r="AI457" s="30"/>
      <c r="AJ457" s="185"/>
      <c r="AK457" s="208"/>
      <c r="AL457" s="291"/>
      <c r="AM457" s="124" t="str">
        <f t="shared" si="39"/>
        <v/>
      </c>
      <c r="AN457" s="125" t="str">
        <f t="shared" si="40"/>
        <v/>
      </c>
      <c r="AO457" s="125" t="str">
        <f t="shared" si="41"/>
        <v/>
      </c>
      <c r="AP457" s="125" t="str">
        <f t="shared" si="42"/>
        <v/>
      </c>
      <c r="AQ457" s="126" t="str">
        <f t="shared" si="43"/>
        <v/>
      </c>
      <c r="AR457" s="39"/>
      <c r="AS457" s="234"/>
      <c r="AT457" s="39"/>
    </row>
    <row r="458" spans="2:46" ht="13.5" customHeight="1" x14ac:dyDescent="0.15">
      <c r="B458" s="289" t="s">
        <v>157</v>
      </c>
      <c r="C458" s="27" t="s">
        <v>34</v>
      </c>
      <c r="D458" s="41"/>
      <c r="E458" s="57"/>
      <c r="F458" s="98"/>
      <c r="G458" s="98"/>
      <c r="H458" s="98"/>
      <c r="I458" s="62"/>
      <c r="J458" s="62"/>
      <c r="K458" s="63"/>
      <c r="L458" s="258"/>
      <c r="M458" s="258"/>
      <c r="N458" s="57"/>
      <c r="O458" s="28"/>
      <c r="P458" s="57"/>
      <c r="Q458" s="28"/>
      <c r="R458" s="133"/>
      <c r="S458" s="206"/>
      <c r="T458" s="289" t="s">
        <v>157</v>
      </c>
      <c r="U458" s="27" t="s">
        <v>34</v>
      </c>
      <c r="V458" s="41"/>
      <c r="W458" s="57"/>
      <c r="X458" s="98"/>
      <c r="Y458" s="98"/>
      <c r="Z458" s="98"/>
      <c r="AA458" s="62"/>
      <c r="AB458" s="62"/>
      <c r="AC458" s="63"/>
      <c r="AD458" s="258"/>
      <c r="AE458" s="258"/>
      <c r="AF458" s="57"/>
      <c r="AG458" s="28"/>
      <c r="AH458" s="57"/>
      <c r="AI458" s="28"/>
      <c r="AJ458" s="133"/>
      <c r="AK458" s="208"/>
      <c r="AL458" s="289" t="s">
        <v>157</v>
      </c>
      <c r="AM458" s="121" t="str">
        <f t="shared" si="39"/>
        <v/>
      </c>
      <c r="AN458" s="97" t="str">
        <f t="shared" si="40"/>
        <v/>
      </c>
      <c r="AO458" s="97" t="str">
        <f t="shared" si="41"/>
        <v/>
      </c>
      <c r="AP458" s="97" t="str">
        <f t="shared" si="42"/>
        <v/>
      </c>
      <c r="AQ458" s="122" t="str">
        <f t="shared" si="43"/>
        <v/>
      </c>
      <c r="AR458" s="39"/>
      <c r="AS458" s="234"/>
      <c r="AT458" s="39"/>
    </row>
    <row r="459" spans="2:46" ht="13.5" customHeight="1" x14ac:dyDescent="0.15">
      <c r="B459" s="290"/>
      <c r="C459" s="29" t="s">
        <v>35</v>
      </c>
      <c r="D459" s="187"/>
      <c r="E459" s="58"/>
      <c r="F459" s="188"/>
      <c r="G459" s="188"/>
      <c r="H459" s="188"/>
      <c r="I459" s="64"/>
      <c r="J459" s="64"/>
      <c r="K459" s="189"/>
      <c r="L459" s="259"/>
      <c r="M459" s="259"/>
      <c r="N459" s="58"/>
      <c r="O459" s="30"/>
      <c r="P459" s="58"/>
      <c r="Q459" s="30"/>
      <c r="R459" s="134"/>
      <c r="S459" s="206"/>
      <c r="T459" s="290"/>
      <c r="U459" s="29" t="s">
        <v>35</v>
      </c>
      <c r="V459" s="187"/>
      <c r="W459" s="58"/>
      <c r="X459" s="188"/>
      <c r="Y459" s="188"/>
      <c r="Z459" s="188"/>
      <c r="AA459" s="64"/>
      <c r="AB459" s="64"/>
      <c r="AC459" s="189"/>
      <c r="AD459" s="259"/>
      <c r="AE459" s="259"/>
      <c r="AF459" s="58"/>
      <c r="AG459" s="30"/>
      <c r="AH459" s="58"/>
      <c r="AI459" s="30"/>
      <c r="AJ459" s="134"/>
      <c r="AK459" s="208"/>
      <c r="AL459" s="290"/>
      <c r="AM459" s="88" t="str">
        <f t="shared" si="39"/>
        <v/>
      </c>
      <c r="AN459" s="123" t="str">
        <f t="shared" si="40"/>
        <v/>
      </c>
      <c r="AO459" s="123" t="str">
        <f t="shared" si="41"/>
        <v/>
      </c>
      <c r="AP459" s="123" t="str">
        <f t="shared" si="42"/>
        <v/>
      </c>
      <c r="AQ459" s="89" t="str">
        <f t="shared" si="43"/>
        <v/>
      </c>
      <c r="AR459" s="39"/>
      <c r="AS459" s="234"/>
      <c r="AT459" s="39"/>
    </row>
    <row r="460" spans="2:46" ht="13.5" customHeight="1" x14ac:dyDescent="0.15">
      <c r="B460" s="290"/>
      <c r="C460" s="29" t="s">
        <v>36</v>
      </c>
      <c r="D460" s="187"/>
      <c r="E460" s="58"/>
      <c r="F460" s="188"/>
      <c r="G460" s="188"/>
      <c r="H460" s="188"/>
      <c r="I460" s="64"/>
      <c r="J460" s="64"/>
      <c r="K460" s="189"/>
      <c r="L460" s="259"/>
      <c r="M460" s="259"/>
      <c r="N460" s="58"/>
      <c r="O460" s="30"/>
      <c r="P460" s="58"/>
      <c r="Q460" s="30"/>
      <c r="R460" s="134"/>
      <c r="S460" s="206"/>
      <c r="T460" s="290"/>
      <c r="U460" s="29" t="s">
        <v>36</v>
      </c>
      <c r="V460" s="187"/>
      <c r="W460" s="58"/>
      <c r="X460" s="188"/>
      <c r="Y460" s="188"/>
      <c r="Z460" s="188"/>
      <c r="AA460" s="64"/>
      <c r="AB460" s="64"/>
      <c r="AC460" s="189"/>
      <c r="AD460" s="259"/>
      <c r="AE460" s="259"/>
      <c r="AF460" s="58"/>
      <c r="AG460" s="30"/>
      <c r="AH460" s="58"/>
      <c r="AI460" s="30"/>
      <c r="AJ460" s="134"/>
      <c r="AK460" s="208"/>
      <c r="AL460" s="290"/>
      <c r="AM460" s="88" t="str">
        <f t="shared" si="39"/>
        <v/>
      </c>
      <c r="AN460" s="123" t="str">
        <f t="shared" si="40"/>
        <v/>
      </c>
      <c r="AO460" s="123" t="str">
        <f t="shared" si="41"/>
        <v/>
      </c>
      <c r="AP460" s="123" t="str">
        <f t="shared" si="42"/>
        <v/>
      </c>
      <c r="AQ460" s="89" t="str">
        <f t="shared" si="43"/>
        <v/>
      </c>
      <c r="AR460" s="39"/>
      <c r="AS460" s="234"/>
      <c r="AT460" s="39"/>
    </row>
    <row r="461" spans="2:46" ht="13.5" customHeight="1" x14ac:dyDescent="0.15">
      <c r="B461" s="290"/>
      <c r="C461" s="29" t="s">
        <v>38</v>
      </c>
      <c r="D461" s="187"/>
      <c r="E461" s="58"/>
      <c r="F461" s="188"/>
      <c r="G461" s="188"/>
      <c r="H461" s="188"/>
      <c r="I461" s="64"/>
      <c r="J461" s="64"/>
      <c r="K461" s="189"/>
      <c r="L461" s="259"/>
      <c r="M461" s="259"/>
      <c r="N461" s="58"/>
      <c r="O461" s="30"/>
      <c r="P461" s="58"/>
      <c r="Q461" s="30"/>
      <c r="R461" s="134"/>
      <c r="S461" s="206"/>
      <c r="T461" s="290"/>
      <c r="U461" s="29" t="s">
        <v>38</v>
      </c>
      <c r="V461" s="187"/>
      <c r="W461" s="58"/>
      <c r="X461" s="188"/>
      <c r="Y461" s="188"/>
      <c r="Z461" s="188"/>
      <c r="AA461" s="64"/>
      <c r="AB461" s="64"/>
      <c r="AC461" s="189"/>
      <c r="AD461" s="259"/>
      <c r="AE461" s="259"/>
      <c r="AF461" s="58"/>
      <c r="AG461" s="30"/>
      <c r="AH461" s="58"/>
      <c r="AI461" s="30"/>
      <c r="AJ461" s="134"/>
      <c r="AK461" s="208"/>
      <c r="AL461" s="290"/>
      <c r="AM461" s="88" t="str">
        <f t="shared" si="39"/>
        <v/>
      </c>
      <c r="AN461" s="123" t="str">
        <f t="shared" si="40"/>
        <v/>
      </c>
      <c r="AO461" s="123" t="str">
        <f t="shared" si="41"/>
        <v/>
      </c>
      <c r="AP461" s="123" t="str">
        <f t="shared" si="42"/>
        <v/>
      </c>
      <c r="AQ461" s="89" t="str">
        <f t="shared" si="43"/>
        <v/>
      </c>
      <c r="AR461" s="39"/>
      <c r="AS461" s="234"/>
      <c r="AT461" s="39"/>
    </row>
    <row r="462" spans="2:46" ht="13.5" customHeight="1" thickBot="1" x14ac:dyDescent="0.2">
      <c r="B462" s="291"/>
      <c r="C462" s="29"/>
      <c r="D462" s="187"/>
      <c r="E462" s="58"/>
      <c r="F462" s="190"/>
      <c r="G462" s="190"/>
      <c r="H462" s="190"/>
      <c r="I462" s="58"/>
      <c r="J462" s="58"/>
      <c r="K462" s="189"/>
      <c r="L462" s="259"/>
      <c r="M462" s="259"/>
      <c r="N462" s="58"/>
      <c r="O462" s="30"/>
      <c r="P462" s="58"/>
      <c r="Q462" s="30"/>
      <c r="R462" s="185"/>
      <c r="S462" s="206"/>
      <c r="T462" s="291"/>
      <c r="U462" s="29"/>
      <c r="V462" s="187"/>
      <c r="W462" s="58"/>
      <c r="X462" s="190"/>
      <c r="Y462" s="190"/>
      <c r="Z462" s="190"/>
      <c r="AA462" s="58"/>
      <c r="AB462" s="58"/>
      <c r="AC462" s="189"/>
      <c r="AD462" s="259"/>
      <c r="AE462" s="259"/>
      <c r="AF462" s="58"/>
      <c r="AG462" s="30"/>
      <c r="AH462" s="58"/>
      <c r="AI462" s="30"/>
      <c r="AJ462" s="185"/>
      <c r="AK462" s="208"/>
      <c r="AL462" s="291"/>
      <c r="AM462" s="124" t="str">
        <f t="shared" si="39"/>
        <v/>
      </c>
      <c r="AN462" s="125" t="str">
        <f t="shared" si="40"/>
        <v/>
      </c>
      <c r="AO462" s="125" t="str">
        <f t="shared" si="41"/>
        <v/>
      </c>
      <c r="AP462" s="125" t="str">
        <f t="shared" si="42"/>
        <v/>
      </c>
      <c r="AQ462" s="126" t="str">
        <f t="shared" si="43"/>
        <v/>
      </c>
      <c r="AR462" s="39"/>
      <c r="AS462" s="234"/>
      <c r="AT462" s="39"/>
    </row>
    <row r="463" spans="2:46" ht="13.5" customHeight="1" x14ac:dyDescent="0.15">
      <c r="B463" s="289" t="s">
        <v>158</v>
      </c>
      <c r="C463" s="27" t="s">
        <v>34</v>
      </c>
      <c r="D463" s="41"/>
      <c r="E463" s="57"/>
      <c r="F463" s="98"/>
      <c r="G463" s="98"/>
      <c r="H463" s="98"/>
      <c r="I463" s="62"/>
      <c r="J463" s="62"/>
      <c r="K463" s="63"/>
      <c r="L463" s="258"/>
      <c r="M463" s="258"/>
      <c r="N463" s="57"/>
      <c r="O463" s="28"/>
      <c r="P463" s="57"/>
      <c r="Q463" s="28"/>
      <c r="R463" s="133"/>
      <c r="S463" s="206"/>
      <c r="T463" s="289" t="s">
        <v>158</v>
      </c>
      <c r="U463" s="27" t="s">
        <v>34</v>
      </c>
      <c r="V463" s="41"/>
      <c r="W463" s="57"/>
      <c r="X463" s="98"/>
      <c r="Y463" s="98"/>
      <c r="Z463" s="98"/>
      <c r="AA463" s="62"/>
      <c r="AB463" s="62"/>
      <c r="AC463" s="63"/>
      <c r="AD463" s="258"/>
      <c r="AE463" s="258"/>
      <c r="AF463" s="57"/>
      <c r="AG463" s="28"/>
      <c r="AH463" s="57"/>
      <c r="AI463" s="28"/>
      <c r="AJ463" s="133"/>
      <c r="AK463" s="208"/>
      <c r="AL463" s="289" t="s">
        <v>158</v>
      </c>
      <c r="AM463" s="121" t="str">
        <f t="shared" si="39"/>
        <v/>
      </c>
      <c r="AN463" s="97" t="str">
        <f t="shared" si="40"/>
        <v/>
      </c>
      <c r="AO463" s="97" t="str">
        <f t="shared" si="41"/>
        <v/>
      </c>
      <c r="AP463" s="97" t="str">
        <f t="shared" si="42"/>
        <v/>
      </c>
      <c r="AQ463" s="122" t="str">
        <f t="shared" si="43"/>
        <v/>
      </c>
      <c r="AR463" s="39"/>
      <c r="AS463" s="234"/>
      <c r="AT463" s="39"/>
    </row>
    <row r="464" spans="2:46" ht="13.5" customHeight="1" x14ac:dyDescent="0.15">
      <c r="B464" s="290"/>
      <c r="C464" s="29" t="s">
        <v>35</v>
      </c>
      <c r="D464" s="187"/>
      <c r="E464" s="58"/>
      <c r="F464" s="188"/>
      <c r="G464" s="188"/>
      <c r="H464" s="188"/>
      <c r="I464" s="64"/>
      <c r="J464" s="64"/>
      <c r="K464" s="189"/>
      <c r="L464" s="259"/>
      <c r="M464" s="259"/>
      <c r="N464" s="58"/>
      <c r="O464" s="30"/>
      <c r="P464" s="58"/>
      <c r="Q464" s="30"/>
      <c r="R464" s="134"/>
      <c r="S464" s="206"/>
      <c r="T464" s="290"/>
      <c r="U464" s="29" t="s">
        <v>35</v>
      </c>
      <c r="V464" s="187"/>
      <c r="W464" s="58"/>
      <c r="X464" s="188"/>
      <c r="Y464" s="188"/>
      <c r="Z464" s="188"/>
      <c r="AA464" s="64"/>
      <c r="AB464" s="64"/>
      <c r="AC464" s="189"/>
      <c r="AD464" s="259"/>
      <c r="AE464" s="259"/>
      <c r="AF464" s="58"/>
      <c r="AG464" s="30"/>
      <c r="AH464" s="58"/>
      <c r="AI464" s="30"/>
      <c r="AJ464" s="134"/>
      <c r="AK464" s="208"/>
      <c r="AL464" s="290"/>
      <c r="AM464" s="88" t="str">
        <f t="shared" si="39"/>
        <v/>
      </c>
      <c r="AN464" s="123" t="str">
        <f t="shared" si="40"/>
        <v/>
      </c>
      <c r="AO464" s="123" t="str">
        <f t="shared" si="41"/>
        <v/>
      </c>
      <c r="AP464" s="123" t="str">
        <f t="shared" si="42"/>
        <v/>
      </c>
      <c r="AQ464" s="89" t="str">
        <f t="shared" si="43"/>
        <v/>
      </c>
      <c r="AR464" s="39"/>
      <c r="AS464" s="234"/>
      <c r="AT464" s="39"/>
    </row>
    <row r="465" spans="2:46" ht="13.5" customHeight="1" x14ac:dyDescent="0.15">
      <c r="B465" s="290"/>
      <c r="C465" s="29" t="s">
        <v>36</v>
      </c>
      <c r="D465" s="187"/>
      <c r="E465" s="58"/>
      <c r="F465" s="188"/>
      <c r="G465" s="188"/>
      <c r="H465" s="188"/>
      <c r="I465" s="64"/>
      <c r="J465" s="64"/>
      <c r="K465" s="189"/>
      <c r="L465" s="259"/>
      <c r="M465" s="259"/>
      <c r="N465" s="58"/>
      <c r="O465" s="30"/>
      <c r="P465" s="58"/>
      <c r="Q465" s="30"/>
      <c r="R465" s="134"/>
      <c r="S465" s="206"/>
      <c r="T465" s="290"/>
      <c r="U465" s="29" t="s">
        <v>36</v>
      </c>
      <c r="V465" s="187"/>
      <c r="W465" s="58"/>
      <c r="X465" s="188"/>
      <c r="Y465" s="188"/>
      <c r="Z465" s="188"/>
      <c r="AA465" s="64"/>
      <c r="AB465" s="64"/>
      <c r="AC465" s="189"/>
      <c r="AD465" s="259"/>
      <c r="AE465" s="259"/>
      <c r="AF465" s="58"/>
      <c r="AG465" s="30"/>
      <c r="AH465" s="58"/>
      <c r="AI465" s="30"/>
      <c r="AJ465" s="134"/>
      <c r="AK465" s="208"/>
      <c r="AL465" s="290"/>
      <c r="AM465" s="88" t="str">
        <f t="shared" si="39"/>
        <v/>
      </c>
      <c r="AN465" s="123" t="str">
        <f t="shared" si="40"/>
        <v/>
      </c>
      <c r="AO465" s="123" t="str">
        <f t="shared" si="41"/>
        <v/>
      </c>
      <c r="AP465" s="123" t="str">
        <f t="shared" si="42"/>
        <v/>
      </c>
      <c r="AQ465" s="89" t="str">
        <f t="shared" si="43"/>
        <v/>
      </c>
      <c r="AR465" s="39"/>
      <c r="AS465" s="234"/>
      <c r="AT465" s="39"/>
    </row>
    <row r="466" spans="2:46" ht="13.5" customHeight="1" x14ac:dyDescent="0.15">
      <c r="B466" s="290"/>
      <c r="C466" s="29" t="s">
        <v>38</v>
      </c>
      <c r="D466" s="187"/>
      <c r="E466" s="58"/>
      <c r="F466" s="188"/>
      <c r="G466" s="188"/>
      <c r="H466" s="188"/>
      <c r="I466" s="64"/>
      <c r="J466" s="64"/>
      <c r="K466" s="189"/>
      <c r="L466" s="259"/>
      <c r="M466" s="259"/>
      <c r="N466" s="58"/>
      <c r="O466" s="30"/>
      <c r="P466" s="58"/>
      <c r="Q466" s="30"/>
      <c r="R466" s="134"/>
      <c r="S466" s="206"/>
      <c r="T466" s="290"/>
      <c r="U466" s="29" t="s">
        <v>38</v>
      </c>
      <c r="V466" s="187"/>
      <c r="W466" s="58"/>
      <c r="X466" s="188"/>
      <c r="Y466" s="188"/>
      <c r="Z466" s="188"/>
      <c r="AA466" s="64"/>
      <c r="AB466" s="64"/>
      <c r="AC466" s="189"/>
      <c r="AD466" s="259"/>
      <c r="AE466" s="259"/>
      <c r="AF466" s="58"/>
      <c r="AG466" s="30"/>
      <c r="AH466" s="58"/>
      <c r="AI466" s="30"/>
      <c r="AJ466" s="134"/>
      <c r="AK466" s="208"/>
      <c r="AL466" s="290"/>
      <c r="AM466" s="88" t="str">
        <f t="shared" si="39"/>
        <v/>
      </c>
      <c r="AN466" s="123" t="str">
        <f t="shared" si="40"/>
        <v/>
      </c>
      <c r="AO466" s="123" t="str">
        <f t="shared" si="41"/>
        <v/>
      </c>
      <c r="AP466" s="123" t="str">
        <f t="shared" si="42"/>
        <v/>
      </c>
      <c r="AQ466" s="89" t="str">
        <f t="shared" si="43"/>
        <v/>
      </c>
      <c r="AR466" s="39"/>
      <c r="AS466" s="234"/>
      <c r="AT466" s="39"/>
    </row>
    <row r="467" spans="2:46" ht="13.5" customHeight="1" thickBot="1" x14ac:dyDescent="0.2">
      <c r="B467" s="291"/>
      <c r="C467" s="29"/>
      <c r="D467" s="187"/>
      <c r="E467" s="58"/>
      <c r="F467" s="190"/>
      <c r="G467" s="190"/>
      <c r="H467" s="190"/>
      <c r="I467" s="58"/>
      <c r="J467" s="58"/>
      <c r="K467" s="189"/>
      <c r="L467" s="259"/>
      <c r="M467" s="259"/>
      <c r="N467" s="58"/>
      <c r="O467" s="30"/>
      <c r="P467" s="58"/>
      <c r="Q467" s="30"/>
      <c r="R467" s="185"/>
      <c r="S467" s="206"/>
      <c r="T467" s="291"/>
      <c r="U467" s="29"/>
      <c r="V467" s="187"/>
      <c r="W467" s="58"/>
      <c r="X467" s="190"/>
      <c r="Y467" s="190"/>
      <c r="Z467" s="190"/>
      <c r="AA467" s="58"/>
      <c r="AB467" s="58"/>
      <c r="AC467" s="189"/>
      <c r="AD467" s="259"/>
      <c r="AE467" s="259"/>
      <c r="AF467" s="58"/>
      <c r="AG467" s="30"/>
      <c r="AH467" s="58"/>
      <c r="AI467" s="30"/>
      <c r="AJ467" s="185"/>
      <c r="AK467" s="208"/>
      <c r="AL467" s="291"/>
      <c r="AM467" s="124" t="str">
        <f t="shared" si="39"/>
        <v/>
      </c>
      <c r="AN467" s="125" t="str">
        <f t="shared" si="40"/>
        <v/>
      </c>
      <c r="AO467" s="125" t="str">
        <f t="shared" si="41"/>
        <v/>
      </c>
      <c r="AP467" s="125" t="str">
        <f t="shared" si="42"/>
        <v/>
      </c>
      <c r="AQ467" s="126" t="str">
        <f t="shared" si="43"/>
        <v/>
      </c>
      <c r="AR467" s="39"/>
      <c r="AS467" s="234"/>
      <c r="AT467" s="39"/>
    </row>
    <row r="468" spans="2:46" ht="13.5" customHeight="1" x14ac:dyDescent="0.15">
      <c r="B468" s="289" t="s">
        <v>159</v>
      </c>
      <c r="C468" s="27" t="s">
        <v>34</v>
      </c>
      <c r="D468" s="41"/>
      <c r="E468" s="57"/>
      <c r="F468" s="98"/>
      <c r="G468" s="98"/>
      <c r="H468" s="98"/>
      <c r="I468" s="62"/>
      <c r="J468" s="62"/>
      <c r="K468" s="63"/>
      <c r="L468" s="258"/>
      <c r="M468" s="258"/>
      <c r="N468" s="57"/>
      <c r="O468" s="28"/>
      <c r="P468" s="57"/>
      <c r="Q468" s="28"/>
      <c r="R468" s="133"/>
      <c r="S468" s="206"/>
      <c r="T468" s="289" t="s">
        <v>159</v>
      </c>
      <c r="U468" s="27" t="s">
        <v>34</v>
      </c>
      <c r="V468" s="41"/>
      <c r="W468" s="57"/>
      <c r="X468" s="98"/>
      <c r="Y468" s="98"/>
      <c r="Z468" s="98"/>
      <c r="AA468" s="62"/>
      <c r="AB468" s="62"/>
      <c r="AC468" s="63"/>
      <c r="AD468" s="258"/>
      <c r="AE468" s="258"/>
      <c r="AF468" s="57"/>
      <c r="AG468" s="28"/>
      <c r="AH468" s="57"/>
      <c r="AI468" s="28"/>
      <c r="AJ468" s="133"/>
      <c r="AK468" s="208"/>
      <c r="AL468" s="289" t="s">
        <v>159</v>
      </c>
      <c r="AM468" s="121" t="str">
        <f t="shared" si="39"/>
        <v/>
      </c>
      <c r="AN468" s="97" t="str">
        <f t="shared" si="40"/>
        <v/>
      </c>
      <c r="AO468" s="97" t="str">
        <f t="shared" si="41"/>
        <v/>
      </c>
      <c r="AP468" s="97" t="str">
        <f t="shared" si="42"/>
        <v/>
      </c>
      <c r="AQ468" s="122" t="str">
        <f t="shared" si="43"/>
        <v/>
      </c>
      <c r="AR468" s="39"/>
      <c r="AS468" s="234"/>
      <c r="AT468" s="39"/>
    </row>
    <row r="469" spans="2:46" ht="13.5" customHeight="1" x14ac:dyDescent="0.15">
      <c r="B469" s="290"/>
      <c r="C469" s="29" t="s">
        <v>35</v>
      </c>
      <c r="D469" s="187"/>
      <c r="E469" s="58"/>
      <c r="F469" s="188"/>
      <c r="G469" s="188"/>
      <c r="H469" s="188"/>
      <c r="I469" s="64"/>
      <c r="J469" s="64"/>
      <c r="K469" s="189"/>
      <c r="L469" s="259"/>
      <c r="M469" s="259"/>
      <c r="N469" s="58"/>
      <c r="O469" s="30"/>
      <c r="P469" s="58"/>
      <c r="Q469" s="30"/>
      <c r="R469" s="134"/>
      <c r="S469" s="206"/>
      <c r="T469" s="290"/>
      <c r="U469" s="29" t="s">
        <v>35</v>
      </c>
      <c r="V469" s="187"/>
      <c r="W469" s="58"/>
      <c r="X469" s="188"/>
      <c r="Y469" s="188"/>
      <c r="Z469" s="188"/>
      <c r="AA469" s="64"/>
      <c r="AB469" s="64"/>
      <c r="AC469" s="189"/>
      <c r="AD469" s="259"/>
      <c r="AE469" s="259"/>
      <c r="AF469" s="58"/>
      <c r="AG469" s="30"/>
      <c r="AH469" s="58"/>
      <c r="AI469" s="30"/>
      <c r="AJ469" s="134"/>
      <c r="AK469" s="208"/>
      <c r="AL469" s="290"/>
      <c r="AM469" s="88" t="str">
        <f t="shared" si="39"/>
        <v/>
      </c>
      <c r="AN469" s="123" t="str">
        <f t="shared" si="40"/>
        <v/>
      </c>
      <c r="AO469" s="123" t="str">
        <f t="shared" si="41"/>
        <v/>
      </c>
      <c r="AP469" s="123" t="str">
        <f t="shared" si="42"/>
        <v/>
      </c>
      <c r="AQ469" s="89" t="str">
        <f t="shared" si="43"/>
        <v/>
      </c>
      <c r="AR469" s="39"/>
      <c r="AS469" s="234"/>
      <c r="AT469" s="39"/>
    </row>
    <row r="470" spans="2:46" ht="13.5" customHeight="1" x14ac:dyDescent="0.15">
      <c r="B470" s="290"/>
      <c r="C470" s="29" t="s">
        <v>36</v>
      </c>
      <c r="D470" s="187"/>
      <c r="E470" s="58"/>
      <c r="F470" s="188"/>
      <c r="G470" s="188"/>
      <c r="H470" s="188"/>
      <c r="I470" s="64"/>
      <c r="J470" s="64"/>
      <c r="K470" s="189"/>
      <c r="L470" s="259"/>
      <c r="M470" s="259"/>
      <c r="N470" s="58"/>
      <c r="O470" s="30"/>
      <c r="P470" s="58"/>
      <c r="Q470" s="30"/>
      <c r="R470" s="134"/>
      <c r="S470" s="206"/>
      <c r="T470" s="290"/>
      <c r="U470" s="29" t="s">
        <v>36</v>
      </c>
      <c r="V470" s="187"/>
      <c r="W470" s="58"/>
      <c r="X470" s="188"/>
      <c r="Y470" s="188"/>
      <c r="Z470" s="188"/>
      <c r="AA470" s="64"/>
      <c r="AB470" s="64"/>
      <c r="AC470" s="189"/>
      <c r="AD470" s="259"/>
      <c r="AE470" s="259"/>
      <c r="AF470" s="58"/>
      <c r="AG470" s="30"/>
      <c r="AH470" s="58"/>
      <c r="AI470" s="30"/>
      <c r="AJ470" s="134"/>
      <c r="AK470" s="208"/>
      <c r="AL470" s="290"/>
      <c r="AM470" s="88" t="str">
        <f t="shared" si="39"/>
        <v/>
      </c>
      <c r="AN470" s="123" t="str">
        <f t="shared" si="40"/>
        <v/>
      </c>
      <c r="AO470" s="123" t="str">
        <f t="shared" si="41"/>
        <v/>
      </c>
      <c r="AP470" s="123" t="str">
        <f t="shared" si="42"/>
        <v/>
      </c>
      <c r="AQ470" s="89" t="str">
        <f t="shared" si="43"/>
        <v/>
      </c>
      <c r="AR470" s="39"/>
      <c r="AS470" s="234"/>
      <c r="AT470" s="39"/>
    </row>
    <row r="471" spans="2:46" ht="13.5" customHeight="1" x14ac:dyDescent="0.15">
      <c r="B471" s="290"/>
      <c r="C471" s="29" t="s">
        <v>38</v>
      </c>
      <c r="D471" s="187"/>
      <c r="E471" s="58"/>
      <c r="F471" s="188"/>
      <c r="G471" s="188"/>
      <c r="H471" s="188"/>
      <c r="I471" s="64"/>
      <c r="J471" s="64"/>
      <c r="K471" s="189"/>
      <c r="L471" s="259"/>
      <c r="M471" s="259"/>
      <c r="N471" s="58"/>
      <c r="O471" s="30"/>
      <c r="P471" s="58"/>
      <c r="Q471" s="30"/>
      <c r="R471" s="134"/>
      <c r="S471" s="206"/>
      <c r="T471" s="290"/>
      <c r="U471" s="29" t="s">
        <v>38</v>
      </c>
      <c r="V471" s="187"/>
      <c r="W471" s="58"/>
      <c r="X471" s="188"/>
      <c r="Y471" s="188"/>
      <c r="Z471" s="188"/>
      <c r="AA471" s="64"/>
      <c r="AB471" s="64"/>
      <c r="AC471" s="189"/>
      <c r="AD471" s="259"/>
      <c r="AE471" s="259"/>
      <c r="AF471" s="58"/>
      <c r="AG471" s="30"/>
      <c r="AH471" s="58"/>
      <c r="AI471" s="30"/>
      <c r="AJ471" s="134"/>
      <c r="AK471" s="208"/>
      <c r="AL471" s="290"/>
      <c r="AM471" s="88" t="str">
        <f t="shared" si="39"/>
        <v/>
      </c>
      <c r="AN471" s="123" t="str">
        <f t="shared" si="40"/>
        <v/>
      </c>
      <c r="AO471" s="123" t="str">
        <f t="shared" si="41"/>
        <v/>
      </c>
      <c r="AP471" s="123" t="str">
        <f t="shared" si="42"/>
        <v/>
      </c>
      <c r="AQ471" s="89" t="str">
        <f t="shared" si="43"/>
        <v/>
      </c>
      <c r="AR471" s="39"/>
      <c r="AS471" s="234"/>
      <c r="AT471" s="39"/>
    </row>
    <row r="472" spans="2:46" ht="13.5" customHeight="1" thickBot="1" x14ac:dyDescent="0.2">
      <c r="B472" s="291"/>
      <c r="C472" s="29"/>
      <c r="D472" s="187"/>
      <c r="E472" s="58"/>
      <c r="F472" s="190"/>
      <c r="G472" s="190"/>
      <c r="H472" s="190"/>
      <c r="I472" s="58"/>
      <c r="J472" s="58"/>
      <c r="K472" s="189"/>
      <c r="L472" s="259"/>
      <c r="M472" s="259"/>
      <c r="N472" s="58"/>
      <c r="O472" s="30"/>
      <c r="P472" s="58"/>
      <c r="Q472" s="30"/>
      <c r="R472" s="185"/>
      <c r="S472" s="206"/>
      <c r="T472" s="291"/>
      <c r="U472" s="29"/>
      <c r="V472" s="187"/>
      <c r="W472" s="58"/>
      <c r="X472" s="190"/>
      <c r="Y472" s="190"/>
      <c r="Z472" s="190"/>
      <c r="AA472" s="58"/>
      <c r="AB472" s="58"/>
      <c r="AC472" s="189"/>
      <c r="AD472" s="259"/>
      <c r="AE472" s="259"/>
      <c r="AF472" s="58"/>
      <c r="AG472" s="30"/>
      <c r="AH472" s="58"/>
      <c r="AI472" s="30"/>
      <c r="AJ472" s="185"/>
      <c r="AK472" s="208"/>
      <c r="AL472" s="291"/>
      <c r="AM472" s="124" t="str">
        <f t="shared" si="39"/>
        <v/>
      </c>
      <c r="AN472" s="125" t="str">
        <f t="shared" si="40"/>
        <v/>
      </c>
      <c r="AO472" s="125" t="str">
        <f t="shared" si="41"/>
        <v/>
      </c>
      <c r="AP472" s="125" t="str">
        <f t="shared" si="42"/>
        <v/>
      </c>
      <c r="AQ472" s="126" t="str">
        <f t="shared" si="43"/>
        <v/>
      </c>
      <c r="AR472" s="39"/>
      <c r="AS472" s="234"/>
      <c r="AT472" s="39"/>
    </row>
    <row r="473" spans="2:46" ht="13.5" customHeight="1" x14ac:dyDescent="0.15">
      <c r="B473" s="289" t="s">
        <v>160</v>
      </c>
      <c r="C473" s="27" t="s">
        <v>34</v>
      </c>
      <c r="D473" s="41"/>
      <c r="E473" s="57"/>
      <c r="F473" s="98"/>
      <c r="G473" s="98"/>
      <c r="H473" s="98"/>
      <c r="I473" s="62"/>
      <c r="J473" s="62"/>
      <c r="K473" s="63"/>
      <c r="L473" s="258"/>
      <c r="M473" s="258"/>
      <c r="N473" s="57"/>
      <c r="O473" s="28"/>
      <c r="P473" s="57"/>
      <c r="Q473" s="28"/>
      <c r="R473" s="133"/>
      <c r="S473" s="206"/>
      <c r="T473" s="289" t="s">
        <v>160</v>
      </c>
      <c r="U473" s="27" t="s">
        <v>34</v>
      </c>
      <c r="V473" s="41"/>
      <c r="W473" s="57"/>
      <c r="X473" s="98"/>
      <c r="Y473" s="98"/>
      <c r="Z473" s="98"/>
      <c r="AA473" s="62"/>
      <c r="AB473" s="62"/>
      <c r="AC473" s="63"/>
      <c r="AD473" s="258"/>
      <c r="AE473" s="258"/>
      <c r="AF473" s="57"/>
      <c r="AG473" s="28"/>
      <c r="AH473" s="57"/>
      <c r="AI473" s="28"/>
      <c r="AJ473" s="133"/>
      <c r="AK473" s="208"/>
      <c r="AL473" s="289" t="s">
        <v>160</v>
      </c>
      <c r="AM473" s="121" t="str">
        <f t="shared" si="39"/>
        <v/>
      </c>
      <c r="AN473" s="97" t="str">
        <f t="shared" si="40"/>
        <v/>
      </c>
      <c r="AO473" s="97" t="str">
        <f t="shared" si="41"/>
        <v/>
      </c>
      <c r="AP473" s="97" t="str">
        <f t="shared" si="42"/>
        <v/>
      </c>
      <c r="AQ473" s="122" t="str">
        <f t="shared" si="43"/>
        <v/>
      </c>
      <c r="AR473" s="39"/>
      <c r="AS473" s="234"/>
      <c r="AT473" s="39"/>
    </row>
    <row r="474" spans="2:46" ht="13.5" customHeight="1" x14ac:dyDescent="0.15">
      <c r="B474" s="290"/>
      <c r="C474" s="29" t="s">
        <v>35</v>
      </c>
      <c r="D474" s="187"/>
      <c r="E474" s="58"/>
      <c r="F474" s="188"/>
      <c r="G474" s="188"/>
      <c r="H474" s="188"/>
      <c r="I474" s="64"/>
      <c r="J474" s="64"/>
      <c r="K474" s="189"/>
      <c r="L474" s="259"/>
      <c r="M474" s="259"/>
      <c r="N474" s="58"/>
      <c r="O474" s="30"/>
      <c r="P474" s="58"/>
      <c r="Q474" s="30"/>
      <c r="R474" s="134"/>
      <c r="S474" s="206"/>
      <c r="T474" s="290"/>
      <c r="U474" s="29" t="s">
        <v>35</v>
      </c>
      <c r="V474" s="187"/>
      <c r="W474" s="58"/>
      <c r="X474" s="188"/>
      <c r="Y474" s="188"/>
      <c r="Z474" s="188"/>
      <c r="AA474" s="64"/>
      <c r="AB474" s="64"/>
      <c r="AC474" s="189"/>
      <c r="AD474" s="259"/>
      <c r="AE474" s="259"/>
      <c r="AF474" s="58"/>
      <c r="AG474" s="30"/>
      <c r="AH474" s="58"/>
      <c r="AI474" s="30"/>
      <c r="AJ474" s="134"/>
      <c r="AK474" s="208"/>
      <c r="AL474" s="290"/>
      <c r="AM474" s="88" t="str">
        <f t="shared" si="39"/>
        <v/>
      </c>
      <c r="AN474" s="123" t="str">
        <f t="shared" si="40"/>
        <v/>
      </c>
      <c r="AO474" s="123" t="str">
        <f t="shared" si="41"/>
        <v/>
      </c>
      <c r="AP474" s="123" t="str">
        <f t="shared" si="42"/>
        <v/>
      </c>
      <c r="AQ474" s="89" t="str">
        <f t="shared" si="43"/>
        <v/>
      </c>
      <c r="AR474" s="39"/>
      <c r="AS474" s="234"/>
      <c r="AT474" s="39"/>
    </row>
    <row r="475" spans="2:46" ht="13.5" customHeight="1" x14ac:dyDescent="0.15">
      <c r="B475" s="290"/>
      <c r="C475" s="29" t="s">
        <v>36</v>
      </c>
      <c r="D475" s="187"/>
      <c r="E475" s="58"/>
      <c r="F475" s="188"/>
      <c r="G475" s="188"/>
      <c r="H475" s="188"/>
      <c r="I475" s="64"/>
      <c r="J475" s="64"/>
      <c r="K475" s="189"/>
      <c r="L475" s="259"/>
      <c r="M475" s="259"/>
      <c r="N475" s="58"/>
      <c r="O475" s="30"/>
      <c r="P475" s="58"/>
      <c r="Q475" s="30"/>
      <c r="R475" s="134"/>
      <c r="S475" s="206"/>
      <c r="T475" s="290"/>
      <c r="U475" s="29" t="s">
        <v>36</v>
      </c>
      <c r="V475" s="187"/>
      <c r="W475" s="58"/>
      <c r="X475" s="188"/>
      <c r="Y475" s="188"/>
      <c r="Z475" s="188"/>
      <c r="AA475" s="64"/>
      <c r="AB475" s="64"/>
      <c r="AC475" s="189"/>
      <c r="AD475" s="259"/>
      <c r="AE475" s="259"/>
      <c r="AF475" s="58"/>
      <c r="AG475" s="30"/>
      <c r="AH475" s="58"/>
      <c r="AI475" s="30"/>
      <c r="AJ475" s="134"/>
      <c r="AK475" s="208"/>
      <c r="AL475" s="290"/>
      <c r="AM475" s="88" t="str">
        <f t="shared" si="39"/>
        <v/>
      </c>
      <c r="AN475" s="123" t="str">
        <f t="shared" si="40"/>
        <v/>
      </c>
      <c r="AO475" s="123" t="str">
        <f t="shared" si="41"/>
        <v/>
      </c>
      <c r="AP475" s="123" t="str">
        <f t="shared" si="42"/>
        <v/>
      </c>
      <c r="AQ475" s="89" t="str">
        <f t="shared" si="43"/>
        <v/>
      </c>
      <c r="AR475" s="39"/>
      <c r="AS475" s="234"/>
      <c r="AT475" s="39"/>
    </row>
    <row r="476" spans="2:46" ht="13.5" customHeight="1" x14ac:dyDescent="0.15">
      <c r="B476" s="290"/>
      <c r="C476" s="29" t="s">
        <v>38</v>
      </c>
      <c r="D476" s="187"/>
      <c r="E476" s="58"/>
      <c r="F476" s="188"/>
      <c r="G476" s="188"/>
      <c r="H476" s="188"/>
      <c r="I476" s="64"/>
      <c r="J476" s="64"/>
      <c r="K476" s="189"/>
      <c r="L476" s="259"/>
      <c r="M476" s="259"/>
      <c r="N476" s="58"/>
      <c r="O476" s="30"/>
      <c r="P476" s="58"/>
      <c r="Q476" s="30"/>
      <c r="R476" s="134"/>
      <c r="S476" s="206"/>
      <c r="T476" s="290"/>
      <c r="U476" s="29" t="s">
        <v>38</v>
      </c>
      <c r="V476" s="187"/>
      <c r="W476" s="58"/>
      <c r="X476" s="188"/>
      <c r="Y476" s="188"/>
      <c r="Z476" s="188"/>
      <c r="AA476" s="64"/>
      <c r="AB476" s="64"/>
      <c r="AC476" s="189"/>
      <c r="AD476" s="259"/>
      <c r="AE476" s="259"/>
      <c r="AF476" s="58"/>
      <c r="AG476" s="30"/>
      <c r="AH476" s="58"/>
      <c r="AI476" s="30"/>
      <c r="AJ476" s="134"/>
      <c r="AK476" s="208"/>
      <c r="AL476" s="290"/>
      <c r="AM476" s="88" t="str">
        <f t="shared" si="39"/>
        <v/>
      </c>
      <c r="AN476" s="123" t="str">
        <f t="shared" si="40"/>
        <v/>
      </c>
      <c r="AO476" s="123" t="str">
        <f t="shared" si="41"/>
        <v/>
      </c>
      <c r="AP476" s="123" t="str">
        <f t="shared" si="42"/>
        <v/>
      </c>
      <c r="AQ476" s="89" t="str">
        <f t="shared" si="43"/>
        <v/>
      </c>
      <c r="AR476" s="39"/>
      <c r="AS476" s="234"/>
      <c r="AT476" s="39"/>
    </row>
    <row r="477" spans="2:46" ht="13.5" customHeight="1" thickBot="1" x14ac:dyDescent="0.2">
      <c r="B477" s="291"/>
      <c r="C477" s="29"/>
      <c r="D477" s="187"/>
      <c r="E477" s="58"/>
      <c r="F477" s="190"/>
      <c r="G477" s="190"/>
      <c r="H477" s="190"/>
      <c r="I477" s="58"/>
      <c r="J477" s="58"/>
      <c r="K477" s="189"/>
      <c r="L477" s="259"/>
      <c r="M477" s="259"/>
      <c r="N477" s="58"/>
      <c r="O477" s="30"/>
      <c r="P477" s="58"/>
      <c r="Q477" s="30"/>
      <c r="R477" s="185"/>
      <c r="S477" s="206"/>
      <c r="T477" s="291"/>
      <c r="U477" s="29"/>
      <c r="V477" s="187"/>
      <c r="W477" s="58"/>
      <c r="X477" s="190"/>
      <c r="Y477" s="190"/>
      <c r="Z477" s="190"/>
      <c r="AA477" s="58"/>
      <c r="AB477" s="58"/>
      <c r="AC477" s="189"/>
      <c r="AD477" s="259"/>
      <c r="AE477" s="259"/>
      <c r="AF477" s="58"/>
      <c r="AG477" s="30"/>
      <c r="AH477" s="58"/>
      <c r="AI477" s="30"/>
      <c r="AJ477" s="185"/>
      <c r="AK477" s="208"/>
      <c r="AL477" s="291"/>
      <c r="AM477" s="124" t="str">
        <f t="shared" si="39"/>
        <v/>
      </c>
      <c r="AN477" s="125" t="str">
        <f t="shared" si="40"/>
        <v/>
      </c>
      <c r="AO477" s="125" t="str">
        <f t="shared" si="41"/>
        <v/>
      </c>
      <c r="AP477" s="125" t="str">
        <f t="shared" si="42"/>
        <v/>
      </c>
      <c r="AQ477" s="126" t="str">
        <f t="shared" si="43"/>
        <v/>
      </c>
      <c r="AR477" s="39"/>
      <c r="AS477" s="234"/>
      <c r="AT477" s="39"/>
    </row>
    <row r="478" spans="2:46" ht="13.5" customHeight="1" x14ac:dyDescent="0.15">
      <c r="B478" s="289" t="s">
        <v>161</v>
      </c>
      <c r="C478" s="27" t="s">
        <v>34</v>
      </c>
      <c r="D478" s="41"/>
      <c r="E478" s="57"/>
      <c r="F478" s="98"/>
      <c r="G478" s="98"/>
      <c r="H478" s="98"/>
      <c r="I478" s="62"/>
      <c r="J478" s="62"/>
      <c r="K478" s="63"/>
      <c r="L478" s="258"/>
      <c r="M478" s="258"/>
      <c r="N478" s="57"/>
      <c r="O478" s="28"/>
      <c r="P478" s="57"/>
      <c r="Q478" s="28"/>
      <c r="R478" s="133"/>
      <c r="S478" s="206"/>
      <c r="T478" s="289" t="s">
        <v>161</v>
      </c>
      <c r="U478" s="27" t="s">
        <v>34</v>
      </c>
      <c r="V478" s="41"/>
      <c r="W478" s="57"/>
      <c r="X478" s="98"/>
      <c r="Y478" s="98"/>
      <c r="Z478" s="98"/>
      <c r="AA478" s="62"/>
      <c r="AB478" s="62"/>
      <c r="AC478" s="63"/>
      <c r="AD478" s="258"/>
      <c r="AE478" s="258"/>
      <c r="AF478" s="57"/>
      <c r="AG478" s="28"/>
      <c r="AH478" s="57"/>
      <c r="AI478" s="28"/>
      <c r="AJ478" s="133"/>
      <c r="AK478" s="208"/>
      <c r="AL478" s="289" t="s">
        <v>161</v>
      </c>
      <c r="AM478" s="121" t="str">
        <f t="shared" si="39"/>
        <v/>
      </c>
      <c r="AN478" s="97" t="str">
        <f t="shared" si="40"/>
        <v/>
      </c>
      <c r="AO478" s="97" t="str">
        <f t="shared" si="41"/>
        <v/>
      </c>
      <c r="AP478" s="97" t="str">
        <f t="shared" si="42"/>
        <v/>
      </c>
      <c r="AQ478" s="122" t="str">
        <f t="shared" si="43"/>
        <v/>
      </c>
      <c r="AR478" s="39"/>
      <c r="AS478" s="234"/>
      <c r="AT478" s="39"/>
    </row>
    <row r="479" spans="2:46" ht="13.5" customHeight="1" x14ac:dyDescent="0.15">
      <c r="B479" s="290"/>
      <c r="C479" s="29" t="s">
        <v>35</v>
      </c>
      <c r="D479" s="187"/>
      <c r="E479" s="58"/>
      <c r="F479" s="188"/>
      <c r="G479" s="188"/>
      <c r="H479" s="188"/>
      <c r="I479" s="64"/>
      <c r="J479" s="64"/>
      <c r="K479" s="189"/>
      <c r="L479" s="259"/>
      <c r="M479" s="259"/>
      <c r="N479" s="58"/>
      <c r="O479" s="30"/>
      <c r="P479" s="58"/>
      <c r="Q479" s="30"/>
      <c r="R479" s="134"/>
      <c r="S479" s="206"/>
      <c r="T479" s="290"/>
      <c r="U479" s="29" t="s">
        <v>35</v>
      </c>
      <c r="V479" s="187"/>
      <c r="W479" s="58"/>
      <c r="X479" s="188"/>
      <c r="Y479" s="188"/>
      <c r="Z479" s="188"/>
      <c r="AA479" s="64"/>
      <c r="AB479" s="64"/>
      <c r="AC479" s="189"/>
      <c r="AD479" s="259"/>
      <c r="AE479" s="259"/>
      <c r="AF479" s="58"/>
      <c r="AG479" s="30"/>
      <c r="AH479" s="58"/>
      <c r="AI479" s="30"/>
      <c r="AJ479" s="134"/>
      <c r="AK479" s="208"/>
      <c r="AL479" s="290"/>
      <c r="AM479" s="88" t="str">
        <f t="shared" si="39"/>
        <v/>
      </c>
      <c r="AN479" s="123" t="str">
        <f t="shared" si="40"/>
        <v/>
      </c>
      <c r="AO479" s="123" t="str">
        <f t="shared" si="41"/>
        <v/>
      </c>
      <c r="AP479" s="123" t="str">
        <f t="shared" si="42"/>
        <v/>
      </c>
      <c r="AQ479" s="89" t="str">
        <f t="shared" si="43"/>
        <v/>
      </c>
      <c r="AR479" s="39"/>
      <c r="AS479" s="234"/>
      <c r="AT479" s="39"/>
    </row>
    <row r="480" spans="2:46" ht="13.5" customHeight="1" x14ac:dyDescent="0.15">
      <c r="B480" s="290"/>
      <c r="C480" s="29" t="s">
        <v>36</v>
      </c>
      <c r="D480" s="187"/>
      <c r="E480" s="58"/>
      <c r="F480" s="188"/>
      <c r="G480" s="188"/>
      <c r="H480" s="188"/>
      <c r="I480" s="64"/>
      <c r="J480" s="64"/>
      <c r="K480" s="189"/>
      <c r="L480" s="259"/>
      <c r="M480" s="259"/>
      <c r="N480" s="58"/>
      <c r="O480" s="30"/>
      <c r="P480" s="58"/>
      <c r="Q480" s="30"/>
      <c r="R480" s="134"/>
      <c r="S480" s="206"/>
      <c r="T480" s="290"/>
      <c r="U480" s="29" t="s">
        <v>36</v>
      </c>
      <c r="V480" s="187"/>
      <c r="W480" s="58"/>
      <c r="X480" s="188"/>
      <c r="Y480" s="188"/>
      <c r="Z480" s="188"/>
      <c r="AA480" s="64"/>
      <c r="AB480" s="64"/>
      <c r="AC480" s="189"/>
      <c r="AD480" s="259"/>
      <c r="AE480" s="259"/>
      <c r="AF480" s="58"/>
      <c r="AG480" s="30"/>
      <c r="AH480" s="58"/>
      <c r="AI480" s="30"/>
      <c r="AJ480" s="134"/>
      <c r="AK480" s="208"/>
      <c r="AL480" s="290"/>
      <c r="AM480" s="88" t="str">
        <f t="shared" si="39"/>
        <v/>
      </c>
      <c r="AN480" s="123" t="str">
        <f t="shared" si="40"/>
        <v/>
      </c>
      <c r="AO480" s="123" t="str">
        <f t="shared" si="41"/>
        <v/>
      </c>
      <c r="AP480" s="123" t="str">
        <f t="shared" si="42"/>
        <v/>
      </c>
      <c r="AQ480" s="89" t="str">
        <f t="shared" si="43"/>
        <v/>
      </c>
      <c r="AR480" s="39"/>
      <c r="AS480" s="234"/>
      <c r="AT480" s="39"/>
    </row>
    <row r="481" spans="2:46" ht="13.5" customHeight="1" x14ac:dyDescent="0.15">
      <c r="B481" s="290"/>
      <c r="C481" s="29" t="s">
        <v>38</v>
      </c>
      <c r="D481" s="187"/>
      <c r="E481" s="58"/>
      <c r="F481" s="188"/>
      <c r="G481" s="188"/>
      <c r="H481" s="188"/>
      <c r="I481" s="64"/>
      <c r="J481" s="64"/>
      <c r="K481" s="189"/>
      <c r="L481" s="259"/>
      <c r="M481" s="259"/>
      <c r="N481" s="58"/>
      <c r="O481" s="30"/>
      <c r="P481" s="58"/>
      <c r="Q481" s="30"/>
      <c r="R481" s="134"/>
      <c r="S481" s="206"/>
      <c r="T481" s="290"/>
      <c r="U481" s="29" t="s">
        <v>38</v>
      </c>
      <c r="V481" s="187"/>
      <c r="W481" s="58"/>
      <c r="X481" s="188"/>
      <c r="Y481" s="188"/>
      <c r="Z481" s="188"/>
      <c r="AA481" s="64"/>
      <c r="AB481" s="64"/>
      <c r="AC481" s="189"/>
      <c r="AD481" s="259"/>
      <c r="AE481" s="259"/>
      <c r="AF481" s="58"/>
      <c r="AG481" s="30"/>
      <c r="AH481" s="58"/>
      <c r="AI481" s="30"/>
      <c r="AJ481" s="134"/>
      <c r="AK481" s="208"/>
      <c r="AL481" s="290"/>
      <c r="AM481" s="88" t="str">
        <f t="shared" ref="AM481:AM544" si="44">IF(OR(X481="",F481=""),"",X481-F481)</f>
        <v/>
      </c>
      <c r="AN481" s="123" t="str">
        <f t="shared" ref="AN481:AN544" si="45">IF(OR(Y481="",G481=""),"",Y481-G481)</f>
        <v/>
      </c>
      <c r="AO481" s="123" t="str">
        <f t="shared" ref="AO481:AO544" si="46">IF(OR(Z481="",H481=""),"",Z481-H481)</f>
        <v/>
      </c>
      <c r="AP481" s="123" t="str">
        <f t="shared" ref="AP481:AP544" si="47">IF(OR(AA481="",I481=""),"",AA481-I481)</f>
        <v/>
      </c>
      <c r="AQ481" s="89" t="str">
        <f t="shared" ref="AQ481:AQ544" si="48">IF(OR(AB481="",J481=""),"",AB481-J481)</f>
        <v/>
      </c>
      <c r="AR481" s="39"/>
      <c r="AS481" s="234"/>
      <c r="AT481" s="39"/>
    </row>
    <row r="482" spans="2:46" ht="13.5" customHeight="1" thickBot="1" x14ac:dyDescent="0.2">
      <c r="B482" s="291"/>
      <c r="C482" s="29"/>
      <c r="D482" s="187"/>
      <c r="E482" s="58"/>
      <c r="F482" s="190"/>
      <c r="G482" s="190"/>
      <c r="H482" s="190"/>
      <c r="I482" s="58"/>
      <c r="J482" s="58"/>
      <c r="K482" s="189"/>
      <c r="L482" s="259"/>
      <c r="M482" s="259"/>
      <c r="N482" s="58"/>
      <c r="O482" s="30"/>
      <c r="P482" s="58"/>
      <c r="Q482" s="30"/>
      <c r="R482" s="185"/>
      <c r="S482" s="206"/>
      <c r="T482" s="291"/>
      <c r="U482" s="29"/>
      <c r="V482" s="187"/>
      <c r="W482" s="58"/>
      <c r="X482" s="190"/>
      <c r="Y482" s="190"/>
      <c r="Z482" s="190"/>
      <c r="AA482" s="58"/>
      <c r="AB482" s="58"/>
      <c r="AC482" s="189"/>
      <c r="AD482" s="259"/>
      <c r="AE482" s="259"/>
      <c r="AF482" s="58"/>
      <c r="AG482" s="30"/>
      <c r="AH482" s="58"/>
      <c r="AI482" s="30"/>
      <c r="AJ482" s="185"/>
      <c r="AK482" s="208"/>
      <c r="AL482" s="291"/>
      <c r="AM482" s="124" t="str">
        <f t="shared" si="44"/>
        <v/>
      </c>
      <c r="AN482" s="125" t="str">
        <f t="shared" si="45"/>
        <v/>
      </c>
      <c r="AO482" s="125" t="str">
        <f t="shared" si="46"/>
        <v/>
      </c>
      <c r="AP482" s="125" t="str">
        <f t="shared" si="47"/>
        <v/>
      </c>
      <c r="AQ482" s="126" t="str">
        <f t="shared" si="48"/>
        <v/>
      </c>
      <c r="AR482" s="39"/>
      <c r="AS482" s="234"/>
      <c r="AT482" s="39"/>
    </row>
    <row r="483" spans="2:46" ht="13.5" customHeight="1" x14ac:dyDescent="0.15">
      <c r="B483" s="289" t="s">
        <v>162</v>
      </c>
      <c r="C483" s="27" t="s">
        <v>34</v>
      </c>
      <c r="D483" s="41"/>
      <c r="E483" s="57"/>
      <c r="F483" s="98"/>
      <c r="G483" s="98"/>
      <c r="H483" s="98"/>
      <c r="I483" s="62"/>
      <c r="J483" s="62"/>
      <c r="K483" s="63"/>
      <c r="L483" s="258"/>
      <c r="M483" s="258"/>
      <c r="N483" s="57"/>
      <c r="O483" s="28"/>
      <c r="P483" s="57"/>
      <c r="Q483" s="28"/>
      <c r="R483" s="133"/>
      <c r="S483" s="206"/>
      <c r="T483" s="289" t="s">
        <v>162</v>
      </c>
      <c r="U483" s="27" t="s">
        <v>34</v>
      </c>
      <c r="V483" s="41"/>
      <c r="W483" s="57"/>
      <c r="X483" s="98"/>
      <c r="Y483" s="98"/>
      <c r="Z483" s="98"/>
      <c r="AA483" s="62"/>
      <c r="AB483" s="62"/>
      <c r="AC483" s="63"/>
      <c r="AD483" s="258"/>
      <c r="AE483" s="258"/>
      <c r="AF483" s="57"/>
      <c r="AG483" s="28"/>
      <c r="AH483" s="57"/>
      <c r="AI483" s="28"/>
      <c r="AJ483" s="133"/>
      <c r="AK483" s="208"/>
      <c r="AL483" s="289" t="s">
        <v>162</v>
      </c>
      <c r="AM483" s="121" t="str">
        <f t="shared" si="44"/>
        <v/>
      </c>
      <c r="AN483" s="97" t="str">
        <f t="shared" si="45"/>
        <v/>
      </c>
      <c r="AO483" s="97" t="str">
        <f t="shared" si="46"/>
        <v/>
      </c>
      <c r="AP483" s="97" t="str">
        <f t="shared" si="47"/>
        <v/>
      </c>
      <c r="AQ483" s="122" t="str">
        <f t="shared" si="48"/>
        <v/>
      </c>
      <c r="AR483" s="39"/>
      <c r="AS483" s="234"/>
      <c r="AT483" s="39"/>
    </row>
    <row r="484" spans="2:46" ht="13.5" customHeight="1" x14ac:dyDescent="0.15">
      <c r="B484" s="290"/>
      <c r="C484" s="29" t="s">
        <v>35</v>
      </c>
      <c r="D484" s="187"/>
      <c r="E484" s="58"/>
      <c r="F484" s="188"/>
      <c r="G484" s="188"/>
      <c r="H484" s="188"/>
      <c r="I484" s="64"/>
      <c r="J484" s="64"/>
      <c r="K484" s="189"/>
      <c r="L484" s="259"/>
      <c r="M484" s="259"/>
      <c r="N484" s="58"/>
      <c r="O484" s="30"/>
      <c r="P484" s="58"/>
      <c r="Q484" s="30"/>
      <c r="R484" s="134"/>
      <c r="S484" s="206"/>
      <c r="T484" s="290"/>
      <c r="U484" s="29" t="s">
        <v>35</v>
      </c>
      <c r="V484" s="187"/>
      <c r="W484" s="58"/>
      <c r="X484" s="188"/>
      <c r="Y484" s="188"/>
      <c r="Z484" s="188"/>
      <c r="AA484" s="64"/>
      <c r="AB484" s="64"/>
      <c r="AC484" s="189"/>
      <c r="AD484" s="259"/>
      <c r="AE484" s="259"/>
      <c r="AF484" s="58"/>
      <c r="AG484" s="30"/>
      <c r="AH484" s="58"/>
      <c r="AI484" s="30"/>
      <c r="AJ484" s="134"/>
      <c r="AK484" s="208"/>
      <c r="AL484" s="290"/>
      <c r="AM484" s="88" t="str">
        <f t="shared" si="44"/>
        <v/>
      </c>
      <c r="AN484" s="123" t="str">
        <f t="shared" si="45"/>
        <v/>
      </c>
      <c r="AO484" s="123" t="str">
        <f t="shared" si="46"/>
        <v/>
      </c>
      <c r="AP484" s="123" t="str">
        <f t="shared" si="47"/>
        <v/>
      </c>
      <c r="AQ484" s="89" t="str">
        <f t="shared" si="48"/>
        <v/>
      </c>
      <c r="AR484" s="39"/>
      <c r="AS484" s="234"/>
      <c r="AT484" s="39"/>
    </row>
    <row r="485" spans="2:46" ht="13.5" customHeight="1" x14ac:dyDescent="0.15">
      <c r="B485" s="290"/>
      <c r="C485" s="29" t="s">
        <v>36</v>
      </c>
      <c r="D485" s="187"/>
      <c r="E485" s="58"/>
      <c r="F485" s="188"/>
      <c r="G485" s="188"/>
      <c r="H485" s="188"/>
      <c r="I485" s="64"/>
      <c r="J485" s="64"/>
      <c r="K485" s="189"/>
      <c r="L485" s="259"/>
      <c r="M485" s="259"/>
      <c r="N485" s="58"/>
      <c r="O485" s="30"/>
      <c r="P485" s="58"/>
      <c r="Q485" s="30"/>
      <c r="R485" s="134"/>
      <c r="S485" s="206"/>
      <c r="T485" s="290"/>
      <c r="U485" s="29" t="s">
        <v>36</v>
      </c>
      <c r="V485" s="187"/>
      <c r="W485" s="58"/>
      <c r="X485" s="188"/>
      <c r="Y485" s="188"/>
      <c r="Z485" s="188"/>
      <c r="AA485" s="64"/>
      <c r="AB485" s="64"/>
      <c r="AC485" s="189"/>
      <c r="AD485" s="259"/>
      <c r="AE485" s="259"/>
      <c r="AF485" s="58"/>
      <c r="AG485" s="30"/>
      <c r="AH485" s="58"/>
      <c r="AI485" s="30"/>
      <c r="AJ485" s="134"/>
      <c r="AK485" s="208"/>
      <c r="AL485" s="290"/>
      <c r="AM485" s="88" t="str">
        <f t="shared" si="44"/>
        <v/>
      </c>
      <c r="AN485" s="123" t="str">
        <f t="shared" si="45"/>
        <v/>
      </c>
      <c r="AO485" s="123" t="str">
        <f t="shared" si="46"/>
        <v/>
      </c>
      <c r="AP485" s="123" t="str">
        <f t="shared" si="47"/>
        <v/>
      </c>
      <c r="AQ485" s="89" t="str">
        <f t="shared" si="48"/>
        <v/>
      </c>
      <c r="AR485" s="39"/>
      <c r="AS485" s="234"/>
      <c r="AT485" s="39"/>
    </row>
    <row r="486" spans="2:46" ht="13.5" customHeight="1" x14ac:dyDescent="0.15">
      <c r="B486" s="290"/>
      <c r="C486" s="29" t="s">
        <v>38</v>
      </c>
      <c r="D486" s="187"/>
      <c r="E486" s="58"/>
      <c r="F486" s="188"/>
      <c r="G486" s="188"/>
      <c r="H486" s="188"/>
      <c r="I486" s="64"/>
      <c r="J486" s="64"/>
      <c r="K486" s="189"/>
      <c r="L486" s="259"/>
      <c r="M486" s="259"/>
      <c r="N486" s="58"/>
      <c r="O486" s="30"/>
      <c r="P486" s="58"/>
      <c r="Q486" s="30"/>
      <c r="R486" s="134"/>
      <c r="S486" s="206"/>
      <c r="T486" s="290"/>
      <c r="U486" s="29" t="s">
        <v>38</v>
      </c>
      <c r="V486" s="187"/>
      <c r="W486" s="58"/>
      <c r="X486" s="188"/>
      <c r="Y486" s="188"/>
      <c r="Z486" s="188"/>
      <c r="AA486" s="64"/>
      <c r="AB486" s="64"/>
      <c r="AC486" s="189"/>
      <c r="AD486" s="259"/>
      <c r="AE486" s="259"/>
      <c r="AF486" s="58"/>
      <c r="AG486" s="30"/>
      <c r="AH486" s="58"/>
      <c r="AI486" s="30"/>
      <c r="AJ486" s="134"/>
      <c r="AK486" s="208"/>
      <c r="AL486" s="290"/>
      <c r="AM486" s="88" t="str">
        <f t="shared" si="44"/>
        <v/>
      </c>
      <c r="AN486" s="123" t="str">
        <f t="shared" si="45"/>
        <v/>
      </c>
      <c r="AO486" s="123" t="str">
        <f t="shared" si="46"/>
        <v/>
      </c>
      <c r="AP486" s="123" t="str">
        <f t="shared" si="47"/>
        <v/>
      </c>
      <c r="AQ486" s="89" t="str">
        <f t="shared" si="48"/>
        <v/>
      </c>
      <c r="AR486" s="39"/>
      <c r="AS486" s="234"/>
      <c r="AT486" s="39"/>
    </row>
    <row r="487" spans="2:46" ht="13.5" customHeight="1" thickBot="1" x14ac:dyDescent="0.2">
      <c r="B487" s="291"/>
      <c r="C487" s="29"/>
      <c r="D487" s="187"/>
      <c r="E487" s="58"/>
      <c r="F487" s="190"/>
      <c r="G487" s="190"/>
      <c r="H487" s="190"/>
      <c r="I487" s="58"/>
      <c r="J487" s="58"/>
      <c r="K487" s="189"/>
      <c r="L487" s="259"/>
      <c r="M487" s="259"/>
      <c r="N487" s="58"/>
      <c r="O487" s="30"/>
      <c r="P487" s="58"/>
      <c r="Q487" s="30"/>
      <c r="R487" s="185"/>
      <c r="S487" s="206"/>
      <c r="T487" s="291"/>
      <c r="U487" s="29"/>
      <c r="V487" s="187"/>
      <c r="W487" s="58"/>
      <c r="X487" s="190"/>
      <c r="Y487" s="190"/>
      <c r="Z487" s="190"/>
      <c r="AA487" s="58"/>
      <c r="AB487" s="58"/>
      <c r="AC487" s="189"/>
      <c r="AD487" s="259"/>
      <c r="AE487" s="259"/>
      <c r="AF487" s="58"/>
      <c r="AG487" s="30"/>
      <c r="AH487" s="58"/>
      <c r="AI487" s="30"/>
      <c r="AJ487" s="185"/>
      <c r="AK487" s="208"/>
      <c r="AL487" s="291"/>
      <c r="AM487" s="124" t="str">
        <f t="shared" si="44"/>
        <v/>
      </c>
      <c r="AN487" s="125" t="str">
        <f t="shared" si="45"/>
        <v/>
      </c>
      <c r="AO487" s="125" t="str">
        <f t="shared" si="46"/>
        <v/>
      </c>
      <c r="AP487" s="125" t="str">
        <f t="shared" si="47"/>
        <v/>
      </c>
      <c r="AQ487" s="126" t="str">
        <f t="shared" si="48"/>
        <v/>
      </c>
      <c r="AR487" s="39"/>
      <c r="AS487" s="234"/>
      <c r="AT487" s="39"/>
    </row>
    <row r="488" spans="2:46" ht="13.5" customHeight="1" x14ac:dyDescent="0.15">
      <c r="B488" s="289" t="s">
        <v>163</v>
      </c>
      <c r="C488" s="27" t="s">
        <v>34</v>
      </c>
      <c r="D488" s="41"/>
      <c r="E488" s="57"/>
      <c r="F488" s="98"/>
      <c r="G488" s="98"/>
      <c r="H488" s="98"/>
      <c r="I488" s="62"/>
      <c r="J488" s="62"/>
      <c r="K488" s="63"/>
      <c r="L488" s="258"/>
      <c r="M488" s="258"/>
      <c r="N488" s="57"/>
      <c r="O488" s="28"/>
      <c r="P488" s="57"/>
      <c r="Q488" s="28"/>
      <c r="R488" s="133"/>
      <c r="S488" s="206"/>
      <c r="T488" s="289" t="s">
        <v>163</v>
      </c>
      <c r="U488" s="27" t="s">
        <v>34</v>
      </c>
      <c r="V488" s="41"/>
      <c r="W488" s="57"/>
      <c r="X488" s="98"/>
      <c r="Y488" s="98"/>
      <c r="Z488" s="98"/>
      <c r="AA488" s="62"/>
      <c r="AB488" s="62"/>
      <c r="AC488" s="63"/>
      <c r="AD488" s="258"/>
      <c r="AE488" s="258"/>
      <c r="AF488" s="57"/>
      <c r="AG488" s="28"/>
      <c r="AH488" s="57"/>
      <c r="AI488" s="28"/>
      <c r="AJ488" s="133"/>
      <c r="AK488" s="208"/>
      <c r="AL488" s="289" t="s">
        <v>163</v>
      </c>
      <c r="AM488" s="121" t="str">
        <f t="shared" si="44"/>
        <v/>
      </c>
      <c r="AN488" s="97" t="str">
        <f t="shared" si="45"/>
        <v/>
      </c>
      <c r="AO488" s="97" t="str">
        <f t="shared" si="46"/>
        <v/>
      </c>
      <c r="AP488" s="97" t="str">
        <f t="shared" si="47"/>
        <v/>
      </c>
      <c r="AQ488" s="122" t="str">
        <f t="shared" si="48"/>
        <v/>
      </c>
      <c r="AR488" s="39"/>
      <c r="AS488" s="234"/>
      <c r="AT488" s="39"/>
    </row>
    <row r="489" spans="2:46" ht="13.5" customHeight="1" x14ac:dyDescent="0.15">
      <c r="B489" s="290"/>
      <c r="C489" s="29" t="s">
        <v>35</v>
      </c>
      <c r="D489" s="187"/>
      <c r="E489" s="58"/>
      <c r="F489" s="188"/>
      <c r="G489" s="188"/>
      <c r="H489" s="188"/>
      <c r="I489" s="64"/>
      <c r="J489" s="64"/>
      <c r="K489" s="189"/>
      <c r="L489" s="259"/>
      <c r="M489" s="259"/>
      <c r="N489" s="58"/>
      <c r="O489" s="30"/>
      <c r="P489" s="58"/>
      <c r="Q489" s="30"/>
      <c r="R489" s="134"/>
      <c r="S489" s="206"/>
      <c r="T489" s="290"/>
      <c r="U489" s="29" t="s">
        <v>35</v>
      </c>
      <c r="V489" s="187"/>
      <c r="W489" s="58"/>
      <c r="X489" s="188"/>
      <c r="Y489" s="188"/>
      <c r="Z489" s="188"/>
      <c r="AA489" s="64"/>
      <c r="AB489" s="64"/>
      <c r="AC489" s="189"/>
      <c r="AD489" s="259"/>
      <c r="AE489" s="259"/>
      <c r="AF489" s="58"/>
      <c r="AG489" s="30"/>
      <c r="AH489" s="58"/>
      <c r="AI489" s="30"/>
      <c r="AJ489" s="134"/>
      <c r="AK489" s="208"/>
      <c r="AL489" s="290"/>
      <c r="AM489" s="88" t="str">
        <f t="shared" si="44"/>
        <v/>
      </c>
      <c r="AN489" s="123" t="str">
        <f t="shared" si="45"/>
        <v/>
      </c>
      <c r="AO489" s="123" t="str">
        <f t="shared" si="46"/>
        <v/>
      </c>
      <c r="AP489" s="123" t="str">
        <f t="shared" si="47"/>
        <v/>
      </c>
      <c r="AQ489" s="89" t="str">
        <f t="shared" si="48"/>
        <v/>
      </c>
      <c r="AR489" s="39"/>
      <c r="AS489" s="234"/>
      <c r="AT489" s="39"/>
    </row>
    <row r="490" spans="2:46" ht="13.5" customHeight="1" x14ac:dyDescent="0.15">
      <c r="B490" s="290"/>
      <c r="C490" s="29" t="s">
        <v>36</v>
      </c>
      <c r="D490" s="187"/>
      <c r="E490" s="58"/>
      <c r="F490" s="188"/>
      <c r="G490" s="188"/>
      <c r="H490" s="188"/>
      <c r="I490" s="64"/>
      <c r="J490" s="64"/>
      <c r="K490" s="189"/>
      <c r="L490" s="259"/>
      <c r="M490" s="259"/>
      <c r="N490" s="58"/>
      <c r="O490" s="30"/>
      <c r="P490" s="58"/>
      <c r="Q490" s="30"/>
      <c r="R490" s="134"/>
      <c r="S490" s="206"/>
      <c r="T490" s="290"/>
      <c r="U490" s="29" t="s">
        <v>36</v>
      </c>
      <c r="V490" s="187"/>
      <c r="W490" s="58"/>
      <c r="X490" s="188"/>
      <c r="Y490" s="188"/>
      <c r="Z490" s="188"/>
      <c r="AA490" s="64"/>
      <c r="AB490" s="64"/>
      <c r="AC490" s="189"/>
      <c r="AD490" s="259"/>
      <c r="AE490" s="259"/>
      <c r="AF490" s="58"/>
      <c r="AG490" s="30"/>
      <c r="AH490" s="58"/>
      <c r="AI490" s="30"/>
      <c r="AJ490" s="134"/>
      <c r="AK490" s="208"/>
      <c r="AL490" s="290"/>
      <c r="AM490" s="88" t="str">
        <f t="shared" si="44"/>
        <v/>
      </c>
      <c r="AN490" s="123" t="str">
        <f t="shared" si="45"/>
        <v/>
      </c>
      <c r="AO490" s="123" t="str">
        <f t="shared" si="46"/>
        <v/>
      </c>
      <c r="AP490" s="123" t="str">
        <f t="shared" si="47"/>
        <v/>
      </c>
      <c r="AQ490" s="89" t="str">
        <f t="shared" si="48"/>
        <v/>
      </c>
      <c r="AR490" s="39"/>
      <c r="AS490" s="234"/>
      <c r="AT490" s="39"/>
    </row>
    <row r="491" spans="2:46" ht="13.5" customHeight="1" x14ac:dyDescent="0.15">
      <c r="B491" s="290"/>
      <c r="C491" s="29" t="s">
        <v>38</v>
      </c>
      <c r="D491" s="187"/>
      <c r="E491" s="58"/>
      <c r="F491" s="188"/>
      <c r="G491" s="188"/>
      <c r="H491" s="188"/>
      <c r="I491" s="64"/>
      <c r="J491" s="64"/>
      <c r="K491" s="189"/>
      <c r="L491" s="259"/>
      <c r="M491" s="259"/>
      <c r="N491" s="58"/>
      <c r="O491" s="30"/>
      <c r="P491" s="58"/>
      <c r="Q491" s="30"/>
      <c r="R491" s="134"/>
      <c r="S491" s="206"/>
      <c r="T491" s="290"/>
      <c r="U491" s="29" t="s">
        <v>38</v>
      </c>
      <c r="V491" s="187"/>
      <c r="W491" s="58"/>
      <c r="X491" s="188"/>
      <c r="Y491" s="188"/>
      <c r="Z491" s="188"/>
      <c r="AA491" s="64"/>
      <c r="AB491" s="64"/>
      <c r="AC491" s="189"/>
      <c r="AD491" s="259"/>
      <c r="AE491" s="259"/>
      <c r="AF491" s="58"/>
      <c r="AG491" s="30"/>
      <c r="AH491" s="58"/>
      <c r="AI491" s="30"/>
      <c r="AJ491" s="134"/>
      <c r="AK491" s="208"/>
      <c r="AL491" s="290"/>
      <c r="AM491" s="88" t="str">
        <f t="shared" si="44"/>
        <v/>
      </c>
      <c r="AN491" s="123" t="str">
        <f t="shared" si="45"/>
        <v/>
      </c>
      <c r="AO491" s="123" t="str">
        <f t="shared" si="46"/>
        <v/>
      </c>
      <c r="AP491" s="123" t="str">
        <f t="shared" si="47"/>
        <v/>
      </c>
      <c r="AQ491" s="89" t="str">
        <f t="shared" si="48"/>
        <v/>
      </c>
      <c r="AR491" s="39"/>
      <c r="AS491" s="234"/>
      <c r="AT491" s="39"/>
    </row>
    <row r="492" spans="2:46" ht="13.5" customHeight="1" thickBot="1" x14ac:dyDescent="0.2">
      <c r="B492" s="291"/>
      <c r="C492" s="29"/>
      <c r="D492" s="187"/>
      <c r="E492" s="58"/>
      <c r="F492" s="190"/>
      <c r="G492" s="190"/>
      <c r="H492" s="190"/>
      <c r="I492" s="58"/>
      <c r="J492" s="58"/>
      <c r="K492" s="189"/>
      <c r="L492" s="259"/>
      <c r="M492" s="259"/>
      <c r="N492" s="58"/>
      <c r="O492" s="30"/>
      <c r="P492" s="58"/>
      <c r="Q492" s="30"/>
      <c r="R492" s="185"/>
      <c r="S492" s="206"/>
      <c r="T492" s="291"/>
      <c r="U492" s="29"/>
      <c r="V492" s="187"/>
      <c r="W492" s="58"/>
      <c r="X492" s="190"/>
      <c r="Y492" s="190"/>
      <c r="Z492" s="190"/>
      <c r="AA492" s="58"/>
      <c r="AB492" s="58"/>
      <c r="AC492" s="189"/>
      <c r="AD492" s="259"/>
      <c r="AE492" s="259"/>
      <c r="AF492" s="58"/>
      <c r="AG492" s="30"/>
      <c r="AH492" s="58"/>
      <c r="AI492" s="30"/>
      <c r="AJ492" s="185"/>
      <c r="AK492" s="208"/>
      <c r="AL492" s="291"/>
      <c r="AM492" s="124" t="str">
        <f t="shared" si="44"/>
        <v/>
      </c>
      <c r="AN492" s="125" t="str">
        <f t="shared" si="45"/>
        <v/>
      </c>
      <c r="AO492" s="125" t="str">
        <f t="shared" si="46"/>
        <v/>
      </c>
      <c r="AP492" s="125" t="str">
        <f t="shared" si="47"/>
        <v/>
      </c>
      <c r="AQ492" s="126" t="str">
        <f t="shared" si="48"/>
        <v/>
      </c>
      <c r="AR492" s="39"/>
      <c r="AS492" s="234"/>
      <c r="AT492" s="39"/>
    </row>
    <row r="493" spans="2:46" ht="13.5" customHeight="1" x14ac:dyDescent="0.15">
      <c r="B493" s="289" t="s">
        <v>164</v>
      </c>
      <c r="C493" s="27" t="s">
        <v>34</v>
      </c>
      <c r="D493" s="41"/>
      <c r="E493" s="57"/>
      <c r="F493" s="98"/>
      <c r="G493" s="98"/>
      <c r="H493" s="98"/>
      <c r="I493" s="62"/>
      <c r="J493" s="62"/>
      <c r="K493" s="63"/>
      <c r="L493" s="258"/>
      <c r="M493" s="258"/>
      <c r="N493" s="57"/>
      <c r="O493" s="28"/>
      <c r="P493" s="57"/>
      <c r="Q493" s="28"/>
      <c r="R493" s="133"/>
      <c r="S493" s="206"/>
      <c r="T493" s="289" t="s">
        <v>164</v>
      </c>
      <c r="U493" s="27" t="s">
        <v>34</v>
      </c>
      <c r="V493" s="41"/>
      <c r="W493" s="57"/>
      <c r="X493" s="98"/>
      <c r="Y493" s="98"/>
      <c r="Z493" s="98"/>
      <c r="AA493" s="62"/>
      <c r="AB493" s="62"/>
      <c r="AC493" s="63"/>
      <c r="AD493" s="258"/>
      <c r="AE493" s="258"/>
      <c r="AF493" s="57"/>
      <c r="AG493" s="28"/>
      <c r="AH493" s="57"/>
      <c r="AI493" s="28"/>
      <c r="AJ493" s="133"/>
      <c r="AK493" s="208"/>
      <c r="AL493" s="289" t="s">
        <v>164</v>
      </c>
      <c r="AM493" s="121" t="str">
        <f t="shared" si="44"/>
        <v/>
      </c>
      <c r="AN493" s="97" t="str">
        <f t="shared" si="45"/>
        <v/>
      </c>
      <c r="AO493" s="97" t="str">
        <f t="shared" si="46"/>
        <v/>
      </c>
      <c r="AP493" s="97" t="str">
        <f t="shared" si="47"/>
        <v/>
      </c>
      <c r="AQ493" s="122" t="str">
        <f t="shared" si="48"/>
        <v/>
      </c>
      <c r="AR493" s="39"/>
      <c r="AS493" s="234"/>
      <c r="AT493" s="39"/>
    </row>
    <row r="494" spans="2:46" ht="13.5" customHeight="1" x14ac:dyDescent="0.15">
      <c r="B494" s="290"/>
      <c r="C494" s="29" t="s">
        <v>35</v>
      </c>
      <c r="D494" s="187"/>
      <c r="E494" s="58"/>
      <c r="F494" s="188"/>
      <c r="G494" s="188"/>
      <c r="H494" s="188"/>
      <c r="I494" s="64"/>
      <c r="J494" s="64"/>
      <c r="K494" s="189"/>
      <c r="L494" s="259"/>
      <c r="M494" s="259"/>
      <c r="N494" s="58"/>
      <c r="O494" s="30"/>
      <c r="P494" s="58"/>
      <c r="Q494" s="30"/>
      <c r="R494" s="134"/>
      <c r="S494" s="206"/>
      <c r="T494" s="290"/>
      <c r="U494" s="29" t="s">
        <v>35</v>
      </c>
      <c r="V494" s="187"/>
      <c r="W494" s="58"/>
      <c r="X494" s="188"/>
      <c r="Y494" s="188"/>
      <c r="Z494" s="188"/>
      <c r="AA494" s="64"/>
      <c r="AB494" s="64"/>
      <c r="AC494" s="189"/>
      <c r="AD494" s="259"/>
      <c r="AE494" s="259"/>
      <c r="AF494" s="58"/>
      <c r="AG494" s="30"/>
      <c r="AH494" s="58"/>
      <c r="AI494" s="30"/>
      <c r="AJ494" s="134"/>
      <c r="AK494" s="208"/>
      <c r="AL494" s="290"/>
      <c r="AM494" s="88" t="str">
        <f t="shared" si="44"/>
        <v/>
      </c>
      <c r="AN494" s="123" t="str">
        <f t="shared" si="45"/>
        <v/>
      </c>
      <c r="AO494" s="123" t="str">
        <f t="shared" si="46"/>
        <v/>
      </c>
      <c r="AP494" s="123" t="str">
        <f t="shared" si="47"/>
        <v/>
      </c>
      <c r="AQ494" s="89" t="str">
        <f t="shared" si="48"/>
        <v/>
      </c>
      <c r="AR494" s="39"/>
      <c r="AS494" s="234"/>
      <c r="AT494" s="39"/>
    </row>
    <row r="495" spans="2:46" ht="13.5" customHeight="1" x14ac:dyDescent="0.15">
      <c r="B495" s="290"/>
      <c r="C495" s="29" t="s">
        <v>36</v>
      </c>
      <c r="D495" s="187"/>
      <c r="E495" s="58"/>
      <c r="F495" s="188"/>
      <c r="G495" s="188"/>
      <c r="H495" s="188"/>
      <c r="I495" s="64"/>
      <c r="J495" s="64"/>
      <c r="K495" s="189"/>
      <c r="L495" s="259"/>
      <c r="M495" s="259"/>
      <c r="N495" s="58"/>
      <c r="O495" s="30"/>
      <c r="P495" s="58"/>
      <c r="Q495" s="30"/>
      <c r="R495" s="134"/>
      <c r="S495" s="206"/>
      <c r="T495" s="290"/>
      <c r="U495" s="29" t="s">
        <v>36</v>
      </c>
      <c r="V495" s="187"/>
      <c r="W495" s="58"/>
      <c r="X495" s="188"/>
      <c r="Y495" s="188"/>
      <c r="Z495" s="188"/>
      <c r="AA495" s="64"/>
      <c r="AB495" s="64"/>
      <c r="AC495" s="189"/>
      <c r="AD495" s="259"/>
      <c r="AE495" s="259"/>
      <c r="AF495" s="58"/>
      <c r="AG495" s="30"/>
      <c r="AH495" s="58"/>
      <c r="AI495" s="30"/>
      <c r="AJ495" s="134"/>
      <c r="AK495" s="208"/>
      <c r="AL495" s="290"/>
      <c r="AM495" s="88" t="str">
        <f t="shared" si="44"/>
        <v/>
      </c>
      <c r="AN495" s="123" t="str">
        <f t="shared" si="45"/>
        <v/>
      </c>
      <c r="AO495" s="123" t="str">
        <f t="shared" si="46"/>
        <v/>
      </c>
      <c r="AP495" s="123" t="str">
        <f t="shared" si="47"/>
        <v/>
      </c>
      <c r="AQ495" s="89" t="str">
        <f t="shared" si="48"/>
        <v/>
      </c>
      <c r="AR495" s="39"/>
      <c r="AS495" s="234"/>
      <c r="AT495" s="39"/>
    </row>
    <row r="496" spans="2:46" ht="13.5" customHeight="1" x14ac:dyDescent="0.15">
      <c r="B496" s="290"/>
      <c r="C496" s="29" t="s">
        <v>38</v>
      </c>
      <c r="D496" s="187"/>
      <c r="E496" s="58"/>
      <c r="F496" s="188"/>
      <c r="G496" s="188"/>
      <c r="H496" s="188"/>
      <c r="I496" s="64"/>
      <c r="J496" s="64"/>
      <c r="K496" s="189"/>
      <c r="L496" s="259"/>
      <c r="M496" s="259"/>
      <c r="N496" s="58"/>
      <c r="O496" s="30"/>
      <c r="P496" s="58"/>
      <c r="Q496" s="30"/>
      <c r="R496" s="134"/>
      <c r="S496" s="206"/>
      <c r="T496" s="290"/>
      <c r="U496" s="29" t="s">
        <v>38</v>
      </c>
      <c r="V496" s="187"/>
      <c r="W496" s="58"/>
      <c r="X496" s="188"/>
      <c r="Y496" s="188"/>
      <c r="Z496" s="188"/>
      <c r="AA496" s="64"/>
      <c r="AB496" s="64"/>
      <c r="AC496" s="189"/>
      <c r="AD496" s="259"/>
      <c r="AE496" s="259"/>
      <c r="AF496" s="58"/>
      <c r="AG496" s="30"/>
      <c r="AH496" s="58"/>
      <c r="AI496" s="30"/>
      <c r="AJ496" s="134"/>
      <c r="AK496" s="208"/>
      <c r="AL496" s="290"/>
      <c r="AM496" s="88" t="str">
        <f t="shared" si="44"/>
        <v/>
      </c>
      <c r="AN496" s="123" t="str">
        <f t="shared" si="45"/>
        <v/>
      </c>
      <c r="AO496" s="123" t="str">
        <f t="shared" si="46"/>
        <v/>
      </c>
      <c r="AP496" s="123" t="str">
        <f t="shared" si="47"/>
        <v/>
      </c>
      <c r="AQ496" s="89" t="str">
        <f t="shared" si="48"/>
        <v/>
      </c>
      <c r="AR496" s="39"/>
      <c r="AS496" s="234"/>
      <c r="AT496" s="39"/>
    </row>
    <row r="497" spans="2:46" ht="13.5" customHeight="1" thickBot="1" x14ac:dyDescent="0.2">
      <c r="B497" s="291"/>
      <c r="C497" s="29"/>
      <c r="D497" s="187"/>
      <c r="E497" s="58"/>
      <c r="F497" s="190"/>
      <c r="G497" s="190"/>
      <c r="H497" s="190"/>
      <c r="I497" s="58"/>
      <c r="J497" s="58"/>
      <c r="K497" s="189"/>
      <c r="L497" s="259"/>
      <c r="M497" s="259"/>
      <c r="N497" s="58"/>
      <c r="O497" s="30"/>
      <c r="P497" s="58"/>
      <c r="Q497" s="30"/>
      <c r="R497" s="185"/>
      <c r="S497" s="206"/>
      <c r="T497" s="291"/>
      <c r="U497" s="29"/>
      <c r="V497" s="187"/>
      <c r="W497" s="58"/>
      <c r="X497" s="190"/>
      <c r="Y497" s="190"/>
      <c r="Z497" s="190"/>
      <c r="AA497" s="58"/>
      <c r="AB497" s="58"/>
      <c r="AC497" s="189"/>
      <c r="AD497" s="259"/>
      <c r="AE497" s="259"/>
      <c r="AF497" s="58"/>
      <c r="AG497" s="30"/>
      <c r="AH497" s="58"/>
      <c r="AI497" s="30"/>
      <c r="AJ497" s="185"/>
      <c r="AK497" s="208"/>
      <c r="AL497" s="291"/>
      <c r="AM497" s="124" t="str">
        <f t="shared" si="44"/>
        <v/>
      </c>
      <c r="AN497" s="125" t="str">
        <f t="shared" si="45"/>
        <v/>
      </c>
      <c r="AO497" s="125" t="str">
        <f t="shared" si="46"/>
        <v/>
      </c>
      <c r="AP497" s="125" t="str">
        <f t="shared" si="47"/>
        <v/>
      </c>
      <c r="AQ497" s="126" t="str">
        <f t="shared" si="48"/>
        <v/>
      </c>
      <c r="AR497" s="39"/>
      <c r="AS497" s="234"/>
      <c r="AT497" s="39"/>
    </row>
    <row r="498" spans="2:46" ht="13.5" customHeight="1" x14ac:dyDescent="0.15">
      <c r="B498" s="289" t="s">
        <v>165</v>
      </c>
      <c r="C498" s="27" t="s">
        <v>34</v>
      </c>
      <c r="D498" s="41"/>
      <c r="E498" s="57"/>
      <c r="F498" s="98"/>
      <c r="G498" s="98"/>
      <c r="H498" s="98"/>
      <c r="I498" s="62"/>
      <c r="J498" s="62"/>
      <c r="K498" s="63"/>
      <c r="L498" s="258"/>
      <c r="M498" s="258"/>
      <c r="N498" s="57"/>
      <c r="O498" s="28"/>
      <c r="P498" s="57"/>
      <c r="Q498" s="28"/>
      <c r="R498" s="133"/>
      <c r="S498" s="206"/>
      <c r="T498" s="289" t="s">
        <v>165</v>
      </c>
      <c r="U498" s="27" t="s">
        <v>34</v>
      </c>
      <c r="V498" s="41"/>
      <c r="W498" s="57"/>
      <c r="X498" s="98"/>
      <c r="Y498" s="98"/>
      <c r="Z498" s="98"/>
      <c r="AA498" s="62"/>
      <c r="AB498" s="62"/>
      <c r="AC498" s="63"/>
      <c r="AD498" s="258"/>
      <c r="AE498" s="258"/>
      <c r="AF498" s="57"/>
      <c r="AG498" s="28"/>
      <c r="AH498" s="57"/>
      <c r="AI498" s="28"/>
      <c r="AJ498" s="133"/>
      <c r="AK498" s="208"/>
      <c r="AL498" s="289" t="s">
        <v>165</v>
      </c>
      <c r="AM498" s="121" t="str">
        <f t="shared" si="44"/>
        <v/>
      </c>
      <c r="AN498" s="97" t="str">
        <f t="shared" si="45"/>
        <v/>
      </c>
      <c r="AO498" s="97" t="str">
        <f t="shared" si="46"/>
        <v/>
      </c>
      <c r="AP498" s="97" t="str">
        <f t="shared" si="47"/>
        <v/>
      </c>
      <c r="AQ498" s="122" t="str">
        <f t="shared" si="48"/>
        <v/>
      </c>
      <c r="AR498" s="39"/>
      <c r="AS498" s="234"/>
      <c r="AT498" s="39"/>
    </row>
    <row r="499" spans="2:46" ht="13.5" customHeight="1" x14ac:dyDescent="0.15">
      <c r="B499" s="290"/>
      <c r="C499" s="29" t="s">
        <v>35</v>
      </c>
      <c r="D499" s="187"/>
      <c r="E499" s="58"/>
      <c r="F499" s="188"/>
      <c r="G499" s="188"/>
      <c r="H499" s="188"/>
      <c r="I499" s="64"/>
      <c r="J499" s="64"/>
      <c r="K499" s="189"/>
      <c r="L499" s="259"/>
      <c r="M499" s="259"/>
      <c r="N499" s="58"/>
      <c r="O499" s="30"/>
      <c r="P499" s="58"/>
      <c r="Q499" s="30"/>
      <c r="R499" s="134"/>
      <c r="S499" s="206"/>
      <c r="T499" s="290"/>
      <c r="U499" s="29" t="s">
        <v>35</v>
      </c>
      <c r="V499" s="187"/>
      <c r="W499" s="58"/>
      <c r="X499" s="188"/>
      <c r="Y499" s="188"/>
      <c r="Z499" s="188"/>
      <c r="AA499" s="64"/>
      <c r="AB499" s="64"/>
      <c r="AC499" s="189"/>
      <c r="AD499" s="259"/>
      <c r="AE499" s="259"/>
      <c r="AF499" s="58"/>
      <c r="AG499" s="30"/>
      <c r="AH499" s="58"/>
      <c r="AI499" s="30"/>
      <c r="AJ499" s="134"/>
      <c r="AK499" s="208"/>
      <c r="AL499" s="290"/>
      <c r="AM499" s="88" t="str">
        <f t="shared" si="44"/>
        <v/>
      </c>
      <c r="AN499" s="123" t="str">
        <f t="shared" si="45"/>
        <v/>
      </c>
      <c r="AO499" s="123" t="str">
        <f t="shared" si="46"/>
        <v/>
      </c>
      <c r="AP499" s="123" t="str">
        <f t="shared" si="47"/>
        <v/>
      </c>
      <c r="AQ499" s="89" t="str">
        <f t="shared" si="48"/>
        <v/>
      </c>
      <c r="AR499" s="39"/>
      <c r="AS499" s="234"/>
      <c r="AT499" s="39"/>
    </row>
    <row r="500" spans="2:46" ht="13.5" customHeight="1" x14ac:dyDescent="0.15">
      <c r="B500" s="290"/>
      <c r="C500" s="29" t="s">
        <v>36</v>
      </c>
      <c r="D500" s="187"/>
      <c r="E500" s="58"/>
      <c r="F500" s="188"/>
      <c r="G500" s="188"/>
      <c r="H500" s="188"/>
      <c r="I500" s="64"/>
      <c r="J500" s="64"/>
      <c r="K500" s="189"/>
      <c r="L500" s="259"/>
      <c r="M500" s="259"/>
      <c r="N500" s="58"/>
      <c r="O500" s="30"/>
      <c r="P500" s="58"/>
      <c r="Q500" s="30"/>
      <c r="R500" s="134"/>
      <c r="S500" s="206"/>
      <c r="T500" s="290"/>
      <c r="U500" s="29" t="s">
        <v>36</v>
      </c>
      <c r="V500" s="187"/>
      <c r="W500" s="58"/>
      <c r="X500" s="188"/>
      <c r="Y500" s="188"/>
      <c r="Z500" s="188"/>
      <c r="AA500" s="64"/>
      <c r="AB500" s="64"/>
      <c r="AC500" s="189"/>
      <c r="AD500" s="259"/>
      <c r="AE500" s="259"/>
      <c r="AF500" s="58"/>
      <c r="AG500" s="30"/>
      <c r="AH500" s="58"/>
      <c r="AI500" s="30"/>
      <c r="AJ500" s="134"/>
      <c r="AK500" s="208"/>
      <c r="AL500" s="290"/>
      <c r="AM500" s="88" t="str">
        <f t="shared" si="44"/>
        <v/>
      </c>
      <c r="AN500" s="123" t="str">
        <f t="shared" si="45"/>
        <v/>
      </c>
      <c r="AO500" s="123" t="str">
        <f t="shared" si="46"/>
        <v/>
      </c>
      <c r="AP500" s="123" t="str">
        <f t="shared" si="47"/>
        <v/>
      </c>
      <c r="AQ500" s="89" t="str">
        <f t="shared" si="48"/>
        <v/>
      </c>
      <c r="AR500" s="39"/>
      <c r="AS500" s="234"/>
      <c r="AT500" s="39"/>
    </row>
    <row r="501" spans="2:46" ht="13.5" customHeight="1" x14ac:dyDescent="0.15">
      <c r="B501" s="290"/>
      <c r="C501" s="29" t="s">
        <v>38</v>
      </c>
      <c r="D501" s="187"/>
      <c r="E501" s="58"/>
      <c r="F501" s="188"/>
      <c r="G501" s="188"/>
      <c r="H501" s="188"/>
      <c r="I501" s="64"/>
      <c r="J501" s="64"/>
      <c r="K501" s="189"/>
      <c r="L501" s="259"/>
      <c r="M501" s="259"/>
      <c r="N501" s="58"/>
      <c r="O501" s="30"/>
      <c r="P501" s="58"/>
      <c r="Q501" s="30"/>
      <c r="R501" s="134"/>
      <c r="S501" s="206"/>
      <c r="T501" s="290"/>
      <c r="U501" s="29" t="s">
        <v>38</v>
      </c>
      <c r="V501" s="187"/>
      <c r="W501" s="58"/>
      <c r="X501" s="188"/>
      <c r="Y501" s="188"/>
      <c r="Z501" s="188"/>
      <c r="AA501" s="64"/>
      <c r="AB501" s="64"/>
      <c r="AC501" s="189"/>
      <c r="AD501" s="259"/>
      <c r="AE501" s="259"/>
      <c r="AF501" s="58"/>
      <c r="AG501" s="30"/>
      <c r="AH501" s="58"/>
      <c r="AI501" s="30"/>
      <c r="AJ501" s="134"/>
      <c r="AK501" s="208"/>
      <c r="AL501" s="290"/>
      <c r="AM501" s="88" t="str">
        <f t="shared" si="44"/>
        <v/>
      </c>
      <c r="AN501" s="123" t="str">
        <f t="shared" si="45"/>
        <v/>
      </c>
      <c r="AO501" s="123" t="str">
        <f t="shared" si="46"/>
        <v/>
      </c>
      <c r="AP501" s="123" t="str">
        <f t="shared" si="47"/>
        <v/>
      </c>
      <c r="AQ501" s="89" t="str">
        <f t="shared" si="48"/>
        <v/>
      </c>
      <c r="AR501" s="39"/>
      <c r="AS501" s="234"/>
      <c r="AT501" s="39"/>
    </row>
    <row r="502" spans="2:46" ht="13.5" customHeight="1" thickBot="1" x14ac:dyDescent="0.2">
      <c r="B502" s="291"/>
      <c r="C502" s="29"/>
      <c r="D502" s="187"/>
      <c r="E502" s="58"/>
      <c r="F502" s="190"/>
      <c r="G502" s="190"/>
      <c r="H502" s="190"/>
      <c r="I502" s="58"/>
      <c r="J502" s="58"/>
      <c r="K502" s="189"/>
      <c r="L502" s="259"/>
      <c r="M502" s="259"/>
      <c r="N502" s="58"/>
      <c r="O502" s="30"/>
      <c r="P502" s="58"/>
      <c r="Q502" s="30"/>
      <c r="R502" s="185"/>
      <c r="S502" s="206"/>
      <c r="T502" s="291"/>
      <c r="U502" s="29"/>
      <c r="V502" s="187"/>
      <c r="W502" s="58"/>
      <c r="X502" s="190"/>
      <c r="Y502" s="190"/>
      <c r="Z502" s="190"/>
      <c r="AA502" s="58"/>
      <c r="AB502" s="58"/>
      <c r="AC502" s="189"/>
      <c r="AD502" s="259"/>
      <c r="AE502" s="259"/>
      <c r="AF502" s="58"/>
      <c r="AG502" s="30"/>
      <c r="AH502" s="58"/>
      <c r="AI502" s="30"/>
      <c r="AJ502" s="185"/>
      <c r="AK502" s="208"/>
      <c r="AL502" s="291"/>
      <c r="AM502" s="124" t="str">
        <f t="shared" si="44"/>
        <v/>
      </c>
      <c r="AN502" s="125" t="str">
        <f t="shared" si="45"/>
        <v/>
      </c>
      <c r="AO502" s="125" t="str">
        <f t="shared" si="46"/>
        <v/>
      </c>
      <c r="AP502" s="125" t="str">
        <f t="shared" si="47"/>
        <v/>
      </c>
      <c r="AQ502" s="126" t="str">
        <f t="shared" si="48"/>
        <v/>
      </c>
      <c r="AR502" s="39"/>
      <c r="AS502" s="234"/>
      <c r="AT502" s="39"/>
    </row>
    <row r="503" spans="2:46" ht="13.5" customHeight="1" x14ac:dyDescent="0.15">
      <c r="B503" s="289" t="s">
        <v>166</v>
      </c>
      <c r="C503" s="27" t="s">
        <v>34</v>
      </c>
      <c r="D503" s="41"/>
      <c r="E503" s="57"/>
      <c r="F503" s="98"/>
      <c r="G503" s="98"/>
      <c r="H503" s="98"/>
      <c r="I503" s="62"/>
      <c r="J503" s="62"/>
      <c r="K503" s="63"/>
      <c r="L503" s="258"/>
      <c r="M503" s="258"/>
      <c r="N503" s="57"/>
      <c r="O503" s="28"/>
      <c r="P503" s="57"/>
      <c r="Q503" s="28"/>
      <c r="R503" s="133"/>
      <c r="S503" s="206"/>
      <c r="T503" s="289" t="s">
        <v>166</v>
      </c>
      <c r="U503" s="27" t="s">
        <v>34</v>
      </c>
      <c r="V503" s="41"/>
      <c r="W503" s="57"/>
      <c r="X503" s="98"/>
      <c r="Y503" s="98"/>
      <c r="Z503" s="98"/>
      <c r="AA503" s="62"/>
      <c r="AB503" s="62"/>
      <c r="AC503" s="63"/>
      <c r="AD503" s="258"/>
      <c r="AE503" s="258"/>
      <c r="AF503" s="57"/>
      <c r="AG503" s="28"/>
      <c r="AH503" s="57"/>
      <c r="AI503" s="28"/>
      <c r="AJ503" s="133"/>
      <c r="AK503" s="208"/>
      <c r="AL503" s="289" t="s">
        <v>166</v>
      </c>
      <c r="AM503" s="121" t="str">
        <f t="shared" si="44"/>
        <v/>
      </c>
      <c r="AN503" s="97" t="str">
        <f t="shared" si="45"/>
        <v/>
      </c>
      <c r="AO503" s="97" t="str">
        <f t="shared" si="46"/>
        <v/>
      </c>
      <c r="AP503" s="97" t="str">
        <f t="shared" si="47"/>
        <v/>
      </c>
      <c r="AQ503" s="122" t="str">
        <f t="shared" si="48"/>
        <v/>
      </c>
      <c r="AR503" s="39"/>
      <c r="AS503" s="234"/>
      <c r="AT503" s="39"/>
    </row>
    <row r="504" spans="2:46" ht="13.5" customHeight="1" x14ac:dyDescent="0.15">
      <c r="B504" s="290"/>
      <c r="C504" s="29" t="s">
        <v>35</v>
      </c>
      <c r="D504" s="187"/>
      <c r="E504" s="58"/>
      <c r="F504" s="188"/>
      <c r="G504" s="188"/>
      <c r="H504" s="188"/>
      <c r="I504" s="64"/>
      <c r="J504" s="64"/>
      <c r="K504" s="189"/>
      <c r="L504" s="259"/>
      <c r="M504" s="259"/>
      <c r="N504" s="58"/>
      <c r="O504" s="30"/>
      <c r="P504" s="58"/>
      <c r="Q504" s="30"/>
      <c r="R504" s="134"/>
      <c r="S504" s="206"/>
      <c r="T504" s="290"/>
      <c r="U504" s="29" t="s">
        <v>35</v>
      </c>
      <c r="V504" s="187"/>
      <c r="W504" s="58"/>
      <c r="X504" s="188"/>
      <c r="Y504" s="188"/>
      <c r="Z504" s="188"/>
      <c r="AA504" s="64"/>
      <c r="AB504" s="64"/>
      <c r="AC504" s="189"/>
      <c r="AD504" s="259"/>
      <c r="AE504" s="259"/>
      <c r="AF504" s="58"/>
      <c r="AG504" s="30"/>
      <c r="AH504" s="58"/>
      <c r="AI504" s="30"/>
      <c r="AJ504" s="134"/>
      <c r="AK504" s="208"/>
      <c r="AL504" s="290"/>
      <c r="AM504" s="88" t="str">
        <f t="shared" si="44"/>
        <v/>
      </c>
      <c r="AN504" s="123" t="str">
        <f t="shared" si="45"/>
        <v/>
      </c>
      <c r="AO504" s="123" t="str">
        <f t="shared" si="46"/>
        <v/>
      </c>
      <c r="AP504" s="123" t="str">
        <f t="shared" si="47"/>
        <v/>
      </c>
      <c r="AQ504" s="89" t="str">
        <f t="shared" si="48"/>
        <v/>
      </c>
      <c r="AR504" s="39"/>
      <c r="AS504" s="234"/>
      <c r="AT504" s="39"/>
    </row>
    <row r="505" spans="2:46" ht="13.5" customHeight="1" x14ac:dyDescent="0.15">
      <c r="B505" s="290"/>
      <c r="C505" s="29" t="s">
        <v>36</v>
      </c>
      <c r="D505" s="187"/>
      <c r="E505" s="58"/>
      <c r="F505" s="188"/>
      <c r="G505" s="188"/>
      <c r="H505" s="188"/>
      <c r="I505" s="64"/>
      <c r="J505" s="64"/>
      <c r="K505" s="189"/>
      <c r="L505" s="259"/>
      <c r="M505" s="259"/>
      <c r="N505" s="58"/>
      <c r="O505" s="30"/>
      <c r="P505" s="58"/>
      <c r="Q505" s="30"/>
      <c r="R505" s="134"/>
      <c r="S505" s="206"/>
      <c r="T505" s="290"/>
      <c r="U505" s="29" t="s">
        <v>36</v>
      </c>
      <c r="V505" s="187"/>
      <c r="W505" s="58"/>
      <c r="X505" s="188"/>
      <c r="Y505" s="188"/>
      <c r="Z505" s="188"/>
      <c r="AA505" s="64"/>
      <c r="AB505" s="64"/>
      <c r="AC505" s="189"/>
      <c r="AD505" s="259"/>
      <c r="AE505" s="259"/>
      <c r="AF505" s="58"/>
      <c r="AG505" s="30"/>
      <c r="AH505" s="58"/>
      <c r="AI505" s="30"/>
      <c r="AJ505" s="134"/>
      <c r="AK505" s="208"/>
      <c r="AL505" s="290"/>
      <c r="AM505" s="88" t="str">
        <f t="shared" si="44"/>
        <v/>
      </c>
      <c r="AN505" s="123" t="str">
        <f t="shared" si="45"/>
        <v/>
      </c>
      <c r="AO505" s="123" t="str">
        <f t="shared" si="46"/>
        <v/>
      </c>
      <c r="AP505" s="123" t="str">
        <f t="shared" si="47"/>
        <v/>
      </c>
      <c r="AQ505" s="89" t="str">
        <f t="shared" si="48"/>
        <v/>
      </c>
      <c r="AR505" s="39"/>
      <c r="AS505" s="234"/>
      <c r="AT505" s="39"/>
    </row>
    <row r="506" spans="2:46" ht="13.5" customHeight="1" x14ac:dyDescent="0.15">
      <c r="B506" s="290"/>
      <c r="C506" s="29" t="s">
        <v>38</v>
      </c>
      <c r="D506" s="187"/>
      <c r="E506" s="58"/>
      <c r="F506" s="188"/>
      <c r="G506" s="188"/>
      <c r="H506" s="188"/>
      <c r="I506" s="64"/>
      <c r="J506" s="64"/>
      <c r="K506" s="189"/>
      <c r="L506" s="259"/>
      <c r="M506" s="259"/>
      <c r="N506" s="58"/>
      <c r="O506" s="30"/>
      <c r="P506" s="58"/>
      <c r="Q506" s="30"/>
      <c r="R506" s="134"/>
      <c r="S506" s="206"/>
      <c r="T506" s="290"/>
      <c r="U506" s="29" t="s">
        <v>38</v>
      </c>
      <c r="V506" s="187"/>
      <c r="W506" s="58"/>
      <c r="X506" s="188"/>
      <c r="Y506" s="188"/>
      <c r="Z506" s="188"/>
      <c r="AA506" s="64"/>
      <c r="AB506" s="64"/>
      <c r="AC506" s="189"/>
      <c r="AD506" s="259"/>
      <c r="AE506" s="259"/>
      <c r="AF506" s="58"/>
      <c r="AG506" s="30"/>
      <c r="AH506" s="58"/>
      <c r="AI506" s="30"/>
      <c r="AJ506" s="134"/>
      <c r="AK506" s="208"/>
      <c r="AL506" s="290"/>
      <c r="AM506" s="88" t="str">
        <f t="shared" si="44"/>
        <v/>
      </c>
      <c r="AN506" s="123" t="str">
        <f t="shared" si="45"/>
        <v/>
      </c>
      <c r="AO506" s="123" t="str">
        <f t="shared" si="46"/>
        <v/>
      </c>
      <c r="AP506" s="123" t="str">
        <f t="shared" si="47"/>
        <v/>
      </c>
      <c r="AQ506" s="89" t="str">
        <f t="shared" si="48"/>
        <v/>
      </c>
      <c r="AR506" s="39"/>
      <c r="AS506" s="234"/>
      <c r="AT506" s="39"/>
    </row>
    <row r="507" spans="2:46" ht="13.5" customHeight="1" thickBot="1" x14ac:dyDescent="0.2">
      <c r="B507" s="291"/>
      <c r="C507" s="29"/>
      <c r="D507" s="187"/>
      <c r="E507" s="58"/>
      <c r="F507" s="190"/>
      <c r="G507" s="190"/>
      <c r="H507" s="190"/>
      <c r="I507" s="58"/>
      <c r="J507" s="58"/>
      <c r="K507" s="189"/>
      <c r="L507" s="259"/>
      <c r="M507" s="259"/>
      <c r="N507" s="58"/>
      <c r="O507" s="30"/>
      <c r="P507" s="58"/>
      <c r="Q507" s="30"/>
      <c r="R507" s="185"/>
      <c r="S507" s="206"/>
      <c r="T507" s="291"/>
      <c r="U507" s="29"/>
      <c r="V507" s="187"/>
      <c r="W507" s="58"/>
      <c r="X507" s="190"/>
      <c r="Y507" s="190"/>
      <c r="Z507" s="190"/>
      <c r="AA507" s="58"/>
      <c r="AB507" s="58"/>
      <c r="AC507" s="189"/>
      <c r="AD507" s="259"/>
      <c r="AE507" s="259"/>
      <c r="AF507" s="58"/>
      <c r="AG507" s="30"/>
      <c r="AH507" s="58"/>
      <c r="AI507" s="30"/>
      <c r="AJ507" s="185"/>
      <c r="AK507" s="208"/>
      <c r="AL507" s="291"/>
      <c r="AM507" s="124" t="str">
        <f t="shared" si="44"/>
        <v/>
      </c>
      <c r="AN507" s="125" t="str">
        <f t="shared" si="45"/>
        <v/>
      </c>
      <c r="AO507" s="125" t="str">
        <f t="shared" si="46"/>
        <v/>
      </c>
      <c r="AP507" s="125" t="str">
        <f t="shared" si="47"/>
        <v/>
      </c>
      <c r="AQ507" s="126" t="str">
        <f t="shared" si="48"/>
        <v/>
      </c>
      <c r="AR507" s="39"/>
      <c r="AS507" s="234"/>
      <c r="AT507" s="39"/>
    </row>
    <row r="508" spans="2:46" ht="13.5" customHeight="1" x14ac:dyDescent="0.15">
      <c r="B508" s="289" t="s">
        <v>167</v>
      </c>
      <c r="C508" s="27" t="s">
        <v>34</v>
      </c>
      <c r="D508" s="41"/>
      <c r="E508" s="57"/>
      <c r="F508" s="98"/>
      <c r="G508" s="98"/>
      <c r="H508" s="98"/>
      <c r="I508" s="62"/>
      <c r="J508" s="62"/>
      <c r="K508" s="63"/>
      <c r="L508" s="258"/>
      <c r="M508" s="258"/>
      <c r="N508" s="57"/>
      <c r="O508" s="28"/>
      <c r="P508" s="57"/>
      <c r="Q508" s="28"/>
      <c r="R508" s="133"/>
      <c r="S508" s="206"/>
      <c r="T508" s="289" t="s">
        <v>167</v>
      </c>
      <c r="U508" s="27" t="s">
        <v>34</v>
      </c>
      <c r="V508" s="41"/>
      <c r="W508" s="57"/>
      <c r="X508" s="98"/>
      <c r="Y508" s="98"/>
      <c r="Z508" s="98"/>
      <c r="AA508" s="62"/>
      <c r="AB508" s="62"/>
      <c r="AC508" s="63"/>
      <c r="AD508" s="258"/>
      <c r="AE508" s="258"/>
      <c r="AF508" s="57"/>
      <c r="AG508" s="28"/>
      <c r="AH508" s="57"/>
      <c r="AI508" s="28"/>
      <c r="AJ508" s="133"/>
      <c r="AK508" s="208"/>
      <c r="AL508" s="289" t="s">
        <v>167</v>
      </c>
      <c r="AM508" s="121" t="str">
        <f t="shared" si="44"/>
        <v/>
      </c>
      <c r="AN508" s="97" t="str">
        <f t="shared" si="45"/>
        <v/>
      </c>
      <c r="AO508" s="97" t="str">
        <f t="shared" si="46"/>
        <v/>
      </c>
      <c r="AP508" s="97" t="str">
        <f t="shared" si="47"/>
        <v/>
      </c>
      <c r="AQ508" s="122" t="str">
        <f t="shared" si="48"/>
        <v/>
      </c>
      <c r="AR508" s="39"/>
      <c r="AS508" s="234"/>
      <c r="AT508" s="39"/>
    </row>
    <row r="509" spans="2:46" ht="13.5" customHeight="1" x14ac:dyDescent="0.15">
      <c r="B509" s="290"/>
      <c r="C509" s="29" t="s">
        <v>35</v>
      </c>
      <c r="D509" s="187"/>
      <c r="E509" s="58"/>
      <c r="F509" s="188"/>
      <c r="G509" s="188"/>
      <c r="H509" s="188"/>
      <c r="I509" s="64"/>
      <c r="J509" s="64"/>
      <c r="K509" s="189"/>
      <c r="L509" s="259"/>
      <c r="M509" s="259"/>
      <c r="N509" s="58"/>
      <c r="O509" s="30"/>
      <c r="P509" s="58"/>
      <c r="Q509" s="30"/>
      <c r="R509" s="134"/>
      <c r="S509" s="206"/>
      <c r="T509" s="290"/>
      <c r="U509" s="29" t="s">
        <v>35</v>
      </c>
      <c r="V509" s="187"/>
      <c r="W509" s="58"/>
      <c r="X509" s="188"/>
      <c r="Y509" s="188"/>
      <c r="Z509" s="188"/>
      <c r="AA509" s="64"/>
      <c r="AB509" s="64"/>
      <c r="AC509" s="189"/>
      <c r="AD509" s="259"/>
      <c r="AE509" s="259"/>
      <c r="AF509" s="58"/>
      <c r="AG509" s="30"/>
      <c r="AH509" s="58"/>
      <c r="AI509" s="30"/>
      <c r="AJ509" s="134"/>
      <c r="AK509" s="208"/>
      <c r="AL509" s="290"/>
      <c r="AM509" s="88" t="str">
        <f t="shared" si="44"/>
        <v/>
      </c>
      <c r="AN509" s="123" t="str">
        <f t="shared" si="45"/>
        <v/>
      </c>
      <c r="AO509" s="123" t="str">
        <f t="shared" si="46"/>
        <v/>
      </c>
      <c r="AP509" s="123" t="str">
        <f t="shared" si="47"/>
        <v/>
      </c>
      <c r="AQ509" s="89" t="str">
        <f t="shared" si="48"/>
        <v/>
      </c>
      <c r="AR509" s="39"/>
      <c r="AS509" s="234"/>
      <c r="AT509" s="39"/>
    </row>
    <row r="510" spans="2:46" ht="13.5" customHeight="1" x14ac:dyDescent="0.15">
      <c r="B510" s="290"/>
      <c r="C510" s="29" t="s">
        <v>36</v>
      </c>
      <c r="D510" s="187"/>
      <c r="E510" s="58"/>
      <c r="F510" s="188"/>
      <c r="G510" s="188"/>
      <c r="H510" s="188"/>
      <c r="I510" s="64"/>
      <c r="J510" s="64"/>
      <c r="K510" s="189"/>
      <c r="L510" s="259"/>
      <c r="M510" s="259"/>
      <c r="N510" s="58"/>
      <c r="O510" s="30"/>
      <c r="P510" s="58"/>
      <c r="Q510" s="30"/>
      <c r="R510" s="134"/>
      <c r="S510" s="206"/>
      <c r="T510" s="290"/>
      <c r="U510" s="29" t="s">
        <v>36</v>
      </c>
      <c r="V510" s="187"/>
      <c r="W510" s="58"/>
      <c r="X510" s="188"/>
      <c r="Y510" s="188"/>
      <c r="Z510" s="188"/>
      <c r="AA510" s="64"/>
      <c r="AB510" s="64"/>
      <c r="AC510" s="189"/>
      <c r="AD510" s="259"/>
      <c r="AE510" s="259"/>
      <c r="AF510" s="58"/>
      <c r="AG510" s="30"/>
      <c r="AH510" s="58"/>
      <c r="AI510" s="30"/>
      <c r="AJ510" s="134"/>
      <c r="AK510" s="208"/>
      <c r="AL510" s="290"/>
      <c r="AM510" s="88" t="str">
        <f t="shared" si="44"/>
        <v/>
      </c>
      <c r="AN510" s="123" t="str">
        <f t="shared" si="45"/>
        <v/>
      </c>
      <c r="AO510" s="123" t="str">
        <f t="shared" si="46"/>
        <v/>
      </c>
      <c r="AP510" s="123" t="str">
        <f t="shared" si="47"/>
        <v/>
      </c>
      <c r="AQ510" s="89" t="str">
        <f t="shared" si="48"/>
        <v/>
      </c>
      <c r="AR510" s="39"/>
      <c r="AS510" s="234"/>
      <c r="AT510" s="39"/>
    </row>
    <row r="511" spans="2:46" ht="13.5" customHeight="1" x14ac:dyDescent="0.15">
      <c r="B511" s="290"/>
      <c r="C511" s="29" t="s">
        <v>38</v>
      </c>
      <c r="D511" s="187"/>
      <c r="E511" s="58"/>
      <c r="F511" s="188"/>
      <c r="G511" s="188"/>
      <c r="H511" s="188"/>
      <c r="I511" s="64"/>
      <c r="J511" s="64"/>
      <c r="K511" s="189"/>
      <c r="L511" s="259"/>
      <c r="M511" s="259"/>
      <c r="N511" s="58"/>
      <c r="O511" s="30"/>
      <c r="P511" s="58"/>
      <c r="Q511" s="30"/>
      <c r="R511" s="134"/>
      <c r="S511" s="206"/>
      <c r="T511" s="290"/>
      <c r="U511" s="29" t="s">
        <v>38</v>
      </c>
      <c r="V511" s="187"/>
      <c r="W511" s="58"/>
      <c r="X511" s="188"/>
      <c r="Y511" s="188"/>
      <c r="Z511" s="188"/>
      <c r="AA511" s="64"/>
      <c r="AB511" s="64"/>
      <c r="AC511" s="189"/>
      <c r="AD511" s="259"/>
      <c r="AE511" s="259"/>
      <c r="AF511" s="58"/>
      <c r="AG511" s="30"/>
      <c r="AH511" s="58"/>
      <c r="AI511" s="30"/>
      <c r="AJ511" s="134"/>
      <c r="AK511" s="208"/>
      <c r="AL511" s="290"/>
      <c r="AM511" s="88" t="str">
        <f t="shared" si="44"/>
        <v/>
      </c>
      <c r="AN511" s="123" t="str">
        <f t="shared" si="45"/>
        <v/>
      </c>
      <c r="AO511" s="123" t="str">
        <f t="shared" si="46"/>
        <v/>
      </c>
      <c r="AP511" s="123" t="str">
        <f t="shared" si="47"/>
        <v/>
      </c>
      <c r="AQ511" s="89" t="str">
        <f t="shared" si="48"/>
        <v/>
      </c>
      <c r="AR511" s="39"/>
      <c r="AS511" s="234"/>
      <c r="AT511" s="39"/>
    </row>
    <row r="512" spans="2:46" ht="13.5" customHeight="1" thickBot="1" x14ac:dyDescent="0.2">
      <c r="B512" s="291"/>
      <c r="C512" s="29"/>
      <c r="D512" s="187"/>
      <c r="E512" s="58"/>
      <c r="F512" s="190"/>
      <c r="G512" s="190"/>
      <c r="H512" s="190"/>
      <c r="I512" s="58"/>
      <c r="J512" s="58"/>
      <c r="K512" s="189"/>
      <c r="L512" s="259"/>
      <c r="M512" s="259"/>
      <c r="N512" s="58"/>
      <c r="O512" s="30"/>
      <c r="P512" s="58"/>
      <c r="Q512" s="30"/>
      <c r="R512" s="185"/>
      <c r="S512" s="206"/>
      <c r="T512" s="291"/>
      <c r="U512" s="29"/>
      <c r="V512" s="187"/>
      <c r="W512" s="58"/>
      <c r="X512" s="190"/>
      <c r="Y512" s="190"/>
      <c r="Z512" s="190"/>
      <c r="AA512" s="58"/>
      <c r="AB512" s="58"/>
      <c r="AC512" s="189"/>
      <c r="AD512" s="259"/>
      <c r="AE512" s="259"/>
      <c r="AF512" s="58"/>
      <c r="AG512" s="30"/>
      <c r="AH512" s="58"/>
      <c r="AI512" s="30"/>
      <c r="AJ512" s="185"/>
      <c r="AK512" s="208"/>
      <c r="AL512" s="291"/>
      <c r="AM512" s="124" t="str">
        <f t="shared" si="44"/>
        <v/>
      </c>
      <c r="AN512" s="125" t="str">
        <f t="shared" si="45"/>
        <v/>
      </c>
      <c r="AO512" s="125" t="str">
        <f t="shared" si="46"/>
        <v/>
      </c>
      <c r="AP512" s="125" t="str">
        <f t="shared" si="47"/>
        <v/>
      </c>
      <c r="AQ512" s="126" t="str">
        <f t="shared" si="48"/>
        <v/>
      </c>
      <c r="AR512" s="39"/>
      <c r="AS512" s="234"/>
      <c r="AT512" s="39"/>
    </row>
    <row r="513" spans="2:46" ht="13.5" customHeight="1" x14ac:dyDescent="0.15">
      <c r="B513" s="289" t="s">
        <v>168</v>
      </c>
      <c r="C513" s="27" t="s">
        <v>34</v>
      </c>
      <c r="D513" s="41"/>
      <c r="E513" s="57"/>
      <c r="F513" s="98"/>
      <c r="G513" s="98"/>
      <c r="H513" s="98"/>
      <c r="I513" s="62"/>
      <c r="J513" s="62"/>
      <c r="K513" s="63"/>
      <c r="L513" s="258"/>
      <c r="M513" s="258"/>
      <c r="N513" s="57"/>
      <c r="O513" s="28"/>
      <c r="P513" s="57"/>
      <c r="Q513" s="28"/>
      <c r="R513" s="133"/>
      <c r="S513" s="206"/>
      <c r="T513" s="289" t="s">
        <v>168</v>
      </c>
      <c r="U513" s="27" t="s">
        <v>34</v>
      </c>
      <c r="V513" s="41"/>
      <c r="W513" s="57"/>
      <c r="X513" s="98"/>
      <c r="Y513" s="98"/>
      <c r="Z513" s="98"/>
      <c r="AA513" s="62"/>
      <c r="AB513" s="62"/>
      <c r="AC513" s="63"/>
      <c r="AD513" s="258"/>
      <c r="AE513" s="258"/>
      <c r="AF513" s="57"/>
      <c r="AG513" s="28"/>
      <c r="AH513" s="57"/>
      <c r="AI513" s="28"/>
      <c r="AJ513" s="133"/>
      <c r="AK513" s="208"/>
      <c r="AL513" s="289" t="s">
        <v>168</v>
      </c>
      <c r="AM513" s="121" t="str">
        <f t="shared" si="44"/>
        <v/>
      </c>
      <c r="AN513" s="97" t="str">
        <f t="shared" si="45"/>
        <v/>
      </c>
      <c r="AO513" s="97" t="str">
        <f t="shared" si="46"/>
        <v/>
      </c>
      <c r="AP513" s="97" t="str">
        <f t="shared" si="47"/>
        <v/>
      </c>
      <c r="AQ513" s="122" t="str">
        <f t="shared" si="48"/>
        <v/>
      </c>
      <c r="AR513" s="39"/>
      <c r="AS513" s="234"/>
      <c r="AT513" s="39"/>
    </row>
    <row r="514" spans="2:46" ht="13.5" customHeight="1" x14ac:dyDescent="0.15">
      <c r="B514" s="290"/>
      <c r="C514" s="29" t="s">
        <v>35</v>
      </c>
      <c r="D514" s="187"/>
      <c r="E514" s="58"/>
      <c r="F514" s="188"/>
      <c r="G514" s="188"/>
      <c r="H514" s="188"/>
      <c r="I514" s="64"/>
      <c r="J514" s="64"/>
      <c r="K514" s="189"/>
      <c r="L514" s="259"/>
      <c r="M514" s="259"/>
      <c r="N514" s="58"/>
      <c r="O514" s="30"/>
      <c r="P514" s="58"/>
      <c r="Q514" s="30"/>
      <c r="R514" s="134"/>
      <c r="S514" s="206"/>
      <c r="T514" s="290"/>
      <c r="U514" s="29" t="s">
        <v>35</v>
      </c>
      <c r="V514" s="187"/>
      <c r="W514" s="58"/>
      <c r="X514" s="188"/>
      <c r="Y514" s="188"/>
      <c r="Z514" s="188"/>
      <c r="AA514" s="64"/>
      <c r="AB514" s="64"/>
      <c r="AC514" s="189"/>
      <c r="AD514" s="259"/>
      <c r="AE514" s="259"/>
      <c r="AF514" s="58"/>
      <c r="AG514" s="30"/>
      <c r="AH514" s="58"/>
      <c r="AI514" s="30"/>
      <c r="AJ514" s="134"/>
      <c r="AK514" s="208"/>
      <c r="AL514" s="290"/>
      <c r="AM514" s="88" t="str">
        <f t="shared" si="44"/>
        <v/>
      </c>
      <c r="AN514" s="123" t="str">
        <f t="shared" si="45"/>
        <v/>
      </c>
      <c r="AO514" s="123" t="str">
        <f t="shared" si="46"/>
        <v/>
      </c>
      <c r="AP514" s="123" t="str">
        <f t="shared" si="47"/>
        <v/>
      </c>
      <c r="AQ514" s="89" t="str">
        <f t="shared" si="48"/>
        <v/>
      </c>
      <c r="AR514" s="39"/>
      <c r="AS514" s="234"/>
      <c r="AT514" s="39"/>
    </row>
    <row r="515" spans="2:46" ht="13.5" customHeight="1" x14ac:dyDescent="0.15">
      <c r="B515" s="290"/>
      <c r="C515" s="29" t="s">
        <v>36</v>
      </c>
      <c r="D515" s="187"/>
      <c r="E515" s="58"/>
      <c r="F515" s="188"/>
      <c r="G515" s="188"/>
      <c r="H515" s="188"/>
      <c r="I515" s="64"/>
      <c r="J515" s="64"/>
      <c r="K515" s="189"/>
      <c r="L515" s="259"/>
      <c r="M515" s="259"/>
      <c r="N515" s="58"/>
      <c r="O515" s="30"/>
      <c r="P515" s="58"/>
      <c r="Q515" s="30"/>
      <c r="R515" s="134"/>
      <c r="S515" s="206"/>
      <c r="T515" s="290"/>
      <c r="U515" s="29" t="s">
        <v>36</v>
      </c>
      <c r="V515" s="187"/>
      <c r="W515" s="58"/>
      <c r="X515" s="188"/>
      <c r="Y515" s="188"/>
      <c r="Z515" s="188"/>
      <c r="AA515" s="64"/>
      <c r="AB515" s="64"/>
      <c r="AC515" s="189"/>
      <c r="AD515" s="259"/>
      <c r="AE515" s="259"/>
      <c r="AF515" s="58"/>
      <c r="AG515" s="30"/>
      <c r="AH515" s="58"/>
      <c r="AI515" s="30"/>
      <c r="AJ515" s="134"/>
      <c r="AK515" s="208"/>
      <c r="AL515" s="290"/>
      <c r="AM515" s="88" t="str">
        <f t="shared" si="44"/>
        <v/>
      </c>
      <c r="AN515" s="123" t="str">
        <f t="shared" si="45"/>
        <v/>
      </c>
      <c r="AO515" s="123" t="str">
        <f t="shared" si="46"/>
        <v/>
      </c>
      <c r="AP515" s="123" t="str">
        <f t="shared" si="47"/>
        <v/>
      </c>
      <c r="AQ515" s="89" t="str">
        <f t="shared" si="48"/>
        <v/>
      </c>
      <c r="AR515" s="39"/>
      <c r="AS515" s="234"/>
      <c r="AT515" s="39"/>
    </row>
    <row r="516" spans="2:46" ht="13.5" customHeight="1" x14ac:dyDescent="0.15">
      <c r="B516" s="290"/>
      <c r="C516" s="29" t="s">
        <v>38</v>
      </c>
      <c r="D516" s="187"/>
      <c r="E516" s="58"/>
      <c r="F516" s="188"/>
      <c r="G516" s="188"/>
      <c r="H516" s="188"/>
      <c r="I516" s="64"/>
      <c r="J516" s="64"/>
      <c r="K516" s="189"/>
      <c r="L516" s="259"/>
      <c r="M516" s="259"/>
      <c r="N516" s="58"/>
      <c r="O516" s="30"/>
      <c r="P516" s="58"/>
      <c r="Q516" s="30"/>
      <c r="R516" s="134"/>
      <c r="S516" s="206"/>
      <c r="T516" s="290"/>
      <c r="U516" s="29" t="s">
        <v>38</v>
      </c>
      <c r="V516" s="187"/>
      <c r="W516" s="58"/>
      <c r="X516" s="188"/>
      <c r="Y516" s="188"/>
      <c r="Z516" s="188"/>
      <c r="AA516" s="64"/>
      <c r="AB516" s="64"/>
      <c r="AC516" s="189"/>
      <c r="AD516" s="259"/>
      <c r="AE516" s="259"/>
      <c r="AF516" s="58"/>
      <c r="AG516" s="30"/>
      <c r="AH516" s="58"/>
      <c r="AI516" s="30"/>
      <c r="AJ516" s="134"/>
      <c r="AK516" s="208"/>
      <c r="AL516" s="290"/>
      <c r="AM516" s="88" t="str">
        <f t="shared" si="44"/>
        <v/>
      </c>
      <c r="AN516" s="123" t="str">
        <f t="shared" si="45"/>
        <v/>
      </c>
      <c r="AO516" s="123" t="str">
        <f t="shared" si="46"/>
        <v/>
      </c>
      <c r="AP516" s="123" t="str">
        <f t="shared" si="47"/>
        <v/>
      </c>
      <c r="AQ516" s="89" t="str">
        <f t="shared" si="48"/>
        <v/>
      </c>
      <c r="AR516" s="39"/>
      <c r="AS516" s="234"/>
      <c r="AT516" s="39"/>
    </row>
    <row r="517" spans="2:46" ht="13.5" customHeight="1" thickBot="1" x14ac:dyDescent="0.2">
      <c r="B517" s="291"/>
      <c r="C517" s="29"/>
      <c r="D517" s="187"/>
      <c r="E517" s="58"/>
      <c r="F517" s="190"/>
      <c r="G517" s="190"/>
      <c r="H517" s="190"/>
      <c r="I517" s="58"/>
      <c r="J517" s="58"/>
      <c r="K517" s="189"/>
      <c r="L517" s="259"/>
      <c r="M517" s="259"/>
      <c r="N517" s="58"/>
      <c r="O517" s="30"/>
      <c r="P517" s="58"/>
      <c r="Q517" s="30"/>
      <c r="R517" s="185"/>
      <c r="S517" s="206"/>
      <c r="T517" s="291"/>
      <c r="U517" s="29"/>
      <c r="V517" s="187"/>
      <c r="W517" s="58"/>
      <c r="X517" s="190"/>
      <c r="Y517" s="190"/>
      <c r="Z517" s="190"/>
      <c r="AA517" s="58"/>
      <c r="AB517" s="58"/>
      <c r="AC517" s="189"/>
      <c r="AD517" s="259"/>
      <c r="AE517" s="259"/>
      <c r="AF517" s="58"/>
      <c r="AG517" s="30"/>
      <c r="AH517" s="58"/>
      <c r="AI517" s="30"/>
      <c r="AJ517" s="185"/>
      <c r="AK517" s="208"/>
      <c r="AL517" s="291"/>
      <c r="AM517" s="124" t="str">
        <f t="shared" si="44"/>
        <v/>
      </c>
      <c r="AN517" s="125" t="str">
        <f t="shared" si="45"/>
        <v/>
      </c>
      <c r="AO517" s="125" t="str">
        <f t="shared" si="46"/>
        <v/>
      </c>
      <c r="AP517" s="125" t="str">
        <f t="shared" si="47"/>
        <v/>
      </c>
      <c r="AQ517" s="126" t="str">
        <f t="shared" si="48"/>
        <v/>
      </c>
      <c r="AR517" s="39"/>
      <c r="AS517" s="234"/>
      <c r="AT517" s="39"/>
    </row>
    <row r="518" spans="2:46" ht="13.5" customHeight="1" x14ac:dyDescent="0.15">
      <c r="B518" s="289" t="s">
        <v>169</v>
      </c>
      <c r="C518" s="27" t="s">
        <v>34</v>
      </c>
      <c r="D518" s="41"/>
      <c r="E518" s="57"/>
      <c r="F518" s="98"/>
      <c r="G518" s="98"/>
      <c r="H518" s="98"/>
      <c r="I518" s="62"/>
      <c r="J518" s="62"/>
      <c r="K518" s="63"/>
      <c r="L518" s="258"/>
      <c r="M518" s="258"/>
      <c r="N518" s="57"/>
      <c r="O518" s="28"/>
      <c r="P518" s="57"/>
      <c r="Q518" s="28"/>
      <c r="R518" s="133"/>
      <c r="S518" s="206"/>
      <c r="T518" s="289" t="s">
        <v>169</v>
      </c>
      <c r="U518" s="27" t="s">
        <v>34</v>
      </c>
      <c r="V518" s="41"/>
      <c r="W518" s="57"/>
      <c r="X518" s="98"/>
      <c r="Y518" s="98"/>
      <c r="Z518" s="98"/>
      <c r="AA518" s="62"/>
      <c r="AB518" s="62"/>
      <c r="AC518" s="63"/>
      <c r="AD518" s="258"/>
      <c r="AE518" s="258"/>
      <c r="AF518" s="57"/>
      <c r="AG518" s="28"/>
      <c r="AH518" s="57"/>
      <c r="AI518" s="28"/>
      <c r="AJ518" s="133"/>
      <c r="AK518" s="208"/>
      <c r="AL518" s="289" t="s">
        <v>169</v>
      </c>
      <c r="AM518" s="121" t="str">
        <f t="shared" si="44"/>
        <v/>
      </c>
      <c r="AN518" s="97" t="str">
        <f t="shared" si="45"/>
        <v/>
      </c>
      <c r="AO518" s="97" t="str">
        <f t="shared" si="46"/>
        <v/>
      </c>
      <c r="AP518" s="97" t="str">
        <f t="shared" si="47"/>
        <v/>
      </c>
      <c r="AQ518" s="122" t="str">
        <f t="shared" si="48"/>
        <v/>
      </c>
      <c r="AR518" s="39"/>
      <c r="AS518" s="234"/>
      <c r="AT518" s="39"/>
    </row>
    <row r="519" spans="2:46" ht="13.5" customHeight="1" x14ac:dyDescent="0.15">
      <c r="B519" s="290"/>
      <c r="C519" s="29" t="s">
        <v>35</v>
      </c>
      <c r="D519" s="187"/>
      <c r="E519" s="58"/>
      <c r="F519" s="188"/>
      <c r="G519" s="188"/>
      <c r="H519" s="188"/>
      <c r="I519" s="64"/>
      <c r="J519" s="64"/>
      <c r="K519" s="189"/>
      <c r="L519" s="259"/>
      <c r="M519" s="259"/>
      <c r="N519" s="58"/>
      <c r="O519" s="30"/>
      <c r="P519" s="58"/>
      <c r="Q519" s="30"/>
      <c r="R519" s="134"/>
      <c r="S519" s="206"/>
      <c r="T519" s="290"/>
      <c r="U519" s="29" t="s">
        <v>35</v>
      </c>
      <c r="V519" s="187"/>
      <c r="W519" s="58"/>
      <c r="X519" s="188"/>
      <c r="Y519" s="188"/>
      <c r="Z519" s="188"/>
      <c r="AA519" s="64"/>
      <c r="AB519" s="64"/>
      <c r="AC519" s="189"/>
      <c r="AD519" s="259"/>
      <c r="AE519" s="259"/>
      <c r="AF519" s="58"/>
      <c r="AG519" s="30"/>
      <c r="AH519" s="58"/>
      <c r="AI519" s="30"/>
      <c r="AJ519" s="134"/>
      <c r="AK519" s="208"/>
      <c r="AL519" s="290"/>
      <c r="AM519" s="88" t="str">
        <f t="shared" si="44"/>
        <v/>
      </c>
      <c r="AN519" s="123" t="str">
        <f t="shared" si="45"/>
        <v/>
      </c>
      <c r="AO519" s="123" t="str">
        <f t="shared" si="46"/>
        <v/>
      </c>
      <c r="AP519" s="123" t="str">
        <f t="shared" si="47"/>
        <v/>
      </c>
      <c r="AQ519" s="89" t="str">
        <f t="shared" si="48"/>
        <v/>
      </c>
      <c r="AR519" s="39"/>
      <c r="AS519" s="234"/>
      <c r="AT519" s="39"/>
    </row>
    <row r="520" spans="2:46" ht="13.5" customHeight="1" x14ac:dyDescent="0.15">
      <c r="B520" s="290"/>
      <c r="C520" s="29" t="s">
        <v>36</v>
      </c>
      <c r="D520" s="187"/>
      <c r="E520" s="58"/>
      <c r="F520" s="188"/>
      <c r="G520" s="188"/>
      <c r="H520" s="188"/>
      <c r="I520" s="64"/>
      <c r="J520" s="64"/>
      <c r="K520" s="189"/>
      <c r="L520" s="259"/>
      <c r="M520" s="259"/>
      <c r="N520" s="58"/>
      <c r="O520" s="30"/>
      <c r="P520" s="58"/>
      <c r="Q520" s="30"/>
      <c r="R520" s="134"/>
      <c r="S520" s="206"/>
      <c r="T520" s="290"/>
      <c r="U520" s="29" t="s">
        <v>36</v>
      </c>
      <c r="V520" s="187"/>
      <c r="W520" s="58"/>
      <c r="X520" s="188"/>
      <c r="Y520" s="188"/>
      <c r="Z520" s="188"/>
      <c r="AA520" s="64"/>
      <c r="AB520" s="64"/>
      <c r="AC520" s="189"/>
      <c r="AD520" s="259"/>
      <c r="AE520" s="259"/>
      <c r="AF520" s="58"/>
      <c r="AG520" s="30"/>
      <c r="AH520" s="58"/>
      <c r="AI520" s="30"/>
      <c r="AJ520" s="134"/>
      <c r="AK520" s="208"/>
      <c r="AL520" s="290"/>
      <c r="AM520" s="88" t="str">
        <f t="shared" si="44"/>
        <v/>
      </c>
      <c r="AN520" s="123" t="str">
        <f t="shared" si="45"/>
        <v/>
      </c>
      <c r="AO520" s="123" t="str">
        <f t="shared" si="46"/>
        <v/>
      </c>
      <c r="AP520" s="123" t="str">
        <f t="shared" si="47"/>
        <v/>
      </c>
      <c r="AQ520" s="89" t="str">
        <f t="shared" si="48"/>
        <v/>
      </c>
      <c r="AR520" s="39"/>
      <c r="AS520" s="234"/>
      <c r="AT520" s="39"/>
    </row>
    <row r="521" spans="2:46" ht="13.5" customHeight="1" x14ac:dyDescent="0.15">
      <c r="B521" s="290"/>
      <c r="C521" s="29" t="s">
        <v>38</v>
      </c>
      <c r="D521" s="187"/>
      <c r="E521" s="58"/>
      <c r="F521" s="188"/>
      <c r="G521" s="188"/>
      <c r="H521" s="188"/>
      <c r="I521" s="64"/>
      <c r="J521" s="64"/>
      <c r="K521" s="189"/>
      <c r="L521" s="259"/>
      <c r="M521" s="259"/>
      <c r="N521" s="58"/>
      <c r="O521" s="30"/>
      <c r="P521" s="58"/>
      <c r="Q521" s="30"/>
      <c r="R521" s="134"/>
      <c r="S521" s="206"/>
      <c r="T521" s="290"/>
      <c r="U521" s="29" t="s">
        <v>38</v>
      </c>
      <c r="V521" s="187"/>
      <c r="W521" s="58"/>
      <c r="X521" s="188"/>
      <c r="Y521" s="188"/>
      <c r="Z521" s="188"/>
      <c r="AA521" s="64"/>
      <c r="AB521" s="64"/>
      <c r="AC521" s="189"/>
      <c r="AD521" s="259"/>
      <c r="AE521" s="259"/>
      <c r="AF521" s="58"/>
      <c r="AG521" s="30"/>
      <c r="AH521" s="58"/>
      <c r="AI521" s="30"/>
      <c r="AJ521" s="134"/>
      <c r="AK521" s="208"/>
      <c r="AL521" s="290"/>
      <c r="AM521" s="88" t="str">
        <f t="shared" si="44"/>
        <v/>
      </c>
      <c r="AN521" s="123" t="str">
        <f t="shared" si="45"/>
        <v/>
      </c>
      <c r="AO521" s="123" t="str">
        <f t="shared" si="46"/>
        <v/>
      </c>
      <c r="AP521" s="123" t="str">
        <f t="shared" si="47"/>
        <v/>
      </c>
      <c r="AQ521" s="89" t="str">
        <f t="shared" si="48"/>
        <v/>
      </c>
      <c r="AR521" s="39"/>
      <c r="AS521" s="234"/>
      <c r="AT521" s="39"/>
    </row>
    <row r="522" spans="2:46" ht="13.5" customHeight="1" thickBot="1" x14ac:dyDescent="0.2">
      <c r="B522" s="291"/>
      <c r="C522" s="29"/>
      <c r="D522" s="187"/>
      <c r="E522" s="58"/>
      <c r="F522" s="190"/>
      <c r="G522" s="190"/>
      <c r="H522" s="190"/>
      <c r="I522" s="58"/>
      <c r="J522" s="58"/>
      <c r="K522" s="189"/>
      <c r="L522" s="259"/>
      <c r="M522" s="259"/>
      <c r="N522" s="58"/>
      <c r="O522" s="30"/>
      <c r="P522" s="58"/>
      <c r="Q522" s="30"/>
      <c r="R522" s="185"/>
      <c r="S522" s="206"/>
      <c r="T522" s="291"/>
      <c r="U522" s="29"/>
      <c r="V522" s="187"/>
      <c r="W522" s="58"/>
      <c r="X522" s="190"/>
      <c r="Y522" s="190"/>
      <c r="Z522" s="190"/>
      <c r="AA522" s="58"/>
      <c r="AB522" s="58"/>
      <c r="AC522" s="189"/>
      <c r="AD522" s="259"/>
      <c r="AE522" s="259"/>
      <c r="AF522" s="58"/>
      <c r="AG522" s="30"/>
      <c r="AH522" s="58"/>
      <c r="AI522" s="30"/>
      <c r="AJ522" s="185"/>
      <c r="AK522" s="208"/>
      <c r="AL522" s="291"/>
      <c r="AM522" s="124" t="str">
        <f t="shared" si="44"/>
        <v/>
      </c>
      <c r="AN522" s="125" t="str">
        <f t="shared" si="45"/>
        <v/>
      </c>
      <c r="AO522" s="125" t="str">
        <f t="shared" si="46"/>
        <v/>
      </c>
      <c r="AP522" s="125" t="str">
        <f t="shared" si="47"/>
        <v/>
      </c>
      <c r="AQ522" s="126" t="str">
        <f t="shared" si="48"/>
        <v/>
      </c>
      <c r="AR522" s="39"/>
      <c r="AS522" s="234"/>
      <c r="AT522" s="39"/>
    </row>
    <row r="523" spans="2:46" ht="13.5" customHeight="1" x14ac:dyDescent="0.15">
      <c r="B523" s="289" t="s">
        <v>170</v>
      </c>
      <c r="C523" s="27" t="s">
        <v>34</v>
      </c>
      <c r="D523" s="41"/>
      <c r="E523" s="57"/>
      <c r="F523" s="98"/>
      <c r="G523" s="98"/>
      <c r="H523" s="98"/>
      <c r="I523" s="62"/>
      <c r="J523" s="62"/>
      <c r="K523" s="63"/>
      <c r="L523" s="258"/>
      <c r="M523" s="258"/>
      <c r="N523" s="57"/>
      <c r="O523" s="28"/>
      <c r="P523" s="57"/>
      <c r="Q523" s="28"/>
      <c r="R523" s="133"/>
      <c r="S523" s="206"/>
      <c r="T523" s="289" t="s">
        <v>170</v>
      </c>
      <c r="U523" s="27" t="s">
        <v>34</v>
      </c>
      <c r="V523" s="41"/>
      <c r="W523" s="57"/>
      <c r="X523" s="98"/>
      <c r="Y523" s="98"/>
      <c r="Z523" s="98"/>
      <c r="AA523" s="62"/>
      <c r="AB523" s="62"/>
      <c r="AC523" s="63"/>
      <c r="AD523" s="258"/>
      <c r="AE523" s="258"/>
      <c r="AF523" s="57"/>
      <c r="AG523" s="28"/>
      <c r="AH523" s="57"/>
      <c r="AI523" s="28"/>
      <c r="AJ523" s="133"/>
      <c r="AK523" s="208"/>
      <c r="AL523" s="289" t="s">
        <v>170</v>
      </c>
      <c r="AM523" s="121" t="str">
        <f t="shared" si="44"/>
        <v/>
      </c>
      <c r="AN523" s="97" t="str">
        <f t="shared" si="45"/>
        <v/>
      </c>
      <c r="AO523" s="97" t="str">
        <f t="shared" si="46"/>
        <v/>
      </c>
      <c r="AP523" s="97" t="str">
        <f t="shared" si="47"/>
        <v/>
      </c>
      <c r="AQ523" s="122" t="str">
        <f t="shared" si="48"/>
        <v/>
      </c>
      <c r="AR523" s="39"/>
      <c r="AS523" s="234"/>
      <c r="AT523" s="39"/>
    </row>
    <row r="524" spans="2:46" ht="13.5" customHeight="1" x14ac:dyDescent="0.15">
      <c r="B524" s="290"/>
      <c r="C524" s="29" t="s">
        <v>35</v>
      </c>
      <c r="D524" s="187"/>
      <c r="E524" s="58"/>
      <c r="F524" s="188"/>
      <c r="G524" s="188"/>
      <c r="H524" s="188"/>
      <c r="I524" s="64"/>
      <c r="J524" s="64"/>
      <c r="K524" s="189"/>
      <c r="L524" s="259"/>
      <c r="M524" s="259"/>
      <c r="N524" s="58"/>
      <c r="O524" s="30"/>
      <c r="P524" s="58"/>
      <c r="Q524" s="30"/>
      <c r="R524" s="134"/>
      <c r="S524" s="206"/>
      <c r="T524" s="290"/>
      <c r="U524" s="29" t="s">
        <v>35</v>
      </c>
      <c r="V524" s="187"/>
      <c r="W524" s="58"/>
      <c r="X524" s="188"/>
      <c r="Y524" s="188"/>
      <c r="Z524" s="188"/>
      <c r="AA524" s="64"/>
      <c r="AB524" s="64"/>
      <c r="AC524" s="189"/>
      <c r="AD524" s="259"/>
      <c r="AE524" s="259"/>
      <c r="AF524" s="58"/>
      <c r="AG524" s="30"/>
      <c r="AH524" s="58"/>
      <c r="AI524" s="30"/>
      <c r="AJ524" s="134"/>
      <c r="AK524" s="208"/>
      <c r="AL524" s="290"/>
      <c r="AM524" s="88" t="str">
        <f t="shared" si="44"/>
        <v/>
      </c>
      <c r="AN524" s="123" t="str">
        <f t="shared" si="45"/>
        <v/>
      </c>
      <c r="AO524" s="123" t="str">
        <f t="shared" si="46"/>
        <v/>
      </c>
      <c r="AP524" s="123" t="str">
        <f t="shared" si="47"/>
        <v/>
      </c>
      <c r="AQ524" s="89" t="str">
        <f t="shared" si="48"/>
        <v/>
      </c>
      <c r="AR524" s="39"/>
      <c r="AS524" s="234"/>
      <c r="AT524" s="39"/>
    </row>
    <row r="525" spans="2:46" ht="13.5" customHeight="1" x14ac:dyDescent="0.15">
      <c r="B525" s="290"/>
      <c r="C525" s="29" t="s">
        <v>36</v>
      </c>
      <c r="D525" s="187"/>
      <c r="E525" s="58"/>
      <c r="F525" s="188"/>
      <c r="G525" s="188"/>
      <c r="H525" s="188"/>
      <c r="I525" s="64"/>
      <c r="J525" s="64"/>
      <c r="K525" s="189"/>
      <c r="L525" s="259"/>
      <c r="M525" s="259"/>
      <c r="N525" s="58"/>
      <c r="O525" s="30"/>
      <c r="P525" s="58"/>
      <c r="Q525" s="30"/>
      <c r="R525" s="134"/>
      <c r="S525" s="206"/>
      <c r="T525" s="290"/>
      <c r="U525" s="29" t="s">
        <v>36</v>
      </c>
      <c r="V525" s="187"/>
      <c r="W525" s="58"/>
      <c r="X525" s="188"/>
      <c r="Y525" s="188"/>
      <c r="Z525" s="188"/>
      <c r="AA525" s="64"/>
      <c r="AB525" s="64"/>
      <c r="AC525" s="189"/>
      <c r="AD525" s="259"/>
      <c r="AE525" s="259"/>
      <c r="AF525" s="58"/>
      <c r="AG525" s="30"/>
      <c r="AH525" s="58"/>
      <c r="AI525" s="30"/>
      <c r="AJ525" s="134"/>
      <c r="AK525" s="208"/>
      <c r="AL525" s="290"/>
      <c r="AM525" s="88" t="str">
        <f t="shared" si="44"/>
        <v/>
      </c>
      <c r="AN525" s="123" t="str">
        <f t="shared" si="45"/>
        <v/>
      </c>
      <c r="AO525" s="123" t="str">
        <f t="shared" si="46"/>
        <v/>
      </c>
      <c r="AP525" s="123" t="str">
        <f t="shared" si="47"/>
        <v/>
      </c>
      <c r="AQ525" s="89" t="str">
        <f t="shared" si="48"/>
        <v/>
      </c>
      <c r="AR525" s="39"/>
      <c r="AS525" s="234"/>
      <c r="AT525" s="39"/>
    </row>
    <row r="526" spans="2:46" ht="13.5" customHeight="1" x14ac:dyDescent="0.15">
      <c r="B526" s="290"/>
      <c r="C526" s="29" t="s">
        <v>38</v>
      </c>
      <c r="D526" s="187"/>
      <c r="E526" s="58"/>
      <c r="F526" s="188"/>
      <c r="G526" s="188"/>
      <c r="H526" s="188"/>
      <c r="I526" s="64"/>
      <c r="J526" s="64"/>
      <c r="K526" s="189"/>
      <c r="L526" s="259"/>
      <c r="M526" s="259"/>
      <c r="N526" s="58"/>
      <c r="O526" s="30"/>
      <c r="P526" s="58"/>
      <c r="Q526" s="30"/>
      <c r="R526" s="134"/>
      <c r="S526" s="206"/>
      <c r="T526" s="290"/>
      <c r="U526" s="29" t="s">
        <v>38</v>
      </c>
      <c r="V526" s="187"/>
      <c r="W526" s="58"/>
      <c r="X526" s="188"/>
      <c r="Y526" s="188"/>
      <c r="Z526" s="188"/>
      <c r="AA526" s="64"/>
      <c r="AB526" s="64"/>
      <c r="AC526" s="189"/>
      <c r="AD526" s="259"/>
      <c r="AE526" s="259"/>
      <c r="AF526" s="58"/>
      <c r="AG526" s="30"/>
      <c r="AH526" s="58"/>
      <c r="AI526" s="30"/>
      <c r="AJ526" s="134"/>
      <c r="AK526" s="208"/>
      <c r="AL526" s="290"/>
      <c r="AM526" s="88" t="str">
        <f t="shared" si="44"/>
        <v/>
      </c>
      <c r="AN526" s="123" t="str">
        <f t="shared" si="45"/>
        <v/>
      </c>
      <c r="AO526" s="123" t="str">
        <f t="shared" si="46"/>
        <v/>
      </c>
      <c r="AP526" s="123" t="str">
        <f t="shared" si="47"/>
        <v/>
      </c>
      <c r="AQ526" s="89" t="str">
        <f t="shared" si="48"/>
        <v/>
      </c>
      <c r="AR526" s="39"/>
      <c r="AS526" s="234"/>
      <c r="AT526" s="39"/>
    </row>
    <row r="527" spans="2:46" ht="13.5" customHeight="1" thickBot="1" x14ac:dyDescent="0.2">
      <c r="B527" s="291"/>
      <c r="C527" s="29"/>
      <c r="D527" s="187"/>
      <c r="E527" s="58"/>
      <c r="F527" s="190"/>
      <c r="G527" s="190"/>
      <c r="H527" s="190"/>
      <c r="I527" s="58"/>
      <c r="J527" s="58"/>
      <c r="K527" s="189"/>
      <c r="L527" s="259"/>
      <c r="M527" s="259"/>
      <c r="N527" s="58"/>
      <c r="O527" s="30"/>
      <c r="P527" s="58"/>
      <c r="Q527" s="30"/>
      <c r="R527" s="185"/>
      <c r="S527" s="206"/>
      <c r="T527" s="291"/>
      <c r="U527" s="29"/>
      <c r="V527" s="187"/>
      <c r="W527" s="58"/>
      <c r="X527" s="190"/>
      <c r="Y527" s="190"/>
      <c r="Z527" s="190"/>
      <c r="AA527" s="58"/>
      <c r="AB527" s="58"/>
      <c r="AC527" s="189"/>
      <c r="AD527" s="259"/>
      <c r="AE527" s="259"/>
      <c r="AF527" s="58"/>
      <c r="AG527" s="30"/>
      <c r="AH527" s="58"/>
      <c r="AI527" s="30"/>
      <c r="AJ527" s="185"/>
      <c r="AK527" s="208"/>
      <c r="AL527" s="291"/>
      <c r="AM527" s="124" t="str">
        <f t="shared" si="44"/>
        <v/>
      </c>
      <c r="AN527" s="125" t="str">
        <f t="shared" si="45"/>
        <v/>
      </c>
      <c r="AO527" s="125" t="str">
        <f t="shared" si="46"/>
        <v/>
      </c>
      <c r="AP527" s="125" t="str">
        <f t="shared" si="47"/>
        <v/>
      </c>
      <c r="AQ527" s="126" t="str">
        <f t="shared" si="48"/>
        <v/>
      </c>
      <c r="AR527" s="39"/>
      <c r="AS527" s="234"/>
      <c r="AT527" s="39"/>
    </row>
    <row r="528" spans="2:46" ht="13.5" customHeight="1" x14ac:dyDescent="0.15">
      <c r="B528" s="289" t="s">
        <v>171</v>
      </c>
      <c r="C528" s="27" t="s">
        <v>34</v>
      </c>
      <c r="D528" s="41"/>
      <c r="E528" s="57"/>
      <c r="F528" s="98"/>
      <c r="G528" s="98"/>
      <c r="H528" s="98"/>
      <c r="I528" s="62"/>
      <c r="J528" s="62"/>
      <c r="K528" s="63"/>
      <c r="L528" s="258"/>
      <c r="M528" s="258"/>
      <c r="N528" s="57"/>
      <c r="O528" s="28"/>
      <c r="P528" s="57"/>
      <c r="Q528" s="28"/>
      <c r="R528" s="133"/>
      <c r="S528" s="206"/>
      <c r="T528" s="289" t="s">
        <v>171</v>
      </c>
      <c r="U528" s="27" t="s">
        <v>34</v>
      </c>
      <c r="V528" s="41"/>
      <c r="W528" s="57"/>
      <c r="X528" s="98"/>
      <c r="Y528" s="98"/>
      <c r="Z528" s="98"/>
      <c r="AA528" s="62"/>
      <c r="AB528" s="62"/>
      <c r="AC528" s="63"/>
      <c r="AD528" s="258"/>
      <c r="AE528" s="258"/>
      <c r="AF528" s="57"/>
      <c r="AG528" s="28"/>
      <c r="AH528" s="57"/>
      <c r="AI528" s="28"/>
      <c r="AJ528" s="133"/>
      <c r="AK528" s="208"/>
      <c r="AL528" s="289" t="s">
        <v>171</v>
      </c>
      <c r="AM528" s="121" t="str">
        <f t="shared" si="44"/>
        <v/>
      </c>
      <c r="AN528" s="97" t="str">
        <f t="shared" si="45"/>
        <v/>
      </c>
      <c r="AO528" s="97" t="str">
        <f t="shared" si="46"/>
        <v/>
      </c>
      <c r="AP528" s="97" t="str">
        <f t="shared" si="47"/>
        <v/>
      </c>
      <c r="AQ528" s="122" t="str">
        <f t="shared" si="48"/>
        <v/>
      </c>
      <c r="AR528" s="39"/>
      <c r="AS528" s="234"/>
      <c r="AT528" s="39"/>
    </row>
    <row r="529" spans="2:46" ht="13.5" customHeight="1" x14ac:dyDescent="0.15">
      <c r="B529" s="290"/>
      <c r="C529" s="29" t="s">
        <v>35</v>
      </c>
      <c r="D529" s="187"/>
      <c r="E529" s="58"/>
      <c r="F529" s="188"/>
      <c r="G529" s="188"/>
      <c r="H529" s="188"/>
      <c r="I529" s="64"/>
      <c r="J529" s="64"/>
      <c r="K529" s="189"/>
      <c r="L529" s="259"/>
      <c r="M529" s="259"/>
      <c r="N529" s="58"/>
      <c r="O529" s="30"/>
      <c r="P529" s="58"/>
      <c r="Q529" s="30"/>
      <c r="R529" s="134"/>
      <c r="S529" s="206"/>
      <c r="T529" s="290"/>
      <c r="U529" s="29" t="s">
        <v>35</v>
      </c>
      <c r="V529" s="187"/>
      <c r="W529" s="58"/>
      <c r="X529" s="188"/>
      <c r="Y529" s="188"/>
      <c r="Z529" s="188"/>
      <c r="AA529" s="64"/>
      <c r="AB529" s="64"/>
      <c r="AC529" s="189"/>
      <c r="AD529" s="259"/>
      <c r="AE529" s="259"/>
      <c r="AF529" s="58"/>
      <c r="AG529" s="30"/>
      <c r="AH529" s="58"/>
      <c r="AI529" s="30"/>
      <c r="AJ529" s="134"/>
      <c r="AK529" s="208"/>
      <c r="AL529" s="290"/>
      <c r="AM529" s="88" t="str">
        <f t="shared" si="44"/>
        <v/>
      </c>
      <c r="AN529" s="123" t="str">
        <f t="shared" si="45"/>
        <v/>
      </c>
      <c r="AO529" s="123" t="str">
        <f t="shared" si="46"/>
        <v/>
      </c>
      <c r="AP529" s="123" t="str">
        <f t="shared" si="47"/>
        <v/>
      </c>
      <c r="AQ529" s="89" t="str">
        <f t="shared" si="48"/>
        <v/>
      </c>
      <c r="AR529" s="39"/>
      <c r="AS529" s="234"/>
      <c r="AT529" s="39"/>
    </row>
    <row r="530" spans="2:46" ht="13.5" customHeight="1" x14ac:dyDescent="0.15">
      <c r="B530" s="290"/>
      <c r="C530" s="29" t="s">
        <v>36</v>
      </c>
      <c r="D530" s="187"/>
      <c r="E530" s="58"/>
      <c r="F530" s="188"/>
      <c r="G530" s="188"/>
      <c r="H530" s="188"/>
      <c r="I530" s="64"/>
      <c r="J530" s="64"/>
      <c r="K530" s="189"/>
      <c r="L530" s="259"/>
      <c r="M530" s="259"/>
      <c r="N530" s="58"/>
      <c r="O530" s="30"/>
      <c r="P530" s="58"/>
      <c r="Q530" s="30"/>
      <c r="R530" s="134"/>
      <c r="S530" s="206"/>
      <c r="T530" s="290"/>
      <c r="U530" s="29" t="s">
        <v>36</v>
      </c>
      <c r="V530" s="187"/>
      <c r="W530" s="58"/>
      <c r="X530" s="188"/>
      <c r="Y530" s="188"/>
      <c r="Z530" s="188"/>
      <c r="AA530" s="64"/>
      <c r="AB530" s="64"/>
      <c r="AC530" s="189"/>
      <c r="AD530" s="259"/>
      <c r="AE530" s="259"/>
      <c r="AF530" s="58"/>
      <c r="AG530" s="30"/>
      <c r="AH530" s="58"/>
      <c r="AI530" s="30"/>
      <c r="AJ530" s="134"/>
      <c r="AK530" s="208"/>
      <c r="AL530" s="290"/>
      <c r="AM530" s="88" t="str">
        <f t="shared" si="44"/>
        <v/>
      </c>
      <c r="AN530" s="123" t="str">
        <f t="shared" si="45"/>
        <v/>
      </c>
      <c r="AO530" s="123" t="str">
        <f t="shared" si="46"/>
        <v/>
      </c>
      <c r="AP530" s="123" t="str">
        <f t="shared" si="47"/>
        <v/>
      </c>
      <c r="AQ530" s="89" t="str">
        <f t="shared" si="48"/>
        <v/>
      </c>
      <c r="AR530" s="39"/>
      <c r="AS530" s="234"/>
      <c r="AT530" s="39"/>
    </row>
    <row r="531" spans="2:46" ht="13.5" customHeight="1" x14ac:dyDescent="0.15">
      <c r="B531" s="290"/>
      <c r="C531" s="29" t="s">
        <v>38</v>
      </c>
      <c r="D531" s="187"/>
      <c r="E531" s="58"/>
      <c r="F531" s="188"/>
      <c r="G531" s="188"/>
      <c r="H531" s="188"/>
      <c r="I531" s="64"/>
      <c r="J531" s="64"/>
      <c r="K531" s="189"/>
      <c r="L531" s="259"/>
      <c r="M531" s="259"/>
      <c r="N531" s="58"/>
      <c r="O531" s="30"/>
      <c r="P531" s="58"/>
      <c r="Q531" s="30"/>
      <c r="R531" s="134"/>
      <c r="S531" s="206"/>
      <c r="T531" s="290"/>
      <c r="U531" s="29" t="s">
        <v>38</v>
      </c>
      <c r="V531" s="187"/>
      <c r="W531" s="58"/>
      <c r="X531" s="188"/>
      <c r="Y531" s="188"/>
      <c r="Z531" s="188"/>
      <c r="AA531" s="64"/>
      <c r="AB531" s="64"/>
      <c r="AC531" s="189"/>
      <c r="AD531" s="259"/>
      <c r="AE531" s="259"/>
      <c r="AF531" s="58"/>
      <c r="AG531" s="30"/>
      <c r="AH531" s="58"/>
      <c r="AI531" s="30"/>
      <c r="AJ531" s="134"/>
      <c r="AK531" s="208"/>
      <c r="AL531" s="290"/>
      <c r="AM531" s="88" t="str">
        <f t="shared" si="44"/>
        <v/>
      </c>
      <c r="AN531" s="123" t="str">
        <f t="shared" si="45"/>
        <v/>
      </c>
      <c r="AO531" s="123" t="str">
        <f t="shared" si="46"/>
        <v/>
      </c>
      <c r="AP531" s="123" t="str">
        <f t="shared" si="47"/>
        <v/>
      </c>
      <c r="AQ531" s="89" t="str">
        <f t="shared" si="48"/>
        <v/>
      </c>
      <c r="AR531" s="39"/>
      <c r="AS531" s="234"/>
      <c r="AT531" s="39"/>
    </row>
    <row r="532" spans="2:46" ht="13.5" customHeight="1" thickBot="1" x14ac:dyDescent="0.2">
      <c r="B532" s="291"/>
      <c r="C532" s="29"/>
      <c r="D532" s="187"/>
      <c r="E532" s="58"/>
      <c r="F532" s="190"/>
      <c r="G532" s="190"/>
      <c r="H532" s="190"/>
      <c r="I532" s="58"/>
      <c r="J532" s="58"/>
      <c r="K532" s="189"/>
      <c r="L532" s="259"/>
      <c r="M532" s="259"/>
      <c r="N532" s="58"/>
      <c r="O532" s="30"/>
      <c r="P532" s="58"/>
      <c r="Q532" s="30"/>
      <c r="R532" s="185"/>
      <c r="S532" s="206"/>
      <c r="T532" s="291"/>
      <c r="U532" s="29"/>
      <c r="V532" s="187"/>
      <c r="W532" s="58"/>
      <c r="X532" s="190"/>
      <c r="Y532" s="190"/>
      <c r="Z532" s="190"/>
      <c r="AA532" s="58"/>
      <c r="AB532" s="58"/>
      <c r="AC532" s="189"/>
      <c r="AD532" s="259"/>
      <c r="AE532" s="259"/>
      <c r="AF532" s="58"/>
      <c r="AG532" s="30"/>
      <c r="AH532" s="58"/>
      <c r="AI532" s="30"/>
      <c r="AJ532" s="185"/>
      <c r="AK532" s="208"/>
      <c r="AL532" s="291"/>
      <c r="AM532" s="124" t="str">
        <f t="shared" si="44"/>
        <v/>
      </c>
      <c r="AN532" s="125" t="str">
        <f t="shared" si="45"/>
        <v/>
      </c>
      <c r="AO532" s="125" t="str">
        <f t="shared" si="46"/>
        <v/>
      </c>
      <c r="AP532" s="125" t="str">
        <f t="shared" si="47"/>
        <v/>
      </c>
      <c r="AQ532" s="126" t="str">
        <f t="shared" si="48"/>
        <v/>
      </c>
      <c r="AR532" s="39"/>
      <c r="AS532" s="234"/>
      <c r="AT532" s="39"/>
    </row>
    <row r="533" spans="2:46" ht="13.5" customHeight="1" x14ac:dyDescent="0.15">
      <c r="B533" s="289" t="s">
        <v>172</v>
      </c>
      <c r="C533" s="27" t="s">
        <v>34</v>
      </c>
      <c r="D533" s="41"/>
      <c r="E533" s="57"/>
      <c r="F533" s="98"/>
      <c r="G533" s="98"/>
      <c r="H533" s="98"/>
      <c r="I533" s="62"/>
      <c r="J533" s="62"/>
      <c r="K533" s="63"/>
      <c r="L533" s="258"/>
      <c r="M533" s="258"/>
      <c r="N533" s="57"/>
      <c r="O533" s="28"/>
      <c r="P533" s="57"/>
      <c r="Q533" s="28"/>
      <c r="R533" s="133"/>
      <c r="S533" s="206"/>
      <c r="T533" s="289" t="s">
        <v>172</v>
      </c>
      <c r="U533" s="27" t="s">
        <v>34</v>
      </c>
      <c r="V533" s="41"/>
      <c r="W533" s="57"/>
      <c r="X533" s="98"/>
      <c r="Y533" s="98"/>
      <c r="Z533" s="98"/>
      <c r="AA533" s="62"/>
      <c r="AB533" s="62"/>
      <c r="AC533" s="63"/>
      <c r="AD533" s="258"/>
      <c r="AE533" s="258"/>
      <c r="AF533" s="57"/>
      <c r="AG533" s="28"/>
      <c r="AH533" s="57"/>
      <c r="AI533" s="28"/>
      <c r="AJ533" s="133"/>
      <c r="AK533" s="208"/>
      <c r="AL533" s="289" t="s">
        <v>172</v>
      </c>
      <c r="AM533" s="121" t="str">
        <f t="shared" si="44"/>
        <v/>
      </c>
      <c r="AN533" s="97" t="str">
        <f t="shared" si="45"/>
        <v/>
      </c>
      <c r="AO533" s="97" t="str">
        <f t="shared" si="46"/>
        <v/>
      </c>
      <c r="AP533" s="97" t="str">
        <f t="shared" si="47"/>
        <v/>
      </c>
      <c r="AQ533" s="122" t="str">
        <f t="shared" si="48"/>
        <v/>
      </c>
      <c r="AR533" s="39"/>
      <c r="AS533" s="234"/>
      <c r="AT533" s="39"/>
    </row>
    <row r="534" spans="2:46" ht="13.5" customHeight="1" x14ac:dyDescent="0.15">
      <c r="B534" s="290"/>
      <c r="C534" s="29" t="s">
        <v>35</v>
      </c>
      <c r="D534" s="187"/>
      <c r="E534" s="58"/>
      <c r="F534" s="188"/>
      <c r="G534" s="188"/>
      <c r="H534" s="188"/>
      <c r="I534" s="64"/>
      <c r="J534" s="64"/>
      <c r="K534" s="189"/>
      <c r="L534" s="259"/>
      <c r="M534" s="259"/>
      <c r="N534" s="58"/>
      <c r="O534" s="30"/>
      <c r="P534" s="58"/>
      <c r="Q534" s="30"/>
      <c r="R534" s="134"/>
      <c r="S534" s="206"/>
      <c r="T534" s="290"/>
      <c r="U534" s="29" t="s">
        <v>35</v>
      </c>
      <c r="V534" s="187"/>
      <c r="W534" s="58"/>
      <c r="X534" s="188"/>
      <c r="Y534" s="188"/>
      <c r="Z534" s="188"/>
      <c r="AA534" s="64"/>
      <c r="AB534" s="64"/>
      <c r="AC534" s="189"/>
      <c r="AD534" s="259"/>
      <c r="AE534" s="259"/>
      <c r="AF534" s="58"/>
      <c r="AG534" s="30"/>
      <c r="AH534" s="58"/>
      <c r="AI534" s="30"/>
      <c r="AJ534" s="134"/>
      <c r="AK534" s="208"/>
      <c r="AL534" s="290"/>
      <c r="AM534" s="88" t="str">
        <f t="shared" si="44"/>
        <v/>
      </c>
      <c r="AN534" s="123" t="str">
        <f t="shared" si="45"/>
        <v/>
      </c>
      <c r="AO534" s="123" t="str">
        <f t="shared" si="46"/>
        <v/>
      </c>
      <c r="AP534" s="123" t="str">
        <f t="shared" si="47"/>
        <v/>
      </c>
      <c r="AQ534" s="89" t="str">
        <f t="shared" si="48"/>
        <v/>
      </c>
      <c r="AR534" s="39"/>
      <c r="AS534" s="234"/>
      <c r="AT534" s="39"/>
    </row>
    <row r="535" spans="2:46" ht="13.5" customHeight="1" x14ac:dyDescent="0.15">
      <c r="B535" s="290"/>
      <c r="C535" s="29" t="s">
        <v>36</v>
      </c>
      <c r="D535" s="187"/>
      <c r="E535" s="58"/>
      <c r="F535" s="188"/>
      <c r="G535" s="188"/>
      <c r="H535" s="188"/>
      <c r="I535" s="64"/>
      <c r="J535" s="64"/>
      <c r="K535" s="189"/>
      <c r="L535" s="259"/>
      <c r="M535" s="259"/>
      <c r="N535" s="58"/>
      <c r="O535" s="30"/>
      <c r="P535" s="58"/>
      <c r="Q535" s="30"/>
      <c r="R535" s="134"/>
      <c r="S535" s="206"/>
      <c r="T535" s="290"/>
      <c r="U535" s="29" t="s">
        <v>36</v>
      </c>
      <c r="V535" s="187"/>
      <c r="W535" s="58"/>
      <c r="X535" s="188"/>
      <c r="Y535" s="188"/>
      <c r="Z535" s="188"/>
      <c r="AA535" s="64"/>
      <c r="AB535" s="64"/>
      <c r="AC535" s="189"/>
      <c r="AD535" s="259"/>
      <c r="AE535" s="259"/>
      <c r="AF535" s="58"/>
      <c r="AG535" s="30"/>
      <c r="AH535" s="58"/>
      <c r="AI535" s="30"/>
      <c r="AJ535" s="134"/>
      <c r="AK535" s="208"/>
      <c r="AL535" s="290"/>
      <c r="AM535" s="88" t="str">
        <f t="shared" si="44"/>
        <v/>
      </c>
      <c r="AN535" s="123" t="str">
        <f t="shared" si="45"/>
        <v/>
      </c>
      <c r="AO535" s="123" t="str">
        <f t="shared" si="46"/>
        <v/>
      </c>
      <c r="AP535" s="123" t="str">
        <f t="shared" si="47"/>
        <v/>
      </c>
      <c r="AQ535" s="89" t="str">
        <f t="shared" si="48"/>
        <v/>
      </c>
      <c r="AR535" s="39"/>
      <c r="AS535" s="234"/>
      <c r="AT535" s="39"/>
    </row>
    <row r="536" spans="2:46" ht="13.5" customHeight="1" x14ac:dyDescent="0.15">
      <c r="B536" s="290"/>
      <c r="C536" s="29" t="s">
        <v>38</v>
      </c>
      <c r="D536" s="187"/>
      <c r="E536" s="58"/>
      <c r="F536" s="188"/>
      <c r="G536" s="188"/>
      <c r="H536" s="188"/>
      <c r="I536" s="64"/>
      <c r="J536" s="64"/>
      <c r="K536" s="189"/>
      <c r="L536" s="259"/>
      <c r="M536" s="259"/>
      <c r="N536" s="58"/>
      <c r="O536" s="30"/>
      <c r="P536" s="58"/>
      <c r="Q536" s="30"/>
      <c r="R536" s="134"/>
      <c r="S536" s="206"/>
      <c r="T536" s="290"/>
      <c r="U536" s="29" t="s">
        <v>38</v>
      </c>
      <c r="V536" s="187"/>
      <c r="W536" s="58"/>
      <c r="X536" s="188"/>
      <c r="Y536" s="188"/>
      <c r="Z536" s="188"/>
      <c r="AA536" s="64"/>
      <c r="AB536" s="64"/>
      <c r="AC536" s="189"/>
      <c r="AD536" s="259"/>
      <c r="AE536" s="259"/>
      <c r="AF536" s="58"/>
      <c r="AG536" s="30"/>
      <c r="AH536" s="58"/>
      <c r="AI536" s="30"/>
      <c r="AJ536" s="134"/>
      <c r="AK536" s="208"/>
      <c r="AL536" s="290"/>
      <c r="AM536" s="88" t="str">
        <f t="shared" si="44"/>
        <v/>
      </c>
      <c r="AN536" s="123" t="str">
        <f t="shared" si="45"/>
        <v/>
      </c>
      <c r="AO536" s="123" t="str">
        <f t="shared" si="46"/>
        <v/>
      </c>
      <c r="AP536" s="123" t="str">
        <f t="shared" si="47"/>
        <v/>
      </c>
      <c r="AQ536" s="89" t="str">
        <f t="shared" si="48"/>
        <v/>
      </c>
      <c r="AR536" s="39"/>
      <c r="AS536" s="234"/>
      <c r="AT536" s="39"/>
    </row>
    <row r="537" spans="2:46" ht="13.5" customHeight="1" thickBot="1" x14ac:dyDescent="0.2">
      <c r="B537" s="291"/>
      <c r="C537" s="29"/>
      <c r="D537" s="187"/>
      <c r="E537" s="58"/>
      <c r="F537" s="190"/>
      <c r="G537" s="190"/>
      <c r="H537" s="190"/>
      <c r="I537" s="58"/>
      <c r="J537" s="58"/>
      <c r="K537" s="189"/>
      <c r="L537" s="259"/>
      <c r="M537" s="259"/>
      <c r="N537" s="58"/>
      <c r="O537" s="30"/>
      <c r="P537" s="58"/>
      <c r="Q537" s="30"/>
      <c r="R537" s="185"/>
      <c r="S537" s="206"/>
      <c r="T537" s="291"/>
      <c r="U537" s="29"/>
      <c r="V537" s="187"/>
      <c r="W537" s="58"/>
      <c r="X537" s="190"/>
      <c r="Y537" s="190"/>
      <c r="Z537" s="190"/>
      <c r="AA537" s="58"/>
      <c r="AB537" s="58"/>
      <c r="AC537" s="189"/>
      <c r="AD537" s="259"/>
      <c r="AE537" s="259"/>
      <c r="AF537" s="58"/>
      <c r="AG537" s="30"/>
      <c r="AH537" s="58"/>
      <c r="AI537" s="30"/>
      <c r="AJ537" s="185"/>
      <c r="AK537" s="208"/>
      <c r="AL537" s="291"/>
      <c r="AM537" s="124" t="str">
        <f t="shared" si="44"/>
        <v/>
      </c>
      <c r="AN537" s="125" t="str">
        <f t="shared" si="45"/>
        <v/>
      </c>
      <c r="AO537" s="125" t="str">
        <f t="shared" si="46"/>
        <v/>
      </c>
      <c r="AP537" s="125" t="str">
        <f t="shared" si="47"/>
        <v/>
      </c>
      <c r="AQ537" s="126" t="str">
        <f t="shared" si="48"/>
        <v/>
      </c>
      <c r="AR537" s="39"/>
      <c r="AS537" s="234"/>
      <c r="AT537" s="39"/>
    </row>
    <row r="538" spans="2:46" ht="13.5" customHeight="1" x14ac:dyDescent="0.15">
      <c r="B538" s="289" t="s">
        <v>173</v>
      </c>
      <c r="C538" s="27" t="s">
        <v>34</v>
      </c>
      <c r="D538" s="41"/>
      <c r="E538" s="57"/>
      <c r="F538" s="98"/>
      <c r="G538" s="98"/>
      <c r="H538" s="98"/>
      <c r="I538" s="62"/>
      <c r="J538" s="62"/>
      <c r="K538" s="63"/>
      <c r="L538" s="258"/>
      <c r="M538" s="258"/>
      <c r="N538" s="57"/>
      <c r="O538" s="28"/>
      <c r="P538" s="57"/>
      <c r="Q538" s="28"/>
      <c r="R538" s="133"/>
      <c r="S538" s="206"/>
      <c r="T538" s="289" t="s">
        <v>173</v>
      </c>
      <c r="U538" s="27" t="s">
        <v>34</v>
      </c>
      <c r="V538" s="41"/>
      <c r="W538" s="57"/>
      <c r="X538" s="98"/>
      <c r="Y538" s="98"/>
      <c r="Z538" s="98"/>
      <c r="AA538" s="62"/>
      <c r="AB538" s="62"/>
      <c r="AC538" s="63"/>
      <c r="AD538" s="258"/>
      <c r="AE538" s="258"/>
      <c r="AF538" s="57"/>
      <c r="AG538" s="28"/>
      <c r="AH538" s="57"/>
      <c r="AI538" s="28"/>
      <c r="AJ538" s="133"/>
      <c r="AK538" s="208"/>
      <c r="AL538" s="289" t="s">
        <v>173</v>
      </c>
      <c r="AM538" s="121" t="str">
        <f t="shared" si="44"/>
        <v/>
      </c>
      <c r="AN538" s="97" t="str">
        <f t="shared" si="45"/>
        <v/>
      </c>
      <c r="AO538" s="97" t="str">
        <f t="shared" si="46"/>
        <v/>
      </c>
      <c r="AP538" s="97" t="str">
        <f t="shared" si="47"/>
        <v/>
      </c>
      <c r="AQ538" s="122" t="str">
        <f t="shared" si="48"/>
        <v/>
      </c>
      <c r="AR538" s="39"/>
      <c r="AS538" s="234"/>
      <c r="AT538" s="39"/>
    </row>
    <row r="539" spans="2:46" ht="13.5" customHeight="1" x14ac:dyDescent="0.15">
      <c r="B539" s="290"/>
      <c r="C539" s="29" t="s">
        <v>35</v>
      </c>
      <c r="D539" s="187"/>
      <c r="E539" s="58"/>
      <c r="F539" s="188"/>
      <c r="G539" s="188"/>
      <c r="H539" s="188"/>
      <c r="I539" s="64"/>
      <c r="J539" s="64"/>
      <c r="K539" s="189"/>
      <c r="L539" s="259"/>
      <c r="M539" s="259"/>
      <c r="N539" s="58"/>
      <c r="O539" s="30"/>
      <c r="P539" s="58"/>
      <c r="Q539" s="30"/>
      <c r="R539" s="134"/>
      <c r="S539" s="206"/>
      <c r="T539" s="290"/>
      <c r="U539" s="29" t="s">
        <v>35</v>
      </c>
      <c r="V539" s="187"/>
      <c r="W539" s="58"/>
      <c r="X539" s="188"/>
      <c r="Y539" s="188"/>
      <c r="Z539" s="188"/>
      <c r="AA539" s="64"/>
      <c r="AB539" s="64"/>
      <c r="AC539" s="189"/>
      <c r="AD539" s="259"/>
      <c r="AE539" s="259"/>
      <c r="AF539" s="58"/>
      <c r="AG539" s="30"/>
      <c r="AH539" s="58"/>
      <c r="AI539" s="30"/>
      <c r="AJ539" s="134"/>
      <c r="AK539" s="208"/>
      <c r="AL539" s="290"/>
      <c r="AM539" s="88" t="str">
        <f t="shared" si="44"/>
        <v/>
      </c>
      <c r="AN539" s="123" t="str">
        <f t="shared" si="45"/>
        <v/>
      </c>
      <c r="AO539" s="123" t="str">
        <f t="shared" si="46"/>
        <v/>
      </c>
      <c r="AP539" s="123" t="str">
        <f t="shared" si="47"/>
        <v/>
      </c>
      <c r="AQ539" s="89" t="str">
        <f t="shared" si="48"/>
        <v/>
      </c>
      <c r="AR539" s="39"/>
      <c r="AS539" s="234"/>
      <c r="AT539" s="39"/>
    </row>
    <row r="540" spans="2:46" ht="13.5" customHeight="1" x14ac:dyDescent="0.15">
      <c r="B540" s="290"/>
      <c r="C540" s="29" t="s">
        <v>36</v>
      </c>
      <c r="D540" s="187"/>
      <c r="E540" s="58"/>
      <c r="F540" s="188"/>
      <c r="G540" s="188"/>
      <c r="H540" s="188"/>
      <c r="I540" s="64"/>
      <c r="J540" s="64"/>
      <c r="K540" s="189"/>
      <c r="L540" s="259"/>
      <c r="M540" s="259"/>
      <c r="N540" s="58"/>
      <c r="O540" s="30"/>
      <c r="P540" s="58"/>
      <c r="Q540" s="30"/>
      <c r="R540" s="134"/>
      <c r="S540" s="206"/>
      <c r="T540" s="290"/>
      <c r="U540" s="29" t="s">
        <v>36</v>
      </c>
      <c r="V540" s="187"/>
      <c r="W540" s="58"/>
      <c r="X540" s="188"/>
      <c r="Y540" s="188"/>
      <c r="Z540" s="188"/>
      <c r="AA540" s="64"/>
      <c r="AB540" s="64"/>
      <c r="AC540" s="189"/>
      <c r="AD540" s="259"/>
      <c r="AE540" s="259"/>
      <c r="AF540" s="58"/>
      <c r="AG540" s="30"/>
      <c r="AH540" s="58"/>
      <c r="AI540" s="30"/>
      <c r="AJ540" s="134"/>
      <c r="AK540" s="208"/>
      <c r="AL540" s="290"/>
      <c r="AM540" s="88" t="str">
        <f t="shared" si="44"/>
        <v/>
      </c>
      <c r="AN540" s="123" t="str">
        <f t="shared" si="45"/>
        <v/>
      </c>
      <c r="AO540" s="123" t="str">
        <f t="shared" si="46"/>
        <v/>
      </c>
      <c r="AP540" s="123" t="str">
        <f t="shared" si="47"/>
        <v/>
      </c>
      <c r="AQ540" s="89" t="str">
        <f t="shared" si="48"/>
        <v/>
      </c>
      <c r="AR540" s="39"/>
      <c r="AS540" s="234"/>
      <c r="AT540" s="39"/>
    </row>
    <row r="541" spans="2:46" ht="13.5" customHeight="1" x14ac:dyDescent="0.15">
      <c r="B541" s="290"/>
      <c r="C541" s="29" t="s">
        <v>38</v>
      </c>
      <c r="D541" s="187"/>
      <c r="E541" s="58"/>
      <c r="F541" s="188"/>
      <c r="G541" s="188"/>
      <c r="H541" s="188"/>
      <c r="I541" s="64"/>
      <c r="J541" s="64"/>
      <c r="K541" s="189"/>
      <c r="L541" s="259"/>
      <c r="M541" s="259"/>
      <c r="N541" s="58"/>
      <c r="O541" s="30"/>
      <c r="P541" s="58"/>
      <c r="Q541" s="30"/>
      <c r="R541" s="134"/>
      <c r="S541" s="206"/>
      <c r="T541" s="290"/>
      <c r="U541" s="29" t="s">
        <v>38</v>
      </c>
      <c r="V541" s="187"/>
      <c r="W541" s="58"/>
      <c r="X541" s="188"/>
      <c r="Y541" s="188"/>
      <c r="Z541" s="188"/>
      <c r="AA541" s="64"/>
      <c r="AB541" s="64"/>
      <c r="AC541" s="189"/>
      <c r="AD541" s="259"/>
      <c r="AE541" s="259"/>
      <c r="AF541" s="58"/>
      <c r="AG541" s="30"/>
      <c r="AH541" s="58"/>
      <c r="AI541" s="30"/>
      <c r="AJ541" s="134"/>
      <c r="AK541" s="208"/>
      <c r="AL541" s="290"/>
      <c r="AM541" s="88" t="str">
        <f t="shared" si="44"/>
        <v/>
      </c>
      <c r="AN541" s="123" t="str">
        <f t="shared" si="45"/>
        <v/>
      </c>
      <c r="AO541" s="123" t="str">
        <f t="shared" si="46"/>
        <v/>
      </c>
      <c r="AP541" s="123" t="str">
        <f t="shared" si="47"/>
        <v/>
      </c>
      <c r="AQ541" s="89" t="str">
        <f t="shared" si="48"/>
        <v/>
      </c>
      <c r="AR541" s="39"/>
      <c r="AS541" s="234"/>
      <c r="AT541" s="39"/>
    </row>
    <row r="542" spans="2:46" ht="13.5" customHeight="1" thickBot="1" x14ac:dyDescent="0.2">
      <c r="B542" s="291"/>
      <c r="C542" s="29"/>
      <c r="D542" s="187"/>
      <c r="E542" s="58"/>
      <c r="F542" s="190"/>
      <c r="G542" s="190"/>
      <c r="H542" s="190"/>
      <c r="I542" s="58"/>
      <c r="J542" s="58"/>
      <c r="K542" s="189"/>
      <c r="L542" s="259"/>
      <c r="M542" s="259"/>
      <c r="N542" s="58"/>
      <c r="O542" s="30"/>
      <c r="P542" s="58"/>
      <c r="Q542" s="30"/>
      <c r="R542" s="185"/>
      <c r="S542" s="206"/>
      <c r="T542" s="291"/>
      <c r="U542" s="29"/>
      <c r="V542" s="187"/>
      <c r="W542" s="58"/>
      <c r="X542" s="190"/>
      <c r="Y542" s="190"/>
      <c r="Z542" s="190"/>
      <c r="AA542" s="58"/>
      <c r="AB542" s="58"/>
      <c r="AC542" s="189"/>
      <c r="AD542" s="259"/>
      <c r="AE542" s="259"/>
      <c r="AF542" s="58"/>
      <c r="AG542" s="30"/>
      <c r="AH542" s="58"/>
      <c r="AI542" s="30"/>
      <c r="AJ542" s="185"/>
      <c r="AK542" s="208"/>
      <c r="AL542" s="291"/>
      <c r="AM542" s="124" t="str">
        <f t="shared" si="44"/>
        <v/>
      </c>
      <c r="AN542" s="125" t="str">
        <f t="shared" si="45"/>
        <v/>
      </c>
      <c r="AO542" s="125" t="str">
        <f t="shared" si="46"/>
        <v/>
      </c>
      <c r="AP542" s="125" t="str">
        <f t="shared" si="47"/>
        <v/>
      </c>
      <c r="AQ542" s="126" t="str">
        <f t="shared" si="48"/>
        <v/>
      </c>
      <c r="AR542" s="39"/>
      <c r="AS542" s="234"/>
      <c r="AT542" s="39"/>
    </row>
    <row r="543" spans="2:46" ht="13.5" customHeight="1" x14ac:dyDescent="0.15">
      <c r="B543" s="289" t="s">
        <v>174</v>
      </c>
      <c r="C543" s="27" t="s">
        <v>34</v>
      </c>
      <c r="D543" s="41"/>
      <c r="E543" s="57"/>
      <c r="F543" s="98"/>
      <c r="G543" s="98"/>
      <c r="H543" s="98"/>
      <c r="I543" s="62"/>
      <c r="J543" s="62"/>
      <c r="K543" s="63"/>
      <c r="L543" s="258"/>
      <c r="M543" s="258"/>
      <c r="N543" s="57"/>
      <c r="O543" s="28"/>
      <c r="P543" s="57"/>
      <c r="Q543" s="28"/>
      <c r="R543" s="133"/>
      <c r="S543" s="206"/>
      <c r="T543" s="289" t="s">
        <v>174</v>
      </c>
      <c r="U543" s="27" t="s">
        <v>34</v>
      </c>
      <c r="V543" s="41"/>
      <c r="W543" s="57"/>
      <c r="X543" s="98"/>
      <c r="Y543" s="98"/>
      <c r="Z543" s="98"/>
      <c r="AA543" s="62"/>
      <c r="AB543" s="62"/>
      <c r="AC543" s="63"/>
      <c r="AD543" s="258"/>
      <c r="AE543" s="258"/>
      <c r="AF543" s="57"/>
      <c r="AG543" s="28"/>
      <c r="AH543" s="57"/>
      <c r="AI543" s="28"/>
      <c r="AJ543" s="133"/>
      <c r="AK543" s="208"/>
      <c r="AL543" s="289" t="s">
        <v>174</v>
      </c>
      <c r="AM543" s="121" t="str">
        <f t="shared" si="44"/>
        <v/>
      </c>
      <c r="AN543" s="97" t="str">
        <f t="shared" si="45"/>
        <v/>
      </c>
      <c r="AO543" s="97" t="str">
        <f t="shared" si="46"/>
        <v/>
      </c>
      <c r="AP543" s="97" t="str">
        <f t="shared" si="47"/>
        <v/>
      </c>
      <c r="AQ543" s="122" t="str">
        <f t="shared" si="48"/>
        <v/>
      </c>
      <c r="AR543" s="39"/>
      <c r="AS543" s="234"/>
      <c r="AT543" s="39"/>
    </row>
    <row r="544" spans="2:46" ht="13.5" customHeight="1" x14ac:dyDescent="0.15">
      <c r="B544" s="290"/>
      <c r="C544" s="29" t="s">
        <v>35</v>
      </c>
      <c r="D544" s="187"/>
      <c r="E544" s="58"/>
      <c r="F544" s="188"/>
      <c r="G544" s="188"/>
      <c r="H544" s="188"/>
      <c r="I544" s="64"/>
      <c r="J544" s="64"/>
      <c r="K544" s="189"/>
      <c r="L544" s="259"/>
      <c r="M544" s="259"/>
      <c r="N544" s="58"/>
      <c r="O544" s="30"/>
      <c r="P544" s="58"/>
      <c r="Q544" s="30"/>
      <c r="R544" s="134"/>
      <c r="S544" s="206"/>
      <c r="T544" s="290"/>
      <c r="U544" s="29" t="s">
        <v>35</v>
      </c>
      <c r="V544" s="187"/>
      <c r="W544" s="58"/>
      <c r="X544" s="188"/>
      <c r="Y544" s="188"/>
      <c r="Z544" s="188"/>
      <c r="AA544" s="64"/>
      <c r="AB544" s="64"/>
      <c r="AC544" s="189"/>
      <c r="AD544" s="259"/>
      <c r="AE544" s="259"/>
      <c r="AF544" s="58"/>
      <c r="AG544" s="30"/>
      <c r="AH544" s="58"/>
      <c r="AI544" s="30"/>
      <c r="AJ544" s="134"/>
      <c r="AK544" s="208"/>
      <c r="AL544" s="290"/>
      <c r="AM544" s="88" t="str">
        <f t="shared" si="44"/>
        <v/>
      </c>
      <c r="AN544" s="123" t="str">
        <f t="shared" si="45"/>
        <v/>
      </c>
      <c r="AO544" s="123" t="str">
        <f t="shared" si="46"/>
        <v/>
      </c>
      <c r="AP544" s="123" t="str">
        <f t="shared" si="47"/>
        <v/>
      </c>
      <c r="AQ544" s="89" t="str">
        <f t="shared" si="48"/>
        <v/>
      </c>
      <c r="AR544" s="39"/>
      <c r="AS544" s="234"/>
      <c r="AT544" s="39"/>
    </row>
    <row r="545" spans="2:46" ht="13.5" customHeight="1" x14ac:dyDescent="0.15">
      <c r="B545" s="290"/>
      <c r="C545" s="29" t="s">
        <v>36</v>
      </c>
      <c r="D545" s="187"/>
      <c r="E545" s="58"/>
      <c r="F545" s="188"/>
      <c r="G545" s="188"/>
      <c r="H545" s="188"/>
      <c r="I545" s="64"/>
      <c r="J545" s="64"/>
      <c r="K545" s="189"/>
      <c r="L545" s="259"/>
      <c r="M545" s="259"/>
      <c r="N545" s="58"/>
      <c r="O545" s="30"/>
      <c r="P545" s="58"/>
      <c r="Q545" s="30"/>
      <c r="R545" s="134"/>
      <c r="S545" s="206"/>
      <c r="T545" s="290"/>
      <c r="U545" s="29" t="s">
        <v>36</v>
      </c>
      <c r="V545" s="187"/>
      <c r="W545" s="58"/>
      <c r="X545" s="188"/>
      <c r="Y545" s="188"/>
      <c r="Z545" s="188"/>
      <c r="AA545" s="64"/>
      <c r="AB545" s="64"/>
      <c r="AC545" s="189"/>
      <c r="AD545" s="259"/>
      <c r="AE545" s="259"/>
      <c r="AF545" s="58"/>
      <c r="AG545" s="30"/>
      <c r="AH545" s="58"/>
      <c r="AI545" s="30"/>
      <c r="AJ545" s="134"/>
      <c r="AK545" s="208"/>
      <c r="AL545" s="290"/>
      <c r="AM545" s="88" t="str">
        <f t="shared" ref="AM545:AM608" si="49">IF(OR(X545="",F545=""),"",X545-F545)</f>
        <v/>
      </c>
      <c r="AN545" s="123" t="str">
        <f t="shared" ref="AN545:AN608" si="50">IF(OR(Y545="",G545=""),"",Y545-G545)</f>
        <v/>
      </c>
      <c r="AO545" s="123" t="str">
        <f t="shared" ref="AO545:AO608" si="51">IF(OR(Z545="",H545=""),"",Z545-H545)</f>
        <v/>
      </c>
      <c r="AP545" s="123" t="str">
        <f t="shared" ref="AP545:AP608" si="52">IF(OR(AA545="",I545=""),"",AA545-I545)</f>
        <v/>
      </c>
      <c r="AQ545" s="89" t="str">
        <f t="shared" ref="AQ545:AQ608" si="53">IF(OR(AB545="",J545=""),"",AB545-J545)</f>
        <v/>
      </c>
      <c r="AR545" s="39"/>
      <c r="AS545" s="234"/>
      <c r="AT545" s="39"/>
    </row>
    <row r="546" spans="2:46" ht="13.5" customHeight="1" x14ac:dyDescent="0.15">
      <c r="B546" s="290"/>
      <c r="C546" s="29" t="s">
        <v>38</v>
      </c>
      <c r="D546" s="187"/>
      <c r="E546" s="58"/>
      <c r="F546" s="188"/>
      <c r="G546" s="188"/>
      <c r="H546" s="188"/>
      <c r="I546" s="64"/>
      <c r="J546" s="64"/>
      <c r="K546" s="189"/>
      <c r="L546" s="259"/>
      <c r="M546" s="259"/>
      <c r="N546" s="58"/>
      <c r="O546" s="30"/>
      <c r="P546" s="58"/>
      <c r="Q546" s="30"/>
      <c r="R546" s="134"/>
      <c r="S546" s="206"/>
      <c r="T546" s="290"/>
      <c r="U546" s="29" t="s">
        <v>38</v>
      </c>
      <c r="V546" s="187"/>
      <c r="W546" s="58"/>
      <c r="X546" s="188"/>
      <c r="Y546" s="188"/>
      <c r="Z546" s="188"/>
      <c r="AA546" s="64"/>
      <c r="AB546" s="64"/>
      <c r="AC546" s="189"/>
      <c r="AD546" s="259"/>
      <c r="AE546" s="259"/>
      <c r="AF546" s="58"/>
      <c r="AG546" s="30"/>
      <c r="AH546" s="58"/>
      <c r="AI546" s="30"/>
      <c r="AJ546" s="134"/>
      <c r="AK546" s="208"/>
      <c r="AL546" s="290"/>
      <c r="AM546" s="88" t="str">
        <f t="shared" si="49"/>
        <v/>
      </c>
      <c r="AN546" s="123" t="str">
        <f t="shared" si="50"/>
        <v/>
      </c>
      <c r="AO546" s="123" t="str">
        <f t="shared" si="51"/>
        <v/>
      </c>
      <c r="AP546" s="123" t="str">
        <f t="shared" si="52"/>
        <v/>
      </c>
      <c r="AQ546" s="89" t="str">
        <f t="shared" si="53"/>
        <v/>
      </c>
      <c r="AR546" s="39"/>
      <c r="AS546" s="234"/>
      <c r="AT546" s="39"/>
    </row>
    <row r="547" spans="2:46" ht="13.5" customHeight="1" thickBot="1" x14ac:dyDescent="0.2">
      <c r="B547" s="291"/>
      <c r="C547" s="29"/>
      <c r="D547" s="187"/>
      <c r="E547" s="58"/>
      <c r="F547" s="190"/>
      <c r="G547" s="190"/>
      <c r="H547" s="190"/>
      <c r="I547" s="58"/>
      <c r="J547" s="58"/>
      <c r="K547" s="189"/>
      <c r="L547" s="259"/>
      <c r="M547" s="259"/>
      <c r="N547" s="58"/>
      <c r="O547" s="30"/>
      <c r="P547" s="58"/>
      <c r="Q547" s="30"/>
      <c r="R547" s="185"/>
      <c r="S547" s="206"/>
      <c r="T547" s="291"/>
      <c r="U547" s="29"/>
      <c r="V547" s="187"/>
      <c r="W547" s="58"/>
      <c r="X547" s="190"/>
      <c r="Y547" s="190"/>
      <c r="Z547" s="190"/>
      <c r="AA547" s="58"/>
      <c r="AB547" s="58"/>
      <c r="AC547" s="189"/>
      <c r="AD547" s="259"/>
      <c r="AE547" s="259"/>
      <c r="AF547" s="58"/>
      <c r="AG547" s="30"/>
      <c r="AH547" s="58"/>
      <c r="AI547" s="30"/>
      <c r="AJ547" s="185"/>
      <c r="AK547" s="208"/>
      <c r="AL547" s="291"/>
      <c r="AM547" s="124" t="str">
        <f t="shared" si="49"/>
        <v/>
      </c>
      <c r="AN547" s="125" t="str">
        <f t="shared" si="50"/>
        <v/>
      </c>
      <c r="AO547" s="125" t="str">
        <f t="shared" si="51"/>
        <v/>
      </c>
      <c r="AP547" s="125" t="str">
        <f t="shared" si="52"/>
        <v/>
      </c>
      <c r="AQ547" s="126" t="str">
        <f t="shared" si="53"/>
        <v/>
      </c>
      <c r="AR547" s="39"/>
      <c r="AS547" s="234"/>
      <c r="AT547" s="39"/>
    </row>
    <row r="548" spans="2:46" ht="13.5" customHeight="1" x14ac:dyDescent="0.15">
      <c r="B548" s="289" t="s">
        <v>175</v>
      </c>
      <c r="C548" s="27" t="s">
        <v>34</v>
      </c>
      <c r="D548" s="41"/>
      <c r="E548" s="57"/>
      <c r="F548" s="98"/>
      <c r="G548" s="98"/>
      <c r="H548" s="98"/>
      <c r="I548" s="62"/>
      <c r="J548" s="62"/>
      <c r="K548" s="63"/>
      <c r="L548" s="258"/>
      <c r="M548" s="258"/>
      <c r="N548" s="57"/>
      <c r="O548" s="28"/>
      <c r="P548" s="57"/>
      <c r="Q548" s="28"/>
      <c r="R548" s="133"/>
      <c r="S548" s="206"/>
      <c r="T548" s="289" t="s">
        <v>175</v>
      </c>
      <c r="U548" s="27" t="s">
        <v>34</v>
      </c>
      <c r="V548" s="41"/>
      <c r="W548" s="57"/>
      <c r="X548" s="98"/>
      <c r="Y548" s="98"/>
      <c r="Z548" s="98"/>
      <c r="AA548" s="62"/>
      <c r="AB548" s="62"/>
      <c r="AC548" s="63"/>
      <c r="AD548" s="258"/>
      <c r="AE548" s="258"/>
      <c r="AF548" s="57"/>
      <c r="AG548" s="28"/>
      <c r="AH548" s="57"/>
      <c r="AI548" s="28"/>
      <c r="AJ548" s="133"/>
      <c r="AK548" s="208"/>
      <c r="AL548" s="289" t="s">
        <v>175</v>
      </c>
      <c r="AM548" s="121" t="str">
        <f t="shared" si="49"/>
        <v/>
      </c>
      <c r="AN548" s="97" t="str">
        <f t="shared" si="50"/>
        <v/>
      </c>
      <c r="AO548" s="97" t="str">
        <f t="shared" si="51"/>
        <v/>
      </c>
      <c r="AP548" s="97" t="str">
        <f t="shared" si="52"/>
        <v/>
      </c>
      <c r="AQ548" s="122" t="str">
        <f t="shared" si="53"/>
        <v/>
      </c>
      <c r="AR548" s="39"/>
      <c r="AS548" s="234"/>
      <c r="AT548" s="39"/>
    </row>
    <row r="549" spans="2:46" ht="13.5" customHeight="1" x14ac:dyDescent="0.15">
      <c r="B549" s="290"/>
      <c r="C549" s="29" t="s">
        <v>35</v>
      </c>
      <c r="D549" s="187"/>
      <c r="E549" s="58"/>
      <c r="F549" s="188"/>
      <c r="G549" s="188"/>
      <c r="H549" s="188"/>
      <c r="I549" s="64"/>
      <c r="J549" s="64"/>
      <c r="K549" s="189"/>
      <c r="L549" s="259"/>
      <c r="M549" s="259"/>
      <c r="N549" s="58"/>
      <c r="O549" s="30"/>
      <c r="P549" s="58"/>
      <c r="Q549" s="30"/>
      <c r="R549" s="134"/>
      <c r="S549" s="206"/>
      <c r="T549" s="290"/>
      <c r="U549" s="29" t="s">
        <v>35</v>
      </c>
      <c r="V549" s="187"/>
      <c r="W549" s="58"/>
      <c r="X549" s="188"/>
      <c r="Y549" s="188"/>
      <c r="Z549" s="188"/>
      <c r="AA549" s="64"/>
      <c r="AB549" s="64"/>
      <c r="AC549" s="189"/>
      <c r="AD549" s="259"/>
      <c r="AE549" s="259"/>
      <c r="AF549" s="58"/>
      <c r="AG549" s="30"/>
      <c r="AH549" s="58"/>
      <c r="AI549" s="30"/>
      <c r="AJ549" s="134"/>
      <c r="AK549" s="208"/>
      <c r="AL549" s="290"/>
      <c r="AM549" s="88" t="str">
        <f t="shared" si="49"/>
        <v/>
      </c>
      <c r="AN549" s="123" t="str">
        <f t="shared" si="50"/>
        <v/>
      </c>
      <c r="AO549" s="123" t="str">
        <f t="shared" si="51"/>
        <v/>
      </c>
      <c r="AP549" s="123" t="str">
        <f t="shared" si="52"/>
        <v/>
      </c>
      <c r="AQ549" s="89" t="str">
        <f t="shared" si="53"/>
        <v/>
      </c>
      <c r="AR549" s="39"/>
      <c r="AS549" s="234"/>
      <c r="AT549" s="39"/>
    </row>
    <row r="550" spans="2:46" ht="13.5" customHeight="1" x14ac:dyDescent="0.15">
      <c r="B550" s="290"/>
      <c r="C550" s="29" t="s">
        <v>36</v>
      </c>
      <c r="D550" s="187"/>
      <c r="E550" s="58"/>
      <c r="F550" s="188"/>
      <c r="G550" s="188"/>
      <c r="H550" s="188"/>
      <c r="I550" s="64"/>
      <c r="J550" s="64"/>
      <c r="K550" s="189"/>
      <c r="L550" s="259"/>
      <c r="M550" s="259"/>
      <c r="N550" s="58"/>
      <c r="O550" s="30"/>
      <c r="P550" s="58"/>
      <c r="Q550" s="30"/>
      <c r="R550" s="134"/>
      <c r="S550" s="206"/>
      <c r="T550" s="290"/>
      <c r="U550" s="29" t="s">
        <v>36</v>
      </c>
      <c r="V550" s="187"/>
      <c r="W550" s="58"/>
      <c r="X550" s="188"/>
      <c r="Y550" s="188"/>
      <c r="Z550" s="188"/>
      <c r="AA550" s="64"/>
      <c r="AB550" s="64"/>
      <c r="AC550" s="189"/>
      <c r="AD550" s="259"/>
      <c r="AE550" s="259"/>
      <c r="AF550" s="58"/>
      <c r="AG550" s="30"/>
      <c r="AH550" s="58"/>
      <c r="AI550" s="30"/>
      <c r="AJ550" s="134"/>
      <c r="AK550" s="208"/>
      <c r="AL550" s="290"/>
      <c r="AM550" s="88" t="str">
        <f t="shared" si="49"/>
        <v/>
      </c>
      <c r="AN550" s="123" t="str">
        <f t="shared" si="50"/>
        <v/>
      </c>
      <c r="AO550" s="123" t="str">
        <f t="shared" si="51"/>
        <v/>
      </c>
      <c r="AP550" s="123" t="str">
        <f t="shared" si="52"/>
        <v/>
      </c>
      <c r="AQ550" s="89" t="str">
        <f t="shared" si="53"/>
        <v/>
      </c>
      <c r="AR550" s="39"/>
      <c r="AS550" s="234"/>
      <c r="AT550" s="39"/>
    </row>
    <row r="551" spans="2:46" ht="13.5" customHeight="1" x14ac:dyDescent="0.15">
      <c r="B551" s="290"/>
      <c r="C551" s="29" t="s">
        <v>38</v>
      </c>
      <c r="D551" s="187"/>
      <c r="E551" s="58"/>
      <c r="F551" s="188"/>
      <c r="G551" s="188"/>
      <c r="H551" s="188"/>
      <c r="I551" s="64"/>
      <c r="J551" s="64"/>
      <c r="K551" s="189"/>
      <c r="L551" s="259"/>
      <c r="M551" s="259"/>
      <c r="N551" s="58"/>
      <c r="O551" s="30"/>
      <c r="P551" s="58"/>
      <c r="Q551" s="30"/>
      <c r="R551" s="134"/>
      <c r="S551" s="206"/>
      <c r="T551" s="290"/>
      <c r="U551" s="29" t="s">
        <v>38</v>
      </c>
      <c r="V551" s="187"/>
      <c r="W551" s="58"/>
      <c r="X551" s="188"/>
      <c r="Y551" s="188"/>
      <c r="Z551" s="188"/>
      <c r="AA551" s="64"/>
      <c r="AB551" s="64"/>
      <c r="AC551" s="189"/>
      <c r="AD551" s="259"/>
      <c r="AE551" s="259"/>
      <c r="AF551" s="58"/>
      <c r="AG551" s="30"/>
      <c r="AH551" s="58"/>
      <c r="AI551" s="30"/>
      <c r="AJ551" s="134"/>
      <c r="AK551" s="208"/>
      <c r="AL551" s="290"/>
      <c r="AM551" s="88" t="str">
        <f t="shared" si="49"/>
        <v/>
      </c>
      <c r="AN551" s="123" t="str">
        <f t="shared" si="50"/>
        <v/>
      </c>
      <c r="AO551" s="123" t="str">
        <f t="shared" si="51"/>
        <v/>
      </c>
      <c r="AP551" s="123" t="str">
        <f t="shared" si="52"/>
        <v/>
      </c>
      <c r="AQ551" s="89" t="str">
        <f t="shared" si="53"/>
        <v/>
      </c>
      <c r="AR551" s="39"/>
      <c r="AS551" s="234"/>
      <c r="AT551" s="39"/>
    </row>
    <row r="552" spans="2:46" ht="13.5" customHeight="1" thickBot="1" x14ac:dyDescent="0.2">
      <c r="B552" s="291"/>
      <c r="C552" s="29"/>
      <c r="D552" s="187"/>
      <c r="E552" s="58"/>
      <c r="F552" s="190"/>
      <c r="G552" s="190"/>
      <c r="H552" s="190"/>
      <c r="I552" s="58"/>
      <c r="J552" s="58"/>
      <c r="K552" s="189"/>
      <c r="L552" s="259"/>
      <c r="M552" s="259"/>
      <c r="N552" s="58"/>
      <c r="O552" s="30"/>
      <c r="P552" s="58"/>
      <c r="Q552" s="30"/>
      <c r="R552" s="185"/>
      <c r="S552" s="206"/>
      <c r="T552" s="291"/>
      <c r="U552" s="29"/>
      <c r="V552" s="187"/>
      <c r="W552" s="58"/>
      <c r="X552" s="190"/>
      <c r="Y552" s="190"/>
      <c r="Z552" s="190"/>
      <c r="AA552" s="58"/>
      <c r="AB552" s="58"/>
      <c r="AC552" s="189"/>
      <c r="AD552" s="259"/>
      <c r="AE552" s="259"/>
      <c r="AF552" s="58"/>
      <c r="AG552" s="30"/>
      <c r="AH552" s="58"/>
      <c r="AI552" s="30"/>
      <c r="AJ552" s="185"/>
      <c r="AK552" s="208"/>
      <c r="AL552" s="291"/>
      <c r="AM552" s="124" t="str">
        <f t="shared" si="49"/>
        <v/>
      </c>
      <c r="AN552" s="125" t="str">
        <f t="shared" si="50"/>
        <v/>
      </c>
      <c r="AO552" s="125" t="str">
        <f t="shared" si="51"/>
        <v/>
      </c>
      <c r="AP552" s="125" t="str">
        <f t="shared" si="52"/>
        <v/>
      </c>
      <c r="AQ552" s="126" t="str">
        <f t="shared" si="53"/>
        <v/>
      </c>
      <c r="AR552" s="39"/>
      <c r="AS552" s="234"/>
      <c r="AT552" s="39"/>
    </row>
    <row r="553" spans="2:46" ht="13.5" customHeight="1" x14ac:dyDescent="0.15">
      <c r="B553" s="289" t="s">
        <v>176</v>
      </c>
      <c r="C553" s="27" t="s">
        <v>34</v>
      </c>
      <c r="D553" s="41"/>
      <c r="E553" s="57"/>
      <c r="F553" s="98"/>
      <c r="G553" s="98"/>
      <c r="H553" s="98"/>
      <c r="I553" s="62"/>
      <c r="J553" s="62"/>
      <c r="K553" s="63"/>
      <c r="L553" s="258"/>
      <c r="M553" s="258"/>
      <c r="N553" s="57"/>
      <c r="O553" s="28"/>
      <c r="P553" s="57"/>
      <c r="Q553" s="28"/>
      <c r="R553" s="133"/>
      <c r="S553" s="206"/>
      <c r="T553" s="289" t="s">
        <v>176</v>
      </c>
      <c r="U553" s="27" t="s">
        <v>34</v>
      </c>
      <c r="V553" s="41"/>
      <c r="W553" s="57"/>
      <c r="X553" s="98"/>
      <c r="Y553" s="98"/>
      <c r="Z553" s="98"/>
      <c r="AA553" s="62"/>
      <c r="AB553" s="62"/>
      <c r="AC553" s="63"/>
      <c r="AD553" s="258"/>
      <c r="AE553" s="258"/>
      <c r="AF553" s="57"/>
      <c r="AG553" s="28"/>
      <c r="AH553" s="57"/>
      <c r="AI553" s="28"/>
      <c r="AJ553" s="133"/>
      <c r="AK553" s="208"/>
      <c r="AL553" s="289" t="s">
        <v>176</v>
      </c>
      <c r="AM553" s="121" t="str">
        <f t="shared" si="49"/>
        <v/>
      </c>
      <c r="AN553" s="97" t="str">
        <f t="shared" si="50"/>
        <v/>
      </c>
      <c r="AO553" s="97" t="str">
        <f t="shared" si="51"/>
        <v/>
      </c>
      <c r="AP553" s="97" t="str">
        <f t="shared" si="52"/>
        <v/>
      </c>
      <c r="AQ553" s="122" t="str">
        <f t="shared" si="53"/>
        <v/>
      </c>
      <c r="AR553" s="39"/>
      <c r="AS553" s="234"/>
      <c r="AT553" s="39"/>
    </row>
    <row r="554" spans="2:46" ht="13.5" customHeight="1" x14ac:dyDescent="0.15">
      <c r="B554" s="290"/>
      <c r="C554" s="29" t="s">
        <v>35</v>
      </c>
      <c r="D554" s="187"/>
      <c r="E554" s="58"/>
      <c r="F554" s="188"/>
      <c r="G554" s="188"/>
      <c r="H554" s="188"/>
      <c r="I554" s="64"/>
      <c r="J554" s="64"/>
      <c r="K554" s="189"/>
      <c r="L554" s="259"/>
      <c r="M554" s="259"/>
      <c r="N554" s="58"/>
      <c r="O554" s="30"/>
      <c r="P554" s="58"/>
      <c r="Q554" s="30"/>
      <c r="R554" s="134"/>
      <c r="S554" s="206"/>
      <c r="T554" s="290"/>
      <c r="U554" s="29" t="s">
        <v>35</v>
      </c>
      <c r="V554" s="187"/>
      <c r="W554" s="58"/>
      <c r="X554" s="188"/>
      <c r="Y554" s="188"/>
      <c r="Z554" s="188"/>
      <c r="AA554" s="64"/>
      <c r="AB554" s="64"/>
      <c r="AC554" s="189"/>
      <c r="AD554" s="259"/>
      <c r="AE554" s="259"/>
      <c r="AF554" s="58"/>
      <c r="AG554" s="30"/>
      <c r="AH554" s="58"/>
      <c r="AI554" s="30"/>
      <c r="AJ554" s="134"/>
      <c r="AK554" s="208"/>
      <c r="AL554" s="290"/>
      <c r="AM554" s="88" t="str">
        <f t="shared" si="49"/>
        <v/>
      </c>
      <c r="AN554" s="123" t="str">
        <f t="shared" si="50"/>
        <v/>
      </c>
      <c r="AO554" s="123" t="str">
        <f t="shared" si="51"/>
        <v/>
      </c>
      <c r="AP554" s="123" t="str">
        <f t="shared" si="52"/>
        <v/>
      </c>
      <c r="AQ554" s="89" t="str">
        <f t="shared" si="53"/>
        <v/>
      </c>
      <c r="AR554" s="39"/>
      <c r="AS554" s="234"/>
      <c r="AT554" s="39"/>
    </row>
    <row r="555" spans="2:46" ht="13.5" customHeight="1" x14ac:dyDescent="0.15">
      <c r="B555" s="290"/>
      <c r="C555" s="29" t="s">
        <v>36</v>
      </c>
      <c r="D555" s="187"/>
      <c r="E555" s="58"/>
      <c r="F555" s="188"/>
      <c r="G555" s="188"/>
      <c r="H555" s="188"/>
      <c r="I555" s="64"/>
      <c r="J555" s="64"/>
      <c r="K555" s="189"/>
      <c r="L555" s="259"/>
      <c r="M555" s="259"/>
      <c r="N555" s="58"/>
      <c r="O555" s="30"/>
      <c r="P555" s="58"/>
      <c r="Q555" s="30"/>
      <c r="R555" s="134"/>
      <c r="S555" s="206"/>
      <c r="T555" s="290"/>
      <c r="U555" s="29" t="s">
        <v>36</v>
      </c>
      <c r="V555" s="187"/>
      <c r="W555" s="58"/>
      <c r="X555" s="188"/>
      <c r="Y555" s="188"/>
      <c r="Z555" s="188"/>
      <c r="AA555" s="64"/>
      <c r="AB555" s="64"/>
      <c r="AC555" s="189"/>
      <c r="AD555" s="259"/>
      <c r="AE555" s="259"/>
      <c r="AF555" s="58"/>
      <c r="AG555" s="30"/>
      <c r="AH555" s="58"/>
      <c r="AI555" s="30"/>
      <c r="AJ555" s="134"/>
      <c r="AK555" s="208"/>
      <c r="AL555" s="290"/>
      <c r="AM555" s="88" t="str">
        <f t="shared" si="49"/>
        <v/>
      </c>
      <c r="AN555" s="123" t="str">
        <f t="shared" si="50"/>
        <v/>
      </c>
      <c r="AO555" s="123" t="str">
        <f t="shared" si="51"/>
        <v/>
      </c>
      <c r="AP555" s="123" t="str">
        <f t="shared" si="52"/>
        <v/>
      </c>
      <c r="AQ555" s="89" t="str">
        <f t="shared" si="53"/>
        <v/>
      </c>
      <c r="AR555" s="39"/>
      <c r="AS555" s="234"/>
      <c r="AT555" s="39"/>
    </row>
    <row r="556" spans="2:46" ht="13.5" customHeight="1" x14ac:dyDescent="0.15">
      <c r="B556" s="290"/>
      <c r="C556" s="29" t="s">
        <v>38</v>
      </c>
      <c r="D556" s="187"/>
      <c r="E556" s="58"/>
      <c r="F556" s="188"/>
      <c r="G556" s="188"/>
      <c r="H556" s="188"/>
      <c r="I556" s="64"/>
      <c r="J556" s="64"/>
      <c r="K556" s="189"/>
      <c r="L556" s="259"/>
      <c r="M556" s="259"/>
      <c r="N556" s="58"/>
      <c r="O556" s="30"/>
      <c r="P556" s="58"/>
      <c r="Q556" s="30"/>
      <c r="R556" s="134"/>
      <c r="S556" s="206"/>
      <c r="T556" s="290"/>
      <c r="U556" s="29" t="s">
        <v>38</v>
      </c>
      <c r="V556" s="187"/>
      <c r="W556" s="58"/>
      <c r="X556" s="188"/>
      <c r="Y556" s="188"/>
      <c r="Z556" s="188"/>
      <c r="AA556" s="64"/>
      <c r="AB556" s="64"/>
      <c r="AC556" s="189"/>
      <c r="AD556" s="259"/>
      <c r="AE556" s="259"/>
      <c r="AF556" s="58"/>
      <c r="AG556" s="30"/>
      <c r="AH556" s="58"/>
      <c r="AI556" s="30"/>
      <c r="AJ556" s="134"/>
      <c r="AK556" s="208"/>
      <c r="AL556" s="290"/>
      <c r="AM556" s="88" t="str">
        <f t="shared" si="49"/>
        <v/>
      </c>
      <c r="AN556" s="123" t="str">
        <f t="shared" si="50"/>
        <v/>
      </c>
      <c r="AO556" s="123" t="str">
        <f t="shared" si="51"/>
        <v/>
      </c>
      <c r="AP556" s="123" t="str">
        <f t="shared" si="52"/>
        <v/>
      </c>
      <c r="AQ556" s="89" t="str">
        <f t="shared" si="53"/>
        <v/>
      </c>
      <c r="AR556" s="39"/>
      <c r="AS556" s="234"/>
      <c r="AT556" s="39"/>
    </row>
    <row r="557" spans="2:46" ht="13.5" customHeight="1" thickBot="1" x14ac:dyDescent="0.2">
      <c r="B557" s="291"/>
      <c r="C557" s="29"/>
      <c r="D557" s="187"/>
      <c r="E557" s="58"/>
      <c r="F557" s="190"/>
      <c r="G557" s="190"/>
      <c r="H557" s="190"/>
      <c r="I557" s="58"/>
      <c r="J557" s="58"/>
      <c r="K557" s="189"/>
      <c r="L557" s="259"/>
      <c r="M557" s="259"/>
      <c r="N557" s="58"/>
      <c r="O557" s="30"/>
      <c r="P557" s="58"/>
      <c r="Q557" s="30"/>
      <c r="R557" s="185"/>
      <c r="S557" s="206"/>
      <c r="T557" s="291"/>
      <c r="U557" s="29"/>
      <c r="V557" s="187"/>
      <c r="W557" s="58"/>
      <c r="X557" s="190"/>
      <c r="Y557" s="190"/>
      <c r="Z557" s="190"/>
      <c r="AA557" s="58"/>
      <c r="AB557" s="58"/>
      <c r="AC557" s="189"/>
      <c r="AD557" s="259"/>
      <c r="AE557" s="259"/>
      <c r="AF557" s="58"/>
      <c r="AG557" s="30"/>
      <c r="AH557" s="58"/>
      <c r="AI557" s="30"/>
      <c r="AJ557" s="185"/>
      <c r="AK557" s="208"/>
      <c r="AL557" s="291"/>
      <c r="AM557" s="124" t="str">
        <f t="shared" si="49"/>
        <v/>
      </c>
      <c r="AN557" s="125" t="str">
        <f t="shared" si="50"/>
        <v/>
      </c>
      <c r="AO557" s="125" t="str">
        <f t="shared" si="51"/>
        <v/>
      </c>
      <c r="AP557" s="125" t="str">
        <f t="shared" si="52"/>
        <v/>
      </c>
      <c r="AQ557" s="126" t="str">
        <f t="shared" si="53"/>
        <v/>
      </c>
      <c r="AR557" s="39"/>
      <c r="AS557" s="234"/>
      <c r="AT557" s="39"/>
    </row>
    <row r="558" spans="2:46" ht="13.5" customHeight="1" x14ac:dyDescent="0.15">
      <c r="B558" s="289" t="s">
        <v>177</v>
      </c>
      <c r="C558" s="27" t="s">
        <v>34</v>
      </c>
      <c r="D558" s="41"/>
      <c r="E558" s="57"/>
      <c r="F558" s="98"/>
      <c r="G558" s="98"/>
      <c r="H558" s="98"/>
      <c r="I558" s="62"/>
      <c r="J558" s="62"/>
      <c r="K558" s="63"/>
      <c r="L558" s="258"/>
      <c r="M558" s="258"/>
      <c r="N558" s="57"/>
      <c r="O558" s="28"/>
      <c r="P558" s="57"/>
      <c r="Q558" s="28"/>
      <c r="R558" s="133"/>
      <c r="S558" s="206"/>
      <c r="T558" s="289" t="s">
        <v>177</v>
      </c>
      <c r="U558" s="27" t="s">
        <v>34</v>
      </c>
      <c r="V558" s="41"/>
      <c r="W558" s="57"/>
      <c r="X558" s="98"/>
      <c r="Y558" s="98"/>
      <c r="Z558" s="98"/>
      <c r="AA558" s="62"/>
      <c r="AB558" s="62"/>
      <c r="AC558" s="63"/>
      <c r="AD558" s="258"/>
      <c r="AE558" s="258"/>
      <c r="AF558" s="57"/>
      <c r="AG558" s="28"/>
      <c r="AH558" s="57"/>
      <c r="AI558" s="28"/>
      <c r="AJ558" s="133"/>
      <c r="AK558" s="208"/>
      <c r="AL558" s="289" t="s">
        <v>177</v>
      </c>
      <c r="AM558" s="121" t="str">
        <f t="shared" si="49"/>
        <v/>
      </c>
      <c r="AN558" s="97" t="str">
        <f t="shared" si="50"/>
        <v/>
      </c>
      <c r="AO558" s="97" t="str">
        <f t="shared" si="51"/>
        <v/>
      </c>
      <c r="AP558" s="97" t="str">
        <f t="shared" si="52"/>
        <v/>
      </c>
      <c r="AQ558" s="122" t="str">
        <f t="shared" si="53"/>
        <v/>
      </c>
      <c r="AR558" s="39"/>
      <c r="AS558" s="234"/>
      <c r="AT558" s="39"/>
    </row>
    <row r="559" spans="2:46" ht="13.5" customHeight="1" x14ac:dyDescent="0.15">
      <c r="B559" s="290"/>
      <c r="C559" s="29" t="s">
        <v>35</v>
      </c>
      <c r="D559" s="187"/>
      <c r="E559" s="58"/>
      <c r="F559" s="188"/>
      <c r="G559" s="188"/>
      <c r="H559" s="188"/>
      <c r="I559" s="64"/>
      <c r="J559" s="64"/>
      <c r="K559" s="189"/>
      <c r="L559" s="259"/>
      <c r="M559" s="259"/>
      <c r="N559" s="58"/>
      <c r="O559" s="30"/>
      <c r="P559" s="58"/>
      <c r="Q559" s="30"/>
      <c r="R559" s="134"/>
      <c r="S559" s="206"/>
      <c r="T559" s="290"/>
      <c r="U559" s="29" t="s">
        <v>35</v>
      </c>
      <c r="V559" s="187"/>
      <c r="W559" s="58"/>
      <c r="X559" s="188"/>
      <c r="Y559" s="188"/>
      <c r="Z559" s="188"/>
      <c r="AA559" s="64"/>
      <c r="AB559" s="64"/>
      <c r="AC559" s="189"/>
      <c r="AD559" s="259"/>
      <c r="AE559" s="259"/>
      <c r="AF559" s="58"/>
      <c r="AG559" s="30"/>
      <c r="AH559" s="58"/>
      <c r="AI559" s="30"/>
      <c r="AJ559" s="134"/>
      <c r="AK559" s="208"/>
      <c r="AL559" s="290"/>
      <c r="AM559" s="88" t="str">
        <f t="shared" si="49"/>
        <v/>
      </c>
      <c r="AN559" s="123" t="str">
        <f t="shared" si="50"/>
        <v/>
      </c>
      <c r="AO559" s="123" t="str">
        <f t="shared" si="51"/>
        <v/>
      </c>
      <c r="AP559" s="123" t="str">
        <f t="shared" si="52"/>
        <v/>
      </c>
      <c r="AQ559" s="89" t="str">
        <f t="shared" si="53"/>
        <v/>
      </c>
      <c r="AR559" s="39"/>
      <c r="AS559" s="234"/>
      <c r="AT559" s="39"/>
    </row>
    <row r="560" spans="2:46" ht="13.5" customHeight="1" x14ac:dyDescent="0.15">
      <c r="B560" s="290"/>
      <c r="C560" s="29" t="s">
        <v>36</v>
      </c>
      <c r="D560" s="187"/>
      <c r="E560" s="58"/>
      <c r="F560" s="188"/>
      <c r="G560" s="188"/>
      <c r="H560" s="188"/>
      <c r="I560" s="64"/>
      <c r="J560" s="64"/>
      <c r="K560" s="189"/>
      <c r="L560" s="259"/>
      <c r="M560" s="259"/>
      <c r="N560" s="58"/>
      <c r="O560" s="30"/>
      <c r="P560" s="58"/>
      <c r="Q560" s="30"/>
      <c r="R560" s="134"/>
      <c r="S560" s="206"/>
      <c r="T560" s="290"/>
      <c r="U560" s="29" t="s">
        <v>36</v>
      </c>
      <c r="V560" s="187"/>
      <c r="W560" s="58"/>
      <c r="X560" s="188"/>
      <c r="Y560" s="188"/>
      <c r="Z560" s="188"/>
      <c r="AA560" s="64"/>
      <c r="AB560" s="64"/>
      <c r="AC560" s="189"/>
      <c r="AD560" s="259"/>
      <c r="AE560" s="259"/>
      <c r="AF560" s="58"/>
      <c r="AG560" s="30"/>
      <c r="AH560" s="58"/>
      <c r="AI560" s="30"/>
      <c r="AJ560" s="134"/>
      <c r="AK560" s="208"/>
      <c r="AL560" s="290"/>
      <c r="AM560" s="88" t="str">
        <f t="shared" si="49"/>
        <v/>
      </c>
      <c r="AN560" s="123" t="str">
        <f t="shared" si="50"/>
        <v/>
      </c>
      <c r="AO560" s="123" t="str">
        <f t="shared" si="51"/>
        <v/>
      </c>
      <c r="AP560" s="123" t="str">
        <f t="shared" si="52"/>
        <v/>
      </c>
      <c r="AQ560" s="89" t="str">
        <f t="shared" si="53"/>
        <v/>
      </c>
      <c r="AR560" s="39"/>
      <c r="AS560" s="234"/>
      <c r="AT560" s="39"/>
    </row>
    <row r="561" spans="2:46" ht="13.5" customHeight="1" x14ac:dyDescent="0.15">
      <c r="B561" s="290"/>
      <c r="C561" s="29" t="s">
        <v>38</v>
      </c>
      <c r="D561" s="187"/>
      <c r="E561" s="58"/>
      <c r="F561" s="188"/>
      <c r="G561" s="188"/>
      <c r="H561" s="188"/>
      <c r="I561" s="64"/>
      <c r="J561" s="64"/>
      <c r="K561" s="189"/>
      <c r="L561" s="259"/>
      <c r="M561" s="259"/>
      <c r="N561" s="58"/>
      <c r="O561" s="30"/>
      <c r="P561" s="58"/>
      <c r="Q561" s="30"/>
      <c r="R561" s="134"/>
      <c r="S561" s="206"/>
      <c r="T561" s="290"/>
      <c r="U561" s="29" t="s">
        <v>38</v>
      </c>
      <c r="V561" s="187"/>
      <c r="W561" s="58"/>
      <c r="X561" s="188"/>
      <c r="Y561" s="188"/>
      <c r="Z561" s="188"/>
      <c r="AA561" s="64"/>
      <c r="AB561" s="64"/>
      <c r="AC561" s="189"/>
      <c r="AD561" s="259"/>
      <c r="AE561" s="259"/>
      <c r="AF561" s="58"/>
      <c r="AG561" s="30"/>
      <c r="AH561" s="58"/>
      <c r="AI561" s="30"/>
      <c r="AJ561" s="134"/>
      <c r="AK561" s="208"/>
      <c r="AL561" s="290"/>
      <c r="AM561" s="88" t="str">
        <f t="shared" si="49"/>
        <v/>
      </c>
      <c r="AN561" s="123" t="str">
        <f t="shared" si="50"/>
        <v/>
      </c>
      <c r="AO561" s="123" t="str">
        <f t="shared" si="51"/>
        <v/>
      </c>
      <c r="AP561" s="123" t="str">
        <f t="shared" si="52"/>
        <v/>
      </c>
      <c r="AQ561" s="89" t="str">
        <f t="shared" si="53"/>
        <v/>
      </c>
      <c r="AR561" s="39"/>
      <c r="AS561" s="234"/>
      <c r="AT561" s="39"/>
    </row>
    <row r="562" spans="2:46" ht="13.5" customHeight="1" thickBot="1" x14ac:dyDescent="0.2">
      <c r="B562" s="291"/>
      <c r="C562" s="29"/>
      <c r="D562" s="187"/>
      <c r="E562" s="58"/>
      <c r="F562" s="190"/>
      <c r="G562" s="190"/>
      <c r="H562" s="190"/>
      <c r="I562" s="58"/>
      <c r="J562" s="58"/>
      <c r="K562" s="189"/>
      <c r="L562" s="259"/>
      <c r="M562" s="259"/>
      <c r="N562" s="58"/>
      <c r="O562" s="30"/>
      <c r="P562" s="58"/>
      <c r="Q562" s="30"/>
      <c r="R562" s="185"/>
      <c r="S562" s="206"/>
      <c r="T562" s="291"/>
      <c r="U562" s="29"/>
      <c r="V562" s="187"/>
      <c r="W562" s="58"/>
      <c r="X562" s="190"/>
      <c r="Y562" s="190"/>
      <c r="Z562" s="190"/>
      <c r="AA562" s="58"/>
      <c r="AB562" s="58"/>
      <c r="AC562" s="189"/>
      <c r="AD562" s="259"/>
      <c r="AE562" s="259"/>
      <c r="AF562" s="58"/>
      <c r="AG562" s="30"/>
      <c r="AH562" s="58"/>
      <c r="AI562" s="30"/>
      <c r="AJ562" s="185"/>
      <c r="AK562" s="208"/>
      <c r="AL562" s="291"/>
      <c r="AM562" s="124" t="str">
        <f t="shared" si="49"/>
        <v/>
      </c>
      <c r="AN562" s="125" t="str">
        <f t="shared" si="50"/>
        <v/>
      </c>
      <c r="AO562" s="125" t="str">
        <f t="shared" si="51"/>
        <v/>
      </c>
      <c r="AP562" s="125" t="str">
        <f t="shared" si="52"/>
        <v/>
      </c>
      <c r="AQ562" s="126" t="str">
        <f t="shared" si="53"/>
        <v/>
      </c>
      <c r="AR562" s="39"/>
      <c r="AS562" s="234"/>
      <c r="AT562" s="39"/>
    </row>
    <row r="563" spans="2:46" ht="13.5" customHeight="1" x14ac:dyDescent="0.15">
      <c r="B563" s="289" t="s">
        <v>178</v>
      </c>
      <c r="C563" s="27" t="s">
        <v>34</v>
      </c>
      <c r="D563" s="41"/>
      <c r="E563" s="57"/>
      <c r="F563" s="98"/>
      <c r="G563" s="98"/>
      <c r="H563" s="98"/>
      <c r="I563" s="62"/>
      <c r="J563" s="62"/>
      <c r="K563" s="63"/>
      <c r="L563" s="258"/>
      <c r="M563" s="258"/>
      <c r="N563" s="57"/>
      <c r="O563" s="28"/>
      <c r="P563" s="57"/>
      <c r="Q563" s="28"/>
      <c r="R563" s="133"/>
      <c r="S563" s="206"/>
      <c r="T563" s="289" t="s">
        <v>178</v>
      </c>
      <c r="U563" s="27" t="s">
        <v>34</v>
      </c>
      <c r="V563" s="41"/>
      <c r="W563" s="57"/>
      <c r="X563" s="98"/>
      <c r="Y563" s="98"/>
      <c r="Z563" s="98"/>
      <c r="AA563" s="62"/>
      <c r="AB563" s="62"/>
      <c r="AC563" s="63"/>
      <c r="AD563" s="258"/>
      <c r="AE563" s="258"/>
      <c r="AF563" s="57"/>
      <c r="AG563" s="28"/>
      <c r="AH563" s="57"/>
      <c r="AI563" s="28"/>
      <c r="AJ563" s="133"/>
      <c r="AK563" s="208"/>
      <c r="AL563" s="289" t="s">
        <v>178</v>
      </c>
      <c r="AM563" s="121" t="str">
        <f t="shared" si="49"/>
        <v/>
      </c>
      <c r="AN563" s="97" t="str">
        <f t="shared" si="50"/>
        <v/>
      </c>
      <c r="AO563" s="97" t="str">
        <f t="shared" si="51"/>
        <v/>
      </c>
      <c r="AP563" s="97" t="str">
        <f t="shared" si="52"/>
        <v/>
      </c>
      <c r="AQ563" s="122" t="str">
        <f t="shared" si="53"/>
        <v/>
      </c>
      <c r="AR563" s="39"/>
      <c r="AS563" s="234"/>
      <c r="AT563" s="39"/>
    </row>
    <row r="564" spans="2:46" ht="13.5" customHeight="1" x14ac:dyDescent="0.15">
      <c r="B564" s="290"/>
      <c r="C564" s="29" t="s">
        <v>35</v>
      </c>
      <c r="D564" s="187"/>
      <c r="E564" s="58"/>
      <c r="F564" s="188"/>
      <c r="G564" s="188"/>
      <c r="H564" s="188"/>
      <c r="I564" s="64"/>
      <c r="J564" s="64"/>
      <c r="K564" s="189"/>
      <c r="L564" s="259"/>
      <c r="M564" s="259"/>
      <c r="N564" s="58"/>
      <c r="O564" s="30"/>
      <c r="P564" s="58"/>
      <c r="Q564" s="30"/>
      <c r="R564" s="134"/>
      <c r="S564" s="206"/>
      <c r="T564" s="290"/>
      <c r="U564" s="29" t="s">
        <v>35</v>
      </c>
      <c r="V564" s="187"/>
      <c r="W564" s="58"/>
      <c r="X564" s="188"/>
      <c r="Y564" s="188"/>
      <c r="Z564" s="188"/>
      <c r="AA564" s="64"/>
      <c r="AB564" s="64"/>
      <c r="AC564" s="189"/>
      <c r="AD564" s="259"/>
      <c r="AE564" s="259"/>
      <c r="AF564" s="58"/>
      <c r="AG564" s="30"/>
      <c r="AH564" s="58"/>
      <c r="AI564" s="30"/>
      <c r="AJ564" s="134"/>
      <c r="AK564" s="208"/>
      <c r="AL564" s="290"/>
      <c r="AM564" s="88" t="str">
        <f t="shared" si="49"/>
        <v/>
      </c>
      <c r="AN564" s="123" t="str">
        <f t="shared" si="50"/>
        <v/>
      </c>
      <c r="AO564" s="123" t="str">
        <f t="shared" si="51"/>
        <v/>
      </c>
      <c r="AP564" s="123" t="str">
        <f t="shared" si="52"/>
        <v/>
      </c>
      <c r="AQ564" s="89" t="str">
        <f t="shared" si="53"/>
        <v/>
      </c>
      <c r="AR564" s="39"/>
      <c r="AS564" s="234"/>
      <c r="AT564" s="39"/>
    </row>
    <row r="565" spans="2:46" ht="13.5" customHeight="1" x14ac:dyDescent="0.15">
      <c r="B565" s="290"/>
      <c r="C565" s="29" t="s">
        <v>36</v>
      </c>
      <c r="D565" s="187"/>
      <c r="E565" s="58"/>
      <c r="F565" s="188"/>
      <c r="G565" s="188"/>
      <c r="H565" s="188"/>
      <c r="I565" s="64"/>
      <c r="J565" s="64"/>
      <c r="K565" s="189"/>
      <c r="L565" s="259"/>
      <c r="M565" s="259"/>
      <c r="N565" s="58"/>
      <c r="O565" s="30"/>
      <c r="P565" s="58"/>
      <c r="Q565" s="30"/>
      <c r="R565" s="134"/>
      <c r="S565" s="206"/>
      <c r="T565" s="290"/>
      <c r="U565" s="29" t="s">
        <v>36</v>
      </c>
      <c r="V565" s="187"/>
      <c r="W565" s="58"/>
      <c r="X565" s="188"/>
      <c r="Y565" s="188"/>
      <c r="Z565" s="188"/>
      <c r="AA565" s="64"/>
      <c r="AB565" s="64"/>
      <c r="AC565" s="189"/>
      <c r="AD565" s="259"/>
      <c r="AE565" s="259"/>
      <c r="AF565" s="58"/>
      <c r="AG565" s="30"/>
      <c r="AH565" s="58"/>
      <c r="AI565" s="30"/>
      <c r="AJ565" s="134"/>
      <c r="AK565" s="208"/>
      <c r="AL565" s="290"/>
      <c r="AM565" s="88" t="str">
        <f t="shared" si="49"/>
        <v/>
      </c>
      <c r="AN565" s="123" t="str">
        <f t="shared" si="50"/>
        <v/>
      </c>
      <c r="AO565" s="123" t="str">
        <f t="shared" si="51"/>
        <v/>
      </c>
      <c r="AP565" s="123" t="str">
        <f t="shared" si="52"/>
        <v/>
      </c>
      <c r="AQ565" s="89" t="str">
        <f t="shared" si="53"/>
        <v/>
      </c>
      <c r="AR565" s="39"/>
      <c r="AS565" s="234"/>
      <c r="AT565" s="39"/>
    </row>
    <row r="566" spans="2:46" ht="13.5" customHeight="1" x14ac:dyDescent="0.15">
      <c r="B566" s="290"/>
      <c r="C566" s="29" t="s">
        <v>38</v>
      </c>
      <c r="D566" s="187"/>
      <c r="E566" s="58"/>
      <c r="F566" s="188"/>
      <c r="G566" s="188"/>
      <c r="H566" s="188"/>
      <c r="I566" s="64"/>
      <c r="J566" s="64"/>
      <c r="K566" s="189"/>
      <c r="L566" s="259"/>
      <c r="M566" s="259"/>
      <c r="N566" s="58"/>
      <c r="O566" s="30"/>
      <c r="P566" s="58"/>
      <c r="Q566" s="30"/>
      <c r="R566" s="134"/>
      <c r="S566" s="206"/>
      <c r="T566" s="290"/>
      <c r="U566" s="29" t="s">
        <v>38</v>
      </c>
      <c r="V566" s="187"/>
      <c r="W566" s="58"/>
      <c r="X566" s="188"/>
      <c r="Y566" s="188"/>
      <c r="Z566" s="188"/>
      <c r="AA566" s="64"/>
      <c r="AB566" s="64"/>
      <c r="AC566" s="189"/>
      <c r="AD566" s="259"/>
      <c r="AE566" s="259"/>
      <c r="AF566" s="58"/>
      <c r="AG566" s="30"/>
      <c r="AH566" s="58"/>
      <c r="AI566" s="30"/>
      <c r="AJ566" s="134"/>
      <c r="AK566" s="208"/>
      <c r="AL566" s="290"/>
      <c r="AM566" s="88" t="str">
        <f t="shared" si="49"/>
        <v/>
      </c>
      <c r="AN566" s="123" t="str">
        <f t="shared" si="50"/>
        <v/>
      </c>
      <c r="AO566" s="123" t="str">
        <f t="shared" si="51"/>
        <v/>
      </c>
      <c r="AP566" s="123" t="str">
        <f t="shared" si="52"/>
        <v/>
      </c>
      <c r="AQ566" s="89" t="str">
        <f t="shared" si="53"/>
        <v/>
      </c>
      <c r="AR566" s="39"/>
      <c r="AS566" s="234"/>
      <c r="AT566" s="39"/>
    </row>
    <row r="567" spans="2:46" ht="13.5" customHeight="1" thickBot="1" x14ac:dyDescent="0.2">
      <c r="B567" s="291"/>
      <c r="C567" s="29"/>
      <c r="D567" s="187"/>
      <c r="E567" s="58"/>
      <c r="F567" s="190"/>
      <c r="G567" s="190"/>
      <c r="H567" s="190"/>
      <c r="I567" s="58"/>
      <c r="J567" s="58"/>
      <c r="K567" s="189"/>
      <c r="L567" s="259"/>
      <c r="M567" s="259"/>
      <c r="N567" s="58"/>
      <c r="O567" s="30"/>
      <c r="P567" s="58"/>
      <c r="Q567" s="30"/>
      <c r="R567" s="185"/>
      <c r="S567" s="206"/>
      <c r="T567" s="291"/>
      <c r="U567" s="29"/>
      <c r="V567" s="187"/>
      <c r="W567" s="58"/>
      <c r="X567" s="190"/>
      <c r="Y567" s="190"/>
      <c r="Z567" s="190"/>
      <c r="AA567" s="58"/>
      <c r="AB567" s="58"/>
      <c r="AC567" s="189"/>
      <c r="AD567" s="259"/>
      <c r="AE567" s="259"/>
      <c r="AF567" s="58"/>
      <c r="AG567" s="30"/>
      <c r="AH567" s="58"/>
      <c r="AI567" s="30"/>
      <c r="AJ567" s="185"/>
      <c r="AK567" s="208"/>
      <c r="AL567" s="291"/>
      <c r="AM567" s="124" t="str">
        <f t="shared" si="49"/>
        <v/>
      </c>
      <c r="AN567" s="125" t="str">
        <f t="shared" si="50"/>
        <v/>
      </c>
      <c r="AO567" s="125" t="str">
        <f t="shared" si="51"/>
        <v/>
      </c>
      <c r="AP567" s="125" t="str">
        <f t="shared" si="52"/>
        <v/>
      </c>
      <c r="AQ567" s="126" t="str">
        <f t="shared" si="53"/>
        <v/>
      </c>
      <c r="AR567" s="39"/>
      <c r="AS567" s="234"/>
      <c r="AT567" s="39"/>
    </row>
    <row r="568" spans="2:46" ht="13.5" customHeight="1" x14ac:dyDescent="0.15">
      <c r="B568" s="289" t="s">
        <v>179</v>
      </c>
      <c r="C568" s="27" t="s">
        <v>34</v>
      </c>
      <c r="D568" s="41"/>
      <c r="E568" s="57"/>
      <c r="F568" s="98"/>
      <c r="G568" s="98"/>
      <c r="H568" s="98"/>
      <c r="I568" s="62"/>
      <c r="J568" s="62"/>
      <c r="K568" s="63"/>
      <c r="L568" s="258"/>
      <c r="M568" s="258"/>
      <c r="N568" s="57"/>
      <c r="O568" s="28"/>
      <c r="P568" s="57"/>
      <c r="Q568" s="28"/>
      <c r="R568" s="133"/>
      <c r="S568" s="206"/>
      <c r="T568" s="289" t="s">
        <v>179</v>
      </c>
      <c r="U568" s="27" t="s">
        <v>34</v>
      </c>
      <c r="V568" s="41"/>
      <c r="W568" s="57"/>
      <c r="X568" s="98"/>
      <c r="Y568" s="98"/>
      <c r="Z568" s="98"/>
      <c r="AA568" s="62"/>
      <c r="AB568" s="62"/>
      <c r="AC568" s="63"/>
      <c r="AD568" s="258"/>
      <c r="AE568" s="258"/>
      <c r="AF568" s="57"/>
      <c r="AG568" s="28"/>
      <c r="AH568" s="57"/>
      <c r="AI568" s="28"/>
      <c r="AJ568" s="133"/>
      <c r="AK568" s="208"/>
      <c r="AL568" s="289" t="s">
        <v>179</v>
      </c>
      <c r="AM568" s="121" t="str">
        <f t="shared" si="49"/>
        <v/>
      </c>
      <c r="AN568" s="97" t="str">
        <f t="shared" si="50"/>
        <v/>
      </c>
      <c r="AO568" s="97" t="str">
        <f t="shared" si="51"/>
        <v/>
      </c>
      <c r="AP568" s="97" t="str">
        <f t="shared" si="52"/>
        <v/>
      </c>
      <c r="AQ568" s="122" t="str">
        <f t="shared" si="53"/>
        <v/>
      </c>
      <c r="AR568" s="39"/>
      <c r="AS568" s="234"/>
      <c r="AT568" s="39"/>
    </row>
    <row r="569" spans="2:46" ht="13.5" customHeight="1" x14ac:dyDescent="0.15">
      <c r="B569" s="290"/>
      <c r="C569" s="29" t="s">
        <v>35</v>
      </c>
      <c r="D569" s="187"/>
      <c r="E569" s="58"/>
      <c r="F569" s="188"/>
      <c r="G569" s="188"/>
      <c r="H569" s="188"/>
      <c r="I569" s="64"/>
      <c r="J569" s="64"/>
      <c r="K569" s="189"/>
      <c r="L569" s="259"/>
      <c r="M569" s="259"/>
      <c r="N569" s="58"/>
      <c r="O569" s="30"/>
      <c r="P569" s="58"/>
      <c r="Q569" s="30"/>
      <c r="R569" s="134"/>
      <c r="S569" s="206"/>
      <c r="T569" s="290"/>
      <c r="U569" s="29" t="s">
        <v>35</v>
      </c>
      <c r="V569" s="187"/>
      <c r="W569" s="58"/>
      <c r="X569" s="188"/>
      <c r="Y569" s="188"/>
      <c r="Z569" s="188"/>
      <c r="AA569" s="64"/>
      <c r="AB569" s="64"/>
      <c r="AC569" s="189"/>
      <c r="AD569" s="259"/>
      <c r="AE569" s="259"/>
      <c r="AF569" s="58"/>
      <c r="AG569" s="30"/>
      <c r="AH569" s="58"/>
      <c r="AI569" s="30"/>
      <c r="AJ569" s="134"/>
      <c r="AK569" s="208"/>
      <c r="AL569" s="290"/>
      <c r="AM569" s="88" t="str">
        <f t="shared" si="49"/>
        <v/>
      </c>
      <c r="AN569" s="123" t="str">
        <f t="shared" si="50"/>
        <v/>
      </c>
      <c r="AO569" s="123" t="str">
        <f t="shared" si="51"/>
        <v/>
      </c>
      <c r="AP569" s="123" t="str">
        <f t="shared" si="52"/>
        <v/>
      </c>
      <c r="AQ569" s="89" t="str">
        <f t="shared" si="53"/>
        <v/>
      </c>
      <c r="AR569" s="39"/>
      <c r="AS569" s="234"/>
      <c r="AT569" s="39"/>
    </row>
    <row r="570" spans="2:46" ht="13.5" customHeight="1" x14ac:dyDescent="0.15">
      <c r="B570" s="290"/>
      <c r="C570" s="29" t="s">
        <v>36</v>
      </c>
      <c r="D570" s="187"/>
      <c r="E570" s="58"/>
      <c r="F570" s="188"/>
      <c r="G570" s="188"/>
      <c r="H570" s="188"/>
      <c r="I570" s="64"/>
      <c r="J570" s="64"/>
      <c r="K570" s="189"/>
      <c r="L570" s="259"/>
      <c r="M570" s="259"/>
      <c r="N570" s="58"/>
      <c r="O570" s="30"/>
      <c r="P570" s="58"/>
      <c r="Q570" s="30"/>
      <c r="R570" s="134"/>
      <c r="S570" s="206"/>
      <c r="T570" s="290"/>
      <c r="U570" s="29" t="s">
        <v>36</v>
      </c>
      <c r="V570" s="187"/>
      <c r="W570" s="58"/>
      <c r="X570" s="188"/>
      <c r="Y570" s="188"/>
      <c r="Z570" s="188"/>
      <c r="AA570" s="64"/>
      <c r="AB570" s="64"/>
      <c r="AC570" s="189"/>
      <c r="AD570" s="259"/>
      <c r="AE570" s="259"/>
      <c r="AF570" s="58"/>
      <c r="AG570" s="30"/>
      <c r="AH570" s="58"/>
      <c r="AI570" s="30"/>
      <c r="AJ570" s="134"/>
      <c r="AK570" s="208"/>
      <c r="AL570" s="290"/>
      <c r="AM570" s="88" t="str">
        <f t="shared" si="49"/>
        <v/>
      </c>
      <c r="AN570" s="123" t="str">
        <f t="shared" si="50"/>
        <v/>
      </c>
      <c r="AO570" s="123" t="str">
        <f t="shared" si="51"/>
        <v/>
      </c>
      <c r="AP570" s="123" t="str">
        <f t="shared" si="52"/>
        <v/>
      </c>
      <c r="AQ570" s="89" t="str">
        <f t="shared" si="53"/>
        <v/>
      </c>
      <c r="AR570" s="39"/>
      <c r="AS570" s="234"/>
      <c r="AT570" s="39"/>
    </row>
    <row r="571" spans="2:46" ht="13.5" customHeight="1" x14ac:dyDescent="0.15">
      <c r="B571" s="290"/>
      <c r="C571" s="29" t="s">
        <v>38</v>
      </c>
      <c r="D571" s="187"/>
      <c r="E571" s="58"/>
      <c r="F571" s="188"/>
      <c r="G571" s="188"/>
      <c r="H571" s="188"/>
      <c r="I571" s="64"/>
      <c r="J571" s="64"/>
      <c r="K571" s="189"/>
      <c r="L571" s="259"/>
      <c r="M571" s="259"/>
      <c r="N571" s="58"/>
      <c r="O571" s="30"/>
      <c r="P571" s="58"/>
      <c r="Q571" s="30"/>
      <c r="R571" s="134"/>
      <c r="S571" s="206"/>
      <c r="T571" s="290"/>
      <c r="U571" s="29" t="s">
        <v>38</v>
      </c>
      <c r="V571" s="187"/>
      <c r="W571" s="58"/>
      <c r="X571" s="188"/>
      <c r="Y571" s="188"/>
      <c r="Z571" s="188"/>
      <c r="AA571" s="64"/>
      <c r="AB571" s="64"/>
      <c r="AC571" s="189"/>
      <c r="AD571" s="259"/>
      <c r="AE571" s="259"/>
      <c r="AF571" s="58"/>
      <c r="AG571" s="30"/>
      <c r="AH571" s="58"/>
      <c r="AI571" s="30"/>
      <c r="AJ571" s="134"/>
      <c r="AK571" s="208"/>
      <c r="AL571" s="290"/>
      <c r="AM571" s="88" t="str">
        <f t="shared" si="49"/>
        <v/>
      </c>
      <c r="AN571" s="123" t="str">
        <f t="shared" si="50"/>
        <v/>
      </c>
      <c r="AO571" s="123" t="str">
        <f t="shared" si="51"/>
        <v/>
      </c>
      <c r="AP571" s="123" t="str">
        <f t="shared" si="52"/>
        <v/>
      </c>
      <c r="AQ571" s="89" t="str">
        <f t="shared" si="53"/>
        <v/>
      </c>
      <c r="AR571" s="39"/>
      <c r="AS571" s="234"/>
      <c r="AT571" s="39"/>
    </row>
    <row r="572" spans="2:46" ht="13.5" customHeight="1" thickBot="1" x14ac:dyDescent="0.2">
      <c r="B572" s="291"/>
      <c r="C572" s="29"/>
      <c r="D572" s="187"/>
      <c r="E572" s="58"/>
      <c r="F572" s="190"/>
      <c r="G572" s="190"/>
      <c r="H572" s="190"/>
      <c r="I572" s="58"/>
      <c r="J572" s="58"/>
      <c r="K572" s="189"/>
      <c r="L572" s="259"/>
      <c r="M572" s="259"/>
      <c r="N572" s="58"/>
      <c r="O572" s="30"/>
      <c r="P572" s="58"/>
      <c r="Q572" s="30"/>
      <c r="R572" s="185"/>
      <c r="S572" s="206"/>
      <c r="T572" s="291"/>
      <c r="U572" s="29"/>
      <c r="V572" s="187"/>
      <c r="W572" s="58"/>
      <c r="X572" s="190"/>
      <c r="Y572" s="190"/>
      <c r="Z572" s="190"/>
      <c r="AA572" s="58"/>
      <c r="AB572" s="58"/>
      <c r="AC572" s="189"/>
      <c r="AD572" s="259"/>
      <c r="AE572" s="259"/>
      <c r="AF572" s="58"/>
      <c r="AG572" s="30"/>
      <c r="AH572" s="58"/>
      <c r="AI572" s="30"/>
      <c r="AJ572" s="185"/>
      <c r="AK572" s="208"/>
      <c r="AL572" s="291"/>
      <c r="AM572" s="124" t="str">
        <f t="shared" si="49"/>
        <v/>
      </c>
      <c r="AN572" s="125" t="str">
        <f t="shared" si="50"/>
        <v/>
      </c>
      <c r="AO572" s="125" t="str">
        <f t="shared" si="51"/>
        <v/>
      </c>
      <c r="AP572" s="125" t="str">
        <f t="shared" si="52"/>
        <v/>
      </c>
      <c r="AQ572" s="126" t="str">
        <f t="shared" si="53"/>
        <v/>
      </c>
      <c r="AR572" s="39"/>
      <c r="AS572" s="234"/>
      <c r="AT572" s="39"/>
    </row>
    <row r="573" spans="2:46" ht="13.5" customHeight="1" x14ac:dyDescent="0.15">
      <c r="B573" s="289" t="s">
        <v>180</v>
      </c>
      <c r="C573" s="27" t="s">
        <v>34</v>
      </c>
      <c r="D573" s="41"/>
      <c r="E573" s="57"/>
      <c r="F573" s="98"/>
      <c r="G573" s="98"/>
      <c r="H573" s="98"/>
      <c r="I573" s="62"/>
      <c r="J573" s="62"/>
      <c r="K573" s="63"/>
      <c r="L573" s="258"/>
      <c r="M573" s="258"/>
      <c r="N573" s="57"/>
      <c r="O573" s="28"/>
      <c r="P573" s="57"/>
      <c r="Q573" s="28"/>
      <c r="R573" s="133"/>
      <c r="S573" s="206"/>
      <c r="T573" s="289" t="s">
        <v>180</v>
      </c>
      <c r="U573" s="27" t="s">
        <v>34</v>
      </c>
      <c r="V573" s="41"/>
      <c r="W573" s="57"/>
      <c r="X573" s="98"/>
      <c r="Y573" s="98"/>
      <c r="Z573" s="98"/>
      <c r="AA573" s="62"/>
      <c r="AB573" s="62"/>
      <c r="AC573" s="63"/>
      <c r="AD573" s="258"/>
      <c r="AE573" s="258"/>
      <c r="AF573" s="57"/>
      <c r="AG573" s="28"/>
      <c r="AH573" s="57"/>
      <c r="AI573" s="28"/>
      <c r="AJ573" s="133"/>
      <c r="AK573" s="208"/>
      <c r="AL573" s="289" t="s">
        <v>180</v>
      </c>
      <c r="AM573" s="121" t="str">
        <f t="shared" si="49"/>
        <v/>
      </c>
      <c r="AN573" s="97" t="str">
        <f t="shared" si="50"/>
        <v/>
      </c>
      <c r="AO573" s="97" t="str">
        <f t="shared" si="51"/>
        <v/>
      </c>
      <c r="AP573" s="97" t="str">
        <f t="shared" si="52"/>
        <v/>
      </c>
      <c r="AQ573" s="122" t="str">
        <f t="shared" si="53"/>
        <v/>
      </c>
      <c r="AR573" s="39"/>
      <c r="AS573" s="234"/>
      <c r="AT573" s="39"/>
    </row>
    <row r="574" spans="2:46" ht="13.5" customHeight="1" x14ac:dyDescent="0.15">
      <c r="B574" s="290"/>
      <c r="C574" s="29" t="s">
        <v>35</v>
      </c>
      <c r="D574" s="187"/>
      <c r="E574" s="58"/>
      <c r="F574" s="188"/>
      <c r="G574" s="188"/>
      <c r="H574" s="188"/>
      <c r="I574" s="64"/>
      <c r="J574" s="64"/>
      <c r="K574" s="189"/>
      <c r="L574" s="259"/>
      <c r="M574" s="259"/>
      <c r="N574" s="58"/>
      <c r="O574" s="30"/>
      <c r="P574" s="58"/>
      <c r="Q574" s="30"/>
      <c r="R574" s="134"/>
      <c r="S574" s="206"/>
      <c r="T574" s="290"/>
      <c r="U574" s="29" t="s">
        <v>35</v>
      </c>
      <c r="V574" s="187"/>
      <c r="W574" s="58"/>
      <c r="X574" s="188"/>
      <c r="Y574" s="188"/>
      <c r="Z574" s="188"/>
      <c r="AA574" s="64"/>
      <c r="AB574" s="64"/>
      <c r="AC574" s="189"/>
      <c r="AD574" s="259"/>
      <c r="AE574" s="259"/>
      <c r="AF574" s="58"/>
      <c r="AG574" s="30"/>
      <c r="AH574" s="58"/>
      <c r="AI574" s="30"/>
      <c r="AJ574" s="134"/>
      <c r="AK574" s="208"/>
      <c r="AL574" s="290"/>
      <c r="AM574" s="88" t="str">
        <f t="shared" si="49"/>
        <v/>
      </c>
      <c r="AN574" s="123" t="str">
        <f t="shared" si="50"/>
        <v/>
      </c>
      <c r="AO574" s="123" t="str">
        <f t="shared" si="51"/>
        <v/>
      </c>
      <c r="AP574" s="123" t="str">
        <f t="shared" si="52"/>
        <v/>
      </c>
      <c r="AQ574" s="89" t="str">
        <f t="shared" si="53"/>
        <v/>
      </c>
      <c r="AR574" s="39"/>
      <c r="AS574" s="234"/>
      <c r="AT574" s="39"/>
    </row>
    <row r="575" spans="2:46" ht="13.5" customHeight="1" x14ac:dyDescent="0.15">
      <c r="B575" s="290"/>
      <c r="C575" s="29" t="s">
        <v>36</v>
      </c>
      <c r="D575" s="187"/>
      <c r="E575" s="58"/>
      <c r="F575" s="188"/>
      <c r="G575" s="188"/>
      <c r="H575" s="188"/>
      <c r="I575" s="64"/>
      <c r="J575" s="64"/>
      <c r="K575" s="189"/>
      <c r="L575" s="259"/>
      <c r="M575" s="259"/>
      <c r="N575" s="58"/>
      <c r="O575" s="30"/>
      <c r="P575" s="58"/>
      <c r="Q575" s="30"/>
      <c r="R575" s="134"/>
      <c r="S575" s="206"/>
      <c r="T575" s="290"/>
      <c r="U575" s="29" t="s">
        <v>36</v>
      </c>
      <c r="V575" s="187"/>
      <c r="W575" s="58"/>
      <c r="X575" s="188"/>
      <c r="Y575" s="188"/>
      <c r="Z575" s="188"/>
      <c r="AA575" s="64"/>
      <c r="AB575" s="64"/>
      <c r="AC575" s="189"/>
      <c r="AD575" s="259"/>
      <c r="AE575" s="259"/>
      <c r="AF575" s="58"/>
      <c r="AG575" s="30"/>
      <c r="AH575" s="58"/>
      <c r="AI575" s="30"/>
      <c r="AJ575" s="134"/>
      <c r="AK575" s="208"/>
      <c r="AL575" s="290"/>
      <c r="AM575" s="88" t="str">
        <f t="shared" si="49"/>
        <v/>
      </c>
      <c r="AN575" s="123" t="str">
        <f t="shared" si="50"/>
        <v/>
      </c>
      <c r="AO575" s="123" t="str">
        <f t="shared" si="51"/>
        <v/>
      </c>
      <c r="AP575" s="123" t="str">
        <f t="shared" si="52"/>
        <v/>
      </c>
      <c r="AQ575" s="89" t="str">
        <f t="shared" si="53"/>
        <v/>
      </c>
      <c r="AR575" s="39"/>
      <c r="AS575" s="234"/>
      <c r="AT575" s="39"/>
    </row>
    <row r="576" spans="2:46" ht="13.5" customHeight="1" x14ac:dyDescent="0.15">
      <c r="B576" s="290"/>
      <c r="C576" s="29" t="s">
        <v>38</v>
      </c>
      <c r="D576" s="187"/>
      <c r="E576" s="58"/>
      <c r="F576" s="188"/>
      <c r="G576" s="188"/>
      <c r="H576" s="188"/>
      <c r="I576" s="64"/>
      <c r="J576" s="64"/>
      <c r="K576" s="189"/>
      <c r="L576" s="259"/>
      <c r="M576" s="259"/>
      <c r="N576" s="58"/>
      <c r="O576" s="30"/>
      <c r="P576" s="58"/>
      <c r="Q576" s="30"/>
      <c r="R576" s="134"/>
      <c r="S576" s="206"/>
      <c r="T576" s="290"/>
      <c r="U576" s="29" t="s">
        <v>38</v>
      </c>
      <c r="V576" s="187"/>
      <c r="W576" s="58"/>
      <c r="X576" s="188"/>
      <c r="Y576" s="188"/>
      <c r="Z576" s="188"/>
      <c r="AA576" s="64"/>
      <c r="AB576" s="64"/>
      <c r="AC576" s="189"/>
      <c r="AD576" s="259"/>
      <c r="AE576" s="259"/>
      <c r="AF576" s="58"/>
      <c r="AG576" s="30"/>
      <c r="AH576" s="58"/>
      <c r="AI576" s="30"/>
      <c r="AJ576" s="134"/>
      <c r="AK576" s="208"/>
      <c r="AL576" s="290"/>
      <c r="AM576" s="88" t="str">
        <f t="shared" si="49"/>
        <v/>
      </c>
      <c r="AN576" s="123" t="str">
        <f t="shared" si="50"/>
        <v/>
      </c>
      <c r="AO576" s="123" t="str">
        <f t="shared" si="51"/>
        <v/>
      </c>
      <c r="AP576" s="123" t="str">
        <f t="shared" si="52"/>
        <v/>
      </c>
      <c r="AQ576" s="89" t="str">
        <f t="shared" si="53"/>
        <v/>
      </c>
      <c r="AR576" s="39"/>
      <c r="AS576" s="234"/>
      <c r="AT576" s="39"/>
    </row>
    <row r="577" spans="2:46" ht="13.5" customHeight="1" thickBot="1" x14ac:dyDescent="0.2">
      <c r="B577" s="291"/>
      <c r="C577" s="29"/>
      <c r="D577" s="187"/>
      <c r="E577" s="58"/>
      <c r="F577" s="190"/>
      <c r="G577" s="190"/>
      <c r="H577" s="190"/>
      <c r="I577" s="58"/>
      <c r="J577" s="58"/>
      <c r="K577" s="189"/>
      <c r="L577" s="259"/>
      <c r="M577" s="259"/>
      <c r="N577" s="58"/>
      <c r="O577" s="30"/>
      <c r="P577" s="58"/>
      <c r="Q577" s="30"/>
      <c r="R577" s="185"/>
      <c r="S577" s="206"/>
      <c r="T577" s="291"/>
      <c r="U577" s="29"/>
      <c r="V577" s="187"/>
      <c r="W577" s="58"/>
      <c r="X577" s="190"/>
      <c r="Y577" s="190"/>
      <c r="Z577" s="190"/>
      <c r="AA577" s="58"/>
      <c r="AB577" s="58"/>
      <c r="AC577" s="189"/>
      <c r="AD577" s="259"/>
      <c r="AE577" s="259"/>
      <c r="AF577" s="58"/>
      <c r="AG577" s="30"/>
      <c r="AH577" s="58"/>
      <c r="AI577" s="30"/>
      <c r="AJ577" s="185"/>
      <c r="AK577" s="208"/>
      <c r="AL577" s="291"/>
      <c r="AM577" s="124" t="str">
        <f t="shared" si="49"/>
        <v/>
      </c>
      <c r="AN577" s="125" t="str">
        <f t="shared" si="50"/>
        <v/>
      </c>
      <c r="AO577" s="125" t="str">
        <f t="shared" si="51"/>
        <v/>
      </c>
      <c r="AP577" s="125" t="str">
        <f t="shared" si="52"/>
        <v/>
      </c>
      <c r="AQ577" s="126" t="str">
        <f t="shared" si="53"/>
        <v/>
      </c>
      <c r="AR577" s="39"/>
      <c r="AS577" s="234"/>
      <c r="AT577" s="39"/>
    </row>
    <row r="578" spans="2:46" ht="13.5" customHeight="1" x14ac:dyDescent="0.15">
      <c r="B578" s="289" t="s">
        <v>181</v>
      </c>
      <c r="C578" s="27" t="s">
        <v>34</v>
      </c>
      <c r="D578" s="41"/>
      <c r="E578" s="57"/>
      <c r="F578" s="98"/>
      <c r="G578" s="98"/>
      <c r="H578" s="98"/>
      <c r="I578" s="62"/>
      <c r="J578" s="62"/>
      <c r="K578" s="63"/>
      <c r="L578" s="258"/>
      <c r="M578" s="258"/>
      <c r="N578" s="57"/>
      <c r="O578" s="28"/>
      <c r="P578" s="57"/>
      <c r="Q578" s="28"/>
      <c r="R578" s="133"/>
      <c r="S578" s="206"/>
      <c r="T578" s="289" t="s">
        <v>181</v>
      </c>
      <c r="U578" s="27" t="s">
        <v>34</v>
      </c>
      <c r="V578" s="41"/>
      <c r="W578" s="57"/>
      <c r="X578" s="98"/>
      <c r="Y578" s="98"/>
      <c r="Z578" s="98"/>
      <c r="AA578" s="62"/>
      <c r="AB578" s="62"/>
      <c r="AC578" s="63"/>
      <c r="AD578" s="258"/>
      <c r="AE578" s="258"/>
      <c r="AF578" s="57"/>
      <c r="AG578" s="28"/>
      <c r="AH578" s="57"/>
      <c r="AI578" s="28"/>
      <c r="AJ578" s="133"/>
      <c r="AK578" s="208"/>
      <c r="AL578" s="289" t="s">
        <v>181</v>
      </c>
      <c r="AM578" s="121" t="str">
        <f t="shared" si="49"/>
        <v/>
      </c>
      <c r="AN578" s="97" t="str">
        <f t="shared" si="50"/>
        <v/>
      </c>
      <c r="AO578" s="97" t="str">
        <f t="shared" si="51"/>
        <v/>
      </c>
      <c r="AP578" s="97" t="str">
        <f t="shared" si="52"/>
        <v/>
      </c>
      <c r="AQ578" s="122" t="str">
        <f t="shared" si="53"/>
        <v/>
      </c>
      <c r="AR578" s="39"/>
      <c r="AS578" s="234"/>
      <c r="AT578" s="39"/>
    </row>
    <row r="579" spans="2:46" ht="13.5" customHeight="1" x14ac:dyDescent="0.15">
      <c r="B579" s="290"/>
      <c r="C579" s="29" t="s">
        <v>35</v>
      </c>
      <c r="D579" s="187"/>
      <c r="E579" s="58"/>
      <c r="F579" s="188"/>
      <c r="G579" s="188"/>
      <c r="H579" s="188"/>
      <c r="I579" s="64"/>
      <c r="J579" s="64"/>
      <c r="K579" s="189"/>
      <c r="L579" s="259"/>
      <c r="M579" s="259"/>
      <c r="N579" s="58"/>
      <c r="O579" s="30"/>
      <c r="P579" s="58"/>
      <c r="Q579" s="30"/>
      <c r="R579" s="134"/>
      <c r="S579" s="206"/>
      <c r="T579" s="290"/>
      <c r="U579" s="29" t="s">
        <v>35</v>
      </c>
      <c r="V579" s="187"/>
      <c r="W579" s="58"/>
      <c r="X579" s="188"/>
      <c r="Y579" s="188"/>
      <c r="Z579" s="188"/>
      <c r="AA579" s="64"/>
      <c r="AB579" s="64"/>
      <c r="AC579" s="189"/>
      <c r="AD579" s="259"/>
      <c r="AE579" s="259"/>
      <c r="AF579" s="58"/>
      <c r="AG579" s="30"/>
      <c r="AH579" s="58"/>
      <c r="AI579" s="30"/>
      <c r="AJ579" s="134"/>
      <c r="AK579" s="208"/>
      <c r="AL579" s="290"/>
      <c r="AM579" s="88" t="str">
        <f t="shared" si="49"/>
        <v/>
      </c>
      <c r="AN579" s="123" t="str">
        <f t="shared" si="50"/>
        <v/>
      </c>
      <c r="AO579" s="123" t="str">
        <f t="shared" si="51"/>
        <v/>
      </c>
      <c r="AP579" s="123" t="str">
        <f t="shared" si="52"/>
        <v/>
      </c>
      <c r="AQ579" s="89" t="str">
        <f t="shared" si="53"/>
        <v/>
      </c>
      <c r="AR579" s="39"/>
      <c r="AS579" s="234"/>
      <c r="AT579" s="39"/>
    </row>
    <row r="580" spans="2:46" ht="13.5" customHeight="1" x14ac:dyDescent="0.15">
      <c r="B580" s="290"/>
      <c r="C580" s="29" t="s">
        <v>36</v>
      </c>
      <c r="D580" s="187"/>
      <c r="E580" s="58"/>
      <c r="F580" s="188"/>
      <c r="G580" s="188"/>
      <c r="H580" s="188"/>
      <c r="I580" s="64"/>
      <c r="J580" s="64"/>
      <c r="K580" s="189"/>
      <c r="L580" s="259"/>
      <c r="M580" s="259"/>
      <c r="N580" s="58"/>
      <c r="O580" s="30"/>
      <c r="P580" s="58"/>
      <c r="Q580" s="30"/>
      <c r="R580" s="134"/>
      <c r="S580" s="206"/>
      <c r="T580" s="290"/>
      <c r="U580" s="29" t="s">
        <v>36</v>
      </c>
      <c r="V580" s="187"/>
      <c r="W580" s="58"/>
      <c r="X580" s="188"/>
      <c r="Y580" s="188"/>
      <c r="Z580" s="188"/>
      <c r="AA580" s="64"/>
      <c r="AB580" s="64"/>
      <c r="AC580" s="189"/>
      <c r="AD580" s="259"/>
      <c r="AE580" s="259"/>
      <c r="AF580" s="58"/>
      <c r="AG580" s="30"/>
      <c r="AH580" s="58"/>
      <c r="AI580" s="30"/>
      <c r="AJ580" s="134"/>
      <c r="AK580" s="208"/>
      <c r="AL580" s="290"/>
      <c r="AM580" s="88" t="str">
        <f t="shared" si="49"/>
        <v/>
      </c>
      <c r="AN580" s="123" t="str">
        <f t="shared" si="50"/>
        <v/>
      </c>
      <c r="AO580" s="123" t="str">
        <f t="shared" si="51"/>
        <v/>
      </c>
      <c r="AP580" s="123" t="str">
        <f t="shared" si="52"/>
        <v/>
      </c>
      <c r="AQ580" s="89" t="str">
        <f t="shared" si="53"/>
        <v/>
      </c>
      <c r="AR580" s="39"/>
      <c r="AS580" s="234"/>
      <c r="AT580" s="39"/>
    </row>
    <row r="581" spans="2:46" ht="13.5" customHeight="1" x14ac:dyDescent="0.15">
      <c r="B581" s="290"/>
      <c r="C581" s="29" t="s">
        <v>38</v>
      </c>
      <c r="D581" s="187"/>
      <c r="E581" s="58"/>
      <c r="F581" s="188"/>
      <c r="G581" s="188"/>
      <c r="H581" s="188"/>
      <c r="I581" s="64"/>
      <c r="J581" s="64"/>
      <c r="K581" s="189"/>
      <c r="L581" s="259"/>
      <c r="M581" s="259"/>
      <c r="N581" s="58"/>
      <c r="O581" s="30"/>
      <c r="P581" s="58"/>
      <c r="Q581" s="30"/>
      <c r="R581" s="134"/>
      <c r="S581" s="206"/>
      <c r="T581" s="290"/>
      <c r="U581" s="29" t="s">
        <v>38</v>
      </c>
      <c r="V581" s="187"/>
      <c r="W581" s="58"/>
      <c r="X581" s="188"/>
      <c r="Y581" s="188"/>
      <c r="Z581" s="188"/>
      <c r="AA581" s="64"/>
      <c r="AB581" s="64"/>
      <c r="AC581" s="189"/>
      <c r="AD581" s="259"/>
      <c r="AE581" s="259"/>
      <c r="AF581" s="58"/>
      <c r="AG581" s="30"/>
      <c r="AH581" s="58"/>
      <c r="AI581" s="30"/>
      <c r="AJ581" s="134"/>
      <c r="AK581" s="208"/>
      <c r="AL581" s="290"/>
      <c r="AM581" s="88" t="str">
        <f t="shared" si="49"/>
        <v/>
      </c>
      <c r="AN581" s="123" t="str">
        <f t="shared" si="50"/>
        <v/>
      </c>
      <c r="AO581" s="123" t="str">
        <f t="shared" si="51"/>
        <v/>
      </c>
      <c r="AP581" s="123" t="str">
        <f t="shared" si="52"/>
        <v/>
      </c>
      <c r="AQ581" s="89" t="str">
        <f t="shared" si="53"/>
        <v/>
      </c>
      <c r="AR581" s="39"/>
      <c r="AS581" s="234"/>
      <c r="AT581" s="39"/>
    </row>
    <row r="582" spans="2:46" ht="13.5" customHeight="1" thickBot="1" x14ac:dyDescent="0.2">
      <c r="B582" s="291"/>
      <c r="C582" s="29"/>
      <c r="D582" s="187"/>
      <c r="E582" s="58"/>
      <c r="F582" s="190"/>
      <c r="G582" s="190"/>
      <c r="H582" s="190"/>
      <c r="I582" s="58"/>
      <c r="J582" s="58"/>
      <c r="K582" s="189"/>
      <c r="L582" s="259"/>
      <c r="M582" s="259"/>
      <c r="N582" s="58"/>
      <c r="O582" s="30"/>
      <c r="P582" s="58"/>
      <c r="Q582" s="30"/>
      <c r="R582" s="185"/>
      <c r="S582" s="206"/>
      <c r="T582" s="291"/>
      <c r="U582" s="29"/>
      <c r="V582" s="187"/>
      <c r="W582" s="58"/>
      <c r="X582" s="190"/>
      <c r="Y582" s="190"/>
      <c r="Z582" s="190"/>
      <c r="AA582" s="58"/>
      <c r="AB582" s="58"/>
      <c r="AC582" s="189"/>
      <c r="AD582" s="259"/>
      <c r="AE582" s="259"/>
      <c r="AF582" s="58"/>
      <c r="AG582" s="30"/>
      <c r="AH582" s="58"/>
      <c r="AI582" s="30"/>
      <c r="AJ582" s="185"/>
      <c r="AK582" s="208"/>
      <c r="AL582" s="291"/>
      <c r="AM582" s="124" t="str">
        <f t="shared" si="49"/>
        <v/>
      </c>
      <c r="AN582" s="125" t="str">
        <f t="shared" si="50"/>
        <v/>
      </c>
      <c r="AO582" s="125" t="str">
        <f t="shared" si="51"/>
        <v/>
      </c>
      <c r="AP582" s="125" t="str">
        <f t="shared" si="52"/>
        <v/>
      </c>
      <c r="AQ582" s="126" t="str">
        <f t="shared" si="53"/>
        <v/>
      </c>
      <c r="AR582" s="39"/>
      <c r="AS582" s="234"/>
      <c r="AT582" s="39"/>
    </row>
    <row r="583" spans="2:46" ht="13.5" customHeight="1" x14ac:dyDescent="0.15">
      <c r="B583" s="289" t="s">
        <v>182</v>
      </c>
      <c r="C583" s="27" t="s">
        <v>34</v>
      </c>
      <c r="D583" s="41"/>
      <c r="E583" s="57"/>
      <c r="F583" s="98"/>
      <c r="G583" s="98"/>
      <c r="H583" s="98"/>
      <c r="I583" s="62"/>
      <c r="J583" s="62"/>
      <c r="K583" s="63"/>
      <c r="L583" s="258"/>
      <c r="M583" s="258"/>
      <c r="N583" s="57"/>
      <c r="O583" s="28"/>
      <c r="P583" s="57"/>
      <c r="Q583" s="28"/>
      <c r="R583" s="133"/>
      <c r="S583" s="206"/>
      <c r="T583" s="289" t="s">
        <v>182</v>
      </c>
      <c r="U583" s="27" t="s">
        <v>34</v>
      </c>
      <c r="V583" s="41"/>
      <c r="W583" s="57"/>
      <c r="X583" s="98"/>
      <c r="Y583" s="98"/>
      <c r="Z583" s="98"/>
      <c r="AA583" s="62"/>
      <c r="AB583" s="62"/>
      <c r="AC583" s="63"/>
      <c r="AD583" s="258"/>
      <c r="AE583" s="258"/>
      <c r="AF583" s="57"/>
      <c r="AG583" s="28"/>
      <c r="AH583" s="57"/>
      <c r="AI583" s="28"/>
      <c r="AJ583" s="133"/>
      <c r="AK583" s="208"/>
      <c r="AL583" s="289" t="s">
        <v>182</v>
      </c>
      <c r="AM583" s="121" t="str">
        <f t="shared" si="49"/>
        <v/>
      </c>
      <c r="AN583" s="97" t="str">
        <f t="shared" si="50"/>
        <v/>
      </c>
      <c r="AO583" s="97" t="str">
        <f t="shared" si="51"/>
        <v/>
      </c>
      <c r="AP583" s="97" t="str">
        <f t="shared" si="52"/>
        <v/>
      </c>
      <c r="AQ583" s="122" t="str">
        <f t="shared" si="53"/>
        <v/>
      </c>
      <c r="AR583" s="39"/>
      <c r="AS583" s="234"/>
      <c r="AT583" s="39"/>
    </row>
    <row r="584" spans="2:46" ht="13.5" customHeight="1" x14ac:dyDescent="0.15">
      <c r="B584" s="290"/>
      <c r="C584" s="29" t="s">
        <v>35</v>
      </c>
      <c r="D584" s="187"/>
      <c r="E584" s="58"/>
      <c r="F584" s="188"/>
      <c r="G584" s="188"/>
      <c r="H584" s="188"/>
      <c r="I584" s="64"/>
      <c r="J584" s="64"/>
      <c r="K584" s="189"/>
      <c r="L584" s="259"/>
      <c r="M584" s="259"/>
      <c r="N584" s="58"/>
      <c r="O584" s="30"/>
      <c r="P584" s="58"/>
      <c r="Q584" s="30"/>
      <c r="R584" s="134"/>
      <c r="S584" s="206"/>
      <c r="T584" s="290"/>
      <c r="U584" s="29" t="s">
        <v>35</v>
      </c>
      <c r="V584" s="187"/>
      <c r="W584" s="58"/>
      <c r="X584" s="188"/>
      <c r="Y584" s="188"/>
      <c r="Z584" s="188"/>
      <c r="AA584" s="64"/>
      <c r="AB584" s="64"/>
      <c r="AC584" s="189"/>
      <c r="AD584" s="259"/>
      <c r="AE584" s="259"/>
      <c r="AF584" s="58"/>
      <c r="AG584" s="30"/>
      <c r="AH584" s="58"/>
      <c r="AI584" s="30"/>
      <c r="AJ584" s="134"/>
      <c r="AK584" s="208"/>
      <c r="AL584" s="290"/>
      <c r="AM584" s="88" t="str">
        <f t="shared" si="49"/>
        <v/>
      </c>
      <c r="AN584" s="123" t="str">
        <f t="shared" si="50"/>
        <v/>
      </c>
      <c r="AO584" s="123" t="str">
        <f t="shared" si="51"/>
        <v/>
      </c>
      <c r="AP584" s="123" t="str">
        <f t="shared" si="52"/>
        <v/>
      </c>
      <c r="AQ584" s="89" t="str">
        <f t="shared" si="53"/>
        <v/>
      </c>
      <c r="AR584" s="39"/>
      <c r="AS584" s="234"/>
      <c r="AT584" s="39"/>
    </row>
    <row r="585" spans="2:46" ht="13.5" customHeight="1" x14ac:dyDescent="0.15">
      <c r="B585" s="290"/>
      <c r="C585" s="29" t="s">
        <v>36</v>
      </c>
      <c r="D585" s="187"/>
      <c r="E585" s="58"/>
      <c r="F585" s="188"/>
      <c r="G585" s="188"/>
      <c r="H585" s="188"/>
      <c r="I585" s="64"/>
      <c r="J585" s="64"/>
      <c r="K585" s="189"/>
      <c r="L585" s="259"/>
      <c r="M585" s="259"/>
      <c r="N585" s="58"/>
      <c r="O585" s="30"/>
      <c r="P585" s="58"/>
      <c r="Q585" s="30"/>
      <c r="R585" s="134"/>
      <c r="S585" s="206"/>
      <c r="T585" s="290"/>
      <c r="U585" s="29" t="s">
        <v>36</v>
      </c>
      <c r="V585" s="187"/>
      <c r="W585" s="58"/>
      <c r="X585" s="188"/>
      <c r="Y585" s="188"/>
      <c r="Z585" s="188"/>
      <c r="AA585" s="64"/>
      <c r="AB585" s="64"/>
      <c r="AC585" s="189"/>
      <c r="AD585" s="259"/>
      <c r="AE585" s="259"/>
      <c r="AF585" s="58"/>
      <c r="AG585" s="30"/>
      <c r="AH585" s="58"/>
      <c r="AI585" s="30"/>
      <c r="AJ585" s="134"/>
      <c r="AK585" s="208"/>
      <c r="AL585" s="290"/>
      <c r="AM585" s="88" t="str">
        <f t="shared" si="49"/>
        <v/>
      </c>
      <c r="AN585" s="123" t="str">
        <f t="shared" si="50"/>
        <v/>
      </c>
      <c r="AO585" s="123" t="str">
        <f t="shared" si="51"/>
        <v/>
      </c>
      <c r="AP585" s="123" t="str">
        <f t="shared" si="52"/>
        <v/>
      </c>
      <c r="AQ585" s="89" t="str">
        <f t="shared" si="53"/>
        <v/>
      </c>
      <c r="AR585" s="39"/>
      <c r="AS585" s="234"/>
      <c r="AT585" s="39"/>
    </row>
    <row r="586" spans="2:46" ht="13.5" customHeight="1" x14ac:dyDescent="0.15">
      <c r="B586" s="290"/>
      <c r="C586" s="29" t="s">
        <v>38</v>
      </c>
      <c r="D586" s="187"/>
      <c r="E586" s="58"/>
      <c r="F586" s="188"/>
      <c r="G586" s="188"/>
      <c r="H586" s="188"/>
      <c r="I586" s="64"/>
      <c r="J586" s="64"/>
      <c r="K586" s="189"/>
      <c r="L586" s="259"/>
      <c r="M586" s="259"/>
      <c r="N586" s="58"/>
      <c r="O586" s="30"/>
      <c r="P586" s="58"/>
      <c r="Q586" s="30"/>
      <c r="R586" s="134"/>
      <c r="S586" s="206"/>
      <c r="T586" s="290"/>
      <c r="U586" s="29" t="s">
        <v>38</v>
      </c>
      <c r="V586" s="187"/>
      <c r="W586" s="58"/>
      <c r="X586" s="188"/>
      <c r="Y586" s="188"/>
      <c r="Z586" s="188"/>
      <c r="AA586" s="64"/>
      <c r="AB586" s="64"/>
      <c r="AC586" s="189"/>
      <c r="AD586" s="259"/>
      <c r="AE586" s="259"/>
      <c r="AF586" s="58"/>
      <c r="AG586" s="30"/>
      <c r="AH586" s="58"/>
      <c r="AI586" s="30"/>
      <c r="AJ586" s="134"/>
      <c r="AK586" s="208"/>
      <c r="AL586" s="290"/>
      <c r="AM586" s="88" t="str">
        <f t="shared" si="49"/>
        <v/>
      </c>
      <c r="AN586" s="123" t="str">
        <f t="shared" si="50"/>
        <v/>
      </c>
      <c r="AO586" s="123" t="str">
        <f t="shared" si="51"/>
        <v/>
      </c>
      <c r="AP586" s="123" t="str">
        <f t="shared" si="52"/>
        <v/>
      </c>
      <c r="AQ586" s="89" t="str">
        <f t="shared" si="53"/>
        <v/>
      </c>
      <c r="AR586" s="39"/>
      <c r="AS586" s="234"/>
      <c r="AT586" s="39"/>
    </row>
    <row r="587" spans="2:46" ht="13.5" customHeight="1" thickBot="1" x14ac:dyDescent="0.2">
      <c r="B587" s="291"/>
      <c r="C587" s="29"/>
      <c r="D587" s="187"/>
      <c r="E587" s="58"/>
      <c r="F587" s="190"/>
      <c r="G587" s="190"/>
      <c r="H587" s="190"/>
      <c r="I587" s="58"/>
      <c r="J587" s="58"/>
      <c r="K587" s="189"/>
      <c r="L587" s="259"/>
      <c r="M587" s="259"/>
      <c r="N587" s="58"/>
      <c r="O587" s="30"/>
      <c r="P587" s="58"/>
      <c r="Q587" s="30"/>
      <c r="R587" s="185"/>
      <c r="S587" s="206"/>
      <c r="T587" s="291"/>
      <c r="U587" s="29"/>
      <c r="V587" s="187"/>
      <c r="W587" s="58"/>
      <c r="X587" s="190"/>
      <c r="Y587" s="190"/>
      <c r="Z587" s="190"/>
      <c r="AA587" s="58"/>
      <c r="AB587" s="58"/>
      <c r="AC587" s="189"/>
      <c r="AD587" s="259"/>
      <c r="AE587" s="259"/>
      <c r="AF587" s="58"/>
      <c r="AG587" s="30"/>
      <c r="AH587" s="58"/>
      <c r="AI587" s="30"/>
      <c r="AJ587" s="185"/>
      <c r="AK587" s="208"/>
      <c r="AL587" s="291"/>
      <c r="AM587" s="124" t="str">
        <f t="shared" si="49"/>
        <v/>
      </c>
      <c r="AN587" s="125" t="str">
        <f t="shared" si="50"/>
        <v/>
      </c>
      <c r="AO587" s="125" t="str">
        <f t="shared" si="51"/>
        <v/>
      </c>
      <c r="AP587" s="125" t="str">
        <f t="shared" si="52"/>
        <v/>
      </c>
      <c r="AQ587" s="126" t="str">
        <f t="shared" si="53"/>
        <v/>
      </c>
      <c r="AR587" s="39"/>
      <c r="AS587" s="234"/>
      <c r="AT587" s="39"/>
    </row>
    <row r="588" spans="2:46" ht="13.5" customHeight="1" x14ac:dyDescent="0.15">
      <c r="B588" s="289" t="s">
        <v>183</v>
      </c>
      <c r="C588" s="27" t="s">
        <v>34</v>
      </c>
      <c r="D588" s="41"/>
      <c r="E588" s="57"/>
      <c r="F588" s="98"/>
      <c r="G588" s="98"/>
      <c r="H588" s="98"/>
      <c r="I588" s="62"/>
      <c r="J588" s="62"/>
      <c r="K588" s="63"/>
      <c r="L588" s="258"/>
      <c r="M588" s="258"/>
      <c r="N588" s="57"/>
      <c r="O588" s="28"/>
      <c r="P588" s="57"/>
      <c r="Q588" s="28"/>
      <c r="R588" s="133"/>
      <c r="S588" s="206"/>
      <c r="T588" s="289" t="s">
        <v>183</v>
      </c>
      <c r="U588" s="27" t="s">
        <v>34</v>
      </c>
      <c r="V588" s="41"/>
      <c r="W588" s="57"/>
      <c r="X588" s="98"/>
      <c r="Y588" s="98"/>
      <c r="Z588" s="98"/>
      <c r="AA588" s="62"/>
      <c r="AB588" s="62"/>
      <c r="AC588" s="63"/>
      <c r="AD588" s="258"/>
      <c r="AE588" s="258"/>
      <c r="AF588" s="57"/>
      <c r="AG588" s="28"/>
      <c r="AH588" s="57"/>
      <c r="AI588" s="28"/>
      <c r="AJ588" s="133"/>
      <c r="AK588" s="208"/>
      <c r="AL588" s="289" t="s">
        <v>183</v>
      </c>
      <c r="AM588" s="121" t="str">
        <f t="shared" si="49"/>
        <v/>
      </c>
      <c r="AN588" s="97" t="str">
        <f t="shared" si="50"/>
        <v/>
      </c>
      <c r="AO588" s="97" t="str">
        <f t="shared" si="51"/>
        <v/>
      </c>
      <c r="AP588" s="97" t="str">
        <f t="shared" si="52"/>
        <v/>
      </c>
      <c r="AQ588" s="122" t="str">
        <f t="shared" si="53"/>
        <v/>
      </c>
      <c r="AR588" s="39"/>
      <c r="AS588" s="234"/>
      <c r="AT588" s="39"/>
    </row>
    <row r="589" spans="2:46" ht="13.5" customHeight="1" x14ac:dyDescent="0.15">
      <c r="B589" s="290"/>
      <c r="C589" s="29" t="s">
        <v>35</v>
      </c>
      <c r="D589" s="187"/>
      <c r="E589" s="58"/>
      <c r="F589" s="188"/>
      <c r="G589" s="188"/>
      <c r="H589" s="188"/>
      <c r="I589" s="64"/>
      <c r="J589" s="64"/>
      <c r="K589" s="189"/>
      <c r="L589" s="259"/>
      <c r="M589" s="259"/>
      <c r="N589" s="58"/>
      <c r="O589" s="30"/>
      <c r="P589" s="58"/>
      <c r="Q589" s="30"/>
      <c r="R589" s="134"/>
      <c r="S589" s="206"/>
      <c r="T589" s="290"/>
      <c r="U589" s="29" t="s">
        <v>35</v>
      </c>
      <c r="V589" s="187"/>
      <c r="W589" s="58"/>
      <c r="X589" s="188"/>
      <c r="Y589" s="188"/>
      <c r="Z589" s="188"/>
      <c r="AA589" s="64"/>
      <c r="AB589" s="64"/>
      <c r="AC589" s="189"/>
      <c r="AD589" s="259"/>
      <c r="AE589" s="259"/>
      <c r="AF589" s="58"/>
      <c r="AG589" s="30"/>
      <c r="AH589" s="58"/>
      <c r="AI589" s="30"/>
      <c r="AJ589" s="134"/>
      <c r="AK589" s="208"/>
      <c r="AL589" s="290"/>
      <c r="AM589" s="88" t="str">
        <f t="shared" si="49"/>
        <v/>
      </c>
      <c r="AN589" s="123" t="str">
        <f t="shared" si="50"/>
        <v/>
      </c>
      <c r="AO589" s="123" t="str">
        <f t="shared" si="51"/>
        <v/>
      </c>
      <c r="AP589" s="123" t="str">
        <f t="shared" si="52"/>
        <v/>
      </c>
      <c r="AQ589" s="89" t="str">
        <f t="shared" si="53"/>
        <v/>
      </c>
      <c r="AR589" s="39"/>
      <c r="AS589" s="234"/>
      <c r="AT589" s="39"/>
    </row>
    <row r="590" spans="2:46" ht="13.5" customHeight="1" x14ac:dyDescent="0.15">
      <c r="B590" s="290"/>
      <c r="C590" s="29" t="s">
        <v>36</v>
      </c>
      <c r="D590" s="187"/>
      <c r="E590" s="58"/>
      <c r="F590" s="188"/>
      <c r="G590" s="188"/>
      <c r="H590" s="188"/>
      <c r="I590" s="64"/>
      <c r="J590" s="64"/>
      <c r="K590" s="189"/>
      <c r="L590" s="259"/>
      <c r="M590" s="259"/>
      <c r="N590" s="58"/>
      <c r="O590" s="30"/>
      <c r="P590" s="58"/>
      <c r="Q590" s="30"/>
      <c r="R590" s="134"/>
      <c r="S590" s="206"/>
      <c r="T590" s="290"/>
      <c r="U590" s="29" t="s">
        <v>36</v>
      </c>
      <c r="V590" s="187"/>
      <c r="W590" s="58"/>
      <c r="X590" s="188"/>
      <c r="Y590" s="188"/>
      <c r="Z590" s="188"/>
      <c r="AA590" s="64"/>
      <c r="AB590" s="64"/>
      <c r="AC590" s="189"/>
      <c r="AD590" s="259"/>
      <c r="AE590" s="259"/>
      <c r="AF590" s="58"/>
      <c r="AG590" s="30"/>
      <c r="AH590" s="58"/>
      <c r="AI590" s="30"/>
      <c r="AJ590" s="134"/>
      <c r="AK590" s="208"/>
      <c r="AL590" s="290"/>
      <c r="AM590" s="88" t="str">
        <f t="shared" si="49"/>
        <v/>
      </c>
      <c r="AN590" s="123" t="str">
        <f t="shared" si="50"/>
        <v/>
      </c>
      <c r="AO590" s="123" t="str">
        <f t="shared" si="51"/>
        <v/>
      </c>
      <c r="AP590" s="123" t="str">
        <f t="shared" si="52"/>
        <v/>
      </c>
      <c r="AQ590" s="89" t="str">
        <f t="shared" si="53"/>
        <v/>
      </c>
      <c r="AR590" s="39"/>
      <c r="AS590" s="234"/>
      <c r="AT590" s="39"/>
    </row>
    <row r="591" spans="2:46" ht="13.5" customHeight="1" x14ac:dyDescent="0.15">
      <c r="B591" s="290"/>
      <c r="C591" s="29" t="s">
        <v>38</v>
      </c>
      <c r="D591" s="187"/>
      <c r="E591" s="58"/>
      <c r="F591" s="188"/>
      <c r="G591" s="188"/>
      <c r="H591" s="188"/>
      <c r="I591" s="64"/>
      <c r="J591" s="64"/>
      <c r="K591" s="189"/>
      <c r="L591" s="259"/>
      <c r="M591" s="259"/>
      <c r="N591" s="58"/>
      <c r="O591" s="30"/>
      <c r="P591" s="58"/>
      <c r="Q591" s="30"/>
      <c r="R591" s="134"/>
      <c r="S591" s="206"/>
      <c r="T591" s="290"/>
      <c r="U591" s="29" t="s">
        <v>38</v>
      </c>
      <c r="V591" s="187"/>
      <c r="W591" s="58"/>
      <c r="X591" s="188"/>
      <c r="Y591" s="188"/>
      <c r="Z591" s="188"/>
      <c r="AA591" s="64"/>
      <c r="AB591" s="64"/>
      <c r="AC591" s="189"/>
      <c r="AD591" s="259"/>
      <c r="AE591" s="259"/>
      <c r="AF591" s="58"/>
      <c r="AG591" s="30"/>
      <c r="AH591" s="58"/>
      <c r="AI591" s="30"/>
      <c r="AJ591" s="134"/>
      <c r="AK591" s="208"/>
      <c r="AL591" s="290"/>
      <c r="AM591" s="88" t="str">
        <f t="shared" si="49"/>
        <v/>
      </c>
      <c r="AN591" s="123" t="str">
        <f t="shared" si="50"/>
        <v/>
      </c>
      <c r="AO591" s="123" t="str">
        <f t="shared" si="51"/>
        <v/>
      </c>
      <c r="AP591" s="123" t="str">
        <f t="shared" si="52"/>
        <v/>
      </c>
      <c r="AQ591" s="89" t="str">
        <f t="shared" si="53"/>
        <v/>
      </c>
      <c r="AR591" s="39"/>
      <c r="AS591" s="234"/>
      <c r="AT591" s="39"/>
    </row>
    <row r="592" spans="2:46" ht="13.5" customHeight="1" thickBot="1" x14ac:dyDescent="0.2">
      <c r="B592" s="291"/>
      <c r="C592" s="29"/>
      <c r="D592" s="187"/>
      <c r="E592" s="58"/>
      <c r="F592" s="190"/>
      <c r="G592" s="190"/>
      <c r="H592" s="190"/>
      <c r="I592" s="58"/>
      <c r="J592" s="58"/>
      <c r="K592" s="189"/>
      <c r="L592" s="259"/>
      <c r="M592" s="259"/>
      <c r="N592" s="58"/>
      <c r="O592" s="30"/>
      <c r="P592" s="58"/>
      <c r="Q592" s="30"/>
      <c r="R592" s="185"/>
      <c r="S592" s="206"/>
      <c r="T592" s="291"/>
      <c r="U592" s="29"/>
      <c r="V592" s="187"/>
      <c r="W592" s="58"/>
      <c r="X592" s="190"/>
      <c r="Y592" s="190"/>
      <c r="Z592" s="190"/>
      <c r="AA592" s="58"/>
      <c r="AB592" s="58"/>
      <c r="AC592" s="189"/>
      <c r="AD592" s="259"/>
      <c r="AE592" s="259"/>
      <c r="AF592" s="58"/>
      <c r="AG592" s="30"/>
      <c r="AH592" s="58"/>
      <c r="AI592" s="30"/>
      <c r="AJ592" s="185"/>
      <c r="AK592" s="208"/>
      <c r="AL592" s="291"/>
      <c r="AM592" s="124" t="str">
        <f t="shared" si="49"/>
        <v/>
      </c>
      <c r="AN592" s="125" t="str">
        <f t="shared" si="50"/>
        <v/>
      </c>
      <c r="AO592" s="125" t="str">
        <f t="shared" si="51"/>
        <v/>
      </c>
      <c r="AP592" s="125" t="str">
        <f t="shared" si="52"/>
        <v/>
      </c>
      <c r="AQ592" s="126" t="str">
        <f t="shared" si="53"/>
        <v/>
      </c>
      <c r="AR592" s="39"/>
      <c r="AS592" s="234"/>
      <c r="AT592" s="39"/>
    </row>
    <row r="593" spans="2:46" ht="13.5" customHeight="1" x14ac:dyDescent="0.15">
      <c r="B593" s="289" t="s">
        <v>184</v>
      </c>
      <c r="C593" s="27" t="s">
        <v>34</v>
      </c>
      <c r="D593" s="41"/>
      <c r="E593" s="57"/>
      <c r="F593" s="98"/>
      <c r="G593" s="98"/>
      <c r="H593" s="98"/>
      <c r="I593" s="62"/>
      <c r="J593" s="62"/>
      <c r="K593" s="63"/>
      <c r="L593" s="258"/>
      <c r="M593" s="258"/>
      <c r="N593" s="57"/>
      <c r="O593" s="28"/>
      <c r="P593" s="57"/>
      <c r="Q593" s="28"/>
      <c r="R593" s="133"/>
      <c r="S593" s="206"/>
      <c r="T593" s="289" t="s">
        <v>184</v>
      </c>
      <c r="U593" s="27" t="s">
        <v>34</v>
      </c>
      <c r="V593" s="41"/>
      <c r="W593" s="57"/>
      <c r="X593" s="98"/>
      <c r="Y593" s="98"/>
      <c r="Z593" s="98"/>
      <c r="AA593" s="62"/>
      <c r="AB593" s="62"/>
      <c r="AC593" s="63"/>
      <c r="AD593" s="258"/>
      <c r="AE593" s="258"/>
      <c r="AF593" s="57"/>
      <c r="AG593" s="28"/>
      <c r="AH593" s="57"/>
      <c r="AI593" s="28"/>
      <c r="AJ593" s="133"/>
      <c r="AK593" s="208"/>
      <c r="AL593" s="289" t="s">
        <v>184</v>
      </c>
      <c r="AM593" s="121" t="str">
        <f t="shared" si="49"/>
        <v/>
      </c>
      <c r="AN593" s="97" t="str">
        <f t="shared" si="50"/>
        <v/>
      </c>
      <c r="AO593" s="97" t="str">
        <f t="shared" si="51"/>
        <v/>
      </c>
      <c r="AP593" s="97" t="str">
        <f t="shared" si="52"/>
        <v/>
      </c>
      <c r="AQ593" s="122" t="str">
        <f t="shared" si="53"/>
        <v/>
      </c>
      <c r="AR593" s="39"/>
      <c r="AS593" s="234"/>
      <c r="AT593" s="39"/>
    </row>
    <row r="594" spans="2:46" ht="13.5" customHeight="1" x14ac:dyDescent="0.15">
      <c r="B594" s="290"/>
      <c r="C594" s="29" t="s">
        <v>35</v>
      </c>
      <c r="D594" s="187"/>
      <c r="E594" s="58"/>
      <c r="F594" s="188"/>
      <c r="G594" s="188"/>
      <c r="H594" s="188"/>
      <c r="I594" s="64"/>
      <c r="J594" s="64"/>
      <c r="K594" s="189"/>
      <c r="L594" s="259"/>
      <c r="M594" s="259"/>
      <c r="N594" s="58"/>
      <c r="O594" s="30"/>
      <c r="P594" s="58"/>
      <c r="Q594" s="30"/>
      <c r="R594" s="134"/>
      <c r="S594" s="206"/>
      <c r="T594" s="290"/>
      <c r="U594" s="29" t="s">
        <v>35</v>
      </c>
      <c r="V594" s="187"/>
      <c r="W594" s="58"/>
      <c r="X594" s="188"/>
      <c r="Y594" s="188"/>
      <c r="Z594" s="188"/>
      <c r="AA594" s="64"/>
      <c r="AB594" s="64"/>
      <c r="AC594" s="189"/>
      <c r="AD594" s="259"/>
      <c r="AE594" s="259"/>
      <c r="AF594" s="58"/>
      <c r="AG594" s="30"/>
      <c r="AH594" s="58"/>
      <c r="AI594" s="30"/>
      <c r="AJ594" s="134"/>
      <c r="AK594" s="208"/>
      <c r="AL594" s="290"/>
      <c r="AM594" s="88" t="str">
        <f t="shared" si="49"/>
        <v/>
      </c>
      <c r="AN594" s="123" t="str">
        <f t="shared" si="50"/>
        <v/>
      </c>
      <c r="AO594" s="123" t="str">
        <f t="shared" si="51"/>
        <v/>
      </c>
      <c r="AP594" s="123" t="str">
        <f t="shared" si="52"/>
        <v/>
      </c>
      <c r="AQ594" s="89" t="str">
        <f t="shared" si="53"/>
        <v/>
      </c>
      <c r="AR594" s="39"/>
      <c r="AS594" s="234"/>
      <c r="AT594" s="39"/>
    </row>
    <row r="595" spans="2:46" ht="13.5" customHeight="1" x14ac:dyDescent="0.15">
      <c r="B595" s="290"/>
      <c r="C595" s="29" t="s">
        <v>36</v>
      </c>
      <c r="D595" s="187"/>
      <c r="E595" s="58"/>
      <c r="F595" s="188"/>
      <c r="G595" s="188"/>
      <c r="H595" s="188"/>
      <c r="I595" s="64"/>
      <c r="J595" s="64"/>
      <c r="K595" s="189"/>
      <c r="L595" s="259"/>
      <c r="M595" s="259"/>
      <c r="N595" s="58"/>
      <c r="O595" s="30"/>
      <c r="P595" s="58"/>
      <c r="Q595" s="30"/>
      <c r="R595" s="134"/>
      <c r="S595" s="206"/>
      <c r="T595" s="290"/>
      <c r="U595" s="29" t="s">
        <v>36</v>
      </c>
      <c r="V595" s="187"/>
      <c r="W595" s="58"/>
      <c r="X595" s="188"/>
      <c r="Y595" s="188"/>
      <c r="Z595" s="188"/>
      <c r="AA595" s="64"/>
      <c r="AB595" s="64"/>
      <c r="AC595" s="189"/>
      <c r="AD595" s="259"/>
      <c r="AE595" s="259"/>
      <c r="AF595" s="58"/>
      <c r="AG595" s="30"/>
      <c r="AH595" s="58"/>
      <c r="AI595" s="30"/>
      <c r="AJ595" s="134"/>
      <c r="AK595" s="208"/>
      <c r="AL595" s="290"/>
      <c r="AM595" s="88" t="str">
        <f t="shared" si="49"/>
        <v/>
      </c>
      <c r="AN595" s="123" t="str">
        <f t="shared" si="50"/>
        <v/>
      </c>
      <c r="AO595" s="123" t="str">
        <f t="shared" si="51"/>
        <v/>
      </c>
      <c r="AP595" s="123" t="str">
        <f t="shared" si="52"/>
        <v/>
      </c>
      <c r="AQ595" s="89" t="str">
        <f t="shared" si="53"/>
        <v/>
      </c>
      <c r="AR595" s="39"/>
      <c r="AS595" s="234"/>
      <c r="AT595" s="39"/>
    </row>
    <row r="596" spans="2:46" ht="13.5" customHeight="1" x14ac:dyDescent="0.15">
      <c r="B596" s="290"/>
      <c r="C596" s="29" t="s">
        <v>38</v>
      </c>
      <c r="D596" s="187"/>
      <c r="E596" s="58"/>
      <c r="F596" s="188"/>
      <c r="G596" s="188"/>
      <c r="H596" s="188"/>
      <c r="I596" s="64"/>
      <c r="J596" s="64"/>
      <c r="K596" s="189"/>
      <c r="L596" s="259"/>
      <c r="M596" s="259"/>
      <c r="N596" s="58"/>
      <c r="O596" s="30"/>
      <c r="P596" s="58"/>
      <c r="Q596" s="30"/>
      <c r="R596" s="134"/>
      <c r="S596" s="206"/>
      <c r="T596" s="290"/>
      <c r="U596" s="29" t="s">
        <v>38</v>
      </c>
      <c r="V596" s="187"/>
      <c r="W596" s="58"/>
      <c r="X596" s="188"/>
      <c r="Y596" s="188"/>
      <c r="Z596" s="188"/>
      <c r="AA596" s="64"/>
      <c r="AB596" s="64"/>
      <c r="AC596" s="189"/>
      <c r="AD596" s="259"/>
      <c r="AE596" s="259"/>
      <c r="AF596" s="58"/>
      <c r="AG596" s="30"/>
      <c r="AH596" s="58"/>
      <c r="AI596" s="30"/>
      <c r="AJ596" s="134"/>
      <c r="AK596" s="208"/>
      <c r="AL596" s="290"/>
      <c r="AM596" s="88" t="str">
        <f t="shared" si="49"/>
        <v/>
      </c>
      <c r="AN596" s="123" t="str">
        <f t="shared" si="50"/>
        <v/>
      </c>
      <c r="AO596" s="123" t="str">
        <f t="shared" si="51"/>
        <v/>
      </c>
      <c r="AP596" s="123" t="str">
        <f t="shared" si="52"/>
        <v/>
      </c>
      <c r="AQ596" s="89" t="str">
        <f t="shared" si="53"/>
        <v/>
      </c>
      <c r="AR596" s="39"/>
      <c r="AS596" s="234"/>
      <c r="AT596" s="39"/>
    </row>
    <row r="597" spans="2:46" ht="13.5" customHeight="1" thickBot="1" x14ac:dyDescent="0.2">
      <c r="B597" s="291"/>
      <c r="C597" s="29"/>
      <c r="D597" s="187"/>
      <c r="E597" s="58"/>
      <c r="F597" s="190"/>
      <c r="G597" s="190"/>
      <c r="H597" s="190"/>
      <c r="I597" s="58"/>
      <c r="J597" s="58"/>
      <c r="K597" s="189"/>
      <c r="L597" s="259"/>
      <c r="M597" s="259"/>
      <c r="N597" s="58"/>
      <c r="O597" s="30"/>
      <c r="P597" s="58"/>
      <c r="Q597" s="30"/>
      <c r="R597" s="185"/>
      <c r="S597" s="206"/>
      <c r="T597" s="291"/>
      <c r="U597" s="29"/>
      <c r="V597" s="187"/>
      <c r="W597" s="58"/>
      <c r="X597" s="190"/>
      <c r="Y597" s="190"/>
      <c r="Z597" s="190"/>
      <c r="AA597" s="58"/>
      <c r="AB597" s="58"/>
      <c r="AC597" s="189"/>
      <c r="AD597" s="259"/>
      <c r="AE597" s="259"/>
      <c r="AF597" s="58"/>
      <c r="AG597" s="30"/>
      <c r="AH597" s="58"/>
      <c r="AI597" s="30"/>
      <c r="AJ597" s="185"/>
      <c r="AK597" s="208"/>
      <c r="AL597" s="291"/>
      <c r="AM597" s="124" t="str">
        <f t="shared" si="49"/>
        <v/>
      </c>
      <c r="AN597" s="125" t="str">
        <f t="shared" si="50"/>
        <v/>
      </c>
      <c r="AO597" s="125" t="str">
        <f t="shared" si="51"/>
        <v/>
      </c>
      <c r="AP597" s="125" t="str">
        <f t="shared" si="52"/>
        <v/>
      </c>
      <c r="AQ597" s="126" t="str">
        <f t="shared" si="53"/>
        <v/>
      </c>
      <c r="AR597" s="39"/>
      <c r="AS597" s="234"/>
      <c r="AT597" s="39"/>
    </row>
    <row r="598" spans="2:46" ht="13.5" customHeight="1" x14ac:dyDescent="0.15">
      <c r="B598" s="289" t="s">
        <v>185</v>
      </c>
      <c r="C598" s="27" t="s">
        <v>34</v>
      </c>
      <c r="D598" s="41"/>
      <c r="E598" s="57"/>
      <c r="F598" s="98"/>
      <c r="G598" s="98"/>
      <c r="H598" s="98"/>
      <c r="I598" s="62"/>
      <c r="J598" s="62"/>
      <c r="K598" s="63"/>
      <c r="L598" s="258"/>
      <c r="M598" s="258"/>
      <c r="N598" s="57"/>
      <c r="O598" s="28"/>
      <c r="P598" s="57"/>
      <c r="Q598" s="28"/>
      <c r="R598" s="133"/>
      <c r="S598" s="206"/>
      <c r="T598" s="289" t="s">
        <v>185</v>
      </c>
      <c r="U598" s="27" t="s">
        <v>34</v>
      </c>
      <c r="V598" s="41"/>
      <c r="W598" s="57"/>
      <c r="X598" s="98"/>
      <c r="Y598" s="98"/>
      <c r="Z598" s="98"/>
      <c r="AA598" s="62"/>
      <c r="AB598" s="62"/>
      <c r="AC598" s="63"/>
      <c r="AD598" s="258"/>
      <c r="AE598" s="258"/>
      <c r="AF598" s="57"/>
      <c r="AG598" s="28"/>
      <c r="AH598" s="57"/>
      <c r="AI598" s="28"/>
      <c r="AJ598" s="133"/>
      <c r="AK598" s="208"/>
      <c r="AL598" s="289" t="s">
        <v>185</v>
      </c>
      <c r="AM598" s="121" t="str">
        <f t="shared" si="49"/>
        <v/>
      </c>
      <c r="AN598" s="97" t="str">
        <f t="shared" si="50"/>
        <v/>
      </c>
      <c r="AO598" s="97" t="str">
        <f t="shared" si="51"/>
        <v/>
      </c>
      <c r="AP598" s="97" t="str">
        <f t="shared" si="52"/>
        <v/>
      </c>
      <c r="AQ598" s="122" t="str">
        <f t="shared" si="53"/>
        <v/>
      </c>
      <c r="AR598" s="39"/>
      <c r="AS598" s="234"/>
      <c r="AT598" s="39"/>
    </row>
    <row r="599" spans="2:46" ht="13.5" customHeight="1" x14ac:dyDescent="0.15">
      <c r="B599" s="290"/>
      <c r="C599" s="29" t="s">
        <v>35</v>
      </c>
      <c r="D599" s="187"/>
      <c r="E599" s="58"/>
      <c r="F599" s="188"/>
      <c r="G599" s="188"/>
      <c r="H599" s="188"/>
      <c r="I599" s="64"/>
      <c r="J599" s="64"/>
      <c r="K599" s="189"/>
      <c r="L599" s="259"/>
      <c r="M599" s="259"/>
      <c r="N599" s="58"/>
      <c r="O599" s="30"/>
      <c r="P599" s="58"/>
      <c r="Q599" s="30"/>
      <c r="R599" s="134"/>
      <c r="S599" s="206"/>
      <c r="T599" s="290"/>
      <c r="U599" s="29" t="s">
        <v>35</v>
      </c>
      <c r="V599" s="187"/>
      <c r="W599" s="58"/>
      <c r="X599" s="188"/>
      <c r="Y599" s="188"/>
      <c r="Z599" s="188"/>
      <c r="AA599" s="64"/>
      <c r="AB599" s="64"/>
      <c r="AC599" s="189"/>
      <c r="AD599" s="259"/>
      <c r="AE599" s="259"/>
      <c r="AF599" s="58"/>
      <c r="AG599" s="30"/>
      <c r="AH599" s="58"/>
      <c r="AI599" s="30"/>
      <c r="AJ599" s="134"/>
      <c r="AK599" s="208"/>
      <c r="AL599" s="290"/>
      <c r="AM599" s="88" t="str">
        <f t="shared" si="49"/>
        <v/>
      </c>
      <c r="AN599" s="123" t="str">
        <f t="shared" si="50"/>
        <v/>
      </c>
      <c r="AO599" s="123" t="str">
        <f t="shared" si="51"/>
        <v/>
      </c>
      <c r="AP599" s="123" t="str">
        <f t="shared" si="52"/>
        <v/>
      </c>
      <c r="AQ599" s="89" t="str">
        <f t="shared" si="53"/>
        <v/>
      </c>
      <c r="AR599" s="39"/>
      <c r="AS599" s="234"/>
      <c r="AT599" s="39"/>
    </row>
    <row r="600" spans="2:46" ht="13.5" customHeight="1" x14ac:dyDescent="0.15">
      <c r="B600" s="290"/>
      <c r="C600" s="29" t="s">
        <v>36</v>
      </c>
      <c r="D600" s="187"/>
      <c r="E600" s="58"/>
      <c r="F600" s="188"/>
      <c r="G600" s="188"/>
      <c r="H600" s="188"/>
      <c r="I600" s="64"/>
      <c r="J600" s="64"/>
      <c r="K600" s="189"/>
      <c r="L600" s="259"/>
      <c r="M600" s="259"/>
      <c r="N600" s="58"/>
      <c r="O600" s="30"/>
      <c r="P600" s="58"/>
      <c r="Q600" s="30"/>
      <c r="R600" s="134"/>
      <c r="S600" s="206"/>
      <c r="T600" s="290"/>
      <c r="U600" s="29" t="s">
        <v>36</v>
      </c>
      <c r="V600" s="187"/>
      <c r="W600" s="58"/>
      <c r="X600" s="188"/>
      <c r="Y600" s="188"/>
      <c r="Z600" s="188"/>
      <c r="AA600" s="64"/>
      <c r="AB600" s="64"/>
      <c r="AC600" s="189"/>
      <c r="AD600" s="259"/>
      <c r="AE600" s="259"/>
      <c r="AF600" s="58"/>
      <c r="AG600" s="30"/>
      <c r="AH600" s="58"/>
      <c r="AI600" s="30"/>
      <c r="AJ600" s="134"/>
      <c r="AK600" s="208"/>
      <c r="AL600" s="290"/>
      <c r="AM600" s="88" t="str">
        <f t="shared" si="49"/>
        <v/>
      </c>
      <c r="AN600" s="123" t="str">
        <f t="shared" si="50"/>
        <v/>
      </c>
      <c r="AO600" s="123" t="str">
        <f t="shared" si="51"/>
        <v/>
      </c>
      <c r="AP600" s="123" t="str">
        <f t="shared" si="52"/>
        <v/>
      </c>
      <c r="AQ600" s="89" t="str">
        <f t="shared" si="53"/>
        <v/>
      </c>
      <c r="AR600" s="39"/>
      <c r="AS600" s="234"/>
      <c r="AT600" s="39"/>
    </row>
    <row r="601" spans="2:46" ht="13.5" customHeight="1" x14ac:dyDescent="0.15">
      <c r="B601" s="290"/>
      <c r="C601" s="29" t="s">
        <v>38</v>
      </c>
      <c r="D601" s="187"/>
      <c r="E601" s="58"/>
      <c r="F601" s="188"/>
      <c r="G601" s="188"/>
      <c r="H601" s="188"/>
      <c r="I601" s="64"/>
      <c r="J601" s="64"/>
      <c r="K601" s="189"/>
      <c r="L601" s="259"/>
      <c r="M601" s="259"/>
      <c r="N601" s="58"/>
      <c r="O601" s="30"/>
      <c r="P601" s="58"/>
      <c r="Q601" s="30"/>
      <c r="R601" s="134"/>
      <c r="S601" s="206"/>
      <c r="T601" s="290"/>
      <c r="U601" s="29" t="s">
        <v>38</v>
      </c>
      <c r="V601" s="187"/>
      <c r="W601" s="58"/>
      <c r="X601" s="188"/>
      <c r="Y601" s="188"/>
      <c r="Z601" s="188"/>
      <c r="AA601" s="64"/>
      <c r="AB601" s="64"/>
      <c r="AC601" s="189"/>
      <c r="AD601" s="259"/>
      <c r="AE601" s="259"/>
      <c r="AF601" s="58"/>
      <c r="AG601" s="30"/>
      <c r="AH601" s="58"/>
      <c r="AI601" s="30"/>
      <c r="AJ601" s="134"/>
      <c r="AK601" s="208"/>
      <c r="AL601" s="290"/>
      <c r="AM601" s="88" t="str">
        <f t="shared" si="49"/>
        <v/>
      </c>
      <c r="AN601" s="123" t="str">
        <f t="shared" si="50"/>
        <v/>
      </c>
      <c r="AO601" s="123" t="str">
        <f t="shared" si="51"/>
        <v/>
      </c>
      <c r="AP601" s="123" t="str">
        <f t="shared" si="52"/>
        <v/>
      </c>
      <c r="AQ601" s="89" t="str">
        <f t="shared" si="53"/>
        <v/>
      </c>
      <c r="AR601" s="39"/>
      <c r="AS601" s="234"/>
      <c r="AT601" s="39"/>
    </row>
    <row r="602" spans="2:46" ht="13.5" customHeight="1" thickBot="1" x14ac:dyDescent="0.2">
      <c r="B602" s="291"/>
      <c r="C602" s="29"/>
      <c r="D602" s="187"/>
      <c r="E602" s="58"/>
      <c r="F602" s="190"/>
      <c r="G602" s="190"/>
      <c r="H602" s="190"/>
      <c r="I602" s="58"/>
      <c r="J602" s="58"/>
      <c r="K602" s="189"/>
      <c r="L602" s="259"/>
      <c r="M602" s="259"/>
      <c r="N602" s="58"/>
      <c r="O602" s="30"/>
      <c r="P602" s="58"/>
      <c r="Q602" s="30"/>
      <c r="R602" s="185"/>
      <c r="S602" s="206"/>
      <c r="T602" s="291"/>
      <c r="U602" s="29"/>
      <c r="V602" s="187"/>
      <c r="W602" s="58"/>
      <c r="X602" s="190"/>
      <c r="Y602" s="190"/>
      <c r="Z602" s="190"/>
      <c r="AA602" s="58"/>
      <c r="AB602" s="58"/>
      <c r="AC602" s="189"/>
      <c r="AD602" s="259"/>
      <c r="AE602" s="259"/>
      <c r="AF602" s="58"/>
      <c r="AG602" s="30"/>
      <c r="AH602" s="58"/>
      <c r="AI602" s="30"/>
      <c r="AJ602" s="185"/>
      <c r="AK602" s="208"/>
      <c r="AL602" s="291"/>
      <c r="AM602" s="124" t="str">
        <f t="shared" si="49"/>
        <v/>
      </c>
      <c r="AN602" s="125" t="str">
        <f t="shared" si="50"/>
        <v/>
      </c>
      <c r="AO602" s="125" t="str">
        <f t="shared" si="51"/>
        <v/>
      </c>
      <c r="AP602" s="125" t="str">
        <f t="shared" si="52"/>
        <v/>
      </c>
      <c r="AQ602" s="126" t="str">
        <f t="shared" si="53"/>
        <v/>
      </c>
      <c r="AR602" s="39"/>
      <c r="AS602" s="234"/>
      <c r="AT602" s="39"/>
    </row>
    <row r="603" spans="2:46" ht="13.5" customHeight="1" x14ac:dyDescent="0.15">
      <c r="B603" s="289" t="s">
        <v>186</v>
      </c>
      <c r="C603" s="27" t="s">
        <v>34</v>
      </c>
      <c r="D603" s="41"/>
      <c r="E603" s="57"/>
      <c r="F603" s="98"/>
      <c r="G603" s="98"/>
      <c r="H603" s="98"/>
      <c r="I603" s="62"/>
      <c r="J603" s="62"/>
      <c r="K603" s="63"/>
      <c r="L603" s="258"/>
      <c r="M603" s="258"/>
      <c r="N603" s="57"/>
      <c r="O603" s="28"/>
      <c r="P603" s="57"/>
      <c r="Q603" s="28"/>
      <c r="R603" s="133"/>
      <c r="S603" s="206"/>
      <c r="T603" s="289" t="s">
        <v>186</v>
      </c>
      <c r="U603" s="27" t="s">
        <v>34</v>
      </c>
      <c r="V603" s="41"/>
      <c r="W603" s="57"/>
      <c r="X603" s="98"/>
      <c r="Y603" s="98"/>
      <c r="Z603" s="98"/>
      <c r="AA603" s="62"/>
      <c r="AB603" s="62"/>
      <c r="AC603" s="63"/>
      <c r="AD603" s="258"/>
      <c r="AE603" s="258"/>
      <c r="AF603" s="57"/>
      <c r="AG603" s="28"/>
      <c r="AH603" s="57"/>
      <c r="AI603" s="28"/>
      <c r="AJ603" s="133"/>
      <c r="AK603" s="208"/>
      <c r="AL603" s="289" t="s">
        <v>186</v>
      </c>
      <c r="AM603" s="121" t="str">
        <f t="shared" si="49"/>
        <v/>
      </c>
      <c r="AN603" s="97" t="str">
        <f t="shared" si="50"/>
        <v/>
      </c>
      <c r="AO603" s="97" t="str">
        <f t="shared" si="51"/>
        <v/>
      </c>
      <c r="AP603" s="97" t="str">
        <f t="shared" si="52"/>
        <v/>
      </c>
      <c r="AQ603" s="122" t="str">
        <f t="shared" si="53"/>
        <v/>
      </c>
      <c r="AR603" s="39"/>
      <c r="AS603" s="234"/>
      <c r="AT603" s="39"/>
    </row>
    <row r="604" spans="2:46" ht="13.5" customHeight="1" x14ac:dyDescent="0.15">
      <c r="B604" s="290"/>
      <c r="C604" s="29" t="s">
        <v>35</v>
      </c>
      <c r="D604" s="187"/>
      <c r="E604" s="58"/>
      <c r="F604" s="188"/>
      <c r="G604" s="188"/>
      <c r="H604" s="188"/>
      <c r="I604" s="64"/>
      <c r="J604" s="64"/>
      <c r="K604" s="189"/>
      <c r="L604" s="259"/>
      <c r="M604" s="259"/>
      <c r="N604" s="58"/>
      <c r="O604" s="30"/>
      <c r="P604" s="58"/>
      <c r="Q604" s="30"/>
      <c r="R604" s="134"/>
      <c r="S604" s="206"/>
      <c r="T604" s="290"/>
      <c r="U604" s="29" t="s">
        <v>35</v>
      </c>
      <c r="V604" s="187"/>
      <c r="W604" s="58"/>
      <c r="X604" s="188"/>
      <c r="Y604" s="188"/>
      <c r="Z604" s="188"/>
      <c r="AA604" s="64"/>
      <c r="AB604" s="64"/>
      <c r="AC604" s="189"/>
      <c r="AD604" s="259"/>
      <c r="AE604" s="259"/>
      <c r="AF604" s="58"/>
      <c r="AG604" s="30"/>
      <c r="AH604" s="58"/>
      <c r="AI604" s="30"/>
      <c r="AJ604" s="134"/>
      <c r="AK604" s="208"/>
      <c r="AL604" s="290"/>
      <c r="AM604" s="88" t="str">
        <f t="shared" si="49"/>
        <v/>
      </c>
      <c r="AN604" s="123" t="str">
        <f t="shared" si="50"/>
        <v/>
      </c>
      <c r="AO604" s="123" t="str">
        <f t="shared" si="51"/>
        <v/>
      </c>
      <c r="AP604" s="123" t="str">
        <f t="shared" si="52"/>
        <v/>
      </c>
      <c r="AQ604" s="89" t="str">
        <f t="shared" si="53"/>
        <v/>
      </c>
      <c r="AR604" s="39"/>
      <c r="AS604" s="234"/>
      <c r="AT604" s="39"/>
    </row>
    <row r="605" spans="2:46" ht="13.5" customHeight="1" x14ac:dyDescent="0.15">
      <c r="B605" s="290"/>
      <c r="C605" s="29" t="s">
        <v>36</v>
      </c>
      <c r="D605" s="187"/>
      <c r="E605" s="58"/>
      <c r="F605" s="188"/>
      <c r="G605" s="188"/>
      <c r="H605" s="188"/>
      <c r="I605" s="64"/>
      <c r="J605" s="64"/>
      <c r="K605" s="189"/>
      <c r="L605" s="259"/>
      <c r="M605" s="259"/>
      <c r="N605" s="58"/>
      <c r="O605" s="30"/>
      <c r="P605" s="58"/>
      <c r="Q605" s="30"/>
      <c r="R605" s="134"/>
      <c r="S605" s="206"/>
      <c r="T605" s="290"/>
      <c r="U605" s="29" t="s">
        <v>36</v>
      </c>
      <c r="V605" s="187"/>
      <c r="W605" s="58"/>
      <c r="X605" s="188"/>
      <c r="Y605" s="188"/>
      <c r="Z605" s="188"/>
      <c r="AA605" s="64"/>
      <c r="AB605" s="64"/>
      <c r="AC605" s="189"/>
      <c r="AD605" s="259"/>
      <c r="AE605" s="259"/>
      <c r="AF605" s="58"/>
      <c r="AG605" s="30"/>
      <c r="AH605" s="58"/>
      <c r="AI605" s="30"/>
      <c r="AJ605" s="134"/>
      <c r="AK605" s="208"/>
      <c r="AL605" s="290"/>
      <c r="AM605" s="88" t="str">
        <f t="shared" si="49"/>
        <v/>
      </c>
      <c r="AN605" s="123" t="str">
        <f t="shared" si="50"/>
        <v/>
      </c>
      <c r="AO605" s="123" t="str">
        <f t="shared" si="51"/>
        <v/>
      </c>
      <c r="AP605" s="123" t="str">
        <f t="shared" si="52"/>
        <v/>
      </c>
      <c r="AQ605" s="89" t="str">
        <f t="shared" si="53"/>
        <v/>
      </c>
      <c r="AR605" s="39"/>
      <c r="AS605" s="234"/>
      <c r="AT605" s="39"/>
    </row>
    <row r="606" spans="2:46" ht="13.5" customHeight="1" x14ac:dyDescent="0.15">
      <c r="B606" s="290"/>
      <c r="C606" s="29" t="s">
        <v>38</v>
      </c>
      <c r="D606" s="187"/>
      <c r="E606" s="58"/>
      <c r="F606" s="188"/>
      <c r="G606" s="188"/>
      <c r="H606" s="188"/>
      <c r="I606" s="64"/>
      <c r="J606" s="64"/>
      <c r="K606" s="189"/>
      <c r="L606" s="259"/>
      <c r="M606" s="259"/>
      <c r="N606" s="58"/>
      <c r="O606" s="30"/>
      <c r="P606" s="58"/>
      <c r="Q606" s="30"/>
      <c r="R606" s="134"/>
      <c r="S606" s="206"/>
      <c r="T606" s="290"/>
      <c r="U606" s="29" t="s">
        <v>38</v>
      </c>
      <c r="V606" s="187"/>
      <c r="W606" s="58"/>
      <c r="X606" s="188"/>
      <c r="Y606" s="188"/>
      <c r="Z606" s="188"/>
      <c r="AA606" s="64"/>
      <c r="AB606" s="64"/>
      <c r="AC606" s="189"/>
      <c r="AD606" s="259"/>
      <c r="AE606" s="259"/>
      <c r="AF606" s="58"/>
      <c r="AG606" s="30"/>
      <c r="AH606" s="58"/>
      <c r="AI606" s="30"/>
      <c r="AJ606" s="134"/>
      <c r="AK606" s="208"/>
      <c r="AL606" s="290"/>
      <c r="AM606" s="88" t="str">
        <f t="shared" si="49"/>
        <v/>
      </c>
      <c r="AN606" s="123" t="str">
        <f t="shared" si="50"/>
        <v/>
      </c>
      <c r="AO606" s="123" t="str">
        <f t="shared" si="51"/>
        <v/>
      </c>
      <c r="AP606" s="123" t="str">
        <f t="shared" si="52"/>
        <v/>
      </c>
      <c r="AQ606" s="89" t="str">
        <f t="shared" si="53"/>
        <v/>
      </c>
      <c r="AR606" s="39"/>
      <c r="AS606" s="234"/>
      <c r="AT606" s="39"/>
    </row>
    <row r="607" spans="2:46" ht="13.5" customHeight="1" thickBot="1" x14ac:dyDescent="0.2">
      <c r="B607" s="291"/>
      <c r="C607" s="29"/>
      <c r="D607" s="187"/>
      <c r="E607" s="58"/>
      <c r="F607" s="190"/>
      <c r="G607" s="190"/>
      <c r="H607" s="190"/>
      <c r="I607" s="58"/>
      <c r="J607" s="58"/>
      <c r="K607" s="189"/>
      <c r="L607" s="259"/>
      <c r="M607" s="259"/>
      <c r="N607" s="58"/>
      <c r="O607" s="30"/>
      <c r="P607" s="58"/>
      <c r="Q607" s="30"/>
      <c r="R607" s="185"/>
      <c r="S607" s="206"/>
      <c r="T607" s="291"/>
      <c r="U607" s="29"/>
      <c r="V607" s="187"/>
      <c r="W607" s="58"/>
      <c r="X607" s="190"/>
      <c r="Y607" s="190"/>
      <c r="Z607" s="190"/>
      <c r="AA607" s="58"/>
      <c r="AB607" s="58"/>
      <c r="AC607" s="189"/>
      <c r="AD607" s="259"/>
      <c r="AE607" s="259"/>
      <c r="AF607" s="58"/>
      <c r="AG607" s="30"/>
      <c r="AH607" s="58"/>
      <c r="AI607" s="30"/>
      <c r="AJ607" s="185"/>
      <c r="AK607" s="208"/>
      <c r="AL607" s="291"/>
      <c r="AM607" s="124" t="str">
        <f t="shared" si="49"/>
        <v/>
      </c>
      <c r="AN607" s="125" t="str">
        <f t="shared" si="50"/>
        <v/>
      </c>
      <c r="AO607" s="125" t="str">
        <f t="shared" si="51"/>
        <v/>
      </c>
      <c r="AP607" s="125" t="str">
        <f t="shared" si="52"/>
        <v/>
      </c>
      <c r="AQ607" s="126" t="str">
        <f t="shared" si="53"/>
        <v/>
      </c>
      <c r="AR607" s="39"/>
      <c r="AS607" s="234"/>
      <c r="AT607" s="39"/>
    </row>
    <row r="608" spans="2:46" ht="13.5" customHeight="1" x14ac:dyDescent="0.15">
      <c r="B608" s="289" t="s">
        <v>187</v>
      </c>
      <c r="C608" s="27" t="s">
        <v>34</v>
      </c>
      <c r="D608" s="41"/>
      <c r="E608" s="57"/>
      <c r="F608" s="98"/>
      <c r="G608" s="98"/>
      <c r="H608" s="98"/>
      <c r="I608" s="62"/>
      <c r="J608" s="62"/>
      <c r="K608" s="63"/>
      <c r="L608" s="258"/>
      <c r="M608" s="258"/>
      <c r="N608" s="57"/>
      <c r="O608" s="28"/>
      <c r="P608" s="57"/>
      <c r="Q608" s="28"/>
      <c r="R608" s="133"/>
      <c r="S608" s="206"/>
      <c r="T608" s="289" t="s">
        <v>187</v>
      </c>
      <c r="U608" s="27" t="s">
        <v>34</v>
      </c>
      <c r="V608" s="41"/>
      <c r="W608" s="57"/>
      <c r="X608" s="98"/>
      <c r="Y608" s="98"/>
      <c r="Z608" s="98"/>
      <c r="AA608" s="62"/>
      <c r="AB608" s="62"/>
      <c r="AC608" s="63"/>
      <c r="AD608" s="258"/>
      <c r="AE608" s="258"/>
      <c r="AF608" s="57"/>
      <c r="AG608" s="28"/>
      <c r="AH608" s="57"/>
      <c r="AI608" s="28"/>
      <c r="AJ608" s="133"/>
      <c r="AK608" s="208"/>
      <c r="AL608" s="289" t="s">
        <v>187</v>
      </c>
      <c r="AM608" s="121" t="str">
        <f t="shared" si="49"/>
        <v/>
      </c>
      <c r="AN608" s="97" t="str">
        <f t="shared" si="50"/>
        <v/>
      </c>
      <c r="AO608" s="97" t="str">
        <f t="shared" si="51"/>
        <v/>
      </c>
      <c r="AP608" s="97" t="str">
        <f t="shared" si="52"/>
        <v/>
      </c>
      <c r="AQ608" s="122" t="str">
        <f t="shared" si="53"/>
        <v/>
      </c>
      <c r="AR608" s="39"/>
      <c r="AS608" s="234"/>
      <c r="AT608" s="39"/>
    </row>
    <row r="609" spans="2:46" ht="13.5" customHeight="1" x14ac:dyDescent="0.15">
      <c r="B609" s="290"/>
      <c r="C609" s="29" t="s">
        <v>35</v>
      </c>
      <c r="D609" s="187"/>
      <c r="E609" s="58"/>
      <c r="F609" s="188"/>
      <c r="G609" s="188"/>
      <c r="H609" s="188"/>
      <c r="I609" s="64"/>
      <c r="J609" s="64"/>
      <c r="K609" s="189"/>
      <c r="L609" s="259"/>
      <c r="M609" s="259"/>
      <c r="N609" s="58"/>
      <c r="O609" s="30"/>
      <c r="P609" s="58"/>
      <c r="Q609" s="30"/>
      <c r="R609" s="134"/>
      <c r="S609" s="206"/>
      <c r="T609" s="290"/>
      <c r="U609" s="29" t="s">
        <v>35</v>
      </c>
      <c r="V609" s="187"/>
      <c r="W609" s="58"/>
      <c r="X609" s="188"/>
      <c r="Y609" s="188"/>
      <c r="Z609" s="188"/>
      <c r="AA609" s="64"/>
      <c r="AB609" s="64"/>
      <c r="AC609" s="189"/>
      <c r="AD609" s="259"/>
      <c r="AE609" s="259"/>
      <c r="AF609" s="58"/>
      <c r="AG609" s="30"/>
      <c r="AH609" s="58"/>
      <c r="AI609" s="30"/>
      <c r="AJ609" s="134"/>
      <c r="AK609" s="208"/>
      <c r="AL609" s="290"/>
      <c r="AM609" s="88" t="str">
        <f t="shared" ref="AM609:AM637" si="54">IF(OR(X609="",F609=""),"",X609-F609)</f>
        <v/>
      </c>
      <c r="AN609" s="123" t="str">
        <f t="shared" ref="AN609:AN637" si="55">IF(OR(Y609="",G609=""),"",Y609-G609)</f>
        <v/>
      </c>
      <c r="AO609" s="123" t="str">
        <f t="shared" ref="AO609:AO637" si="56">IF(OR(Z609="",H609=""),"",Z609-H609)</f>
        <v/>
      </c>
      <c r="AP609" s="123" t="str">
        <f t="shared" ref="AP609:AP637" si="57">IF(OR(AA609="",I609=""),"",AA609-I609)</f>
        <v/>
      </c>
      <c r="AQ609" s="89" t="str">
        <f t="shared" ref="AQ609:AQ637" si="58">IF(OR(AB609="",J609=""),"",AB609-J609)</f>
        <v/>
      </c>
      <c r="AR609" s="39"/>
      <c r="AS609" s="234"/>
      <c r="AT609" s="39"/>
    </row>
    <row r="610" spans="2:46" ht="13.5" customHeight="1" x14ac:dyDescent="0.15">
      <c r="B610" s="290"/>
      <c r="C610" s="29" t="s">
        <v>36</v>
      </c>
      <c r="D610" s="187"/>
      <c r="E610" s="58"/>
      <c r="F610" s="188"/>
      <c r="G610" s="188"/>
      <c r="H610" s="188"/>
      <c r="I610" s="64"/>
      <c r="J610" s="64"/>
      <c r="K610" s="189"/>
      <c r="L610" s="259"/>
      <c r="M610" s="259"/>
      <c r="N610" s="58"/>
      <c r="O610" s="30"/>
      <c r="P610" s="58"/>
      <c r="Q610" s="30"/>
      <c r="R610" s="134"/>
      <c r="S610" s="206"/>
      <c r="T610" s="290"/>
      <c r="U610" s="29" t="s">
        <v>36</v>
      </c>
      <c r="V610" s="187"/>
      <c r="W610" s="58"/>
      <c r="X610" s="188"/>
      <c r="Y610" s="188"/>
      <c r="Z610" s="188"/>
      <c r="AA610" s="64"/>
      <c r="AB610" s="64"/>
      <c r="AC610" s="189"/>
      <c r="AD610" s="259"/>
      <c r="AE610" s="259"/>
      <c r="AF610" s="58"/>
      <c r="AG610" s="30"/>
      <c r="AH610" s="58"/>
      <c r="AI610" s="30"/>
      <c r="AJ610" s="134"/>
      <c r="AK610" s="208"/>
      <c r="AL610" s="290"/>
      <c r="AM610" s="88" t="str">
        <f t="shared" si="54"/>
        <v/>
      </c>
      <c r="AN610" s="123" t="str">
        <f t="shared" si="55"/>
        <v/>
      </c>
      <c r="AO610" s="123" t="str">
        <f t="shared" si="56"/>
        <v/>
      </c>
      <c r="AP610" s="123" t="str">
        <f t="shared" si="57"/>
        <v/>
      </c>
      <c r="AQ610" s="89" t="str">
        <f t="shared" si="58"/>
        <v/>
      </c>
      <c r="AR610" s="39"/>
      <c r="AS610" s="234"/>
      <c r="AT610" s="39"/>
    </row>
    <row r="611" spans="2:46" ht="13.5" customHeight="1" x14ac:dyDescent="0.15">
      <c r="B611" s="290"/>
      <c r="C611" s="29" t="s">
        <v>38</v>
      </c>
      <c r="D611" s="187"/>
      <c r="E611" s="58"/>
      <c r="F611" s="188"/>
      <c r="G611" s="188"/>
      <c r="H611" s="188"/>
      <c r="I611" s="64"/>
      <c r="J611" s="64"/>
      <c r="K611" s="189"/>
      <c r="L611" s="259"/>
      <c r="M611" s="259"/>
      <c r="N611" s="58"/>
      <c r="O611" s="30"/>
      <c r="P611" s="58"/>
      <c r="Q611" s="30"/>
      <c r="R611" s="134"/>
      <c r="S611" s="206"/>
      <c r="T611" s="290"/>
      <c r="U611" s="29" t="s">
        <v>38</v>
      </c>
      <c r="V611" s="187"/>
      <c r="W611" s="58"/>
      <c r="X611" s="188"/>
      <c r="Y611" s="188"/>
      <c r="Z611" s="188"/>
      <c r="AA611" s="64"/>
      <c r="AB611" s="64"/>
      <c r="AC611" s="189"/>
      <c r="AD611" s="259"/>
      <c r="AE611" s="259"/>
      <c r="AF611" s="58"/>
      <c r="AG611" s="30"/>
      <c r="AH611" s="58"/>
      <c r="AI611" s="30"/>
      <c r="AJ611" s="134"/>
      <c r="AK611" s="208"/>
      <c r="AL611" s="290"/>
      <c r="AM611" s="88" t="str">
        <f t="shared" si="54"/>
        <v/>
      </c>
      <c r="AN611" s="123" t="str">
        <f t="shared" si="55"/>
        <v/>
      </c>
      <c r="AO611" s="123" t="str">
        <f t="shared" si="56"/>
        <v/>
      </c>
      <c r="AP611" s="123" t="str">
        <f t="shared" si="57"/>
        <v/>
      </c>
      <c r="AQ611" s="89" t="str">
        <f t="shared" si="58"/>
        <v/>
      </c>
      <c r="AR611" s="39"/>
      <c r="AS611" s="234"/>
      <c r="AT611" s="39"/>
    </row>
    <row r="612" spans="2:46" ht="13.5" customHeight="1" thickBot="1" x14ac:dyDescent="0.2">
      <c r="B612" s="291"/>
      <c r="C612" s="29"/>
      <c r="D612" s="187"/>
      <c r="E612" s="58"/>
      <c r="F612" s="190"/>
      <c r="G612" s="190"/>
      <c r="H612" s="190"/>
      <c r="I612" s="58"/>
      <c r="J612" s="58"/>
      <c r="K612" s="189"/>
      <c r="L612" s="259"/>
      <c r="M612" s="259"/>
      <c r="N612" s="58"/>
      <c r="O612" s="30"/>
      <c r="P612" s="58"/>
      <c r="Q612" s="30"/>
      <c r="R612" s="185"/>
      <c r="S612" s="206"/>
      <c r="T612" s="291"/>
      <c r="U612" s="29"/>
      <c r="V612" s="187"/>
      <c r="W612" s="58"/>
      <c r="X612" s="190"/>
      <c r="Y612" s="190"/>
      <c r="Z612" s="190"/>
      <c r="AA612" s="58"/>
      <c r="AB612" s="58"/>
      <c r="AC612" s="189"/>
      <c r="AD612" s="259"/>
      <c r="AE612" s="259"/>
      <c r="AF612" s="58"/>
      <c r="AG612" s="30"/>
      <c r="AH612" s="58"/>
      <c r="AI612" s="30"/>
      <c r="AJ612" s="185"/>
      <c r="AK612" s="208"/>
      <c r="AL612" s="291"/>
      <c r="AM612" s="124" t="str">
        <f t="shared" si="54"/>
        <v/>
      </c>
      <c r="AN612" s="125" t="str">
        <f t="shared" si="55"/>
        <v/>
      </c>
      <c r="AO612" s="125" t="str">
        <f t="shared" si="56"/>
        <v/>
      </c>
      <c r="AP612" s="125" t="str">
        <f t="shared" si="57"/>
        <v/>
      </c>
      <c r="AQ612" s="126" t="str">
        <f t="shared" si="58"/>
        <v/>
      </c>
      <c r="AR612" s="39"/>
      <c r="AS612" s="234"/>
      <c r="AT612" s="39"/>
    </row>
    <row r="613" spans="2:46" ht="13.5" customHeight="1" x14ac:dyDescent="0.15">
      <c r="B613" s="289" t="s">
        <v>188</v>
      </c>
      <c r="C613" s="27" t="s">
        <v>34</v>
      </c>
      <c r="D613" s="41"/>
      <c r="E613" s="57"/>
      <c r="F613" s="98"/>
      <c r="G613" s="98"/>
      <c r="H613" s="98"/>
      <c r="I613" s="62"/>
      <c r="J613" s="62"/>
      <c r="K613" s="63"/>
      <c r="L613" s="258"/>
      <c r="M613" s="258"/>
      <c r="N613" s="57"/>
      <c r="O613" s="28"/>
      <c r="P613" s="57"/>
      <c r="Q613" s="28"/>
      <c r="R613" s="133"/>
      <c r="S613" s="206"/>
      <c r="T613" s="289" t="s">
        <v>188</v>
      </c>
      <c r="U613" s="27" t="s">
        <v>34</v>
      </c>
      <c r="V613" s="41"/>
      <c r="W613" s="57"/>
      <c r="X613" s="98"/>
      <c r="Y613" s="98"/>
      <c r="Z613" s="98"/>
      <c r="AA613" s="62"/>
      <c r="AB613" s="62"/>
      <c r="AC613" s="63"/>
      <c r="AD613" s="258"/>
      <c r="AE613" s="258"/>
      <c r="AF613" s="57"/>
      <c r="AG613" s="28"/>
      <c r="AH613" s="57"/>
      <c r="AI613" s="28"/>
      <c r="AJ613" s="133"/>
      <c r="AK613" s="208"/>
      <c r="AL613" s="289" t="s">
        <v>188</v>
      </c>
      <c r="AM613" s="121" t="str">
        <f t="shared" si="54"/>
        <v/>
      </c>
      <c r="AN613" s="97" t="str">
        <f t="shared" si="55"/>
        <v/>
      </c>
      <c r="AO613" s="97" t="str">
        <f t="shared" si="56"/>
        <v/>
      </c>
      <c r="AP613" s="97" t="str">
        <f t="shared" si="57"/>
        <v/>
      </c>
      <c r="AQ613" s="122" t="str">
        <f t="shared" si="58"/>
        <v/>
      </c>
      <c r="AR613" s="39"/>
      <c r="AS613" s="234"/>
      <c r="AT613" s="39"/>
    </row>
    <row r="614" spans="2:46" ht="13.5" customHeight="1" x14ac:dyDescent="0.15">
      <c r="B614" s="290"/>
      <c r="C614" s="29" t="s">
        <v>35</v>
      </c>
      <c r="D614" s="187"/>
      <c r="E614" s="58"/>
      <c r="F614" s="188"/>
      <c r="G614" s="188"/>
      <c r="H614" s="188"/>
      <c r="I614" s="64"/>
      <c r="J614" s="64"/>
      <c r="K614" s="189"/>
      <c r="L614" s="259"/>
      <c r="M614" s="259"/>
      <c r="N614" s="58"/>
      <c r="O614" s="30"/>
      <c r="P614" s="58"/>
      <c r="Q614" s="30"/>
      <c r="R614" s="134"/>
      <c r="S614" s="206"/>
      <c r="T614" s="290"/>
      <c r="U614" s="29" t="s">
        <v>35</v>
      </c>
      <c r="V614" s="187"/>
      <c r="W614" s="58"/>
      <c r="X614" s="188"/>
      <c r="Y614" s="188"/>
      <c r="Z614" s="188"/>
      <c r="AA614" s="64"/>
      <c r="AB614" s="64"/>
      <c r="AC614" s="189"/>
      <c r="AD614" s="259"/>
      <c r="AE614" s="259"/>
      <c r="AF614" s="58"/>
      <c r="AG614" s="30"/>
      <c r="AH614" s="58"/>
      <c r="AI614" s="30"/>
      <c r="AJ614" s="134"/>
      <c r="AK614" s="208"/>
      <c r="AL614" s="290"/>
      <c r="AM614" s="88" t="str">
        <f t="shared" si="54"/>
        <v/>
      </c>
      <c r="AN614" s="123" t="str">
        <f t="shared" si="55"/>
        <v/>
      </c>
      <c r="AO614" s="123" t="str">
        <f t="shared" si="56"/>
        <v/>
      </c>
      <c r="AP614" s="123" t="str">
        <f t="shared" si="57"/>
        <v/>
      </c>
      <c r="AQ614" s="89" t="str">
        <f t="shared" si="58"/>
        <v/>
      </c>
      <c r="AR614" s="39"/>
      <c r="AS614" s="234"/>
      <c r="AT614" s="39"/>
    </row>
    <row r="615" spans="2:46" ht="13.5" customHeight="1" x14ac:dyDescent="0.15">
      <c r="B615" s="290"/>
      <c r="C615" s="29" t="s">
        <v>36</v>
      </c>
      <c r="D615" s="187"/>
      <c r="E615" s="58"/>
      <c r="F615" s="188"/>
      <c r="G615" s="188"/>
      <c r="H615" s="188"/>
      <c r="I615" s="64"/>
      <c r="J615" s="64"/>
      <c r="K615" s="189"/>
      <c r="L615" s="259"/>
      <c r="M615" s="259"/>
      <c r="N615" s="58"/>
      <c r="O615" s="30"/>
      <c r="P615" s="58"/>
      <c r="Q615" s="30"/>
      <c r="R615" s="134"/>
      <c r="S615" s="206"/>
      <c r="T615" s="290"/>
      <c r="U615" s="29" t="s">
        <v>36</v>
      </c>
      <c r="V615" s="187"/>
      <c r="W615" s="58"/>
      <c r="X615" s="188"/>
      <c r="Y615" s="188"/>
      <c r="Z615" s="188"/>
      <c r="AA615" s="64"/>
      <c r="AB615" s="64"/>
      <c r="AC615" s="189"/>
      <c r="AD615" s="259"/>
      <c r="AE615" s="259"/>
      <c r="AF615" s="58"/>
      <c r="AG615" s="30"/>
      <c r="AH615" s="58"/>
      <c r="AI615" s="30"/>
      <c r="AJ615" s="134"/>
      <c r="AK615" s="208"/>
      <c r="AL615" s="290"/>
      <c r="AM615" s="88" t="str">
        <f t="shared" si="54"/>
        <v/>
      </c>
      <c r="AN615" s="123" t="str">
        <f t="shared" si="55"/>
        <v/>
      </c>
      <c r="AO615" s="123" t="str">
        <f t="shared" si="56"/>
        <v/>
      </c>
      <c r="AP615" s="123" t="str">
        <f t="shared" si="57"/>
        <v/>
      </c>
      <c r="AQ615" s="89" t="str">
        <f t="shared" si="58"/>
        <v/>
      </c>
      <c r="AR615" s="39"/>
      <c r="AS615" s="234"/>
      <c r="AT615" s="39"/>
    </row>
    <row r="616" spans="2:46" ht="13.5" customHeight="1" x14ac:dyDescent="0.15">
      <c r="B616" s="290"/>
      <c r="C616" s="29" t="s">
        <v>38</v>
      </c>
      <c r="D616" s="187"/>
      <c r="E616" s="58"/>
      <c r="F616" s="188"/>
      <c r="G616" s="188"/>
      <c r="H616" s="188"/>
      <c r="I616" s="64"/>
      <c r="J616" s="64"/>
      <c r="K616" s="189"/>
      <c r="L616" s="259"/>
      <c r="M616" s="259"/>
      <c r="N616" s="58"/>
      <c r="O616" s="30"/>
      <c r="P616" s="58"/>
      <c r="Q616" s="30"/>
      <c r="R616" s="134"/>
      <c r="S616" s="206"/>
      <c r="T616" s="290"/>
      <c r="U616" s="29" t="s">
        <v>38</v>
      </c>
      <c r="V616" s="187"/>
      <c r="W616" s="58"/>
      <c r="X616" s="188"/>
      <c r="Y616" s="188"/>
      <c r="Z616" s="188"/>
      <c r="AA616" s="64"/>
      <c r="AB616" s="64"/>
      <c r="AC616" s="189"/>
      <c r="AD616" s="259"/>
      <c r="AE616" s="259"/>
      <c r="AF616" s="58"/>
      <c r="AG616" s="30"/>
      <c r="AH616" s="58"/>
      <c r="AI616" s="30"/>
      <c r="AJ616" s="134"/>
      <c r="AK616" s="208"/>
      <c r="AL616" s="290"/>
      <c r="AM616" s="88" t="str">
        <f t="shared" si="54"/>
        <v/>
      </c>
      <c r="AN616" s="123" t="str">
        <f t="shared" si="55"/>
        <v/>
      </c>
      <c r="AO616" s="123" t="str">
        <f t="shared" si="56"/>
        <v/>
      </c>
      <c r="AP616" s="123" t="str">
        <f t="shared" si="57"/>
        <v/>
      </c>
      <c r="AQ616" s="89" t="str">
        <f t="shared" si="58"/>
        <v/>
      </c>
      <c r="AR616" s="39"/>
      <c r="AS616" s="234"/>
      <c r="AT616" s="39"/>
    </row>
    <row r="617" spans="2:46" ht="13.5" customHeight="1" thickBot="1" x14ac:dyDescent="0.2">
      <c r="B617" s="291"/>
      <c r="C617" s="29"/>
      <c r="D617" s="187"/>
      <c r="E617" s="58"/>
      <c r="F617" s="190"/>
      <c r="G617" s="190"/>
      <c r="H617" s="190"/>
      <c r="I617" s="58"/>
      <c r="J617" s="58"/>
      <c r="K617" s="189"/>
      <c r="L617" s="259"/>
      <c r="M617" s="259"/>
      <c r="N617" s="58"/>
      <c r="O617" s="30"/>
      <c r="P617" s="58"/>
      <c r="Q617" s="30"/>
      <c r="R617" s="185"/>
      <c r="S617" s="206"/>
      <c r="T617" s="291"/>
      <c r="U617" s="29"/>
      <c r="V617" s="187"/>
      <c r="W617" s="58"/>
      <c r="X617" s="190"/>
      <c r="Y617" s="190"/>
      <c r="Z617" s="190"/>
      <c r="AA617" s="58"/>
      <c r="AB617" s="58"/>
      <c r="AC617" s="189"/>
      <c r="AD617" s="259"/>
      <c r="AE617" s="259"/>
      <c r="AF617" s="58"/>
      <c r="AG617" s="30"/>
      <c r="AH617" s="58"/>
      <c r="AI617" s="30"/>
      <c r="AJ617" s="185"/>
      <c r="AK617" s="208"/>
      <c r="AL617" s="291"/>
      <c r="AM617" s="124" t="str">
        <f t="shared" si="54"/>
        <v/>
      </c>
      <c r="AN617" s="125" t="str">
        <f t="shared" si="55"/>
        <v/>
      </c>
      <c r="AO617" s="125" t="str">
        <f t="shared" si="56"/>
        <v/>
      </c>
      <c r="AP617" s="125" t="str">
        <f t="shared" si="57"/>
        <v/>
      </c>
      <c r="AQ617" s="126" t="str">
        <f t="shared" si="58"/>
        <v/>
      </c>
      <c r="AR617" s="39"/>
      <c r="AS617" s="234"/>
      <c r="AT617" s="39"/>
    </row>
    <row r="618" spans="2:46" ht="13.5" customHeight="1" x14ac:dyDescent="0.15">
      <c r="B618" s="289" t="s">
        <v>189</v>
      </c>
      <c r="C618" s="27" t="s">
        <v>34</v>
      </c>
      <c r="D618" s="41"/>
      <c r="E618" s="57"/>
      <c r="F618" s="98"/>
      <c r="G618" s="98"/>
      <c r="H618" s="98"/>
      <c r="I618" s="62"/>
      <c r="J618" s="62"/>
      <c r="K618" s="63"/>
      <c r="L618" s="258"/>
      <c r="M618" s="258"/>
      <c r="N618" s="57"/>
      <c r="O618" s="28"/>
      <c r="P618" s="57"/>
      <c r="Q618" s="28"/>
      <c r="R618" s="133"/>
      <c r="S618" s="206"/>
      <c r="T618" s="289" t="s">
        <v>189</v>
      </c>
      <c r="U618" s="27" t="s">
        <v>34</v>
      </c>
      <c r="V618" s="41"/>
      <c r="W618" s="57"/>
      <c r="X618" s="98"/>
      <c r="Y618" s="98"/>
      <c r="Z618" s="98"/>
      <c r="AA618" s="62"/>
      <c r="AB618" s="62"/>
      <c r="AC618" s="63"/>
      <c r="AD618" s="258"/>
      <c r="AE618" s="258"/>
      <c r="AF618" s="57"/>
      <c r="AG618" s="28"/>
      <c r="AH618" s="57"/>
      <c r="AI618" s="28"/>
      <c r="AJ618" s="133"/>
      <c r="AK618" s="208"/>
      <c r="AL618" s="289" t="s">
        <v>189</v>
      </c>
      <c r="AM618" s="121" t="str">
        <f t="shared" si="54"/>
        <v/>
      </c>
      <c r="AN618" s="97" t="str">
        <f t="shared" si="55"/>
        <v/>
      </c>
      <c r="AO618" s="97" t="str">
        <f t="shared" si="56"/>
        <v/>
      </c>
      <c r="AP618" s="97" t="str">
        <f t="shared" si="57"/>
        <v/>
      </c>
      <c r="AQ618" s="122" t="str">
        <f t="shared" si="58"/>
        <v/>
      </c>
      <c r="AR618" s="39"/>
      <c r="AS618" s="234"/>
      <c r="AT618" s="39"/>
    </row>
    <row r="619" spans="2:46" ht="13.5" customHeight="1" x14ac:dyDescent="0.15">
      <c r="B619" s="290"/>
      <c r="C619" s="29" t="s">
        <v>35</v>
      </c>
      <c r="D619" s="187"/>
      <c r="E619" s="58"/>
      <c r="F619" s="188"/>
      <c r="G619" s="188"/>
      <c r="H619" s="188"/>
      <c r="I619" s="64"/>
      <c r="J619" s="64"/>
      <c r="K619" s="189"/>
      <c r="L619" s="259"/>
      <c r="M619" s="259"/>
      <c r="N619" s="58"/>
      <c r="O619" s="30"/>
      <c r="P619" s="58"/>
      <c r="Q619" s="30"/>
      <c r="R619" s="134"/>
      <c r="S619" s="206"/>
      <c r="T619" s="290"/>
      <c r="U619" s="29" t="s">
        <v>35</v>
      </c>
      <c r="V619" s="187"/>
      <c r="W619" s="58"/>
      <c r="X619" s="188"/>
      <c r="Y619" s="188"/>
      <c r="Z619" s="188"/>
      <c r="AA619" s="64"/>
      <c r="AB619" s="64"/>
      <c r="AC619" s="189"/>
      <c r="AD619" s="259"/>
      <c r="AE619" s="259"/>
      <c r="AF619" s="58"/>
      <c r="AG619" s="30"/>
      <c r="AH619" s="58"/>
      <c r="AI619" s="30"/>
      <c r="AJ619" s="134"/>
      <c r="AK619" s="208"/>
      <c r="AL619" s="290"/>
      <c r="AM619" s="88" t="str">
        <f t="shared" si="54"/>
        <v/>
      </c>
      <c r="AN619" s="123" t="str">
        <f t="shared" si="55"/>
        <v/>
      </c>
      <c r="AO619" s="123" t="str">
        <f t="shared" si="56"/>
        <v/>
      </c>
      <c r="AP619" s="123" t="str">
        <f t="shared" si="57"/>
        <v/>
      </c>
      <c r="AQ619" s="89" t="str">
        <f t="shared" si="58"/>
        <v/>
      </c>
      <c r="AR619" s="39"/>
      <c r="AS619" s="234"/>
      <c r="AT619" s="39"/>
    </row>
    <row r="620" spans="2:46" ht="13.5" customHeight="1" x14ac:dyDescent="0.15">
      <c r="B620" s="290"/>
      <c r="C620" s="29" t="s">
        <v>36</v>
      </c>
      <c r="D620" s="187"/>
      <c r="E620" s="58"/>
      <c r="F620" s="188"/>
      <c r="G620" s="188"/>
      <c r="H620" s="188"/>
      <c r="I620" s="64"/>
      <c r="J620" s="64"/>
      <c r="K620" s="189"/>
      <c r="L620" s="259"/>
      <c r="M620" s="259"/>
      <c r="N620" s="58"/>
      <c r="O620" s="30"/>
      <c r="P620" s="58"/>
      <c r="Q620" s="30"/>
      <c r="R620" s="134"/>
      <c r="S620" s="206"/>
      <c r="T620" s="290"/>
      <c r="U620" s="29" t="s">
        <v>36</v>
      </c>
      <c r="V620" s="187"/>
      <c r="W620" s="58"/>
      <c r="X620" s="188"/>
      <c r="Y620" s="188"/>
      <c r="Z620" s="188"/>
      <c r="AA620" s="64"/>
      <c r="AB620" s="64"/>
      <c r="AC620" s="189"/>
      <c r="AD620" s="259"/>
      <c r="AE620" s="259"/>
      <c r="AF620" s="58"/>
      <c r="AG620" s="30"/>
      <c r="AH620" s="58"/>
      <c r="AI620" s="30"/>
      <c r="AJ620" s="134"/>
      <c r="AK620" s="208"/>
      <c r="AL620" s="290"/>
      <c r="AM620" s="88" t="str">
        <f t="shared" si="54"/>
        <v/>
      </c>
      <c r="AN620" s="123" t="str">
        <f t="shared" si="55"/>
        <v/>
      </c>
      <c r="AO620" s="123" t="str">
        <f t="shared" si="56"/>
        <v/>
      </c>
      <c r="AP620" s="123" t="str">
        <f t="shared" si="57"/>
        <v/>
      </c>
      <c r="AQ620" s="89" t="str">
        <f t="shared" si="58"/>
        <v/>
      </c>
      <c r="AR620" s="39"/>
      <c r="AS620" s="234"/>
      <c r="AT620" s="39"/>
    </row>
    <row r="621" spans="2:46" ht="13.5" customHeight="1" x14ac:dyDescent="0.15">
      <c r="B621" s="290"/>
      <c r="C621" s="29" t="s">
        <v>38</v>
      </c>
      <c r="D621" s="187"/>
      <c r="E621" s="58"/>
      <c r="F621" s="188"/>
      <c r="G621" s="188"/>
      <c r="H621" s="188"/>
      <c r="I621" s="64"/>
      <c r="J621" s="64"/>
      <c r="K621" s="189"/>
      <c r="L621" s="259"/>
      <c r="M621" s="259"/>
      <c r="N621" s="58"/>
      <c r="O621" s="30"/>
      <c r="P621" s="58"/>
      <c r="Q621" s="30"/>
      <c r="R621" s="134"/>
      <c r="S621" s="206"/>
      <c r="T621" s="290"/>
      <c r="U621" s="29" t="s">
        <v>38</v>
      </c>
      <c r="V621" s="187"/>
      <c r="W621" s="58"/>
      <c r="X621" s="188"/>
      <c r="Y621" s="188"/>
      <c r="Z621" s="188"/>
      <c r="AA621" s="64"/>
      <c r="AB621" s="64"/>
      <c r="AC621" s="189"/>
      <c r="AD621" s="259"/>
      <c r="AE621" s="259"/>
      <c r="AF621" s="58"/>
      <c r="AG621" s="30"/>
      <c r="AH621" s="58"/>
      <c r="AI621" s="30"/>
      <c r="AJ621" s="134"/>
      <c r="AK621" s="208"/>
      <c r="AL621" s="290"/>
      <c r="AM621" s="88" t="str">
        <f t="shared" si="54"/>
        <v/>
      </c>
      <c r="AN621" s="123" t="str">
        <f t="shared" si="55"/>
        <v/>
      </c>
      <c r="AO621" s="123" t="str">
        <f t="shared" si="56"/>
        <v/>
      </c>
      <c r="AP621" s="123" t="str">
        <f t="shared" si="57"/>
        <v/>
      </c>
      <c r="AQ621" s="89" t="str">
        <f t="shared" si="58"/>
        <v/>
      </c>
      <c r="AR621" s="39"/>
      <c r="AS621" s="234"/>
      <c r="AT621" s="39"/>
    </row>
    <row r="622" spans="2:46" ht="13.5" customHeight="1" thickBot="1" x14ac:dyDescent="0.2">
      <c r="B622" s="291"/>
      <c r="C622" s="29"/>
      <c r="D622" s="187"/>
      <c r="E622" s="58"/>
      <c r="F622" s="190"/>
      <c r="G622" s="190"/>
      <c r="H622" s="190"/>
      <c r="I622" s="58"/>
      <c r="J622" s="58"/>
      <c r="K622" s="189"/>
      <c r="L622" s="259"/>
      <c r="M622" s="259"/>
      <c r="N622" s="58"/>
      <c r="O622" s="30"/>
      <c r="P622" s="58"/>
      <c r="Q622" s="30"/>
      <c r="R622" s="185"/>
      <c r="S622" s="206"/>
      <c r="T622" s="291"/>
      <c r="U622" s="29"/>
      <c r="V622" s="187"/>
      <c r="W622" s="58"/>
      <c r="X622" s="190"/>
      <c r="Y622" s="190"/>
      <c r="Z622" s="190"/>
      <c r="AA622" s="58"/>
      <c r="AB622" s="58"/>
      <c r="AC622" s="189"/>
      <c r="AD622" s="259"/>
      <c r="AE622" s="259"/>
      <c r="AF622" s="58"/>
      <c r="AG622" s="30"/>
      <c r="AH622" s="58"/>
      <c r="AI622" s="30"/>
      <c r="AJ622" s="185"/>
      <c r="AK622" s="208"/>
      <c r="AL622" s="291"/>
      <c r="AM622" s="124" t="str">
        <f t="shared" si="54"/>
        <v/>
      </c>
      <c r="AN622" s="125" t="str">
        <f t="shared" si="55"/>
        <v/>
      </c>
      <c r="AO622" s="125" t="str">
        <f t="shared" si="56"/>
        <v/>
      </c>
      <c r="AP622" s="125" t="str">
        <f t="shared" si="57"/>
        <v/>
      </c>
      <c r="AQ622" s="126" t="str">
        <f t="shared" si="58"/>
        <v/>
      </c>
      <c r="AR622" s="39"/>
      <c r="AS622" s="234"/>
      <c r="AT622" s="39"/>
    </row>
    <row r="623" spans="2:46" ht="13.5" customHeight="1" x14ac:dyDescent="0.15">
      <c r="B623" s="289" t="s">
        <v>190</v>
      </c>
      <c r="C623" s="27" t="s">
        <v>34</v>
      </c>
      <c r="D623" s="41"/>
      <c r="E623" s="57"/>
      <c r="F623" s="98"/>
      <c r="G623" s="98"/>
      <c r="H623" s="98"/>
      <c r="I623" s="62"/>
      <c r="J623" s="62"/>
      <c r="K623" s="63"/>
      <c r="L623" s="258"/>
      <c r="M623" s="258"/>
      <c r="N623" s="57"/>
      <c r="O623" s="28"/>
      <c r="P623" s="57"/>
      <c r="Q623" s="28"/>
      <c r="R623" s="133"/>
      <c r="S623" s="206"/>
      <c r="T623" s="289" t="s">
        <v>190</v>
      </c>
      <c r="U623" s="27" t="s">
        <v>34</v>
      </c>
      <c r="V623" s="41"/>
      <c r="W623" s="57"/>
      <c r="X623" s="98"/>
      <c r="Y623" s="98"/>
      <c r="Z623" s="98"/>
      <c r="AA623" s="62"/>
      <c r="AB623" s="62"/>
      <c r="AC623" s="63"/>
      <c r="AD623" s="258"/>
      <c r="AE623" s="258"/>
      <c r="AF623" s="57"/>
      <c r="AG623" s="28"/>
      <c r="AH623" s="57"/>
      <c r="AI623" s="28"/>
      <c r="AJ623" s="133"/>
      <c r="AK623" s="208"/>
      <c r="AL623" s="289" t="s">
        <v>190</v>
      </c>
      <c r="AM623" s="121" t="str">
        <f t="shared" si="54"/>
        <v/>
      </c>
      <c r="AN623" s="97" t="str">
        <f t="shared" si="55"/>
        <v/>
      </c>
      <c r="AO623" s="97" t="str">
        <f t="shared" si="56"/>
        <v/>
      </c>
      <c r="AP623" s="97" t="str">
        <f t="shared" si="57"/>
        <v/>
      </c>
      <c r="AQ623" s="122" t="str">
        <f t="shared" si="58"/>
        <v/>
      </c>
      <c r="AR623" s="39"/>
      <c r="AS623" s="234"/>
      <c r="AT623" s="39"/>
    </row>
    <row r="624" spans="2:46" ht="13.5" customHeight="1" x14ac:dyDescent="0.15">
      <c r="B624" s="290"/>
      <c r="C624" s="29" t="s">
        <v>35</v>
      </c>
      <c r="D624" s="187"/>
      <c r="E624" s="58"/>
      <c r="F624" s="188"/>
      <c r="G624" s="188"/>
      <c r="H624" s="188"/>
      <c r="I624" s="64"/>
      <c r="J624" s="64"/>
      <c r="K624" s="189"/>
      <c r="L624" s="259"/>
      <c r="M624" s="259"/>
      <c r="N624" s="58"/>
      <c r="O624" s="30"/>
      <c r="P624" s="58"/>
      <c r="Q624" s="30"/>
      <c r="R624" s="134"/>
      <c r="S624" s="206"/>
      <c r="T624" s="290"/>
      <c r="U624" s="29" t="s">
        <v>35</v>
      </c>
      <c r="V624" s="187"/>
      <c r="W624" s="58"/>
      <c r="X624" s="188"/>
      <c r="Y624" s="188"/>
      <c r="Z624" s="188"/>
      <c r="AA624" s="64"/>
      <c r="AB624" s="64"/>
      <c r="AC624" s="189"/>
      <c r="AD624" s="259"/>
      <c r="AE624" s="259"/>
      <c r="AF624" s="58"/>
      <c r="AG624" s="30"/>
      <c r="AH624" s="58"/>
      <c r="AI624" s="30"/>
      <c r="AJ624" s="134"/>
      <c r="AK624" s="208"/>
      <c r="AL624" s="290"/>
      <c r="AM624" s="88" t="str">
        <f t="shared" si="54"/>
        <v/>
      </c>
      <c r="AN624" s="123" t="str">
        <f t="shared" si="55"/>
        <v/>
      </c>
      <c r="AO624" s="123" t="str">
        <f t="shared" si="56"/>
        <v/>
      </c>
      <c r="AP624" s="123" t="str">
        <f t="shared" si="57"/>
        <v/>
      </c>
      <c r="AQ624" s="89" t="str">
        <f t="shared" si="58"/>
        <v/>
      </c>
      <c r="AR624" s="39"/>
      <c r="AS624" s="234"/>
      <c r="AT624" s="39"/>
    </row>
    <row r="625" spans="2:46" ht="13.5" customHeight="1" x14ac:dyDescent="0.15">
      <c r="B625" s="290"/>
      <c r="C625" s="29" t="s">
        <v>36</v>
      </c>
      <c r="D625" s="187"/>
      <c r="E625" s="58"/>
      <c r="F625" s="188"/>
      <c r="G625" s="188"/>
      <c r="H625" s="188"/>
      <c r="I625" s="64"/>
      <c r="J625" s="64"/>
      <c r="K625" s="189"/>
      <c r="L625" s="259"/>
      <c r="M625" s="259"/>
      <c r="N625" s="58"/>
      <c r="O625" s="30"/>
      <c r="P625" s="58"/>
      <c r="Q625" s="30"/>
      <c r="R625" s="134"/>
      <c r="S625" s="206"/>
      <c r="T625" s="290"/>
      <c r="U625" s="29" t="s">
        <v>36</v>
      </c>
      <c r="V625" s="187"/>
      <c r="W625" s="58"/>
      <c r="X625" s="188"/>
      <c r="Y625" s="188"/>
      <c r="Z625" s="188"/>
      <c r="AA625" s="64"/>
      <c r="AB625" s="64"/>
      <c r="AC625" s="189"/>
      <c r="AD625" s="259"/>
      <c r="AE625" s="259"/>
      <c r="AF625" s="58"/>
      <c r="AG625" s="30"/>
      <c r="AH625" s="58"/>
      <c r="AI625" s="30"/>
      <c r="AJ625" s="134"/>
      <c r="AK625" s="208"/>
      <c r="AL625" s="290"/>
      <c r="AM625" s="88" t="str">
        <f t="shared" si="54"/>
        <v/>
      </c>
      <c r="AN625" s="123" t="str">
        <f t="shared" si="55"/>
        <v/>
      </c>
      <c r="AO625" s="123" t="str">
        <f t="shared" si="56"/>
        <v/>
      </c>
      <c r="AP625" s="123" t="str">
        <f t="shared" si="57"/>
        <v/>
      </c>
      <c r="AQ625" s="89" t="str">
        <f t="shared" si="58"/>
        <v/>
      </c>
      <c r="AR625" s="39"/>
      <c r="AS625" s="234"/>
      <c r="AT625" s="39"/>
    </row>
    <row r="626" spans="2:46" ht="13.5" customHeight="1" x14ac:dyDescent="0.15">
      <c r="B626" s="290"/>
      <c r="C626" s="29" t="s">
        <v>38</v>
      </c>
      <c r="D626" s="187"/>
      <c r="E626" s="58"/>
      <c r="F626" s="188"/>
      <c r="G626" s="188"/>
      <c r="H626" s="188"/>
      <c r="I626" s="64"/>
      <c r="J626" s="64"/>
      <c r="K626" s="189"/>
      <c r="L626" s="259"/>
      <c r="M626" s="259"/>
      <c r="N626" s="58"/>
      <c r="O626" s="30"/>
      <c r="P626" s="58"/>
      <c r="Q626" s="30"/>
      <c r="R626" s="134"/>
      <c r="S626" s="206"/>
      <c r="T626" s="290"/>
      <c r="U626" s="29" t="s">
        <v>38</v>
      </c>
      <c r="V626" s="187"/>
      <c r="W626" s="58"/>
      <c r="X626" s="188"/>
      <c r="Y626" s="188"/>
      <c r="Z626" s="188"/>
      <c r="AA626" s="64"/>
      <c r="AB626" s="64"/>
      <c r="AC626" s="189"/>
      <c r="AD626" s="259"/>
      <c r="AE626" s="259"/>
      <c r="AF626" s="58"/>
      <c r="AG626" s="30"/>
      <c r="AH626" s="58"/>
      <c r="AI626" s="30"/>
      <c r="AJ626" s="134"/>
      <c r="AK626" s="208"/>
      <c r="AL626" s="290"/>
      <c r="AM626" s="88" t="str">
        <f t="shared" si="54"/>
        <v/>
      </c>
      <c r="AN626" s="123" t="str">
        <f t="shared" si="55"/>
        <v/>
      </c>
      <c r="AO626" s="123" t="str">
        <f t="shared" si="56"/>
        <v/>
      </c>
      <c r="AP626" s="123" t="str">
        <f t="shared" si="57"/>
        <v/>
      </c>
      <c r="AQ626" s="89" t="str">
        <f t="shared" si="58"/>
        <v/>
      </c>
      <c r="AR626" s="39"/>
      <c r="AS626" s="234"/>
      <c r="AT626" s="39"/>
    </row>
    <row r="627" spans="2:46" ht="13.5" customHeight="1" thickBot="1" x14ac:dyDescent="0.2">
      <c r="B627" s="291"/>
      <c r="C627" s="29"/>
      <c r="D627" s="187"/>
      <c r="E627" s="58"/>
      <c r="F627" s="190"/>
      <c r="G627" s="190"/>
      <c r="H627" s="190"/>
      <c r="I627" s="58"/>
      <c r="J627" s="58"/>
      <c r="K627" s="189"/>
      <c r="L627" s="259"/>
      <c r="M627" s="259"/>
      <c r="N627" s="58"/>
      <c r="O627" s="30"/>
      <c r="P627" s="58"/>
      <c r="Q627" s="30"/>
      <c r="R627" s="185"/>
      <c r="S627" s="206"/>
      <c r="T627" s="291"/>
      <c r="U627" s="29"/>
      <c r="V627" s="187"/>
      <c r="W627" s="58"/>
      <c r="X627" s="190"/>
      <c r="Y627" s="190"/>
      <c r="Z627" s="190"/>
      <c r="AA627" s="58"/>
      <c r="AB627" s="58"/>
      <c r="AC627" s="189"/>
      <c r="AD627" s="259"/>
      <c r="AE627" s="259"/>
      <c r="AF627" s="58"/>
      <c r="AG627" s="30"/>
      <c r="AH627" s="58"/>
      <c r="AI627" s="30"/>
      <c r="AJ627" s="185"/>
      <c r="AK627" s="208"/>
      <c r="AL627" s="291"/>
      <c r="AM627" s="124" t="str">
        <f t="shared" si="54"/>
        <v/>
      </c>
      <c r="AN627" s="125" t="str">
        <f t="shared" si="55"/>
        <v/>
      </c>
      <c r="AO627" s="125" t="str">
        <f t="shared" si="56"/>
        <v/>
      </c>
      <c r="AP627" s="125" t="str">
        <f t="shared" si="57"/>
        <v/>
      </c>
      <c r="AQ627" s="126" t="str">
        <f t="shared" si="58"/>
        <v/>
      </c>
      <c r="AR627" s="39"/>
      <c r="AS627" s="234"/>
      <c r="AT627" s="39"/>
    </row>
    <row r="628" spans="2:46" ht="13.5" customHeight="1" x14ac:dyDescent="0.15">
      <c r="B628" s="289" t="s">
        <v>191</v>
      </c>
      <c r="C628" s="27" t="s">
        <v>34</v>
      </c>
      <c r="D628" s="41"/>
      <c r="E628" s="57"/>
      <c r="F628" s="98"/>
      <c r="G628" s="98"/>
      <c r="H628" s="98"/>
      <c r="I628" s="62"/>
      <c r="J628" s="62"/>
      <c r="K628" s="63"/>
      <c r="L628" s="258"/>
      <c r="M628" s="258"/>
      <c r="N628" s="57"/>
      <c r="O628" s="28"/>
      <c r="P628" s="57"/>
      <c r="Q628" s="28"/>
      <c r="R628" s="133"/>
      <c r="S628" s="206"/>
      <c r="T628" s="289" t="s">
        <v>191</v>
      </c>
      <c r="U628" s="27" t="s">
        <v>34</v>
      </c>
      <c r="V628" s="41"/>
      <c r="W628" s="57"/>
      <c r="X628" s="98"/>
      <c r="Y628" s="98"/>
      <c r="Z628" s="98"/>
      <c r="AA628" s="62"/>
      <c r="AB628" s="62"/>
      <c r="AC628" s="63"/>
      <c r="AD628" s="258"/>
      <c r="AE628" s="258"/>
      <c r="AF628" s="57"/>
      <c r="AG628" s="28"/>
      <c r="AH628" s="57"/>
      <c r="AI628" s="28"/>
      <c r="AJ628" s="133"/>
      <c r="AK628" s="208"/>
      <c r="AL628" s="289" t="s">
        <v>191</v>
      </c>
      <c r="AM628" s="121" t="str">
        <f t="shared" si="54"/>
        <v/>
      </c>
      <c r="AN628" s="97" t="str">
        <f t="shared" si="55"/>
        <v/>
      </c>
      <c r="AO628" s="97" t="str">
        <f t="shared" si="56"/>
        <v/>
      </c>
      <c r="AP628" s="97" t="str">
        <f t="shared" si="57"/>
        <v/>
      </c>
      <c r="AQ628" s="122" t="str">
        <f t="shared" si="58"/>
        <v/>
      </c>
      <c r="AR628" s="39"/>
      <c r="AS628" s="234"/>
      <c r="AT628" s="39"/>
    </row>
    <row r="629" spans="2:46" ht="13.5" customHeight="1" x14ac:dyDescent="0.15">
      <c r="B629" s="290"/>
      <c r="C629" s="29" t="s">
        <v>35</v>
      </c>
      <c r="D629" s="187"/>
      <c r="E629" s="58"/>
      <c r="F629" s="188"/>
      <c r="G629" s="188"/>
      <c r="H629" s="188"/>
      <c r="I629" s="64"/>
      <c r="J629" s="64"/>
      <c r="K629" s="189"/>
      <c r="L629" s="259"/>
      <c r="M629" s="259"/>
      <c r="N629" s="58"/>
      <c r="O629" s="30"/>
      <c r="P629" s="58"/>
      <c r="Q629" s="30"/>
      <c r="R629" s="134"/>
      <c r="S629" s="206"/>
      <c r="T629" s="290"/>
      <c r="U629" s="29" t="s">
        <v>35</v>
      </c>
      <c r="V629" s="187"/>
      <c r="W629" s="58"/>
      <c r="X629" s="188"/>
      <c r="Y629" s="188"/>
      <c r="Z629" s="188"/>
      <c r="AA629" s="64"/>
      <c r="AB629" s="64"/>
      <c r="AC629" s="189"/>
      <c r="AD629" s="259"/>
      <c r="AE629" s="259"/>
      <c r="AF629" s="58"/>
      <c r="AG629" s="30"/>
      <c r="AH629" s="58"/>
      <c r="AI629" s="30"/>
      <c r="AJ629" s="134"/>
      <c r="AK629" s="208"/>
      <c r="AL629" s="290"/>
      <c r="AM629" s="88" t="str">
        <f t="shared" si="54"/>
        <v/>
      </c>
      <c r="AN629" s="123" t="str">
        <f t="shared" si="55"/>
        <v/>
      </c>
      <c r="AO629" s="123" t="str">
        <f t="shared" si="56"/>
        <v/>
      </c>
      <c r="AP629" s="123" t="str">
        <f t="shared" si="57"/>
        <v/>
      </c>
      <c r="AQ629" s="89" t="str">
        <f t="shared" si="58"/>
        <v/>
      </c>
      <c r="AR629" s="39"/>
      <c r="AS629" s="234"/>
      <c r="AT629" s="39"/>
    </row>
    <row r="630" spans="2:46" ht="13.5" customHeight="1" x14ac:dyDescent="0.15">
      <c r="B630" s="290"/>
      <c r="C630" s="29" t="s">
        <v>36</v>
      </c>
      <c r="D630" s="187"/>
      <c r="E630" s="58"/>
      <c r="F630" s="188"/>
      <c r="G630" s="188"/>
      <c r="H630" s="188"/>
      <c r="I630" s="64"/>
      <c r="J630" s="64"/>
      <c r="K630" s="189"/>
      <c r="L630" s="259"/>
      <c r="M630" s="259"/>
      <c r="N630" s="58"/>
      <c r="O630" s="30"/>
      <c r="P630" s="58"/>
      <c r="Q630" s="30"/>
      <c r="R630" s="134"/>
      <c r="S630" s="206"/>
      <c r="T630" s="290"/>
      <c r="U630" s="29" t="s">
        <v>36</v>
      </c>
      <c r="V630" s="187"/>
      <c r="W630" s="58"/>
      <c r="X630" s="188"/>
      <c r="Y630" s="188"/>
      <c r="Z630" s="188"/>
      <c r="AA630" s="64"/>
      <c r="AB630" s="64"/>
      <c r="AC630" s="189"/>
      <c r="AD630" s="259"/>
      <c r="AE630" s="259"/>
      <c r="AF630" s="58"/>
      <c r="AG630" s="30"/>
      <c r="AH630" s="58"/>
      <c r="AI630" s="30"/>
      <c r="AJ630" s="134"/>
      <c r="AK630" s="208"/>
      <c r="AL630" s="290"/>
      <c r="AM630" s="88" t="str">
        <f t="shared" si="54"/>
        <v/>
      </c>
      <c r="AN630" s="123" t="str">
        <f t="shared" si="55"/>
        <v/>
      </c>
      <c r="AO630" s="123" t="str">
        <f t="shared" si="56"/>
        <v/>
      </c>
      <c r="AP630" s="123" t="str">
        <f t="shared" si="57"/>
        <v/>
      </c>
      <c r="AQ630" s="89" t="str">
        <f t="shared" si="58"/>
        <v/>
      </c>
      <c r="AR630" s="39"/>
      <c r="AS630" s="234"/>
      <c r="AT630" s="39"/>
    </row>
    <row r="631" spans="2:46" ht="13.5" customHeight="1" x14ac:dyDescent="0.15">
      <c r="B631" s="290"/>
      <c r="C631" s="29" t="s">
        <v>38</v>
      </c>
      <c r="D631" s="187"/>
      <c r="E631" s="58"/>
      <c r="F631" s="188"/>
      <c r="G631" s="188"/>
      <c r="H631" s="188"/>
      <c r="I631" s="64"/>
      <c r="J631" s="64"/>
      <c r="K631" s="189"/>
      <c r="L631" s="259"/>
      <c r="M631" s="259"/>
      <c r="N631" s="58"/>
      <c r="O631" s="30"/>
      <c r="P631" s="58"/>
      <c r="Q631" s="30"/>
      <c r="R631" s="134"/>
      <c r="S631" s="206"/>
      <c r="T631" s="290"/>
      <c r="U631" s="29" t="s">
        <v>38</v>
      </c>
      <c r="V631" s="187"/>
      <c r="W631" s="58"/>
      <c r="X631" s="188"/>
      <c r="Y631" s="188"/>
      <c r="Z631" s="188"/>
      <c r="AA631" s="64"/>
      <c r="AB631" s="64"/>
      <c r="AC631" s="189"/>
      <c r="AD631" s="259"/>
      <c r="AE631" s="259"/>
      <c r="AF631" s="58"/>
      <c r="AG631" s="30"/>
      <c r="AH631" s="58"/>
      <c r="AI631" s="30"/>
      <c r="AJ631" s="134"/>
      <c r="AK631" s="208"/>
      <c r="AL631" s="290"/>
      <c r="AM631" s="88" t="str">
        <f t="shared" si="54"/>
        <v/>
      </c>
      <c r="AN631" s="123" t="str">
        <f t="shared" si="55"/>
        <v/>
      </c>
      <c r="AO631" s="123" t="str">
        <f t="shared" si="56"/>
        <v/>
      </c>
      <c r="AP631" s="123" t="str">
        <f t="shared" si="57"/>
        <v/>
      </c>
      <c r="AQ631" s="89" t="str">
        <f t="shared" si="58"/>
        <v/>
      </c>
      <c r="AR631" s="39"/>
      <c r="AS631" s="234"/>
      <c r="AT631" s="39"/>
    </row>
    <row r="632" spans="2:46" ht="13.5" customHeight="1" thickBot="1" x14ac:dyDescent="0.2">
      <c r="B632" s="291"/>
      <c r="C632" s="29"/>
      <c r="D632" s="187"/>
      <c r="E632" s="58"/>
      <c r="F632" s="190"/>
      <c r="G632" s="190"/>
      <c r="H632" s="190"/>
      <c r="I632" s="58"/>
      <c r="J632" s="58"/>
      <c r="K632" s="189"/>
      <c r="L632" s="259"/>
      <c r="M632" s="259"/>
      <c r="N632" s="58"/>
      <c r="O632" s="30"/>
      <c r="P632" s="58"/>
      <c r="Q632" s="30"/>
      <c r="R632" s="185"/>
      <c r="S632" s="206"/>
      <c r="T632" s="291"/>
      <c r="U632" s="29"/>
      <c r="V632" s="187"/>
      <c r="W632" s="58"/>
      <c r="X632" s="190"/>
      <c r="Y632" s="190"/>
      <c r="Z632" s="190"/>
      <c r="AA632" s="58"/>
      <c r="AB632" s="58"/>
      <c r="AC632" s="189"/>
      <c r="AD632" s="259"/>
      <c r="AE632" s="259"/>
      <c r="AF632" s="58"/>
      <c r="AG632" s="30"/>
      <c r="AH632" s="58"/>
      <c r="AI632" s="30"/>
      <c r="AJ632" s="185"/>
      <c r="AK632" s="208"/>
      <c r="AL632" s="291"/>
      <c r="AM632" s="124" t="str">
        <f t="shared" si="54"/>
        <v/>
      </c>
      <c r="AN632" s="125" t="str">
        <f t="shared" si="55"/>
        <v/>
      </c>
      <c r="AO632" s="125" t="str">
        <f t="shared" si="56"/>
        <v/>
      </c>
      <c r="AP632" s="125" t="str">
        <f t="shared" si="57"/>
        <v/>
      </c>
      <c r="AQ632" s="126" t="str">
        <f t="shared" si="58"/>
        <v/>
      </c>
      <c r="AR632" s="39"/>
      <c r="AS632" s="234"/>
      <c r="AT632" s="39"/>
    </row>
    <row r="633" spans="2:46" ht="13.5" customHeight="1" x14ac:dyDescent="0.15">
      <c r="B633" s="289" t="s">
        <v>192</v>
      </c>
      <c r="C633" s="27" t="s">
        <v>34</v>
      </c>
      <c r="D633" s="41"/>
      <c r="E633" s="57"/>
      <c r="F633" s="98"/>
      <c r="G633" s="98"/>
      <c r="H633" s="98"/>
      <c r="I633" s="62"/>
      <c r="J633" s="62"/>
      <c r="K633" s="63"/>
      <c r="L633" s="258"/>
      <c r="M633" s="258"/>
      <c r="N633" s="57"/>
      <c r="O633" s="28"/>
      <c r="P633" s="57"/>
      <c r="Q633" s="28"/>
      <c r="R633" s="133"/>
      <c r="S633" s="206"/>
      <c r="T633" s="289" t="s">
        <v>192</v>
      </c>
      <c r="U633" s="27" t="s">
        <v>34</v>
      </c>
      <c r="V633" s="41"/>
      <c r="W633" s="57"/>
      <c r="X633" s="98"/>
      <c r="Y633" s="98"/>
      <c r="Z633" s="98"/>
      <c r="AA633" s="62"/>
      <c r="AB633" s="62"/>
      <c r="AC633" s="63"/>
      <c r="AD633" s="258"/>
      <c r="AE633" s="258"/>
      <c r="AF633" s="57"/>
      <c r="AG633" s="28"/>
      <c r="AH633" s="57"/>
      <c r="AI633" s="28"/>
      <c r="AJ633" s="133"/>
      <c r="AK633" s="208"/>
      <c r="AL633" s="289" t="s">
        <v>192</v>
      </c>
      <c r="AM633" s="121" t="str">
        <f t="shared" si="54"/>
        <v/>
      </c>
      <c r="AN633" s="97" t="str">
        <f t="shared" si="55"/>
        <v/>
      </c>
      <c r="AO633" s="97" t="str">
        <f t="shared" si="56"/>
        <v/>
      </c>
      <c r="AP633" s="97" t="str">
        <f t="shared" si="57"/>
        <v/>
      </c>
      <c r="AQ633" s="122" t="str">
        <f t="shared" si="58"/>
        <v/>
      </c>
      <c r="AR633" s="39"/>
      <c r="AS633" s="234"/>
      <c r="AT633" s="39"/>
    </row>
    <row r="634" spans="2:46" ht="13.5" customHeight="1" x14ac:dyDescent="0.15">
      <c r="B634" s="290"/>
      <c r="C634" s="29" t="s">
        <v>35</v>
      </c>
      <c r="D634" s="187"/>
      <c r="E634" s="58"/>
      <c r="F634" s="188"/>
      <c r="G634" s="188"/>
      <c r="H634" s="188"/>
      <c r="I634" s="64"/>
      <c r="J634" s="64"/>
      <c r="K634" s="189"/>
      <c r="L634" s="259"/>
      <c r="M634" s="259"/>
      <c r="N634" s="58"/>
      <c r="O634" s="30"/>
      <c r="P634" s="58"/>
      <c r="Q634" s="30"/>
      <c r="R634" s="134"/>
      <c r="S634" s="206"/>
      <c r="T634" s="290"/>
      <c r="U634" s="29" t="s">
        <v>35</v>
      </c>
      <c r="V634" s="187"/>
      <c r="W634" s="58"/>
      <c r="X634" s="188"/>
      <c r="Y634" s="188"/>
      <c r="Z634" s="188"/>
      <c r="AA634" s="64"/>
      <c r="AB634" s="64"/>
      <c r="AC634" s="189"/>
      <c r="AD634" s="259"/>
      <c r="AE634" s="259"/>
      <c r="AF634" s="58"/>
      <c r="AG634" s="30"/>
      <c r="AH634" s="58"/>
      <c r="AI634" s="30"/>
      <c r="AJ634" s="134"/>
      <c r="AK634" s="208"/>
      <c r="AL634" s="290"/>
      <c r="AM634" s="88" t="str">
        <f t="shared" si="54"/>
        <v/>
      </c>
      <c r="AN634" s="123" t="str">
        <f t="shared" si="55"/>
        <v/>
      </c>
      <c r="AO634" s="123" t="str">
        <f t="shared" si="56"/>
        <v/>
      </c>
      <c r="AP634" s="123" t="str">
        <f t="shared" si="57"/>
        <v/>
      </c>
      <c r="AQ634" s="89" t="str">
        <f t="shared" si="58"/>
        <v/>
      </c>
      <c r="AR634" s="39"/>
      <c r="AS634" s="234"/>
      <c r="AT634" s="39"/>
    </row>
    <row r="635" spans="2:46" ht="13.5" customHeight="1" x14ac:dyDescent="0.15">
      <c r="B635" s="290"/>
      <c r="C635" s="29" t="s">
        <v>36</v>
      </c>
      <c r="D635" s="187"/>
      <c r="E635" s="58"/>
      <c r="F635" s="188"/>
      <c r="G635" s="188"/>
      <c r="H635" s="188"/>
      <c r="I635" s="64"/>
      <c r="J635" s="64"/>
      <c r="K635" s="189"/>
      <c r="L635" s="259"/>
      <c r="M635" s="259"/>
      <c r="N635" s="58"/>
      <c r="O635" s="30"/>
      <c r="P635" s="58"/>
      <c r="Q635" s="30"/>
      <c r="R635" s="134"/>
      <c r="S635" s="206"/>
      <c r="T635" s="290"/>
      <c r="U635" s="29" t="s">
        <v>36</v>
      </c>
      <c r="V635" s="187"/>
      <c r="W635" s="58"/>
      <c r="X635" s="188"/>
      <c r="Y635" s="188"/>
      <c r="Z635" s="188"/>
      <c r="AA635" s="64"/>
      <c r="AB635" s="64"/>
      <c r="AC635" s="189"/>
      <c r="AD635" s="259"/>
      <c r="AE635" s="259"/>
      <c r="AF635" s="58"/>
      <c r="AG635" s="30"/>
      <c r="AH635" s="58"/>
      <c r="AI635" s="30"/>
      <c r="AJ635" s="134"/>
      <c r="AK635" s="208"/>
      <c r="AL635" s="290"/>
      <c r="AM635" s="88" t="str">
        <f t="shared" si="54"/>
        <v/>
      </c>
      <c r="AN635" s="123" t="str">
        <f t="shared" si="55"/>
        <v/>
      </c>
      <c r="AO635" s="123" t="str">
        <f t="shared" si="56"/>
        <v/>
      </c>
      <c r="AP635" s="123" t="str">
        <f t="shared" si="57"/>
        <v/>
      </c>
      <c r="AQ635" s="89" t="str">
        <f t="shared" si="58"/>
        <v/>
      </c>
      <c r="AR635" s="39"/>
      <c r="AS635" s="234"/>
      <c r="AT635" s="39"/>
    </row>
    <row r="636" spans="2:46" ht="13.5" customHeight="1" x14ac:dyDescent="0.15">
      <c r="B636" s="290"/>
      <c r="C636" s="29" t="s">
        <v>38</v>
      </c>
      <c r="D636" s="187"/>
      <c r="E636" s="58"/>
      <c r="F636" s="188"/>
      <c r="G636" s="188"/>
      <c r="H636" s="188"/>
      <c r="I636" s="64"/>
      <c r="J636" s="64"/>
      <c r="K636" s="189"/>
      <c r="L636" s="259"/>
      <c r="M636" s="259"/>
      <c r="N636" s="58"/>
      <c r="O636" s="30"/>
      <c r="P636" s="58"/>
      <c r="Q636" s="30"/>
      <c r="R636" s="134"/>
      <c r="S636" s="206"/>
      <c r="T636" s="290"/>
      <c r="U636" s="29" t="s">
        <v>38</v>
      </c>
      <c r="V636" s="187"/>
      <c r="W636" s="58"/>
      <c r="X636" s="188"/>
      <c r="Y636" s="188"/>
      <c r="Z636" s="188"/>
      <c r="AA636" s="64"/>
      <c r="AB636" s="64"/>
      <c r="AC636" s="189"/>
      <c r="AD636" s="259"/>
      <c r="AE636" s="259"/>
      <c r="AF636" s="58"/>
      <c r="AG636" s="30"/>
      <c r="AH636" s="58"/>
      <c r="AI636" s="30"/>
      <c r="AJ636" s="134"/>
      <c r="AK636" s="208"/>
      <c r="AL636" s="290"/>
      <c r="AM636" s="88" t="str">
        <f t="shared" si="54"/>
        <v/>
      </c>
      <c r="AN636" s="123" t="str">
        <f t="shared" si="55"/>
        <v/>
      </c>
      <c r="AO636" s="123" t="str">
        <f t="shared" si="56"/>
        <v/>
      </c>
      <c r="AP636" s="123" t="str">
        <f t="shared" si="57"/>
        <v/>
      </c>
      <c r="AQ636" s="89" t="str">
        <f t="shared" si="58"/>
        <v/>
      </c>
      <c r="AR636" s="39"/>
      <c r="AS636" s="234"/>
      <c r="AT636" s="39"/>
    </row>
    <row r="637" spans="2:46" ht="13.5" customHeight="1" thickBot="1" x14ac:dyDescent="0.2">
      <c r="B637" s="291"/>
      <c r="C637" s="31"/>
      <c r="D637" s="43"/>
      <c r="E637" s="60"/>
      <c r="F637" s="191"/>
      <c r="G637" s="191"/>
      <c r="H637" s="191"/>
      <c r="I637" s="60"/>
      <c r="J637" s="60"/>
      <c r="K637" s="65"/>
      <c r="L637" s="260"/>
      <c r="M637" s="260"/>
      <c r="N637" s="60"/>
      <c r="O637" s="37"/>
      <c r="P637" s="60"/>
      <c r="Q637" s="37"/>
      <c r="R637" s="182"/>
      <c r="S637" s="206"/>
      <c r="T637" s="291"/>
      <c r="U637" s="31"/>
      <c r="V637" s="43"/>
      <c r="W637" s="60"/>
      <c r="X637" s="191"/>
      <c r="Y637" s="191"/>
      <c r="Z637" s="191"/>
      <c r="AA637" s="60"/>
      <c r="AB637" s="60"/>
      <c r="AC637" s="65"/>
      <c r="AD637" s="260"/>
      <c r="AE637" s="260"/>
      <c r="AF637" s="60"/>
      <c r="AG637" s="37"/>
      <c r="AH637" s="60"/>
      <c r="AI637" s="37"/>
      <c r="AJ637" s="182"/>
      <c r="AK637" s="208"/>
      <c r="AL637" s="291"/>
      <c r="AM637" s="124" t="str">
        <f t="shared" si="54"/>
        <v/>
      </c>
      <c r="AN637" s="125" t="str">
        <f t="shared" si="55"/>
        <v/>
      </c>
      <c r="AO637" s="125" t="str">
        <f t="shared" si="56"/>
        <v/>
      </c>
      <c r="AP637" s="125" t="str">
        <f t="shared" si="57"/>
        <v/>
      </c>
      <c r="AQ637" s="126" t="str">
        <f t="shared" si="58"/>
        <v/>
      </c>
      <c r="AR637" s="39"/>
      <c r="AS637" s="234"/>
      <c r="AT637" s="39"/>
    </row>
    <row r="638" spans="2:46" ht="13.5" customHeight="1" thickBot="1" x14ac:dyDescent="0.2">
      <c r="B638" s="206"/>
      <c r="C638" s="206"/>
      <c r="D638" s="206"/>
      <c r="E638" s="206"/>
      <c r="F638" s="206"/>
      <c r="G638" s="206"/>
      <c r="H638" s="206"/>
      <c r="I638" s="206"/>
      <c r="J638" s="206"/>
      <c r="K638" s="206"/>
      <c r="L638" s="206"/>
      <c r="M638" s="206"/>
      <c r="N638" s="206"/>
      <c r="O638" s="250"/>
      <c r="P638" s="206"/>
      <c r="Q638" s="206"/>
      <c r="R638" s="93"/>
      <c r="S638" s="206"/>
      <c r="T638" s="206"/>
      <c r="U638" s="206"/>
      <c r="V638" s="206"/>
      <c r="W638" s="206"/>
      <c r="X638" s="206"/>
      <c r="Y638" s="206"/>
      <c r="Z638" s="206"/>
      <c r="AA638" s="206"/>
      <c r="AB638" s="206"/>
      <c r="AC638" s="206"/>
      <c r="AD638" s="206"/>
      <c r="AE638" s="206"/>
      <c r="AF638" s="206"/>
      <c r="AG638" s="250"/>
      <c r="AH638" s="206"/>
      <c r="AI638" s="206"/>
      <c r="AJ638" s="93"/>
      <c r="AK638" s="208"/>
      <c r="AL638" s="208"/>
      <c r="AM638" s="42"/>
      <c r="AN638" s="42"/>
      <c r="AO638" s="42"/>
      <c r="AP638" s="39"/>
      <c r="AQ638" s="39"/>
      <c r="AR638" s="39"/>
      <c r="AS638" s="234"/>
      <c r="AT638" s="39"/>
    </row>
    <row r="639" spans="2:46" ht="13.95" customHeight="1" x14ac:dyDescent="0.15">
      <c r="B639" s="141"/>
      <c r="C639" s="211"/>
      <c r="D639" s="103"/>
      <c r="E639" s="261"/>
      <c r="F639" s="32" t="s">
        <v>51</v>
      </c>
      <c r="G639" s="212" t="s">
        <v>51</v>
      </c>
      <c r="H639" s="212" t="s">
        <v>51</v>
      </c>
      <c r="I639" s="212" t="s">
        <v>51</v>
      </c>
      <c r="J639" s="212" t="s">
        <v>51</v>
      </c>
      <c r="K639" s="104"/>
      <c r="L639" s="104"/>
      <c r="M639" s="104"/>
      <c r="N639" s="104"/>
      <c r="O639" s="252"/>
      <c r="P639" s="104"/>
      <c r="Q639" s="105"/>
      <c r="R639" s="106"/>
      <c r="T639" s="141"/>
      <c r="U639" s="211"/>
      <c r="V639" s="103"/>
      <c r="W639" s="261"/>
      <c r="X639" s="32" t="s">
        <v>51</v>
      </c>
      <c r="Y639" s="212" t="s">
        <v>51</v>
      </c>
      <c r="Z639" s="212" t="s">
        <v>51</v>
      </c>
      <c r="AA639" s="212" t="s">
        <v>51</v>
      </c>
      <c r="AB639" s="212" t="s">
        <v>51</v>
      </c>
      <c r="AC639" s="104"/>
      <c r="AD639" s="104"/>
      <c r="AE639" s="104"/>
      <c r="AF639" s="104"/>
      <c r="AG639" s="252"/>
      <c r="AH639" s="104"/>
      <c r="AI639" s="105"/>
      <c r="AJ639" s="106"/>
    </row>
    <row r="640" spans="2:46" ht="14.4" customHeight="1" thickBot="1" x14ac:dyDescent="0.2">
      <c r="B640" s="142"/>
      <c r="C640" s="208"/>
      <c r="F640" s="92" t="s">
        <v>30</v>
      </c>
      <c r="G640" s="250" t="s">
        <v>41</v>
      </c>
      <c r="H640" s="250" t="s">
        <v>44</v>
      </c>
      <c r="I640" s="250" t="s">
        <v>47</v>
      </c>
      <c r="J640" s="250" t="s">
        <v>57</v>
      </c>
      <c r="R640" s="107"/>
      <c r="T640" s="142"/>
      <c r="U640" s="208"/>
      <c r="V640" s="8"/>
      <c r="W640" s="232"/>
      <c r="X640" s="92" t="s">
        <v>30</v>
      </c>
      <c r="Y640" s="250" t="s">
        <v>41</v>
      </c>
      <c r="Z640" s="250" t="s">
        <v>44</v>
      </c>
      <c r="AA640" s="250" t="s">
        <v>47</v>
      </c>
      <c r="AB640" s="250" t="s">
        <v>57</v>
      </c>
      <c r="AC640" s="12"/>
      <c r="AD640" s="12"/>
      <c r="AE640" s="12"/>
      <c r="AF640" s="12"/>
      <c r="AH640" s="12"/>
      <c r="AI640" s="13"/>
      <c r="AJ640" s="107"/>
    </row>
    <row r="641" spans="2:36" x14ac:dyDescent="0.15">
      <c r="B641" s="289" t="s">
        <v>193</v>
      </c>
      <c r="C641" s="27" t="s">
        <v>34</v>
      </c>
      <c r="D641" s="108"/>
      <c r="E641" s="262"/>
      <c r="F641" s="137">
        <f t="shared" ref="F641:J644" si="59">MIN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27.465906</v>
      </c>
      <c r="G641" s="137">
        <f t="shared" si="59"/>
        <v>31.943912000000001</v>
      </c>
      <c r="H641" s="137">
        <f t="shared" si="59"/>
        <v>0.93206418000000002</v>
      </c>
      <c r="I641" s="137">
        <f t="shared" si="59"/>
        <v>0.95907798</v>
      </c>
      <c r="J641" s="137">
        <f t="shared" si="59"/>
        <v>5.5659149999999998E-2</v>
      </c>
      <c r="K641" s="111"/>
      <c r="L641" s="111"/>
      <c r="M641" s="111"/>
      <c r="N641" s="111"/>
      <c r="O641" s="263"/>
      <c r="P641" s="111"/>
      <c r="Q641" s="112"/>
      <c r="R641" s="113"/>
      <c r="T641" s="289" t="s">
        <v>193</v>
      </c>
      <c r="U641" s="27" t="s">
        <v>34</v>
      </c>
      <c r="V641" s="108"/>
      <c r="W641" s="262"/>
      <c r="X641" s="137">
        <f t="shared" ref="X641:AB644" si="60">MIN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27.482064000000001</v>
      </c>
      <c r="Y641" s="137">
        <f t="shared" si="60"/>
        <v>31.841002</v>
      </c>
      <c r="Z641" s="137">
        <f t="shared" si="60"/>
        <v>0.93206319999999998</v>
      </c>
      <c r="AA641" s="137">
        <f t="shared" si="60"/>
        <v>0.95901451000000004</v>
      </c>
      <c r="AB641" s="137">
        <f t="shared" si="60"/>
        <v>5.5637590000000001E-2</v>
      </c>
      <c r="AC641" s="111"/>
      <c r="AD641" s="111"/>
      <c r="AE641" s="111"/>
      <c r="AF641" s="111"/>
      <c r="AG641" s="263"/>
      <c r="AH641" s="111"/>
      <c r="AI641" s="112"/>
      <c r="AJ641" s="113"/>
    </row>
    <row r="642" spans="2:36" x14ac:dyDescent="0.15">
      <c r="B642" s="290"/>
      <c r="C642" s="29" t="s">
        <v>35</v>
      </c>
      <c r="D642" s="109"/>
      <c r="E642" s="264"/>
      <c r="F642" s="20">
        <f t="shared" si="59"/>
        <v>32.435783999999998</v>
      </c>
      <c r="G642" s="20">
        <f t="shared" si="59"/>
        <v>36.216366999999998</v>
      </c>
      <c r="H642" s="20">
        <f t="shared" si="59"/>
        <v>0.96816491999999998</v>
      </c>
      <c r="I642" s="20">
        <f t="shared" si="59"/>
        <v>0.98003375000000004</v>
      </c>
      <c r="J642" s="20">
        <f t="shared" si="59"/>
        <v>2.3772339999999999E-2</v>
      </c>
      <c r="K642" s="114"/>
      <c r="L642" s="114"/>
      <c r="M642" s="114"/>
      <c r="N642" s="114"/>
      <c r="O642" s="265"/>
      <c r="P642" s="114"/>
      <c r="Q642" s="115"/>
      <c r="R642" s="116"/>
      <c r="T642" s="290"/>
      <c r="U642" s="29" t="s">
        <v>35</v>
      </c>
      <c r="V642" s="109"/>
      <c r="W642" s="264"/>
      <c r="X642" s="20">
        <f t="shared" si="60"/>
        <v>32.449092999999998</v>
      </c>
      <c r="Y642" s="20">
        <f t="shared" si="60"/>
        <v>36.240127999999999</v>
      </c>
      <c r="Z642" s="20">
        <f t="shared" si="60"/>
        <v>0.96811526999999997</v>
      </c>
      <c r="AA642" s="20">
        <f t="shared" si="60"/>
        <v>0.97992482000000003</v>
      </c>
      <c r="AB642" s="20">
        <f t="shared" si="60"/>
        <v>2.364641E-2</v>
      </c>
      <c r="AC642" s="114"/>
      <c r="AD642" s="114"/>
      <c r="AE642" s="114"/>
      <c r="AF642" s="114"/>
      <c r="AG642" s="265"/>
      <c r="AH642" s="114"/>
      <c r="AI642" s="115"/>
      <c r="AJ642" s="116"/>
    </row>
    <row r="643" spans="2:36" x14ac:dyDescent="0.15">
      <c r="B643" s="290"/>
      <c r="C643" s="29" t="s">
        <v>36</v>
      </c>
      <c r="D643" s="109"/>
      <c r="E643" s="264"/>
      <c r="F643" s="20">
        <f t="shared" si="59"/>
        <v>38.442796000000001</v>
      </c>
      <c r="G643" s="20">
        <f t="shared" si="59"/>
        <v>41.805368000000001</v>
      </c>
      <c r="H643" s="20">
        <f t="shared" si="59"/>
        <v>0.98829897</v>
      </c>
      <c r="I643" s="20">
        <f t="shared" si="59"/>
        <v>0.99229261000000002</v>
      </c>
      <c r="J643" s="20">
        <f t="shared" si="59"/>
        <v>8.7423109999999991E-3</v>
      </c>
      <c r="K643" s="114"/>
      <c r="L643" s="114"/>
      <c r="M643" s="114"/>
      <c r="N643" s="114"/>
      <c r="O643" s="265"/>
      <c r="P643" s="114"/>
      <c r="Q643" s="115"/>
      <c r="R643" s="116"/>
      <c r="T643" s="290"/>
      <c r="U643" s="29" t="s">
        <v>36</v>
      </c>
      <c r="V643" s="109"/>
      <c r="W643" s="264"/>
      <c r="X643" s="20">
        <f t="shared" si="60"/>
        <v>38.424712999999997</v>
      </c>
      <c r="Y643" s="20">
        <f t="shared" si="60"/>
        <v>41.792762000000003</v>
      </c>
      <c r="Z643" s="20">
        <f t="shared" si="60"/>
        <v>0.98830960000000001</v>
      </c>
      <c r="AA643" s="20">
        <f t="shared" si="60"/>
        <v>0.99221566999999999</v>
      </c>
      <c r="AB643" s="20">
        <f t="shared" si="60"/>
        <v>8.8532779999999991E-3</v>
      </c>
      <c r="AC643" s="114"/>
      <c r="AD643" s="114"/>
      <c r="AE643" s="114"/>
      <c r="AF643" s="114"/>
      <c r="AG643" s="265"/>
      <c r="AH643" s="114"/>
      <c r="AI643" s="115"/>
      <c r="AJ643" s="116"/>
    </row>
    <row r="644" spans="2:36" x14ac:dyDescent="0.15">
      <c r="B644" s="290"/>
      <c r="C644" s="29" t="s">
        <v>38</v>
      </c>
      <c r="D644" s="109"/>
      <c r="E644" s="264"/>
      <c r="F644" s="20">
        <f t="shared" si="59"/>
        <v>42.745466999999998</v>
      </c>
      <c r="G644" s="20">
        <f t="shared" si="59"/>
        <v>45.805118999999998</v>
      </c>
      <c r="H644" s="20">
        <f t="shared" si="59"/>
        <v>0.99447295000000002</v>
      </c>
      <c r="I644" s="20">
        <f t="shared" si="59"/>
        <v>0.99643906000000004</v>
      </c>
      <c r="J644" s="20">
        <f t="shared" si="59"/>
        <v>3.8367610000000002E-3</v>
      </c>
      <c r="K644" s="114"/>
      <c r="L644" s="114"/>
      <c r="M644" s="114"/>
      <c r="N644" s="114"/>
      <c r="O644" s="265"/>
      <c r="P644" s="114"/>
      <c r="Q644" s="115"/>
      <c r="R644" s="116"/>
      <c r="T644" s="290"/>
      <c r="U644" s="29" t="s">
        <v>38</v>
      </c>
      <c r="V644" s="109"/>
      <c r="W644" s="264"/>
      <c r="X644" s="20">
        <f t="shared" si="60"/>
        <v>42.737507000000001</v>
      </c>
      <c r="Y644" s="20">
        <f t="shared" si="60"/>
        <v>45.789892000000002</v>
      </c>
      <c r="Z644" s="20">
        <f t="shared" si="60"/>
        <v>0.99448013999999996</v>
      </c>
      <c r="AA644" s="20">
        <f t="shared" si="60"/>
        <v>0.99642973999999995</v>
      </c>
      <c r="AB644" s="20">
        <f t="shared" si="60"/>
        <v>3.9020954000000001E-3</v>
      </c>
      <c r="AC644" s="114"/>
      <c r="AD644" s="114"/>
      <c r="AE644" s="114"/>
      <c r="AF644" s="114"/>
      <c r="AG644" s="265"/>
      <c r="AH644" s="114"/>
      <c r="AI644" s="115"/>
      <c r="AJ644" s="116"/>
    </row>
    <row r="645" spans="2:36" ht="12.6" customHeight="1" thickBot="1" x14ac:dyDescent="0.2">
      <c r="B645" s="291"/>
      <c r="C645" s="31"/>
      <c r="D645" s="110"/>
      <c r="E645" s="266"/>
      <c r="F645" s="186"/>
      <c r="G645" s="186"/>
      <c r="H645" s="186"/>
      <c r="I645" s="186"/>
      <c r="J645" s="186"/>
      <c r="K645" s="117"/>
      <c r="L645" s="117"/>
      <c r="M645" s="117"/>
      <c r="N645" s="117"/>
      <c r="O645" s="267"/>
      <c r="P645" s="117"/>
      <c r="Q645" s="118"/>
      <c r="R645" s="119"/>
      <c r="T645" s="291"/>
      <c r="U645" s="31"/>
      <c r="V645" s="110"/>
      <c r="W645" s="266"/>
      <c r="X645" s="186"/>
      <c r="Y645" s="186"/>
      <c r="Z645" s="186"/>
      <c r="AA645" s="186"/>
      <c r="AB645" s="186"/>
      <c r="AC645" s="117"/>
      <c r="AD645" s="117"/>
      <c r="AE645" s="117"/>
      <c r="AF645" s="117"/>
      <c r="AG645" s="267"/>
      <c r="AH645" s="117"/>
      <c r="AI645" s="118"/>
      <c r="AJ645" s="119"/>
    </row>
    <row r="646" spans="2:36" x14ac:dyDescent="0.15">
      <c r="B646" s="301" t="s">
        <v>194</v>
      </c>
      <c r="C646" s="27" t="s">
        <v>34</v>
      </c>
      <c r="D646" s="108"/>
      <c r="E646" s="262"/>
      <c r="F646" s="137">
        <f t="shared" ref="F646:J649" si="61">MAX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30.108117</v>
      </c>
      <c r="G646" s="137">
        <f t="shared" si="61"/>
        <v>34.205297000000002</v>
      </c>
      <c r="H646" s="137">
        <f t="shared" si="61"/>
        <v>0.95421964000000004</v>
      </c>
      <c r="I646" s="137">
        <f t="shared" si="61"/>
        <v>0.97350857000000002</v>
      </c>
      <c r="J646" s="137">
        <f t="shared" si="61"/>
        <v>6.8303870000000003E-2</v>
      </c>
      <c r="K646" s="111"/>
      <c r="L646" s="111"/>
      <c r="M646" s="111"/>
      <c r="N646" s="111"/>
      <c r="O646" s="263"/>
      <c r="P646" s="111"/>
      <c r="Q646" s="112"/>
      <c r="R646" s="113"/>
      <c r="T646" s="301" t="s">
        <v>194</v>
      </c>
      <c r="U646" s="27" t="s">
        <v>34</v>
      </c>
      <c r="V646" s="108"/>
      <c r="W646" s="262"/>
      <c r="X646" s="137">
        <f t="shared" ref="X646:AB649" si="62">MAX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30.221150999999999</v>
      </c>
      <c r="Y646" s="137">
        <f t="shared" si="62"/>
        <v>34.293847999999997</v>
      </c>
      <c r="Z646" s="137">
        <f t="shared" si="62"/>
        <v>0.95412063999999996</v>
      </c>
      <c r="AA646" s="137">
        <f t="shared" si="62"/>
        <v>0.97346876999999998</v>
      </c>
      <c r="AB646" s="137">
        <f t="shared" si="62"/>
        <v>6.8410239999999997E-2</v>
      </c>
      <c r="AC646" s="111"/>
      <c r="AD646" s="111"/>
      <c r="AE646" s="111"/>
      <c r="AF646" s="111"/>
      <c r="AG646" s="263"/>
      <c r="AH646" s="111"/>
      <c r="AI646" s="112"/>
      <c r="AJ646" s="113"/>
    </row>
    <row r="647" spans="2:36" x14ac:dyDescent="0.15">
      <c r="B647" s="290"/>
      <c r="C647" s="29" t="s">
        <v>35</v>
      </c>
      <c r="D647" s="109"/>
      <c r="E647" s="264"/>
      <c r="F647" s="20">
        <f t="shared" si="61"/>
        <v>34.714364000000003</v>
      </c>
      <c r="G647" s="20">
        <f t="shared" si="61"/>
        <v>38.228955999999997</v>
      </c>
      <c r="H647" s="20">
        <f t="shared" si="61"/>
        <v>0.98021848</v>
      </c>
      <c r="I647" s="20">
        <f t="shared" si="61"/>
        <v>0.9875062</v>
      </c>
      <c r="J647" s="20">
        <f t="shared" si="61"/>
        <v>3.3164695000000001E-2</v>
      </c>
      <c r="K647" s="114"/>
      <c r="L647" s="114"/>
      <c r="M647" s="114"/>
      <c r="N647" s="114"/>
      <c r="O647" s="265"/>
      <c r="P647" s="114"/>
      <c r="Q647" s="115"/>
      <c r="R647" s="116"/>
      <c r="T647" s="290"/>
      <c r="U647" s="29" t="s">
        <v>35</v>
      </c>
      <c r="V647" s="109"/>
      <c r="W647" s="264"/>
      <c r="X647" s="20">
        <f t="shared" si="62"/>
        <v>34.757778000000002</v>
      </c>
      <c r="Y647" s="20">
        <f t="shared" si="62"/>
        <v>38.260420000000003</v>
      </c>
      <c r="Z647" s="20">
        <f t="shared" si="62"/>
        <v>0.98031126000000002</v>
      </c>
      <c r="AA647" s="20">
        <f t="shared" si="62"/>
        <v>0.98791523000000003</v>
      </c>
      <c r="AB647" s="20">
        <f t="shared" si="62"/>
        <v>3.3018525999999999E-2</v>
      </c>
      <c r="AC647" s="114"/>
      <c r="AD647" s="114"/>
      <c r="AE647" s="114"/>
      <c r="AF647" s="114"/>
      <c r="AG647" s="265"/>
      <c r="AH647" s="114"/>
      <c r="AI647" s="115"/>
      <c r="AJ647" s="116"/>
    </row>
    <row r="648" spans="2:36" x14ac:dyDescent="0.15">
      <c r="B648" s="290"/>
      <c r="C648" s="29" t="s">
        <v>36</v>
      </c>
      <c r="D648" s="109"/>
      <c r="E648" s="264"/>
      <c r="F648" s="20">
        <f t="shared" si="61"/>
        <v>40.111018000000001</v>
      </c>
      <c r="G648" s="20">
        <f t="shared" si="61"/>
        <v>43.401300999999997</v>
      </c>
      <c r="H648" s="20">
        <f t="shared" si="61"/>
        <v>0.99235052000000001</v>
      </c>
      <c r="I648" s="20">
        <f t="shared" si="61"/>
        <v>0.99507904000000003</v>
      </c>
      <c r="J648" s="20">
        <f t="shared" si="61"/>
        <v>1.2614887E-2</v>
      </c>
      <c r="K648" s="114"/>
      <c r="L648" s="114"/>
      <c r="M648" s="114"/>
      <c r="N648" s="114"/>
      <c r="O648" s="265"/>
      <c r="P648" s="114"/>
      <c r="Q648" s="115"/>
      <c r="R648" s="116"/>
      <c r="T648" s="290"/>
      <c r="U648" s="29" t="s">
        <v>36</v>
      </c>
      <c r="V648" s="109"/>
      <c r="W648" s="264"/>
      <c r="X648" s="20">
        <f t="shared" si="62"/>
        <v>40.180590000000002</v>
      </c>
      <c r="Y648" s="20">
        <f t="shared" si="62"/>
        <v>43.430954999999997</v>
      </c>
      <c r="Z648" s="20">
        <f t="shared" si="62"/>
        <v>0.99236228999999998</v>
      </c>
      <c r="AA648" s="20">
        <f t="shared" si="62"/>
        <v>0.99507190999999995</v>
      </c>
      <c r="AB648" s="20">
        <f t="shared" si="62"/>
        <v>1.2629146000000001E-2</v>
      </c>
      <c r="AC648" s="114"/>
      <c r="AD648" s="114"/>
      <c r="AE648" s="114"/>
      <c r="AF648" s="114"/>
      <c r="AG648" s="265"/>
      <c r="AH648" s="114"/>
      <c r="AI648" s="115"/>
      <c r="AJ648" s="116"/>
    </row>
    <row r="649" spans="2:36" x14ac:dyDescent="0.15">
      <c r="B649" s="290"/>
      <c r="C649" s="29" t="s">
        <v>38</v>
      </c>
      <c r="D649" s="109"/>
      <c r="E649" s="264"/>
      <c r="F649" s="20">
        <f t="shared" si="61"/>
        <v>44.560752999999998</v>
      </c>
      <c r="G649" s="20">
        <f t="shared" si="61"/>
        <v>47.496389999999998</v>
      </c>
      <c r="H649" s="20">
        <f t="shared" si="61"/>
        <v>0.99571136000000005</v>
      </c>
      <c r="I649" s="20">
        <f t="shared" si="61"/>
        <v>0.99751338000000001</v>
      </c>
      <c r="J649" s="20">
        <f t="shared" si="61"/>
        <v>5.7659690000000001E-3</v>
      </c>
      <c r="K649" s="114"/>
      <c r="L649" s="114"/>
      <c r="M649" s="114"/>
      <c r="N649" s="114"/>
      <c r="O649" s="265"/>
      <c r="P649" s="114"/>
      <c r="Q649" s="115"/>
      <c r="R649" s="116"/>
      <c r="T649" s="290"/>
      <c r="U649" s="29" t="s">
        <v>38</v>
      </c>
      <c r="V649" s="109"/>
      <c r="W649" s="264"/>
      <c r="X649" s="20">
        <f t="shared" si="62"/>
        <v>44.581319999999998</v>
      </c>
      <c r="Y649" s="20">
        <f t="shared" si="62"/>
        <v>47.491117000000003</v>
      </c>
      <c r="Z649" s="20">
        <f t="shared" si="62"/>
        <v>0.99570769999999997</v>
      </c>
      <c r="AA649" s="20">
        <f t="shared" si="62"/>
        <v>0.99751272000000002</v>
      </c>
      <c r="AB649" s="20">
        <f t="shared" si="62"/>
        <v>5.7272036000000004E-3</v>
      </c>
      <c r="AC649" s="114"/>
      <c r="AD649" s="114"/>
      <c r="AE649" s="114"/>
      <c r="AF649" s="114"/>
      <c r="AG649" s="265"/>
      <c r="AH649" s="114"/>
      <c r="AI649" s="115"/>
      <c r="AJ649" s="116"/>
    </row>
    <row r="650" spans="2:36" ht="12.6" customHeight="1" thickBot="1" x14ac:dyDescent="0.2">
      <c r="B650" s="291"/>
      <c r="C650" s="31"/>
      <c r="D650" s="110"/>
      <c r="E650" s="266"/>
      <c r="F650" s="186"/>
      <c r="G650" s="186"/>
      <c r="H650" s="186"/>
      <c r="I650" s="186"/>
      <c r="J650" s="186"/>
      <c r="K650" s="117"/>
      <c r="L650" s="117"/>
      <c r="M650" s="117"/>
      <c r="N650" s="117"/>
      <c r="O650" s="267"/>
      <c r="P650" s="117"/>
      <c r="Q650" s="118"/>
      <c r="R650" s="119"/>
      <c r="T650" s="291"/>
      <c r="U650" s="31"/>
      <c r="V650" s="110"/>
      <c r="W650" s="266"/>
      <c r="X650" s="186"/>
      <c r="Y650" s="186"/>
      <c r="Z650" s="186"/>
      <c r="AA650" s="186"/>
      <c r="AB650" s="186"/>
      <c r="AC650" s="117"/>
      <c r="AD650" s="117"/>
      <c r="AE650" s="117"/>
      <c r="AF650" s="117"/>
      <c r="AG650" s="267"/>
      <c r="AH650" s="117"/>
      <c r="AI650" s="118"/>
      <c r="AJ650" s="119"/>
    </row>
    <row r="651" spans="2:36" ht="13.95" customHeight="1" x14ac:dyDescent="0.15">
      <c r="B651" s="299" t="s">
        <v>195</v>
      </c>
      <c r="C651" s="27" t="s">
        <v>34</v>
      </c>
      <c r="D651" s="108"/>
      <c r="E651" s="262"/>
      <c r="F651" s="137">
        <f t="shared" ref="F651:J654" si="63">F646-F641</f>
        <v>2.6422109999999996</v>
      </c>
      <c r="G651" s="137">
        <f t="shared" si="63"/>
        <v>2.2613850000000006</v>
      </c>
      <c r="H651" s="137">
        <f t="shared" si="63"/>
        <v>2.2155460000000016E-2</v>
      </c>
      <c r="I651" s="137">
        <f t="shared" si="63"/>
        <v>1.4430590000000021E-2</v>
      </c>
      <c r="J651" s="137">
        <f t="shared" si="63"/>
        <v>1.2644720000000005E-2</v>
      </c>
      <c r="K651" s="111"/>
      <c r="L651" s="111"/>
      <c r="M651" s="111"/>
      <c r="N651" s="111"/>
      <c r="O651" s="263"/>
      <c r="P651" s="111"/>
      <c r="Q651" s="112"/>
      <c r="R651" s="113"/>
      <c r="T651" s="299" t="s">
        <v>195</v>
      </c>
      <c r="U651" s="27" t="s">
        <v>34</v>
      </c>
      <c r="V651" s="108"/>
      <c r="W651" s="262"/>
      <c r="X651" s="137">
        <f t="shared" ref="X651:AB654" si="64">X646-X641</f>
        <v>2.7390869999999978</v>
      </c>
      <c r="Y651" s="137">
        <f t="shared" si="64"/>
        <v>2.4528459999999974</v>
      </c>
      <c r="Z651" s="137">
        <f t="shared" si="64"/>
        <v>2.2057439999999984E-2</v>
      </c>
      <c r="AA651" s="137">
        <f t="shared" si="64"/>
        <v>1.4454259999999941E-2</v>
      </c>
      <c r="AB651" s="137">
        <f t="shared" si="64"/>
        <v>1.2772649999999997E-2</v>
      </c>
      <c r="AC651" s="111"/>
      <c r="AD651" s="111"/>
      <c r="AE651" s="111"/>
      <c r="AF651" s="111"/>
      <c r="AG651" s="263"/>
      <c r="AH651" s="111"/>
      <c r="AI651" s="112"/>
      <c r="AJ651" s="113"/>
    </row>
    <row r="652" spans="2:36" x14ac:dyDescent="0.15">
      <c r="B652" s="290"/>
      <c r="C652" s="29" t="s">
        <v>35</v>
      </c>
      <c r="D652" s="109"/>
      <c r="E652" s="264"/>
      <c r="F652" s="20">
        <f t="shared" si="63"/>
        <v>2.2785800000000052</v>
      </c>
      <c r="G652" s="20">
        <f t="shared" si="63"/>
        <v>2.0125889999999984</v>
      </c>
      <c r="H652" s="20">
        <f t="shared" si="63"/>
        <v>1.2053560000000019E-2</v>
      </c>
      <c r="I652" s="20">
        <f t="shared" si="63"/>
        <v>7.4724499999999638E-3</v>
      </c>
      <c r="J652" s="20">
        <f t="shared" si="63"/>
        <v>9.3923550000000015E-3</v>
      </c>
      <c r="K652" s="114"/>
      <c r="L652" s="114"/>
      <c r="M652" s="114"/>
      <c r="N652" s="114"/>
      <c r="O652" s="265"/>
      <c r="P652" s="114"/>
      <c r="Q652" s="115"/>
      <c r="R652" s="116"/>
      <c r="T652" s="290"/>
      <c r="U652" s="29" t="s">
        <v>35</v>
      </c>
      <c r="V652" s="109"/>
      <c r="W652" s="264"/>
      <c r="X652" s="20">
        <f t="shared" si="64"/>
        <v>2.3086850000000041</v>
      </c>
      <c r="Y652" s="20">
        <f t="shared" si="64"/>
        <v>2.0202920000000049</v>
      </c>
      <c r="Z652" s="20">
        <f t="shared" si="64"/>
        <v>1.2195990000000045E-2</v>
      </c>
      <c r="AA652" s="20">
        <f t="shared" si="64"/>
        <v>7.9904100000000033E-3</v>
      </c>
      <c r="AB652" s="20">
        <f t="shared" si="64"/>
        <v>9.3721159999999998E-3</v>
      </c>
      <c r="AC652" s="114"/>
      <c r="AD652" s="114"/>
      <c r="AE652" s="114"/>
      <c r="AF652" s="114"/>
      <c r="AG652" s="265"/>
      <c r="AH652" s="114"/>
      <c r="AI652" s="115"/>
      <c r="AJ652" s="116"/>
    </row>
    <row r="653" spans="2:36" x14ac:dyDescent="0.15">
      <c r="B653" s="290"/>
      <c r="C653" s="29" t="s">
        <v>36</v>
      </c>
      <c r="D653" s="109"/>
      <c r="E653" s="264"/>
      <c r="F653" s="20">
        <f t="shared" si="63"/>
        <v>1.6682220000000001</v>
      </c>
      <c r="G653" s="20">
        <f t="shared" si="63"/>
        <v>1.5959329999999952</v>
      </c>
      <c r="H653" s="20">
        <f t="shared" si="63"/>
        <v>4.0515500000000149E-3</v>
      </c>
      <c r="I653" s="20">
        <f t="shared" si="63"/>
        <v>2.7864300000000064E-3</v>
      </c>
      <c r="J653" s="20">
        <f t="shared" si="63"/>
        <v>3.8725760000000008E-3</v>
      </c>
      <c r="K653" s="114"/>
      <c r="L653" s="114"/>
      <c r="M653" s="114"/>
      <c r="N653" s="114"/>
      <c r="O653" s="265"/>
      <c r="P653" s="114"/>
      <c r="Q653" s="115"/>
      <c r="R653" s="116"/>
      <c r="T653" s="290"/>
      <c r="U653" s="29" t="s">
        <v>36</v>
      </c>
      <c r="V653" s="109"/>
      <c r="W653" s="264"/>
      <c r="X653" s="20">
        <f t="shared" si="64"/>
        <v>1.7558770000000052</v>
      </c>
      <c r="Y653" s="20">
        <f t="shared" si="64"/>
        <v>1.638192999999994</v>
      </c>
      <c r="Z653" s="20">
        <f t="shared" si="64"/>
        <v>4.0526899999999699E-3</v>
      </c>
      <c r="AA653" s="20">
        <f t="shared" si="64"/>
        <v>2.8562399999999544E-3</v>
      </c>
      <c r="AB653" s="20">
        <f t="shared" si="64"/>
        <v>3.7758680000000017E-3</v>
      </c>
      <c r="AC653" s="114"/>
      <c r="AD653" s="114"/>
      <c r="AE653" s="114"/>
      <c r="AF653" s="114"/>
      <c r="AG653" s="265"/>
      <c r="AH653" s="114"/>
      <c r="AI653" s="115"/>
      <c r="AJ653" s="116"/>
    </row>
    <row r="654" spans="2:36" x14ac:dyDescent="0.15">
      <c r="B654" s="290"/>
      <c r="C654" s="29" t="s">
        <v>38</v>
      </c>
      <c r="D654" s="109"/>
      <c r="E654" s="264"/>
      <c r="F654" s="20">
        <f t="shared" si="63"/>
        <v>1.8152860000000004</v>
      </c>
      <c r="G654" s="20">
        <f t="shared" si="63"/>
        <v>1.6912710000000004</v>
      </c>
      <c r="H654" s="20">
        <f t="shared" si="63"/>
        <v>1.2384100000000231E-3</v>
      </c>
      <c r="I654" s="20">
        <f t="shared" si="63"/>
        <v>1.074319999999962E-3</v>
      </c>
      <c r="J654" s="20">
        <f t="shared" si="63"/>
        <v>1.929208E-3</v>
      </c>
      <c r="K654" s="114"/>
      <c r="L654" s="114"/>
      <c r="M654" s="114"/>
      <c r="N654" s="114"/>
      <c r="O654" s="265"/>
      <c r="P654" s="114"/>
      <c r="Q654" s="115"/>
      <c r="R654" s="116"/>
      <c r="T654" s="290"/>
      <c r="U654" s="29" t="s">
        <v>38</v>
      </c>
      <c r="V654" s="109"/>
      <c r="W654" s="264"/>
      <c r="X654" s="20">
        <f t="shared" si="64"/>
        <v>1.8438129999999973</v>
      </c>
      <c r="Y654" s="20">
        <f t="shared" si="64"/>
        <v>1.7012250000000009</v>
      </c>
      <c r="Z654" s="20">
        <f t="shared" si="64"/>
        <v>1.2275600000000164E-3</v>
      </c>
      <c r="AA654" s="20">
        <f t="shared" si="64"/>
        <v>1.0829800000000667E-3</v>
      </c>
      <c r="AB654" s="20">
        <f t="shared" si="64"/>
        <v>1.8251082000000003E-3</v>
      </c>
      <c r="AC654" s="114"/>
      <c r="AD654" s="114"/>
      <c r="AE654" s="114"/>
      <c r="AF654" s="114"/>
      <c r="AG654" s="265"/>
      <c r="AH654" s="114"/>
      <c r="AI654" s="115"/>
      <c r="AJ654" s="116"/>
    </row>
    <row r="655" spans="2:36" ht="12.6" customHeight="1" thickBot="1" x14ac:dyDescent="0.2">
      <c r="B655" s="291"/>
      <c r="C655" s="31"/>
      <c r="D655" s="110"/>
      <c r="E655" s="266"/>
      <c r="F655" s="186"/>
      <c r="G655" s="186"/>
      <c r="H655" s="186"/>
      <c r="I655" s="186"/>
      <c r="J655" s="186"/>
      <c r="K655" s="117"/>
      <c r="L655" s="117"/>
      <c r="M655" s="117"/>
      <c r="N655" s="117"/>
      <c r="O655" s="267"/>
      <c r="P655" s="117"/>
      <c r="Q655" s="118"/>
      <c r="R655" s="119"/>
      <c r="T655" s="291"/>
      <c r="U655" s="31"/>
      <c r="V655" s="110"/>
      <c r="W655" s="266"/>
      <c r="X655" s="186"/>
      <c r="Y655" s="186"/>
      <c r="Z655" s="186"/>
      <c r="AA655" s="186"/>
      <c r="AB655" s="186"/>
      <c r="AC655" s="117"/>
      <c r="AD655" s="117"/>
      <c r="AE655" s="117"/>
      <c r="AF655" s="117"/>
      <c r="AG655" s="267"/>
      <c r="AH655" s="117"/>
      <c r="AI655" s="118"/>
      <c r="AJ655" s="119"/>
    </row>
    <row r="675" spans="2:10" x14ac:dyDescent="0.15">
      <c r="B675" s="297"/>
      <c r="C675" s="206"/>
      <c r="D675" s="206"/>
      <c r="E675" s="92"/>
      <c r="F675" s="159"/>
      <c r="G675" s="159"/>
      <c r="H675" s="159"/>
      <c r="I675" s="92"/>
      <c r="J675" s="92"/>
    </row>
    <row r="676" spans="2:10" x14ac:dyDescent="0.15">
      <c r="B676" s="286"/>
      <c r="C676" s="206"/>
      <c r="D676" s="206"/>
      <c r="E676" s="92"/>
      <c r="F676" s="159"/>
      <c r="G676" s="159"/>
      <c r="H676" s="159"/>
      <c r="I676" s="92"/>
      <c r="J676" s="92"/>
    </row>
    <row r="677" spans="2:10" x14ac:dyDescent="0.15">
      <c r="B677" s="286"/>
      <c r="C677" s="206"/>
      <c r="D677" s="206"/>
      <c r="E677" s="92"/>
      <c r="F677" s="159"/>
      <c r="G677" s="159"/>
      <c r="H677" s="159"/>
      <c r="I677" s="92"/>
      <c r="J677" s="92"/>
    </row>
    <row r="678" spans="2:10" x14ac:dyDescent="0.15">
      <c r="B678" s="286"/>
      <c r="C678" s="206"/>
      <c r="D678" s="206"/>
      <c r="E678" s="92"/>
      <c r="F678" s="159"/>
      <c r="G678" s="159"/>
      <c r="H678" s="159"/>
      <c r="I678" s="92"/>
      <c r="J678" s="92"/>
    </row>
    <row r="679" spans="2:10" x14ac:dyDescent="0.15">
      <c r="B679" s="286"/>
      <c r="C679" s="206"/>
      <c r="D679" s="206"/>
      <c r="E679" s="92"/>
      <c r="F679" s="159"/>
      <c r="G679" s="159"/>
      <c r="H679" s="159"/>
      <c r="I679" s="92"/>
      <c r="J679" s="92"/>
    </row>
    <row r="680" spans="2:10" x14ac:dyDescent="0.15">
      <c r="B680" s="297"/>
      <c r="C680" s="206"/>
      <c r="D680" s="206"/>
      <c r="E680" s="92"/>
      <c r="F680" s="159"/>
      <c r="G680" s="159"/>
      <c r="H680" s="159"/>
      <c r="I680" s="159"/>
      <c r="J680" s="159"/>
    </row>
    <row r="681" spans="2:10" x14ac:dyDescent="0.15">
      <c r="B681" s="286"/>
      <c r="C681" s="206"/>
      <c r="D681" s="206"/>
      <c r="E681" s="92"/>
      <c r="F681" s="159"/>
      <c r="G681" s="159"/>
      <c r="H681" s="159"/>
      <c r="I681" s="159"/>
      <c r="J681" s="159"/>
    </row>
    <row r="682" spans="2:10" x14ac:dyDescent="0.15">
      <c r="B682" s="286"/>
      <c r="C682" s="206"/>
      <c r="D682" s="206"/>
      <c r="E682" s="92"/>
      <c r="F682" s="159"/>
      <c r="G682" s="159"/>
      <c r="H682" s="159"/>
      <c r="I682" s="159"/>
      <c r="J682" s="159"/>
    </row>
    <row r="683" spans="2:10" x14ac:dyDescent="0.15">
      <c r="B683" s="286"/>
      <c r="C683" s="206"/>
      <c r="D683" s="206"/>
      <c r="E683" s="92"/>
      <c r="F683" s="159"/>
      <c r="G683" s="159"/>
      <c r="H683" s="159"/>
      <c r="I683" s="159"/>
      <c r="J683" s="159"/>
    </row>
    <row r="684" spans="2:10" x14ac:dyDescent="0.15">
      <c r="B684" s="286"/>
      <c r="C684" s="206"/>
      <c r="D684" s="206"/>
      <c r="E684" s="92"/>
      <c r="F684" s="159"/>
      <c r="G684" s="159"/>
      <c r="H684" s="159"/>
      <c r="I684" s="159"/>
      <c r="J684" s="159"/>
    </row>
    <row r="685" spans="2:10" x14ac:dyDescent="0.15">
      <c r="B685" s="297"/>
      <c r="C685" s="206"/>
      <c r="D685" s="206"/>
      <c r="E685" s="92"/>
      <c r="F685" s="159"/>
      <c r="G685" s="159"/>
      <c r="H685" s="159"/>
      <c r="I685" s="159"/>
      <c r="J685" s="159"/>
    </row>
    <row r="686" spans="2:10" x14ac:dyDescent="0.15">
      <c r="B686" s="286"/>
      <c r="C686" s="206"/>
      <c r="D686" s="206"/>
      <c r="E686" s="92"/>
      <c r="F686" s="159"/>
      <c r="G686" s="159"/>
      <c r="H686" s="159"/>
      <c r="I686" s="159"/>
      <c r="J686" s="159"/>
    </row>
    <row r="687" spans="2:10" x14ac:dyDescent="0.15">
      <c r="B687" s="286"/>
      <c r="C687" s="206"/>
      <c r="D687" s="206"/>
      <c r="E687" s="92"/>
      <c r="F687" s="159"/>
      <c r="G687" s="159"/>
      <c r="H687" s="159"/>
      <c r="I687" s="159"/>
      <c r="J687" s="159"/>
    </row>
    <row r="688" spans="2:10" x14ac:dyDescent="0.15">
      <c r="B688" s="286"/>
      <c r="C688" s="206"/>
      <c r="D688" s="206"/>
      <c r="E688" s="92"/>
      <c r="F688" s="159"/>
      <c r="G688" s="159"/>
      <c r="H688" s="159"/>
      <c r="I688" s="159"/>
      <c r="J688" s="159"/>
    </row>
    <row r="689" spans="2:10" x14ac:dyDescent="0.15">
      <c r="B689" s="286"/>
      <c r="C689" s="206"/>
      <c r="D689" s="206"/>
      <c r="E689" s="92"/>
      <c r="F689" s="159"/>
      <c r="G689" s="159"/>
      <c r="H689" s="159"/>
      <c r="I689" s="159"/>
      <c r="J689" s="159"/>
    </row>
  </sheetData>
  <mergeCells count="399">
    <mergeCell ref="AL38:AL42"/>
    <mergeCell ref="T388:T392"/>
    <mergeCell ref="T288:T292"/>
    <mergeCell ref="AL338:AL342"/>
    <mergeCell ref="AL103:AL107"/>
    <mergeCell ref="T138:T142"/>
    <mergeCell ref="B78:B82"/>
    <mergeCell ref="AL493:AL497"/>
    <mergeCell ref="AL558:AL562"/>
    <mergeCell ref="B358:B362"/>
    <mergeCell ref="AL33:AL37"/>
    <mergeCell ref="B593:B597"/>
    <mergeCell ref="B493:B497"/>
    <mergeCell ref="AL318:AL322"/>
    <mergeCell ref="B68:B72"/>
    <mergeCell ref="T258:T262"/>
    <mergeCell ref="B188:B192"/>
    <mergeCell ref="T543:T547"/>
    <mergeCell ref="AL333:AL337"/>
    <mergeCell ref="AL308:AL312"/>
    <mergeCell ref="T178:T182"/>
    <mergeCell ref="T153:T157"/>
    <mergeCell ref="B363:B367"/>
    <mergeCell ref="T438:T442"/>
    <mergeCell ref="T478:T482"/>
    <mergeCell ref="AL113:AL117"/>
    <mergeCell ref="AL343:AL347"/>
    <mergeCell ref="AL403:AL407"/>
    <mergeCell ref="B23:B27"/>
    <mergeCell ref="T273:T277"/>
    <mergeCell ref="B308:B312"/>
    <mergeCell ref="T53:T57"/>
    <mergeCell ref="C31:R31"/>
    <mergeCell ref="B538:B542"/>
    <mergeCell ref="B598:B602"/>
    <mergeCell ref="B298:B302"/>
    <mergeCell ref="T548:T552"/>
    <mergeCell ref="T593:T597"/>
    <mergeCell ref="T588:T592"/>
    <mergeCell ref="AL628:AL632"/>
    <mergeCell ref="AL313:AL317"/>
    <mergeCell ref="AL373:AL377"/>
    <mergeCell ref="AL478:AL482"/>
    <mergeCell ref="B283:B287"/>
    <mergeCell ref="T73:T77"/>
    <mergeCell ref="AL323:AL327"/>
    <mergeCell ref="T423:T427"/>
    <mergeCell ref="B608:B612"/>
    <mergeCell ref="AL613:AL617"/>
    <mergeCell ref="T268:T272"/>
    <mergeCell ref="AL623:AL627"/>
    <mergeCell ref="B163:B167"/>
    <mergeCell ref="T518:T522"/>
    <mergeCell ref="B138:B142"/>
    <mergeCell ref="T213:T217"/>
    <mergeCell ref="AL568:AL572"/>
    <mergeCell ref="T78:T82"/>
    <mergeCell ref="B263:B267"/>
    <mergeCell ref="AL468:AL472"/>
    <mergeCell ref="B238:B242"/>
    <mergeCell ref="AL163:AL167"/>
    <mergeCell ref="T378:T382"/>
    <mergeCell ref="T353:T357"/>
    <mergeCell ref="AV14:AX14"/>
    <mergeCell ref="AL288:AL292"/>
    <mergeCell ref="B158:B162"/>
    <mergeCell ref="AL263:AL267"/>
    <mergeCell ref="T573:T577"/>
    <mergeCell ref="B443:B447"/>
    <mergeCell ref="T208:T212"/>
    <mergeCell ref="B393:B397"/>
    <mergeCell ref="B453:B457"/>
    <mergeCell ref="AL563:AL567"/>
    <mergeCell ref="T493:T497"/>
    <mergeCell ref="B153:B157"/>
    <mergeCell ref="B553:B557"/>
    <mergeCell ref="U31:AJ31"/>
    <mergeCell ref="AL293:AL297"/>
    <mergeCell ref="B98:B102"/>
    <mergeCell ref="AL268:AL272"/>
    <mergeCell ref="T453:T457"/>
    <mergeCell ref="AV21:AX21"/>
    <mergeCell ref="AL393:AL397"/>
    <mergeCell ref="AL258:AL262"/>
    <mergeCell ref="T443:T447"/>
    <mergeCell ref="T418:T422"/>
    <mergeCell ref="AL208:AL212"/>
    <mergeCell ref="B680:B684"/>
    <mergeCell ref="T38:T42"/>
    <mergeCell ref="T63:T67"/>
    <mergeCell ref="AL278:AL282"/>
    <mergeCell ref="B148:B152"/>
    <mergeCell ref="B563:B567"/>
    <mergeCell ref="T163:T167"/>
    <mergeCell ref="T223:T227"/>
    <mergeCell ref="AL518:AL522"/>
    <mergeCell ref="AL578:AL582"/>
    <mergeCell ref="B448:B452"/>
    <mergeCell ref="B108:B112"/>
    <mergeCell ref="AL213:AL217"/>
    <mergeCell ref="T523:T527"/>
    <mergeCell ref="B143:B147"/>
    <mergeCell ref="B558:B562"/>
    <mergeCell ref="T498:T502"/>
    <mergeCell ref="B368:B372"/>
    <mergeCell ref="T158:T162"/>
    <mergeCell ref="AL408:AL412"/>
    <mergeCell ref="AL513:AL517"/>
    <mergeCell ref="T598:T602"/>
    <mergeCell ref="B253:B257"/>
    <mergeCell ref="T503:T507"/>
    <mergeCell ref="C2:R2"/>
    <mergeCell ref="AL553:AL557"/>
    <mergeCell ref="T88:T92"/>
    <mergeCell ref="T148:T152"/>
    <mergeCell ref="AM31:AP31"/>
    <mergeCell ref="B398:B402"/>
    <mergeCell ref="AL503:AL507"/>
    <mergeCell ref="AL98:AL102"/>
    <mergeCell ref="T21:T22"/>
    <mergeCell ref="AL123:AL127"/>
    <mergeCell ref="B343:B347"/>
    <mergeCell ref="Q3:Q4"/>
    <mergeCell ref="AJ3:AJ4"/>
    <mergeCell ref="P3:P4"/>
    <mergeCell ref="R3:R4"/>
    <mergeCell ref="U2:AJ2"/>
    <mergeCell ref="T93:T97"/>
    <mergeCell ref="T68:T72"/>
    <mergeCell ref="B16:B20"/>
    <mergeCell ref="T48:T52"/>
    <mergeCell ref="AL158:AL162"/>
    <mergeCell ref="AL133:AL137"/>
    <mergeCell ref="T348:T352"/>
    <mergeCell ref="B83:B87"/>
    <mergeCell ref="T623:T627"/>
    <mergeCell ref="B218:B222"/>
    <mergeCell ref="AL423:AL427"/>
    <mergeCell ref="T5:T9"/>
    <mergeCell ref="AL508:AL512"/>
    <mergeCell ref="T303:T307"/>
    <mergeCell ref="T103:T107"/>
    <mergeCell ref="T168:T172"/>
    <mergeCell ref="AL458:AL462"/>
    <mergeCell ref="AL523:AL527"/>
    <mergeCell ref="AL218:AL222"/>
    <mergeCell ref="B373:B377"/>
    <mergeCell ref="T113:T117"/>
    <mergeCell ref="AL363:AL367"/>
    <mergeCell ref="T23:T27"/>
    <mergeCell ref="AL58:AL62"/>
    <mergeCell ref="AL378:AL382"/>
    <mergeCell ref="AL63:AL67"/>
    <mergeCell ref="T308:T312"/>
    <mergeCell ref="B33:B37"/>
    <mergeCell ref="T16:T20"/>
    <mergeCell ref="T283:T287"/>
    <mergeCell ref="AL73:AL77"/>
    <mergeCell ref="AL48:AL52"/>
    <mergeCell ref="B633:B637"/>
    <mergeCell ref="B498:B502"/>
    <mergeCell ref="AL358:AL362"/>
    <mergeCell ref="T608:T612"/>
    <mergeCell ref="B193:B197"/>
    <mergeCell ref="AL398:AL402"/>
    <mergeCell ref="T583:T587"/>
    <mergeCell ref="AL148:AL152"/>
    <mergeCell ref="AL498:AL502"/>
    <mergeCell ref="B353:B357"/>
    <mergeCell ref="AL473:AL477"/>
    <mergeCell ref="B278:B282"/>
    <mergeCell ref="B628:B632"/>
    <mergeCell ref="B603:B607"/>
    <mergeCell ref="B578:B582"/>
    <mergeCell ref="AL238:AL242"/>
    <mergeCell ref="AL303:AL307"/>
    <mergeCell ref="T538:T542"/>
    <mergeCell ref="T513:T517"/>
    <mergeCell ref="B198:B202"/>
    <mergeCell ref="B418:B422"/>
    <mergeCell ref="B483:B487"/>
    <mergeCell ref="T248:T252"/>
    <mergeCell ref="B233:B237"/>
    <mergeCell ref="B651:B655"/>
    <mergeCell ref="AL53:AL57"/>
    <mergeCell ref="T238:T242"/>
    <mergeCell ref="T403:T407"/>
    <mergeCell ref="B588:B592"/>
    <mergeCell ref="AL593:AL597"/>
    <mergeCell ref="AL68:AL72"/>
    <mergeCell ref="B183:B187"/>
    <mergeCell ref="B288:B292"/>
    <mergeCell ref="B348:B352"/>
    <mergeCell ref="AL353:AL357"/>
    <mergeCell ref="T603:T607"/>
    <mergeCell ref="T233:T237"/>
    <mergeCell ref="T298:T302"/>
    <mergeCell ref="AL588:AL592"/>
    <mergeCell ref="B203:B207"/>
    <mergeCell ref="T558:T562"/>
    <mergeCell ref="AL173:AL177"/>
    <mergeCell ref="T358:T362"/>
    <mergeCell ref="B583:B587"/>
    <mergeCell ref="AL443:AL447"/>
    <mergeCell ref="B328:B332"/>
    <mergeCell ref="T118:T122"/>
    <mergeCell ref="B303:B307"/>
    <mergeCell ref="T646:T650"/>
    <mergeCell ref="AL598:AL602"/>
    <mergeCell ref="T633:T637"/>
    <mergeCell ref="B228:B232"/>
    <mergeCell ref="B293:B297"/>
    <mergeCell ref="B88:B92"/>
    <mergeCell ref="T188:T192"/>
    <mergeCell ref="T253:T257"/>
    <mergeCell ref="B438:B442"/>
    <mergeCell ref="AL543:AL547"/>
    <mergeCell ref="AL608:AL612"/>
    <mergeCell ref="B388:B392"/>
    <mergeCell ref="T203:T207"/>
    <mergeCell ref="B133:B137"/>
    <mergeCell ref="T488:T492"/>
    <mergeCell ref="AL88:AL92"/>
    <mergeCell ref="AL253:AL257"/>
    <mergeCell ref="B123:B127"/>
    <mergeCell ref="B433:B437"/>
    <mergeCell ref="AL603:AL607"/>
    <mergeCell ref="B383:B387"/>
    <mergeCell ref="T343:T347"/>
    <mergeCell ref="T318:T322"/>
    <mergeCell ref="B533:B537"/>
    <mergeCell ref="B675:B679"/>
    <mergeCell ref="T33:T37"/>
    <mergeCell ref="AL388:AL392"/>
    <mergeCell ref="AL188:AL192"/>
    <mergeCell ref="B248:B252"/>
    <mergeCell ref="AL108:AL112"/>
    <mergeCell ref="B93:B97"/>
    <mergeCell ref="T448:T452"/>
    <mergeCell ref="T333:T337"/>
    <mergeCell ref="T133:T137"/>
    <mergeCell ref="B518:B522"/>
    <mergeCell ref="T193:T197"/>
    <mergeCell ref="AL488:AL492"/>
    <mergeCell ref="AL548:AL552"/>
    <mergeCell ref="T143:T147"/>
    <mergeCell ref="AL183:AL187"/>
    <mergeCell ref="B243:B247"/>
    <mergeCell ref="T433:T437"/>
    <mergeCell ref="AL198:AL202"/>
    <mergeCell ref="T128:T132"/>
    <mergeCell ref="B38:B42"/>
    <mergeCell ref="AL483:AL487"/>
    <mergeCell ref="T393:T397"/>
    <mergeCell ref="B338:B342"/>
    <mergeCell ref="T58:T62"/>
    <mergeCell ref="AH3:AH4"/>
    <mergeCell ref="B318:B322"/>
    <mergeCell ref="T108:T112"/>
    <mergeCell ref="T83:T87"/>
    <mergeCell ref="B333:B337"/>
    <mergeCell ref="T368:T372"/>
    <mergeCell ref="AL118:AL122"/>
    <mergeCell ref="B618:B622"/>
    <mergeCell ref="AL93:AL97"/>
    <mergeCell ref="T278:T282"/>
    <mergeCell ref="T383:T387"/>
    <mergeCell ref="B313:B317"/>
    <mergeCell ref="B5:B9"/>
    <mergeCell ref="T613:T617"/>
    <mergeCell ref="AL618:AL622"/>
    <mergeCell ref="B488:B492"/>
    <mergeCell ref="B513:B517"/>
    <mergeCell ref="AL168:AL172"/>
    <mergeCell ref="U13:AJ13"/>
    <mergeCell ref="B73:B77"/>
    <mergeCell ref="T363:T367"/>
    <mergeCell ref="T428:T432"/>
    <mergeCell ref="B613:B617"/>
    <mergeCell ref="AL633:AL637"/>
    <mergeCell ref="AL328:AL332"/>
    <mergeCell ref="T578:T582"/>
    <mergeCell ref="AL193:AL197"/>
    <mergeCell ref="T98:T102"/>
    <mergeCell ref="B646:B650"/>
    <mergeCell ref="B43:B47"/>
    <mergeCell ref="T398:T402"/>
    <mergeCell ref="B468:B472"/>
    <mergeCell ref="AL283:AL287"/>
    <mergeCell ref="AL448:AL452"/>
    <mergeCell ref="AL348:AL352"/>
    <mergeCell ref="B641:B645"/>
    <mergeCell ref="B568:B572"/>
    <mergeCell ref="AL43:AL47"/>
    <mergeCell ref="T228:T232"/>
    <mergeCell ref="B543:B547"/>
    <mergeCell ref="T293:T297"/>
    <mergeCell ref="T553:T557"/>
    <mergeCell ref="B463:B467"/>
    <mergeCell ref="AL138:AL142"/>
    <mergeCell ref="AL248:AL252"/>
    <mergeCell ref="T458:T462"/>
    <mergeCell ref="T618:T622"/>
    <mergeCell ref="T651:T655"/>
    <mergeCell ref="AL143:AL147"/>
    <mergeCell ref="AL453:AL457"/>
    <mergeCell ref="B458:B462"/>
    <mergeCell ref="AL438:AL442"/>
    <mergeCell ref="AI3:AI4"/>
    <mergeCell ref="B323:B327"/>
    <mergeCell ref="B273:B277"/>
    <mergeCell ref="T373:T377"/>
    <mergeCell ref="B473:B477"/>
    <mergeCell ref="T641:T645"/>
    <mergeCell ref="T628:T632"/>
    <mergeCell ref="B548:B552"/>
    <mergeCell ref="T183:T187"/>
    <mergeCell ref="AL538:AL542"/>
    <mergeCell ref="B408:B412"/>
    <mergeCell ref="T198:T202"/>
    <mergeCell ref="B128:B132"/>
    <mergeCell ref="AL233:AL237"/>
    <mergeCell ref="T508:T512"/>
    <mergeCell ref="AL298:AL302"/>
    <mergeCell ref="T483:T487"/>
    <mergeCell ref="B103:B107"/>
    <mergeCell ref="B168:B172"/>
    <mergeCell ref="B685:B689"/>
    <mergeCell ref="B623:B627"/>
    <mergeCell ref="T323:T327"/>
    <mergeCell ref="B573:B577"/>
    <mergeCell ref="B258:B262"/>
    <mergeCell ref="AL273:AL277"/>
    <mergeCell ref="AM2:AQ2"/>
    <mergeCell ref="B178:B182"/>
    <mergeCell ref="T533:T537"/>
    <mergeCell ref="B413:B417"/>
    <mergeCell ref="AL418:AL422"/>
    <mergeCell ref="B478:B482"/>
    <mergeCell ref="AL583:AL587"/>
    <mergeCell ref="T243:T247"/>
    <mergeCell ref="T43:T47"/>
    <mergeCell ref="B113:B117"/>
    <mergeCell ref="B173:B177"/>
    <mergeCell ref="T463:T467"/>
    <mergeCell ref="AL153:AL157"/>
    <mergeCell ref="T468:T472"/>
    <mergeCell ref="T528:T532"/>
    <mergeCell ref="T328:T332"/>
    <mergeCell ref="AL128:AL132"/>
    <mergeCell ref="AL413:AL417"/>
    <mergeCell ref="AM14:AT14"/>
    <mergeCell ref="B428:B432"/>
    <mergeCell ref="AL533:AL537"/>
    <mergeCell ref="T218:T222"/>
    <mergeCell ref="B403:B407"/>
    <mergeCell ref="B63:B67"/>
    <mergeCell ref="AL573:AL577"/>
    <mergeCell ref="B268:B272"/>
    <mergeCell ref="T338:T342"/>
    <mergeCell ref="B528:B532"/>
    <mergeCell ref="B58:B62"/>
    <mergeCell ref="B223:B227"/>
    <mergeCell ref="AL428:AL432"/>
    <mergeCell ref="AL228:AL232"/>
    <mergeCell ref="AL203:AL207"/>
    <mergeCell ref="T413:T417"/>
    <mergeCell ref="B508:B512"/>
    <mergeCell ref="T173:T177"/>
    <mergeCell ref="T568:T572"/>
    <mergeCell ref="T563:T567"/>
    <mergeCell ref="AL178:AL182"/>
    <mergeCell ref="AL243:AL247"/>
    <mergeCell ref="B48:B52"/>
    <mergeCell ref="T123:T127"/>
    <mergeCell ref="BD3:BF3"/>
    <mergeCell ref="B21:B22"/>
    <mergeCell ref="AL463:AL467"/>
    <mergeCell ref="B523:B527"/>
    <mergeCell ref="B423:B427"/>
    <mergeCell ref="AL528:AL532"/>
    <mergeCell ref="B53:B57"/>
    <mergeCell ref="B118:B122"/>
    <mergeCell ref="AL223:AL227"/>
    <mergeCell ref="T408:T412"/>
    <mergeCell ref="T473:T477"/>
    <mergeCell ref="AL83:AL87"/>
    <mergeCell ref="C13:R13"/>
    <mergeCell ref="AL368:AL372"/>
    <mergeCell ref="AL433:AL437"/>
    <mergeCell ref="B213:B217"/>
    <mergeCell ref="B378:B382"/>
    <mergeCell ref="AL383:AL387"/>
    <mergeCell ref="T313:T317"/>
    <mergeCell ref="AL78:AL82"/>
    <mergeCell ref="T263:T267"/>
    <mergeCell ref="B503:B507"/>
    <mergeCell ref="AV3:BB3"/>
    <mergeCell ref="B208:B212"/>
  </mergeCells>
  <phoneticPr fontId="27" type="noConversion"/>
  <pageMargins left="0.7" right="0.7" top="0.75" bottom="0.75" header="0.3" footer="0.3"/>
  <pageSetup orientation="portrait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46"/>
  <dimension ref="A1:BF689"/>
  <sheetViews>
    <sheetView workbookViewId="0"/>
  </sheetViews>
  <sheetFormatPr defaultColWidth="9" defaultRowHeight="12" x14ac:dyDescent="0.15"/>
  <cols>
    <col min="1" max="1" width="2.3984375" style="17" bestFit="1" customWidth="1"/>
    <col min="2" max="2" width="9.8984375" style="17" customWidth="1"/>
    <col min="3" max="3" width="9.5" style="8" bestFit="1" customWidth="1"/>
    <col min="4" max="4" width="2.59765625" style="8" bestFit="1" customWidth="1"/>
    <col min="5" max="5" width="9.19921875" style="232" customWidth="1"/>
    <col min="6" max="8" width="9.19921875" style="12" customWidth="1"/>
    <col min="9" max="9" width="10.09765625" style="12" customWidth="1"/>
    <col min="10" max="10" width="9.19921875" style="12" customWidth="1"/>
    <col min="11" max="11" width="7.8984375" style="12" customWidth="1"/>
    <col min="12" max="12" width="8.59765625" style="12" customWidth="1"/>
    <col min="13" max="13" width="8.69921875" style="12" customWidth="1"/>
    <col min="14" max="14" width="3.69921875" style="12" customWidth="1"/>
    <col min="15" max="15" width="3.69921875" style="233" customWidth="1"/>
    <col min="16" max="16" width="9.3984375" style="12" customWidth="1"/>
    <col min="17" max="18" width="9.19921875" style="13" customWidth="1"/>
    <col min="19" max="19" width="4.19921875" style="17" customWidth="1"/>
    <col min="20" max="20" width="11" style="17" customWidth="1"/>
    <col min="21" max="23" width="9.19921875" style="17" customWidth="1"/>
    <col min="24" max="24" width="9.69921875" style="17" customWidth="1"/>
    <col min="25" max="25" width="9.8984375" style="17" customWidth="1"/>
    <col min="26" max="26" width="8.69921875" style="17" customWidth="1"/>
    <col min="27" max="27" width="10.09765625" style="17" bestFit="1" customWidth="1"/>
    <col min="28" max="28" width="10.09765625" style="17" customWidth="1"/>
    <col min="29" max="29" width="11.3984375" style="17" customWidth="1"/>
    <col min="30" max="30" width="9.09765625" style="17" customWidth="1"/>
    <col min="31" max="31" width="8.19921875" style="17" customWidth="1"/>
    <col min="32" max="32" width="3.69921875" style="17" customWidth="1"/>
    <col min="33" max="33" width="3.69921875" style="233" customWidth="1"/>
    <col min="34" max="34" width="7.09765625" style="17" customWidth="1"/>
    <col min="35" max="35" width="7.8984375" style="17" customWidth="1"/>
    <col min="36" max="36" width="9.09765625" style="17" customWidth="1"/>
    <col min="37" max="37" width="3.69921875" style="17" customWidth="1"/>
    <col min="38" max="38" width="8.3984375" style="17" bestFit="1" customWidth="1"/>
    <col min="39" max="39" width="10.69921875" style="17" customWidth="1"/>
    <col min="40" max="40" width="10.3984375" style="17" customWidth="1"/>
    <col min="41" max="41" width="9.8984375" style="17" customWidth="1"/>
    <col min="42" max="42" width="11.3984375" style="17" customWidth="1"/>
    <col min="43" max="43" width="10.5" style="17" customWidth="1"/>
    <col min="44" max="44" width="7" style="17" bestFit="1" customWidth="1"/>
    <col min="45" max="45" width="7.5" style="17" bestFit="1" customWidth="1"/>
    <col min="46" max="46" width="8.19921875" style="17" customWidth="1"/>
    <col min="47" max="47" width="16.19921875" style="17" customWidth="1"/>
    <col min="48" max="49" width="8.5" style="17" bestFit="1" customWidth="1"/>
    <col min="50" max="52" width="7.3984375" style="17" bestFit="1" customWidth="1"/>
    <col min="53" max="53" width="7.3984375" style="17" customWidth="1"/>
    <col min="54" max="54" width="7.3984375" style="17" bestFit="1" customWidth="1"/>
    <col min="55" max="55" width="2.3984375" style="17" customWidth="1"/>
    <col min="56" max="70" width="9" style="17" customWidth="1"/>
    <col min="71" max="16384" width="9" style="17"/>
  </cols>
  <sheetData>
    <row r="1" spans="1:58" ht="12.6" customHeight="1" thickBot="1" x14ac:dyDescent="0.2">
      <c r="A1" s="1" t="s">
        <v>0</v>
      </c>
      <c r="S1" s="1" t="s">
        <v>0</v>
      </c>
      <c r="AK1" s="1" t="s">
        <v>0</v>
      </c>
      <c r="AL1" s="1"/>
      <c r="AP1" s="1" t="s">
        <v>0</v>
      </c>
      <c r="AQ1" s="1"/>
      <c r="AU1" s="1" t="s">
        <v>0</v>
      </c>
    </row>
    <row r="2" spans="1:58" ht="13.5" customHeight="1" thickBot="1" x14ac:dyDescent="0.3">
      <c r="B2" s="143" t="s">
        <v>18</v>
      </c>
      <c r="C2" s="304" t="str">
        <f>CONCATENATE("Summary [ ",'Summary (auto)'!$C$3," ]")</f>
        <v>Summary [ MPEG-151 ]</v>
      </c>
      <c r="D2" s="279"/>
      <c r="E2" s="279"/>
      <c r="F2" s="279"/>
      <c r="G2" s="279"/>
      <c r="H2" s="279"/>
      <c r="I2" s="279"/>
      <c r="J2" s="279"/>
      <c r="K2" s="279"/>
      <c r="L2" s="279"/>
      <c r="M2" s="279"/>
      <c r="N2" s="279"/>
      <c r="O2" s="279"/>
      <c r="P2" s="279"/>
      <c r="Q2" s="279"/>
      <c r="R2" s="280"/>
      <c r="S2" s="206"/>
      <c r="T2" s="143" t="str">
        <f>$B$2</f>
        <v>breakdance_semitrack</v>
      </c>
      <c r="U2" s="293" t="str">
        <f>CONCATENATE("Summary [ ",'Summary (auto)'!$C$4," ]")</f>
        <v>Summary [ my ]</v>
      </c>
      <c r="V2" s="269"/>
      <c r="W2" s="269"/>
      <c r="X2" s="269"/>
      <c r="Y2" s="269"/>
      <c r="Z2" s="269"/>
      <c r="AA2" s="269"/>
      <c r="AB2" s="269"/>
      <c r="AC2" s="269"/>
      <c r="AD2" s="269"/>
      <c r="AE2" s="269"/>
      <c r="AF2" s="269"/>
      <c r="AG2" s="269"/>
      <c r="AH2" s="269"/>
      <c r="AI2" s="269"/>
      <c r="AJ2" s="294"/>
      <c r="AK2" s="208"/>
      <c r="AL2" s="163" t="str">
        <f>$B$2</f>
        <v>breakdance_semitrack</v>
      </c>
      <c r="AM2" s="298" t="s">
        <v>50</v>
      </c>
      <c r="AN2" s="269"/>
      <c r="AO2" s="269"/>
      <c r="AP2" s="269"/>
      <c r="AQ2" s="294"/>
      <c r="AR2" s="39"/>
      <c r="AS2" s="234"/>
      <c r="AT2" s="39"/>
    </row>
    <row r="3" spans="1:58" ht="13.5" customHeight="1" x14ac:dyDescent="0.3">
      <c r="B3" s="157"/>
      <c r="C3" s="211"/>
      <c r="D3" s="95"/>
      <c r="E3" s="235" t="s">
        <v>32</v>
      </c>
      <c r="F3" s="32" t="s">
        <v>51</v>
      </c>
      <c r="G3" s="212" t="s">
        <v>51</v>
      </c>
      <c r="H3" s="212" t="s">
        <v>51</v>
      </c>
      <c r="I3" s="212" t="s">
        <v>51</v>
      </c>
      <c r="J3" s="212" t="s">
        <v>51</v>
      </c>
      <c r="K3" s="212"/>
      <c r="L3" s="212"/>
      <c r="M3" s="212"/>
      <c r="N3" s="212"/>
      <c r="O3" s="236"/>
      <c r="P3" s="300" t="s">
        <v>52</v>
      </c>
      <c r="Q3" s="300" t="s">
        <v>53</v>
      </c>
      <c r="R3" s="306" t="s">
        <v>54</v>
      </c>
      <c r="S3" s="206"/>
      <c r="T3" s="141"/>
      <c r="U3" s="211"/>
      <c r="V3" s="95"/>
      <c r="W3" s="235" t="s">
        <v>32</v>
      </c>
      <c r="X3" s="32" t="s">
        <v>51</v>
      </c>
      <c r="Y3" s="212" t="s">
        <v>51</v>
      </c>
      <c r="Z3" s="212" t="s">
        <v>51</v>
      </c>
      <c r="AA3" s="212" t="s">
        <v>51</v>
      </c>
      <c r="AB3" s="212" t="s">
        <v>51</v>
      </c>
      <c r="AC3" s="212"/>
      <c r="AD3" s="212"/>
      <c r="AE3" s="212"/>
      <c r="AF3" s="212"/>
      <c r="AG3" s="236"/>
      <c r="AH3" s="300" t="s">
        <v>52</v>
      </c>
      <c r="AI3" s="300" t="s">
        <v>53</v>
      </c>
      <c r="AJ3" s="306" t="s">
        <v>54</v>
      </c>
      <c r="AK3" s="208"/>
      <c r="AL3" s="141"/>
      <c r="AM3" s="164"/>
      <c r="AN3" s="164"/>
      <c r="AO3" s="164"/>
      <c r="AP3" s="164"/>
      <c r="AQ3" s="165"/>
      <c r="AR3" s="44"/>
      <c r="AS3" s="52"/>
      <c r="AT3" s="21" t="s">
        <v>55</v>
      </c>
      <c r="AV3" s="295"/>
      <c r="AW3" s="286"/>
      <c r="AX3" s="286"/>
      <c r="AY3" s="286"/>
      <c r="AZ3" s="286"/>
      <c r="BA3" s="286"/>
      <c r="BB3" s="286"/>
      <c r="BD3" s="285"/>
      <c r="BE3" s="286"/>
      <c r="BF3" s="286"/>
    </row>
    <row r="4" spans="1:58" ht="13.5" customHeight="1" thickBot="1" x14ac:dyDescent="0.2">
      <c r="B4" s="142"/>
      <c r="C4" s="208"/>
      <c r="D4" s="34"/>
      <c r="E4" s="237" t="s">
        <v>56</v>
      </c>
      <c r="F4" s="35" t="s">
        <v>30</v>
      </c>
      <c r="G4" s="238" t="s">
        <v>41</v>
      </c>
      <c r="H4" s="238" t="s">
        <v>44</v>
      </c>
      <c r="I4" s="238" t="s">
        <v>47</v>
      </c>
      <c r="J4" s="238" t="s">
        <v>57</v>
      </c>
      <c r="K4" s="238"/>
      <c r="L4" s="120"/>
      <c r="M4" s="120"/>
      <c r="N4" s="93"/>
      <c r="O4" s="238"/>
      <c r="P4" s="273"/>
      <c r="Q4" s="273"/>
      <c r="R4" s="307"/>
      <c r="S4" s="206"/>
      <c r="T4" s="142"/>
      <c r="U4" s="208"/>
      <c r="V4" s="34"/>
      <c r="W4" s="237" t="s">
        <v>56</v>
      </c>
      <c r="X4" s="35" t="s">
        <v>30</v>
      </c>
      <c r="Y4" s="238" t="s">
        <v>41</v>
      </c>
      <c r="Z4" s="238" t="s">
        <v>44</v>
      </c>
      <c r="AA4" s="238" t="s">
        <v>47</v>
      </c>
      <c r="AB4" s="238" t="s">
        <v>57</v>
      </c>
      <c r="AC4" s="238"/>
      <c r="AD4" s="238"/>
      <c r="AE4" s="238"/>
      <c r="AF4" s="93"/>
      <c r="AG4" s="238"/>
      <c r="AH4" s="273"/>
      <c r="AI4" s="273"/>
      <c r="AJ4" s="307"/>
      <c r="AK4" s="206"/>
      <c r="AL4" s="210"/>
      <c r="AM4" s="92" t="s">
        <v>30</v>
      </c>
      <c r="AN4" s="92" t="s">
        <v>41</v>
      </c>
      <c r="AO4" s="92" t="s">
        <v>44</v>
      </c>
      <c r="AP4" s="92" t="s">
        <v>47</v>
      </c>
      <c r="AQ4" s="166" t="s">
        <v>57</v>
      </c>
      <c r="AR4" s="92"/>
      <c r="AS4" s="92"/>
      <c r="AT4" s="92"/>
      <c r="AV4" s="20"/>
      <c r="AW4" s="20"/>
      <c r="AX4" s="20"/>
      <c r="AY4" s="20"/>
      <c r="AZ4" s="20"/>
      <c r="BA4" s="20"/>
      <c r="BB4" s="20"/>
      <c r="BD4" s="8"/>
      <c r="BE4" s="8"/>
      <c r="BF4" s="8"/>
    </row>
    <row r="5" spans="1:58" ht="13.5" customHeight="1" x14ac:dyDescent="0.15">
      <c r="B5" s="301"/>
      <c r="C5" s="27" t="s">
        <v>34</v>
      </c>
      <c r="D5" s="28"/>
      <c r="E5" s="127">
        <f>E23</f>
        <v>148741.19999999998</v>
      </c>
      <c r="F5" s="32">
        <f t="shared" ref="F5:J8" si="0">AVERAGE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28.7107744375</v>
      </c>
      <c r="G5" s="32">
        <f t="shared" si="0"/>
        <v>32.803427843750008</v>
      </c>
      <c r="H5" s="32">
        <f t="shared" si="0"/>
        <v>0.93741402750000002</v>
      </c>
      <c r="I5" s="92">
        <f t="shared" si="0"/>
        <v>0.96530979062500022</v>
      </c>
      <c r="J5" s="92">
        <f t="shared" si="0"/>
        <v>6.5765471281250015E-2</v>
      </c>
      <c r="K5" s="57"/>
      <c r="L5" s="57"/>
      <c r="M5" s="57"/>
      <c r="N5" s="28"/>
      <c r="O5" s="58"/>
      <c r="P5" s="132">
        <f t="shared" ref="P5:Q8" si="1">P16</f>
        <v>93.296000000000006</v>
      </c>
      <c r="Q5" s="153">
        <f t="shared" si="1"/>
        <v>12.420999999999999</v>
      </c>
      <c r="R5" s="135" t="e">
        <f>AVERAGE(R33,R38,R43,R48,R53,R58,R63,R68,R73,R78,R83,R88,R93,R98,R103,R108,R113,R118,R123,R128,R133,R138,R143,R148,R153,R158,R163,R168,R173,R178,R183,R188,R193,R198,R203,R208,R213,R218,R223,R228,R233,R238,R243,R248,R253,R258,R263,R268,R273,R278,R283,R288,R293,R298,R303,R308,R313,R318,R323,R328,R333,R338,R343,R348,R353,R358,R363,R368,R373,R378,R383,R388,R393,R398,R403,R408,R413,R418,R423,R428,R433,R438,R443,R448,R453,R458,R463,R468,R473,R478,R483,R488,R493,R498,R503,R508,R513,R518,R523,R528,R533,R538,R543,R548,R553,R558,R563,R568,R573,R578,R583,R588,R593,R598,R603,R608,R613,R618,R623,R628,R633)</f>
        <v>#DIV/0!</v>
      </c>
      <c r="S5" s="206"/>
      <c r="T5" s="302"/>
      <c r="U5" s="27" t="s">
        <v>34</v>
      </c>
      <c r="V5" s="28"/>
      <c r="W5" s="128">
        <f>W23</f>
        <v>148745.22399999999</v>
      </c>
      <c r="X5" s="32">
        <f t="shared" ref="X5:AB8" si="2">AVERAGE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28.708504875000003</v>
      </c>
      <c r="Y5" s="32">
        <f t="shared" si="2"/>
        <v>32.802540843750009</v>
      </c>
      <c r="Z5" s="32">
        <f t="shared" si="2"/>
        <v>0.93738668749999987</v>
      </c>
      <c r="AA5" s="92">
        <f t="shared" si="2"/>
        <v>0.96518039593750005</v>
      </c>
      <c r="AB5" s="92">
        <f t="shared" si="2"/>
        <v>6.5645062187500006E-2</v>
      </c>
      <c r="AC5" s="57"/>
      <c r="AD5" s="57"/>
      <c r="AE5" s="57"/>
      <c r="AF5" s="28"/>
      <c r="AG5" s="239"/>
      <c r="AH5" s="132">
        <f t="shared" ref="AH5:AI8" si="3">AH16</f>
        <v>250.96799999999999</v>
      </c>
      <c r="AI5" s="153">
        <f t="shared" si="3"/>
        <v>49.155999999999999</v>
      </c>
      <c r="AJ5" s="135" t="e">
        <f>AVERAGE(AJ33,AJ38,AJ43,AJ48,AJ53,AJ58,AJ63,AJ68,AJ73,AJ78,AJ83,AJ88,AJ93,AJ98,AJ103,AJ108,AJ113,AJ118,AJ123,AJ128,AJ133,AJ138,AJ143,AJ148,AJ153,AJ158,AJ163,AJ168,AJ173,AJ178,AJ183,AJ188,AJ193,AJ198,AJ203,AJ208,AJ213,AJ218,AJ223,AJ228,AJ233,AJ238,AJ243,AJ248,AJ253,AJ258,AJ263,AJ268,AJ273,AJ278,AJ283,AJ288,AJ293,AJ298,AJ303,AJ308,AJ313,AJ318,AJ323,AJ328,AJ333,AJ338,AJ343,AJ348,AJ353,AJ358,AJ363,AJ368,AJ373,AJ378,AJ383,AJ388,AJ393,AJ398,AJ403,AJ408,AJ413,AJ418,AJ423,AJ428,AJ433,AJ438,AJ443,AJ448,AJ453,AJ458,AJ463,AJ468,AJ473,AJ478,AJ483,AJ488,AJ493,AJ498,AJ503,AJ508,AJ513,AJ518,AJ523,AJ528,AJ533,AJ538,AJ543,AJ548,AJ553,AJ558,AJ563,AJ568,AJ573,AJ578,AJ583,AJ588,AJ593,AJ598,AJ603,AJ608,AJ613,AJ618,AJ623,AJ628,AJ633)</f>
        <v>#DIV/0!</v>
      </c>
      <c r="AK5" s="208"/>
      <c r="AL5" s="160"/>
      <c r="AM5" s="240">
        <f>bdrate($E5:$E8,F5:F8,$W5:$W8,X5:X8)</f>
        <v>-9.9064105445356709E-4</v>
      </c>
      <c r="AN5" s="241">
        <f>bdrate($E5:$E8,G5:G8,$W5:$W8,Y5:Y8)</f>
        <v>-6.9104734505054388E-4</v>
      </c>
      <c r="AO5" s="241">
        <f>bdrate($E5:$E8,H5:H8,$W5:$W8,Z5:Z8)</f>
        <v>3.884869093873089E-4</v>
      </c>
      <c r="AP5" s="241">
        <f>bdrate($E5:$E8,I5:I8,$W5:$W8,AA5:AA8)</f>
        <v>5.7211961422054536E-4</v>
      </c>
      <c r="AQ5" s="242">
        <f>bdrateInverted($E5:$E8,J5:J8,$W5:$W8,AB5:AB8)</f>
        <v>-5.300185692024284E-4</v>
      </c>
      <c r="AR5" s="243"/>
      <c r="AS5" s="53"/>
      <c r="AT5" s="21" t="s">
        <v>58</v>
      </c>
      <c r="AV5" s="244"/>
      <c r="AW5" s="244"/>
      <c r="AX5" s="244"/>
      <c r="AY5" s="244"/>
      <c r="AZ5" s="244"/>
      <c r="BA5" s="244"/>
      <c r="BB5" s="244"/>
      <c r="BF5" s="12"/>
    </row>
    <row r="6" spans="1:58" ht="13.5" customHeight="1" x14ac:dyDescent="0.15">
      <c r="B6" s="290"/>
      <c r="C6" s="29" t="s">
        <v>35</v>
      </c>
      <c r="D6" s="30"/>
      <c r="E6" s="158">
        <f>E24</f>
        <v>212310.136</v>
      </c>
      <c r="F6" s="92">
        <f t="shared" si="0"/>
        <v>33.657071593749997</v>
      </c>
      <c r="G6" s="92">
        <f t="shared" si="0"/>
        <v>37.210891812500002</v>
      </c>
      <c r="H6" s="92">
        <f t="shared" si="0"/>
        <v>0.97402838718749984</v>
      </c>
      <c r="I6" s="92">
        <f t="shared" si="0"/>
        <v>0.98438578249999997</v>
      </c>
      <c r="J6" s="92">
        <f t="shared" si="0"/>
        <v>2.8844670968750003E-2</v>
      </c>
      <c r="K6" s="58"/>
      <c r="L6" s="58"/>
      <c r="M6" s="58"/>
      <c r="N6" s="30"/>
      <c r="O6" s="58"/>
      <c r="P6" s="132">
        <f t="shared" si="1"/>
        <v>93.733999999999995</v>
      </c>
      <c r="Q6" s="132">
        <f t="shared" si="1"/>
        <v>13.281000000000001</v>
      </c>
      <c r="R6" s="135" t="e">
        <f>AVERAGE(R34,R39,R44,R49,R54,R59,R64,R69,R74,R79,R84,R89,R94,R99,R104,R109,R114,R119,R124,R129,R134,R139,R144,R149,R154,R159,R164,R169,R174,R179,R184,R189,R194,R199,R204,R209,R214,R219,R224,R229,R234,R239,R244,R249,R254,R259,R264,R269,R274,R279,R284,R289,R294,R299,R304,R309,R314,R319,R324,R329,R334,R339,R344,R349,R354,R359,R364,R369,R374,R379,R384,R389,R394,R399,R404,R409,R414,R419,R424,R429,R434,R439,R444,R449,R454,R459,R464,R469,R474,R479,R484,R489,R494,R499,R504,R509,R514,R519,R524,R529,R534,R539,R544,R549,R554,R559,R564,R569,R574,R579,R584,R589,R594,R599,R604,R609,R614,R619,R624,R629,R634)</f>
        <v>#DIV/0!</v>
      </c>
      <c r="S6" s="206"/>
      <c r="T6" s="290"/>
      <c r="U6" s="29" t="s">
        <v>35</v>
      </c>
      <c r="V6" s="30"/>
      <c r="W6" s="129">
        <f>W24</f>
        <v>212314.76799999998</v>
      </c>
      <c r="X6" s="92">
        <f t="shared" si="2"/>
        <v>33.686123093749998</v>
      </c>
      <c r="Y6" s="92">
        <f t="shared" si="2"/>
        <v>37.230678906249999</v>
      </c>
      <c r="Z6" s="92">
        <f t="shared" si="2"/>
        <v>0.97399922000000017</v>
      </c>
      <c r="AA6" s="92">
        <f t="shared" si="2"/>
        <v>0.9843740353124999</v>
      </c>
      <c r="AB6" s="92">
        <f t="shared" si="2"/>
        <v>2.8804991000000002E-2</v>
      </c>
      <c r="AC6" s="58"/>
      <c r="AD6" s="58"/>
      <c r="AE6" s="58"/>
      <c r="AF6" s="30"/>
      <c r="AG6" s="239"/>
      <c r="AH6" s="132">
        <f t="shared" si="3"/>
        <v>254.25</v>
      </c>
      <c r="AI6" s="132">
        <f t="shared" si="3"/>
        <v>50.545999999999999</v>
      </c>
      <c r="AJ6" s="135" t="e">
        <f>AVERAGE(AJ34,AJ39,AJ44,AJ49,AJ54,AJ59,AJ64,AJ69,AJ74,AJ79,AJ84,AJ89,AJ94,AJ99,AJ104,AJ109,AJ114,AJ119,AJ124,AJ129,AJ134,AJ139,AJ144,AJ149,AJ154,AJ159,AJ164,AJ169,AJ174,AJ179,AJ184,AJ189,AJ194,AJ199,AJ204,AJ209,AJ214,AJ219,AJ224,AJ229,AJ234,AJ239,AJ244,AJ249,AJ254,AJ259,AJ264,AJ269,AJ274,AJ279,AJ284,AJ289,AJ294,AJ299,AJ304,AJ309,AJ314,AJ319,AJ324,AJ329,AJ334,AJ339,AJ344,AJ349,AJ354,AJ359,AJ364,AJ369,AJ374,AJ379,AJ384,AJ389,AJ394,AJ399,AJ404,AJ409,AJ414,AJ419,AJ424,AJ429,AJ434,AJ439,AJ444,AJ449,AJ454,AJ459,AJ464,AJ469,AJ474,AJ479,AJ484,AJ489,AJ494,AJ499,AJ504,AJ509,AJ514,AJ519,AJ524,AJ529,AJ534,AJ539,AJ544,AJ549,AJ554,AJ559,AJ564,AJ569,AJ574,AJ579,AJ584,AJ589,AJ594,AJ599,AJ604,AJ609,AJ614,AJ619,AJ624,AJ629,AJ634)</f>
        <v>#DIV/0!</v>
      </c>
      <c r="AK6" s="208"/>
      <c r="AL6" s="160"/>
      <c r="AM6" s="245"/>
      <c r="AN6" s="246"/>
      <c r="AO6" s="161"/>
      <c r="AP6" s="161"/>
      <c r="AQ6" s="45"/>
      <c r="AR6" s="243"/>
      <c r="AS6" s="243"/>
      <c r="AT6" s="38"/>
      <c r="AV6" s="244"/>
      <c r="AW6" s="244"/>
      <c r="AX6" s="9"/>
      <c r="AY6" s="244"/>
      <c r="AZ6" s="244"/>
      <c r="BA6" s="244"/>
      <c r="BB6" s="9"/>
      <c r="BF6" s="12"/>
    </row>
    <row r="7" spans="1:58" ht="12.75" customHeight="1" x14ac:dyDescent="0.15">
      <c r="B7" s="290"/>
      <c r="C7" s="29" t="s">
        <v>36</v>
      </c>
      <c r="D7" s="30"/>
      <c r="E7" s="158">
        <f>E25</f>
        <v>298387.34399999998</v>
      </c>
      <c r="F7" s="92">
        <f t="shared" si="0"/>
        <v>38.948521874999997</v>
      </c>
      <c r="G7" s="92">
        <f t="shared" si="0"/>
        <v>42.224438468750009</v>
      </c>
      <c r="H7" s="92">
        <f t="shared" si="0"/>
        <v>0.99004854531250008</v>
      </c>
      <c r="I7" s="92">
        <f t="shared" si="0"/>
        <v>0.99372942718750013</v>
      </c>
      <c r="J7" s="92">
        <f t="shared" si="0"/>
        <v>1.1481229328125004E-2</v>
      </c>
      <c r="K7" s="58"/>
      <c r="L7" s="58"/>
      <c r="M7" s="58"/>
      <c r="N7" s="30"/>
      <c r="O7" s="58"/>
      <c r="P7" s="132">
        <f t="shared" si="1"/>
        <v>94.14</v>
      </c>
      <c r="Q7" s="132">
        <f t="shared" si="1"/>
        <v>14.061999999999999</v>
      </c>
      <c r="R7" s="135" t="e">
        <f>AVERAGE(R35,R40,R45,R50,R55,R60,R65,R70,R75,R80,R85,R90,R95,R100,R105,R110,R115,R120,R125,R130,R135,R140,R145,R150,R155,R160,R165,R170,R175,R180,R185,R190,R195,R200,R205,R210,R215,R220,R225,R230,R235,R240,R245,R250,R255,R260,R265,R270,R275,R280,R285,R290,R295,R300,R305,R310,R315,R320,R325,R330,R335,R340,R345,R350,R355,R360,R365,R370,R375,R380,R385,R390,R395,R400,R405,R410,R415,R420,R425,R430,R435,R440,R445,R450,R455,R460,R465,R470,R475,R480,R485,R490,R495,R500,R505,R510,R515,R520,R525,R530,R535,R540,R545,R550,R555,R560,R565,R570,R575,R580,R585,R590,R595,R600,R605,R610,R615,R620,R625,R630,R635)</f>
        <v>#DIV/0!</v>
      </c>
      <c r="S7" s="206"/>
      <c r="T7" s="290"/>
      <c r="U7" s="29" t="s">
        <v>36</v>
      </c>
      <c r="V7" s="30"/>
      <c r="W7" s="129">
        <f>W25</f>
        <v>298394.21600000007</v>
      </c>
      <c r="X7" s="92">
        <f t="shared" si="2"/>
        <v>38.955406999999994</v>
      </c>
      <c r="Y7" s="92">
        <f t="shared" si="2"/>
        <v>42.229150750000009</v>
      </c>
      <c r="Z7" s="92">
        <f t="shared" si="2"/>
        <v>0.99003972062500001</v>
      </c>
      <c r="AA7" s="92">
        <f t="shared" si="2"/>
        <v>0.99372786562499982</v>
      </c>
      <c r="AB7" s="92">
        <f t="shared" si="2"/>
        <v>1.1478907015625001E-2</v>
      </c>
      <c r="AC7" s="58"/>
      <c r="AD7" s="58"/>
      <c r="AE7" s="58"/>
      <c r="AF7" s="30"/>
      <c r="AG7" s="239"/>
      <c r="AH7" s="132">
        <f t="shared" si="3"/>
        <v>253.40600000000001</v>
      </c>
      <c r="AI7" s="132">
        <f t="shared" si="3"/>
        <v>51.703000000000003</v>
      </c>
      <c r="AJ7" s="135" t="e">
        <f>AVERAGE(AJ35,AJ40,AJ45,AJ50,AJ55,AJ60,AJ65,AJ70,AJ75,AJ80,AJ85,AJ90,AJ95,AJ100,AJ105,AJ110,AJ115,AJ120,AJ125,AJ130,AJ135,AJ140,AJ145,AJ150,AJ155,AJ160,AJ165,AJ170,AJ175,AJ180,AJ185,AJ190,AJ195,AJ200,AJ205,AJ210,AJ215,AJ220,AJ225,AJ230,AJ235,AJ240,AJ245,AJ250,AJ255,AJ260,AJ265,AJ270,AJ275,AJ280,AJ285,AJ290,AJ295,AJ300,AJ305,AJ310,AJ315,AJ320,AJ325,AJ330,AJ335,AJ340,AJ345,AJ350,AJ355,AJ360,AJ365,AJ370,AJ375,AJ380,AJ385,AJ390,AJ395,AJ400,AJ405,AJ410,AJ415,AJ420,AJ425,AJ430,AJ435,AJ440,AJ445,AJ450,AJ455,AJ460,AJ465,AJ470,AJ475,AJ480,AJ485,AJ490,AJ495,AJ500,AJ505,AJ510,AJ515,AJ520,AJ525,AJ530,AJ535,AJ540,AJ545,AJ550,AJ555,AJ560,AJ565,AJ570,AJ575,AJ580,AJ585,AJ590,AJ595,AJ600,AJ605,AJ610,AJ615,AJ620,AJ625,AJ630,AJ635)</f>
        <v>#DIV/0!</v>
      </c>
      <c r="AK7" s="208"/>
      <c r="AL7" s="160"/>
      <c r="AM7" s="245"/>
      <c r="AN7" s="246"/>
      <c r="AO7" s="161"/>
      <c r="AP7" s="161"/>
      <c r="AQ7" s="45"/>
      <c r="AR7" s="243"/>
      <c r="AS7" s="54"/>
      <c r="AT7" s="21" t="s">
        <v>59</v>
      </c>
      <c r="AV7" s="244"/>
      <c r="AW7" s="244"/>
      <c r="AX7" s="9"/>
      <c r="AY7" s="244"/>
      <c r="AZ7" s="244"/>
      <c r="BA7" s="244"/>
      <c r="BB7" s="9"/>
      <c r="BF7" s="12"/>
    </row>
    <row r="8" spans="1:58" ht="12.75" customHeight="1" x14ac:dyDescent="0.15">
      <c r="B8" s="290"/>
      <c r="C8" s="29" t="s">
        <v>38</v>
      </c>
      <c r="D8" s="30"/>
      <c r="E8" s="158">
        <f>E26</f>
        <v>405806.10399999999</v>
      </c>
      <c r="F8" s="92">
        <f t="shared" si="0"/>
        <v>42.576783500000005</v>
      </c>
      <c r="G8" s="92">
        <f t="shared" si="0"/>
        <v>45.591421312500003</v>
      </c>
      <c r="H8" s="92">
        <f t="shared" si="0"/>
        <v>0.9946589324999997</v>
      </c>
      <c r="I8" s="92">
        <f t="shared" si="0"/>
        <v>0.99688181125000008</v>
      </c>
      <c r="J8" s="92">
        <f t="shared" si="0"/>
        <v>5.1877156624999983E-3</v>
      </c>
      <c r="K8" s="58"/>
      <c r="L8" s="58"/>
      <c r="M8" s="58"/>
      <c r="N8" s="30"/>
      <c r="O8" s="58"/>
      <c r="P8" s="132">
        <f t="shared" si="1"/>
        <v>95.406000000000006</v>
      </c>
      <c r="Q8" s="132">
        <f t="shared" si="1"/>
        <v>14.75</v>
      </c>
      <c r="R8" s="135" t="e">
        <f>AVERAGE(R36,R41,R46,R51,R56,R61,R66,R71,R76,R81,R86,R91,R96,R101,R106,R111,R116,R121,R126,R131,R136,R141,R146,R151,R156,R161,R166,R171,R176,R181,R186,R191,R196,R201,R206,R211,R216,R221,R226,R231,R236,R241,R246,R251,R256,R261,R266,R271,R276,R281,R286,R291,R296,R301,R306,R311,R316,R321,R326,R331,R336,R341,R346,R351,R356,R361,R366,R371,R376,R381,R386,R391,R396,R401,R406,R411,R416,R421,R426,R431,R436,R441,R446,R451,R456,R461,R466,R471,R476,R481,R486,R491,R496,R501,R506,R511,R516,R521,R526,R531,R536,R541,R546,R551,R556,R561,R566,R571,R576,R581,R586,R591,R596,R601,R606,R611,R616,R621,R626,R631,R636)</f>
        <v>#DIV/0!</v>
      </c>
      <c r="S8" s="206"/>
      <c r="T8" s="290"/>
      <c r="U8" s="29" t="s">
        <v>38</v>
      </c>
      <c r="V8" s="30"/>
      <c r="W8" s="129">
        <f>W26</f>
        <v>405811.94399999996</v>
      </c>
      <c r="X8" s="92">
        <f t="shared" si="2"/>
        <v>42.580600374999996</v>
      </c>
      <c r="Y8" s="92">
        <f t="shared" si="2"/>
        <v>45.590034562499994</v>
      </c>
      <c r="Z8" s="92">
        <f t="shared" si="2"/>
        <v>0.99466057437500022</v>
      </c>
      <c r="AA8" s="92">
        <f t="shared" si="2"/>
        <v>0.99687845062500002</v>
      </c>
      <c r="AB8" s="92">
        <f t="shared" si="2"/>
        <v>5.1712961156249997E-3</v>
      </c>
      <c r="AC8" s="58"/>
      <c r="AD8" s="58"/>
      <c r="AE8" s="58"/>
      <c r="AF8" s="30"/>
      <c r="AG8" s="239"/>
      <c r="AH8" s="132">
        <f t="shared" si="3"/>
        <v>257.35899999999998</v>
      </c>
      <c r="AI8" s="132">
        <f t="shared" si="3"/>
        <v>53.311999999999998</v>
      </c>
      <c r="AJ8" s="135" t="e">
        <f>AVERAGE(AJ36,AJ41,AJ46,AJ51,AJ56,AJ61,AJ66,AJ71,AJ76,AJ81,AJ86,AJ91,AJ96,AJ101,AJ106,AJ111,AJ116,AJ121,AJ126,AJ131,AJ136,AJ141,AJ146,AJ151,AJ156,AJ161,AJ166,AJ171,AJ176,AJ181,AJ186,AJ191,AJ196,AJ201,AJ206,AJ211,AJ216,AJ221,AJ226,AJ231,AJ236,AJ241,AJ246,AJ251,AJ256,AJ261,AJ266,AJ271,AJ276,AJ281,AJ286,AJ291,AJ296,AJ301,AJ306,AJ311,AJ316,AJ321,AJ326,AJ331,AJ336,AJ341,AJ346,AJ351,AJ356,AJ361,AJ366,AJ371,AJ376,AJ381,AJ386,AJ391,AJ396,AJ401,AJ406,AJ411,AJ416,AJ421,AJ426,AJ431,AJ436,AJ441,AJ446,AJ451,AJ456,AJ461,AJ466,AJ471,AJ476,AJ481,AJ486,AJ491,AJ496,AJ501,AJ506,AJ511,AJ516,AJ521,AJ526,AJ531,AJ536,AJ541,AJ546,AJ551,AJ556,AJ561,AJ566,AJ571,AJ576,AJ581,AJ586,AJ591,AJ596,AJ601,AJ606,AJ611,AJ616,AJ621,AJ626,AJ631,AJ636)</f>
        <v>#DIV/0!</v>
      </c>
      <c r="AK8" s="208"/>
      <c r="AL8" s="160"/>
      <c r="AM8" s="46"/>
      <c r="AN8" s="161"/>
      <c r="AO8" s="161"/>
      <c r="AP8" s="161"/>
      <c r="AQ8" s="45"/>
      <c r="AR8" s="38"/>
      <c r="AV8" s="9"/>
      <c r="AW8" s="9"/>
      <c r="AX8" s="9"/>
      <c r="AY8" s="9"/>
      <c r="AZ8" s="9"/>
      <c r="BA8" s="9"/>
      <c r="BB8" s="9"/>
      <c r="BF8" s="12"/>
    </row>
    <row r="9" spans="1:58" ht="12.75" customHeight="1" thickBot="1" x14ac:dyDescent="0.2">
      <c r="B9" s="291"/>
      <c r="C9" s="31"/>
      <c r="D9" s="37"/>
      <c r="E9" s="181"/>
      <c r="F9" s="60"/>
      <c r="G9" s="60"/>
      <c r="H9" s="60"/>
      <c r="I9" s="60"/>
      <c r="J9" s="60"/>
      <c r="K9" s="60"/>
      <c r="L9" s="60"/>
      <c r="M9" s="60"/>
      <c r="N9" s="37"/>
      <c r="O9" s="60"/>
      <c r="P9" s="171"/>
      <c r="Q9" s="171"/>
      <c r="R9" s="182"/>
      <c r="S9" s="206"/>
      <c r="T9" s="290"/>
      <c r="U9" s="29"/>
      <c r="V9" s="30"/>
      <c r="W9" s="183"/>
      <c r="X9" s="60"/>
      <c r="Y9" s="60"/>
      <c r="Z9" s="60"/>
      <c r="AA9" s="60"/>
      <c r="AB9" s="60"/>
      <c r="AC9" s="58"/>
      <c r="AD9" s="58"/>
      <c r="AE9" s="58"/>
      <c r="AF9" s="30"/>
      <c r="AG9" s="239"/>
      <c r="AH9" s="171"/>
      <c r="AI9" s="171"/>
      <c r="AJ9" s="182"/>
      <c r="AK9" s="208"/>
      <c r="AL9" s="160"/>
      <c r="AM9" s="47"/>
      <c r="AN9" s="152"/>
      <c r="AO9" s="152"/>
      <c r="AP9" s="152"/>
      <c r="AQ9" s="48"/>
      <c r="AR9" s="208"/>
      <c r="AS9" s="208"/>
      <c r="AT9" s="208"/>
      <c r="BF9" s="12"/>
    </row>
    <row r="10" spans="1:58" ht="13.5" customHeight="1" thickBot="1" x14ac:dyDescent="0.2">
      <c r="B10" s="155" t="s">
        <v>60</v>
      </c>
      <c r="C10" s="138"/>
      <c r="D10" s="138"/>
      <c r="E10" s="247"/>
      <c r="F10" s="139"/>
      <c r="G10" s="139"/>
      <c r="H10" s="139"/>
      <c r="I10" s="139"/>
      <c r="J10" s="139"/>
      <c r="K10" s="139"/>
      <c r="L10" s="138"/>
      <c r="M10" s="140"/>
      <c r="N10" s="140"/>
      <c r="O10" s="248"/>
      <c r="P10" s="156">
        <f>GEOMEAN(P5:P8)</f>
        <v>94.140719696879373</v>
      </c>
      <c r="Q10" s="156">
        <f>GEOMEAN(Q5:Q8)</f>
        <v>13.600554437656012</v>
      </c>
      <c r="R10" s="136" t="e">
        <f>AVERAGE(R5:R8)</f>
        <v>#DIV/0!</v>
      </c>
      <c r="S10" s="206"/>
      <c r="T10" s="155" t="s">
        <v>60</v>
      </c>
      <c r="U10" s="138"/>
      <c r="V10" s="138"/>
      <c r="W10" s="247"/>
      <c r="X10" s="139"/>
      <c r="Y10" s="139"/>
      <c r="Z10" s="139"/>
      <c r="AA10" s="139"/>
      <c r="AB10" s="139"/>
      <c r="AC10" s="139"/>
      <c r="AD10" s="138"/>
      <c r="AE10" s="140"/>
      <c r="AF10" s="140"/>
      <c r="AG10" s="248"/>
      <c r="AH10" s="156">
        <f>GEOMEAN(AH5:AH8)</f>
        <v>253.98548118572862</v>
      </c>
      <c r="AI10" s="156">
        <f>GEOMEAN(AI5:AI8)</f>
        <v>51.156522182056108</v>
      </c>
      <c r="AJ10" s="136" t="e">
        <f>AVERAGE(AJ5:AJ8)</f>
        <v>#DIV/0!</v>
      </c>
      <c r="AK10" s="208"/>
      <c r="AL10" s="162"/>
      <c r="AM10" s="49"/>
      <c r="AN10" s="50"/>
      <c r="AO10" s="50"/>
      <c r="AP10" s="50"/>
      <c r="AQ10" s="51"/>
      <c r="AR10" s="208"/>
      <c r="AS10" s="208"/>
      <c r="AT10" s="208"/>
      <c r="BF10" s="12"/>
    </row>
    <row r="11" spans="1:58" ht="13.5" customHeight="1" x14ac:dyDescent="0.15">
      <c r="B11" s="206"/>
      <c r="C11" s="206"/>
      <c r="D11" s="206"/>
      <c r="E11" s="249"/>
      <c r="F11" s="92"/>
      <c r="G11" s="92"/>
      <c r="H11" s="92"/>
      <c r="I11" s="92"/>
      <c r="J11" s="92"/>
      <c r="K11" s="92"/>
      <c r="L11" s="206"/>
      <c r="M11" s="93"/>
      <c r="N11" s="93"/>
      <c r="O11" s="250"/>
      <c r="P11" s="92"/>
      <c r="Q11" s="92"/>
      <c r="R11" s="132"/>
      <c r="S11" s="206"/>
      <c r="T11" s="206"/>
      <c r="U11" s="206"/>
      <c r="V11" s="206"/>
      <c r="W11" s="249"/>
      <c r="X11" s="92"/>
      <c r="Y11" s="92"/>
      <c r="Z11" s="92"/>
      <c r="AA11" s="92"/>
      <c r="AB11" s="92"/>
      <c r="AC11" s="92"/>
      <c r="AD11" s="206"/>
      <c r="AE11" s="93"/>
      <c r="AF11" s="93"/>
      <c r="AG11" s="250"/>
      <c r="AH11" s="92"/>
      <c r="AI11" s="92"/>
      <c r="AJ11" s="132"/>
      <c r="AK11" s="208"/>
      <c r="AL11" s="208"/>
      <c r="AM11" s="208"/>
      <c r="AN11" s="208"/>
      <c r="AO11" s="208"/>
      <c r="AP11" s="208"/>
      <c r="AQ11" s="208"/>
      <c r="AR11" s="208"/>
      <c r="AS11" s="208"/>
      <c r="AT11" s="208"/>
      <c r="BF11" s="12"/>
    </row>
    <row r="12" spans="1:58" ht="13.5" customHeight="1" thickBot="1" x14ac:dyDescent="0.2">
      <c r="B12" s="206"/>
      <c r="C12" s="206"/>
      <c r="D12" s="206"/>
      <c r="E12" s="249"/>
      <c r="F12" s="92"/>
      <c r="G12" s="92"/>
      <c r="H12" s="92"/>
      <c r="I12" s="92"/>
      <c r="J12" s="92"/>
      <c r="K12" s="92"/>
      <c r="L12" s="206"/>
      <c r="M12" s="93"/>
      <c r="N12" s="93"/>
      <c r="O12" s="250"/>
      <c r="P12" s="92"/>
      <c r="Q12" s="92"/>
      <c r="R12" s="132"/>
      <c r="S12" s="206"/>
      <c r="T12" s="206"/>
      <c r="U12" s="206"/>
      <c r="V12" s="206"/>
      <c r="W12" s="249"/>
      <c r="X12" s="92"/>
      <c r="Y12" s="92"/>
      <c r="Z12" s="92"/>
      <c r="AA12" s="92"/>
      <c r="AB12" s="92"/>
      <c r="AC12" s="92"/>
      <c r="AD12" s="206"/>
      <c r="AE12" s="93"/>
      <c r="AF12" s="93"/>
      <c r="AG12" s="250"/>
      <c r="AH12" s="92"/>
      <c r="AI12" s="92"/>
      <c r="AJ12" s="132"/>
      <c r="AK12" s="208"/>
      <c r="AL12" s="208"/>
      <c r="AM12" s="208"/>
      <c r="AN12" s="208"/>
      <c r="AO12" s="208"/>
      <c r="AP12" s="208"/>
      <c r="AQ12" s="208"/>
      <c r="AR12" s="208"/>
      <c r="AS12" s="208"/>
      <c r="AT12" s="208"/>
      <c r="BF12" s="12"/>
    </row>
    <row r="13" spans="1:58" ht="16.2" customHeight="1" thickBot="1" x14ac:dyDescent="0.3">
      <c r="B13" s="151"/>
      <c r="C13" s="293" t="str">
        <f>CONCATENATE("Encoding/Decoding [ ",'Summary (auto)'!$C$3," ]")</f>
        <v>Encoding/Decoding [ MPEG-151 ]</v>
      </c>
      <c r="D13" s="269"/>
      <c r="E13" s="269"/>
      <c r="F13" s="269"/>
      <c r="G13" s="269"/>
      <c r="H13" s="269"/>
      <c r="I13" s="269"/>
      <c r="J13" s="269"/>
      <c r="K13" s="269"/>
      <c r="L13" s="269"/>
      <c r="M13" s="269"/>
      <c r="N13" s="269"/>
      <c r="O13" s="269"/>
      <c r="P13" s="269"/>
      <c r="Q13" s="269"/>
      <c r="R13" s="294"/>
      <c r="T13" s="23"/>
      <c r="U13" s="293" t="str">
        <f>CONCATENATE("Encoding [ ",'Summary (auto)'!$C$4," ]")</f>
        <v>Encoding [ my ]</v>
      </c>
      <c r="V13" s="269"/>
      <c r="W13" s="269"/>
      <c r="X13" s="269"/>
      <c r="Y13" s="269"/>
      <c r="Z13" s="269"/>
      <c r="AA13" s="269"/>
      <c r="AB13" s="269"/>
      <c r="AC13" s="269"/>
      <c r="AD13" s="269"/>
      <c r="AE13" s="269"/>
      <c r="AF13" s="269"/>
      <c r="AG13" s="269"/>
      <c r="AH13" s="269"/>
      <c r="AI13" s="269"/>
      <c r="AJ13" s="294"/>
    </row>
    <row r="14" spans="1:58" ht="15.6" customHeight="1" x14ac:dyDescent="0.25">
      <c r="B14" s="157"/>
      <c r="C14" s="103"/>
      <c r="D14" s="103"/>
      <c r="E14" s="251" t="s">
        <v>61</v>
      </c>
      <c r="F14" s="137" t="s">
        <v>62</v>
      </c>
      <c r="G14" s="137" t="s">
        <v>63</v>
      </c>
      <c r="H14" s="137" t="s">
        <v>64</v>
      </c>
      <c r="I14" s="137" t="s">
        <v>65</v>
      </c>
      <c r="J14" s="137" t="s">
        <v>66</v>
      </c>
      <c r="K14" s="137" t="s">
        <v>67</v>
      </c>
      <c r="L14" s="137" t="s">
        <v>68</v>
      </c>
      <c r="M14" s="104" t="s">
        <v>69</v>
      </c>
      <c r="N14" s="104"/>
      <c r="O14" s="252"/>
      <c r="P14" s="104"/>
      <c r="Q14" s="105"/>
      <c r="R14" s="106"/>
      <c r="S14" s="208"/>
      <c r="T14" s="157"/>
      <c r="U14" s="103"/>
      <c r="V14" s="103"/>
      <c r="W14" s="251" t="s">
        <v>61</v>
      </c>
      <c r="X14" s="137" t="s">
        <v>62</v>
      </c>
      <c r="Y14" s="137" t="s">
        <v>63</v>
      </c>
      <c r="Z14" s="137" t="s">
        <v>64</v>
      </c>
      <c r="AA14" s="137" t="s">
        <v>65</v>
      </c>
      <c r="AB14" s="137" t="s">
        <v>66</v>
      </c>
      <c r="AC14" s="137" t="s">
        <v>67</v>
      </c>
      <c r="AD14" s="137" t="s">
        <v>68</v>
      </c>
      <c r="AE14" s="104" t="s">
        <v>69</v>
      </c>
      <c r="AF14" s="104"/>
      <c r="AG14" s="252"/>
      <c r="AH14" s="104"/>
      <c r="AI14" s="105"/>
      <c r="AJ14" s="106"/>
      <c r="AK14" s="208"/>
      <c r="AL14" s="208"/>
      <c r="AM14" s="296"/>
      <c r="AN14" s="286"/>
      <c r="AO14" s="286"/>
      <c r="AP14" s="286"/>
      <c r="AQ14" s="286"/>
      <c r="AR14" s="286"/>
      <c r="AS14" s="286"/>
      <c r="AT14" s="286"/>
      <c r="AV14" s="285"/>
      <c r="AW14" s="286"/>
      <c r="AX14" s="286"/>
      <c r="BB14" s="209"/>
      <c r="BC14" s="209"/>
    </row>
    <row r="15" spans="1:58" s="8" customFormat="1" ht="16.2" customHeight="1" thickBot="1" x14ac:dyDescent="0.3">
      <c r="B15" s="150"/>
      <c r="C15" s="34"/>
      <c r="D15" s="34"/>
      <c r="E15" s="237" t="s">
        <v>56</v>
      </c>
      <c r="F15" s="237" t="s">
        <v>56</v>
      </c>
      <c r="G15" s="237" t="s">
        <v>56</v>
      </c>
      <c r="H15" s="237" t="s">
        <v>56</v>
      </c>
      <c r="I15" s="237" t="s">
        <v>56</v>
      </c>
      <c r="J15" s="237" t="s">
        <v>56</v>
      </c>
      <c r="K15" s="237" t="s">
        <v>56</v>
      </c>
      <c r="L15" s="237" t="s">
        <v>56</v>
      </c>
      <c r="M15" s="237" t="s">
        <v>56</v>
      </c>
      <c r="N15" s="35"/>
      <c r="O15" s="238"/>
      <c r="P15" s="213" t="s">
        <v>52</v>
      </c>
      <c r="Q15" s="213" t="s">
        <v>53</v>
      </c>
      <c r="R15" s="36"/>
      <c r="S15" s="206"/>
      <c r="T15" s="150"/>
      <c r="U15" s="34"/>
      <c r="V15" s="34"/>
      <c r="W15" s="237" t="s">
        <v>56</v>
      </c>
      <c r="X15" s="237" t="s">
        <v>56</v>
      </c>
      <c r="Y15" s="237" t="s">
        <v>56</v>
      </c>
      <c r="Z15" s="237" t="s">
        <v>56</v>
      </c>
      <c r="AA15" s="237" t="s">
        <v>56</v>
      </c>
      <c r="AB15" s="237" t="s">
        <v>56</v>
      </c>
      <c r="AC15" s="237" t="s">
        <v>56</v>
      </c>
      <c r="AD15" s="237" t="s">
        <v>56</v>
      </c>
      <c r="AE15" s="237" t="s">
        <v>56</v>
      </c>
      <c r="AF15" s="35"/>
      <c r="AG15" s="238"/>
      <c r="AH15" s="213" t="s">
        <v>52</v>
      </c>
      <c r="AI15" s="213" t="s">
        <v>53</v>
      </c>
      <c r="AJ15" s="36"/>
      <c r="AK15" s="206"/>
      <c r="AL15" s="206"/>
      <c r="AM15" s="92"/>
      <c r="AN15" s="92"/>
      <c r="AO15" s="92"/>
      <c r="AP15" s="206"/>
      <c r="AQ15" s="206"/>
      <c r="AR15" s="206"/>
      <c r="AS15" s="206"/>
      <c r="AT15" s="206"/>
      <c r="AZ15" s="17"/>
      <c r="BA15" s="17"/>
      <c r="BB15" s="209"/>
      <c r="BC15" s="209"/>
    </row>
    <row r="16" spans="1:58" ht="12.75" customHeight="1" x14ac:dyDescent="0.25">
      <c r="B16" s="303"/>
      <c r="C16" s="27" t="s">
        <v>34</v>
      </c>
      <c r="D16" s="28"/>
      <c r="E16" s="130">
        <v>28300.376</v>
      </c>
      <c r="F16" s="168">
        <v>24726.784</v>
      </c>
      <c r="G16" s="168">
        <v>14797.08</v>
      </c>
      <c r="H16" s="168">
        <v>5758.2560000000003</v>
      </c>
      <c r="I16" s="168">
        <v>1797.5840000000001</v>
      </c>
      <c r="J16" s="168">
        <v>38777.464</v>
      </c>
      <c r="K16" s="62">
        <v>26258.959999999999</v>
      </c>
      <c r="L16" s="62">
        <v>8324.6959999999999</v>
      </c>
      <c r="M16" s="62">
        <v>23.207999999999998</v>
      </c>
      <c r="N16" s="57"/>
      <c r="O16" s="253"/>
      <c r="P16" s="131">
        <v>93.296000000000006</v>
      </c>
      <c r="Q16" s="131">
        <v>12.420999999999999</v>
      </c>
      <c r="R16" s="144"/>
      <c r="S16" s="206"/>
      <c r="T16" s="303"/>
      <c r="U16" s="27" t="s">
        <v>34</v>
      </c>
      <c r="V16" s="28"/>
      <c r="W16" s="130">
        <v>28300.376</v>
      </c>
      <c r="X16" s="168">
        <v>24727.16</v>
      </c>
      <c r="Y16" s="168">
        <v>14796.744000000001</v>
      </c>
      <c r="Z16" s="168">
        <v>5758.2479999999996</v>
      </c>
      <c r="AA16" s="168">
        <v>1798.904</v>
      </c>
      <c r="AB16" s="168">
        <v>38779.760000000002</v>
      </c>
      <c r="AC16" s="62">
        <v>26259.031999999999</v>
      </c>
      <c r="AD16" s="62">
        <v>8325</v>
      </c>
      <c r="AE16" s="62">
        <v>23.207999999999998</v>
      </c>
      <c r="AF16" s="57"/>
      <c r="AG16" s="253"/>
      <c r="AH16" s="131">
        <v>250.96799999999999</v>
      </c>
      <c r="AI16" s="131">
        <v>49.155999999999999</v>
      </c>
      <c r="AJ16" s="144"/>
      <c r="AK16" s="208"/>
      <c r="AL16" s="208"/>
      <c r="AP16" s="22"/>
      <c r="AQ16" s="22"/>
      <c r="AR16" s="208"/>
      <c r="AS16" s="208"/>
      <c r="AT16" s="208"/>
      <c r="AX16" s="12"/>
      <c r="AZ16" s="209"/>
      <c r="BA16" s="56"/>
      <c r="BB16" s="209"/>
      <c r="BC16" s="209"/>
      <c r="BD16" s="9"/>
    </row>
    <row r="17" spans="2:56" ht="12.75" customHeight="1" x14ac:dyDescent="0.25">
      <c r="B17" s="290"/>
      <c r="C17" s="29" t="s">
        <v>35</v>
      </c>
      <c r="D17" s="30"/>
      <c r="E17" s="145">
        <v>28300.376</v>
      </c>
      <c r="F17" s="169">
        <v>31953.991999999998</v>
      </c>
      <c r="G17" s="169">
        <v>31501.736000000001</v>
      </c>
      <c r="H17" s="169">
        <v>17657.335999999999</v>
      </c>
      <c r="I17" s="169">
        <v>8367.3760000000002</v>
      </c>
      <c r="J17" s="169">
        <v>49427.232000000004</v>
      </c>
      <c r="K17" s="64">
        <v>34285.120000000003</v>
      </c>
      <c r="L17" s="64">
        <v>10816.968000000001</v>
      </c>
      <c r="M17" s="64">
        <v>23.391999999999999</v>
      </c>
      <c r="N17" s="58"/>
      <c r="O17" s="239"/>
      <c r="P17" s="146">
        <v>93.733999999999995</v>
      </c>
      <c r="Q17" s="146">
        <v>13.281000000000001</v>
      </c>
      <c r="R17" s="147"/>
      <c r="S17" s="206"/>
      <c r="T17" s="290"/>
      <c r="U17" s="29" t="s">
        <v>35</v>
      </c>
      <c r="V17" s="30"/>
      <c r="W17" s="145">
        <v>28300.376</v>
      </c>
      <c r="X17" s="169">
        <v>31955.687999999998</v>
      </c>
      <c r="Y17" s="169">
        <v>31499.64</v>
      </c>
      <c r="Z17" s="169">
        <v>17656.527999999998</v>
      </c>
      <c r="AA17" s="169">
        <v>8368.2559999999994</v>
      </c>
      <c r="AB17" s="169">
        <v>49430.031999999999</v>
      </c>
      <c r="AC17" s="64">
        <v>34285.951999999997</v>
      </c>
      <c r="AD17" s="64">
        <v>10818.296</v>
      </c>
      <c r="AE17" s="64">
        <v>23.391999999999999</v>
      </c>
      <c r="AF17" s="58"/>
      <c r="AG17" s="239"/>
      <c r="AH17" s="146">
        <v>254.25</v>
      </c>
      <c r="AI17" s="146">
        <v>50.545999999999999</v>
      </c>
      <c r="AJ17" s="147"/>
      <c r="AK17" s="208"/>
      <c r="AL17" s="208"/>
      <c r="AN17" s="22"/>
      <c r="AO17" s="22"/>
      <c r="AP17" s="22"/>
      <c r="AQ17" s="22"/>
      <c r="AR17" s="208"/>
      <c r="AS17" s="208"/>
      <c r="AT17" s="208"/>
      <c r="AX17" s="12"/>
      <c r="AZ17" s="209"/>
      <c r="BA17" s="209"/>
      <c r="BB17" s="209"/>
      <c r="BC17" s="209"/>
      <c r="BD17" s="9"/>
    </row>
    <row r="18" spans="2:56" ht="12.75" customHeight="1" x14ac:dyDescent="0.25">
      <c r="B18" s="290"/>
      <c r="C18" s="29" t="s">
        <v>36</v>
      </c>
      <c r="D18" s="30"/>
      <c r="E18" s="145">
        <v>28300.376</v>
      </c>
      <c r="F18" s="169">
        <v>39413.303999999996</v>
      </c>
      <c r="G18" s="169">
        <v>50819.072</v>
      </c>
      <c r="H18" s="169">
        <v>37330.383999999998</v>
      </c>
      <c r="I18" s="169">
        <v>26061.223999999998</v>
      </c>
      <c r="J18" s="169">
        <v>60422.303999999996</v>
      </c>
      <c r="K18" s="64">
        <v>42602.832000000002</v>
      </c>
      <c r="L18" s="64">
        <v>13437.848</v>
      </c>
      <c r="M18" s="64">
        <v>23.416</v>
      </c>
      <c r="N18" s="58"/>
      <c r="O18" s="239"/>
      <c r="P18" s="146">
        <v>94.14</v>
      </c>
      <c r="Q18" s="146">
        <v>14.061999999999999</v>
      </c>
      <c r="R18" s="147"/>
      <c r="S18" s="206"/>
      <c r="T18" s="290"/>
      <c r="U18" s="29" t="s">
        <v>36</v>
      </c>
      <c r="V18" s="30"/>
      <c r="W18" s="145">
        <v>28300.376</v>
      </c>
      <c r="X18" s="169">
        <v>39415.928</v>
      </c>
      <c r="Y18" s="169">
        <v>50818.824000000001</v>
      </c>
      <c r="Z18" s="169">
        <v>37330.04</v>
      </c>
      <c r="AA18" s="169">
        <v>26059.928</v>
      </c>
      <c r="AB18" s="169">
        <v>60424.904000000002</v>
      </c>
      <c r="AC18" s="64">
        <v>42604.512000000002</v>
      </c>
      <c r="AD18" s="64">
        <v>13439.704</v>
      </c>
      <c r="AE18" s="64">
        <v>23.416</v>
      </c>
      <c r="AF18" s="58"/>
      <c r="AG18" s="239"/>
      <c r="AH18" s="146">
        <v>253.40600000000001</v>
      </c>
      <c r="AI18" s="146">
        <v>51.703000000000003</v>
      </c>
      <c r="AJ18" s="147"/>
      <c r="AK18" s="208"/>
      <c r="AL18" s="208"/>
      <c r="AP18" s="22"/>
      <c r="AQ18" s="22"/>
      <c r="AR18" s="208"/>
      <c r="AS18" s="208"/>
      <c r="AT18" s="208"/>
      <c r="AX18" s="12"/>
      <c r="AZ18" s="209"/>
      <c r="BA18" s="55"/>
      <c r="BB18" s="209"/>
      <c r="BC18" s="209"/>
      <c r="BD18" s="9"/>
    </row>
    <row r="19" spans="2:56" ht="12.75" customHeight="1" x14ac:dyDescent="0.25">
      <c r="B19" s="290"/>
      <c r="C19" s="29" t="s">
        <v>38</v>
      </c>
      <c r="D19" s="30"/>
      <c r="E19" s="145">
        <v>28300.376</v>
      </c>
      <c r="F19" s="169">
        <v>44524.775999999998</v>
      </c>
      <c r="G19" s="169">
        <v>71217.567999999999</v>
      </c>
      <c r="H19" s="169">
        <v>64636.584000000003</v>
      </c>
      <c r="I19" s="169">
        <v>57971.832000000002</v>
      </c>
      <c r="J19" s="169">
        <v>71767.936000000002</v>
      </c>
      <c r="K19" s="64">
        <v>51208.232000000004</v>
      </c>
      <c r="L19" s="64">
        <v>16178.8</v>
      </c>
      <c r="M19" s="64">
        <v>23.544</v>
      </c>
      <c r="N19" s="58"/>
      <c r="O19" s="239"/>
      <c r="P19" s="146">
        <v>95.406000000000006</v>
      </c>
      <c r="Q19" s="146">
        <v>14.75</v>
      </c>
      <c r="R19" s="147"/>
      <c r="S19" s="206"/>
      <c r="T19" s="290"/>
      <c r="U19" s="29" t="s">
        <v>38</v>
      </c>
      <c r="V19" s="30"/>
      <c r="W19" s="145">
        <v>28300.376</v>
      </c>
      <c r="X19" s="169">
        <v>44528.023999999998</v>
      </c>
      <c r="Y19" s="169">
        <v>71218.543999999994</v>
      </c>
      <c r="Z19" s="169">
        <v>64633.784</v>
      </c>
      <c r="AA19" s="169">
        <v>57968.04</v>
      </c>
      <c r="AB19" s="169">
        <v>71772.2</v>
      </c>
      <c r="AC19" s="64">
        <v>51209.48</v>
      </c>
      <c r="AD19" s="64">
        <v>16181.495999999999</v>
      </c>
      <c r="AE19" s="64">
        <v>23.544</v>
      </c>
      <c r="AF19" s="58"/>
      <c r="AG19" s="239"/>
      <c r="AH19" s="146">
        <v>257.35899999999998</v>
      </c>
      <c r="AI19" s="146">
        <v>53.311999999999998</v>
      </c>
      <c r="AJ19" s="147"/>
      <c r="AK19" s="208"/>
      <c r="AL19" s="208"/>
      <c r="AN19" s="22"/>
      <c r="AO19" s="21"/>
      <c r="AP19" s="22"/>
      <c r="AQ19" s="22"/>
      <c r="AR19" s="208"/>
      <c r="AS19" s="208"/>
      <c r="AT19" s="208"/>
      <c r="AX19" s="12"/>
      <c r="AZ19" s="209"/>
      <c r="BA19" s="55"/>
      <c r="BB19" s="209"/>
      <c r="BC19" s="209"/>
      <c r="BD19" s="9"/>
    </row>
    <row r="20" spans="2:56" ht="12.75" customHeight="1" thickBot="1" x14ac:dyDescent="0.3">
      <c r="B20" s="290"/>
      <c r="C20" s="31"/>
      <c r="D20" s="37"/>
      <c r="E20" s="214">
        <f>SUM(E16:E19)/SUM(E23:E26)</f>
        <v>0.10626806692723501</v>
      </c>
      <c r="F20" s="214">
        <f>SUM(F16:F19)/SUM(E23:E26)</f>
        <v>0.1320061436696037</v>
      </c>
      <c r="G20" s="214">
        <f>SUM(G16:G19)/SUM(E23:E26)</f>
        <v>0.15802513988183961</v>
      </c>
      <c r="H20" s="214">
        <f>SUM(H16:H19)/SUM(E23:E26)</f>
        <v>0.11770304993110391</v>
      </c>
      <c r="I20" s="214">
        <f>SUM(I16:I19)/SUM(E23:E26)</f>
        <v>8.8428516538974211E-2</v>
      </c>
      <c r="J20" s="214">
        <f>SUM(J16:J19)/SUM(E23:E26)</f>
        <v>0.20689604803547199</v>
      </c>
      <c r="K20" s="214">
        <f>SUM(K16:K19)/SUM(E23:E26)</f>
        <v>0.1449011028436071</v>
      </c>
      <c r="L20" s="214">
        <f>SUM(L16:L19)/SUM(E23:E26)</f>
        <v>4.5771932172164485E-2</v>
      </c>
      <c r="M20" s="60"/>
      <c r="N20" s="60"/>
      <c r="O20" s="254"/>
      <c r="P20" s="171"/>
      <c r="Q20" s="171"/>
      <c r="R20" s="148"/>
      <c r="S20" s="206"/>
      <c r="T20" s="290"/>
      <c r="U20" s="31"/>
      <c r="V20" s="37"/>
      <c r="W20" s="214">
        <f>SUM(W16:W19)/SUM(W23:W26)</f>
        <v>0.10626593531341265</v>
      </c>
      <c r="X20" s="214">
        <f>SUM(X16:X19)/SUM(W23:W26)</f>
        <v>0.13201095307119079</v>
      </c>
      <c r="Y20" s="214">
        <f>SUM(Y16:Y19)/SUM(W23:W26)</f>
        <v>0.15802037048108517</v>
      </c>
      <c r="Z20" s="214">
        <f>SUM(Z16:Z19)/SUM(W23:W26)</f>
        <v>0.1176969715639665</v>
      </c>
      <c r="AA20" s="214">
        <f>SUM(AA16:AA19)/SUM(W23:W26)</f>
        <v>8.8424031706209702E-2</v>
      </c>
      <c r="AB20" s="214">
        <f>SUM(AB16:AB19)/SUM(W23:W26)</f>
        <v>0.20690312518256002</v>
      </c>
      <c r="AC20" s="214">
        <f>SUM(AC16:AC19)/SUM(W23:W26)</f>
        <v>0.1449017935191092</v>
      </c>
      <c r="AD20" s="214">
        <f>SUM(AD16:AD19)/SUM(W23:W26)</f>
        <v>4.5776819162465981E-2</v>
      </c>
      <c r="AE20" s="215"/>
      <c r="AF20" s="60"/>
      <c r="AG20" s="254"/>
      <c r="AH20" s="171"/>
      <c r="AI20" s="171"/>
      <c r="AJ20" s="148"/>
      <c r="AK20" s="208"/>
      <c r="AL20" s="208"/>
      <c r="AN20" s="22"/>
      <c r="AO20" s="22"/>
      <c r="AP20" s="22"/>
      <c r="AQ20" s="22"/>
      <c r="AR20" s="208"/>
      <c r="AS20" s="208"/>
      <c r="AT20" s="208"/>
      <c r="AX20" s="12"/>
      <c r="AZ20" s="209"/>
      <c r="BA20" s="209"/>
      <c r="BD20" s="9"/>
    </row>
    <row r="21" spans="2:56" ht="13.5" customHeight="1" x14ac:dyDescent="0.15">
      <c r="B21" s="287"/>
      <c r="C21" s="95"/>
      <c r="D21" s="95"/>
      <c r="E21" s="235" t="s">
        <v>32</v>
      </c>
      <c r="F21" s="32"/>
      <c r="G21" s="32"/>
      <c r="H21" s="32"/>
      <c r="I21" s="32"/>
      <c r="J21" s="32"/>
      <c r="K21" s="32"/>
      <c r="L21" s="32"/>
      <c r="M21" s="32"/>
      <c r="N21" s="32"/>
      <c r="O21" s="236"/>
      <c r="P21" s="32"/>
      <c r="Q21" s="212"/>
      <c r="R21" s="33"/>
      <c r="S21" s="206"/>
      <c r="T21" s="287"/>
      <c r="U21" s="95"/>
      <c r="V21" s="95"/>
      <c r="W21" s="255" t="s">
        <v>32</v>
      </c>
      <c r="X21" s="32"/>
      <c r="Y21" s="32"/>
      <c r="Z21" s="32"/>
      <c r="AA21" s="32"/>
      <c r="AB21" s="32"/>
      <c r="AC21" s="32"/>
      <c r="AD21" s="32"/>
      <c r="AE21" s="32"/>
      <c r="AF21" s="32"/>
      <c r="AG21" s="236"/>
      <c r="AH21" s="32"/>
      <c r="AI21" s="212"/>
      <c r="AJ21" s="33"/>
      <c r="AK21" s="208"/>
      <c r="AL21" s="208"/>
      <c r="AP21" s="22"/>
      <c r="AQ21" s="22"/>
      <c r="AR21" s="207"/>
      <c r="AS21" s="207"/>
      <c r="AT21" s="207"/>
      <c r="AV21" s="285"/>
      <c r="AW21" s="286"/>
      <c r="AX21" s="286"/>
    </row>
    <row r="22" spans="2:56" s="8" customFormat="1" ht="13.5" customHeight="1" thickBot="1" x14ac:dyDescent="0.3">
      <c r="B22" s="288"/>
      <c r="C22" s="34"/>
      <c r="D22" s="34"/>
      <c r="E22" s="237" t="s">
        <v>56</v>
      </c>
      <c r="F22" s="35"/>
      <c r="G22" s="35"/>
      <c r="H22" s="35"/>
      <c r="I22" s="35"/>
      <c r="J22" s="35"/>
      <c r="K22" s="35"/>
      <c r="L22" s="35"/>
      <c r="M22" s="35"/>
      <c r="N22" s="35"/>
      <c r="O22" s="238"/>
      <c r="P22" s="35"/>
      <c r="Q22" s="213"/>
      <c r="R22" s="36"/>
      <c r="S22" s="206"/>
      <c r="T22" s="288"/>
      <c r="U22" s="34"/>
      <c r="V22" s="34"/>
      <c r="W22" s="256" t="s">
        <v>56</v>
      </c>
      <c r="X22" s="35"/>
      <c r="Y22" s="35"/>
      <c r="Z22" s="35"/>
      <c r="AA22" s="35"/>
      <c r="AB22" s="35"/>
      <c r="AC22" s="35"/>
      <c r="AD22" s="35"/>
      <c r="AE22" s="35"/>
      <c r="AF22" s="35"/>
      <c r="AG22" s="238"/>
      <c r="AH22" s="35"/>
      <c r="AI22" s="213"/>
      <c r="AJ22" s="36"/>
      <c r="AK22" s="206"/>
      <c r="AL22" s="206"/>
      <c r="AM22" s="92"/>
      <c r="AN22" s="92"/>
      <c r="AO22" s="92"/>
      <c r="AP22" s="206"/>
      <c r="AQ22" s="206"/>
      <c r="AR22" s="206"/>
      <c r="AS22" s="206"/>
      <c r="AT22" s="206"/>
      <c r="AZ22" s="209"/>
      <c r="BA22" s="56"/>
    </row>
    <row r="23" spans="2:56" ht="13.5" customHeight="1" x14ac:dyDescent="0.15">
      <c r="B23" s="301"/>
      <c r="C23" s="27" t="s">
        <v>34</v>
      </c>
      <c r="D23" s="28"/>
      <c r="E23" s="129">
        <f>SUM(E16:L16)</f>
        <v>148741.19999999998</v>
      </c>
      <c r="F23" s="58"/>
      <c r="G23" s="58"/>
      <c r="H23" s="58"/>
      <c r="I23" s="58"/>
      <c r="J23" s="58"/>
      <c r="K23" s="58"/>
      <c r="L23" s="58"/>
      <c r="M23" s="58"/>
      <c r="N23" s="58"/>
      <c r="O23" s="239"/>
      <c r="P23" s="58"/>
      <c r="Q23" s="170"/>
      <c r="R23" s="59"/>
      <c r="S23" s="206"/>
      <c r="T23" s="301"/>
      <c r="U23" s="27" t="s">
        <v>34</v>
      </c>
      <c r="V23" s="28"/>
      <c r="W23" s="129">
        <f>SUM(W16:AD16)</f>
        <v>148745.22399999999</v>
      </c>
      <c r="X23" s="58"/>
      <c r="Y23" s="58"/>
      <c r="Z23" s="58"/>
      <c r="AA23" s="58"/>
      <c r="AB23" s="58"/>
      <c r="AC23" s="58"/>
      <c r="AD23" s="58"/>
      <c r="AE23" s="58"/>
      <c r="AF23" s="58"/>
      <c r="AG23" s="239"/>
      <c r="AH23" s="58"/>
      <c r="AI23" s="170"/>
      <c r="AJ23" s="59"/>
      <c r="AK23" s="208"/>
      <c r="AL23" s="208"/>
      <c r="AM23" s="38"/>
      <c r="AN23" s="38"/>
      <c r="AO23" s="38"/>
      <c r="AP23" s="208"/>
      <c r="AQ23" s="208"/>
      <c r="AR23" s="208"/>
      <c r="AS23" s="208"/>
      <c r="AT23" s="208"/>
      <c r="AX23" s="12"/>
    </row>
    <row r="24" spans="2:56" x14ac:dyDescent="0.15">
      <c r="B24" s="290"/>
      <c r="C24" s="29" t="s">
        <v>35</v>
      </c>
      <c r="D24" s="30"/>
      <c r="E24" s="129">
        <f>SUM(E17:L17)</f>
        <v>212310.136</v>
      </c>
      <c r="F24" s="58"/>
      <c r="G24" s="58"/>
      <c r="H24" s="58"/>
      <c r="I24" s="58"/>
      <c r="J24" s="58"/>
      <c r="K24" s="58"/>
      <c r="L24" s="58"/>
      <c r="M24" s="58"/>
      <c r="N24" s="58"/>
      <c r="O24" s="239"/>
      <c r="P24" s="58"/>
      <c r="Q24" s="170"/>
      <c r="R24" s="59"/>
      <c r="S24" s="206"/>
      <c r="T24" s="290"/>
      <c r="U24" s="29" t="s">
        <v>35</v>
      </c>
      <c r="V24" s="30"/>
      <c r="W24" s="129">
        <f>SUM(W17:AD17)</f>
        <v>212314.76799999998</v>
      </c>
      <c r="X24" s="58"/>
      <c r="Y24" s="58"/>
      <c r="Z24" s="58"/>
      <c r="AA24" s="58"/>
      <c r="AB24" s="58"/>
      <c r="AC24" s="58"/>
      <c r="AD24" s="58"/>
      <c r="AE24" s="58"/>
      <c r="AF24" s="58"/>
      <c r="AG24" s="239"/>
      <c r="AH24" s="58"/>
      <c r="AI24" s="170"/>
      <c r="AJ24" s="59"/>
      <c r="AK24" s="208"/>
      <c r="AL24" s="208"/>
      <c r="AM24" s="38"/>
      <c r="AN24" s="38"/>
      <c r="AO24" s="38"/>
      <c r="AP24" s="208"/>
      <c r="AQ24" s="208"/>
      <c r="AR24" s="208"/>
      <c r="AS24" s="208"/>
      <c r="AT24" s="208"/>
      <c r="AX24" s="12"/>
      <c r="AZ24" s="8"/>
      <c r="BA24" s="8"/>
    </row>
    <row r="25" spans="2:56" x14ac:dyDescent="0.15">
      <c r="B25" s="290"/>
      <c r="C25" s="29" t="s">
        <v>36</v>
      </c>
      <c r="D25" s="30"/>
      <c r="E25" s="129">
        <f>SUM(E18:L18)</f>
        <v>298387.34399999998</v>
      </c>
      <c r="F25" s="58"/>
      <c r="G25" s="58"/>
      <c r="H25" s="58"/>
      <c r="I25" s="58"/>
      <c r="J25" s="58"/>
      <c r="K25" s="58"/>
      <c r="L25" s="58"/>
      <c r="M25" s="58"/>
      <c r="N25" s="58"/>
      <c r="O25" s="239"/>
      <c r="P25" s="58"/>
      <c r="Q25" s="170"/>
      <c r="R25" s="59"/>
      <c r="S25" s="206"/>
      <c r="T25" s="290"/>
      <c r="U25" s="29" t="s">
        <v>36</v>
      </c>
      <c r="V25" s="30"/>
      <c r="W25" s="129">
        <f>SUM(W18:AD18)</f>
        <v>298394.21600000007</v>
      </c>
      <c r="X25" s="58"/>
      <c r="Y25" s="58"/>
      <c r="Z25" s="58"/>
      <c r="AA25" s="58"/>
      <c r="AB25" s="58"/>
      <c r="AC25" s="58"/>
      <c r="AD25" s="58"/>
      <c r="AE25" s="58"/>
      <c r="AF25" s="58"/>
      <c r="AG25" s="239"/>
      <c r="AH25" s="58"/>
      <c r="AI25" s="170"/>
      <c r="AJ25" s="59"/>
      <c r="AK25" s="208"/>
      <c r="AL25" s="208"/>
      <c r="AM25" s="208"/>
      <c r="AN25" s="208"/>
      <c r="AO25" s="208"/>
      <c r="AP25" s="208"/>
      <c r="AQ25" s="208"/>
      <c r="AR25" s="208"/>
      <c r="AS25" s="208"/>
      <c r="AT25" s="208"/>
      <c r="AX25" s="12"/>
    </row>
    <row r="26" spans="2:56" x14ac:dyDescent="0.15">
      <c r="B26" s="290"/>
      <c r="C26" s="29" t="s">
        <v>38</v>
      </c>
      <c r="D26" s="30"/>
      <c r="E26" s="129">
        <f>SUM(E19:L19)</f>
        <v>405806.10399999999</v>
      </c>
      <c r="F26" s="58"/>
      <c r="G26" s="58"/>
      <c r="H26" s="58"/>
      <c r="I26" s="58"/>
      <c r="J26" s="58"/>
      <c r="K26" s="58"/>
      <c r="L26" s="58"/>
      <c r="M26" s="58"/>
      <c r="N26" s="58"/>
      <c r="O26" s="239"/>
      <c r="P26" s="58"/>
      <c r="Q26" s="170"/>
      <c r="R26" s="59"/>
      <c r="S26" s="206"/>
      <c r="T26" s="290"/>
      <c r="U26" s="29" t="s">
        <v>38</v>
      </c>
      <c r="V26" s="30"/>
      <c r="W26" s="129">
        <f>SUM(W19:AD19)</f>
        <v>405811.94399999996</v>
      </c>
      <c r="X26" s="58"/>
      <c r="Y26" s="58"/>
      <c r="Z26" s="58"/>
      <c r="AA26" s="58"/>
      <c r="AB26" s="58"/>
      <c r="AC26" s="58"/>
      <c r="AD26" s="58"/>
      <c r="AE26" s="58"/>
      <c r="AF26" s="58"/>
      <c r="AG26" s="239"/>
      <c r="AH26" s="58"/>
      <c r="AI26" s="170"/>
      <c r="AJ26" s="59"/>
      <c r="AK26" s="208"/>
      <c r="AL26" s="208"/>
      <c r="AM26" s="208"/>
      <c r="AN26" s="208"/>
      <c r="AO26" s="208"/>
      <c r="AP26" s="208"/>
      <c r="AQ26" s="208"/>
      <c r="AR26" s="208"/>
      <c r="AS26" s="208"/>
      <c r="AT26" s="208"/>
      <c r="AX26" s="12"/>
    </row>
    <row r="27" spans="2:56" ht="13.5" customHeight="1" thickBot="1" x14ac:dyDescent="0.2">
      <c r="B27" s="291"/>
      <c r="C27" s="31"/>
      <c r="D27" s="37"/>
      <c r="E27" s="184"/>
      <c r="F27" s="60"/>
      <c r="G27" s="60"/>
      <c r="H27" s="60"/>
      <c r="I27" s="60"/>
      <c r="J27" s="60"/>
      <c r="K27" s="60"/>
      <c r="L27" s="60"/>
      <c r="M27" s="60"/>
      <c r="N27" s="60"/>
      <c r="O27" s="254"/>
      <c r="P27" s="60"/>
      <c r="Q27" s="171"/>
      <c r="R27" s="61"/>
      <c r="S27" s="206"/>
      <c r="T27" s="291"/>
      <c r="U27" s="31"/>
      <c r="V27" s="37"/>
      <c r="W27" s="184"/>
      <c r="X27" s="60"/>
      <c r="Y27" s="60"/>
      <c r="Z27" s="60"/>
      <c r="AA27" s="60"/>
      <c r="AB27" s="60"/>
      <c r="AC27" s="60"/>
      <c r="AD27" s="60"/>
      <c r="AE27" s="60"/>
      <c r="AF27" s="60"/>
      <c r="AG27" s="254"/>
      <c r="AH27" s="60"/>
      <c r="AI27" s="171"/>
      <c r="AJ27" s="61"/>
      <c r="AK27" s="208"/>
      <c r="AL27" s="208"/>
      <c r="AM27" s="208"/>
      <c r="AN27" s="208"/>
      <c r="AO27" s="208"/>
      <c r="AP27" s="208"/>
      <c r="AQ27" s="208"/>
      <c r="AR27" s="208"/>
      <c r="AS27" s="208"/>
      <c r="AT27" s="208"/>
      <c r="AX27" s="12"/>
    </row>
    <row r="28" spans="2:56" x14ac:dyDescent="0.15">
      <c r="B28" s="206"/>
      <c r="C28" s="206"/>
      <c r="D28" s="93"/>
      <c r="E28" s="249"/>
      <c r="F28" s="92"/>
      <c r="G28" s="92"/>
      <c r="H28" s="92"/>
      <c r="I28" s="92"/>
      <c r="J28" s="92"/>
      <c r="K28" s="92"/>
      <c r="L28" s="92"/>
      <c r="M28" s="92"/>
      <c r="N28" s="92"/>
      <c r="O28" s="250"/>
      <c r="P28" s="92"/>
      <c r="Q28" s="93"/>
      <c r="R28" s="93"/>
      <c r="S28" s="206"/>
      <c r="T28" s="206"/>
      <c r="U28" s="206"/>
      <c r="V28" s="93"/>
      <c r="W28" s="249"/>
      <c r="X28" s="92"/>
      <c r="Y28" s="92"/>
      <c r="Z28" s="92"/>
      <c r="AA28" s="92"/>
      <c r="AB28" s="92"/>
      <c r="AC28" s="92"/>
      <c r="AD28" s="92"/>
      <c r="AE28" s="92"/>
      <c r="AF28" s="92"/>
      <c r="AG28" s="250"/>
      <c r="AH28" s="92"/>
      <c r="AI28" s="93"/>
      <c r="AJ28" s="93"/>
      <c r="AK28" s="208"/>
      <c r="AL28" s="208"/>
      <c r="AM28" s="208"/>
      <c r="AN28" s="208"/>
      <c r="AO28" s="208"/>
      <c r="AP28" s="208"/>
      <c r="AQ28" s="208"/>
      <c r="AR28" s="208"/>
      <c r="AS28" s="208"/>
      <c r="AT28" s="208"/>
      <c r="AX28" s="12"/>
    </row>
    <row r="29" spans="2:56" ht="13.5" customHeight="1" x14ac:dyDescent="0.15">
      <c r="B29" s="206"/>
      <c r="C29" s="206"/>
      <c r="D29" s="206"/>
      <c r="E29" s="206"/>
      <c r="F29" s="206"/>
      <c r="G29" s="206"/>
      <c r="H29" s="206"/>
      <c r="I29" s="206"/>
      <c r="J29" s="206"/>
      <c r="K29" s="206"/>
      <c r="L29" s="206"/>
      <c r="M29" s="206"/>
      <c r="N29" s="206"/>
      <c r="O29" s="250"/>
      <c r="P29" s="206"/>
      <c r="Q29" s="206"/>
      <c r="R29" s="206"/>
      <c r="S29" s="206"/>
      <c r="T29" s="206"/>
      <c r="U29" s="206"/>
      <c r="V29" s="206"/>
      <c r="W29" s="206"/>
      <c r="X29" s="206"/>
      <c r="Y29" s="206"/>
      <c r="Z29" s="206"/>
      <c r="AA29" s="206"/>
      <c r="AB29" s="206"/>
      <c r="AC29" s="206"/>
      <c r="AD29" s="206"/>
      <c r="AE29" s="206"/>
      <c r="AF29" s="206"/>
      <c r="AG29" s="250"/>
      <c r="AH29" s="206"/>
      <c r="AI29" s="206"/>
      <c r="AJ29" s="206"/>
      <c r="AK29" s="208"/>
      <c r="AL29" s="208"/>
      <c r="AM29" s="208"/>
      <c r="AN29" s="208"/>
      <c r="AO29" s="208"/>
      <c r="AP29" s="208"/>
      <c r="AQ29" s="208"/>
      <c r="AR29" s="208"/>
      <c r="AS29" s="208"/>
      <c r="AT29" s="208"/>
    </row>
    <row r="30" spans="2:56" ht="13.5" customHeight="1" thickBot="1" x14ac:dyDescent="0.2">
      <c r="B30" s="206"/>
      <c r="C30" s="206"/>
      <c r="D30" s="206"/>
      <c r="E30" s="249"/>
      <c r="F30" s="206"/>
      <c r="G30" s="206"/>
      <c r="H30" s="206"/>
      <c r="I30" s="206"/>
      <c r="J30" s="206"/>
      <c r="K30" s="206"/>
      <c r="L30" s="206"/>
      <c r="M30" s="206"/>
      <c r="N30" s="206"/>
      <c r="O30" s="250"/>
      <c r="P30" s="206"/>
      <c r="Q30" s="206"/>
      <c r="R30" s="206"/>
      <c r="S30" s="206"/>
      <c r="T30" s="206"/>
      <c r="U30" s="206"/>
      <c r="V30" s="206"/>
      <c r="W30" s="249"/>
      <c r="X30" s="206"/>
      <c r="Y30" s="206"/>
      <c r="Z30" s="206"/>
      <c r="AA30" s="206"/>
      <c r="AB30" s="206"/>
      <c r="AC30" s="206"/>
      <c r="AD30" s="206"/>
      <c r="AE30" s="206"/>
      <c r="AF30" s="206"/>
      <c r="AG30" s="250"/>
      <c r="AH30" s="206"/>
      <c r="AI30" s="206"/>
      <c r="AJ30" s="206"/>
      <c r="AK30" s="208"/>
      <c r="AL30" s="208"/>
      <c r="AM30" s="208"/>
      <c r="AN30" s="208"/>
      <c r="AO30" s="208"/>
      <c r="AP30" s="208"/>
      <c r="AQ30" s="208"/>
      <c r="AR30" s="208"/>
      <c r="AS30" s="208"/>
      <c r="AT30" s="208"/>
    </row>
    <row r="31" spans="2:56" ht="13.5" customHeight="1" thickBot="1" x14ac:dyDescent="0.3">
      <c r="B31" s="23"/>
      <c r="C31" s="293" t="str">
        <f>CONCATENATE("View Synthesis [ ",'Summary (auto)'!$C$3," ]")</f>
        <v>View Synthesis [ MPEG-151 ]</v>
      </c>
      <c r="D31" s="269"/>
      <c r="E31" s="269"/>
      <c r="F31" s="269"/>
      <c r="G31" s="269"/>
      <c r="H31" s="269"/>
      <c r="I31" s="269"/>
      <c r="J31" s="269"/>
      <c r="K31" s="269"/>
      <c r="L31" s="269"/>
      <c r="M31" s="269"/>
      <c r="N31" s="269"/>
      <c r="O31" s="269"/>
      <c r="P31" s="269"/>
      <c r="Q31" s="269"/>
      <c r="R31" s="294"/>
      <c r="S31" s="206"/>
      <c r="T31" s="23"/>
      <c r="U31" s="293" t="str">
        <f>CONCATENATE("View Synthesis [ ",'Summary (auto)'!$C$4," ]")</f>
        <v>View Synthesis [ my ]</v>
      </c>
      <c r="V31" s="269"/>
      <c r="W31" s="269"/>
      <c r="X31" s="269"/>
      <c r="Y31" s="269"/>
      <c r="Z31" s="269"/>
      <c r="AA31" s="269"/>
      <c r="AB31" s="269"/>
      <c r="AC31" s="269"/>
      <c r="AD31" s="269"/>
      <c r="AE31" s="269"/>
      <c r="AF31" s="269"/>
      <c r="AG31" s="269"/>
      <c r="AH31" s="269"/>
      <c r="AI31" s="269"/>
      <c r="AJ31" s="294"/>
      <c r="AK31" s="208"/>
      <c r="AL31" s="208"/>
      <c r="AM31" s="305" t="s">
        <v>70</v>
      </c>
      <c r="AN31" s="279"/>
      <c r="AO31" s="279"/>
      <c r="AP31" s="279"/>
      <c r="AQ31" s="154"/>
      <c r="AR31" s="208"/>
      <c r="AS31" s="208"/>
      <c r="AT31" s="208"/>
    </row>
    <row r="32" spans="2:56" ht="13.5" customHeight="1" thickBot="1" x14ac:dyDescent="0.2">
      <c r="B32" s="26" t="s">
        <v>71</v>
      </c>
      <c r="C32" s="96"/>
      <c r="D32" s="96"/>
      <c r="E32" s="206"/>
      <c r="F32" s="24" t="s">
        <v>30</v>
      </c>
      <c r="G32" s="24" t="s">
        <v>41</v>
      </c>
      <c r="H32" s="24" t="s">
        <v>44</v>
      </c>
      <c r="I32" s="24" t="s">
        <v>47</v>
      </c>
      <c r="J32" s="24" t="s">
        <v>57</v>
      </c>
      <c r="K32" s="24"/>
      <c r="L32" s="120"/>
      <c r="M32" s="120"/>
      <c r="N32" s="24"/>
      <c r="O32" s="257"/>
      <c r="P32" s="24"/>
      <c r="Q32" s="24"/>
      <c r="R32" s="25" t="s">
        <v>54</v>
      </c>
      <c r="S32" s="206"/>
      <c r="T32" s="26" t="s">
        <v>71</v>
      </c>
      <c r="U32" s="96"/>
      <c r="V32" s="96"/>
      <c r="W32" s="206"/>
      <c r="X32" s="24" t="s">
        <v>30</v>
      </c>
      <c r="Y32" s="24" t="s">
        <v>41</v>
      </c>
      <c r="Z32" s="24" t="s">
        <v>44</v>
      </c>
      <c r="AA32" s="24" t="s">
        <v>47</v>
      </c>
      <c r="AB32" s="24" t="s">
        <v>57</v>
      </c>
      <c r="AC32" s="24"/>
      <c r="AD32" s="206"/>
      <c r="AE32" s="206"/>
      <c r="AF32" s="24"/>
      <c r="AG32" s="257"/>
      <c r="AH32" s="24"/>
      <c r="AI32" s="24"/>
      <c r="AJ32" s="25" t="s">
        <v>54</v>
      </c>
      <c r="AK32" s="208"/>
      <c r="AL32" s="26" t="s">
        <v>71</v>
      </c>
      <c r="AM32" s="100" t="s">
        <v>30</v>
      </c>
      <c r="AN32" s="32" t="s">
        <v>41</v>
      </c>
      <c r="AO32" s="32" t="s">
        <v>44</v>
      </c>
      <c r="AP32" s="32" t="s">
        <v>47</v>
      </c>
      <c r="AQ32" s="99" t="s">
        <v>57</v>
      </c>
      <c r="AR32" s="92"/>
      <c r="AS32" s="250"/>
      <c r="AT32" s="92"/>
    </row>
    <row r="33" spans="2:52" x14ac:dyDescent="0.15">
      <c r="B33" s="292" t="s">
        <v>72</v>
      </c>
      <c r="C33" s="27" t="s">
        <v>34</v>
      </c>
      <c r="D33" s="41"/>
      <c r="E33" s="57"/>
      <c r="F33" s="98">
        <v>27.950737</v>
      </c>
      <c r="G33" s="98">
        <v>31.838823999999999</v>
      </c>
      <c r="H33" s="98">
        <v>0.92720243999999996</v>
      </c>
      <c r="I33" s="62">
        <v>0.95707995000000001</v>
      </c>
      <c r="J33" s="62">
        <v>6.0260742999999999E-2</v>
      </c>
      <c r="K33" s="63"/>
      <c r="L33" s="258"/>
      <c r="M33" s="258"/>
      <c r="N33" s="57"/>
      <c r="O33" s="28"/>
      <c r="P33" s="57"/>
      <c r="Q33" s="28"/>
      <c r="R33" s="133"/>
      <c r="S33" s="206"/>
      <c r="T33" s="292" t="s">
        <v>72</v>
      </c>
      <c r="U33" s="27" t="s">
        <v>34</v>
      </c>
      <c r="V33" s="41"/>
      <c r="W33" s="57"/>
      <c r="X33" s="98">
        <v>27.940539000000001</v>
      </c>
      <c r="Y33" s="98">
        <v>31.831813</v>
      </c>
      <c r="Z33" s="98">
        <v>0.92717061999999995</v>
      </c>
      <c r="AA33" s="62">
        <v>0.95689402000000001</v>
      </c>
      <c r="AB33" s="62">
        <v>6.0069642999999999E-2</v>
      </c>
      <c r="AC33" s="63"/>
      <c r="AD33" s="258"/>
      <c r="AE33" s="258"/>
      <c r="AF33" s="57"/>
      <c r="AG33" s="28"/>
      <c r="AH33" s="57"/>
      <c r="AI33" s="28"/>
      <c r="AJ33" s="133"/>
      <c r="AK33" s="208"/>
      <c r="AL33" s="292" t="s">
        <v>72</v>
      </c>
      <c r="AM33" s="121">
        <f t="shared" ref="AM33:AM96" si="4">IF(OR(X33="",F33=""),"",X33-F33)</f>
        <v>-1.0197999999999041E-2</v>
      </c>
      <c r="AN33" s="97">
        <f t="shared" ref="AN33:AN96" si="5">IF(OR(Y33="",G33=""),"",Y33-G33)</f>
        <v>-7.0109999999985462E-3</v>
      </c>
      <c r="AO33" s="97">
        <f t="shared" ref="AO33:AO96" si="6">IF(OR(Z33="",H33=""),"",Z33-H33)</f>
        <v>-3.1820000000015725E-5</v>
      </c>
      <c r="AP33" s="97">
        <f t="shared" ref="AP33:AP96" si="7">IF(OR(AA33="",I33=""),"",AA33-I33)</f>
        <v>-1.8593000000000082E-4</v>
      </c>
      <c r="AQ33" s="122">
        <f t="shared" ref="AQ33:AQ96" si="8">IF(OR(AB33="",J33=""),"",AB33-J33)</f>
        <v>-1.910999999999996E-4</v>
      </c>
      <c r="AR33" s="42"/>
      <c r="AS33" s="42" t="str">
        <f t="shared" ref="AS33:AS64" si="9">IF(OR(AD33="",L33=""),"",AD33-L33)</f>
        <v/>
      </c>
      <c r="AT33" s="42" t="str">
        <f t="shared" ref="AT33:AT64" si="10">IF(OR(AE33="",M33=""),"",AE33-M33)</f>
        <v/>
      </c>
      <c r="AX33" s="12"/>
      <c r="AZ33" s="12"/>
    </row>
    <row r="34" spans="2:52" ht="13.5" customHeight="1" x14ac:dyDescent="0.15">
      <c r="B34" s="290"/>
      <c r="C34" s="29" t="s">
        <v>35</v>
      </c>
      <c r="D34" s="187"/>
      <c r="E34" s="58"/>
      <c r="F34" s="188">
        <v>32.818660000000001</v>
      </c>
      <c r="G34" s="188">
        <v>36.254576999999998</v>
      </c>
      <c r="H34" s="188">
        <v>0.96698258999999998</v>
      </c>
      <c r="I34" s="64">
        <v>0.97937359999999996</v>
      </c>
      <c r="J34" s="64">
        <v>2.7777914000000001E-2</v>
      </c>
      <c r="K34" s="189"/>
      <c r="L34" s="259"/>
      <c r="M34" s="259"/>
      <c r="N34" s="58"/>
      <c r="O34" s="30"/>
      <c r="P34" s="58"/>
      <c r="Q34" s="30"/>
      <c r="R34" s="134"/>
      <c r="S34" s="206"/>
      <c r="T34" s="290"/>
      <c r="U34" s="29" t="s">
        <v>35</v>
      </c>
      <c r="V34" s="187"/>
      <c r="W34" s="58"/>
      <c r="X34" s="188">
        <v>32.825575000000001</v>
      </c>
      <c r="Y34" s="188">
        <v>36.269159999999999</v>
      </c>
      <c r="Z34" s="188">
        <v>0.96696017000000001</v>
      </c>
      <c r="AA34" s="64">
        <v>0.97938736000000004</v>
      </c>
      <c r="AB34" s="64">
        <v>2.7868753E-2</v>
      </c>
      <c r="AC34" s="189"/>
      <c r="AD34" s="259"/>
      <c r="AE34" s="259"/>
      <c r="AF34" s="58"/>
      <c r="AG34" s="30"/>
      <c r="AH34" s="58"/>
      <c r="AI34" s="30"/>
      <c r="AJ34" s="134"/>
      <c r="AK34" s="208"/>
      <c r="AL34" s="290"/>
      <c r="AM34" s="88">
        <f t="shared" si="4"/>
        <v>6.9149999999993383E-3</v>
      </c>
      <c r="AN34" s="123">
        <f t="shared" si="5"/>
        <v>1.4583000000001789E-2</v>
      </c>
      <c r="AO34" s="123">
        <f t="shared" si="6"/>
        <v>-2.2419999999967466E-5</v>
      </c>
      <c r="AP34" s="123">
        <f t="shared" si="7"/>
        <v>1.3760000000084815E-5</v>
      </c>
      <c r="AQ34" s="89">
        <f t="shared" si="8"/>
        <v>9.083899999999881E-5</v>
      </c>
      <c r="AR34" s="42"/>
      <c r="AS34" s="42" t="str">
        <f t="shared" si="9"/>
        <v/>
      </c>
      <c r="AT34" s="42" t="str">
        <f t="shared" si="10"/>
        <v/>
      </c>
      <c r="AX34" s="12"/>
      <c r="AZ34" s="12"/>
    </row>
    <row r="35" spans="2:52" ht="13.5" customHeight="1" x14ac:dyDescent="0.15">
      <c r="B35" s="290"/>
      <c r="C35" s="29" t="s">
        <v>36</v>
      </c>
      <c r="D35" s="187"/>
      <c r="E35" s="58"/>
      <c r="F35" s="188">
        <v>38.022841</v>
      </c>
      <c r="G35" s="188">
        <v>41.385047999999998</v>
      </c>
      <c r="H35" s="188">
        <v>0.98731195000000005</v>
      </c>
      <c r="I35" s="64">
        <v>0.99171682000000005</v>
      </c>
      <c r="J35" s="64">
        <v>1.1727082E-2</v>
      </c>
      <c r="K35" s="189"/>
      <c r="L35" s="259"/>
      <c r="M35" s="259"/>
      <c r="N35" s="58"/>
      <c r="O35" s="30"/>
      <c r="P35" s="58"/>
      <c r="Q35" s="30"/>
      <c r="R35" s="134"/>
      <c r="S35" s="206"/>
      <c r="T35" s="290"/>
      <c r="U35" s="29" t="s">
        <v>36</v>
      </c>
      <c r="V35" s="187"/>
      <c r="W35" s="58"/>
      <c r="X35" s="188">
        <v>38.012096999999997</v>
      </c>
      <c r="Y35" s="188">
        <v>41.378072000000003</v>
      </c>
      <c r="Z35" s="188">
        <v>0.98729453</v>
      </c>
      <c r="AA35" s="64">
        <v>0.99170411000000003</v>
      </c>
      <c r="AB35" s="64">
        <v>1.1723437999999999E-2</v>
      </c>
      <c r="AC35" s="189"/>
      <c r="AD35" s="259"/>
      <c r="AE35" s="259"/>
      <c r="AF35" s="58"/>
      <c r="AG35" s="30"/>
      <c r="AH35" s="58"/>
      <c r="AI35" s="30"/>
      <c r="AJ35" s="134"/>
      <c r="AK35" s="208"/>
      <c r="AL35" s="290"/>
      <c r="AM35" s="88">
        <f t="shared" si="4"/>
        <v>-1.0744000000002529E-2</v>
      </c>
      <c r="AN35" s="123">
        <f t="shared" si="5"/>
        <v>-6.9759999999945421E-3</v>
      </c>
      <c r="AO35" s="123">
        <f t="shared" si="6"/>
        <v>-1.7420000000045732E-5</v>
      </c>
      <c r="AP35" s="123">
        <f t="shared" si="7"/>
        <v>-1.2710000000026866E-5</v>
      </c>
      <c r="AQ35" s="89">
        <f t="shared" si="8"/>
        <v>-3.6440000000005635E-6</v>
      </c>
      <c r="AR35" s="42"/>
      <c r="AS35" s="42" t="str">
        <f t="shared" si="9"/>
        <v/>
      </c>
      <c r="AT35" s="42" t="str">
        <f t="shared" si="10"/>
        <v/>
      </c>
      <c r="AX35" s="12"/>
      <c r="AZ35" s="12"/>
    </row>
    <row r="36" spans="2:52" ht="13.5" customHeight="1" x14ac:dyDescent="0.15">
      <c r="B36" s="290"/>
      <c r="C36" s="29" t="s">
        <v>38</v>
      </c>
      <c r="D36" s="187"/>
      <c r="E36" s="58"/>
      <c r="F36" s="188">
        <v>41.905293999999998</v>
      </c>
      <c r="G36" s="188">
        <v>44.985135</v>
      </c>
      <c r="H36" s="188">
        <v>0.99381019000000004</v>
      </c>
      <c r="I36" s="64">
        <v>0.99611939999999999</v>
      </c>
      <c r="J36" s="64">
        <v>4.8947977E-3</v>
      </c>
      <c r="K36" s="189"/>
      <c r="L36" s="259"/>
      <c r="M36" s="259"/>
      <c r="N36" s="58"/>
      <c r="O36" s="30"/>
      <c r="P36" s="58"/>
      <c r="Q36" s="30"/>
      <c r="R36" s="134"/>
      <c r="S36" s="206"/>
      <c r="T36" s="290"/>
      <c r="U36" s="29" t="s">
        <v>38</v>
      </c>
      <c r="V36" s="187"/>
      <c r="W36" s="58"/>
      <c r="X36" s="188">
        <v>41.896310999999997</v>
      </c>
      <c r="Y36" s="188">
        <v>44.973585999999997</v>
      </c>
      <c r="Z36" s="188">
        <v>0.99380332999999998</v>
      </c>
      <c r="AA36" s="64">
        <v>0.99611287000000004</v>
      </c>
      <c r="AB36" s="64">
        <v>4.9264169999999998E-3</v>
      </c>
      <c r="AC36" s="189"/>
      <c r="AD36" s="259"/>
      <c r="AE36" s="259"/>
      <c r="AF36" s="58"/>
      <c r="AG36" s="30"/>
      <c r="AH36" s="58"/>
      <c r="AI36" s="30"/>
      <c r="AJ36" s="134"/>
      <c r="AK36" s="208"/>
      <c r="AL36" s="290"/>
      <c r="AM36" s="88">
        <f t="shared" si="4"/>
        <v>-8.9830000000006294E-3</v>
      </c>
      <c r="AN36" s="123">
        <f t="shared" si="5"/>
        <v>-1.1549000000002252E-2</v>
      </c>
      <c r="AO36" s="123">
        <f t="shared" si="6"/>
        <v>-6.8600000000529349E-6</v>
      </c>
      <c r="AP36" s="123">
        <f t="shared" si="7"/>
        <v>-6.5299999999490765E-6</v>
      </c>
      <c r="AQ36" s="89">
        <f t="shared" si="8"/>
        <v>3.161929999999976E-5</v>
      </c>
      <c r="AR36" s="42"/>
      <c r="AS36" s="42" t="str">
        <f t="shared" si="9"/>
        <v/>
      </c>
      <c r="AT36" s="42" t="str">
        <f t="shared" si="10"/>
        <v/>
      </c>
      <c r="AX36" s="12"/>
      <c r="AZ36" s="12"/>
    </row>
    <row r="37" spans="2:52" ht="13.5" customHeight="1" thickBot="1" x14ac:dyDescent="0.2">
      <c r="B37" s="290"/>
      <c r="C37" s="29"/>
      <c r="D37" s="187"/>
      <c r="E37" s="58"/>
      <c r="F37" s="190"/>
      <c r="G37" s="190"/>
      <c r="H37" s="190"/>
      <c r="I37" s="58"/>
      <c r="J37" s="58"/>
      <c r="K37" s="189"/>
      <c r="L37" s="259"/>
      <c r="M37" s="259"/>
      <c r="N37" s="58"/>
      <c r="O37" s="30"/>
      <c r="P37" s="58"/>
      <c r="Q37" s="30"/>
      <c r="R37" s="185"/>
      <c r="S37" s="206"/>
      <c r="T37" s="290"/>
      <c r="U37" s="29"/>
      <c r="V37" s="187"/>
      <c r="W37" s="58"/>
      <c r="X37" s="190"/>
      <c r="Y37" s="190"/>
      <c r="Z37" s="190"/>
      <c r="AA37" s="58"/>
      <c r="AB37" s="58"/>
      <c r="AC37" s="189"/>
      <c r="AD37" s="259"/>
      <c r="AE37" s="259"/>
      <c r="AF37" s="58"/>
      <c r="AG37" s="30"/>
      <c r="AH37" s="58"/>
      <c r="AI37" s="30"/>
      <c r="AJ37" s="185"/>
      <c r="AK37" s="208"/>
      <c r="AL37" s="290"/>
      <c r="AM37" s="124" t="str">
        <f t="shared" si="4"/>
        <v/>
      </c>
      <c r="AN37" s="125" t="str">
        <f t="shared" si="5"/>
        <v/>
      </c>
      <c r="AO37" s="125" t="str">
        <f t="shared" si="6"/>
        <v/>
      </c>
      <c r="AP37" s="125" t="str">
        <f t="shared" si="7"/>
        <v/>
      </c>
      <c r="AQ37" s="126" t="str">
        <f t="shared" si="8"/>
        <v/>
      </c>
      <c r="AR37" s="42"/>
      <c r="AS37" s="42" t="str">
        <f t="shared" si="9"/>
        <v/>
      </c>
      <c r="AT37" s="42" t="str">
        <f t="shared" si="10"/>
        <v/>
      </c>
      <c r="AX37" s="12"/>
      <c r="AZ37" s="12"/>
    </row>
    <row r="38" spans="2:52" x14ac:dyDescent="0.15">
      <c r="B38" s="292" t="s">
        <v>73</v>
      </c>
      <c r="C38" s="27" t="s">
        <v>34</v>
      </c>
      <c r="D38" s="41"/>
      <c r="E38" s="57"/>
      <c r="F38" s="98">
        <v>29.34497</v>
      </c>
      <c r="G38" s="98">
        <v>33.669704000000003</v>
      </c>
      <c r="H38" s="98">
        <v>0.944658</v>
      </c>
      <c r="I38" s="62">
        <v>0.96996061</v>
      </c>
      <c r="J38" s="62">
        <v>6.2378332000000002E-2</v>
      </c>
      <c r="K38" s="63"/>
      <c r="L38" s="258"/>
      <c r="M38" s="258"/>
      <c r="N38" s="57"/>
      <c r="O38" s="28"/>
      <c r="P38" s="57"/>
      <c r="Q38" s="28"/>
      <c r="R38" s="133"/>
      <c r="S38" s="206"/>
      <c r="T38" s="292" t="s">
        <v>73</v>
      </c>
      <c r="U38" s="27" t="s">
        <v>34</v>
      </c>
      <c r="V38" s="41"/>
      <c r="W38" s="57"/>
      <c r="X38" s="98">
        <v>29.333366999999999</v>
      </c>
      <c r="Y38" s="98">
        <v>33.674449000000003</v>
      </c>
      <c r="Z38" s="98">
        <v>0.94471775000000002</v>
      </c>
      <c r="AA38" s="62">
        <v>0.97003872999999996</v>
      </c>
      <c r="AB38" s="62">
        <v>6.1875435999999999E-2</v>
      </c>
      <c r="AC38" s="63"/>
      <c r="AD38" s="258"/>
      <c r="AE38" s="258"/>
      <c r="AF38" s="57"/>
      <c r="AG38" s="28"/>
      <c r="AH38" s="57"/>
      <c r="AI38" s="28"/>
      <c r="AJ38" s="133"/>
      <c r="AK38" s="208"/>
      <c r="AL38" s="292" t="s">
        <v>73</v>
      </c>
      <c r="AM38" s="121">
        <f t="shared" si="4"/>
        <v>-1.1603000000000918E-2</v>
      </c>
      <c r="AN38" s="97">
        <f t="shared" si="5"/>
        <v>4.7449999999997772E-3</v>
      </c>
      <c r="AO38" s="97">
        <f t="shared" si="6"/>
        <v>5.9750000000025061E-5</v>
      </c>
      <c r="AP38" s="97">
        <f t="shared" si="7"/>
        <v>7.8119999999959333E-5</v>
      </c>
      <c r="AQ38" s="122">
        <f t="shared" si="8"/>
        <v>-5.0289600000000267E-4</v>
      </c>
      <c r="AR38" s="42"/>
      <c r="AS38" s="42" t="str">
        <f t="shared" si="9"/>
        <v/>
      </c>
      <c r="AT38" s="42" t="str">
        <f t="shared" si="10"/>
        <v/>
      </c>
      <c r="AX38" s="12"/>
      <c r="AZ38" s="12"/>
    </row>
    <row r="39" spans="2:52" ht="13.5" customHeight="1" x14ac:dyDescent="0.15">
      <c r="B39" s="290"/>
      <c r="C39" s="29" t="s">
        <v>35</v>
      </c>
      <c r="D39" s="187"/>
      <c r="E39" s="58"/>
      <c r="F39" s="188">
        <v>33.938971000000002</v>
      </c>
      <c r="G39" s="188">
        <v>37.657052999999998</v>
      </c>
      <c r="H39" s="188">
        <v>0.97712491000000001</v>
      </c>
      <c r="I39" s="64">
        <v>0.98658338999999995</v>
      </c>
      <c r="J39" s="64">
        <v>2.7292727999999999E-2</v>
      </c>
      <c r="K39" s="189"/>
      <c r="L39" s="259"/>
      <c r="M39" s="259"/>
      <c r="N39" s="58"/>
      <c r="O39" s="30"/>
      <c r="P39" s="58"/>
      <c r="Q39" s="30"/>
      <c r="R39" s="134"/>
      <c r="S39" s="206"/>
      <c r="T39" s="290"/>
      <c r="U39" s="29" t="s">
        <v>35</v>
      </c>
      <c r="V39" s="187"/>
      <c r="W39" s="58"/>
      <c r="X39" s="188">
        <v>33.942703000000002</v>
      </c>
      <c r="Y39" s="188">
        <v>37.666513999999999</v>
      </c>
      <c r="Z39" s="188">
        <v>0.97695096000000003</v>
      </c>
      <c r="AA39" s="64">
        <v>0.98648895000000003</v>
      </c>
      <c r="AB39" s="64">
        <v>2.7310095999999999E-2</v>
      </c>
      <c r="AC39" s="189"/>
      <c r="AD39" s="259"/>
      <c r="AE39" s="259"/>
      <c r="AF39" s="58"/>
      <c r="AG39" s="30"/>
      <c r="AH39" s="58"/>
      <c r="AI39" s="30"/>
      <c r="AJ39" s="134"/>
      <c r="AK39" s="208"/>
      <c r="AL39" s="290"/>
      <c r="AM39" s="88">
        <f t="shared" si="4"/>
        <v>3.7319999999994025E-3</v>
      </c>
      <c r="AN39" s="123">
        <f t="shared" si="5"/>
        <v>9.461000000001718E-3</v>
      </c>
      <c r="AO39" s="123">
        <f t="shared" si="6"/>
        <v>-1.7394999999997829E-4</v>
      </c>
      <c r="AP39" s="123">
        <f t="shared" si="7"/>
        <v>-9.4439999999917923E-5</v>
      </c>
      <c r="AQ39" s="89">
        <f t="shared" si="8"/>
        <v>1.7368000000000244E-5</v>
      </c>
      <c r="AR39" s="42"/>
      <c r="AS39" s="42" t="str">
        <f t="shared" si="9"/>
        <v/>
      </c>
      <c r="AT39" s="42" t="str">
        <f t="shared" si="10"/>
        <v/>
      </c>
      <c r="AX39" s="12"/>
      <c r="AZ39" s="12"/>
    </row>
    <row r="40" spans="2:52" ht="13.5" customHeight="1" x14ac:dyDescent="0.15">
      <c r="B40" s="290"/>
      <c r="C40" s="29" t="s">
        <v>36</v>
      </c>
      <c r="D40" s="187"/>
      <c r="E40" s="58"/>
      <c r="F40" s="188">
        <v>39.641603000000003</v>
      </c>
      <c r="G40" s="188">
        <v>42.870424</v>
      </c>
      <c r="H40" s="188">
        <v>0.99101839000000003</v>
      </c>
      <c r="I40" s="64">
        <v>0.99463601999999995</v>
      </c>
      <c r="J40" s="64">
        <v>1.1199426E-2</v>
      </c>
      <c r="K40" s="189"/>
      <c r="L40" s="259"/>
      <c r="M40" s="259"/>
      <c r="N40" s="58"/>
      <c r="O40" s="30"/>
      <c r="P40" s="58"/>
      <c r="Q40" s="30"/>
      <c r="R40" s="134"/>
      <c r="S40" s="206"/>
      <c r="T40" s="290"/>
      <c r="U40" s="29" t="s">
        <v>36</v>
      </c>
      <c r="V40" s="187"/>
      <c r="W40" s="58"/>
      <c r="X40" s="188">
        <v>39.577593</v>
      </c>
      <c r="Y40" s="188">
        <v>42.824207000000001</v>
      </c>
      <c r="Z40" s="188">
        <v>0.99098394999999995</v>
      </c>
      <c r="AA40" s="64">
        <v>0.99459889999999995</v>
      </c>
      <c r="AB40" s="64">
        <v>1.1210326E-2</v>
      </c>
      <c r="AC40" s="189"/>
      <c r="AD40" s="259"/>
      <c r="AE40" s="259"/>
      <c r="AF40" s="58"/>
      <c r="AG40" s="30"/>
      <c r="AH40" s="58"/>
      <c r="AI40" s="30"/>
      <c r="AJ40" s="134"/>
      <c r="AK40" s="208"/>
      <c r="AL40" s="290"/>
      <c r="AM40" s="88">
        <f t="shared" si="4"/>
        <v>-6.4010000000003231E-2</v>
      </c>
      <c r="AN40" s="123">
        <f t="shared" si="5"/>
        <v>-4.621699999999862E-2</v>
      </c>
      <c r="AO40" s="123">
        <f t="shared" si="6"/>
        <v>-3.4440000000079962E-5</v>
      </c>
      <c r="AP40" s="123">
        <f t="shared" si="7"/>
        <v>-3.7120000000001596E-5</v>
      </c>
      <c r="AQ40" s="89">
        <f t="shared" si="8"/>
        <v>1.0899999999999452E-5</v>
      </c>
      <c r="AR40" s="42"/>
      <c r="AS40" s="42" t="str">
        <f t="shared" si="9"/>
        <v/>
      </c>
      <c r="AT40" s="42" t="str">
        <f t="shared" si="10"/>
        <v/>
      </c>
      <c r="AX40" s="12"/>
      <c r="AZ40" s="12"/>
    </row>
    <row r="41" spans="2:52" ht="13.5" customHeight="1" x14ac:dyDescent="0.15">
      <c r="B41" s="290"/>
      <c r="C41" s="29" t="s">
        <v>38</v>
      </c>
      <c r="D41" s="187"/>
      <c r="E41" s="58"/>
      <c r="F41" s="188">
        <v>43.200279000000002</v>
      </c>
      <c r="G41" s="188">
        <v>46.141075000000001</v>
      </c>
      <c r="H41" s="188">
        <v>0.99477758000000005</v>
      </c>
      <c r="I41" s="64">
        <v>0.99720173000000001</v>
      </c>
      <c r="J41" s="64">
        <v>5.2363896000000004E-3</v>
      </c>
      <c r="K41" s="189"/>
      <c r="L41" s="259"/>
      <c r="M41" s="259"/>
      <c r="N41" s="58"/>
      <c r="O41" s="30"/>
      <c r="P41" s="58"/>
      <c r="Q41" s="30"/>
      <c r="R41" s="134"/>
      <c r="S41" s="206"/>
      <c r="T41" s="290"/>
      <c r="U41" s="29" t="s">
        <v>38</v>
      </c>
      <c r="V41" s="187"/>
      <c r="W41" s="58"/>
      <c r="X41" s="188">
        <v>43.216197000000001</v>
      </c>
      <c r="Y41" s="188">
        <v>46.137483000000003</v>
      </c>
      <c r="Z41" s="188">
        <v>0.99476268999999995</v>
      </c>
      <c r="AA41" s="64">
        <v>0.99720916000000004</v>
      </c>
      <c r="AB41" s="64">
        <v>5.2446947000000001E-3</v>
      </c>
      <c r="AC41" s="189"/>
      <c r="AD41" s="259"/>
      <c r="AE41" s="259"/>
      <c r="AF41" s="58"/>
      <c r="AG41" s="30"/>
      <c r="AH41" s="58"/>
      <c r="AI41" s="30"/>
      <c r="AJ41" s="134"/>
      <c r="AK41" s="208"/>
      <c r="AL41" s="290"/>
      <c r="AM41" s="88">
        <f t="shared" si="4"/>
        <v>1.5917999999999211E-2</v>
      </c>
      <c r="AN41" s="123">
        <f t="shared" si="5"/>
        <v>-3.5919999999975971E-3</v>
      </c>
      <c r="AO41" s="123">
        <f t="shared" si="6"/>
        <v>-1.4890000000100656E-5</v>
      </c>
      <c r="AP41" s="123">
        <f t="shared" si="7"/>
        <v>7.4300000000304678E-6</v>
      </c>
      <c r="AQ41" s="89">
        <f t="shared" si="8"/>
        <v>8.3050999999997183E-6</v>
      </c>
      <c r="AR41" s="42"/>
      <c r="AS41" s="42" t="str">
        <f t="shared" si="9"/>
        <v/>
      </c>
      <c r="AT41" s="42" t="str">
        <f t="shared" si="10"/>
        <v/>
      </c>
      <c r="AX41" s="12"/>
      <c r="AZ41" s="12"/>
    </row>
    <row r="42" spans="2:52" ht="13.5" customHeight="1" thickBot="1" x14ac:dyDescent="0.2">
      <c r="B42" s="290"/>
      <c r="C42" s="29"/>
      <c r="D42" s="187"/>
      <c r="E42" s="58"/>
      <c r="F42" s="190"/>
      <c r="G42" s="190"/>
      <c r="H42" s="190"/>
      <c r="I42" s="58"/>
      <c r="J42" s="58"/>
      <c r="K42" s="189"/>
      <c r="L42" s="259"/>
      <c r="M42" s="259"/>
      <c r="N42" s="58"/>
      <c r="O42" s="30"/>
      <c r="P42" s="58"/>
      <c r="Q42" s="30"/>
      <c r="R42" s="185"/>
      <c r="S42" s="206"/>
      <c r="T42" s="290"/>
      <c r="U42" s="29"/>
      <c r="V42" s="187"/>
      <c r="W42" s="58"/>
      <c r="X42" s="190"/>
      <c r="Y42" s="190"/>
      <c r="Z42" s="190"/>
      <c r="AA42" s="58"/>
      <c r="AB42" s="58"/>
      <c r="AC42" s="189"/>
      <c r="AD42" s="259"/>
      <c r="AE42" s="259"/>
      <c r="AF42" s="58"/>
      <c r="AG42" s="30"/>
      <c r="AH42" s="58"/>
      <c r="AI42" s="30"/>
      <c r="AJ42" s="185"/>
      <c r="AK42" s="208"/>
      <c r="AL42" s="290"/>
      <c r="AM42" s="124" t="str">
        <f t="shared" si="4"/>
        <v/>
      </c>
      <c r="AN42" s="125" t="str">
        <f t="shared" si="5"/>
        <v/>
      </c>
      <c r="AO42" s="125" t="str">
        <f t="shared" si="6"/>
        <v/>
      </c>
      <c r="AP42" s="125" t="str">
        <f t="shared" si="7"/>
        <v/>
      </c>
      <c r="AQ42" s="126" t="str">
        <f t="shared" si="8"/>
        <v/>
      </c>
      <c r="AR42" s="42"/>
      <c r="AS42" s="42" t="str">
        <f t="shared" si="9"/>
        <v/>
      </c>
      <c r="AT42" s="42" t="str">
        <f t="shared" si="10"/>
        <v/>
      </c>
      <c r="AX42" s="12"/>
      <c r="AZ42" s="12"/>
    </row>
    <row r="43" spans="2:52" x14ac:dyDescent="0.15">
      <c r="B43" s="292" t="s">
        <v>74</v>
      </c>
      <c r="C43" s="27" t="s">
        <v>34</v>
      </c>
      <c r="D43" s="41"/>
      <c r="E43" s="57"/>
      <c r="F43" s="98">
        <v>28.696235000000001</v>
      </c>
      <c r="G43" s="98">
        <v>32.462809</v>
      </c>
      <c r="H43" s="98">
        <v>0.94003163999999995</v>
      </c>
      <c r="I43" s="62">
        <v>0.96472933999999999</v>
      </c>
      <c r="J43" s="62">
        <v>6.7608884999999994E-2</v>
      </c>
      <c r="K43" s="63"/>
      <c r="L43" s="258"/>
      <c r="M43" s="258"/>
      <c r="N43" s="57"/>
      <c r="O43" s="28"/>
      <c r="P43" s="57"/>
      <c r="Q43" s="28"/>
      <c r="R43" s="133"/>
      <c r="S43" s="206"/>
      <c r="T43" s="292" t="s">
        <v>74</v>
      </c>
      <c r="U43" s="27" t="s">
        <v>34</v>
      </c>
      <c r="V43" s="41"/>
      <c r="W43" s="57"/>
      <c r="X43" s="98">
        <v>28.636085000000001</v>
      </c>
      <c r="Y43" s="98">
        <v>32.403227999999999</v>
      </c>
      <c r="Z43" s="98">
        <v>0.94010950000000004</v>
      </c>
      <c r="AA43" s="62">
        <v>0.96456955</v>
      </c>
      <c r="AB43" s="62">
        <v>6.6709699999999997E-2</v>
      </c>
      <c r="AC43" s="63"/>
      <c r="AD43" s="258"/>
      <c r="AE43" s="258"/>
      <c r="AF43" s="57"/>
      <c r="AG43" s="28"/>
      <c r="AH43" s="57"/>
      <c r="AI43" s="28"/>
      <c r="AJ43" s="133"/>
      <c r="AK43" s="208"/>
      <c r="AL43" s="292" t="s">
        <v>74</v>
      </c>
      <c r="AM43" s="121">
        <f t="shared" si="4"/>
        <v>-6.0150000000000148E-2</v>
      </c>
      <c r="AN43" s="97">
        <f t="shared" si="5"/>
        <v>-5.9581000000001438E-2</v>
      </c>
      <c r="AO43" s="97">
        <f t="shared" si="6"/>
        <v>7.7860000000096186E-5</v>
      </c>
      <c r="AP43" s="97">
        <f t="shared" si="7"/>
        <v>-1.5978999999999299E-4</v>
      </c>
      <c r="AQ43" s="122">
        <f t="shared" si="8"/>
        <v>-8.9918499999999679E-4</v>
      </c>
      <c r="AR43" s="42"/>
      <c r="AS43" s="42" t="str">
        <f t="shared" si="9"/>
        <v/>
      </c>
      <c r="AT43" s="42" t="str">
        <f t="shared" si="10"/>
        <v/>
      </c>
      <c r="AX43" s="12"/>
      <c r="AZ43" s="12"/>
    </row>
    <row r="44" spans="2:52" ht="13.5" customHeight="1" x14ac:dyDescent="0.15">
      <c r="B44" s="290"/>
      <c r="C44" s="29" t="s">
        <v>35</v>
      </c>
      <c r="D44" s="187"/>
      <c r="E44" s="58"/>
      <c r="F44" s="188">
        <v>34.040517999999999</v>
      </c>
      <c r="G44" s="188">
        <v>37.393569999999997</v>
      </c>
      <c r="H44" s="188">
        <v>0.97515817000000005</v>
      </c>
      <c r="I44" s="64">
        <v>0.98482769000000003</v>
      </c>
      <c r="J44" s="64">
        <v>3.0748118000000001E-2</v>
      </c>
      <c r="K44" s="189"/>
      <c r="L44" s="259"/>
      <c r="M44" s="259"/>
      <c r="N44" s="58"/>
      <c r="O44" s="30"/>
      <c r="P44" s="58"/>
      <c r="Q44" s="30"/>
      <c r="R44" s="134"/>
      <c r="S44" s="206"/>
      <c r="T44" s="290"/>
      <c r="U44" s="29" t="s">
        <v>35</v>
      </c>
      <c r="V44" s="187"/>
      <c r="W44" s="58"/>
      <c r="X44" s="188">
        <v>34.055399000000001</v>
      </c>
      <c r="Y44" s="188">
        <v>37.404870000000003</v>
      </c>
      <c r="Z44" s="188">
        <v>0.97512569999999998</v>
      </c>
      <c r="AA44" s="64">
        <v>0.98484430999999995</v>
      </c>
      <c r="AB44" s="64">
        <v>3.0363513000000002E-2</v>
      </c>
      <c r="AC44" s="189"/>
      <c r="AD44" s="259"/>
      <c r="AE44" s="259"/>
      <c r="AF44" s="58"/>
      <c r="AG44" s="30"/>
      <c r="AH44" s="58"/>
      <c r="AI44" s="30"/>
      <c r="AJ44" s="134"/>
      <c r="AK44" s="208"/>
      <c r="AL44" s="290"/>
      <c r="AM44" s="88">
        <f t="shared" si="4"/>
        <v>1.4881000000002587E-2</v>
      </c>
      <c r="AN44" s="123">
        <f t="shared" si="5"/>
        <v>1.1300000000005639E-2</v>
      </c>
      <c r="AO44" s="123">
        <f t="shared" si="6"/>
        <v>-3.2470000000062171E-5</v>
      </c>
      <c r="AP44" s="123">
        <f t="shared" si="7"/>
        <v>1.6619999999911705E-5</v>
      </c>
      <c r="AQ44" s="89">
        <f t="shared" si="8"/>
        <v>-3.8460499999999967E-4</v>
      </c>
      <c r="AR44" s="42"/>
      <c r="AS44" s="42" t="str">
        <f t="shared" si="9"/>
        <v/>
      </c>
      <c r="AT44" s="42" t="str">
        <f t="shared" si="10"/>
        <v/>
      </c>
      <c r="AX44" s="12"/>
      <c r="AZ44" s="12"/>
    </row>
    <row r="45" spans="2:52" ht="13.5" customHeight="1" x14ac:dyDescent="0.15">
      <c r="B45" s="290"/>
      <c r="C45" s="29" t="s">
        <v>36</v>
      </c>
      <c r="D45" s="187"/>
      <c r="E45" s="58"/>
      <c r="F45" s="188">
        <v>38.981361999999997</v>
      </c>
      <c r="G45" s="188">
        <v>42.231341</v>
      </c>
      <c r="H45" s="188">
        <v>0.99038243000000004</v>
      </c>
      <c r="I45" s="64">
        <v>0.99375667999999995</v>
      </c>
      <c r="J45" s="64">
        <v>1.2064995E-2</v>
      </c>
      <c r="K45" s="189"/>
      <c r="L45" s="259"/>
      <c r="M45" s="259"/>
      <c r="N45" s="58"/>
      <c r="O45" s="30"/>
      <c r="P45" s="58"/>
      <c r="Q45" s="30"/>
      <c r="R45" s="134"/>
      <c r="S45" s="206"/>
      <c r="T45" s="290"/>
      <c r="U45" s="29" t="s">
        <v>36</v>
      </c>
      <c r="V45" s="187"/>
      <c r="W45" s="58"/>
      <c r="X45" s="188">
        <v>38.921446000000003</v>
      </c>
      <c r="Y45" s="188">
        <v>42.162515999999997</v>
      </c>
      <c r="Z45" s="188">
        <v>0.99036294999999996</v>
      </c>
      <c r="AA45" s="64">
        <v>0.99374425</v>
      </c>
      <c r="AB45" s="64">
        <v>1.2220287E-2</v>
      </c>
      <c r="AC45" s="189"/>
      <c r="AD45" s="259"/>
      <c r="AE45" s="259"/>
      <c r="AF45" s="58"/>
      <c r="AG45" s="30"/>
      <c r="AH45" s="58"/>
      <c r="AI45" s="30"/>
      <c r="AJ45" s="134"/>
      <c r="AK45" s="208"/>
      <c r="AL45" s="290"/>
      <c r="AM45" s="88">
        <f t="shared" si="4"/>
        <v>-5.9915999999994085E-2</v>
      </c>
      <c r="AN45" s="123">
        <f t="shared" si="5"/>
        <v>-6.8825000000003911E-2</v>
      </c>
      <c r="AO45" s="123">
        <f t="shared" si="6"/>
        <v>-1.9480000000071662E-5</v>
      </c>
      <c r="AP45" s="123">
        <f t="shared" si="7"/>
        <v>-1.2429999999952202E-5</v>
      </c>
      <c r="AQ45" s="89">
        <f t="shared" si="8"/>
        <v>1.5529199999999958E-4</v>
      </c>
      <c r="AR45" s="42"/>
      <c r="AS45" s="42" t="str">
        <f t="shared" si="9"/>
        <v/>
      </c>
      <c r="AT45" s="42" t="str">
        <f t="shared" si="10"/>
        <v/>
      </c>
      <c r="AX45" s="12"/>
      <c r="AZ45" s="12"/>
    </row>
    <row r="46" spans="2:52" ht="13.5" customHeight="1" x14ac:dyDescent="0.15">
      <c r="B46" s="290"/>
      <c r="C46" s="29" t="s">
        <v>38</v>
      </c>
      <c r="D46" s="187"/>
      <c r="E46" s="58"/>
      <c r="F46" s="188">
        <v>42.634377000000001</v>
      </c>
      <c r="G46" s="188">
        <v>45.604179999999999</v>
      </c>
      <c r="H46" s="188">
        <v>0.9948977</v>
      </c>
      <c r="I46" s="64">
        <v>0.99696615</v>
      </c>
      <c r="J46" s="64">
        <v>5.1647109999999998E-3</v>
      </c>
      <c r="K46" s="189"/>
      <c r="L46" s="259"/>
      <c r="M46" s="259"/>
      <c r="N46" s="58"/>
      <c r="O46" s="30"/>
      <c r="P46" s="58"/>
      <c r="Q46" s="30"/>
      <c r="R46" s="134"/>
      <c r="S46" s="206"/>
      <c r="T46" s="290"/>
      <c r="U46" s="29" t="s">
        <v>38</v>
      </c>
      <c r="V46" s="187"/>
      <c r="W46" s="58"/>
      <c r="X46" s="188">
        <v>42.620828000000003</v>
      </c>
      <c r="Y46" s="188">
        <v>45.594428000000001</v>
      </c>
      <c r="Z46" s="188">
        <v>0.99489057000000003</v>
      </c>
      <c r="AA46" s="64">
        <v>0.99694899999999997</v>
      </c>
      <c r="AB46" s="64">
        <v>5.0978780000000001E-3</v>
      </c>
      <c r="AC46" s="189"/>
      <c r="AD46" s="259"/>
      <c r="AE46" s="259"/>
      <c r="AF46" s="58"/>
      <c r="AG46" s="30"/>
      <c r="AH46" s="58"/>
      <c r="AI46" s="30"/>
      <c r="AJ46" s="134"/>
      <c r="AK46" s="208"/>
      <c r="AL46" s="290"/>
      <c r="AM46" s="88">
        <f t="shared" si="4"/>
        <v>-1.3548999999997591E-2</v>
      </c>
      <c r="AN46" s="123">
        <f t="shared" si="5"/>
        <v>-9.7519999999988727E-3</v>
      </c>
      <c r="AO46" s="123">
        <f t="shared" si="6"/>
        <v>-7.1299999999663299E-6</v>
      </c>
      <c r="AP46" s="123">
        <f t="shared" si="7"/>
        <v>-1.7150000000021315E-5</v>
      </c>
      <c r="AQ46" s="89">
        <f t="shared" si="8"/>
        <v>-6.683299999999965E-5</v>
      </c>
      <c r="AR46" s="42"/>
      <c r="AS46" s="42" t="str">
        <f t="shared" si="9"/>
        <v/>
      </c>
      <c r="AT46" s="42" t="str">
        <f t="shared" si="10"/>
        <v/>
      </c>
      <c r="AX46" s="12"/>
      <c r="AZ46" s="12"/>
    </row>
    <row r="47" spans="2:52" ht="13.5" customHeight="1" thickBot="1" x14ac:dyDescent="0.2">
      <c r="B47" s="290"/>
      <c r="C47" s="29"/>
      <c r="D47" s="187"/>
      <c r="E47" s="58"/>
      <c r="F47" s="190"/>
      <c r="G47" s="190"/>
      <c r="H47" s="190"/>
      <c r="I47" s="58"/>
      <c r="J47" s="58"/>
      <c r="K47" s="189"/>
      <c r="L47" s="259"/>
      <c r="M47" s="259"/>
      <c r="N47" s="58"/>
      <c r="O47" s="30"/>
      <c r="P47" s="58"/>
      <c r="Q47" s="30"/>
      <c r="R47" s="185"/>
      <c r="S47" s="206"/>
      <c r="T47" s="290"/>
      <c r="U47" s="29"/>
      <c r="V47" s="187"/>
      <c r="W47" s="58"/>
      <c r="X47" s="190"/>
      <c r="Y47" s="190"/>
      <c r="Z47" s="190"/>
      <c r="AA47" s="58"/>
      <c r="AB47" s="58"/>
      <c r="AC47" s="189"/>
      <c r="AD47" s="259"/>
      <c r="AE47" s="259"/>
      <c r="AF47" s="58"/>
      <c r="AG47" s="30"/>
      <c r="AH47" s="58"/>
      <c r="AI47" s="30"/>
      <c r="AJ47" s="185"/>
      <c r="AK47" s="208"/>
      <c r="AL47" s="290"/>
      <c r="AM47" s="124" t="str">
        <f t="shared" si="4"/>
        <v/>
      </c>
      <c r="AN47" s="125" t="str">
        <f t="shared" si="5"/>
        <v/>
      </c>
      <c r="AO47" s="125" t="str">
        <f t="shared" si="6"/>
        <v/>
      </c>
      <c r="AP47" s="125" t="str">
        <f t="shared" si="7"/>
        <v/>
      </c>
      <c r="AQ47" s="126" t="str">
        <f t="shared" si="8"/>
        <v/>
      </c>
      <c r="AR47" s="42"/>
      <c r="AS47" s="42" t="str">
        <f t="shared" si="9"/>
        <v/>
      </c>
      <c r="AT47" s="42" t="str">
        <f t="shared" si="10"/>
        <v/>
      </c>
      <c r="AX47" s="12"/>
      <c r="AZ47" s="12"/>
    </row>
    <row r="48" spans="2:52" x14ac:dyDescent="0.15">
      <c r="B48" s="292" t="s">
        <v>75</v>
      </c>
      <c r="C48" s="27" t="s">
        <v>34</v>
      </c>
      <c r="D48" s="41"/>
      <c r="E48" s="57"/>
      <c r="F48" s="98">
        <v>27.649350999999999</v>
      </c>
      <c r="G48" s="98">
        <v>32.432059000000002</v>
      </c>
      <c r="H48" s="98">
        <v>0.94126799000000005</v>
      </c>
      <c r="I48" s="62">
        <v>0.96635795999999996</v>
      </c>
      <c r="J48" s="62">
        <v>6.9658890000000001E-2</v>
      </c>
      <c r="K48" s="63"/>
      <c r="L48" s="258"/>
      <c r="M48" s="258"/>
      <c r="N48" s="57"/>
      <c r="O48" s="28"/>
      <c r="P48" s="57"/>
      <c r="Q48" s="28"/>
      <c r="R48" s="133"/>
      <c r="S48" s="206"/>
      <c r="T48" s="292" t="s">
        <v>75</v>
      </c>
      <c r="U48" s="27" t="s">
        <v>34</v>
      </c>
      <c r="V48" s="41"/>
      <c r="W48" s="57"/>
      <c r="X48" s="98">
        <v>27.871376000000001</v>
      </c>
      <c r="Y48" s="98">
        <v>32.612307000000001</v>
      </c>
      <c r="Z48" s="98">
        <v>0.94142429000000005</v>
      </c>
      <c r="AA48" s="62">
        <v>0.96646127000000004</v>
      </c>
      <c r="AB48" s="62">
        <v>6.8728209999999998E-2</v>
      </c>
      <c r="AC48" s="63"/>
      <c r="AD48" s="258"/>
      <c r="AE48" s="258"/>
      <c r="AF48" s="57"/>
      <c r="AG48" s="28"/>
      <c r="AH48" s="57"/>
      <c r="AI48" s="28"/>
      <c r="AJ48" s="133"/>
      <c r="AK48" s="208"/>
      <c r="AL48" s="292" t="s">
        <v>75</v>
      </c>
      <c r="AM48" s="121">
        <f t="shared" si="4"/>
        <v>0.22202500000000214</v>
      </c>
      <c r="AN48" s="97">
        <f t="shared" si="5"/>
        <v>0.18024799999999885</v>
      </c>
      <c r="AO48" s="97">
        <f t="shared" si="6"/>
        <v>1.5629999999999811E-4</v>
      </c>
      <c r="AP48" s="97">
        <f t="shared" si="7"/>
        <v>1.0331000000007862E-4</v>
      </c>
      <c r="AQ48" s="122">
        <f t="shared" si="8"/>
        <v>-9.3068000000000317E-4</v>
      </c>
      <c r="AR48" s="42" t="str">
        <f t="shared" ref="AR48:AR87" si="11">IF(OR(AC48="",K48=""),"",AC48-K48)</f>
        <v/>
      </c>
      <c r="AS48" s="42" t="str">
        <f t="shared" si="9"/>
        <v/>
      </c>
      <c r="AT48" s="42" t="str">
        <f t="shared" si="10"/>
        <v/>
      </c>
      <c r="AX48" s="12"/>
      <c r="AZ48" s="12"/>
    </row>
    <row r="49" spans="2:52" ht="13.5" customHeight="1" x14ac:dyDescent="0.15">
      <c r="B49" s="290"/>
      <c r="C49" s="29" t="s">
        <v>35</v>
      </c>
      <c r="D49" s="187"/>
      <c r="E49" s="58"/>
      <c r="F49" s="188">
        <v>32.127403000000001</v>
      </c>
      <c r="G49" s="188">
        <v>36.087221999999997</v>
      </c>
      <c r="H49" s="188">
        <v>0.97493980000000002</v>
      </c>
      <c r="I49" s="64">
        <v>0.98438641999999998</v>
      </c>
      <c r="J49" s="64">
        <v>3.1861159999999999E-2</v>
      </c>
      <c r="K49" s="189"/>
      <c r="L49" s="259"/>
      <c r="M49" s="259"/>
      <c r="N49" s="58"/>
      <c r="O49" s="30"/>
      <c r="P49" s="58"/>
      <c r="Q49" s="30"/>
      <c r="R49" s="134"/>
      <c r="S49" s="206"/>
      <c r="T49" s="290"/>
      <c r="U49" s="29" t="s">
        <v>35</v>
      </c>
      <c r="V49" s="187"/>
      <c r="W49" s="58"/>
      <c r="X49" s="188">
        <v>32.181395999999999</v>
      </c>
      <c r="Y49" s="188">
        <v>36.121831999999998</v>
      </c>
      <c r="Z49" s="188">
        <v>0.97491284</v>
      </c>
      <c r="AA49" s="64">
        <v>0.98454975</v>
      </c>
      <c r="AB49" s="64">
        <v>3.1840313000000002E-2</v>
      </c>
      <c r="AC49" s="189"/>
      <c r="AD49" s="259"/>
      <c r="AE49" s="259"/>
      <c r="AF49" s="58"/>
      <c r="AG49" s="30"/>
      <c r="AH49" s="58"/>
      <c r="AI49" s="30"/>
      <c r="AJ49" s="134"/>
      <c r="AK49" s="208"/>
      <c r="AL49" s="290"/>
      <c r="AM49" s="88">
        <f t="shared" si="4"/>
        <v>5.3992999999998403E-2</v>
      </c>
      <c r="AN49" s="123">
        <f t="shared" si="5"/>
        <v>3.4610000000000696E-2</v>
      </c>
      <c r="AO49" s="123">
        <f t="shared" si="6"/>
        <v>-2.6960000000020301E-5</v>
      </c>
      <c r="AP49" s="123">
        <f t="shared" si="7"/>
        <v>1.6333000000001707E-4</v>
      </c>
      <c r="AQ49" s="89">
        <f t="shared" si="8"/>
        <v>-2.0846999999997451E-5</v>
      </c>
      <c r="AR49" s="42" t="str">
        <f t="shared" si="11"/>
        <v/>
      </c>
      <c r="AS49" s="42" t="str">
        <f t="shared" si="9"/>
        <v/>
      </c>
      <c r="AT49" s="42" t="str">
        <f t="shared" si="10"/>
        <v/>
      </c>
      <c r="AX49" s="12"/>
      <c r="AZ49" s="12"/>
    </row>
    <row r="50" spans="2:52" ht="13.5" customHeight="1" x14ac:dyDescent="0.15">
      <c r="B50" s="290"/>
      <c r="C50" s="29" t="s">
        <v>36</v>
      </c>
      <c r="D50" s="187"/>
      <c r="E50" s="58"/>
      <c r="F50" s="188">
        <v>38.006582000000002</v>
      </c>
      <c r="G50" s="188">
        <v>41.336069999999999</v>
      </c>
      <c r="H50" s="188">
        <v>0.98988140999999996</v>
      </c>
      <c r="I50" s="64">
        <v>0.99367395999999997</v>
      </c>
      <c r="J50" s="64">
        <v>1.2707496E-2</v>
      </c>
      <c r="K50" s="189"/>
      <c r="L50" s="259"/>
      <c r="M50" s="259"/>
      <c r="N50" s="58"/>
      <c r="O50" s="30"/>
      <c r="P50" s="58"/>
      <c r="Q50" s="30"/>
      <c r="R50" s="134"/>
      <c r="S50" s="206"/>
      <c r="T50" s="290"/>
      <c r="U50" s="29" t="s">
        <v>36</v>
      </c>
      <c r="V50" s="187"/>
      <c r="W50" s="58"/>
      <c r="X50" s="188">
        <v>37.932048999999999</v>
      </c>
      <c r="Y50" s="188">
        <v>41.258111999999997</v>
      </c>
      <c r="Z50" s="188">
        <v>0.98984689999999997</v>
      </c>
      <c r="AA50" s="64">
        <v>0.99359560000000002</v>
      </c>
      <c r="AB50" s="64">
        <v>1.2747487E-2</v>
      </c>
      <c r="AC50" s="189"/>
      <c r="AD50" s="259"/>
      <c r="AE50" s="259"/>
      <c r="AF50" s="58"/>
      <c r="AG50" s="30"/>
      <c r="AH50" s="58"/>
      <c r="AI50" s="30"/>
      <c r="AJ50" s="134"/>
      <c r="AK50" s="208"/>
      <c r="AL50" s="290"/>
      <c r="AM50" s="88">
        <f t="shared" si="4"/>
        <v>-7.4533000000002403E-2</v>
      </c>
      <c r="AN50" s="123">
        <f t="shared" si="5"/>
        <v>-7.7958000000002414E-2</v>
      </c>
      <c r="AO50" s="123">
        <f t="shared" si="6"/>
        <v>-3.4509999999987606E-5</v>
      </c>
      <c r="AP50" s="123">
        <f t="shared" si="7"/>
        <v>-7.835999999994403E-5</v>
      </c>
      <c r="AQ50" s="89">
        <f t="shared" si="8"/>
        <v>3.9990999999999638E-5</v>
      </c>
      <c r="AR50" s="42" t="str">
        <f t="shared" si="11"/>
        <v/>
      </c>
      <c r="AS50" s="42" t="str">
        <f t="shared" si="9"/>
        <v/>
      </c>
      <c r="AT50" s="42" t="str">
        <f t="shared" si="10"/>
        <v/>
      </c>
      <c r="AX50" s="12"/>
      <c r="AZ50" s="12"/>
    </row>
    <row r="51" spans="2:52" ht="13.5" customHeight="1" x14ac:dyDescent="0.15">
      <c r="B51" s="290"/>
      <c r="C51" s="29" t="s">
        <v>38</v>
      </c>
      <c r="D51" s="187"/>
      <c r="E51" s="58"/>
      <c r="F51" s="188">
        <v>41.892619000000003</v>
      </c>
      <c r="G51" s="188">
        <v>45.002958</v>
      </c>
      <c r="H51" s="188">
        <v>0.99435503999999997</v>
      </c>
      <c r="I51" s="64">
        <v>0.99686123999999998</v>
      </c>
      <c r="J51" s="64">
        <v>5.8325110000000003E-3</v>
      </c>
      <c r="K51" s="189"/>
      <c r="L51" s="259"/>
      <c r="M51" s="259"/>
      <c r="N51" s="58"/>
      <c r="O51" s="30"/>
      <c r="P51" s="58"/>
      <c r="Q51" s="30"/>
      <c r="R51" s="134"/>
      <c r="S51" s="206"/>
      <c r="T51" s="290"/>
      <c r="U51" s="29" t="s">
        <v>38</v>
      </c>
      <c r="V51" s="187"/>
      <c r="W51" s="58"/>
      <c r="X51" s="188">
        <v>41.876078</v>
      </c>
      <c r="Y51" s="188">
        <v>44.986857000000001</v>
      </c>
      <c r="Z51" s="188">
        <v>0.99434599999999995</v>
      </c>
      <c r="AA51" s="64">
        <v>0.99685820999999997</v>
      </c>
      <c r="AB51" s="64">
        <v>5.8548080000000004E-3</v>
      </c>
      <c r="AC51" s="189"/>
      <c r="AD51" s="259"/>
      <c r="AE51" s="259"/>
      <c r="AF51" s="58"/>
      <c r="AG51" s="30"/>
      <c r="AH51" s="58"/>
      <c r="AI51" s="30"/>
      <c r="AJ51" s="134"/>
      <c r="AK51" s="208"/>
      <c r="AL51" s="290"/>
      <c r="AM51" s="88">
        <f t="shared" si="4"/>
        <v>-1.6541000000003692E-2</v>
      </c>
      <c r="AN51" s="123">
        <f t="shared" si="5"/>
        <v>-1.6100999999999033E-2</v>
      </c>
      <c r="AO51" s="123">
        <f t="shared" si="6"/>
        <v>-9.0400000000157021E-6</v>
      </c>
      <c r="AP51" s="123">
        <f t="shared" si="7"/>
        <v>-3.0300000000149652E-6</v>
      </c>
      <c r="AQ51" s="89">
        <f t="shared" si="8"/>
        <v>2.2297000000000115E-5</v>
      </c>
      <c r="AR51" s="42" t="str">
        <f t="shared" si="11"/>
        <v/>
      </c>
      <c r="AS51" s="42" t="str">
        <f t="shared" si="9"/>
        <v/>
      </c>
      <c r="AT51" s="42" t="str">
        <f t="shared" si="10"/>
        <v/>
      </c>
      <c r="AX51" s="12"/>
      <c r="AZ51" s="12"/>
    </row>
    <row r="52" spans="2:52" ht="13.5" customHeight="1" thickBot="1" x14ac:dyDescent="0.2">
      <c r="B52" s="290"/>
      <c r="C52" s="29"/>
      <c r="D52" s="187"/>
      <c r="E52" s="58"/>
      <c r="F52" s="190"/>
      <c r="G52" s="190"/>
      <c r="H52" s="190"/>
      <c r="I52" s="58"/>
      <c r="J52" s="58"/>
      <c r="K52" s="189"/>
      <c r="L52" s="259"/>
      <c r="M52" s="259"/>
      <c r="N52" s="58"/>
      <c r="O52" s="30"/>
      <c r="P52" s="58"/>
      <c r="Q52" s="30"/>
      <c r="R52" s="185"/>
      <c r="S52" s="206"/>
      <c r="T52" s="290"/>
      <c r="U52" s="29"/>
      <c r="V52" s="187"/>
      <c r="W52" s="58"/>
      <c r="X52" s="190"/>
      <c r="Y52" s="190"/>
      <c r="Z52" s="190"/>
      <c r="AA52" s="58"/>
      <c r="AB52" s="58"/>
      <c r="AC52" s="189"/>
      <c r="AD52" s="259"/>
      <c r="AE52" s="259"/>
      <c r="AF52" s="58"/>
      <c r="AG52" s="30"/>
      <c r="AH52" s="58"/>
      <c r="AI52" s="30"/>
      <c r="AJ52" s="185"/>
      <c r="AK52" s="208"/>
      <c r="AL52" s="290"/>
      <c r="AM52" s="124" t="str">
        <f t="shared" si="4"/>
        <v/>
      </c>
      <c r="AN52" s="125" t="str">
        <f t="shared" si="5"/>
        <v/>
      </c>
      <c r="AO52" s="125" t="str">
        <f t="shared" si="6"/>
        <v/>
      </c>
      <c r="AP52" s="125" t="str">
        <f t="shared" si="7"/>
        <v/>
      </c>
      <c r="AQ52" s="126" t="str">
        <f t="shared" si="8"/>
        <v/>
      </c>
      <c r="AR52" s="42" t="str">
        <f t="shared" si="11"/>
        <v/>
      </c>
      <c r="AS52" s="42" t="str">
        <f t="shared" si="9"/>
        <v/>
      </c>
      <c r="AT52" s="42" t="str">
        <f t="shared" si="10"/>
        <v/>
      </c>
      <c r="AX52" s="12"/>
      <c r="AZ52" s="12"/>
    </row>
    <row r="53" spans="2:52" x14ac:dyDescent="0.15">
      <c r="B53" s="292" t="s">
        <v>76</v>
      </c>
      <c r="C53" s="27" t="s">
        <v>34</v>
      </c>
      <c r="D53" s="41"/>
      <c r="E53" s="57"/>
      <c r="F53" s="98">
        <v>29.154026999999999</v>
      </c>
      <c r="G53" s="98">
        <v>33.092337000000001</v>
      </c>
      <c r="H53" s="98">
        <v>0.93874352000000005</v>
      </c>
      <c r="I53" s="62">
        <v>0.96832076</v>
      </c>
      <c r="J53" s="62">
        <v>5.9442784999999998E-2</v>
      </c>
      <c r="K53" s="63"/>
      <c r="L53" s="258"/>
      <c r="M53" s="258"/>
      <c r="N53" s="57"/>
      <c r="O53" s="28"/>
      <c r="P53" s="57"/>
      <c r="Q53" s="28"/>
      <c r="R53" s="133"/>
      <c r="S53" s="206"/>
      <c r="T53" s="292" t="s">
        <v>76</v>
      </c>
      <c r="U53" s="27" t="s">
        <v>34</v>
      </c>
      <c r="V53" s="41"/>
      <c r="W53" s="57"/>
      <c r="X53" s="98">
        <v>29.080819000000002</v>
      </c>
      <c r="Y53" s="98">
        <v>33.035409000000001</v>
      </c>
      <c r="Z53" s="98">
        <v>0.93833138000000005</v>
      </c>
      <c r="AA53" s="62">
        <v>0.96803737000000001</v>
      </c>
      <c r="AB53" s="62">
        <v>6.0180775999999998E-2</v>
      </c>
      <c r="AC53" s="63"/>
      <c r="AD53" s="258"/>
      <c r="AE53" s="258"/>
      <c r="AF53" s="57"/>
      <c r="AG53" s="28"/>
      <c r="AH53" s="57"/>
      <c r="AI53" s="28"/>
      <c r="AJ53" s="133"/>
      <c r="AK53" s="208"/>
      <c r="AL53" s="292" t="s">
        <v>76</v>
      </c>
      <c r="AM53" s="121">
        <f t="shared" si="4"/>
        <v>-7.3207999999997497E-2</v>
      </c>
      <c r="AN53" s="97">
        <f t="shared" si="5"/>
        <v>-5.6927999999999201E-2</v>
      </c>
      <c r="AO53" s="97">
        <f t="shared" si="6"/>
        <v>-4.1214000000000528E-4</v>
      </c>
      <c r="AP53" s="97">
        <f t="shared" si="7"/>
        <v>-2.8338999999999448E-4</v>
      </c>
      <c r="AQ53" s="122">
        <f t="shared" si="8"/>
        <v>7.3799100000000034E-4</v>
      </c>
      <c r="AR53" s="42" t="str">
        <f t="shared" si="11"/>
        <v/>
      </c>
      <c r="AS53" s="42" t="str">
        <f t="shared" si="9"/>
        <v/>
      </c>
      <c r="AT53" s="42" t="str">
        <f t="shared" si="10"/>
        <v/>
      </c>
      <c r="AX53" s="12"/>
      <c r="AZ53" s="12"/>
    </row>
    <row r="54" spans="2:52" ht="13.5" customHeight="1" x14ac:dyDescent="0.15">
      <c r="B54" s="290"/>
      <c r="C54" s="29" t="s">
        <v>35</v>
      </c>
      <c r="D54" s="187"/>
      <c r="E54" s="58"/>
      <c r="F54" s="188">
        <v>33.958243000000003</v>
      </c>
      <c r="G54" s="188">
        <v>37.400646000000002</v>
      </c>
      <c r="H54" s="188">
        <v>0.97501353000000002</v>
      </c>
      <c r="I54" s="64">
        <v>0.98553051000000003</v>
      </c>
      <c r="J54" s="64">
        <v>2.4367794000000002E-2</v>
      </c>
      <c r="K54" s="189"/>
      <c r="L54" s="259"/>
      <c r="M54" s="259"/>
      <c r="N54" s="58"/>
      <c r="O54" s="30"/>
      <c r="P54" s="58"/>
      <c r="Q54" s="30"/>
      <c r="R54" s="134"/>
      <c r="S54" s="206"/>
      <c r="T54" s="290"/>
      <c r="U54" s="29" t="s">
        <v>35</v>
      </c>
      <c r="V54" s="187"/>
      <c r="W54" s="58"/>
      <c r="X54" s="188">
        <v>34.024329000000002</v>
      </c>
      <c r="Y54" s="188">
        <v>37.467919000000002</v>
      </c>
      <c r="Z54" s="188">
        <v>0.97498280999999998</v>
      </c>
      <c r="AA54" s="64">
        <v>0.98556814999999998</v>
      </c>
      <c r="AB54" s="64">
        <v>2.3996380000000001E-2</v>
      </c>
      <c r="AC54" s="189"/>
      <c r="AD54" s="259"/>
      <c r="AE54" s="259"/>
      <c r="AF54" s="58"/>
      <c r="AG54" s="30"/>
      <c r="AH54" s="58"/>
      <c r="AI54" s="30"/>
      <c r="AJ54" s="134"/>
      <c r="AK54" s="208"/>
      <c r="AL54" s="290"/>
      <c r="AM54" s="88">
        <f t="shared" si="4"/>
        <v>6.6085999999998535E-2</v>
      </c>
      <c r="AN54" s="123">
        <f t="shared" si="5"/>
        <v>6.7273000000000138E-2</v>
      </c>
      <c r="AO54" s="123">
        <f t="shared" si="6"/>
        <v>-3.0720000000039605E-5</v>
      </c>
      <c r="AP54" s="123">
        <f t="shared" si="7"/>
        <v>3.7639999999949936E-5</v>
      </c>
      <c r="AQ54" s="89">
        <f t="shared" si="8"/>
        <v>-3.7141400000000047E-4</v>
      </c>
      <c r="AR54" s="42" t="str">
        <f t="shared" si="11"/>
        <v/>
      </c>
      <c r="AS54" s="42" t="str">
        <f t="shared" si="9"/>
        <v/>
      </c>
      <c r="AT54" s="42" t="str">
        <f t="shared" si="10"/>
        <v/>
      </c>
      <c r="AX54" s="12"/>
      <c r="AZ54" s="12"/>
    </row>
    <row r="55" spans="2:52" ht="13.5" customHeight="1" x14ac:dyDescent="0.15">
      <c r="B55" s="290"/>
      <c r="C55" s="29" t="s">
        <v>36</v>
      </c>
      <c r="D55" s="187"/>
      <c r="E55" s="58"/>
      <c r="F55" s="188">
        <v>38.869568999999998</v>
      </c>
      <c r="G55" s="188">
        <v>42.009197999999998</v>
      </c>
      <c r="H55" s="188">
        <v>0.98999486999999997</v>
      </c>
      <c r="I55" s="64">
        <v>0.99372691999999996</v>
      </c>
      <c r="J55" s="64">
        <v>9.9485570000000002E-3</v>
      </c>
      <c r="K55" s="189"/>
      <c r="L55" s="259"/>
      <c r="M55" s="259"/>
      <c r="N55" s="58"/>
      <c r="O55" s="30"/>
      <c r="P55" s="58"/>
      <c r="Q55" s="30"/>
      <c r="R55" s="134"/>
      <c r="S55" s="206"/>
      <c r="T55" s="290"/>
      <c r="U55" s="29" t="s">
        <v>36</v>
      </c>
      <c r="V55" s="187"/>
      <c r="W55" s="58"/>
      <c r="X55" s="188">
        <v>38.916221</v>
      </c>
      <c r="Y55" s="188">
        <v>42.062834000000002</v>
      </c>
      <c r="Z55" s="188">
        <v>0.99001421999999994</v>
      </c>
      <c r="AA55" s="64">
        <v>0.99378188000000001</v>
      </c>
      <c r="AB55" s="64">
        <v>9.9418219999999995E-3</v>
      </c>
      <c r="AC55" s="189"/>
      <c r="AD55" s="259"/>
      <c r="AE55" s="259"/>
      <c r="AF55" s="58"/>
      <c r="AG55" s="30"/>
      <c r="AH55" s="58"/>
      <c r="AI55" s="30"/>
      <c r="AJ55" s="134"/>
      <c r="AK55" s="208"/>
      <c r="AL55" s="290"/>
      <c r="AM55" s="88">
        <f t="shared" si="4"/>
        <v>4.6652000000001692E-2</v>
      </c>
      <c r="AN55" s="123">
        <f t="shared" si="5"/>
        <v>5.3636000000004458E-2</v>
      </c>
      <c r="AO55" s="123">
        <f t="shared" si="6"/>
        <v>1.9349999999973555E-5</v>
      </c>
      <c r="AP55" s="123">
        <f t="shared" si="7"/>
        <v>5.4960000000048304E-5</v>
      </c>
      <c r="AQ55" s="89">
        <f t="shared" si="8"/>
        <v>-6.7350000000007681E-6</v>
      </c>
      <c r="AR55" s="42" t="str">
        <f t="shared" si="11"/>
        <v/>
      </c>
      <c r="AS55" s="42" t="str">
        <f t="shared" si="9"/>
        <v/>
      </c>
      <c r="AT55" s="42" t="str">
        <f t="shared" si="10"/>
        <v/>
      </c>
      <c r="AX55" s="12"/>
      <c r="AZ55" s="12"/>
    </row>
    <row r="56" spans="2:52" ht="13.5" customHeight="1" x14ac:dyDescent="0.15">
      <c r="B56" s="290"/>
      <c r="C56" s="29" t="s">
        <v>38</v>
      </c>
      <c r="D56" s="187"/>
      <c r="E56" s="58"/>
      <c r="F56" s="188">
        <v>42.229556000000002</v>
      </c>
      <c r="G56" s="188">
        <v>45.236218999999998</v>
      </c>
      <c r="H56" s="188">
        <v>0.99445813000000005</v>
      </c>
      <c r="I56" s="64">
        <v>0.99678906</v>
      </c>
      <c r="J56" s="64">
        <v>4.7045689999999996E-3</v>
      </c>
      <c r="K56" s="189"/>
      <c r="L56" s="259"/>
      <c r="M56" s="259"/>
      <c r="N56" s="58"/>
      <c r="O56" s="30"/>
      <c r="P56" s="58"/>
      <c r="Q56" s="30"/>
      <c r="R56" s="134"/>
      <c r="S56" s="206"/>
      <c r="T56" s="290"/>
      <c r="U56" s="29" t="s">
        <v>38</v>
      </c>
      <c r="V56" s="187"/>
      <c r="W56" s="58"/>
      <c r="X56" s="188">
        <v>42.224778000000001</v>
      </c>
      <c r="Y56" s="188">
        <v>45.227473000000003</v>
      </c>
      <c r="Z56" s="188">
        <v>0.9944731</v>
      </c>
      <c r="AA56" s="64">
        <v>0.99679638999999998</v>
      </c>
      <c r="AB56" s="64">
        <v>4.7050375000000002E-3</v>
      </c>
      <c r="AC56" s="189"/>
      <c r="AD56" s="259"/>
      <c r="AE56" s="259"/>
      <c r="AF56" s="58"/>
      <c r="AG56" s="30"/>
      <c r="AH56" s="58"/>
      <c r="AI56" s="30"/>
      <c r="AJ56" s="134"/>
      <c r="AK56" s="208"/>
      <c r="AL56" s="290"/>
      <c r="AM56" s="88">
        <f t="shared" si="4"/>
        <v>-4.7780000000017253E-3</v>
      </c>
      <c r="AN56" s="123">
        <f t="shared" si="5"/>
        <v>-8.7459999999950355E-3</v>
      </c>
      <c r="AO56" s="123">
        <f t="shared" si="6"/>
        <v>1.4969999999947525E-5</v>
      </c>
      <c r="AP56" s="123">
        <f t="shared" si="7"/>
        <v>7.3299999999720811E-6</v>
      </c>
      <c r="AQ56" s="89">
        <f t="shared" si="8"/>
        <v>4.6850000000060038E-7</v>
      </c>
      <c r="AR56" s="42" t="str">
        <f t="shared" si="11"/>
        <v/>
      </c>
      <c r="AS56" s="42" t="str">
        <f t="shared" si="9"/>
        <v/>
      </c>
      <c r="AT56" s="42" t="str">
        <f t="shared" si="10"/>
        <v/>
      </c>
      <c r="AX56" s="12"/>
      <c r="AZ56" s="12"/>
    </row>
    <row r="57" spans="2:52" ht="13.5" customHeight="1" thickBot="1" x14ac:dyDescent="0.2">
      <c r="B57" s="290"/>
      <c r="C57" s="29"/>
      <c r="D57" s="187"/>
      <c r="E57" s="58"/>
      <c r="F57" s="190"/>
      <c r="G57" s="190"/>
      <c r="H57" s="190"/>
      <c r="I57" s="58"/>
      <c r="J57" s="58"/>
      <c r="K57" s="189"/>
      <c r="L57" s="259"/>
      <c r="M57" s="259"/>
      <c r="N57" s="58"/>
      <c r="O57" s="30"/>
      <c r="P57" s="58"/>
      <c r="Q57" s="30"/>
      <c r="R57" s="185"/>
      <c r="S57" s="206"/>
      <c r="T57" s="290"/>
      <c r="U57" s="29"/>
      <c r="V57" s="187"/>
      <c r="W57" s="58"/>
      <c r="X57" s="190"/>
      <c r="Y57" s="190"/>
      <c r="Z57" s="190"/>
      <c r="AA57" s="58"/>
      <c r="AB57" s="58"/>
      <c r="AC57" s="189"/>
      <c r="AD57" s="259"/>
      <c r="AE57" s="259"/>
      <c r="AF57" s="58"/>
      <c r="AG57" s="30"/>
      <c r="AH57" s="58"/>
      <c r="AI57" s="30"/>
      <c r="AJ57" s="185"/>
      <c r="AK57" s="208"/>
      <c r="AL57" s="290"/>
      <c r="AM57" s="124" t="str">
        <f t="shared" si="4"/>
        <v/>
      </c>
      <c r="AN57" s="125" t="str">
        <f t="shared" si="5"/>
        <v/>
      </c>
      <c r="AO57" s="125" t="str">
        <f t="shared" si="6"/>
        <v/>
      </c>
      <c r="AP57" s="125" t="str">
        <f t="shared" si="7"/>
        <v/>
      </c>
      <c r="AQ57" s="126" t="str">
        <f t="shared" si="8"/>
        <v/>
      </c>
      <c r="AR57" s="42" t="str">
        <f t="shared" si="11"/>
        <v/>
      </c>
      <c r="AS57" s="42" t="str">
        <f t="shared" si="9"/>
        <v/>
      </c>
      <c r="AT57" s="42" t="str">
        <f t="shared" si="10"/>
        <v/>
      </c>
      <c r="AX57" s="12"/>
      <c r="AZ57" s="12"/>
    </row>
    <row r="58" spans="2:52" x14ac:dyDescent="0.15">
      <c r="B58" s="292" t="s">
        <v>77</v>
      </c>
      <c r="C58" s="27" t="s">
        <v>34</v>
      </c>
      <c r="D58" s="41"/>
      <c r="E58" s="57"/>
      <c r="F58" s="98">
        <v>29.122</v>
      </c>
      <c r="G58" s="98">
        <v>32.893791</v>
      </c>
      <c r="H58" s="98">
        <v>0.93737380000000003</v>
      </c>
      <c r="I58" s="62">
        <v>0.96553633999999999</v>
      </c>
      <c r="J58" s="62">
        <v>6.3930409999999993E-2</v>
      </c>
      <c r="K58" s="63"/>
      <c r="L58" s="258"/>
      <c r="M58" s="258"/>
      <c r="N58" s="57"/>
      <c r="O58" s="28"/>
      <c r="P58" s="57"/>
      <c r="Q58" s="28"/>
      <c r="R58" s="133"/>
      <c r="S58" s="206"/>
      <c r="T58" s="292" t="s">
        <v>77</v>
      </c>
      <c r="U58" s="27" t="s">
        <v>34</v>
      </c>
      <c r="V58" s="41"/>
      <c r="W58" s="57"/>
      <c r="X58" s="98">
        <v>29.140250999999999</v>
      </c>
      <c r="Y58" s="98">
        <v>32.910398000000001</v>
      </c>
      <c r="Z58" s="98">
        <v>0.93741993000000001</v>
      </c>
      <c r="AA58" s="62">
        <v>0.96545725000000004</v>
      </c>
      <c r="AB58" s="62">
        <v>6.3913479999999995E-2</v>
      </c>
      <c r="AC58" s="63"/>
      <c r="AD58" s="258"/>
      <c r="AE58" s="258"/>
      <c r="AF58" s="57"/>
      <c r="AG58" s="28"/>
      <c r="AH58" s="57"/>
      <c r="AI58" s="28"/>
      <c r="AJ58" s="133"/>
      <c r="AK58" s="208"/>
      <c r="AL58" s="292" t="s">
        <v>77</v>
      </c>
      <c r="AM58" s="121">
        <f t="shared" si="4"/>
        <v>1.8250999999999351E-2</v>
      </c>
      <c r="AN58" s="97">
        <f t="shared" si="5"/>
        <v>1.6607000000000482E-2</v>
      </c>
      <c r="AO58" s="97">
        <f t="shared" si="6"/>
        <v>4.6129999999977578E-5</v>
      </c>
      <c r="AP58" s="97">
        <f t="shared" si="7"/>
        <v>-7.9089999999948368E-5</v>
      </c>
      <c r="AQ58" s="122">
        <f t="shared" si="8"/>
        <v>-1.6929999999998335E-5</v>
      </c>
      <c r="AR58" s="42" t="str">
        <f t="shared" si="11"/>
        <v/>
      </c>
      <c r="AS58" s="42" t="str">
        <f t="shared" si="9"/>
        <v/>
      </c>
      <c r="AT58" s="42" t="str">
        <f t="shared" si="10"/>
        <v/>
      </c>
      <c r="AX58" s="12"/>
      <c r="AZ58" s="12"/>
    </row>
    <row r="59" spans="2:52" ht="12.75" customHeight="1" x14ac:dyDescent="0.15">
      <c r="B59" s="290"/>
      <c r="C59" s="29" t="s">
        <v>35</v>
      </c>
      <c r="D59" s="187"/>
      <c r="E59" s="58"/>
      <c r="F59" s="188">
        <v>34.131037999999997</v>
      </c>
      <c r="G59" s="188">
        <v>37.489033999999997</v>
      </c>
      <c r="H59" s="188">
        <v>0.97278518000000003</v>
      </c>
      <c r="I59" s="64">
        <v>0.98429990999999994</v>
      </c>
      <c r="J59" s="64">
        <v>2.9307488E-2</v>
      </c>
      <c r="K59" s="189"/>
      <c r="L59" s="259"/>
      <c r="M59" s="259"/>
      <c r="N59" s="58"/>
      <c r="O59" s="30"/>
      <c r="P59" s="58"/>
      <c r="Q59" s="30"/>
      <c r="R59" s="134"/>
      <c r="S59" s="206"/>
      <c r="T59" s="290"/>
      <c r="U59" s="29" t="s">
        <v>35</v>
      </c>
      <c r="V59" s="187"/>
      <c r="W59" s="58"/>
      <c r="X59" s="188">
        <v>34.167014000000002</v>
      </c>
      <c r="Y59" s="188">
        <v>37.524880000000003</v>
      </c>
      <c r="Z59" s="188">
        <v>0.97269433000000005</v>
      </c>
      <c r="AA59" s="64">
        <v>0.98426906999999997</v>
      </c>
      <c r="AB59" s="64">
        <v>2.9403055000000001E-2</v>
      </c>
      <c r="AC59" s="189"/>
      <c r="AD59" s="259"/>
      <c r="AE59" s="259"/>
      <c r="AF59" s="58"/>
      <c r="AG59" s="30"/>
      <c r="AH59" s="58"/>
      <c r="AI59" s="30"/>
      <c r="AJ59" s="134"/>
      <c r="AK59" s="208"/>
      <c r="AL59" s="290"/>
      <c r="AM59" s="88">
        <f t="shared" si="4"/>
        <v>3.5976000000005115E-2</v>
      </c>
      <c r="AN59" s="123">
        <f t="shared" si="5"/>
        <v>3.5846000000006484E-2</v>
      </c>
      <c r="AO59" s="123">
        <f t="shared" si="6"/>
        <v>-9.0849999999975672E-5</v>
      </c>
      <c r="AP59" s="123">
        <f t="shared" si="7"/>
        <v>-3.0839999999976442E-5</v>
      </c>
      <c r="AQ59" s="89">
        <f t="shared" si="8"/>
        <v>9.5567000000001262E-5</v>
      </c>
      <c r="AR59" s="42" t="str">
        <f t="shared" si="11"/>
        <v/>
      </c>
      <c r="AS59" s="42" t="str">
        <f t="shared" si="9"/>
        <v/>
      </c>
      <c r="AT59" s="42" t="str">
        <f t="shared" si="10"/>
        <v/>
      </c>
      <c r="AX59" s="12"/>
      <c r="AZ59" s="12"/>
    </row>
    <row r="60" spans="2:52" ht="12.75" customHeight="1" x14ac:dyDescent="0.15">
      <c r="B60" s="290"/>
      <c r="C60" s="29" t="s">
        <v>36</v>
      </c>
      <c r="D60" s="187"/>
      <c r="E60" s="58"/>
      <c r="F60" s="188">
        <v>38.937828000000003</v>
      </c>
      <c r="G60" s="188">
        <v>42.151380000000003</v>
      </c>
      <c r="H60" s="188">
        <v>0.98934197999999995</v>
      </c>
      <c r="I60" s="64">
        <v>0.99338859999999995</v>
      </c>
      <c r="J60" s="64">
        <v>1.1692937E-2</v>
      </c>
      <c r="K60" s="189"/>
      <c r="L60" s="259"/>
      <c r="M60" s="259"/>
      <c r="N60" s="58"/>
      <c r="O60" s="30"/>
      <c r="P60" s="58"/>
      <c r="Q60" s="30"/>
      <c r="R60" s="134"/>
      <c r="S60" s="206"/>
      <c r="T60" s="290"/>
      <c r="U60" s="29" t="s">
        <v>36</v>
      </c>
      <c r="V60" s="187"/>
      <c r="W60" s="58"/>
      <c r="X60" s="188">
        <v>38.969968000000001</v>
      </c>
      <c r="Y60" s="188">
        <v>42.182243</v>
      </c>
      <c r="Z60" s="188">
        <v>0.98934489999999997</v>
      </c>
      <c r="AA60" s="64">
        <v>0.99340634999999999</v>
      </c>
      <c r="AB60" s="64">
        <v>1.1653228E-2</v>
      </c>
      <c r="AC60" s="189"/>
      <c r="AD60" s="259"/>
      <c r="AE60" s="259"/>
      <c r="AF60" s="58"/>
      <c r="AG60" s="30"/>
      <c r="AH60" s="58"/>
      <c r="AI60" s="30"/>
      <c r="AJ60" s="134"/>
      <c r="AK60" s="208"/>
      <c r="AL60" s="290"/>
      <c r="AM60" s="88">
        <f t="shared" si="4"/>
        <v>3.2139999999998281E-2</v>
      </c>
      <c r="AN60" s="123">
        <f t="shared" si="5"/>
        <v>3.0862999999996532E-2</v>
      </c>
      <c r="AO60" s="123">
        <f t="shared" si="6"/>
        <v>2.9200000000173532E-6</v>
      </c>
      <c r="AP60" s="123">
        <f t="shared" si="7"/>
        <v>1.7750000000038568E-5</v>
      </c>
      <c r="AQ60" s="89">
        <f t="shared" si="8"/>
        <v>-3.9709000000000619E-5</v>
      </c>
      <c r="AR60" s="42" t="str">
        <f t="shared" si="11"/>
        <v/>
      </c>
      <c r="AS60" s="42" t="str">
        <f t="shared" si="9"/>
        <v/>
      </c>
      <c r="AT60" s="42" t="str">
        <f t="shared" si="10"/>
        <v/>
      </c>
      <c r="AX60" s="12"/>
      <c r="AZ60" s="12"/>
    </row>
    <row r="61" spans="2:52" ht="12.75" customHeight="1" x14ac:dyDescent="0.15">
      <c r="B61" s="290"/>
      <c r="C61" s="29" t="s">
        <v>38</v>
      </c>
      <c r="D61" s="187"/>
      <c r="E61" s="58"/>
      <c r="F61" s="188">
        <v>42.2239</v>
      </c>
      <c r="G61" s="188">
        <v>45.265149000000001</v>
      </c>
      <c r="H61" s="188">
        <v>0.99441093999999997</v>
      </c>
      <c r="I61" s="64">
        <v>0.99674673000000003</v>
      </c>
      <c r="J61" s="64">
        <v>5.175832E-3</v>
      </c>
      <c r="K61" s="189"/>
      <c r="L61" s="259"/>
      <c r="M61" s="259"/>
      <c r="N61" s="58"/>
      <c r="O61" s="30"/>
      <c r="P61" s="58"/>
      <c r="Q61" s="30"/>
      <c r="R61" s="134"/>
      <c r="S61" s="206"/>
      <c r="T61" s="290"/>
      <c r="U61" s="29" t="s">
        <v>38</v>
      </c>
      <c r="V61" s="187"/>
      <c r="W61" s="58"/>
      <c r="X61" s="188">
        <v>42.232402</v>
      </c>
      <c r="Y61" s="188">
        <v>45.263187000000002</v>
      </c>
      <c r="Z61" s="188">
        <v>0.99441098999999999</v>
      </c>
      <c r="AA61" s="64">
        <v>0.99673922999999998</v>
      </c>
      <c r="AB61" s="64">
        <v>5.1400726999999997E-3</v>
      </c>
      <c r="AC61" s="189"/>
      <c r="AD61" s="259"/>
      <c r="AE61" s="259"/>
      <c r="AF61" s="58"/>
      <c r="AG61" s="30"/>
      <c r="AH61" s="58"/>
      <c r="AI61" s="30"/>
      <c r="AJ61" s="134"/>
      <c r="AK61" s="208"/>
      <c r="AL61" s="290"/>
      <c r="AM61" s="88">
        <f t="shared" si="4"/>
        <v>8.5020000000000095E-3</v>
      </c>
      <c r="AN61" s="123">
        <f t="shared" si="5"/>
        <v>-1.9619999999989091E-3</v>
      </c>
      <c r="AO61" s="123">
        <f t="shared" si="6"/>
        <v>5.0000000029193359E-8</v>
      </c>
      <c r="AP61" s="123">
        <f t="shared" si="7"/>
        <v>-7.500000000049134E-6</v>
      </c>
      <c r="AQ61" s="89">
        <f t="shared" si="8"/>
        <v>-3.5759300000000327E-5</v>
      </c>
      <c r="AR61" s="42" t="str">
        <f t="shared" si="11"/>
        <v/>
      </c>
      <c r="AS61" s="42" t="str">
        <f t="shared" si="9"/>
        <v/>
      </c>
      <c r="AT61" s="42" t="str">
        <f t="shared" si="10"/>
        <v/>
      </c>
      <c r="AX61" s="12"/>
      <c r="AZ61" s="12"/>
    </row>
    <row r="62" spans="2:52" ht="13.5" customHeight="1" thickBot="1" x14ac:dyDescent="0.2">
      <c r="B62" s="290"/>
      <c r="C62" s="29"/>
      <c r="D62" s="187"/>
      <c r="E62" s="58"/>
      <c r="F62" s="190"/>
      <c r="G62" s="190"/>
      <c r="H62" s="190"/>
      <c r="I62" s="58"/>
      <c r="J62" s="58"/>
      <c r="K62" s="189"/>
      <c r="L62" s="259"/>
      <c r="M62" s="259"/>
      <c r="N62" s="58"/>
      <c r="O62" s="30"/>
      <c r="P62" s="58"/>
      <c r="Q62" s="30"/>
      <c r="R62" s="185"/>
      <c r="S62" s="206"/>
      <c r="T62" s="290"/>
      <c r="U62" s="29"/>
      <c r="V62" s="187"/>
      <c r="W62" s="58"/>
      <c r="X62" s="190"/>
      <c r="Y62" s="190"/>
      <c r="Z62" s="190"/>
      <c r="AA62" s="58"/>
      <c r="AB62" s="58"/>
      <c r="AC62" s="189"/>
      <c r="AD62" s="259"/>
      <c r="AE62" s="259"/>
      <c r="AF62" s="58"/>
      <c r="AG62" s="30"/>
      <c r="AH62" s="58"/>
      <c r="AI62" s="30"/>
      <c r="AJ62" s="185"/>
      <c r="AK62" s="208"/>
      <c r="AL62" s="290"/>
      <c r="AM62" s="124" t="str">
        <f t="shared" si="4"/>
        <v/>
      </c>
      <c r="AN62" s="125" t="str">
        <f t="shared" si="5"/>
        <v/>
      </c>
      <c r="AO62" s="125" t="str">
        <f t="shared" si="6"/>
        <v/>
      </c>
      <c r="AP62" s="125" t="str">
        <f t="shared" si="7"/>
        <v/>
      </c>
      <c r="AQ62" s="126" t="str">
        <f t="shared" si="8"/>
        <v/>
      </c>
      <c r="AR62" s="42" t="str">
        <f t="shared" si="11"/>
        <v/>
      </c>
      <c r="AS62" s="42" t="str">
        <f t="shared" si="9"/>
        <v/>
      </c>
      <c r="AT62" s="42" t="str">
        <f t="shared" si="10"/>
        <v/>
      </c>
      <c r="AX62" s="12"/>
      <c r="AZ62" s="12"/>
    </row>
    <row r="63" spans="2:52" x14ac:dyDescent="0.15">
      <c r="B63" s="292" t="s">
        <v>78</v>
      </c>
      <c r="C63" s="27" t="s">
        <v>34</v>
      </c>
      <c r="D63" s="41"/>
      <c r="E63" s="57"/>
      <c r="F63" s="98">
        <v>28.232365999999999</v>
      </c>
      <c r="G63" s="98">
        <v>32.375602999999998</v>
      </c>
      <c r="H63" s="98">
        <v>0.92941684999999996</v>
      </c>
      <c r="I63" s="62">
        <v>0.96270370999999999</v>
      </c>
      <c r="J63" s="62">
        <v>6.652247E-2</v>
      </c>
      <c r="K63" s="63"/>
      <c r="L63" s="258"/>
      <c r="M63" s="258"/>
      <c r="N63" s="57"/>
      <c r="O63" s="28"/>
      <c r="P63" s="57"/>
      <c r="Q63" s="28"/>
      <c r="R63" s="133"/>
      <c r="S63" s="206"/>
      <c r="T63" s="292" t="s">
        <v>78</v>
      </c>
      <c r="U63" s="27" t="s">
        <v>34</v>
      </c>
      <c r="V63" s="41"/>
      <c r="W63" s="57"/>
      <c r="X63" s="98">
        <v>28.263973</v>
      </c>
      <c r="Y63" s="98">
        <v>32.396293999999997</v>
      </c>
      <c r="Z63" s="98">
        <v>0.92943752999999996</v>
      </c>
      <c r="AA63" s="62">
        <v>0.96284433000000003</v>
      </c>
      <c r="AB63" s="62">
        <v>6.6211930000000002E-2</v>
      </c>
      <c r="AC63" s="63"/>
      <c r="AD63" s="258"/>
      <c r="AE63" s="258"/>
      <c r="AF63" s="57"/>
      <c r="AG63" s="28"/>
      <c r="AH63" s="57"/>
      <c r="AI63" s="28"/>
      <c r="AJ63" s="133"/>
      <c r="AK63" s="208"/>
      <c r="AL63" s="292" t="s">
        <v>78</v>
      </c>
      <c r="AM63" s="121">
        <f t="shared" si="4"/>
        <v>3.1607000000001051E-2</v>
      </c>
      <c r="AN63" s="97">
        <f t="shared" si="5"/>
        <v>2.0690999999999349E-2</v>
      </c>
      <c r="AO63" s="97">
        <f t="shared" si="6"/>
        <v>2.0679999999995147E-5</v>
      </c>
      <c r="AP63" s="97">
        <f t="shared" si="7"/>
        <v>1.4062000000003572E-4</v>
      </c>
      <c r="AQ63" s="122">
        <f t="shared" si="8"/>
        <v>-3.1053999999999804E-4</v>
      </c>
      <c r="AR63" s="42" t="str">
        <f t="shared" si="11"/>
        <v/>
      </c>
      <c r="AS63" s="42" t="str">
        <f t="shared" si="9"/>
        <v/>
      </c>
      <c r="AT63" s="42" t="str">
        <f t="shared" si="10"/>
        <v/>
      </c>
      <c r="AX63" s="12"/>
      <c r="AZ63" s="12"/>
    </row>
    <row r="64" spans="2:52" ht="12.75" customHeight="1" x14ac:dyDescent="0.15">
      <c r="B64" s="290"/>
      <c r="C64" s="29" t="s">
        <v>35</v>
      </c>
      <c r="D64" s="187"/>
      <c r="E64" s="58"/>
      <c r="F64" s="188">
        <v>33.542152000000002</v>
      </c>
      <c r="G64" s="188">
        <v>37.100504999999998</v>
      </c>
      <c r="H64" s="188">
        <v>0.97267479000000001</v>
      </c>
      <c r="I64" s="64">
        <v>0.98453208999999997</v>
      </c>
      <c r="J64" s="64">
        <v>2.5263496E-2</v>
      </c>
      <c r="K64" s="189"/>
      <c r="L64" s="259"/>
      <c r="M64" s="259"/>
      <c r="N64" s="58"/>
      <c r="O64" s="30"/>
      <c r="P64" s="58"/>
      <c r="Q64" s="30"/>
      <c r="R64" s="134"/>
      <c r="S64" s="206"/>
      <c r="T64" s="290"/>
      <c r="U64" s="29" t="s">
        <v>35</v>
      </c>
      <c r="V64" s="187"/>
      <c r="W64" s="58"/>
      <c r="X64" s="188">
        <v>33.589995999999999</v>
      </c>
      <c r="Y64" s="188">
        <v>37.149597999999997</v>
      </c>
      <c r="Z64" s="188">
        <v>0.97276035000000005</v>
      </c>
      <c r="AA64" s="64">
        <v>0.98457214000000004</v>
      </c>
      <c r="AB64" s="64">
        <v>2.5055028E-2</v>
      </c>
      <c r="AC64" s="189"/>
      <c r="AD64" s="259"/>
      <c r="AE64" s="259"/>
      <c r="AF64" s="58"/>
      <c r="AG64" s="30"/>
      <c r="AH64" s="58"/>
      <c r="AI64" s="30"/>
      <c r="AJ64" s="134"/>
      <c r="AK64" s="208"/>
      <c r="AL64" s="290"/>
      <c r="AM64" s="88">
        <f t="shared" si="4"/>
        <v>4.7843999999997777E-2</v>
      </c>
      <c r="AN64" s="123">
        <f t="shared" si="5"/>
        <v>4.9092999999999165E-2</v>
      </c>
      <c r="AO64" s="123">
        <f t="shared" si="6"/>
        <v>8.5560000000040048E-5</v>
      </c>
      <c r="AP64" s="123">
        <f t="shared" si="7"/>
        <v>4.0050000000069197E-5</v>
      </c>
      <c r="AQ64" s="89">
        <f t="shared" si="8"/>
        <v>-2.0846799999999985E-4</v>
      </c>
      <c r="AR64" s="42" t="str">
        <f t="shared" si="11"/>
        <v/>
      </c>
      <c r="AS64" s="42" t="str">
        <f t="shared" si="9"/>
        <v/>
      </c>
      <c r="AT64" s="42" t="str">
        <f t="shared" si="10"/>
        <v/>
      </c>
      <c r="AX64" s="12"/>
      <c r="AZ64" s="12"/>
    </row>
    <row r="65" spans="2:52" ht="12.75" customHeight="1" x14ac:dyDescent="0.15">
      <c r="B65" s="290"/>
      <c r="C65" s="29" t="s">
        <v>36</v>
      </c>
      <c r="D65" s="187"/>
      <c r="E65" s="58"/>
      <c r="F65" s="188">
        <v>38.756616000000001</v>
      </c>
      <c r="G65" s="188">
        <v>42.09084</v>
      </c>
      <c r="H65" s="188">
        <v>0.98942715999999997</v>
      </c>
      <c r="I65" s="64">
        <v>0.99363310000000005</v>
      </c>
      <c r="J65" s="64">
        <v>1.0497283E-2</v>
      </c>
      <c r="K65" s="189"/>
      <c r="L65" s="259"/>
      <c r="M65" s="259"/>
      <c r="N65" s="58"/>
      <c r="O65" s="30"/>
      <c r="P65" s="58"/>
      <c r="Q65" s="30"/>
      <c r="R65" s="134"/>
      <c r="S65" s="206"/>
      <c r="T65" s="290"/>
      <c r="U65" s="29" t="s">
        <v>36</v>
      </c>
      <c r="V65" s="187"/>
      <c r="W65" s="58"/>
      <c r="X65" s="188">
        <v>38.810001</v>
      </c>
      <c r="Y65" s="188">
        <v>42.134185000000002</v>
      </c>
      <c r="Z65" s="188">
        <v>0.98943724</v>
      </c>
      <c r="AA65" s="64">
        <v>0.99365583000000002</v>
      </c>
      <c r="AB65" s="64">
        <v>1.0514244000000001E-2</v>
      </c>
      <c r="AC65" s="189"/>
      <c r="AD65" s="259"/>
      <c r="AE65" s="259"/>
      <c r="AF65" s="58"/>
      <c r="AG65" s="30"/>
      <c r="AH65" s="58"/>
      <c r="AI65" s="30"/>
      <c r="AJ65" s="134"/>
      <c r="AK65" s="208"/>
      <c r="AL65" s="290"/>
      <c r="AM65" s="88">
        <f t="shared" si="4"/>
        <v>5.3384999999998684E-2</v>
      </c>
      <c r="AN65" s="123">
        <f t="shared" si="5"/>
        <v>4.3345000000002187E-2</v>
      </c>
      <c r="AO65" s="123">
        <f t="shared" si="6"/>
        <v>1.0080000000023404E-5</v>
      </c>
      <c r="AP65" s="123">
        <f t="shared" si="7"/>
        <v>2.2729999999970829E-5</v>
      </c>
      <c r="AQ65" s="89">
        <f t="shared" si="8"/>
        <v>1.69610000000011E-5</v>
      </c>
      <c r="AR65" s="42" t="str">
        <f t="shared" si="11"/>
        <v/>
      </c>
      <c r="AS65" s="42" t="str">
        <f t="shared" ref="AS65:AS87" si="12">IF(OR(AD65="",L65=""),"",AD65-L65)</f>
        <v/>
      </c>
      <c r="AT65" s="42" t="str">
        <f t="shared" ref="AT65:AT87" si="13">IF(OR(AE65="",M65=""),"",AE65-M65)</f>
        <v/>
      </c>
      <c r="AX65" s="12"/>
      <c r="AZ65" s="12"/>
    </row>
    <row r="66" spans="2:52" ht="12.75" customHeight="1" x14ac:dyDescent="0.15">
      <c r="B66" s="290"/>
      <c r="C66" s="29" t="s">
        <v>38</v>
      </c>
      <c r="D66" s="187"/>
      <c r="E66" s="58"/>
      <c r="F66" s="188">
        <v>42.140248999999997</v>
      </c>
      <c r="G66" s="188">
        <v>45.214036999999998</v>
      </c>
      <c r="H66" s="188">
        <v>0.99427547000000005</v>
      </c>
      <c r="I66" s="64">
        <v>0.99676319999999996</v>
      </c>
      <c r="J66" s="64">
        <v>4.8202719999999996E-3</v>
      </c>
      <c r="K66" s="189"/>
      <c r="L66" s="259"/>
      <c r="M66" s="259"/>
      <c r="N66" s="58"/>
      <c r="O66" s="30"/>
      <c r="P66" s="58"/>
      <c r="Q66" s="30"/>
      <c r="R66" s="134"/>
      <c r="S66" s="206"/>
      <c r="T66" s="290"/>
      <c r="U66" s="29" t="s">
        <v>38</v>
      </c>
      <c r="V66" s="187"/>
      <c r="W66" s="58"/>
      <c r="X66" s="188">
        <v>42.135289</v>
      </c>
      <c r="Y66" s="188">
        <v>45.221936999999997</v>
      </c>
      <c r="Z66" s="188">
        <v>0.99426386</v>
      </c>
      <c r="AA66" s="64">
        <v>0.99677110000000002</v>
      </c>
      <c r="AB66" s="64">
        <v>4.7943465999999999E-3</v>
      </c>
      <c r="AC66" s="189"/>
      <c r="AD66" s="259"/>
      <c r="AE66" s="259"/>
      <c r="AF66" s="58"/>
      <c r="AG66" s="30"/>
      <c r="AH66" s="58"/>
      <c r="AI66" s="30"/>
      <c r="AJ66" s="134"/>
      <c r="AK66" s="208"/>
      <c r="AL66" s="290"/>
      <c r="AM66" s="88">
        <f t="shared" si="4"/>
        <v>-4.9599999999969668E-3</v>
      </c>
      <c r="AN66" s="123">
        <f t="shared" si="5"/>
        <v>7.899999999999352E-3</v>
      </c>
      <c r="AO66" s="123">
        <f t="shared" si="6"/>
        <v>-1.1610000000050746E-5</v>
      </c>
      <c r="AP66" s="123">
        <f t="shared" si="7"/>
        <v>7.9000000000606363E-6</v>
      </c>
      <c r="AQ66" s="89">
        <f t="shared" si="8"/>
        <v>-2.5925399999999696E-5</v>
      </c>
      <c r="AR66" s="42" t="str">
        <f t="shared" si="11"/>
        <v/>
      </c>
      <c r="AS66" s="42" t="str">
        <f t="shared" si="12"/>
        <v/>
      </c>
      <c r="AT66" s="42" t="str">
        <f t="shared" si="13"/>
        <v/>
      </c>
      <c r="AX66" s="12"/>
      <c r="AZ66" s="12"/>
    </row>
    <row r="67" spans="2:52" ht="13.5" customHeight="1" thickBot="1" x14ac:dyDescent="0.2">
      <c r="B67" s="290"/>
      <c r="C67" s="29"/>
      <c r="D67" s="187"/>
      <c r="E67" s="58"/>
      <c r="F67" s="190"/>
      <c r="G67" s="190"/>
      <c r="H67" s="190"/>
      <c r="I67" s="58"/>
      <c r="J67" s="58"/>
      <c r="K67" s="189"/>
      <c r="L67" s="259"/>
      <c r="M67" s="259"/>
      <c r="N67" s="58"/>
      <c r="O67" s="30"/>
      <c r="P67" s="58"/>
      <c r="Q67" s="30"/>
      <c r="R67" s="185"/>
      <c r="S67" s="206"/>
      <c r="T67" s="290"/>
      <c r="U67" s="29"/>
      <c r="V67" s="187"/>
      <c r="W67" s="58"/>
      <c r="X67" s="190"/>
      <c r="Y67" s="190"/>
      <c r="Z67" s="190"/>
      <c r="AA67" s="58"/>
      <c r="AB67" s="58"/>
      <c r="AC67" s="189"/>
      <c r="AD67" s="259"/>
      <c r="AE67" s="259"/>
      <c r="AF67" s="58"/>
      <c r="AG67" s="30"/>
      <c r="AH67" s="58"/>
      <c r="AI67" s="30"/>
      <c r="AJ67" s="185"/>
      <c r="AK67" s="208"/>
      <c r="AL67" s="290"/>
      <c r="AM67" s="124" t="str">
        <f t="shared" si="4"/>
        <v/>
      </c>
      <c r="AN67" s="125" t="str">
        <f t="shared" si="5"/>
        <v/>
      </c>
      <c r="AO67" s="125" t="str">
        <f t="shared" si="6"/>
        <v/>
      </c>
      <c r="AP67" s="125" t="str">
        <f t="shared" si="7"/>
        <v/>
      </c>
      <c r="AQ67" s="126" t="str">
        <f t="shared" si="8"/>
        <v/>
      </c>
      <c r="AR67" s="42" t="str">
        <f t="shared" si="11"/>
        <v/>
      </c>
      <c r="AS67" s="42" t="str">
        <f t="shared" si="12"/>
        <v/>
      </c>
      <c r="AT67" s="42" t="str">
        <f t="shared" si="13"/>
        <v/>
      </c>
      <c r="AX67" s="12"/>
      <c r="AZ67" s="12"/>
    </row>
    <row r="68" spans="2:52" x14ac:dyDescent="0.15">
      <c r="B68" s="292" t="s">
        <v>79</v>
      </c>
      <c r="C68" s="27" t="s">
        <v>34</v>
      </c>
      <c r="D68" s="41"/>
      <c r="E68" s="57"/>
      <c r="F68" s="98">
        <v>28.916764000000001</v>
      </c>
      <c r="G68" s="98">
        <v>32.808428999999997</v>
      </c>
      <c r="H68" s="98">
        <v>0.93164639999999999</v>
      </c>
      <c r="I68" s="62">
        <v>0.96455981000000002</v>
      </c>
      <c r="J68" s="62">
        <v>6.2431970000000003E-2</v>
      </c>
      <c r="K68" s="63"/>
      <c r="L68" s="258"/>
      <c r="M68" s="258"/>
      <c r="N68" s="57"/>
      <c r="O68" s="28"/>
      <c r="P68" s="57"/>
      <c r="Q68" s="28"/>
      <c r="R68" s="133"/>
      <c r="S68" s="206"/>
      <c r="T68" s="292" t="s">
        <v>79</v>
      </c>
      <c r="U68" s="27" t="s">
        <v>34</v>
      </c>
      <c r="V68" s="41"/>
      <c r="W68" s="57"/>
      <c r="X68" s="98">
        <v>28.960391000000001</v>
      </c>
      <c r="Y68" s="98">
        <v>32.846736999999997</v>
      </c>
      <c r="Z68" s="98">
        <v>0.93181639000000005</v>
      </c>
      <c r="AA68" s="62">
        <v>0.96463902999999995</v>
      </c>
      <c r="AB68" s="62">
        <v>6.2821000000000002E-2</v>
      </c>
      <c r="AC68" s="63"/>
      <c r="AD68" s="258"/>
      <c r="AE68" s="258"/>
      <c r="AF68" s="57"/>
      <c r="AG68" s="28"/>
      <c r="AH68" s="57"/>
      <c r="AI68" s="28"/>
      <c r="AJ68" s="133"/>
      <c r="AK68" s="208"/>
      <c r="AL68" s="292" t="s">
        <v>79</v>
      </c>
      <c r="AM68" s="121">
        <f t="shared" si="4"/>
        <v>4.3627000000000749E-2</v>
      </c>
      <c r="AN68" s="97">
        <f t="shared" si="5"/>
        <v>3.8308000000000675E-2</v>
      </c>
      <c r="AO68" s="97">
        <f t="shared" si="6"/>
        <v>1.6999000000006426E-4</v>
      </c>
      <c r="AP68" s="97">
        <f t="shared" si="7"/>
        <v>7.9219999999935453E-5</v>
      </c>
      <c r="AQ68" s="122">
        <f t="shared" si="8"/>
        <v>3.8902999999999854E-4</v>
      </c>
      <c r="AR68" s="42" t="str">
        <f t="shared" si="11"/>
        <v/>
      </c>
      <c r="AS68" s="42" t="str">
        <f t="shared" si="12"/>
        <v/>
      </c>
      <c r="AT68" s="42" t="str">
        <f t="shared" si="13"/>
        <v/>
      </c>
      <c r="AX68" s="12"/>
      <c r="AZ68" s="12"/>
    </row>
    <row r="69" spans="2:52" ht="12.75" customHeight="1" x14ac:dyDescent="0.15">
      <c r="B69" s="290"/>
      <c r="C69" s="29" t="s">
        <v>35</v>
      </c>
      <c r="D69" s="187"/>
      <c r="E69" s="58"/>
      <c r="F69" s="188">
        <v>33.866686999999999</v>
      </c>
      <c r="G69" s="188">
        <v>37.267569000000002</v>
      </c>
      <c r="H69" s="188">
        <v>0.96991519999999998</v>
      </c>
      <c r="I69" s="64">
        <v>0.98301256000000004</v>
      </c>
      <c r="J69" s="64">
        <v>2.8470563000000001E-2</v>
      </c>
      <c r="K69" s="189"/>
      <c r="L69" s="259"/>
      <c r="M69" s="259"/>
      <c r="N69" s="58"/>
      <c r="O69" s="30"/>
      <c r="P69" s="58"/>
      <c r="Q69" s="30"/>
      <c r="R69" s="134"/>
      <c r="S69" s="206"/>
      <c r="T69" s="290"/>
      <c r="U69" s="29" t="s">
        <v>35</v>
      </c>
      <c r="V69" s="187"/>
      <c r="W69" s="58"/>
      <c r="X69" s="188">
        <v>33.905566</v>
      </c>
      <c r="Y69" s="188">
        <v>37.308630000000001</v>
      </c>
      <c r="Z69" s="188">
        <v>0.96980708999999998</v>
      </c>
      <c r="AA69" s="64">
        <v>0.98306892000000001</v>
      </c>
      <c r="AB69" s="64">
        <v>2.8576753999999999E-2</v>
      </c>
      <c r="AC69" s="189"/>
      <c r="AD69" s="259"/>
      <c r="AE69" s="259"/>
      <c r="AF69" s="58"/>
      <c r="AG69" s="30"/>
      <c r="AH69" s="58"/>
      <c r="AI69" s="30"/>
      <c r="AJ69" s="134"/>
      <c r="AK69" s="208"/>
      <c r="AL69" s="290"/>
      <c r="AM69" s="88">
        <f t="shared" si="4"/>
        <v>3.887900000000144E-2</v>
      </c>
      <c r="AN69" s="123">
        <f t="shared" si="5"/>
        <v>4.1060999999999126E-2</v>
      </c>
      <c r="AO69" s="123">
        <f t="shared" si="6"/>
        <v>-1.081099999999946E-4</v>
      </c>
      <c r="AP69" s="123">
        <f t="shared" si="7"/>
        <v>5.6359999999977539E-5</v>
      </c>
      <c r="AQ69" s="89">
        <f t="shared" si="8"/>
        <v>1.0619099999999854E-4</v>
      </c>
      <c r="AR69" s="42" t="str">
        <f t="shared" si="11"/>
        <v/>
      </c>
      <c r="AS69" s="42" t="str">
        <f t="shared" si="12"/>
        <v/>
      </c>
      <c r="AT69" s="42" t="str">
        <f t="shared" si="13"/>
        <v/>
      </c>
      <c r="AX69" s="12"/>
      <c r="AZ69" s="12"/>
    </row>
    <row r="70" spans="2:52" ht="12.75" customHeight="1" x14ac:dyDescent="0.15">
      <c r="B70" s="290"/>
      <c r="C70" s="29" t="s">
        <v>36</v>
      </c>
      <c r="D70" s="187"/>
      <c r="E70" s="58"/>
      <c r="F70" s="188">
        <v>38.83822</v>
      </c>
      <c r="G70" s="188">
        <v>42.083426000000003</v>
      </c>
      <c r="H70" s="188">
        <v>0.98842949000000002</v>
      </c>
      <c r="I70" s="64">
        <v>0.99288799000000005</v>
      </c>
      <c r="J70" s="64">
        <v>1.1503490999999999E-2</v>
      </c>
      <c r="K70" s="189"/>
      <c r="L70" s="259"/>
      <c r="M70" s="259"/>
      <c r="N70" s="58"/>
      <c r="O70" s="30"/>
      <c r="P70" s="58"/>
      <c r="Q70" s="30"/>
      <c r="R70" s="134"/>
      <c r="S70" s="206"/>
      <c r="T70" s="290"/>
      <c r="U70" s="29" t="s">
        <v>36</v>
      </c>
      <c r="V70" s="187"/>
      <c r="W70" s="58"/>
      <c r="X70" s="188">
        <v>38.879120999999998</v>
      </c>
      <c r="Y70" s="188">
        <v>42.125244000000002</v>
      </c>
      <c r="Z70" s="188">
        <v>0.98845517999999999</v>
      </c>
      <c r="AA70" s="64">
        <v>0.99294146999999999</v>
      </c>
      <c r="AB70" s="64">
        <v>1.14172995E-2</v>
      </c>
      <c r="AC70" s="189"/>
      <c r="AD70" s="259"/>
      <c r="AE70" s="259"/>
      <c r="AF70" s="58"/>
      <c r="AG70" s="30"/>
      <c r="AH70" s="58"/>
      <c r="AI70" s="30"/>
      <c r="AJ70" s="134"/>
      <c r="AK70" s="208"/>
      <c r="AL70" s="290"/>
      <c r="AM70" s="88">
        <f t="shared" si="4"/>
        <v>4.0900999999998078E-2</v>
      </c>
      <c r="AN70" s="123">
        <f t="shared" si="5"/>
        <v>4.1817999999999245E-2</v>
      </c>
      <c r="AO70" s="123">
        <f t="shared" si="6"/>
        <v>2.5689999999967128E-5</v>
      </c>
      <c r="AP70" s="123">
        <f t="shared" si="7"/>
        <v>5.3479999999939132E-5</v>
      </c>
      <c r="AQ70" s="89">
        <f t="shared" si="8"/>
        <v>-8.6191499999999088E-5</v>
      </c>
      <c r="AR70" s="42" t="str">
        <f t="shared" si="11"/>
        <v/>
      </c>
      <c r="AS70" s="42" t="str">
        <f t="shared" si="12"/>
        <v/>
      </c>
      <c r="AT70" s="42" t="str">
        <f t="shared" si="13"/>
        <v/>
      </c>
      <c r="AX70" s="12"/>
      <c r="AZ70" s="12"/>
    </row>
    <row r="71" spans="2:52" ht="12.75" customHeight="1" x14ac:dyDescent="0.15">
      <c r="B71" s="290"/>
      <c r="C71" s="29" t="s">
        <v>38</v>
      </c>
      <c r="D71" s="187"/>
      <c r="E71" s="58"/>
      <c r="F71" s="188">
        <v>42.295439999999999</v>
      </c>
      <c r="G71" s="188">
        <v>45.284951999999997</v>
      </c>
      <c r="H71" s="188">
        <v>0.99417566000000002</v>
      </c>
      <c r="I71" s="64">
        <v>0.99653831000000004</v>
      </c>
      <c r="J71" s="64">
        <v>4.9713559999999997E-3</v>
      </c>
      <c r="K71" s="189"/>
      <c r="L71" s="259"/>
      <c r="M71" s="259"/>
      <c r="N71" s="58"/>
      <c r="O71" s="30"/>
      <c r="P71" s="58"/>
      <c r="Q71" s="30"/>
      <c r="R71" s="134"/>
      <c r="S71" s="206"/>
      <c r="T71" s="290"/>
      <c r="U71" s="29" t="s">
        <v>38</v>
      </c>
      <c r="V71" s="187"/>
      <c r="W71" s="58"/>
      <c r="X71" s="188">
        <v>42.295057999999997</v>
      </c>
      <c r="Y71" s="188">
        <v>45.277642</v>
      </c>
      <c r="Z71" s="188">
        <v>0.99418236999999998</v>
      </c>
      <c r="AA71" s="64">
        <v>0.99652532000000005</v>
      </c>
      <c r="AB71" s="64">
        <v>4.9859993000000002E-3</v>
      </c>
      <c r="AC71" s="189"/>
      <c r="AD71" s="259"/>
      <c r="AE71" s="259"/>
      <c r="AF71" s="58"/>
      <c r="AG71" s="30"/>
      <c r="AH71" s="58"/>
      <c r="AI71" s="30"/>
      <c r="AJ71" s="134"/>
      <c r="AK71" s="208"/>
      <c r="AL71" s="290"/>
      <c r="AM71" s="88">
        <f t="shared" si="4"/>
        <v>-3.8200000000188084E-4</v>
      </c>
      <c r="AN71" s="123">
        <f t="shared" si="5"/>
        <v>-7.309999999996819E-3</v>
      </c>
      <c r="AO71" s="123">
        <f t="shared" si="6"/>
        <v>6.7099999999653548E-6</v>
      </c>
      <c r="AP71" s="123">
        <f t="shared" si="7"/>
        <v>-1.2989999999990509E-5</v>
      </c>
      <c r="AQ71" s="89">
        <f t="shared" si="8"/>
        <v>1.4643300000000484E-5</v>
      </c>
      <c r="AR71" s="42" t="str">
        <f t="shared" si="11"/>
        <v/>
      </c>
      <c r="AS71" s="42" t="str">
        <f t="shared" si="12"/>
        <v/>
      </c>
      <c r="AT71" s="42" t="str">
        <f t="shared" si="13"/>
        <v/>
      </c>
      <c r="AX71" s="12"/>
      <c r="AZ71" s="12"/>
    </row>
    <row r="72" spans="2:52" ht="13.5" customHeight="1" thickBot="1" x14ac:dyDescent="0.2">
      <c r="B72" s="290"/>
      <c r="C72" s="29"/>
      <c r="D72" s="187"/>
      <c r="E72" s="58"/>
      <c r="F72" s="190"/>
      <c r="G72" s="190"/>
      <c r="H72" s="190"/>
      <c r="I72" s="58"/>
      <c r="J72" s="58"/>
      <c r="K72" s="189"/>
      <c r="L72" s="259"/>
      <c r="M72" s="259"/>
      <c r="N72" s="58"/>
      <c r="O72" s="30"/>
      <c r="P72" s="58"/>
      <c r="Q72" s="30"/>
      <c r="R72" s="185"/>
      <c r="S72" s="206"/>
      <c r="T72" s="290"/>
      <c r="U72" s="29"/>
      <c r="V72" s="187"/>
      <c r="W72" s="58"/>
      <c r="X72" s="190"/>
      <c r="Y72" s="190"/>
      <c r="Z72" s="190"/>
      <c r="AA72" s="58"/>
      <c r="AB72" s="58"/>
      <c r="AC72" s="189"/>
      <c r="AD72" s="259"/>
      <c r="AE72" s="259"/>
      <c r="AF72" s="58"/>
      <c r="AG72" s="30"/>
      <c r="AH72" s="58"/>
      <c r="AI72" s="30"/>
      <c r="AJ72" s="185"/>
      <c r="AK72" s="208"/>
      <c r="AL72" s="290"/>
      <c r="AM72" s="124" t="str">
        <f t="shared" si="4"/>
        <v/>
      </c>
      <c r="AN72" s="125" t="str">
        <f t="shared" si="5"/>
        <v/>
      </c>
      <c r="AO72" s="125" t="str">
        <f t="shared" si="6"/>
        <v/>
      </c>
      <c r="AP72" s="125" t="str">
        <f t="shared" si="7"/>
        <v/>
      </c>
      <c r="AQ72" s="126" t="str">
        <f t="shared" si="8"/>
        <v/>
      </c>
      <c r="AR72" s="42" t="str">
        <f t="shared" si="11"/>
        <v/>
      </c>
      <c r="AS72" s="42" t="str">
        <f t="shared" si="12"/>
        <v/>
      </c>
      <c r="AT72" s="42" t="str">
        <f t="shared" si="13"/>
        <v/>
      </c>
      <c r="AX72" s="12"/>
      <c r="AZ72" s="12"/>
    </row>
    <row r="73" spans="2:52" x14ac:dyDescent="0.15">
      <c r="B73" s="292" t="s">
        <v>80</v>
      </c>
      <c r="C73" s="27" t="s">
        <v>34</v>
      </c>
      <c r="D73" s="41"/>
      <c r="E73" s="57"/>
      <c r="F73" s="98">
        <v>29.109217000000001</v>
      </c>
      <c r="G73" s="98">
        <v>33.322284000000003</v>
      </c>
      <c r="H73" s="98">
        <v>0.94460628999999996</v>
      </c>
      <c r="I73" s="62">
        <v>0.96797204999999997</v>
      </c>
      <c r="J73" s="62">
        <v>6.6240199999999999E-2</v>
      </c>
      <c r="K73" s="63"/>
      <c r="L73" s="258"/>
      <c r="M73" s="258"/>
      <c r="N73" s="57"/>
      <c r="O73" s="28"/>
      <c r="P73" s="57"/>
      <c r="Q73" s="28"/>
      <c r="R73" s="133"/>
      <c r="S73" s="206"/>
      <c r="T73" s="292" t="s">
        <v>80</v>
      </c>
      <c r="U73" s="27" t="s">
        <v>34</v>
      </c>
      <c r="V73" s="41"/>
      <c r="W73" s="57"/>
      <c r="X73" s="98">
        <v>29.081965</v>
      </c>
      <c r="Y73" s="98">
        <v>33.314754000000001</v>
      </c>
      <c r="Z73" s="98">
        <v>0.94441786000000005</v>
      </c>
      <c r="AA73" s="62">
        <v>0.96764443</v>
      </c>
      <c r="AB73" s="62">
        <v>6.6312869999999996E-2</v>
      </c>
      <c r="AC73" s="63"/>
      <c r="AD73" s="258"/>
      <c r="AE73" s="258"/>
      <c r="AF73" s="57"/>
      <c r="AG73" s="28"/>
      <c r="AH73" s="57"/>
      <c r="AI73" s="28"/>
      <c r="AJ73" s="133"/>
      <c r="AK73" s="208"/>
      <c r="AL73" s="292" t="s">
        <v>80</v>
      </c>
      <c r="AM73" s="121">
        <f t="shared" si="4"/>
        <v>-2.725200000000072E-2</v>
      </c>
      <c r="AN73" s="97">
        <f t="shared" si="5"/>
        <v>-7.5300000000027012E-3</v>
      </c>
      <c r="AO73" s="97">
        <f t="shared" si="6"/>
        <v>-1.8842999999990617E-4</v>
      </c>
      <c r="AP73" s="97">
        <f t="shared" si="7"/>
        <v>-3.2761999999997293E-4</v>
      </c>
      <c r="AQ73" s="122">
        <f t="shared" si="8"/>
        <v>7.2669999999996904E-5</v>
      </c>
      <c r="AR73" s="42" t="str">
        <f t="shared" si="11"/>
        <v/>
      </c>
      <c r="AS73" s="42" t="str">
        <f t="shared" si="12"/>
        <v/>
      </c>
      <c r="AT73" s="42" t="str">
        <f t="shared" si="13"/>
        <v/>
      </c>
      <c r="AX73" s="12"/>
      <c r="AZ73" s="12"/>
    </row>
    <row r="74" spans="2:52" ht="12.75" customHeight="1" x14ac:dyDescent="0.15">
      <c r="B74" s="290"/>
      <c r="C74" s="29" t="s">
        <v>35</v>
      </c>
      <c r="D74" s="187"/>
      <c r="E74" s="58"/>
      <c r="F74" s="188">
        <v>33.373078999999997</v>
      </c>
      <c r="G74" s="188">
        <v>37.167011000000002</v>
      </c>
      <c r="H74" s="188">
        <v>0.97647892000000003</v>
      </c>
      <c r="I74" s="64">
        <v>0.98463244000000005</v>
      </c>
      <c r="J74" s="64">
        <v>3.0771902E-2</v>
      </c>
      <c r="K74" s="189"/>
      <c r="L74" s="259"/>
      <c r="M74" s="259"/>
      <c r="N74" s="58"/>
      <c r="O74" s="30"/>
      <c r="P74" s="58"/>
      <c r="Q74" s="30"/>
      <c r="R74" s="134"/>
      <c r="S74" s="206"/>
      <c r="T74" s="290"/>
      <c r="U74" s="29" t="s">
        <v>35</v>
      </c>
      <c r="V74" s="187"/>
      <c r="W74" s="58"/>
      <c r="X74" s="188">
        <v>33.437860999999998</v>
      </c>
      <c r="Y74" s="188">
        <v>37.211685000000003</v>
      </c>
      <c r="Z74" s="188">
        <v>0.97640254000000004</v>
      </c>
      <c r="AA74" s="64">
        <v>0.98454372999999995</v>
      </c>
      <c r="AB74" s="64">
        <v>3.0854502999999998E-2</v>
      </c>
      <c r="AC74" s="189"/>
      <c r="AD74" s="259"/>
      <c r="AE74" s="259"/>
      <c r="AF74" s="58"/>
      <c r="AG74" s="30"/>
      <c r="AH74" s="58"/>
      <c r="AI74" s="30"/>
      <c r="AJ74" s="134"/>
      <c r="AK74" s="208"/>
      <c r="AL74" s="290"/>
      <c r="AM74" s="88">
        <f t="shared" si="4"/>
        <v>6.4782000000001005E-2</v>
      </c>
      <c r="AN74" s="123">
        <f t="shared" si="5"/>
        <v>4.4674000000000547E-2</v>
      </c>
      <c r="AO74" s="123">
        <f t="shared" si="6"/>
        <v>-7.6379999999987014E-5</v>
      </c>
      <c r="AP74" s="123">
        <f t="shared" si="7"/>
        <v>-8.8710000000102873E-5</v>
      </c>
      <c r="AQ74" s="89">
        <f t="shared" si="8"/>
        <v>8.260099999999812E-5</v>
      </c>
      <c r="AR74" s="42" t="str">
        <f t="shared" si="11"/>
        <v/>
      </c>
      <c r="AS74" s="42" t="str">
        <f t="shared" si="12"/>
        <v/>
      </c>
      <c r="AT74" s="42" t="str">
        <f t="shared" si="13"/>
        <v/>
      </c>
      <c r="AX74" s="12"/>
      <c r="AZ74" s="12"/>
    </row>
    <row r="75" spans="2:52" ht="12.75" customHeight="1" x14ac:dyDescent="0.15">
      <c r="B75" s="290"/>
      <c r="C75" s="29" t="s">
        <v>36</v>
      </c>
      <c r="D75" s="187"/>
      <c r="E75" s="58"/>
      <c r="F75" s="188">
        <v>39.080530000000003</v>
      </c>
      <c r="G75" s="188">
        <v>42.383616000000004</v>
      </c>
      <c r="H75" s="188">
        <v>0.99112864000000001</v>
      </c>
      <c r="I75" s="64">
        <v>0.99415394999999995</v>
      </c>
      <c r="J75" s="64">
        <v>1.2852301E-2</v>
      </c>
      <c r="K75" s="189"/>
      <c r="L75" s="259"/>
      <c r="M75" s="259"/>
      <c r="N75" s="58"/>
      <c r="O75" s="30"/>
      <c r="P75" s="58"/>
      <c r="Q75" s="30"/>
      <c r="R75" s="134"/>
      <c r="S75" s="206"/>
      <c r="T75" s="290"/>
      <c r="U75" s="29" t="s">
        <v>36</v>
      </c>
      <c r="V75" s="187"/>
      <c r="W75" s="58"/>
      <c r="X75" s="188">
        <v>39.105679000000002</v>
      </c>
      <c r="Y75" s="188">
        <v>42.412204000000003</v>
      </c>
      <c r="Z75" s="188">
        <v>0.99114882999999998</v>
      </c>
      <c r="AA75" s="64">
        <v>0.99417957000000001</v>
      </c>
      <c r="AB75" s="64">
        <v>1.2816882E-2</v>
      </c>
      <c r="AC75" s="189"/>
      <c r="AD75" s="259"/>
      <c r="AE75" s="259"/>
      <c r="AF75" s="58"/>
      <c r="AG75" s="30"/>
      <c r="AH75" s="58"/>
      <c r="AI75" s="30"/>
      <c r="AJ75" s="134"/>
      <c r="AK75" s="208"/>
      <c r="AL75" s="290"/>
      <c r="AM75" s="88">
        <f t="shared" si="4"/>
        <v>2.5148999999998978E-2</v>
      </c>
      <c r="AN75" s="123">
        <f t="shared" si="5"/>
        <v>2.858799999999917E-2</v>
      </c>
      <c r="AO75" s="123">
        <f t="shared" si="6"/>
        <v>2.0189999999975505E-5</v>
      </c>
      <c r="AP75" s="123">
        <f t="shared" si="7"/>
        <v>2.5620000000059484E-5</v>
      </c>
      <c r="AQ75" s="89">
        <f t="shared" si="8"/>
        <v>-3.5419000000000075E-5</v>
      </c>
      <c r="AR75" s="42" t="str">
        <f t="shared" si="11"/>
        <v/>
      </c>
      <c r="AS75" s="42" t="str">
        <f t="shared" si="12"/>
        <v/>
      </c>
      <c r="AT75" s="42" t="str">
        <f t="shared" si="13"/>
        <v/>
      </c>
      <c r="AX75" s="12"/>
      <c r="AZ75" s="12"/>
    </row>
    <row r="76" spans="2:52" ht="12.75" customHeight="1" x14ac:dyDescent="0.15">
      <c r="B76" s="290"/>
      <c r="C76" s="29" t="s">
        <v>38</v>
      </c>
      <c r="D76" s="187"/>
      <c r="E76" s="58"/>
      <c r="F76" s="188">
        <v>43.193627999999997</v>
      </c>
      <c r="G76" s="188">
        <v>46.155259999999998</v>
      </c>
      <c r="H76" s="188">
        <v>0.99520774000000001</v>
      </c>
      <c r="I76" s="64">
        <v>0.99717155999999996</v>
      </c>
      <c r="J76" s="64">
        <v>5.6750886000000002E-3</v>
      </c>
      <c r="K76" s="189"/>
      <c r="L76" s="259"/>
      <c r="M76" s="259"/>
      <c r="N76" s="58"/>
      <c r="O76" s="30"/>
      <c r="P76" s="58"/>
      <c r="Q76" s="30"/>
      <c r="R76" s="134"/>
      <c r="S76" s="206"/>
      <c r="T76" s="290"/>
      <c r="U76" s="29" t="s">
        <v>38</v>
      </c>
      <c r="V76" s="187"/>
      <c r="W76" s="58"/>
      <c r="X76" s="188">
        <v>43.141930000000002</v>
      </c>
      <c r="Y76" s="188">
        <v>46.103513</v>
      </c>
      <c r="Z76" s="188">
        <v>0.99522012999999998</v>
      </c>
      <c r="AA76" s="64">
        <v>0.99713627000000005</v>
      </c>
      <c r="AB76" s="64">
        <v>5.7004040000000001E-3</v>
      </c>
      <c r="AC76" s="189"/>
      <c r="AD76" s="259"/>
      <c r="AE76" s="259"/>
      <c r="AF76" s="58"/>
      <c r="AG76" s="30"/>
      <c r="AH76" s="58"/>
      <c r="AI76" s="30"/>
      <c r="AJ76" s="134"/>
      <c r="AK76" s="208"/>
      <c r="AL76" s="290"/>
      <c r="AM76" s="88">
        <f t="shared" si="4"/>
        <v>-5.1697999999994693E-2</v>
      </c>
      <c r="AN76" s="123">
        <f t="shared" si="5"/>
        <v>-5.1746999999998877E-2</v>
      </c>
      <c r="AO76" s="123">
        <f t="shared" si="6"/>
        <v>1.2389999999973256E-5</v>
      </c>
      <c r="AP76" s="123">
        <f t="shared" si="7"/>
        <v>-3.5289999999910115E-5</v>
      </c>
      <c r="AQ76" s="89">
        <f t="shared" si="8"/>
        <v>2.5315399999999849E-5</v>
      </c>
      <c r="AR76" s="42" t="str">
        <f t="shared" si="11"/>
        <v/>
      </c>
      <c r="AS76" s="42" t="str">
        <f t="shared" si="12"/>
        <v/>
      </c>
      <c r="AT76" s="42" t="str">
        <f t="shared" si="13"/>
        <v/>
      </c>
      <c r="AX76" s="12"/>
      <c r="AZ76" s="12"/>
    </row>
    <row r="77" spans="2:52" ht="13.5" customHeight="1" thickBot="1" x14ac:dyDescent="0.2">
      <c r="B77" s="290"/>
      <c r="C77" s="29"/>
      <c r="D77" s="187"/>
      <c r="E77" s="58"/>
      <c r="F77" s="190"/>
      <c r="G77" s="190"/>
      <c r="H77" s="190"/>
      <c r="I77" s="58"/>
      <c r="J77" s="58"/>
      <c r="K77" s="189"/>
      <c r="L77" s="259"/>
      <c r="M77" s="259"/>
      <c r="N77" s="58"/>
      <c r="O77" s="30"/>
      <c r="P77" s="58"/>
      <c r="Q77" s="30"/>
      <c r="R77" s="185"/>
      <c r="S77" s="206"/>
      <c r="T77" s="290"/>
      <c r="U77" s="29"/>
      <c r="V77" s="187"/>
      <c r="W77" s="58"/>
      <c r="X77" s="190"/>
      <c r="Y77" s="190"/>
      <c r="Z77" s="190"/>
      <c r="AA77" s="58"/>
      <c r="AB77" s="58"/>
      <c r="AC77" s="189"/>
      <c r="AD77" s="259"/>
      <c r="AE77" s="259"/>
      <c r="AF77" s="58"/>
      <c r="AG77" s="30"/>
      <c r="AH77" s="58"/>
      <c r="AI77" s="30"/>
      <c r="AJ77" s="185"/>
      <c r="AK77" s="208"/>
      <c r="AL77" s="290"/>
      <c r="AM77" s="124" t="str">
        <f t="shared" si="4"/>
        <v/>
      </c>
      <c r="AN77" s="125" t="str">
        <f t="shared" si="5"/>
        <v/>
      </c>
      <c r="AO77" s="125" t="str">
        <f t="shared" si="6"/>
        <v/>
      </c>
      <c r="AP77" s="125" t="str">
        <f t="shared" si="7"/>
        <v/>
      </c>
      <c r="AQ77" s="126" t="str">
        <f t="shared" si="8"/>
        <v/>
      </c>
      <c r="AR77" s="42" t="str">
        <f t="shared" si="11"/>
        <v/>
      </c>
      <c r="AS77" s="42" t="str">
        <f t="shared" si="12"/>
        <v/>
      </c>
      <c r="AT77" s="42" t="str">
        <f t="shared" si="13"/>
        <v/>
      </c>
      <c r="AX77" s="12"/>
      <c r="AZ77" s="12"/>
    </row>
    <row r="78" spans="2:52" x14ac:dyDescent="0.15">
      <c r="B78" s="292" t="s">
        <v>81</v>
      </c>
      <c r="C78" s="27" t="s">
        <v>34</v>
      </c>
      <c r="D78" s="41"/>
      <c r="E78" s="57"/>
      <c r="F78" s="98">
        <v>27.616593000000002</v>
      </c>
      <c r="G78" s="98">
        <v>32.035153999999999</v>
      </c>
      <c r="H78" s="98">
        <v>0.93539815999999998</v>
      </c>
      <c r="I78" s="62">
        <v>0.96022251000000003</v>
      </c>
      <c r="J78" s="62">
        <v>6.8390935999999999E-2</v>
      </c>
      <c r="K78" s="63"/>
      <c r="L78" s="258"/>
      <c r="M78" s="258"/>
      <c r="N78" s="57"/>
      <c r="O78" s="28"/>
      <c r="P78" s="57"/>
      <c r="Q78" s="28"/>
      <c r="R78" s="133"/>
      <c r="S78" s="206"/>
      <c r="T78" s="292" t="s">
        <v>81</v>
      </c>
      <c r="U78" s="27" t="s">
        <v>34</v>
      </c>
      <c r="V78" s="41"/>
      <c r="W78" s="57"/>
      <c r="X78" s="98">
        <v>27.676017999999999</v>
      </c>
      <c r="Y78" s="98">
        <v>32.085290999999998</v>
      </c>
      <c r="Z78" s="98">
        <v>0.93533401999999999</v>
      </c>
      <c r="AA78" s="62">
        <v>0.96043849000000003</v>
      </c>
      <c r="AB78" s="62">
        <v>6.8049460000000006E-2</v>
      </c>
      <c r="AC78" s="63"/>
      <c r="AD78" s="258"/>
      <c r="AE78" s="258"/>
      <c r="AF78" s="57"/>
      <c r="AG78" s="28"/>
      <c r="AH78" s="57"/>
      <c r="AI78" s="28"/>
      <c r="AJ78" s="133"/>
      <c r="AK78" s="208"/>
      <c r="AL78" s="292" t="s">
        <v>81</v>
      </c>
      <c r="AM78" s="121">
        <f t="shared" si="4"/>
        <v>5.9424999999997397E-2</v>
      </c>
      <c r="AN78" s="97">
        <f t="shared" si="5"/>
        <v>5.0136999999999432E-2</v>
      </c>
      <c r="AO78" s="97">
        <f t="shared" si="6"/>
        <v>-6.4139999999990316E-5</v>
      </c>
      <c r="AP78" s="97">
        <f t="shared" si="7"/>
        <v>2.159800000000045E-4</v>
      </c>
      <c r="AQ78" s="122">
        <f t="shared" si="8"/>
        <v>-3.4147599999999334E-4</v>
      </c>
      <c r="AR78" s="42" t="str">
        <f t="shared" si="11"/>
        <v/>
      </c>
      <c r="AS78" s="42" t="str">
        <f t="shared" si="12"/>
        <v/>
      </c>
      <c r="AT78" s="42" t="str">
        <f t="shared" si="13"/>
        <v/>
      </c>
      <c r="AX78" s="12"/>
      <c r="AZ78" s="12"/>
    </row>
    <row r="79" spans="2:52" ht="12.75" customHeight="1" x14ac:dyDescent="0.15">
      <c r="B79" s="290"/>
      <c r="C79" s="29" t="s">
        <v>35</v>
      </c>
      <c r="D79" s="187"/>
      <c r="E79" s="58"/>
      <c r="F79" s="188">
        <v>33.206052999999997</v>
      </c>
      <c r="G79" s="188">
        <v>36.8872</v>
      </c>
      <c r="H79" s="188">
        <v>0.97452340000000004</v>
      </c>
      <c r="I79" s="64">
        <v>0.98356860000000002</v>
      </c>
      <c r="J79" s="64">
        <v>2.8813875999999999E-2</v>
      </c>
      <c r="K79" s="189"/>
      <c r="L79" s="259"/>
      <c r="M79" s="259"/>
      <c r="N79" s="58"/>
      <c r="O79" s="30"/>
      <c r="P79" s="58"/>
      <c r="Q79" s="30"/>
      <c r="R79" s="134"/>
      <c r="S79" s="206"/>
      <c r="T79" s="290"/>
      <c r="U79" s="29" t="s">
        <v>35</v>
      </c>
      <c r="V79" s="187"/>
      <c r="W79" s="58"/>
      <c r="X79" s="188">
        <v>33.185791000000002</v>
      </c>
      <c r="Y79" s="188">
        <v>36.862405000000003</v>
      </c>
      <c r="Z79" s="188">
        <v>0.97446747</v>
      </c>
      <c r="AA79" s="64">
        <v>0.98350161000000003</v>
      </c>
      <c r="AB79" s="64">
        <v>2.8810397000000001E-2</v>
      </c>
      <c r="AC79" s="189"/>
      <c r="AD79" s="259"/>
      <c r="AE79" s="259"/>
      <c r="AF79" s="58"/>
      <c r="AG79" s="30"/>
      <c r="AH79" s="58"/>
      <c r="AI79" s="30"/>
      <c r="AJ79" s="134"/>
      <c r="AK79" s="208"/>
      <c r="AL79" s="290"/>
      <c r="AM79" s="88">
        <f t="shared" si="4"/>
        <v>-2.0261999999995339E-2</v>
      </c>
      <c r="AN79" s="123">
        <f t="shared" si="5"/>
        <v>-2.4794999999997458E-2</v>
      </c>
      <c r="AO79" s="123">
        <f t="shared" si="6"/>
        <v>-5.5930000000037339E-5</v>
      </c>
      <c r="AP79" s="123">
        <f t="shared" si="7"/>
        <v>-6.6989999999989003E-5</v>
      </c>
      <c r="AQ79" s="89">
        <f t="shared" si="8"/>
        <v>-3.4789999999972065E-6</v>
      </c>
      <c r="AR79" s="42" t="str">
        <f t="shared" si="11"/>
        <v/>
      </c>
      <c r="AS79" s="42" t="str">
        <f t="shared" si="12"/>
        <v/>
      </c>
      <c r="AT79" s="42" t="str">
        <f t="shared" si="13"/>
        <v/>
      </c>
      <c r="AX79" s="12"/>
      <c r="AZ79" s="12"/>
    </row>
    <row r="80" spans="2:52" ht="12.75" customHeight="1" x14ac:dyDescent="0.15">
      <c r="B80" s="290"/>
      <c r="C80" s="29" t="s">
        <v>36</v>
      </c>
      <c r="D80" s="187"/>
      <c r="E80" s="58"/>
      <c r="F80" s="188">
        <v>38.725189</v>
      </c>
      <c r="G80" s="188">
        <v>42.066682999999998</v>
      </c>
      <c r="H80" s="188">
        <v>0.99064472000000003</v>
      </c>
      <c r="I80" s="64">
        <v>0.99373668000000004</v>
      </c>
      <c r="J80" s="64">
        <v>1.10211475E-2</v>
      </c>
      <c r="K80" s="189"/>
      <c r="L80" s="259"/>
      <c r="M80" s="259"/>
      <c r="N80" s="58"/>
      <c r="O80" s="30"/>
      <c r="P80" s="58"/>
      <c r="Q80" s="30"/>
      <c r="R80" s="134"/>
      <c r="S80" s="206"/>
      <c r="T80" s="290"/>
      <c r="U80" s="29" t="s">
        <v>36</v>
      </c>
      <c r="V80" s="187"/>
      <c r="W80" s="58"/>
      <c r="X80" s="188">
        <v>38.747127999999996</v>
      </c>
      <c r="Y80" s="188">
        <v>42.085163000000001</v>
      </c>
      <c r="Z80" s="188">
        <v>0.99062680999999997</v>
      </c>
      <c r="AA80" s="64">
        <v>0.99373177000000001</v>
      </c>
      <c r="AB80" s="64">
        <v>1.0931263E-2</v>
      </c>
      <c r="AC80" s="189"/>
      <c r="AD80" s="259"/>
      <c r="AE80" s="259"/>
      <c r="AF80" s="58"/>
      <c r="AG80" s="30"/>
      <c r="AH80" s="58"/>
      <c r="AI80" s="30"/>
      <c r="AJ80" s="134"/>
      <c r="AK80" s="208"/>
      <c r="AL80" s="290"/>
      <c r="AM80" s="88">
        <f t="shared" si="4"/>
        <v>2.1938999999996156E-2</v>
      </c>
      <c r="AN80" s="123">
        <f t="shared" si="5"/>
        <v>1.8480000000003827E-2</v>
      </c>
      <c r="AO80" s="123">
        <f t="shared" si="6"/>
        <v>-1.7910000000065374E-5</v>
      </c>
      <c r="AP80" s="123">
        <f t="shared" si="7"/>
        <v>-4.9100000000246169E-6</v>
      </c>
      <c r="AQ80" s="89">
        <f t="shared" si="8"/>
        <v>-8.9884499999999881E-5</v>
      </c>
      <c r="AR80" s="42" t="str">
        <f t="shared" si="11"/>
        <v/>
      </c>
      <c r="AS80" s="42" t="str">
        <f t="shared" si="12"/>
        <v/>
      </c>
      <c r="AT80" s="42" t="str">
        <f t="shared" si="13"/>
        <v/>
      </c>
      <c r="AX80" s="12"/>
      <c r="AZ80" s="12"/>
    </row>
    <row r="81" spans="2:52" ht="12.75" customHeight="1" x14ac:dyDescent="0.15">
      <c r="B81" s="290"/>
      <c r="C81" s="29" t="s">
        <v>38</v>
      </c>
      <c r="D81" s="187"/>
      <c r="E81" s="58"/>
      <c r="F81" s="188">
        <v>42.621864000000002</v>
      </c>
      <c r="G81" s="188">
        <v>45.649672000000002</v>
      </c>
      <c r="H81" s="188">
        <v>0.99511284</v>
      </c>
      <c r="I81" s="64">
        <v>0.99693841000000005</v>
      </c>
      <c r="J81" s="64">
        <v>4.7949869999999997E-3</v>
      </c>
      <c r="K81" s="189"/>
      <c r="L81" s="259"/>
      <c r="M81" s="259"/>
      <c r="N81" s="58"/>
      <c r="O81" s="30"/>
      <c r="P81" s="58"/>
      <c r="Q81" s="30"/>
      <c r="R81" s="134"/>
      <c r="S81" s="206"/>
      <c r="T81" s="290"/>
      <c r="U81" s="29" t="s">
        <v>38</v>
      </c>
      <c r="V81" s="187"/>
      <c r="W81" s="58"/>
      <c r="X81" s="188">
        <v>42.635547000000003</v>
      </c>
      <c r="Y81" s="188">
        <v>45.641367000000002</v>
      </c>
      <c r="Z81" s="188">
        <v>0.99510865000000004</v>
      </c>
      <c r="AA81" s="64">
        <v>0.99693560999999997</v>
      </c>
      <c r="AB81" s="64">
        <v>4.7781009999999999E-3</v>
      </c>
      <c r="AC81" s="189"/>
      <c r="AD81" s="259"/>
      <c r="AE81" s="259"/>
      <c r="AF81" s="58"/>
      <c r="AG81" s="30"/>
      <c r="AH81" s="58"/>
      <c r="AI81" s="30"/>
      <c r="AJ81" s="134"/>
      <c r="AK81" s="208"/>
      <c r="AL81" s="290"/>
      <c r="AM81" s="88">
        <f t="shared" si="4"/>
        <v>1.3683000000000334E-2</v>
      </c>
      <c r="AN81" s="123">
        <f t="shared" si="5"/>
        <v>-8.3050000000000068E-3</v>
      </c>
      <c r="AO81" s="123">
        <f t="shared" si="6"/>
        <v>-4.1899999999595039E-6</v>
      </c>
      <c r="AP81" s="123">
        <f t="shared" si="7"/>
        <v>-2.8000000000805159E-6</v>
      </c>
      <c r="AQ81" s="89">
        <f t="shared" si="8"/>
        <v>-1.6885999999999811E-5</v>
      </c>
      <c r="AR81" s="42" t="str">
        <f t="shared" si="11"/>
        <v/>
      </c>
      <c r="AS81" s="42" t="str">
        <f t="shared" si="12"/>
        <v/>
      </c>
      <c r="AT81" s="42" t="str">
        <f t="shared" si="13"/>
        <v/>
      </c>
      <c r="AX81" s="12"/>
      <c r="AZ81" s="12"/>
    </row>
    <row r="82" spans="2:52" ht="13.5" customHeight="1" thickBot="1" x14ac:dyDescent="0.2">
      <c r="B82" s="290"/>
      <c r="C82" s="29"/>
      <c r="D82" s="187"/>
      <c r="E82" s="58"/>
      <c r="F82" s="190"/>
      <c r="G82" s="190"/>
      <c r="H82" s="190"/>
      <c r="I82" s="58"/>
      <c r="J82" s="58"/>
      <c r="K82" s="189"/>
      <c r="L82" s="259"/>
      <c r="M82" s="259"/>
      <c r="N82" s="58"/>
      <c r="O82" s="30"/>
      <c r="P82" s="58"/>
      <c r="Q82" s="30"/>
      <c r="R82" s="185"/>
      <c r="S82" s="206"/>
      <c r="T82" s="290"/>
      <c r="U82" s="29"/>
      <c r="V82" s="187"/>
      <c r="W82" s="58"/>
      <c r="X82" s="190"/>
      <c r="Y82" s="190"/>
      <c r="Z82" s="190"/>
      <c r="AA82" s="58"/>
      <c r="AB82" s="58"/>
      <c r="AC82" s="189"/>
      <c r="AD82" s="259"/>
      <c r="AE82" s="259"/>
      <c r="AF82" s="58"/>
      <c r="AG82" s="30"/>
      <c r="AH82" s="58"/>
      <c r="AI82" s="30"/>
      <c r="AJ82" s="185"/>
      <c r="AK82" s="208"/>
      <c r="AL82" s="290"/>
      <c r="AM82" s="124" t="str">
        <f t="shared" si="4"/>
        <v/>
      </c>
      <c r="AN82" s="125" t="str">
        <f t="shared" si="5"/>
        <v/>
      </c>
      <c r="AO82" s="125" t="str">
        <f t="shared" si="6"/>
        <v/>
      </c>
      <c r="AP82" s="125" t="str">
        <f t="shared" si="7"/>
        <v/>
      </c>
      <c r="AQ82" s="126" t="str">
        <f t="shared" si="8"/>
        <v/>
      </c>
      <c r="AR82" s="42" t="str">
        <f t="shared" si="11"/>
        <v/>
      </c>
      <c r="AS82" s="42" t="str">
        <f t="shared" si="12"/>
        <v/>
      </c>
      <c r="AT82" s="42" t="str">
        <f t="shared" si="13"/>
        <v/>
      </c>
      <c r="AX82" s="12"/>
      <c r="AZ82" s="12"/>
    </row>
    <row r="83" spans="2:52" x14ac:dyDescent="0.15">
      <c r="B83" s="289" t="s">
        <v>82</v>
      </c>
      <c r="C83" s="27" t="s">
        <v>34</v>
      </c>
      <c r="D83" s="41"/>
      <c r="E83" s="57"/>
      <c r="F83" s="98">
        <v>28.747001000000001</v>
      </c>
      <c r="G83" s="98">
        <v>32.927380999999997</v>
      </c>
      <c r="H83" s="98">
        <v>0.94003141000000001</v>
      </c>
      <c r="I83" s="62">
        <v>0.96626825000000005</v>
      </c>
      <c r="J83" s="62">
        <v>6.785252E-2</v>
      </c>
      <c r="K83" s="63"/>
      <c r="L83" s="258"/>
      <c r="M83" s="258"/>
      <c r="N83" s="57"/>
      <c r="O83" s="28"/>
      <c r="P83" s="57"/>
      <c r="Q83" s="28"/>
      <c r="R83" s="133"/>
      <c r="S83" s="206"/>
      <c r="T83" s="289" t="s">
        <v>82</v>
      </c>
      <c r="U83" s="27" t="s">
        <v>34</v>
      </c>
      <c r="V83" s="41"/>
      <c r="W83" s="57"/>
      <c r="X83" s="98">
        <v>28.659302</v>
      </c>
      <c r="Y83" s="98">
        <v>32.861519000000001</v>
      </c>
      <c r="Z83" s="98">
        <v>0.94010682000000001</v>
      </c>
      <c r="AA83" s="62">
        <v>0.96631816000000004</v>
      </c>
      <c r="AB83" s="62">
        <v>6.8380830000000004E-2</v>
      </c>
      <c r="AC83" s="63"/>
      <c r="AD83" s="258"/>
      <c r="AE83" s="258"/>
      <c r="AF83" s="57"/>
      <c r="AG83" s="28"/>
      <c r="AH83" s="57"/>
      <c r="AI83" s="28"/>
      <c r="AJ83" s="133"/>
      <c r="AK83" s="208"/>
      <c r="AL83" s="289" t="s">
        <v>82</v>
      </c>
      <c r="AM83" s="121">
        <f t="shared" si="4"/>
        <v>-8.7699000000000638E-2</v>
      </c>
      <c r="AN83" s="97">
        <f t="shared" si="5"/>
        <v>-6.5861999999995646E-2</v>
      </c>
      <c r="AO83" s="97">
        <f t="shared" si="6"/>
        <v>7.5409999999997979E-5</v>
      </c>
      <c r="AP83" s="97">
        <f t="shared" si="7"/>
        <v>4.9909999999986354E-5</v>
      </c>
      <c r="AQ83" s="122">
        <f t="shared" si="8"/>
        <v>5.2831000000000405E-4</v>
      </c>
      <c r="AR83" s="42" t="str">
        <f t="shared" si="11"/>
        <v/>
      </c>
      <c r="AS83" s="42" t="str">
        <f t="shared" si="12"/>
        <v/>
      </c>
      <c r="AT83" s="42" t="str">
        <f t="shared" si="13"/>
        <v/>
      </c>
      <c r="AX83" s="12"/>
      <c r="AZ83" s="12"/>
    </row>
    <row r="84" spans="2:52" ht="12.75" customHeight="1" x14ac:dyDescent="0.15">
      <c r="B84" s="290"/>
      <c r="C84" s="29" t="s">
        <v>35</v>
      </c>
      <c r="D84" s="187"/>
      <c r="E84" s="58"/>
      <c r="F84" s="188">
        <v>34.133755000000001</v>
      </c>
      <c r="G84" s="188">
        <v>37.700887999999999</v>
      </c>
      <c r="H84" s="188">
        <v>0.97611285000000003</v>
      </c>
      <c r="I84" s="64">
        <v>0.98591963000000005</v>
      </c>
      <c r="J84" s="64">
        <v>2.8064390000000002E-2</v>
      </c>
      <c r="K84" s="189"/>
      <c r="L84" s="259"/>
      <c r="M84" s="259"/>
      <c r="N84" s="58"/>
      <c r="O84" s="30"/>
      <c r="P84" s="58"/>
      <c r="Q84" s="30"/>
      <c r="R84" s="134"/>
      <c r="S84" s="206"/>
      <c r="T84" s="290"/>
      <c r="U84" s="29" t="s">
        <v>35</v>
      </c>
      <c r="V84" s="187"/>
      <c r="W84" s="58"/>
      <c r="X84" s="188">
        <v>34.183821000000002</v>
      </c>
      <c r="Y84" s="188">
        <v>37.752921999999998</v>
      </c>
      <c r="Z84" s="188">
        <v>0.97619803000000005</v>
      </c>
      <c r="AA84" s="64">
        <v>0.98598240000000004</v>
      </c>
      <c r="AB84" s="64">
        <v>2.7817726000000001E-2</v>
      </c>
      <c r="AC84" s="189"/>
      <c r="AD84" s="259"/>
      <c r="AE84" s="259"/>
      <c r="AF84" s="58"/>
      <c r="AG84" s="30"/>
      <c r="AH84" s="58"/>
      <c r="AI84" s="30"/>
      <c r="AJ84" s="134"/>
      <c r="AK84" s="208"/>
      <c r="AL84" s="290"/>
      <c r="AM84" s="88">
        <f t="shared" si="4"/>
        <v>5.0066000000001054E-2</v>
      </c>
      <c r="AN84" s="123">
        <f t="shared" si="5"/>
        <v>5.2033999999999025E-2</v>
      </c>
      <c r="AO84" s="123">
        <f t="shared" si="6"/>
        <v>8.5180000000018019E-5</v>
      </c>
      <c r="AP84" s="123">
        <f t="shared" si="7"/>
        <v>6.2769999999989778E-5</v>
      </c>
      <c r="AQ84" s="89">
        <f t="shared" si="8"/>
        <v>-2.466640000000006E-4</v>
      </c>
      <c r="AR84" s="42" t="str">
        <f t="shared" si="11"/>
        <v/>
      </c>
      <c r="AS84" s="42" t="str">
        <f t="shared" si="12"/>
        <v/>
      </c>
      <c r="AT84" s="42" t="str">
        <f t="shared" si="13"/>
        <v/>
      </c>
      <c r="AX84" s="12"/>
      <c r="AZ84" s="12"/>
    </row>
    <row r="85" spans="2:52" ht="12.75" customHeight="1" x14ac:dyDescent="0.15">
      <c r="B85" s="290"/>
      <c r="C85" s="29" t="s">
        <v>36</v>
      </c>
      <c r="D85" s="187"/>
      <c r="E85" s="58"/>
      <c r="F85" s="188">
        <v>39.250576000000002</v>
      </c>
      <c r="G85" s="188">
        <v>42.481509000000003</v>
      </c>
      <c r="H85" s="188">
        <v>0.99058232000000002</v>
      </c>
      <c r="I85" s="64">
        <v>0.99432001000000003</v>
      </c>
      <c r="J85" s="64">
        <v>1.1441773000000001E-2</v>
      </c>
      <c r="K85" s="189"/>
      <c r="L85" s="259"/>
      <c r="M85" s="259"/>
      <c r="N85" s="58"/>
      <c r="O85" s="30"/>
      <c r="P85" s="58"/>
      <c r="Q85" s="30"/>
      <c r="R85" s="134"/>
      <c r="S85" s="206"/>
      <c r="T85" s="290"/>
      <c r="U85" s="29" t="s">
        <v>36</v>
      </c>
      <c r="V85" s="187"/>
      <c r="W85" s="58"/>
      <c r="X85" s="188">
        <v>39.299424999999999</v>
      </c>
      <c r="Y85" s="188">
        <v>42.494590000000002</v>
      </c>
      <c r="Z85" s="188">
        <v>0.99056069000000002</v>
      </c>
      <c r="AA85" s="64">
        <v>0.99433448999999996</v>
      </c>
      <c r="AB85" s="64">
        <v>1.1515101E-2</v>
      </c>
      <c r="AC85" s="189"/>
      <c r="AD85" s="259"/>
      <c r="AE85" s="259"/>
      <c r="AF85" s="58"/>
      <c r="AG85" s="30"/>
      <c r="AH85" s="58"/>
      <c r="AI85" s="30"/>
      <c r="AJ85" s="134"/>
      <c r="AK85" s="208"/>
      <c r="AL85" s="290"/>
      <c r="AM85" s="88">
        <f t="shared" si="4"/>
        <v>4.8848999999997034E-2</v>
      </c>
      <c r="AN85" s="123">
        <f t="shared" si="5"/>
        <v>1.3080999999999676E-2</v>
      </c>
      <c r="AO85" s="123">
        <f t="shared" si="6"/>
        <v>-2.1629999999994709E-5</v>
      </c>
      <c r="AP85" s="123">
        <f t="shared" si="7"/>
        <v>1.4479999999927884E-5</v>
      </c>
      <c r="AQ85" s="89">
        <f t="shared" si="8"/>
        <v>7.3327999999999241E-5</v>
      </c>
      <c r="AR85" s="42" t="str">
        <f t="shared" si="11"/>
        <v/>
      </c>
      <c r="AS85" s="42" t="str">
        <f t="shared" si="12"/>
        <v/>
      </c>
      <c r="AT85" s="42" t="str">
        <f t="shared" si="13"/>
        <v/>
      </c>
      <c r="AX85" s="12"/>
      <c r="AZ85" s="12"/>
    </row>
    <row r="86" spans="2:52" ht="12.75" customHeight="1" x14ac:dyDescent="0.15">
      <c r="B86" s="290"/>
      <c r="C86" s="29" t="s">
        <v>38</v>
      </c>
      <c r="D86" s="187"/>
      <c r="E86" s="58"/>
      <c r="F86" s="188">
        <v>42.581119999999999</v>
      </c>
      <c r="G86" s="188">
        <v>45.594835000000003</v>
      </c>
      <c r="H86" s="188">
        <v>0.99466633000000004</v>
      </c>
      <c r="I86" s="64">
        <v>0.99717465999999999</v>
      </c>
      <c r="J86" s="64">
        <v>5.0978376999999998E-3</v>
      </c>
      <c r="K86" s="189"/>
      <c r="L86" s="259"/>
      <c r="M86" s="259"/>
      <c r="N86" s="58"/>
      <c r="O86" s="30"/>
      <c r="P86" s="58"/>
      <c r="Q86" s="30"/>
      <c r="R86" s="134"/>
      <c r="S86" s="206"/>
      <c r="T86" s="290"/>
      <c r="U86" s="29" t="s">
        <v>38</v>
      </c>
      <c r="V86" s="187"/>
      <c r="W86" s="58"/>
      <c r="X86" s="188">
        <v>42.597543999999999</v>
      </c>
      <c r="Y86" s="188">
        <v>45.607827</v>
      </c>
      <c r="Z86" s="188">
        <v>0.99466222999999998</v>
      </c>
      <c r="AA86" s="64">
        <v>0.99718859000000004</v>
      </c>
      <c r="AB86" s="64">
        <v>5.0963783E-3</v>
      </c>
      <c r="AC86" s="189"/>
      <c r="AD86" s="259"/>
      <c r="AE86" s="259"/>
      <c r="AF86" s="58"/>
      <c r="AG86" s="30"/>
      <c r="AH86" s="58"/>
      <c r="AI86" s="30"/>
      <c r="AJ86" s="134"/>
      <c r="AK86" s="208"/>
      <c r="AL86" s="290"/>
      <c r="AM86" s="88">
        <f t="shared" si="4"/>
        <v>1.642400000000066E-2</v>
      </c>
      <c r="AN86" s="123">
        <f t="shared" si="5"/>
        <v>1.2991999999997006E-2</v>
      </c>
      <c r="AO86" s="123">
        <f t="shared" si="6"/>
        <v>-4.1000000000623871E-6</v>
      </c>
      <c r="AP86" s="123">
        <f t="shared" si="7"/>
        <v>1.3930000000050846E-5</v>
      </c>
      <c r="AQ86" s="89">
        <f t="shared" si="8"/>
        <v>-1.4593999999997984E-6</v>
      </c>
      <c r="AR86" s="42" t="str">
        <f t="shared" si="11"/>
        <v/>
      </c>
      <c r="AS86" s="42" t="str">
        <f t="shared" si="12"/>
        <v/>
      </c>
      <c r="AT86" s="42" t="str">
        <f t="shared" si="13"/>
        <v/>
      </c>
      <c r="AX86" s="12"/>
      <c r="AZ86" s="12"/>
    </row>
    <row r="87" spans="2:52" ht="13.5" customHeight="1" thickBot="1" x14ac:dyDescent="0.2">
      <c r="B87" s="291"/>
      <c r="C87" s="29"/>
      <c r="D87" s="187"/>
      <c r="E87" s="58"/>
      <c r="F87" s="190"/>
      <c r="G87" s="190"/>
      <c r="H87" s="190"/>
      <c r="I87" s="58"/>
      <c r="J87" s="58"/>
      <c r="K87" s="189"/>
      <c r="L87" s="259"/>
      <c r="M87" s="259"/>
      <c r="N87" s="58"/>
      <c r="O87" s="30"/>
      <c r="P87" s="58"/>
      <c r="Q87" s="30"/>
      <c r="R87" s="185"/>
      <c r="S87" s="206"/>
      <c r="T87" s="291"/>
      <c r="U87" s="29"/>
      <c r="V87" s="187"/>
      <c r="W87" s="58"/>
      <c r="X87" s="190"/>
      <c r="Y87" s="190"/>
      <c r="Z87" s="190"/>
      <c r="AA87" s="58"/>
      <c r="AB87" s="58"/>
      <c r="AC87" s="189"/>
      <c r="AD87" s="259"/>
      <c r="AE87" s="259"/>
      <c r="AF87" s="58"/>
      <c r="AG87" s="30"/>
      <c r="AH87" s="58"/>
      <c r="AI87" s="30"/>
      <c r="AJ87" s="185"/>
      <c r="AK87" s="208"/>
      <c r="AL87" s="291"/>
      <c r="AM87" s="124" t="str">
        <f t="shared" si="4"/>
        <v/>
      </c>
      <c r="AN87" s="125" t="str">
        <f t="shared" si="5"/>
        <v/>
      </c>
      <c r="AO87" s="125" t="str">
        <f t="shared" si="6"/>
        <v/>
      </c>
      <c r="AP87" s="125" t="str">
        <f t="shared" si="7"/>
        <v/>
      </c>
      <c r="AQ87" s="126" t="str">
        <f t="shared" si="8"/>
        <v/>
      </c>
      <c r="AR87" s="42" t="str">
        <f t="shared" si="11"/>
        <v/>
      </c>
      <c r="AS87" s="42" t="str">
        <f t="shared" si="12"/>
        <v/>
      </c>
      <c r="AT87" s="42" t="str">
        <f t="shared" si="13"/>
        <v/>
      </c>
      <c r="AX87" s="12"/>
      <c r="AZ87" s="12"/>
    </row>
    <row r="88" spans="2:52" ht="13.5" customHeight="1" x14ac:dyDescent="0.15">
      <c r="B88" s="289" t="s">
        <v>83</v>
      </c>
      <c r="C88" s="27" t="s">
        <v>34</v>
      </c>
      <c r="D88" s="41"/>
      <c r="E88" s="57"/>
      <c r="F88" s="98">
        <v>29.322042</v>
      </c>
      <c r="G88" s="98">
        <v>33.611336000000001</v>
      </c>
      <c r="H88" s="98">
        <v>0.94449581999999999</v>
      </c>
      <c r="I88" s="62">
        <v>0.96948862000000002</v>
      </c>
      <c r="J88" s="62">
        <v>7.1344299999999999E-2</v>
      </c>
      <c r="K88" s="63"/>
      <c r="L88" s="258"/>
      <c r="M88" s="258"/>
      <c r="N88" s="57"/>
      <c r="O88" s="28"/>
      <c r="P88" s="57"/>
      <c r="Q88" s="28"/>
      <c r="R88" s="133"/>
      <c r="S88" s="206"/>
      <c r="T88" s="289" t="s">
        <v>83</v>
      </c>
      <c r="U88" s="27" t="s">
        <v>34</v>
      </c>
      <c r="V88" s="41"/>
      <c r="W88" s="57"/>
      <c r="X88" s="98">
        <v>29.280225999999999</v>
      </c>
      <c r="Y88" s="98">
        <v>33.581184999999998</v>
      </c>
      <c r="Z88" s="98">
        <v>0.94443195999999996</v>
      </c>
      <c r="AA88" s="62">
        <v>0.96911921999999995</v>
      </c>
      <c r="AB88" s="62">
        <v>7.1278653999999997E-2</v>
      </c>
      <c r="AC88" s="63"/>
      <c r="AD88" s="258"/>
      <c r="AE88" s="258"/>
      <c r="AF88" s="57"/>
      <c r="AG88" s="28"/>
      <c r="AH88" s="57"/>
      <c r="AI88" s="28"/>
      <c r="AJ88" s="133"/>
      <c r="AK88" s="208"/>
      <c r="AL88" s="289" t="s">
        <v>83</v>
      </c>
      <c r="AM88" s="121">
        <f t="shared" si="4"/>
        <v>-4.1816000000000741E-2</v>
      </c>
      <c r="AN88" s="97">
        <f t="shared" si="5"/>
        <v>-3.0151000000003592E-2</v>
      </c>
      <c r="AO88" s="97">
        <f t="shared" si="6"/>
        <v>-6.3860000000026673E-5</v>
      </c>
      <c r="AP88" s="97">
        <f t="shared" si="7"/>
        <v>-3.6940000000007522E-4</v>
      </c>
      <c r="AQ88" s="122">
        <f t="shared" si="8"/>
        <v>-6.5646000000002536E-5</v>
      </c>
      <c r="AR88" s="39"/>
      <c r="AS88" s="234"/>
      <c r="AT88" s="39"/>
    </row>
    <row r="89" spans="2:52" ht="13.5" customHeight="1" x14ac:dyDescent="0.15">
      <c r="B89" s="290"/>
      <c r="C89" s="29" t="s">
        <v>35</v>
      </c>
      <c r="D89" s="187"/>
      <c r="E89" s="58"/>
      <c r="F89" s="188">
        <v>34.076532999999998</v>
      </c>
      <c r="G89" s="188">
        <v>37.791947999999998</v>
      </c>
      <c r="H89" s="188">
        <v>0.97752751000000004</v>
      </c>
      <c r="I89" s="64">
        <v>0.98617295000000005</v>
      </c>
      <c r="J89" s="64">
        <v>3.2350175000000002E-2</v>
      </c>
      <c r="K89" s="189"/>
      <c r="L89" s="259"/>
      <c r="M89" s="259"/>
      <c r="N89" s="58"/>
      <c r="O89" s="30"/>
      <c r="P89" s="58"/>
      <c r="Q89" s="30"/>
      <c r="R89" s="134"/>
      <c r="S89" s="206"/>
      <c r="T89" s="290"/>
      <c r="U89" s="29" t="s">
        <v>35</v>
      </c>
      <c r="V89" s="187"/>
      <c r="W89" s="58"/>
      <c r="X89" s="188">
        <v>34.177146</v>
      </c>
      <c r="Y89" s="188">
        <v>37.853315000000002</v>
      </c>
      <c r="Z89" s="188">
        <v>0.97757119000000003</v>
      </c>
      <c r="AA89" s="64">
        <v>0.98624146999999995</v>
      </c>
      <c r="AB89" s="64">
        <v>3.2042204999999997E-2</v>
      </c>
      <c r="AC89" s="189"/>
      <c r="AD89" s="259"/>
      <c r="AE89" s="259"/>
      <c r="AF89" s="58"/>
      <c r="AG89" s="30"/>
      <c r="AH89" s="58"/>
      <c r="AI89" s="30"/>
      <c r="AJ89" s="134"/>
      <c r="AK89" s="208"/>
      <c r="AL89" s="290"/>
      <c r="AM89" s="88">
        <f t="shared" si="4"/>
        <v>0.10061300000000273</v>
      </c>
      <c r="AN89" s="123">
        <f t="shared" si="5"/>
        <v>6.1367000000004168E-2</v>
      </c>
      <c r="AO89" s="123">
        <f t="shared" si="6"/>
        <v>4.3679999999990393E-5</v>
      </c>
      <c r="AP89" s="123">
        <f t="shared" si="7"/>
        <v>6.8519999999905323E-5</v>
      </c>
      <c r="AQ89" s="89">
        <f t="shared" si="8"/>
        <v>-3.0797000000000463E-4</v>
      </c>
      <c r="AR89" s="39"/>
      <c r="AS89" s="234"/>
      <c r="AT89" s="39"/>
    </row>
    <row r="90" spans="2:52" ht="13.5" customHeight="1" x14ac:dyDescent="0.15">
      <c r="B90" s="290"/>
      <c r="C90" s="29" t="s">
        <v>36</v>
      </c>
      <c r="D90" s="187"/>
      <c r="E90" s="58"/>
      <c r="F90" s="188">
        <v>39.365754000000003</v>
      </c>
      <c r="G90" s="188">
        <v>42.68038</v>
      </c>
      <c r="H90" s="188">
        <v>0.99135105000000001</v>
      </c>
      <c r="I90" s="64">
        <v>0.99458703999999998</v>
      </c>
      <c r="J90" s="64">
        <v>1.3401997000000001E-2</v>
      </c>
      <c r="K90" s="189"/>
      <c r="L90" s="259"/>
      <c r="M90" s="259"/>
      <c r="N90" s="58"/>
      <c r="O90" s="30"/>
      <c r="P90" s="58"/>
      <c r="Q90" s="30"/>
      <c r="R90" s="134"/>
      <c r="S90" s="206"/>
      <c r="T90" s="290"/>
      <c r="U90" s="29" t="s">
        <v>36</v>
      </c>
      <c r="V90" s="187"/>
      <c r="W90" s="58"/>
      <c r="X90" s="188">
        <v>39.323290999999998</v>
      </c>
      <c r="Y90" s="188">
        <v>42.636277</v>
      </c>
      <c r="Z90" s="188">
        <v>0.99133413000000004</v>
      </c>
      <c r="AA90" s="64">
        <v>0.99455994999999997</v>
      </c>
      <c r="AB90" s="64">
        <v>1.3389968E-2</v>
      </c>
      <c r="AC90" s="189"/>
      <c r="AD90" s="259"/>
      <c r="AE90" s="259"/>
      <c r="AF90" s="58"/>
      <c r="AG90" s="30"/>
      <c r="AH90" s="58"/>
      <c r="AI90" s="30"/>
      <c r="AJ90" s="134"/>
      <c r="AK90" s="208"/>
      <c r="AL90" s="290"/>
      <c r="AM90" s="88">
        <f t="shared" si="4"/>
        <v>-4.2463000000005025E-2</v>
      </c>
      <c r="AN90" s="123">
        <f t="shared" si="5"/>
        <v>-4.4102999999999781E-2</v>
      </c>
      <c r="AO90" s="123">
        <f t="shared" si="6"/>
        <v>-1.6919999999975843E-5</v>
      </c>
      <c r="AP90" s="123">
        <f t="shared" si="7"/>
        <v>-2.7090000000007386E-5</v>
      </c>
      <c r="AQ90" s="89">
        <f t="shared" si="8"/>
        <v>-1.2029000000000206E-5</v>
      </c>
      <c r="AR90" s="39"/>
      <c r="AS90" s="234"/>
      <c r="AT90" s="39"/>
    </row>
    <row r="91" spans="2:52" ht="13.5" customHeight="1" x14ac:dyDescent="0.15">
      <c r="B91" s="290"/>
      <c r="C91" s="29" t="s">
        <v>38</v>
      </c>
      <c r="D91" s="187"/>
      <c r="E91" s="58"/>
      <c r="F91" s="188">
        <v>43.172035000000001</v>
      </c>
      <c r="G91" s="188">
        <v>46.135147000000003</v>
      </c>
      <c r="H91" s="188">
        <v>0.99503465000000002</v>
      </c>
      <c r="I91" s="64">
        <v>0.99720856000000002</v>
      </c>
      <c r="J91" s="64">
        <v>6.6565047000000004E-3</v>
      </c>
      <c r="K91" s="189"/>
      <c r="L91" s="259"/>
      <c r="M91" s="259"/>
      <c r="N91" s="58"/>
      <c r="O91" s="30"/>
      <c r="P91" s="58"/>
      <c r="Q91" s="30"/>
      <c r="R91" s="134"/>
      <c r="S91" s="206"/>
      <c r="T91" s="290"/>
      <c r="U91" s="29" t="s">
        <v>38</v>
      </c>
      <c r="V91" s="187"/>
      <c r="W91" s="58"/>
      <c r="X91" s="188">
        <v>43.094048000000001</v>
      </c>
      <c r="Y91" s="188">
        <v>46.057163000000003</v>
      </c>
      <c r="Z91" s="188">
        <v>0.99502988000000003</v>
      </c>
      <c r="AA91" s="64">
        <v>0.99717317000000005</v>
      </c>
      <c r="AB91" s="64">
        <v>6.6505037000000001E-3</v>
      </c>
      <c r="AC91" s="189"/>
      <c r="AD91" s="259"/>
      <c r="AE91" s="259"/>
      <c r="AF91" s="58"/>
      <c r="AG91" s="30"/>
      <c r="AH91" s="58"/>
      <c r="AI91" s="30"/>
      <c r="AJ91" s="134"/>
      <c r="AK91" s="208"/>
      <c r="AL91" s="290"/>
      <c r="AM91" s="88">
        <f t="shared" si="4"/>
        <v>-7.7987000000000251E-2</v>
      </c>
      <c r="AN91" s="123">
        <f t="shared" si="5"/>
        <v>-7.7984000000000719E-2</v>
      </c>
      <c r="AO91" s="123">
        <f t="shared" si="6"/>
        <v>-4.7699999999872844E-6</v>
      </c>
      <c r="AP91" s="123">
        <f t="shared" si="7"/>
        <v>-3.5389999999968502E-5</v>
      </c>
      <c r="AQ91" s="89">
        <f t="shared" si="8"/>
        <v>-6.00100000000027E-6</v>
      </c>
      <c r="AR91" s="39"/>
      <c r="AS91" s="234"/>
      <c r="AT91" s="39"/>
    </row>
    <row r="92" spans="2:52" ht="13.5" customHeight="1" thickBot="1" x14ac:dyDescent="0.2">
      <c r="B92" s="291"/>
      <c r="C92" s="29"/>
      <c r="D92" s="187"/>
      <c r="E92" s="58"/>
      <c r="F92" s="190"/>
      <c r="G92" s="190"/>
      <c r="H92" s="190"/>
      <c r="I92" s="58"/>
      <c r="J92" s="58"/>
      <c r="K92" s="189"/>
      <c r="L92" s="259"/>
      <c r="M92" s="259"/>
      <c r="N92" s="58"/>
      <c r="O92" s="30"/>
      <c r="P92" s="58"/>
      <c r="Q92" s="30"/>
      <c r="R92" s="185"/>
      <c r="S92" s="206"/>
      <c r="T92" s="291"/>
      <c r="U92" s="29"/>
      <c r="V92" s="187"/>
      <c r="W92" s="58"/>
      <c r="X92" s="190"/>
      <c r="Y92" s="190"/>
      <c r="Z92" s="190"/>
      <c r="AA92" s="58"/>
      <c r="AB92" s="58"/>
      <c r="AC92" s="189"/>
      <c r="AD92" s="259"/>
      <c r="AE92" s="259"/>
      <c r="AF92" s="58"/>
      <c r="AG92" s="30"/>
      <c r="AH92" s="58"/>
      <c r="AI92" s="30"/>
      <c r="AJ92" s="185"/>
      <c r="AK92" s="208"/>
      <c r="AL92" s="291"/>
      <c r="AM92" s="124" t="str">
        <f t="shared" si="4"/>
        <v/>
      </c>
      <c r="AN92" s="125" t="str">
        <f t="shared" si="5"/>
        <v/>
      </c>
      <c r="AO92" s="125" t="str">
        <f t="shared" si="6"/>
        <v/>
      </c>
      <c r="AP92" s="125" t="str">
        <f t="shared" si="7"/>
        <v/>
      </c>
      <c r="AQ92" s="126" t="str">
        <f t="shared" si="8"/>
        <v/>
      </c>
      <c r="AR92" s="39"/>
      <c r="AS92" s="234"/>
      <c r="AT92" s="39"/>
    </row>
    <row r="93" spans="2:52" ht="13.5" customHeight="1" x14ac:dyDescent="0.15">
      <c r="B93" s="289" t="s">
        <v>84</v>
      </c>
      <c r="C93" s="27" t="s">
        <v>34</v>
      </c>
      <c r="D93" s="41"/>
      <c r="E93" s="57"/>
      <c r="F93" s="98">
        <v>29.204635</v>
      </c>
      <c r="G93" s="98">
        <v>33.195759000000002</v>
      </c>
      <c r="H93" s="98">
        <v>0.94527925999999995</v>
      </c>
      <c r="I93" s="62">
        <v>0.96710335000000003</v>
      </c>
      <c r="J93" s="62">
        <v>7.4416389999999999E-2</v>
      </c>
      <c r="K93" s="63"/>
      <c r="L93" s="258"/>
      <c r="M93" s="258"/>
      <c r="N93" s="57"/>
      <c r="O93" s="28"/>
      <c r="P93" s="57"/>
      <c r="Q93" s="28"/>
      <c r="R93" s="133"/>
      <c r="S93" s="206"/>
      <c r="T93" s="289" t="s">
        <v>84</v>
      </c>
      <c r="U93" s="27" t="s">
        <v>34</v>
      </c>
      <c r="V93" s="41"/>
      <c r="W93" s="57"/>
      <c r="X93" s="98">
        <v>29.11065</v>
      </c>
      <c r="Y93" s="98">
        <v>33.114739</v>
      </c>
      <c r="Z93" s="98">
        <v>0.94535301999999999</v>
      </c>
      <c r="AA93" s="62">
        <v>0.96696435999999997</v>
      </c>
      <c r="AB93" s="62">
        <v>7.4614780000000006E-2</v>
      </c>
      <c r="AC93" s="63"/>
      <c r="AD93" s="258"/>
      <c r="AE93" s="258"/>
      <c r="AF93" s="57"/>
      <c r="AG93" s="28"/>
      <c r="AH93" s="57"/>
      <c r="AI93" s="28"/>
      <c r="AJ93" s="133"/>
      <c r="AK93" s="208"/>
      <c r="AL93" s="289" t="s">
        <v>84</v>
      </c>
      <c r="AM93" s="121">
        <f t="shared" si="4"/>
        <v>-9.3984999999999985E-2</v>
      </c>
      <c r="AN93" s="97">
        <f t="shared" si="5"/>
        <v>-8.1020000000002312E-2</v>
      </c>
      <c r="AO93" s="97">
        <f t="shared" si="6"/>
        <v>7.3760000000033799E-5</v>
      </c>
      <c r="AP93" s="97">
        <f t="shared" si="7"/>
        <v>-1.3899000000006101E-4</v>
      </c>
      <c r="AQ93" s="122">
        <f t="shared" si="8"/>
        <v>1.9839000000000662E-4</v>
      </c>
      <c r="AR93" s="39"/>
      <c r="AS93" s="234"/>
      <c r="AT93" s="39"/>
    </row>
    <row r="94" spans="2:52" ht="13.5" customHeight="1" x14ac:dyDescent="0.15">
      <c r="B94" s="290"/>
      <c r="C94" s="29" t="s">
        <v>35</v>
      </c>
      <c r="D94" s="187"/>
      <c r="E94" s="58"/>
      <c r="F94" s="188">
        <v>34.590297999999997</v>
      </c>
      <c r="G94" s="188">
        <v>38.083528000000001</v>
      </c>
      <c r="H94" s="188">
        <v>0.97774302000000002</v>
      </c>
      <c r="I94" s="64">
        <v>0.98594588999999999</v>
      </c>
      <c r="J94" s="64">
        <v>3.2060992000000003E-2</v>
      </c>
      <c r="K94" s="189"/>
      <c r="L94" s="259"/>
      <c r="M94" s="259"/>
      <c r="N94" s="58"/>
      <c r="O94" s="30"/>
      <c r="P94" s="58"/>
      <c r="Q94" s="30"/>
      <c r="R94" s="134"/>
      <c r="S94" s="206"/>
      <c r="T94" s="290"/>
      <c r="U94" s="29" t="s">
        <v>35</v>
      </c>
      <c r="V94" s="187"/>
      <c r="W94" s="58"/>
      <c r="X94" s="188">
        <v>34.641188999999997</v>
      </c>
      <c r="Y94" s="188">
        <v>38.134349999999998</v>
      </c>
      <c r="Z94" s="188">
        <v>0.97776772000000001</v>
      </c>
      <c r="AA94" s="64">
        <v>0.98607500999999997</v>
      </c>
      <c r="AB94" s="64">
        <v>3.1709477E-2</v>
      </c>
      <c r="AC94" s="189"/>
      <c r="AD94" s="259"/>
      <c r="AE94" s="259"/>
      <c r="AF94" s="58"/>
      <c r="AG94" s="30"/>
      <c r="AH94" s="58"/>
      <c r="AI94" s="30"/>
      <c r="AJ94" s="134"/>
      <c r="AK94" s="208"/>
      <c r="AL94" s="290"/>
      <c r="AM94" s="88">
        <f t="shared" si="4"/>
        <v>5.089100000000002E-2</v>
      </c>
      <c r="AN94" s="123">
        <f t="shared" si="5"/>
        <v>5.0821999999996592E-2</v>
      </c>
      <c r="AO94" s="123">
        <f t="shared" si="6"/>
        <v>2.469999999998862E-5</v>
      </c>
      <c r="AP94" s="123">
        <f t="shared" si="7"/>
        <v>1.2911999999998258E-4</v>
      </c>
      <c r="AQ94" s="89">
        <f t="shared" si="8"/>
        <v>-3.5151500000000363E-4</v>
      </c>
      <c r="AR94" s="39"/>
      <c r="AS94" s="234"/>
      <c r="AT94" s="39"/>
    </row>
    <row r="95" spans="2:52" ht="13.5" customHeight="1" x14ac:dyDescent="0.15">
      <c r="B95" s="290"/>
      <c r="C95" s="29" t="s">
        <v>36</v>
      </c>
      <c r="D95" s="187"/>
      <c r="E95" s="58"/>
      <c r="F95" s="188">
        <v>39.891066000000002</v>
      </c>
      <c r="G95" s="188">
        <v>43.193108000000002</v>
      </c>
      <c r="H95" s="188">
        <v>0.99139739999999998</v>
      </c>
      <c r="I95" s="64">
        <v>0.99449633999999998</v>
      </c>
      <c r="J95" s="64">
        <v>1.3208101999999999E-2</v>
      </c>
      <c r="K95" s="189"/>
      <c r="L95" s="259"/>
      <c r="M95" s="259"/>
      <c r="N95" s="58"/>
      <c r="O95" s="30"/>
      <c r="P95" s="58"/>
      <c r="Q95" s="30"/>
      <c r="R95" s="134"/>
      <c r="S95" s="206"/>
      <c r="T95" s="290"/>
      <c r="U95" s="29" t="s">
        <v>36</v>
      </c>
      <c r="V95" s="187"/>
      <c r="W95" s="58"/>
      <c r="X95" s="188">
        <v>39.891171999999997</v>
      </c>
      <c r="Y95" s="188">
        <v>43.174745000000001</v>
      </c>
      <c r="Z95" s="188">
        <v>0.99138382000000003</v>
      </c>
      <c r="AA95" s="64">
        <v>0.99449007</v>
      </c>
      <c r="AB95" s="64">
        <v>1.3235508E-2</v>
      </c>
      <c r="AC95" s="189"/>
      <c r="AD95" s="259"/>
      <c r="AE95" s="259"/>
      <c r="AF95" s="58"/>
      <c r="AG95" s="30"/>
      <c r="AH95" s="58"/>
      <c r="AI95" s="30"/>
      <c r="AJ95" s="134"/>
      <c r="AK95" s="208"/>
      <c r="AL95" s="290"/>
      <c r="AM95" s="88">
        <f t="shared" si="4"/>
        <v>1.0599999999527654E-4</v>
      </c>
      <c r="AN95" s="123">
        <f t="shared" si="5"/>
        <v>-1.8363000000000795E-2</v>
      </c>
      <c r="AO95" s="123">
        <f t="shared" si="6"/>
        <v>-1.3579999999957515E-5</v>
      </c>
      <c r="AP95" s="123">
        <f t="shared" si="7"/>
        <v>-6.2699999999749068E-6</v>
      </c>
      <c r="AQ95" s="89">
        <f t="shared" si="8"/>
        <v>2.7406000000000652E-5</v>
      </c>
      <c r="AR95" s="39"/>
      <c r="AS95" s="234"/>
      <c r="AT95" s="39"/>
    </row>
    <row r="96" spans="2:52" ht="13.5" customHeight="1" x14ac:dyDescent="0.15">
      <c r="B96" s="290"/>
      <c r="C96" s="29" t="s">
        <v>38</v>
      </c>
      <c r="D96" s="187"/>
      <c r="E96" s="58"/>
      <c r="F96" s="188">
        <v>44.003300000000003</v>
      </c>
      <c r="G96" s="188">
        <v>46.938859999999998</v>
      </c>
      <c r="H96" s="188">
        <v>0.99528559999999999</v>
      </c>
      <c r="I96" s="64">
        <v>0.99729422999999995</v>
      </c>
      <c r="J96" s="64">
        <v>5.4536189999999998E-3</v>
      </c>
      <c r="K96" s="189"/>
      <c r="L96" s="259"/>
      <c r="M96" s="259"/>
      <c r="N96" s="58"/>
      <c r="O96" s="30"/>
      <c r="P96" s="58"/>
      <c r="Q96" s="30"/>
      <c r="R96" s="134"/>
      <c r="S96" s="206"/>
      <c r="T96" s="290"/>
      <c r="U96" s="29" t="s">
        <v>38</v>
      </c>
      <c r="V96" s="187"/>
      <c r="W96" s="58"/>
      <c r="X96" s="188">
        <v>44.079994999999997</v>
      </c>
      <c r="Y96" s="188">
        <v>47.002699999999997</v>
      </c>
      <c r="Z96" s="188">
        <v>0.99529761999999999</v>
      </c>
      <c r="AA96" s="64">
        <v>0.99733333000000002</v>
      </c>
      <c r="AB96" s="64">
        <v>5.3663979999999997E-3</v>
      </c>
      <c r="AC96" s="189"/>
      <c r="AD96" s="259"/>
      <c r="AE96" s="259"/>
      <c r="AF96" s="58"/>
      <c r="AG96" s="30"/>
      <c r="AH96" s="58"/>
      <c r="AI96" s="30"/>
      <c r="AJ96" s="134"/>
      <c r="AK96" s="208"/>
      <c r="AL96" s="290"/>
      <c r="AM96" s="88">
        <f t="shared" si="4"/>
        <v>7.669499999999374E-2</v>
      </c>
      <c r="AN96" s="123">
        <f t="shared" si="5"/>
        <v>6.3839999999999009E-2</v>
      </c>
      <c r="AO96" s="123">
        <f t="shared" si="6"/>
        <v>1.2020000000001474E-5</v>
      </c>
      <c r="AP96" s="123">
        <f t="shared" si="7"/>
        <v>3.9100000000069635E-5</v>
      </c>
      <c r="AQ96" s="89">
        <f t="shared" si="8"/>
        <v>-8.7221000000000173E-5</v>
      </c>
      <c r="AR96" s="39"/>
      <c r="AS96" s="234"/>
      <c r="AT96" s="39"/>
    </row>
    <row r="97" spans="2:46" ht="13.5" customHeight="1" thickBot="1" x14ac:dyDescent="0.2">
      <c r="B97" s="291"/>
      <c r="C97" s="29"/>
      <c r="D97" s="187"/>
      <c r="E97" s="58"/>
      <c r="F97" s="190"/>
      <c r="G97" s="190"/>
      <c r="H97" s="190"/>
      <c r="I97" s="58"/>
      <c r="J97" s="58"/>
      <c r="K97" s="189"/>
      <c r="L97" s="259"/>
      <c r="M97" s="259"/>
      <c r="N97" s="58"/>
      <c r="O97" s="30"/>
      <c r="P97" s="58"/>
      <c r="Q97" s="30"/>
      <c r="R97" s="185"/>
      <c r="S97" s="206"/>
      <c r="T97" s="291"/>
      <c r="U97" s="29"/>
      <c r="V97" s="187"/>
      <c r="W97" s="58"/>
      <c r="X97" s="190"/>
      <c r="Y97" s="190"/>
      <c r="Z97" s="190"/>
      <c r="AA97" s="58"/>
      <c r="AB97" s="58"/>
      <c r="AC97" s="189"/>
      <c r="AD97" s="259"/>
      <c r="AE97" s="259"/>
      <c r="AF97" s="58"/>
      <c r="AG97" s="30"/>
      <c r="AH97" s="58"/>
      <c r="AI97" s="30"/>
      <c r="AJ97" s="185"/>
      <c r="AK97" s="208"/>
      <c r="AL97" s="291"/>
      <c r="AM97" s="124" t="str">
        <f t="shared" ref="AM97:AM160" si="14">IF(OR(X97="",F97=""),"",X97-F97)</f>
        <v/>
      </c>
      <c r="AN97" s="125" t="str">
        <f t="shared" ref="AN97:AN160" si="15">IF(OR(Y97="",G97=""),"",Y97-G97)</f>
        <v/>
      </c>
      <c r="AO97" s="125" t="str">
        <f t="shared" ref="AO97:AO160" si="16">IF(OR(Z97="",H97=""),"",Z97-H97)</f>
        <v/>
      </c>
      <c r="AP97" s="125" t="str">
        <f t="shared" ref="AP97:AP160" si="17">IF(OR(AA97="",I97=""),"",AA97-I97)</f>
        <v/>
      </c>
      <c r="AQ97" s="126" t="str">
        <f t="shared" ref="AQ97:AQ160" si="18">IF(OR(AB97="",J97=""),"",AB97-J97)</f>
        <v/>
      </c>
      <c r="AR97" s="39"/>
      <c r="AS97" s="234"/>
      <c r="AT97" s="39"/>
    </row>
    <row r="98" spans="2:46" ht="13.5" customHeight="1" x14ac:dyDescent="0.15">
      <c r="B98" s="289" t="s">
        <v>85</v>
      </c>
      <c r="C98" s="27" t="s">
        <v>34</v>
      </c>
      <c r="D98" s="41"/>
      <c r="E98" s="57"/>
      <c r="F98" s="98">
        <v>29.167538</v>
      </c>
      <c r="G98" s="98">
        <v>33.083083999999999</v>
      </c>
      <c r="H98" s="98">
        <v>0.94467330000000005</v>
      </c>
      <c r="I98" s="62">
        <v>0.96913247000000002</v>
      </c>
      <c r="J98" s="62">
        <v>6.6331490000000007E-2</v>
      </c>
      <c r="K98" s="63"/>
      <c r="L98" s="258"/>
      <c r="M98" s="258"/>
      <c r="N98" s="57"/>
      <c r="O98" s="28"/>
      <c r="P98" s="57"/>
      <c r="Q98" s="28"/>
      <c r="R98" s="133"/>
      <c r="S98" s="206"/>
      <c r="T98" s="289" t="s">
        <v>85</v>
      </c>
      <c r="U98" s="27" t="s">
        <v>34</v>
      </c>
      <c r="V98" s="41"/>
      <c r="W98" s="57"/>
      <c r="X98" s="98">
        <v>29.177866000000002</v>
      </c>
      <c r="Y98" s="98">
        <v>33.074800000000003</v>
      </c>
      <c r="Z98" s="98">
        <v>0.94456211999999995</v>
      </c>
      <c r="AA98" s="62">
        <v>0.96898240000000002</v>
      </c>
      <c r="AB98" s="62">
        <v>6.5963629999999995E-2</v>
      </c>
      <c r="AC98" s="63"/>
      <c r="AD98" s="258"/>
      <c r="AE98" s="258"/>
      <c r="AF98" s="57"/>
      <c r="AG98" s="28"/>
      <c r="AH98" s="57"/>
      <c r="AI98" s="28"/>
      <c r="AJ98" s="133"/>
      <c r="AK98" s="208"/>
      <c r="AL98" s="289" t="s">
        <v>85</v>
      </c>
      <c r="AM98" s="121">
        <f t="shared" si="14"/>
        <v>1.0328000000001225E-2</v>
      </c>
      <c r="AN98" s="97">
        <f t="shared" si="15"/>
        <v>-8.2839999999961833E-3</v>
      </c>
      <c r="AO98" s="97">
        <f t="shared" si="16"/>
        <v>-1.1118000000009953E-4</v>
      </c>
      <c r="AP98" s="97">
        <f t="shared" si="17"/>
        <v>-1.5007000000000215E-4</v>
      </c>
      <c r="AQ98" s="122">
        <f t="shared" si="18"/>
        <v>-3.6786000000001151E-4</v>
      </c>
      <c r="AR98" s="39"/>
      <c r="AS98" s="234"/>
      <c r="AT98" s="39"/>
    </row>
    <row r="99" spans="2:46" ht="13.5" customHeight="1" x14ac:dyDescent="0.15">
      <c r="B99" s="290"/>
      <c r="C99" s="29" t="s">
        <v>35</v>
      </c>
      <c r="D99" s="187"/>
      <c r="E99" s="58"/>
      <c r="F99" s="188">
        <v>34.170060999999997</v>
      </c>
      <c r="G99" s="188">
        <v>37.537931999999998</v>
      </c>
      <c r="H99" s="188">
        <v>0.97713759</v>
      </c>
      <c r="I99" s="64">
        <v>0.98641961</v>
      </c>
      <c r="J99" s="64">
        <v>2.9135992999999999E-2</v>
      </c>
      <c r="K99" s="189"/>
      <c r="L99" s="259"/>
      <c r="M99" s="259"/>
      <c r="N99" s="58"/>
      <c r="O99" s="30"/>
      <c r="P99" s="58"/>
      <c r="Q99" s="30"/>
      <c r="R99" s="134"/>
      <c r="S99" s="206"/>
      <c r="T99" s="290"/>
      <c r="U99" s="29" t="s">
        <v>35</v>
      </c>
      <c r="V99" s="187"/>
      <c r="W99" s="58"/>
      <c r="X99" s="188">
        <v>34.190483999999998</v>
      </c>
      <c r="Y99" s="188">
        <v>37.540568999999998</v>
      </c>
      <c r="Z99" s="188">
        <v>0.97712661999999995</v>
      </c>
      <c r="AA99" s="64">
        <v>0.98649942999999995</v>
      </c>
      <c r="AB99" s="64">
        <v>2.9359232999999998E-2</v>
      </c>
      <c r="AC99" s="189"/>
      <c r="AD99" s="259"/>
      <c r="AE99" s="259"/>
      <c r="AF99" s="58"/>
      <c r="AG99" s="30"/>
      <c r="AH99" s="58"/>
      <c r="AI99" s="30"/>
      <c r="AJ99" s="134"/>
      <c r="AK99" s="208"/>
      <c r="AL99" s="290"/>
      <c r="AM99" s="88">
        <f t="shared" si="14"/>
        <v>2.0423000000000968E-2</v>
      </c>
      <c r="AN99" s="123">
        <f t="shared" si="15"/>
        <v>2.6370000000000005E-3</v>
      </c>
      <c r="AO99" s="123">
        <f t="shared" si="16"/>
        <v>-1.0970000000054547E-5</v>
      </c>
      <c r="AP99" s="123">
        <f t="shared" si="17"/>
        <v>7.9819999999952707E-5</v>
      </c>
      <c r="AQ99" s="89">
        <f t="shared" si="18"/>
        <v>2.2323999999999955E-4</v>
      </c>
      <c r="AR99" s="39"/>
      <c r="AS99" s="234"/>
      <c r="AT99" s="39"/>
    </row>
    <row r="100" spans="2:46" ht="13.5" customHeight="1" x14ac:dyDescent="0.15">
      <c r="B100" s="290"/>
      <c r="C100" s="29" t="s">
        <v>36</v>
      </c>
      <c r="D100" s="187"/>
      <c r="E100" s="58"/>
      <c r="F100" s="188">
        <v>39.284480000000002</v>
      </c>
      <c r="G100" s="188">
        <v>42.440772000000003</v>
      </c>
      <c r="H100" s="188">
        <v>0.99089748</v>
      </c>
      <c r="I100" s="64">
        <v>0.99435191999999994</v>
      </c>
      <c r="J100" s="64">
        <v>1.1063017E-2</v>
      </c>
      <c r="K100" s="189"/>
      <c r="L100" s="259"/>
      <c r="M100" s="259"/>
      <c r="N100" s="58"/>
      <c r="O100" s="30"/>
      <c r="P100" s="58"/>
      <c r="Q100" s="30"/>
      <c r="R100" s="134"/>
      <c r="S100" s="206"/>
      <c r="T100" s="290"/>
      <c r="U100" s="29" t="s">
        <v>36</v>
      </c>
      <c r="V100" s="187"/>
      <c r="W100" s="58"/>
      <c r="X100" s="188">
        <v>39.326315000000001</v>
      </c>
      <c r="Y100" s="188">
        <v>42.491987999999999</v>
      </c>
      <c r="Z100" s="188">
        <v>0.99087062000000004</v>
      </c>
      <c r="AA100" s="64">
        <v>0.99435899000000005</v>
      </c>
      <c r="AB100" s="64">
        <v>1.1035296E-2</v>
      </c>
      <c r="AC100" s="189"/>
      <c r="AD100" s="259"/>
      <c r="AE100" s="259"/>
      <c r="AF100" s="58"/>
      <c r="AG100" s="30"/>
      <c r="AH100" s="58"/>
      <c r="AI100" s="30"/>
      <c r="AJ100" s="134"/>
      <c r="AK100" s="208"/>
      <c r="AL100" s="290"/>
      <c r="AM100" s="88">
        <f t="shared" si="14"/>
        <v>4.1834999999998956E-2</v>
      </c>
      <c r="AN100" s="123">
        <f t="shared" si="15"/>
        <v>5.1215999999996598E-2</v>
      </c>
      <c r="AO100" s="123">
        <f t="shared" si="16"/>
        <v>-2.6859999999961914E-5</v>
      </c>
      <c r="AP100" s="123">
        <f t="shared" si="17"/>
        <v>7.0700000001089336E-6</v>
      </c>
      <c r="AQ100" s="89">
        <f t="shared" si="18"/>
        <v>-2.7720999999999649E-5</v>
      </c>
      <c r="AR100" s="39"/>
      <c r="AS100" s="234"/>
      <c r="AT100" s="39"/>
    </row>
    <row r="101" spans="2:46" ht="13.5" customHeight="1" x14ac:dyDescent="0.15">
      <c r="B101" s="290"/>
      <c r="C101" s="29" t="s">
        <v>38</v>
      </c>
      <c r="D101" s="187"/>
      <c r="E101" s="58"/>
      <c r="F101" s="188">
        <v>42.450239000000003</v>
      </c>
      <c r="G101" s="188">
        <v>45.457369</v>
      </c>
      <c r="H101" s="188">
        <v>0.99477393000000003</v>
      </c>
      <c r="I101" s="64">
        <v>0.99700456000000004</v>
      </c>
      <c r="J101" s="64">
        <v>4.9976489999999998E-3</v>
      </c>
      <c r="K101" s="189"/>
      <c r="L101" s="259"/>
      <c r="M101" s="259"/>
      <c r="N101" s="58"/>
      <c r="O101" s="30"/>
      <c r="P101" s="58"/>
      <c r="Q101" s="30"/>
      <c r="R101" s="134"/>
      <c r="S101" s="206"/>
      <c r="T101" s="290"/>
      <c r="U101" s="29" t="s">
        <v>38</v>
      </c>
      <c r="V101" s="187"/>
      <c r="W101" s="58"/>
      <c r="X101" s="188">
        <v>42.477544999999999</v>
      </c>
      <c r="Y101" s="188">
        <v>45.483798</v>
      </c>
      <c r="Z101" s="188">
        <v>0.99478005999999997</v>
      </c>
      <c r="AA101" s="64">
        <v>0.99701550000000005</v>
      </c>
      <c r="AB101" s="64">
        <v>4.9633663E-3</v>
      </c>
      <c r="AC101" s="189"/>
      <c r="AD101" s="259"/>
      <c r="AE101" s="259"/>
      <c r="AF101" s="58"/>
      <c r="AG101" s="30"/>
      <c r="AH101" s="58"/>
      <c r="AI101" s="30"/>
      <c r="AJ101" s="134"/>
      <c r="AK101" s="208"/>
      <c r="AL101" s="290"/>
      <c r="AM101" s="88">
        <f t="shared" si="14"/>
        <v>2.7305999999995834E-2</v>
      </c>
      <c r="AN101" s="123">
        <f t="shared" si="15"/>
        <v>2.6429000000000258E-2</v>
      </c>
      <c r="AO101" s="123">
        <f t="shared" si="16"/>
        <v>6.1299999999375743E-6</v>
      </c>
      <c r="AP101" s="123">
        <f t="shared" si="17"/>
        <v>1.0940000000014827E-5</v>
      </c>
      <c r="AQ101" s="89">
        <f t="shared" si="18"/>
        <v>-3.4282699999999867E-5</v>
      </c>
      <c r="AR101" s="39"/>
      <c r="AS101" s="234"/>
      <c r="AT101" s="39"/>
    </row>
    <row r="102" spans="2:46" ht="13.5" customHeight="1" thickBot="1" x14ac:dyDescent="0.2">
      <c r="B102" s="291"/>
      <c r="C102" s="29"/>
      <c r="D102" s="187"/>
      <c r="E102" s="58"/>
      <c r="F102" s="190"/>
      <c r="G102" s="190"/>
      <c r="H102" s="190"/>
      <c r="I102" s="58"/>
      <c r="J102" s="58"/>
      <c r="K102" s="189"/>
      <c r="L102" s="259"/>
      <c r="M102" s="259"/>
      <c r="N102" s="58"/>
      <c r="O102" s="30"/>
      <c r="P102" s="58"/>
      <c r="Q102" s="30"/>
      <c r="R102" s="185"/>
      <c r="S102" s="206"/>
      <c r="T102" s="291"/>
      <c r="U102" s="29"/>
      <c r="V102" s="187"/>
      <c r="W102" s="58"/>
      <c r="X102" s="190"/>
      <c r="Y102" s="190"/>
      <c r="Z102" s="190"/>
      <c r="AA102" s="58"/>
      <c r="AB102" s="58"/>
      <c r="AC102" s="189"/>
      <c r="AD102" s="259"/>
      <c r="AE102" s="259"/>
      <c r="AF102" s="58"/>
      <c r="AG102" s="30"/>
      <c r="AH102" s="58"/>
      <c r="AI102" s="30"/>
      <c r="AJ102" s="185"/>
      <c r="AK102" s="208"/>
      <c r="AL102" s="291"/>
      <c r="AM102" s="124" t="str">
        <f t="shared" si="14"/>
        <v/>
      </c>
      <c r="AN102" s="125" t="str">
        <f t="shared" si="15"/>
        <v/>
      </c>
      <c r="AO102" s="125" t="str">
        <f t="shared" si="16"/>
        <v/>
      </c>
      <c r="AP102" s="125" t="str">
        <f t="shared" si="17"/>
        <v/>
      </c>
      <c r="AQ102" s="126" t="str">
        <f t="shared" si="18"/>
        <v/>
      </c>
      <c r="AR102" s="39"/>
      <c r="AS102" s="234"/>
      <c r="AT102" s="39"/>
    </row>
    <row r="103" spans="2:46" ht="13.5" customHeight="1" x14ac:dyDescent="0.15">
      <c r="B103" s="289" t="s">
        <v>86</v>
      </c>
      <c r="C103" s="27" t="s">
        <v>34</v>
      </c>
      <c r="D103" s="41"/>
      <c r="E103" s="57"/>
      <c r="F103" s="98">
        <v>28.948188999999999</v>
      </c>
      <c r="G103" s="98">
        <v>32.823051</v>
      </c>
      <c r="H103" s="98">
        <v>0.93623078000000004</v>
      </c>
      <c r="I103" s="62">
        <v>0.96583178000000003</v>
      </c>
      <c r="J103" s="62">
        <v>5.9698745999999997E-2</v>
      </c>
      <c r="K103" s="63"/>
      <c r="L103" s="258"/>
      <c r="M103" s="258"/>
      <c r="N103" s="57"/>
      <c r="O103" s="28"/>
      <c r="P103" s="57"/>
      <c r="Q103" s="28"/>
      <c r="R103" s="133"/>
      <c r="S103" s="206"/>
      <c r="T103" s="289" t="s">
        <v>86</v>
      </c>
      <c r="U103" s="27" t="s">
        <v>34</v>
      </c>
      <c r="V103" s="41"/>
      <c r="W103" s="57"/>
      <c r="X103" s="98">
        <v>28.950330000000001</v>
      </c>
      <c r="Y103" s="98">
        <v>32.825443</v>
      </c>
      <c r="Z103" s="98">
        <v>0.93613997000000004</v>
      </c>
      <c r="AA103" s="62">
        <v>0.96576991999999995</v>
      </c>
      <c r="AB103" s="62">
        <v>5.9840730000000002E-2</v>
      </c>
      <c r="AC103" s="63"/>
      <c r="AD103" s="258"/>
      <c r="AE103" s="258"/>
      <c r="AF103" s="57"/>
      <c r="AG103" s="28"/>
      <c r="AH103" s="57"/>
      <c r="AI103" s="28"/>
      <c r="AJ103" s="133"/>
      <c r="AK103" s="208"/>
      <c r="AL103" s="289" t="s">
        <v>86</v>
      </c>
      <c r="AM103" s="121">
        <f t="shared" si="14"/>
        <v>2.1410000000017249E-3</v>
      </c>
      <c r="AN103" s="97">
        <f t="shared" si="15"/>
        <v>2.3920000000003938E-3</v>
      </c>
      <c r="AO103" s="97">
        <f t="shared" si="16"/>
        <v>-9.0809999999996727E-5</v>
      </c>
      <c r="AP103" s="97">
        <f t="shared" si="17"/>
        <v>-6.1860000000080184E-5</v>
      </c>
      <c r="AQ103" s="122">
        <f t="shared" si="18"/>
        <v>1.4198400000000472E-4</v>
      </c>
      <c r="AR103" s="39"/>
      <c r="AS103" s="234"/>
      <c r="AT103" s="39"/>
    </row>
    <row r="104" spans="2:46" ht="13.5" customHeight="1" x14ac:dyDescent="0.15">
      <c r="B104" s="290"/>
      <c r="C104" s="29" t="s">
        <v>35</v>
      </c>
      <c r="D104" s="187"/>
      <c r="E104" s="58"/>
      <c r="F104" s="188">
        <v>33.926060999999997</v>
      </c>
      <c r="G104" s="188">
        <v>37.310923000000003</v>
      </c>
      <c r="H104" s="188">
        <v>0.97313031999999999</v>
      </c>
      <c r="I104" s="64">
        <v>0.98432140999999995</v>
      </c>
      <c r="J104" s="64">
        <v>2.6809026999999999E-2</v>
      </c>
      <c r="K104" s="189"/>
      <c r="L104" s="259"/>
      <c r="M104" s="259"/>
      <c r="N104" s="58"/>
      <c r="O104" s="30"/>
      <c r="P104" s="58"/>
      <c r="Q104" s="30"/>
      <c r="R104" s="134"/>
      <c r="S104" s="206"/>
      <c r="T104" s="290"/>
      <c r="U104" s="29" t="s">
        <v>35</v>
      </c>
      <c r="V104" s="187"/>
      <c r="W104" s="58"/>
      <c r="X104" s="188">
        <v>33.968713999999999</v>
      </c>
      <c r="Y104" s="188">
        <v>37.351837000000003</v>
      </c>
      <c r="Z104" s="188">
        <v>0.97309182999999999</v>
      </c>
      <c r="AA104" s="64">
        <v>0.98435229000000002</v>
      </c>
      <c r="AB104" s="64">
        <v>2.6639795000000001E-2</v>
      </c>
      <c r="AC104" s="189"/>
      <c r="AD104" s="259"/>
      <c r="AE104" s="259"/>
      <c r="AF104" s="58"/>
      <c r="AG104" s="30"/>
      <c r="AH104" s="58"/>
      <c r="AI104" s="30"/>
      <c r="AJ104" s="134"/>
      <c r="AK104" s="208"/>
      <c r="AL104" s="290"/>
      <c r="AM104" s="88">
        <f t="shared" si="14"/>
        <v>4.2653000000001384E-2</v>
      </c>
      <c r="AN104" s="123">
        <f t="shared" si="15"/>
        <v>4.0914000000000783E-2</v>
      </c>
      <c r="AO104" s="123">
        <f t="shared" si="16"/>
        <v>-3.8490000000002134E-5</v>
      </c>
      <c r="AP104" s="123">
        <f t="shared" si="17"/>
        <v>3.088000000006641E-5</v>
      </c>
      <c r="AQ104" s="89">
        <f t="shared" si="18"/>
        <v>-1.6923199999999833E-4</v>
      </c>
      <c r="AR104" s="39"/>
      <c r="AS104" s="234"/>
      <c r="AT104" s="39"/>
    </row>
    <row r="105" spans="2:46" ht="13.5" customHeight="1" x14ac:dyDescent="0.15">
      <c r="B105" s="290"/>
      <c r="C105" s="29" t="s">
        <v>36</v>
      </c>
      <c r="D105" s="187"/>
      <c r="E105" s="58"/>
      <c r="F105" s="188">
        <v>38.841188000000002</v>
      </c>
      <c r="G105" s="188">
        <v>42.058658000000001</v>
      </c>
      <c r="H105" s="188">
        <v>0.98949155</v>
      </c>
      <c r="I105" s="64">
        <v>0.99346922000000004</v>
      </c>
      <c r="J105" s="64">
        <v>1.0478879999999999E-2</v>
      </c>
      <c r="K105" s="189"/>
      <c r="L105" s="259"/>
      <c r="M105" s="259"/>
      <c r="N105" s="58"/>
      <c r="O105" s="30"/>
      <c r="P105" s="58"/>
      <c r="Q105" s="30"/>
      <c r="R105" s="134"/>
      <c r="S105" s="206"/>
      <c r="T105" s="290"/>
      <c r="U105" s="29" t="s">
        <v>36</v>
      </c>
      <c r="V105" s="187"/>
      <c r="W105" s="58"/>
      <c r="X105" s="188">
        <v>38.895273000000003</v>
      </c>
      <c r="Y105" s="188">
        <v>42.107450999999998</v>
      </c>
      <c r="Z105" s="188">
        <v>0.98952828999999998</v>
      </c>
      <c r="AA105" s="64">
        <v>0.99350830999999995</v>
      </c>
      <c r="AB105" s="64">
        <v>1.0430395E-2</v>
      </c>
      <c r="AC105" s="189"/>
      <c r="AD105" s="259"/>
      <c r="AE105" s="259"/>
      <c r="AF105" s="58"/>
      <c r="AG105" s="30"/>
      <c r="AH105" s="58"/>
      <c r="AI105" s="30"/>
      <c r="AJ105" s="134"/>
      <c r="AK105" s="208"/>
      <c r="AL105" s="290"/>
      <c r="AM105" s="88">
        <f t="shared" si="14"/>
        <v>5.4085000000000605E-2</v>
      </c>
      <c r="AN105" s="123">
        <f t="shared" si="15"/>
        <v>4.8792999999996312E-2</v>
      </c>
      <c r="AO105" s="123">
        <f t="shared" si="16"/>
        <v>3.6739999999979567E-5</v>
      </c>
      <c r="AP105" s="123">
        <f t="shared" si="17"/>
        <v>3.9089999999908365E-5</v>
      </c>
      <c r="AQ105" s="89">
        <f t="shared" si="18"/>
        <v>-4.8484999999999154E-5</v>
      </c>
      <c r="AR105" s="39"/>
      <c r="AS105" s="234"/>
      <c r="AT105" s="39"/>
    </row>
    <row r="106" spans="2:46" ht="13.5" customHeight="1" x14ac:dyDescent="0.15">
      <c r="B106" s="290"/>
      <c r="C106" s="29" t="s">
        <v>38</v>
      </c>
      <c r="D106" s="187"/>
      <c r="E106" s="58"/>
      <c r="F106" s="188">
        <v>42.009768000000001</v>
      </c>
      <c r="G106" s="188">
        <v>45.043911000000001</v>
      </c>
      <c r="H106" s="188">
        <v>0.99439412999999999</v>
      </c>
      <c r="I106" s="64">
        <v>0.99665636999999996</v>
      </c>
      <c r="J106" s="64">
        <v>4.8264717000000004E-3</v>
      </c>
      <c r="K106" s="189"/>
      <c r="L106" s="259"/>
      <c r="M106" s="259"/>
      <c r="N106" s="58"/>
      <c r="O106" s="30"/>
      <c r="P106" s="58"/>
      <c r="Q106" s="30"/>
      <c r="R106" s="134"/>
      <c r="S106" s="206"/>
      <c r="T106" s="290"/>
      <c r="U106" s="29" t="s">
        <v>38</v>
      </c>
      <c r="V106" s="187"/>
      <c r="W106" s="58"/>
      <c r="X106" s="188">
        <v>42.008629999999997</v>
      </c>
      <c r="Y106" s="188">
        <v>45.03557</v>
      </c>
      <c r="Z106" s="188">
        <v>0.99440130999999998</v>
      </c>
      <c r="AA106" s="64">
        <v>0.99663413000000001</v>
      </c>
      <c r="AB106" s="64">
        <v>4.8349396999999997E-3</v>
      </c>
      <c r="AC106" s="189"/>
      <c r="AD106" s="259"/>
      <c r="AE106" s="259"/>
      <c r="AF106" s="58"/>
      <c r="AG106" s="30"/>
      <c r="AH106" s="58"/>
      <c r="AI106" s="30"/>
      <c r="AJ106" s="134"/>
      <c r="AK106" s="208"/>
      <c r="AL106" s="290"/>
      <c r="AM106" s="88">
        <f t="shared" si="14"/>
        <v>-1.1380000000045243E-3</v>
      </c>
      <c r="AN106" s="123">
        <f t="shared" si="15"/>
        <v>-8.3410000000014861E-3</v>
      </c>
      <c r="AO106" s="123">
        <f t="shared" si="16"/>
        <v>7.1799999999955233E-6</v>
      </c>
      <c r="AP106" s="123">
        <f t="shared" si="17"/>
        <v>-2.2239999999951188E-5</v>
      </c>
      <c r="AQ106" s="89">
        <f t="shared" si="18"/>
        <v>8.4679999999993233E-6</v>
      </c>
      <c r="AR106" s="39"/>
      <c r="AS106" s="234"/>
      <c r="AT106" s="39"/>
    </row>
    <row r="107" spans="2:46" ht="13.5" customHeight="1" thickBot="1" x14ac:dyDescent="0.2">
      <c r="B107" s="291"/>
      <c r="C107" s="29"/>
      <c r="D107" s="187"/>
      <c r="E107" s="58"/>
      <c r="F107" s="190"/>
      <c r="G107" s="190"/>
      <c r="H107" s="190"/>
      <c r="I107" s="58"/>
      <c r="J107" s="58"/>
      <c r="K107" s="189"/>
      <c r="L107" s="259"/>
      <c r="M107" s="259"/>
      <c r="N107" s="58"/>
      <c r="O107" s="30"/>
      <c r="P107" s="58"/>
      <c r="Q107" s="30"/>
      <c r="R107" s="185"/>
      <c r="S107" s="206"/>
      <c r="T107" s="291"/>
      <c r="U107" s="29"/>
      <c r="V107" s="187"/>
      <c r="W107" s="58"/>
      <c r="X107" s="190"/>
      <c r="Y107" s="190"/>
      <c r="Z107" s="190"/>
      <c r="AA107" s="58"/>
      <c r="AB107" s="58"/>
      <c r="AC107" s="189"/>
      <c r="AD107" s="259"/>
      <c r="AE107" s="259"/>
      <c r="AF107" s="58"/>
      <c r="AG107" s="30"/>
      <c r="AH107" s="58"/>
      <c r="AI107" s="30"/>
      <c r="AJ107" s="185"/>
      <c r="AK107" s="208"/>
      <c r="AL107" s="291"/>
      <c r="AM107" s="124" t="str">
        <f t="shared" si="14"/>
        <v/>
      </c>
      <c r="AN107" s="125" t="str">
        <f t="shared" si="15"/>
        <v/>
      </c>
      <c r="AO107" s="125" t="str">
        <f t="shared" si="16"/>
        <v/>
      </c>
      <c r="AP107" s="125" t="str">
        <f t="shared" si="17"/>
        <v/>
      </c>
      <c r="AQ107" s="126" t="str">
        <f t="shared" si="18"/>
        <v/>
      </c>
      <c r="AR107" s="39"/>
      <c r="AS107" s="234"/>
      <c r="AT107" s="39"/>
    </row>
    <row r="108" spans="2:46" ht="13.5" customHeight="1" x14ac:dyDescent="0.15">
      <c r="B108" s="289" t="s">
        <v>87</v>
      </c>
      <c r="C108" s="27" t="s">
        <v>34</v>
      </c>
      <c r="D108" s="41"/>
      <c r="E108" s="57"/>
      <c r="F108" s="98">
        <v>29.192523000000001</v>
      </c>
      <c r="G108" s="98">
        <v>33.260393999999998</v>
      </c>
      <c r="H108" s="98">
        <v>0.93509091</v>
      </c>
      <c r="I108" s="62">
        <v>0.96797838000000003</v>
      </c>
      <c r="J108" s="62">
        <v>5.8764964000000003E-2</v>
      </c>
      <c r="K108" s="63"/>
      <c r="L108" s="258"/>
      <c r="M108" s="258"/>
      <c r="N108" s="57"/>
      <c r="O108" s="28"/>
      <c r="P108" s="57"/>
      <c r="Q108" s="28"/>
      <c r="R108" s="133"/>
      <c r="S108" s="206"/>
      <c r="T108" s="289" t="s">
        <v>87</v>
      </c>
      <c r="U108" s="27" t="s">
        <v>34</v>
      </c>
      <c r="V108" s="41"/>
      <c r="W108" s="57"/>
      <c r="X108" s="98">
        <v>29.217214999999999</v>
      </c>
      <c r="Y108" s="98">
        <v>33.294468000000002</v>
      </c>
      <c r="Z108" s="98">
        <v>0.93524563999999999</v>
      </c>
      <c r="AA108" s="62">
        <v>0.96787727000000001</v>
      </c>
      <c r="AB108" s="62">
        <v>5.8450530000000001E-2</v>
      </c>
      <c r="AC108" s="63"/>
      <c r="AD108" s="258"/>
      <c r="AE108" s="258"/>
      <c r="AF108" s="57"/>
      <c r="AG108" s="28"/>
      <c r="AH108" s="57"/>
      <c r="AI108" s="28"/>
      <c r="AJ108" s="133"/>
      <c r="AK108" s="208"/>
      <c r="AL108" s="289" t="s">
        <v>87</v>
      </c>
      <c r="AM108" s="121">
        <f t="shared" si="14"/>
        <v>2.469199999999816E-2</v>
      </c>
      <c r="AN108" s="97">
        <f t="shared" si="15"/>
        <v>3.4074000000003934E-2</v>
      </c>
      <c r="AO108" s="97">
        <f t="shared" si="16"/>
        <v>1.5472999999999182E-4</v>
      </c>
      <c r="AP108" s="97">
        <f t="shared" si="17"/>
        <v>-1.0111000000001535E-4</v>
      </c>
      <c r="AQ108" s="122">
        <f t="shared" si="18"/>
        <v>-3.1443400000000232E-4</v>
      </c>
      <c r="AR108" s="39"/>
      <c r="AS108" s="234"/>
      <c r="AT108" s="39"/>
    </row>
    <row r="109" spans="2:46" ht="13.5" customHeight="1" x14ac:dyDescent="0.15">
      <c r="B109" s="290"/>
      <c r="C109" s="29" t="s">
        <v>35</v>
      </c>
      <c r="D109" s="187"/>
      <c r="E109" s="58"/>
      <c r="F109" s="188">
        <v>33.905019000000003</v>
      </c>
      <c r="G109" s="188">
        <v>37.447091999999998</v>
      </c>
      <c r="H109" s="188">
        <v>0.97259823999999995</v>
      </c>
      <c r="I109" s="64">
        <v>0.98475413000000001</v>
      </c>
      <c r="J109" s="64">
        <v>2.5022329999999999E-2</v>
      </c>
      <c r="K109" s="189"/>
      <c r="L109" s="259"/>
      <c r="M109" s="259"/>
      <c r="N109" s="58"/>
      <c r="O109" s="30"/>
      <c r="P109" s="58"/>
      <c r="Q109" s="30"/>
      <c r="R109" s="134"/>
      <c r="S109" s="206"/>
      <c r="T109" s="290"/>
      <c r="U109" s="29" t="s">
        <v>35</v>
      </c>
      <c r="V109" s="187"/>
      <c r="W109" s="58"/>
      <c r="X109" s="188">
        <v>33.895674999999997</v>
      </c>
      <c r="Y109" s="188">
        <v>37.443826000000001</v>
      </c>
      <c r="Z109" s="188">
        <v>0.97248022999999995</v>
      </c>
      <c r="AA109" s="64">
        <v>0.98468904999999995</v>
      </c>
      <c r="AB109" s="64">
        <v>2.4989049999999999E-2</v>
      </c>
      <c r="AC109" s="189"/>
      <c r="AD109" s="259"/>
      <c r="AE109" s="259"/>
      <c r="AF109" s="58"/>
      <c r="AG109" s="30"/>
      <c r="AH109" s="58"/>
      <c r="AI109" s="30"/>
      <c r="AJ109" s="134"/>
      <c r="AK109" s="208"/>
      <c r="AL109" s="290"/>
      <c r="AM109" s="88">
        <f t="shared" si="14"/>
        <v>-9.3440000000057921E-3</v>
      </c>
      <c r="AN109" s="123">
        <f t="shared" si="15"/>
        <v>-3.2659999999964384E-3</v>
      </c>
      <c r="AO109" s="123">
        <f t="shared" si="16"/>
        <v>-1.1801000000000172E-4</v>
      </c>
      <c r="AP109" s="123">
        <f t="shared" si="17"/>
        <v>-6.5080000000050653E-5</v>
      </c>
      <c r="AQ109" s="89">
        <f t="shared" si="18"/>
        <v>-3.3280000000000115E-5</v>
      </c>
      <c r="AR109" s="39"/>
      <c r="AS109" s="234"/>
      <c r="AT109" s="39"/>
    </row>
    <row r="110" spans="2:46" ht="13.5" customHeight="1" x14ac:dyDescent="0.15">
      <c r="B110" s="290"/>
      <c r="C110" s="29" t="s">
        <v>36</v>
      </c>
      <c r="D110" s="187"/>
      <c r="E110" s="58"/>
      <c r="F110" s="188">
        <v>39.339117000000002</v>
      </c>
      <c r="G110" s="188">
        <v>42.619470999999997</v>
      </c>
      <c r="H110" s="188">
        <v>0.98987473999999998</v>
      </c>
      <c r="I110" s="64">
        <v>0.99369236000000005</v>
      </c>
      <c r="J110" s="64">
        <v>1.0097121000000001E-2</v>
      </c>
      <c r="K110" s="189"/>
      <c r="L110" s="259"/>
      <c r="M110" s="259"/>
      <c r="N110" s="58"/>
      <c r="O110" s="30"/>
      <c r="P110" s="58"/>
      <c r="Q110" s="30"/>
      <c r="R110" s="134"/>
      <c r="S110" s="206"/>
      <c r="T110" s="290"/>
      <c r="U110" s="29" t="s">
        <v>36</v>
      </c>
      <c r="V110" s="187"/>
      <c r="W110" s="58"/>
      <c r="X110" s="188">
        <v>39.304611000000001</v>
      </c>
      <c r="Y110" s="188">
        <v>42.586675</v>
      </c>
      <c r="Z110" s="188">
        <v>0.98986585999999999</v>
      </c>
      <c r="AA110" s="64">
        <v>0.99366706000000005</v>
      </c>
      <c r="AB110" s="64">
        <v>1.0116494E-2</v>
      </c>
      <c r="AC110" s="189"/>
      <c r="AD110" s="259"/>
      <c r="AE110" s="259"/>
      <c r="AF110" s="58"/>
      <c r="AG110" s="30"/>
      <c r="AH110" s="58"/>
      <c r="AI110" s="30"/>
      <c r="AJ110" s="134"/>
      <c r="AK110" s="208"/>
      <c r="AL110" s="290"/>
      <c r="AM110" s="88">
        <f t="shared" si="14"/>
        <v>-3.450600000000037E-2</v>
      </c>
      <c r="AN110" s="123">
        <f t="shared" si="15"/>
        <v>-3.2795999999997605E-2</v>
      </c>
      <c r="AO110" s="123">
        <f t="shared" si="16"/>
        <v>-8.8799999999888968E-6</v>
      </c>
      <c r="AP110" s="123">
        <f t="shared" si="17"/>
        <v>-2.5300000000005873E-5</v>
      </c>
      <c r="AQ110" s="89">
        <f t="shared" si="18"/>
        <v>1.9372999999999613E-5</v>
      </c>
      <c r="AR110" s="39"/>
      <c r="AS110" s="234"/>
      <c r="AT110" s="39"/>
    </row>
    <row r="111" spans="2:46" ht="13.5" customHeight="1" x14ac:dyDescent="0.15">
      <c r="B111" s="290"/>
      <c r="C111" s="29" t="s">
        <v>38</v>
      </c>
      <c r="D111" s="187"/>
      <c r="E111" s="58"/>
      <c r="F111" s="188">
        <v>43.075417999999999</v>
      </c>
      <c r="G111" s="188">
        <v>46.052711000000002</v>
      </c>
      <c r="H111" s="188">
        <v>0.99476323</v>
      </c>
      <c r="I111" s="64">
        <v>0.99683615999999997</v>
      </c>
      <c r="J111" s="64">
        <v>4.5497319999999999E-3</v>
      </c>
      <c r="K111" s="189"/>
      <c r="L111" s="259"/>
      <c r="M111" s="259"/>
      <c r="N111" s="58"/>
      <c r="O111" s="30"/>
      <c r="P111" s="58"/>
      <c r="Q111" s="30"/>
      <c r="R111" s="134"/>
      <c r="S111" s="206"/>
      <c r="T111" s="290"/>
      <c r="U111" s="29" t="s">
        <v>38</v>
      </c>
      <c r="V111" s="187"/>
      <c r="W111" s="58"/>
      <c r="X111" s="188">
        <v>43.055075000000002</v>
      </c>
      <c r="Y111" s="188">
        <v>46.037557</v>
      </c>
      <c r="Z111" s="188">
        <v>0.99476217</v>
      </c>
      <c r="AA111" s="64">
        <v>0.99683854000000005</v>
      </c>
      <c r="AB111" s="64">
        <v>4.4988835999999997E-3</v>
      </c>
      <c r="AC111" s="189"/>
      <c r="AD111" s="259"/>
      <c r="AE111" s="259"/>
      <c r="AF111" s="58"/>
      <c r="AG111" s="30"/>
      <c r="AH111" s="58"/>
      <c r="AI111" s="30"/>
      <c r="AJ111" s="134"/>
      <c r="AK111" s="208"/>
      <c r="AL111" s="290"/>
      <c r="AM111" s="88">
        <f t="shared" si="14"/>
        <v>-2.0342999999996891E-2</v>
      </c>
      <c r="AN111" s="123">
        <f t="shared" si="15"/>
        <v>-1.5154000000002554E-2</v>
      </c>
      <c r="AO111" s="123">
        <f t="shared" si="16"/>
        <v>-1.0599999999971743E-6</v>
      </c>
      <c r="AP111" s="123">
        <f t="shared" si="17"/>
        <v>2.3800000000795407E-6</v>
      </c>
      <c r="AQ111" s="89">
        <f t="shared" si="18"/>
        <v>-5.0848400000000175E-5</v>
      </c>
      <c r="AR111" s="39"/>
      <c r="AS111" s="234"/>
      <c r="AT111" s="39"/>
    </row>
    <row r="112" spans="2:46" ht="13.5" customHeight="1" thickBot="1" x14ac:dyDescent="0.2">
      <c r="B112" s="291"/>
      <c r="C112" s="29"/>
      <c r="D112" s="187"/>
      <c r="E112" s="58"/>
      <c r="F112" s="190"/>
      <c r="G112" s="190"/>
      <c r="H112" s="190"/>
      <c r="I112" s="58"/>
      <c r="J112" s="58"/>
      <c r="K112" s="189"/>
      <c r="L112" s="259"/>
      <c r="M112" s="259"/>
      <c r="N112" s="58"/>
      <c r="O112" s="30"/>
      <c r="P112" s="58"/>
      <c r="Q112" s="30"/>
      <c r="R112" s="185"/>
      <c r="S112" s="206"/>
      <c r="T112" s="291"/>
      <c r="U112" s="29"/>
      <c r="V112" s="187"/>
      <c r="W112" s="58"/>
      <c r="X112" s="190"/>
      <c r="Y112" s="190"/>
      <c r="Z112" s="190"/>
      <c r="AA112" s="58"/>
      <c r="AB112" s="58"/>
      <c r="AC112" s="189"/>
      <c r="AD112" s="259"/>
      <c r="AE112" s="259"/>
      <c r="AF112" s="58"/>
      <c r="AG112" s="30"/>
      <c r="AH112" s="58"/>
      <c r="AI112" s="30"/>
      <c r="AJ112" s="185"/>
      <c r="AK112" s="208"/>
      <c r="AL112" s="291"/>
      <c r="AM112" s="124" t="str">
        <f t="shared" si="14"/>
        <v/>
      </c>
      <c r="AN112" s="125" t="str">
        <f t="shared" si="15"/>
        <v/>
      </c>
      <c r="AO112" s="125" t="str">
        <f t="shared" si="16"/>
        <v/>
      </c>
      <c r="AP112" s="125" t="str">
        <f t="shared" si="17"/>
        <v/>
      </c>
      <c r="AQ112" s="126" t="str">
        <f t="shared" si="18"/>
        <v/>
      </c>
      <c r="AR112" s="39"/>
      <c r="AS112" s="234"/>
      <c r="AT112" s="39"/>
    </row>
    <row r="113" spans="2:46" ht="13.5" customHeight="1" x14ac:dyDescent="0.15">
      <c r="B113" s="289" t="s">
        <v>88</v>
      </c>
      <c r="C113" s="27" t="s">
        <v>34</v>
      </c>
      <c r="D113" s="41"/>
      <c r="E113" s="57"/>
      <c r="F113" s="98">
        <v>28.019255999999999</v>
      </c>
      <c r="G113" s="98">
        <v>31.886990000000001</v>
      </c>
      <c r="H113" s="98">
        <v>0.92494111999999995</v>
      </c>
      <c r="I113" s="62">
        <v>0.95600200000000002</v>
      </c>
      <c r="J113" s="62">
        <v>6.3588989999999998E-2</v>
      </c>
      <c r="K113" s="63"/>
      <c r="L113" s="258"/>
      <c r="M113" s="258"/>
      <c r="N113" s="57"/>
      <c r="O113" s="28"/>
      <c r="P113" s="57"/>
      <c r="Q113" s="28"/>
      <c r="R113" s="133"/>
      <c r="S113" s="206"/>
      <c r="T113" s="289" t="s">
        <v>88</v>
      </c>
      <c r="U113" s="27" t="s">
        <v>34</v>
      </c>
      <c r="V113" s="41"/>
      <c r="W113" s="57"/>
      <c r="X113" s="98">
        <v>28.008123000000001</v>
      </c>
      <c r="Y113" s="98">
        <v>31.879545</v>
      </c>
      <c r="Z113" s="98">
        <v>0.92494684000000005</v>
      </c>
      <c r="AA113" s="62">
        <v>0.95572093000000002</v>
      </c>
      <c r="AB113" s="62">
        <v>6.3898060000000007E-2</v>
      </c>
      <c r="AC113" s="63"/>
      <c r="AD113" s="258"/>
      <c r="AE113" s="258"/>
      <c r="AF113" s="57"/>
      <c r="AG113" s="28"/>
      <c r="AH113" s="57"/>
      <c r="AI113" s="28"/>
      <c r="AJ113" s="133"/>
      <c r="AK113" s="208"/>
      <c r="AL113" s="289" t="s">
        <v>88</v>
      </c>
      <c r="AM113" s="121">
        <f t="shared" si="14"/>
        <v>-1.1132999999997395E-2</v>
      </c>
      <c r="AN113" s="97">
        <f t="shared" si="15"/>
        <v>-7.44500000000059E-3</v>
      </c>
      <c r="AO113" s="97">
        <f t="shared" si="16"/>
        <v>5.720000000097869E-6</v>
      </c>
      <c r="AP113" s="97">
        <f t="shared" si="17"/>
        <v>-2.8106999999999438E-4</v>
      </c>
      <c r="AQ113" s="122">
        <f t="shared" si="18"/>
        <v>3.090700000000085E-4</v>
      </c>
      <c r="AR113" s="39"/>
      <c r="AS113" s="234"/>
      <c r="AT113" s="39"/>
    </row>
    <row r="114" spans="2:46" ht="13.5" customHeight="1" x14ac:dyDescent="0.15">
      <c r="B114" s="290"/>
      <c r="C114" s="29" t="s">
        <v>35</v>
      </c>
      <c r="D114" s="187"/>
      <c r="E114" s="58"/>
      <c r="F114" s="188">
        <v>32.816057999999998</v>
      </c>
      <c r="G114" s="188">
        <v>36.222000000000001</v>
      </c>
      <c r="H114" s="188">
        <v>0.96501671</v>
      </c>
      <c r="I114" s="64">
        <v>0.97864625000000005</v>
      </c>
      <c r="J114" s="64">
        <v>3.0297792E-2</v>
      </c>
      <c r="K114" s="189"/>
      <c r="L114" s="259"/>
      <c r="M114" s="259"/>
      <c r="N114" s="58"/>
      <c r="O114" s="30"/>
      <c r="P114" s="58"/>
      <c r="Q114" s="30"/>
      <c r="R114" s="134"/>
      <c r="S114" s="206"/>
      <c r="T114" s="290"/>
      <c r="U114" s="29" t="s">
        <v>35</v>
      </c>
      <c r="V114" s="187"/>
      <c r="W114" s="58"/>
      <c r="X114" s="188">
        <v>32.830863999999998</v>
      </c>
      <c r="Y114" s="188">
        <v>36.245310000000003</v>
      </c>
      <c r="Z114" s="188">
        <v>0.96504387000000003</v>
      </c>
      <c r="AA114" s="64">
        <v>0.97868893999999995</v>
      </c>
      <c r="AB114" s="64">
        <v>3.0266398999999999E-2</v>
      </c>
      <c r="AC114" s="189"/>
      <c r="AD114" s="259"/>
      <c r="AE114" s="259"/>
      <c r="AF114" s="58"/>
      <c r="AG114" s="30"/>
      <c r="AH114" s="58"/>
      <c r="AI114" s="30"/>
      <c r="AJ114" s="134"/>
      <c r="AK114" s="208"/>
      <c r="AL114" s="290"/>
      <c r="AM114" s="88">
        <f t="shared" si="14"/>
        <v>1.4806000000000097E-2</v>
      </c>
      <c r="AN114" s="123">
        <f t="shared" si="15"/>
        <v>2.3310000000002162E-2</v>
      </c>
      <c r="AO114" s="123">
        <f t="shared" si="16"/>
        <v>2.7160000000026052E-5</v>
      </c>
      <c r="AP114" s="123">
        <f t="shared" si="17"/>
        <v>4.2689999999900863E-5</v>
      </c>
      <c r="AQ114" s="89">
        <f t="shared" si="18"/>
        <v>-3.1393000000001087E-5</v>
      </c>
      <c r="AR114" s="39"/>
      <c r="AS114" s="234"/>
      <c r="AT114" s="39"/>
    </row>
    <row r="115" spans="2:46" ht="13.5" customHeight="1" x14ac:dyDescent="0.15">
      <c r="B115" s="290"/>
      <c r="C115" s="29" t="s">
        <v>36</v>
      </c>
      <c r="D115" s="187"/>
      <c r="E115" s="58"/>
      <c r="F115" s="188">
        <v>38.090941999999998</v>
      </c>
      <c r="G115" s="188">
        <v>41.439447000000001</v>
      </c>
      <c r="H115" s="188">
        <v>0.98686594000000005</v>
      </c>
      <c r="I115" s="64">
        <v>0.99152141999999999</v>
      </c>
      <c r="J115" s="64">
        <v>1.2797406000000001E-2</v>
      </c>
      <c r="K115" s="189"/>
      <c r="L115" s="259"/>
      <c r="M115" s="259"/>
      <c r="N115" s="58"/>
      <c r="O115" s="30"/>
      <c r="P115" s="58"/>
      <c r="Q115" s="30"/>
      <c r="R115" s="134"/>
      <c r="S115" s="206"/>
      <c r="T115" s="290"/>
      <c r="U115" s="29" t="s">
        <v>36</v>
      </c>
      <c r="V115" s="187"/>
      <c r="W115" s="58"/>
      <c r="X115" s="188">
        <v>38.090459000000003</v>
      </c>
      <c r="Y115" s="188">
        <v>41.441982000000003</v>
      </c>
      <c r="Z115" s="188">
        <v>0.98683094000000005</v>
      </c>
      <c r="AA115" s="64">
        <v>0.99150663000000006</v>
      </c>
      <c r="AB115" s="64">
        <v>1.2785562E-2</v>
      </c>
      <c r="AC115" s="189"/>
      <c r="AD115" s="259"/>
      <c r="AE115" s="259"/>
      <c r="AF115" s="58"/>
      <c r="AG115" s="30"/>
      <c r="AH115" s="58"/>
      <c r="AI115" s="30"/>
      <c r="AJ115" s="134"/>
      <c r="AK115" s="208"/>
      <c r="AL115" s="290"/>
      <c r="AM115" s="88">
        <f t="shared" si="14"/>
        <v>-4.8299999999557031E-4</v>
      </c>
      <c r="AN115" s="123">
        <f t="shared" si="15"/>
        <v>2.5350000000017303E-3</v>
      </c>
      <c r="AO115" s="123">
        <f t="shared" si="16"/>
        <v>-3.5000000000007248E-5</v>
      </c>
      <c r="AP115" s="123">
        <f t="shared" si="17"/>
        <v>-1.4789999999931247E-5</v>
      </c>
      <c r="AQ115" s="89">
        <f t="shared" si="18"/>
        <v>-1.1844000000000438E-5</v>
      </c>
      <c r="AR115" s="39"/>
      <c r="AS115" s="234"/>
      <c r="AT115" s="39"/>
    </row>
    <row r="116" spans="2:46" ht="13.5" customHeight="1" x14ac:dyDescent="0.15">
      <c r="B116" s="290"/>
      <c r="C116" s="29" t="s">
        <v>38</v>
      </c>
      <c r="D116" s="187"/>
      <c r="E116" s="58"/>
      <c r="F116" s="188">
        <v>42.287239</v>
      </c>
      <c r="G116" s="188">
        <v>45.349578999999999</v>
      </c>
      <c r="H116" s="188">
        <v>0.99369034999999994</v>
      </c>
      <c r="I116" s="64">
        <v>0.99612367999999996</v>
      </c>
      <c r="J116" s="64">
        <v>5.2133272000000003E-3</v>
      </c>
      <c r="K116" s="189"/>
      <c r="L116" s="259"/>
      <c r="M116" s="259"/>
      <c r="N116" s="58"/>
      <c r="O116" s="30"/>
      <c r="P116" s="58"/>
      <c r="Q116" s="30"/>
      <c r="R116" s="134"/>
      <c r="S116" s="206"/>
      <c r="T116" s="290"/>
      <c r="U116" s="29" t="s">
        <v>38</v>
      </c>
      <c r="V116" s="187"/>
      <c r="W116" s="58"/>
      <c r="X116" s="188">
        <v>42.287371</v>
      </c>
      <c r="Y116" s="188">
        <v>45.351841</v>
      </c>
      <c r="Z116" s="188">
        <v>0.99367260999999996</v>
      </c>
      <c r="AA116" s="64">
        <v>0.99612716000000001</v>
      </c>
      <c r="AB116" s="64">
        <v>5.216147E-3</v>
      </c>
      <c r="AC116" s="189"/>
      <c r="AD116" s="259"/>
      <c r="AE116" s="259"/>
      <c r="AF116" s="58"/>
      <c r="AG116" s="30"/>
      <c r="AH116" s="58"/>
      <c r="AI116" s="30"/>
      <c r="AJ116" s="134"/>
      <c r="AK116" s="208"/>
      <c r="AL116" s="290"/>
      <c r="AM116" s="88">
        <f t="shared" si="14"/>
        <v>1.3200000000068712E-4</v>
      </c>
      <c r="AN116" s="123">
        <f t="shared" si="15"/>
        <v>2.2620000000017626E-3</v>
      </c>
      <c r="AO116" s="123">
        <f t="shared" si="16"/>
        <v>-1.7739999999988321E-5</v>
      </c>
      <c r="AP116" s="123">
        <f t="shared" si="17"/>
        <v>3.4800000000556608E-6</v>
      </c>
      <c r="AQ116" s="89">
        <f t="shared" si="18"/>
        <v>2.8197999999996642E-6</v>
      </c>
      <c r="AR116" s="39"/>
      <c r="AS116" s="234"/>
      <c r="AT116" s="39"/>
    </row>
    <row r="117" spans="2:46" ht="13.5" customHeight="1" thickBot="1" x14ac:dyDescent="0.2">
      <c r="B117" s="291"/>
      <c r="C117" s="29"/>
      <c r="D117" s="187"/>
      <c r="E117" s="58"/>
      <c r="F117" s="190"/>
      <c r="G117" s="190"/>
      <c r="H117" s="190"/>
      <c r="I117" s="58"/>
      <c r="J117" s="58"/>
      <c r="K117" s="189"/>
      <c r="L117" s="259"/>
      <c r="M117" s="259"/>
      <c r="N117" s="58"/>
      <c r="O117" s="30"/>
      <c r="P117" s="58"/>
      <c r="Q117" s="30"/>
      <c r="R117" s="185"/>
      <c r="S117" s="206"/>
      <c r="T117" s="291"/>
      <c r="U117" s="29"/>
      <c r="V117" s="187"/>
      <c r="W117" s="58"/>
      <c r="X117" s="190"/>
      <c r="Y117" s="190"/>
      <c r="Z117" s="190"/>
      <c r="AA117" s="58"/>
      <c r="AB117" s="58"/>
      <c r="AC117" s="189"/>
      <c r="AD117" s="259"/>
      <c r="AE117" s="259"/>
      <c r="AF117" s="58"/>
      <c r="AG117" s="30"/>
      <c r="AH117" s="58"/>
      <c r="AI117" s="30"/>
      <c r="AJ117" s="185"/>
      <c r="AK117" s="208"/>
      <c r="AL117" s="291"/>
      <c r="AM117" s="124" t="str">
        <f t="shared" si="14"/>
        <v/>
      </c>
      <c r="AN117" s="125" t="str">
        <f t="shared" si="15"/>
        <v/>
      </c>
      <c r="AO117" s="125" t="str">
        <f t="shared" si="16"/>
        <v/>
      </c>
      <c r="AP117" s="125" t="str">
        <f t="shared" si="17"/>
        <v/>
      </c>
      <c r="AQ117" s="126" t="str">
        <f t="shared" si="18"/>
        <v/>
      </c>
      <c r="AR117" s="39"/>
      <c r="AS117" s="234"/>
      <c r="AT117" s="39"/>
    </row>
    <row r="118" spans="2:46" ht="13.5" customHeight="1" x14ac:dyDescent="0.15">
      <c r="B118" s="289" t="s">
        <v>89</v>
      </c>
      <c r="C118" s="27" t="s">
        <v>34</v>
      </c>
      <c r="D118" s="41"/>
      <c r="E118" s="57"/>
      <c r="F118" s="98">
        <v>29.054172000000001</v>
      </c>
      <c r="G118" s="98">
        <v>33.387869999999999</v>
      </c>
      <c r="H118" s="98">
        <v>0.94582734999999996</v>
      </c>
      <c r="I118" s="62">
        <v>0.96798382999999999</v>
      </c>
      <c r="J118" s="62">
        <v>6.7944619999999997E-2</v>
      </c>
      <c r="K118" s="63"/>
      <c r="L118" s="258"/>
      <c r="M118" s="258"/>
      <c r="N118" s="57"/>
      <c r="O118" s="28"/>
      <c r="P118" s="57"/>
      <c r="Q118" s="28"/>
      <c r="R118" s="133"/>
      <c r="S118" s="206"/>
      <c r="T118" s="289" t="s">
        <v>89</v>
      </c>
      <c r="U118" s="27" t="s">
        <v>34</v>
      </c>
      <c r="V118" s="41"/>
      <c r="W118" s="57"/>
      <c r="X118" s="98">
        <v>28.986288999999999</v>
      </c>
      <c r="Y118" s="98">
        <v>33.343606000000001</v>
      </c>
      <c r="Z118" s="98">
        <v>0.94567122000000003</v>
      </c>
      <c r="AA118" s="62">
        <v>0.96740722000000001</v>
      </c>
      <c r="AB118" s="62">
        <v>6.8338360000000001E-2</v>
      </c>
      <c r="AC118" s="63"/>
      <c r="AD118" s="258"/>
      <c r="AE118" s="258"/>
      <c r="AF118" s="57"/>
      <c r="AG118" s="28"/>
      <c r="AH118" s="57"/>
      <c r="AI118" s="28"/>
      <c r="AJ118" s="133"/>
      <c r="AK118" s="208"/>
      <c r="AL118" s="289" t="s">
        <v>89</v>
      </c>
      <c r="AM118" s="121">
        <f t="shared" si="14"/>
        <v>-6.7883000000001914E-2</v>
      </c>
      <c r="AN118" s="97">
        <f t="shared" si="15"/>
        <v>-4.4263999999998305E-2</v>
      </c>
      <c r="AO118" s="97">
        <f t="shared" si="16"/>
        <v>-1.5612999999992105E-4</v>
      </c>
      <c r="AP118" s="97">
        <f t="shared" si="17"/>
        <v>-5.7660999999997742E-4</v>
      </c>
      <c r="AQ118" s="122">
        <f t="shared" si="18"/>
        <v>3.9374000000000353E-4</v>
      </c>
      <c r="AR118" s="39"/>
      <c r="AS118" s="234"/>
      <c r="AT118" s="39"/>
    </row>
    <row r="119" spans="2:46" ht="13.5" customHeight="1" x14ac:dyDescent="0.15">
      <c r="B119" s="290"/>
      <c r="C119" s="29" t="s">
        <v>35</v>
      </c>
      <c r="D119" s="187"/>
      <c r="E119" s="58"/>
      <c r="F119" s="188">
        <v>33.654505</v>
      </c>
      <c r="G119" s="188">
        <v>37.419046999999999</v>
      </c>
      <c r="H119" s="188">
        <v>0.97721564000000005</v>
      </c>
      <c r="I119" s="64">
        <v>0.98523848000000003</v>
      </c>
      <c r="J119" s="64">
        <v>3.1340510000000002E-2</v>
      </c>
      <c r="K119" s="189"/>
      <c r="L119" s="259"/>
      <c r="M119" s="259"/>
      <c r="N119" s="58"/>
      <c r="O119" s="30"/>
      <c r="P119" s="58"/>
      <c r="Q119" s="30"/>
      <c r="R119" s="134"/>
      <c r="S119" s="206"/>
      <c r="T119" s="290"/>
      <c r="U119" s="29" t="s">
        <v>35</v>
      </c>
      <c r="V119" s="187"/>
      <c r="W119" s="58"/>
      <c r="X119" s="188">
        <v>33.738647999999998</v>
      </c>
      <c r="Y119" s="188">
        <v>37.481006999999998</v>
      </c>
      <c r="Z119" s="188">
        <v>0.97719438000000003</v>
      </c>
      <c r="AA119" s="64">
        <v>0.98523616999999997</v>
      </c>
      <c r="AB119" s="64">
        <v>3.1236110000000001E-2</v>
      </c>
      <c r="AC119" s="189"/>
      <c r="AD119" s="259"/>
      <c r="AE119" s="259"/>
      <c r="AF119" s="58"/>
      <c r="AG119" s="30"/>
      <c r="AH119" s="58"/>
      <c r="AI119" s="30"/>
      <c r="AJ119" s="134"/>
      <c r="AK119" s="208"/>
      <c r="AL119" s="290"/>
      <c r="AM119" s="88">
        <f t="shared" si="14"/>
        <v>8.4142999999997414E-2</v>
      </c>
      <c r="AN119" s="123">
        <f t="shared" si="15"/>
        <v>6.1959999999999127E-2</v>
      </c>
      <c r="AO119" s="123">
        <f t="shared" si="16"/>
        <v>-2.1260000000022927E-5</v>
      </c>
      <c r="AP119" s="123">
        <f t="shared" si="17"/>
        <v>-2.3100000000608745E-6</v>
      </c>
      <c r="AQ119" s="89">
        <f t="shared" si="18"/>
        <v>-1.0440000000000102E-4</v>
      </c>
      <c r="AR119" s="39"/>
      <c r="AS119" s="234"/>
      <c r="AT119" s="39"/>
    </row>
    <row r="120" spans="2:46" ht="13.5" customHeight="1" x14ac:dyDescent="0.15">
      <c r="B120" s="290"/>
      <c r="C120" s="29" t="s">
        <v>36</v>
      </c>
      <c r="D120" s="187"/>
      <c r="E120" s="58"/>
      <c r="F120" s="188">
        <v>39.234430000000003</v>
      </c>
      <c r="G120" s="188">
        <v>42.562392000000003</v>
      </c>
      <c r="H120" s="188">
        <v>0.99136194</v>
      </c>
      <c r="I120" s="64">
        <v>0.99440664999999995</v>
      </c>
      <c r="J120" s="64">
        <v>1.305658E-2</v>
      </c>
      <c r="K120" s="189"/>
      <c r="L120" s="259"/>
      <c r="M120" s="259"/>
      <c r="N120" s="58"/>
      <c r="O120" s="30"/>
      <c r="P120" s="58"/>
      <c r="Q120" s="30"/>
      <c r="R120" s="134"/>
      <c r="S120" s="206"/>
      <c r="T120" s="290"/>
      <c r="U120" s="29" t="s">
        <v>36</v>
      </c>
      <c r="V120" s="187"/>
      <c r="W120" s="58"/>
      <c r="X120" s="188">
        <v>39.226047999999999</v>
      </c>
      <c r="Y120" s="188">
        <v>42.557509000000003</v>
      </c>
      <c r="Z120" s="188">
        <v>0.99136232000000002</v>
      </c>
      <c r="AA120" s="64">
        <v>0.99439807000000002</v>
      </c>
      <c r="AB120" s="64">
        <v>1.3029063E-2</v>
      </c>
      <c r="AC120" s="189"/>
      <c r="AD120" s="259"/>
      <c r="AE120" s="259"/>
      <c r="AF120" s="58"/>
      <c r="AG120" s="30"/>
      <c r="AH120" s="58"/>
      <c r="AI120" s="30"/>
      <c r="AJ120" s="134"/>
      <c r="AK120" s="208"/>
      <c r="AL120" s="290"/>
      <c r="AM120" s="88">
        <f t="shared" si="14"/>
        <v>-8.3820000000045525E-3</v>
      </c>
      <c r="AN120" s="123">
        <f t="shared" si="15"/>
        <v>-4.8829999999995266E-3</v>
      </c>
      <c r="AO120" s="123">
        <f t="shared" si="16"/>
        <v>3.8000000002202938E-7</v>
      </c>
      <c r="AP120" s="123">
        <f t="shared" si="17"/>
        <v>-8.5799999999247589E-6</v>
      </c>
      <c r="AQ120" s="89">
        <f t="shared" si="18"/>
        <v>-2.7516999999999472E-5</v>
      </c>
      <c r="AR120" s="39"/>
      <c r="AS120" s="234"/>
      <c r="AT120" s="39"/>
    </row>
    <row r="121" spans="2:46" ht="13.5" customHeight="1" x14ac:dyDescent="0.15">
      <c r="B121" s="290"/>
      <c r="C121" s="29" t="s">
        <v>38</v>
      </c>
      <c r="D121" s="187"/>
      <c r="E121" s="58"/>
      <c r="F121" s="188">
        <v>43.141024999999999</v>
      </c>
      <c r="G121" s="188">
        <v>46.123505999999999</v>
      </c>
      <c r="H121" s="188">
        <v>0.99519643999999996</v>
      </c>
      <c r="I121" s="64">
        <v>0.99721168999999998</v>
      </c>
      <c r="J121" s="64">
        <v>6.0147005000000002E-3</v>
      </c>
      <c r="K121" s="189"/>
      <c r="L121" s="259"/>
      <c r="M121" s="259"/>
      <c r="N121" s="58"/>
      <c r="O121" s="30"/>
      <c r="P121" s="58"/>
      <c r="Q121" s="30"/>
      <c r="R121" s="134"/>
      <c r="S121" s="206"/>
      <c r="T121" s="290"/>
      <c r="U121" s="29" t="s">
        <v>38</v>
      </c>
      <c r="V121" s="187"/>
      <c r="W121" s="58"/>
      <c r="X121" s="188">
        <v>43.101422999999997</v>
      </c>
      <c r="Y121" s="188">
        <v>46.086776</v>
      </c>
      <c r="Z121" s="188">
        <v>0.99520383999999995</v>
      </c>
      <c r="AA121" s="64">
        <v>0.99718695999999996</v>
      </c>
      <c r="AB121" s="64">
        <v>5.9963847000000002E-3</v>
      </c>
      <c r="AC121" s="189"/>
      <c r="AD121" s="259"/>
      <c r="AE121" s="259"/>
      <c r="AF121" s="58"/>
      <c r="AG121" s="30"/>
      <c r="AH121" s="58"/>
      <c r="AI121" s="30"/>
      <c r="AJ121" s="134"/>
      <c r="AK121" s="208"/>
      <c r="AL121" s="290"/>
      <c r="AM121" s="88">
        <f t="shared" si="14"/>
        <v>-3.9602000000002135E-2</v>
      </c>
      <c r="AN121" s="123">
        <f t="shared" si="15"/>
        <v>-3.6729999999998597E-2</v>
      </c>
      <c r="AO121" s="123">
        <f t="shared" si="16"/>
        <v>7.3999999999907473E-6</v>
      </c>
      <c r="AP121" s="123">
        <f t="shared" si="17"/>
        <v>-2.473000000002834E-5</v>
      </c>
      <c r="AQ121" s="89">
        <f t="shared" si="18"/>
        <v>-1.8315799999999924E-5</v>
      </c>
      <c r="AR121" s="39"/>
      <c r="AS121" s="234"/>
      <c r="AT121" s="39"/>
    </row>
    <row r="122" spans="2:46" ht="13.5" customHeight="1" thickBot="1" x14ac:dyDescent="0.2">
      <c r="B122" s="291"/>
      <c r="C122" s="29"/>
      <c r="D122" s="187"/>
      <c r="E122" s="58"/>
      <c r="F122" s="190"/>
      <c r="G122" s="190"/>
      <c r="H122" s="190"/>
      <c r="I122" s="58"/>
      <c r="J122" s="58"/>
      <c r="K122" s="189"/>
      <c r="L122" s="259"/>
      <c r="M122" s="259"/>
      <c r="N122" s="58"/>
      <c r="O122" s="30"/>
      <c r="P122" s="58"/>
      <c r="Q122" s="30"/>
      <c r="R122" s="185"/>
      <c r="S122" s="206"/>
      <c r="T122" s="291"/>
      <c r="U122" s="29"/>
      <c r="V122" s="187"/>
      <c r="W122" s="58"/>
      <c r="X122" s="190"/>
      <c r="Y122" s="190"/>
      <c r="Z122" s="190"/>
      <c r="AA122" s="58"/>
      <c r="AB122" s="58"/>
      <c r="AC122" s="189"/>
      <c r="AD122" s="259"/>
      <c r="AE122" s="259"/>
      <c r="AF122" s="58"/>
      <c r="AG122" s="30"/>
      <c r="AH122" s="58"/>
      <c r="AI122" s="30"/>
      <c r="AJ122" s="185"/>
      <c r="AK122" s="208"/>
      <c r="AL122" s="291"/>
      <c r="AM122" s="124" t="str">
        <f t="shared" si="14"/>
        <v/>
      </c>
      <c r="AN122" s="125" t="str">
        <f t="shared" si="15"/>
        <v/>
      </c>
      <c r="AO122" s="125" t="str">
        <f t="shared" si="16"/>
        <v/>
      </c>
      <c r="AP122" s="125" t="str">
        <f t="shared" si="17"/>
        <v/>
      </c>
      <c r="AQ122" s="126" t="str">
        <f t="shared" si="18"/>
        <v/>
      </c>
      <c r="AR122" s="39"/>
      <c r="AS122" s="234"/>
      <c r="AT122" s="39"/>
    </row>
    <row r="123" spans="2:46" ht="13.5" customHeight="1" x14ac:dyDescent="0.15">
      <c r="B123" s="289" t="s">
        <v>90</v>
      </c>
      <c r="C123" s="27" t="s">
        <v>34</v>
      </c>
      <c r="D123" s="41"/>
      <c r="E123" s="57"/>
      <c r="F123" s="98">
        <v>29.060886</v>
      </c>
      <c r="G123" s="98">
        <v>33.464005999999998</v>
      </c>
      <c r="H123" s="98">
        <v>0.94198848999999996</v>
      </c>
      <c r="I123" s="62">
        <v>0.97042766000000003</v>
      </c>
      <c r="J123" s="62">
        <v>6.1514340000000001E-2</v>
      </c>
      <c r="K123" s="63"/>
      <c r="L123" s="258"/>
      <c r="M123" s="258"/>
      <c r="N123" s="57"/>
      <c r="O123" s="28"/>
      <c r="P123" s="57"/>
      <c r="Q123" s="28"/>
      <c r="R123" s="133"/>
      <c r="S123" s="206"/>
      <c r="T123" s="289" t="s">
        <v>90</v>
      </c>
      <c r="U123" s="27" t="s">
        <v>34</v>
      </c>
      <c r="V123" s="41"/>
      <c r="W123" s="57"/>
      <c r="X123" s="98">
        <v>29.068736999999999</v>
      </c>
      <c r="Y123" s="98">
        <v>33.461218000000002</v>
      </c>
      <c r="Z123" s="98">
        <v>0.94197421999999997</v>
      </c>
      <c r="AA123" s="62">
        <v>0.97051564999999995</v>
      </c>
      <c r="AB123" s="62">
        <v>6.0793399999999997E-2</v>
      </c>
      <c r="AC123" s="63"/>
      <c r="AD123" s="258"/>
      <c r="AE123" s="258"/>
      <c r="AF123" s="57"/>
      <c r="AG123" s="28"/>
      <c r="AH123" s="57"/>
      <c r="AI123" s="28"/>
      <c r="AJ123" s="133"/>
      <c r="AK123" s="208"/>
      <c r="AL123" s="289" t="s">
        <v>90</v>
      </c>
      <c r="AM123" s="121">
        <f t="shared" si="14"/>
        <v>7.8509999999987201E-3</v>
      </c>
      <c r="AN123" s="97">
        <f t="shared" si="15"/>
        <v>-2.7879999999953498E-3</v>
      </c>
      <c r="AO123" s="97">
        <f t="shared" si="16"/>
        <v>-1.4269999999982907E-5</v>
      </c>
      <c r="AP123" s="97">
        <f t="shared" si="17"/>
        <v>8.7989999999926738E-5</v>
      </c>
      <c r="AQ123" s="122">
        <f t="shared" si="18"/>
        <v>-7.2094000000000324E-4</v>
      </c>
      <c r="AR123" s="39"/>
      <c r="AS123" s="234"/>
      <c r="AT123" s="39"/>
    </row>
    <row r="124" spans="2:46" ht="13.5" customHeight="1" x14ac:dyDescent="0.15">
      <c r="B124" s="290"/>
      <c r="C124" s="29" t="s">
        <v>35</v>
      </c>
      <c r="D124" s="187"/>
      <c r="E124" s="58"/>
      <c r="F124" s="188">
        <v>33.630070000000003</v>
      </c>
      <c r="G124" s="188">
        <v>37.364139999999999</v>
      </c>
      <c r="H124" s="188">
        <v>0.97663873000000001</v>
      </c>
      <c r="I124" s="64">
        <v>0.98634516999999999</v>
      </c>
      <c r="J124" s="64">
        <v>2.5202667000000002E-2</v>
      </c>
      <c r="K124" s="189"/>
      <c r="L124" s="259"/>
      <c r="M124" s="259"/>
      <c r="N124" s="58"/>
      <c r="O124" s="30"/>
      <c r="P124" s="58"/>
      <c r="Q124" s="30"/>
      <c r="R124" s="134"/>
      <c r="S124" s="206"/>
      <c r="T124" s="290"/>
      <c r="U124" s="29" t="s">
        <v>35</v>
      </c>
      <c r="V124" s="187"/>
      <c r="W124" s="58"/>
      <c r="X124" s="188">
        <v>33.644046000000003</v>
      </c>
      <c r="Y124" s="188">
        <v>37.351649999999999</v>
      </c>
      <c r="Z124" s="188">
        <v>0.97648471000000003</v>
      </c>
      <c r="AA124" s="64">
        <v>0.98619298</v>
      </c>
      <c r="AB124" s="64">
        <v>2.5208455000000001E-2</v>
      </c>
      <c r="AC124" s="189"/>
      <c r="AD124" s="259"/>
      <c r="AE124" s="259"/>
      <c r="AF124" s="58"/>
      <c r="AG124" s="30"/>
      <c r="AH124" s="58"/>
      <c r="AI124" s="30"/>
      <c r="AJ124" s="134"/>
      <c r="AK124" s="208"/>
      <c r="AL124" s="290"/>
      <c r="AM124" s="88">
        <f t="shared" si="14"/>
        <v>1.3975999999999544E-2</v>
      </c>
      <c r="AN124" s="123">
        <f t="shared" si="15"/>
        <v>-1.2489999999999668E-2</v>
      </c>
      <c r="AO124" s="123">
        <f t="shared" si="16"/>
        <v>-1.5401999999997695E-4</v>
      </c>
      <c r="AP124" s="123">
        <f t="shared" si="17"/>
        <v>-1.5218999999999649E-4</v>
      </c>
      <c r="AQ124" s="89">
        <f t="shared" si="18"/>
        <v>5.7879999999996268E-6</v>
      </c>
      <c r="AR124" s="39"/>
      <c r="AS124" s="234"/>
      <c r="AT124" s="39"/>
    </row>
    <row r="125" spans="2:46" ht="13.5" customHeight="1" x14ac:dyDescent="0.15">
      <c r="B125" s="290"/>
      <c r="C125" s="29" t="s">
        <v>36</v>
      </c>
      <c r="D125" s="187"/>
      <c r="E125" s="58"/>
      <c r="F125" s="188">
        <v>39.352704000000003</v>
      </c>
      <c r="G125" s="188">
        <v>42.535659000000003</v>
      </c>
      <c r="H125" s="188">
        <v>0.99081405</v>
      </c>
      <c r="I125" s="64">
        <v>0.99431544999999999</v>
      </c>
      <c r="J125" s="64">
        <v>9.580435E-3</v>
      </c>
      <c r="K125" s="189"/>
      <c r="L125" s="259"/>
      <c r="M125" s="259"/>
      <c r="N125" s="58"/>
      <c r="O125" s="30"/>
      <c r="P125" s="58"/>
      <c r="Q125" s="30"/>
      <c r="R125" s="134"/>
      <c r="S125" s="206"/>
      <c r="T125" s="290"/>
      <c r="U125" s="29" t="s">
        <v>36</v>
      </c>
      <c r="V125" s="187"/>
      <c r="W125" s="58"/>
      <c r="X125" s="188">
        <v>39.294528999999997</v>
      </c>
      <c r="Y125" s="188">
        <v>42.483733999999998</v>
      </c>
      <c r="Z125" s="188">
        <v>0.99079117000000005</v>
      </c>
      <c r="AA125" s="64">
        <v>0.99427812000000004</v>
      </c>
      <c r="AB125" s="64">
        <v>9.6250550000000004E-3</v>
      </c>
      <c r="AC125" s="189"/>
      <c r="AD125" s="259"/>
      <c r="AE125" s="259"/>
      <c r="AF125" s="58"/>
      <c r="AG125" s="30"/>
      <c r="AH125" s="58"/>
      <c r="AI125" s="30"/>
      <c r="AJ125" s="134"/>
      <c r="AK125" s="208"/>
      <c r="AL125" s="290"/>
      <c r="AM125" s="88">
        <f t="shared" si="14"/>
        <v>-5.8175000000005639E-2</v>
      </c>
      <c r="AN125" s="123">
        <f t="shared" si="15"/>
        <v>-5.1925000000004218E-2</v>
      </c>
      <c r="AO125" s="123">
        <f t="shared" si="16"/>
        <v>-2.2879999999947387E-5</v>
      </c>
      <c r="AP125" s="123">
        <f t="shared" si="17"/>
        <v>-3.7329999999946573E-5</v>
      </c>
      <c r="AQ125" s="89">
        <f t="shared" si="18"/>
        <v>4.4620000000000423E-5</v>
      </c>
      <c r="AR125" s="39"/>
      <c r="AS125" s="234"/>
      <c r="AT125" s="39"/>
    </row>
    <row r="126" spans="2:46" ht="13.5" customHeight="1" x14ac:dyDescent="0.15">
      <c r="B126" s="290"/>
      <c r="C126" s="29" t="s">
        <v>38</v>
      </c>
      <c r="D126" s="187"/>
      <c r="E126" s="58"/>
      <c r="F126" s="188">
        <v>42.730403000000003</v>
      </c>
      <c r="G126" s="188">
        <v>45.700024999999997</v>
      </c>
      <c r="H126" s="188">
        <v>0.99465731999999996</v>
      </c>
      <c r="I126" s="64">
        <v>0.99701784000000004</v>
      </c>
      <c r="J126" s="64">
        <v>4.617393E-3</v>
      </c>
      <c r="K126" s="189"/>
      <c r="L126" s="259"/>
      <c r="M126" s="259"/>
      <c r="N126" s="58"/>
      <c r="O126" s="30"/>
      <c r="P126" s="58"/>
      <c r="Q126" s="30"/>
      <c r="R126" s="134"/>
      <c r="S126" s="206"/>
      <c r="T126" s="290"/>
      <c r="U126" s="29" t="s">
        <v>38</v>
      </c>
      <c r="V126" s="187"/>
      <c r="W126" s="58"/>
      <c r="X126" s="188">
        <v>42.735415000000003</v>
      </c>
      <c r="Y126" s="188">
        <v>45.701230000000002</v>
      </c>
      <c r="Z126" s="188">
        <v>0.99467821999999995</v>
      </c>
      <c r="AA126" s="64">
        <v>0.9970426</v>
      </c>
      <c r="AB126" s="64">
        <v>4.6031997000000003E-3</v>
      </c>
      <c r="AC126" s="189"/>
      <c r="AD126" s="259"/>
      <c r="AE126" s="259"/>
      <c r="AF126" s="58"/>
      <c r="AG126" s="30"/>
      <c r="AH126" s="58"/>
      <c r="AI126" s="30"/>
      <c r="AJ126" s="134"/>
      <c r="AK126" s="208"/>
      <c r="AL126" s="290"/>
      <c r="AM126" s="88">
        <f t="shared" si="14"/>
        <v>5.0120000000006826E-3</v>
      </c>
      <c r="AN126" s="123">
        <f t="shared" si="15"/>
        <v>1.2050000000058958E-3</v>
      </c>
      <c r="AO126" s="123">
        <f t="shared" si="16"/>
        <v>2.0899999999990371E-5</v>
      </c>
      <c r="AP126" s="123">
        <f t="shared" si="17"/>
        <v>2.4759999999957039E-5</v>
      </c>
      <c r="AQ126" s="89">
        <f t="shared" si="18"/>
        <v>-1.4193299999999687E-5</v>
      </c>
      <c r="AR126" s="39"/>
      <c r="AS126" s="234"/>
      <c r="AT126" s="39"/>
    </row>
    <row r="127" spans="2:46" ht="13.5" customHeight="1" thickBot="1" x14ac:dyDescent="0.2">
      <c r="B127" s="291"/>
      <c r="C127" s="29"/>
      <c r="D127" s="187"/>
      <c r="E127" s="58"/>
      <c r="F127" s="190"/>
      <c r="G127" s="190"/>
      <c r="H127" s="190"/>
      <c r="I127" s="58"/>
      <c r="J127" s="58"/>
      <c r="K127" s="189"/>
      <c r="L127" s="259"/>
      <c r="M127" s="259"/>
      <c r="N127" s="58"/>
      <c r="O127" s="30"/>
      <c r="P127" s="58"/>
      <c r="Q127" s="30"/>
      <c r="R127" s="185"/>
      <c r="S127" s="206"/>
      <c r="T127" s="291"/>
      <c r="U127" s="29"/>
      <c r="V127" s="187"/>
      <c r="W127" s="58"/>
      <c r="X127" s="190"/>
      <c r="Y127" s="190"/>
      <c r="Z127" s="190"/>
      <c r="AA127" s="58"/>
      <c r="AB127" s="58"/>
      <c r="AC127" s="189"/>
      <c r="AD127" s="259"/>
      <c r="AE127" s="259"/>
      <c r="AF127" s="58"/>
      <c r="AG127" s="30"/>
      <c r="AH127" s="58"/>
      <c r="AI127" s="30"/>
      <c r="AJ127" s="185"/>
      <c r="AK127" s="208"/>
      <c r="AL127" s="291"/>
      <c r="AM127" s="124" t="str">
        <f t="shared" si="14"/>
        <v/>
      </c>
      <c r="AN127" s="125" t="str">
        <f t="shared" si="15"/>
        <v/>
      </c>
      <c r="AO127" s="125" t="str">
        <f t="shared" si="16"/>
        <v/>
      </c>
      <c r="AP127" s="125" t="str">
        <f t="shared" si="17"/>
        <v/>
      </c>
      <c r="AQ127" s="126" t="str">
        <f t="shared" si="18"/>
        <v/>
      </c>
      <c r="AR127" s="39"/>
      <c r="AS127" s="234"/>
      <c r="AT127" s="39"/>
    </row>
    <row r="128" spans="2:46" ht="13.5" customHeight="1" x14ac:dyDescent="0.15">
      <c r="B128" s="289" t="s">
        <v>91</v>
      </c>
      <c r="C128" s="27" t="s">
        <v>34</v>
      </c>
      <c r="D128" s="41"/>
      <c r="E128" s="57"/>
      <c r="F128" s="98">
        <v>29.569222</v>
      </c>
      <c r="G128" s="98">
        <v>33.464115</v>
      </c>
      <c r="H128" s="98">
        <v>0.93863443999999996</v>
      </c>
      <c r="I128" s="62">
        <v>0.96918875999999998</v>
      </c>
      <c r="J128" s="62">
        <v>6.3458994000000005E-2</v>
      </c>
      <c r="K128" s="63"/>
      <c r="L128" s="258"/>
      <c r="M128" s="258"/>
      <c r="N128" s="57"/>
      <c r="O128" s="28"/>
      <c r="P128" s="57"/>
      <c r="Q128" s="28"/>
      <c r="R128" s="133"/>
      <c r="S128" s="206"/>
      <c r="T128" s="289" t="s">
        <v>91</v>
      </c>
      <c r="U128" s="27" t="s">
        <v>34</v>
      </c>
      <c r="V128" s="41"/>
      <c r="W128" s="57"/>
      <c r="X128" s="98">
        <v>29.544084999999999</v>
      </c>
      <c r="Y128" s="98">
        <v>33.460667000000001</v>
      </c>
      <c r="Z128" s="98">
        <v>0.93830698000000001</v>
      </c>
      <c r="AA128" s="62">
        <v>0.96881689999999998</v>
      </c>
      <c r="AB128" s="62">
        <v>6.3479770000000005E-2</v>
      </c>
      <c r="AC128" s="63"/>
      <c r="AD128" s="258"/>
      <c r="AE128" s="258"/>
      <c r="AF128" s="57"/>
      <c r="AG128" s="28"/>
      <c r="AH128" s="57"/>
      <c r="AI128" s="28"/>
      <c r="AJ128" s="133"/>
      <c r="AK128" s="208"/>
      <c r="AL128" s="289" t="s">
        <v>91</v>
      </c>
      <c r="AM128" s="121">
        <f t="shared" si="14"/>
        <v>-2.5137000000000853E-2</v>
      </c>
      <c r="AN128" s="97">
        <f t="shared" si="15"/>
        <v>-3.4479999999987854E-3</v>
      </c>
      <c r="AO128" s="97">
        <f t="shared" si="16"/>
        <v>-3.2745999999994613E-4</v>
      </c>
      <c r="AP128" s="97">
        <f t="shared" si="17"/>
        <v>-3.7186000000000163E-4</v>
      </c>
      <c r="AQ128" s="122">
        <f t="shared" si="18"/>
        <v>2.0776000000000128E-5</v>
      </c>
      <c r="AR128" s="39"/>
      <c r="AS128" s="234"/>
      <c r="AT128" s="39"/>
    </row>
    <row r="129" spans="2:46" ht="13.5" customHeight="1" x14ac:dyDescent="0.15">
      <c r="B129" s="290"/>
      <c r="C129" s="29" t="s">
        <v>35</v>
      </c>
      <c r="D129" s="187"/>
      <c r="E129" s="58"/>
      <c r="F129" s="188">
        <v>34.178320999999997</v>
      </c>
      <c r="G129" s="188">
        <v>37.682389999999998</v>
      </c>
      <c r="H129" s="188">
        <v>0.97422721000000001</v>
      </c>
      <c r="I129" s="64">
        <v>0.98523594999999997</v>
      </c>
      <c r="J129" s="64">
        <v>2.8123945000000001E-2</v>
      </c>
      <c r="K129" s="189"/>
      <c r="L129" s="259"/>
      <c r="M129" s="259"/>
      <c r="N129" s="58"/>
      <c r="O129" s="30"/>
      <c r="P129" s="58"/>
      <c r="Q129" s="30"/>
      <c r="R129" s="134"/>
      <c r="S129" s="206"/>
      <c r="T129" s="290"/>
      <c r="U129" s="29" t="s">
        <v>35</v>
      </c>
      <c r="V129" s="187"/>
      <c r="W129" s="58"/>
      <c r="X129" s="188">
        <v>34.159041000000002</v>
      </c>
      <c r="Y129" s="188">
        <v>37.657136000000001</v>
      </c>
      <c r="Z129" s="188">
        <v>0.97414926000000002</v>
      </c>
      <c r="AA129" s="64">
        <v>0.98506048000000002</v>
      </c>
      <c r="AB129" s="64">
        <v>2.811058E-2</v>
      </c>
      <c r="AC129" s="189"/>
      <c r="AD129" s="259"/>
      <c r="AE129" s="259"/>
      <c r="AF129" s="58"/>
      <c r="AG129" s="30"/>
      <c r="AH129" s="58"/>
      <c r="AI129" s="30"/>
      <c r="AJ129" s="134"/>
      <c r="AK129" s="208"/>
      <c r="AL129" s="290"/>
      <c r="AM129" s="88">
        <f t="shared" si="14"/>
        <v>-1.9279999999994857E-2</v>
      </c>
      <c r="AN129" s="123">
        <f t="shared" si="15"/>
        <v>-2.5253999999996779E-2</v>
      </c>
      <c r="AO129" s="123">
        <f t="shared" si="16"/>
        <v>-7.7949999999993302E-5</v>
      </c>
      <c r="AP129" s="123">
        <f t="shared" si="17"/>
        <v>-1.7546999999995538E-4</v>
      </c>
      <c r="AQ129" s="89">
        <f t="shared" si="18"/>
        <v>-1.3365000000001293E-5</v>
      </c>
      <c r="AR129" s="39"/>
      <c r="AS129" s="234"/>
      <c r="AT129" s="39"/>
    </row>
    <row r="130" spans="2:46" ht="13.5" customHeight="1" x14ac:dyDescent="0.15">
      <c r="B130" s="290"/>
      <c r="C130" s="29" t="s">
        <v>36</v>
      </c>
      <c r="D130" s="187"/>
      <c r="E130" s="58"/>
      <c r="F130" s="188">
        <v>39.357970999999999</v>
      </c>
      <c r="G130" s="188">
        <v>42.672691</v>
      </c>
      <c r="H130" s="188">
        <v>0.99038192999999997</v>
      </c>
      <c r="I130" s="64">
        <v>0.99399079999999995</v>
      </c>
      <c r="J130" s="64">
        <v>1.1956922E-2</v>
      </c>
      <c r="K130" s="189"/>
      <c r="L130" s="259"/>
      <c r="M130" s="259"/>
      <c r="N130" s="58"/>
      <c r="O130" s="30"/>
      <c r="P130" s="58"/>
      <c r="Q130" s="30"/>
      <c r="R130" s="134"/>
      <c r="S130" s="206"/>
      <c r="T130" s="290"/>
      <c r="U130" s="29" t="s">
        <v>36</v>
      </c>
      <c r="V130" s="187"/>
      <c r="W130" s="58"/>
      <c r="X130" s="188">
        <v>39.351073</v>
      </c>
      <c r="Y130" s="188">
        <v>42.652470999999998</v>
      </c>
      <c r="Z130" s="188">
        <v>0.99037633999999997</v>
      </c>
      <c r="AA130" s="64">
        <v>0.99397690999999999</v>
      </c>
      <c r="AB130" s="64">
        <v>1.1954317000000001E-2</v>
      </c>
      <c r="AC130" s="189"/>
      <c r="AD130" s="259"/>
      <c r="AE130" s="259"/>
      <c r="AF130" s="58"/>
      <c r="AG130" s="30"/>
      <c r="AH130" s="58"/>
      <c r="AI130" s="30"/>
      <c r="AJ130" s="134"/>
      <c r="AK130" s="208"/>
      <c r="AL130" s="290"/>
      <c r="AM130" s="88">
        <f t="shared" si="14"/>
        <v>-6.8979999999996267E-3</v>
      </c>
      <c r="AN130" s="123">
        <f t="shared" si="15"/>
        <v>-2.0220000000001903E-2</v>
      </c>
      <c r="AO130" s="123">
        <f t="shared" si="16"/>
        <v>-5.5899999999997618E-6</v>
      </c>
      <c r="AP130" s="123">
        <f t="shared" si="17"/>
        <v>-1.3889999999960878E-5</v>
      </c>
      <c r="AQ130" s="89">
        <f t="shared" si="18"/>
        <v>-2.6049999999992746E-6</v>
      </c>
      <c r="AR130" s="39"/>
      <c r="AS130" s="234"/>
      <c r="AT130" s="39"/>
    </row>
    <row r="131" spans="2:46" ht="13.5" customHeight="1" x14ac:dyDescent="0.15">
      <c r="B131" s="290"/>
      <c r="C131" s="29" t="s">
        <v>38</v>
      </c>
      <c r="D131" s="187"/>
      <c r="E131" s="58"/>
      <c r="F131" s="188">
        <v>43.131365000000002</v>
      </c>
      <c r="G131" s="188">
        <v>46.112605000000002</v>
      </c>
      <c r="H131" s="188">
        <v>0.99493715000000005</v>
      </c>
      <c r="I131" s="64">
        <v>0.99699404999999997</v>
      </c>
      <c r="J131" s="64">
        <v>5.3837583000000003E-3</v>
      </c>
      <c r="K131" s="189"/>
      <c r="L131" s="259"/>
      <c r="M131" s="259"/>
      <c r="N131" s="58"/>
      <c r="O131" s="30"/>
      <c r="P131" s="58"/>
      <c r="Q131" s="30"/>
      <c r="R131" s="134"/>
      <c r="S131" s="206"/>
      <c r="T131" s="290"/>
      <c r="U131" s="29" t="s">
        <v>38</v>
      </c>
      <c r="V131" s="187"/>
      <c r="W131" s="58"/>
      <c r="X131" s="188">
        <v>43.116059999999997</v>
      </c>
      <c r="Y131" s="188">
        <v>46.092395000000003</v>
      </c>
      <c r="Z131" s="188">
        <v>0.99494411000000005</v>
      </c>
      <c r="AA131" s="64">
        <v>0.99696916000000002</v>
      </c>
      <c r="AB131" s="64">
        <v>5.3950096000000003E-3</v>
      </c>
      <c r="AC131" s="189"/>
      <c r="AD131" s="259"/>
      <c r="AE131" s="259"/>
      <c r="AF131" s="58"/>
      <c r="AG131" s="30"/>
      <c r="AH131" s="58"/>
      <c r="AI131" s="30"/>
      <c r="AJ131" s="134"/>
      <c r="AK131" s="208"/>
      <c r="AL131" s="290"/>
      <c r="AM131" s="88">
        <f t="shared" si="14"/>
        <v>-1.5305000000005009E-2</v>
      </c>
      <c r="AN131" s="123">
        <f t="shared" si="15"/>
        <v>-2.0209999999998729E-2</v>
      </c>
      <c r="AO131" s="123">
        <f t="shared" si="16"/>
        <v>6.9600000000002993E-6</v>
      </c>
      <c r="AP131" s="123">
        <f t="shared" si="17"/>
        <v>-2.4889999999944123E-5</v>
      </c>
      <c r="AQ131" s="89">
        <f t="shared" si="18"/>
        <v>1.1251299999999985E-5</v>
      </c>
      <c r="AR131" s="39"/>
      <c r="AS131" s="234"/>
      <c r="AT131" s="39"/>
    </row>
    <row r="132" spans="2:46" ht="13.5" customHeight="1" thickBot="1" x14ac:dyDescent="0.2">
      <c r="B132" s="291"/>
      <c r="C132" s="29"/>
      <c r="D132" s="187"/>
      <c r="E132" s="58"/>
      <c r="F132" s="190"/>
      <c r="G132" s="190"/>
      <c r="H132" s="190"/>
      <c r="I132" s="58"/>
      <c r="J132" s="58"/>
      <c r="K132" s="189"/>
      <c r="L132" s="259"/>
      <c r="M132" s="259"/>
      <c r="N132" s="58"/>
      <c r="O132" s="30"/>
      <c r="P132" s="58"/>
      <c r="Q132" s="30"/>
      <c r="R132" s="185"/>
      <c r="S132" s="206"/>
      <c r="T132" s="291"/>
      <c r="U132" s="29"/>
      <c r="V132" s="187"/>
      <c r="W132" s="58"/>
      <c r="X132" s="190"/>
      <c r="Y132" s="190"/>
      <c r="Z132" s="190"/>
      <c r="AA132" s="58"/>
      <c r="AB132" s="58"/>
      <c r="AC132" s="189"/>
      <c r="AD132" s="259"/>
      <c r="AE132" s="259"/>
      <c r="AF132" s="58"/>
      <c r="AG132" s="30"/>
      <c r="AH132" s="58"/>
      <c r="AI132" s="30"/>
      <c r="AJ132" s="185"/>
      <c r="AK132" s="208"/>
      <c r="AL132" s="291"/>
      <c r="AM132" s="124" t="str">
        <f t="shared" si="14"/>
        <v/>
      </c>
      <c r="AN132" s="125" t="str">
        <f t="shared" si="15"/>
        <v/>
      </c>
      <c r="AO132" s="125" t="str">
        <f t="shared" si="16"/>
        <v/>
      </c>
      <c r="AP132" s="125" t="str">
        <f t="shared" si="17"/>
        <v/>
      </c>
      <c r="AQ132" s="126" t="str">
        <f t="shared" si="18"/>
        <v/>
      </c>
      <c r="AR132" s="39"/>
      <c r="AS132" s="234"/>
      <c r="AT132" s="39"/>
    </row>
    <row r="133" spans="2:46" ht="13.5" customHeight="1" x14ac:dyDescent="0.15">
      <c r="B133" s="289" t="s">
        <v>92</v>
      </c>
      <c r="C133" s="27" t="s">
        <v>34</v>
      </c>
      <c r="D133" s="41"/>
      <c r="E133" s="57"/>
      <c r="F133" s="98">
        <v>28.275615999999999</v>
      </c>
      <c r="G133" s="98">
        <v>32.287723</v>
      </c>
      <c r="H133" s="98">
        <v>0.93122459999999996</v>
      </c>
      <c r="I133" s="62">
        <v>0.96264444000000005</v>
      </c>
      <c r="J133" s="62">
        <v>6.4108940000000003E-2</v>
      </c>
      <c r="K133" s="63"/>
      <c r="L133" s="258"/>
      <c r="M133" s="258"/>
      <c r="N133" s="57"/>
      <c r="O133" s="28"/>
      <c r="P133" s="57"/>
      <c r="Q133" s="28"/>
      <c r="R133" s="133"/>
      <c r="S133" s="206"/>
      <c r="T133" s="289" t="s">
        <v>92</v>
      </c>
      <c r="U133" s="27" t="s">
        <v>34</v>
      </c>
      <c r="V133" s="41"/>
      <c r="W133" s="57"/>
      <c r="X133" s="98">
        <v>28.256143000000002</v>
      </c>
      <c r="Y133" s="98">
        <v>32.270114</v>
      </c>
      <c r="Z133" s="98">
        <v>0.93113274000000001</v>
      </c>
      <c r="AA133" s="62">
        <v>0.96269642</v>
      </c>
      <c r="AB133" s="62">
        <v>6.4181425E-2</v>
      </c>
      <c r="AC133" s="63"/>
      <c r="AD133" s="258"/>
      <c r="AE133" s="258"/>
      <c r="AF133" s="57"/>
      <c r="AG133" s="28"/>
      <c r="AH133" s="57"/>
      <c r="AI133" s="28"/>
      <c r="AJ133" s="133"/>
      <c r="AK133" s="208"/>
      <c r="AL133" s="289" t="s">
        <v>92</v>
      </c>
      <c r="AM133" s="121">
        <f t="shared" si="14"/>
        <v>-1.9472999999997853E-2</v>
      </c>
      <c r="AN133" s="97">
        <f t="shared" si="15"/>
        <v>-1.7609000000000208E-2</v>
      </c>
      <c r="AO133" s="97">
        <f t="shared" si="16"/>
        <v>-9.1859999999943653E-5</v>
      </c>
      <c r="AP133" s="97">
        <f t="shared" si="17"/>
        <v>5.1979999999951509E-5</v>
      </c>
      <c r="AQ133" s="122">
        <f t="shared" si="18"/>
        <v>7.2484999999997135E-5</v>
      </c>
      <c r="AR133" s="39"/>
      <c r="AS133" s="234"/>
      <c r="AT133" s="39"/>
    </row>
    <row r="134" spans="2:46" ht="13.5" customHeight="1" x14ac:dyDescent="0.15">
      <c r="B134" s="290"/>
      <c r="C134" s="29" t="s">
        <v>35</v>
      </c>
      <c r="D134" s="187"/>
      <c r="E134" s="58"/>
      <c r="F134" s="188">
        <v>33.352876000000002</v>
      </c>
      <c r="G134" s="188">
        <v>36.864308999999999</v>
      </c>
      <c r="H134" s="188">
        <v>0.97201630999999999</v>
      </c>
      <c r="I134" s="64">
        <v>0.98374002999999999</v>
      </c>
      <c r="J134" s="64">
        <v>2.6294815999999999E-2</v>
      </c>
      <c r="K134" s="189"/>
      <c r="L134" s="259"/>
      <c r="M134" s="259"/>
      <c r="N134" s="58"/>
      <c r="O134" s="30"/>
      <c r="P134" s="58"/>
      <c r="Q134" s="30"/>
      <c r="R134" s="134"/>
      <c r="S134" s="206"/>
      <c r="T134" s="290"/>
      <c r="U134" s="29" t="s">
        <v>35</v>
      </c>
      <c r="V134" s="187"/>
      <c r="W134" s="58"/>
      <c r="X134" s="188">
        <v>33.418554</v>
      </c>
      <c r="Y134" s="188">
        <v>36.921002999999999</v>
      </c>
      <c r="Z134" s="188">
        <v>0.97213572000000004</v>
      </c>
      <c r="AA134" s="64">
        <v>0.98381540999999995</v>
      </c>
      <c r="AB134" s="64">
        <v>2.5962949999999999E-2</v>
      </c>
      <c r="AC134" s="189"/>
      <c r="AD134" s="259"/>
      <c r="AE134" s="259"/>
      <c r="AF134" s="58"/>
      <c r="AG134" s="30"/>
      <c r="AH134" s="58"/>
      <c r="AI134" s="30"/>
      <c r="AJ134" s="134"/>
      <c r="AK134" s="208"/>
      <c r="AL134" s="290"/>
      <c r="AM134" s="88">
        <f t="shared" si="14"/>
        <v>6.5677999999998349E-2</v>
      </c>
      <c r="AN134" s="123">
        <f t="shared" si="15"/>
        <v>5.6694000000000244E-2</v>
      </c>
      <c r="AO134" s="123">
        <f t="shared" si="16"/>
        <v>1.1941000000004198E-4</v>
      </c>
      <c r="AP134" s="123">
        <f t="shared" si="17"/>
        <v>7.5379999999958258E-5</v>
      </c>
      <c r="AQ134" s="89">
        <f t="shared" si="18"/>
        <v>-3.3186600000000011E-4</v>
      </c>
      <c r="AR134" s="39"/>
      <c r="AS134" s="234"/>
      <c r="AT134" s="39"/>
    </row>
    <row r="135" spans="2:46" ht="13.5" customHeight="1" x14ac:dyDescent="0.15">
      <c r="B135" s="290"/>
      <c r="C135" s="29" t="s">
        <v>36</v>
      </c>
      <c r="D135" s="187"/>
      <c r="E135" s="58"/>
      <c r="F135" s="188">
        <v>38.510948999999997</v>
      </c>
      <c r="G135" s="188">
        <v>41.812055999999998</v>
      </c>
      <c r="H135" s="188">
        <v>0.98940097999999999</v>
      </c>
      <c r="I135" s="64">
        <v>0.99330631000000003</v>
      </c>
      <c r="J135" s="64">
        <v>9.8525209999999995E-3</v>
      </c>
      <c r="K135" s="189"/>
      <c r="L135" s="259"/>
      <c r="M135" s="259"/>
      <c r="N135" s="58"/>
      <c r="O135" s="30"/>
      <c r="P135" s="58"/>
      <c r="Q135" s="30"/>
      <c r="R135" s="134"/>
      <c r="S135" s="206"/>
      <c r="T135" s="290"/>
      <c r="U135" s="29" t="s">
        <v>36</v>
      </c>
      <c r="V135" s="187"/>
      <c r="W135" s="58"/>
      <c r="X135" s="188">
        <v>38.572488999999997</v>
      </c>
      <c r="Y135" s="188">
        <v>41.875355999999996</v>
      </c>
      <c r="Z135" s="188">
        <v>0.98937582999999996</v>
      </c>
      <c r="AA135" s="64">
        <v>0.99334118000000005</v>
      </c>
      <c r="AB135" s="64">
        <v>9.9232390000000004E-3</v>
      </c>
      <c r="AC135" s="189"/>
      <c r="AD135" s="259"/>
      <c r="AE135" s="259"/>
      <c r="AF135" s="58"/>
      <c r="AG135" s="30"/>
      <c r="AH135" s="58"/>
      <c r="AI135" s="30"/>
      <c r="AJ135" s="134"/>
      <c r="AK135" s="208"/>
      <c r="AL135" s="290"/>
      <c r="AM135" s="88">
        <f t="shared" si="14"/>
        <v>6.1540000000000816E-2</v>
      </c>
      <c r="AN135" s="123">
        <f t="shared" si="15"/>
        <v>6.3299999999998136E-2</v>
      </c>
      <c r="AO135" s="123">
        <f t="shared" si="16"/>
        <v>-2.5150000000029316E-5</v>
      </c>
      <c r="AP135" s="123">
        <f t="shared" si="17"/>
        <v>3.4870000000020163E-5</v>
      </c>
      <c r="AQ135" s="89">
        <f t="shared" si="18"/>
        <v>7.0718000000000864E-5</v>
      </c>
      <c r="AR135" s="39"/>
      <c r="AS135" s="234"/>
      <c r="AT135" s="39"/>
    </row>
    <row r="136" spans="2:46" ht="13.5" customHeight="1" x14ac:dyDescent="0.15">
      <c r="B136" s="290"/>
      <c r="C136" s="29" t="s">
        <v>38</v>
      </c>
      <c r="D136" s="187"/>
      <c r="E136" s="58"/>
      <c r="F136" s="188">
        <v>41.635812999999999</v>
      </c>
      <c r="G136" s="188">
        <v>44.775199999999998</v>
      </c>
      <c r="H136" s="188">
        <v>0.99451425999999998</v>
      </c>
      <c r="I136" s="64">
        <v>0.99665935999999999</v>
      </c>
      <c r="J136" s="64">
        <v>4.4838910000000003E-3</v>
      </c>
      <c r="K136" s="189"/>
      <c r="L136" s="259"/>
      <c r="M136" s="259"/>
      <c r="N136" s="58"/>
      <c r="O136" s="30"/>
      <c r="P136" s="58"/>
      <c r="Q136" s="30"/>
      <c r="R136" s="134"/>
      <c r="S136" s="206"/>
      <c r="T136" s="290"/>
      <c r="U136" s="29" t="s">
        <v>38</v>
      </c>
      <c r="V136" s="187"/>
      <c r="W136" s="58"/>
      <c r="X136" s="188">
        <v>41.654063999999998</v>
      </c>
      <c r="Y136" s="188">
        <v>44.788555000000002</v>
      </c>
      <c r="Z136" s="188">
        <v>0.99450486000000005</v>
      </c>
      <c r="AA136" s="64">
        <v>0.99666025999999996</v>
      </c>
      <c r="AB136" s="64">
        <v>4.5143220000000003E-3</v>
      </c>
      <c r="AC136" s="189"/>
      <c r="AD136" s="259"/>
      <c r="AE136" s="259"/>
      <c r="AF136" s="58"/>
      <c r="AG136" s="30"/>
      <c r="AH136" s="58"/>
      <c r="AI136" s="30"/>
      <c r="AJ136" s="134"/>
      <c r="AK136" s="208"/>
      <c r="AL136" s="290"/>
      <c r="AM136" s="88">
        <f t="shared" si="14"/>
        <v>1.8250999999999351E-2</v>
      </c>
      <c r="AN136" s="123">
        <f t="shared" si="15"/>
        <v>1.3355000000004225E-2</v>
      </c>
      <c r="AO136" s="123">
        <f t="shared" si="16"/>
        <v>-9.3999999999372363E-6</v>
      </c>
      <c r="AP136" s="123">
        <f t="shared" si="17"/>
        <v>8.9999999997036895E-7</v>
      </c>
      <c r="AQ136" s="89">
        <f t="shared" si="18"/>
        <v>3.0431000000000034E-5</v>
      </c>
      <c r="AR136" s="39"/>
      <c r="AS136" s="234"/>
      <c r="AT136" s="39"/>
    </row>
    <row r="137" spans="2:46" ht="13.5" customHeight="1" thickBot="1" x14ac:dyDescent="0.2">
      <c r="B137" s="291"/>
      <c r="C137" s="29"/>
      <c r="D137" s="187"/>
      <c r="E137" s="58"/>
      <c r="F137" s="190"/>
      <c r="G137" s="190"/>
      <c r="H137" s="190"/>
      <c r="I137" s="58"/>
      <c r="J137" s="58"/>
      <c r="K137" s="189"/>
      <c r="L137" s="259"/>
      <c r="M137" s="259"/>
      <c r="N137" s="58"/>
      <c r="O137" s="30"/>
      <c r="P137" s="58"/>
      <c r="Q137" s="30"/>
      <c r="R137" s="185"/>
      <c r="S137" s="206"/>
      <c r="T137" s="291"/>
      <c r="U137" s="29"/>
      <c r="V137" s="187"/>
      <c r="W137" s="58"/>
      <c r="X137" s="190"/>
      <c r="Y137" s="190"/>
      <c r="Z137" s="190"/>
      <c r="AA137" s="58"/>
      <c r="AB137" s="58"/>
      <c r="AC137" s="189"/>
      <c r="AD137" s="259"/>
      <c r="AE137" s="259"/>
      <c r="AF137" s="58"/>
      <c r="AG137" s="30"/>
      <c r="AH137" s="58"/>
      <c r="AI137" s="30"/>
      <c r="AJ137" s="185"/>
      <c r="AK137" s="208"/>
      <c r="AL137" s="291"/>
      <c r="AM137" s="124" t="str">
        <f t="shared" si="14"/>
        <v/>
      </c>
      <c r="AN137" s="125" t="str">
        <f t="shared" si="15"/>
        <v/>
      </c>
      <c r="AO137" s="125" t="str">
        <f t="shared" si="16"/>
        <v/>
      </c>
      <c r="AP137" s="125" t="str">
        <f t="shared" si="17"/>
        <v/>
      </c>
      <c r="AQ137" s="126" t="str">
        <f t="shared" si="18"/>
        <v/>
      </c>
      <c r="AR137" s="39"/>
      <c r="AS137" s="234"/>
      <c r="AT137" s="39"/>
    </row>
    <row r="138" spans="2:46" ht="13.5" customHeight="1" x14ac:dyDescent="0.15">
      <c r="B138" s="289" t="s">
        <v>93</v>
      </c>
      <c r="C138" s="27" t="s">
        <v>34</v>
      </c>
      <c r="D138" s="41"/>
      <c r="E138" s="57"/>
      <c r="F138" s="98">
        <v>29.389851</v>
      </c>
      <c r="G138" s="98">
        <v>33.280287000000001</v>
      </c>
      <c r="H138" s="98">
        <v>0.94728188000000002</v>
      </c>
      <c r="I138" s="62">
        <v>0.97020985999999998</v>
      </c>
      <c r="J138" s="62">
        <v>6.3410750000000002E-2</v>
      </c>
      <c r="K138" s="63"/>
      <c r="L138" s="258"/>
      <c r="M138" s="258"/>
      <c r="N138" s="57"/>
      <c r="O138" s="28"/>
      <c r="P138" s="57"/>
      <c r="Q138" s="28"/>
      <c r="R138" s="133"/>
      <c r="S138" s="206"/>
      <c r="T138" s="289" t="s">
        <v>93</v>
      </c>
      <c r="U138" s="27" t="s">
        <v>34</v>
      </c>
      <c r="V138" s="41"/>
      <c r="W138" s="57"/>
      <c r="X138" s="98">
        <v>29.399992999999998</v>
      </c>
      <c r="Y138" s="98">
        <v>33.291808000000003</v>
      </c>
      <c r="Z138" s="98">
        <v>0.94738029999999995</v>
      </c>
      <c r="AA138" s="62">
        <v>0.97005903000000004</v>
      </c>
      <c r="AB138" s="62">
        <v>6.3049969999999997E-2</v>
      </c>
      <c r="AC138" s="63"/>
      <c r="AD138" s="258"/>
      <c r="AE138" s="258"/>
      <c r="AF138" s="57"/>
      <c r="AG138" s="28"/>
      <c r="AH138" s="57"/>
      <c r="AI138" s="28"/>
      <c r="AJ138" s="133"/>
      <c r="AK138" s="208"/>
      <c r="AL138" s="289" t="s">
        <v>93</v>
      </c>
      <c r="AM138" s="121">
        <f t="shared" si="14"/>
        <v>1.0141999999998319E-2</v>
      </c>
      <c r="AN138" s="97">
        <f t="shared" si="15"/>
        <v>1.1521000000001891E-2</v>
      </c>
      <c r="AO138" s="97">
        <f t="shared" si="16"/>
        <v>9.841999999993245E-5</v>
      </c>
      <c r="AP138" s="97">
        <f t="shared" si="17"/>
        <v>-1.5082999999993518E-4</v>
      </c>
      <c r="AQ138" s="122">
        <f t="shared" si="18"/>
        <v>-3.6078000000000499E-4</v>
      </c>
      <c r="AR138" s="39"/>
      <c r="AS138" s="234"/>
      <c r="AT138" s="39"/>
    </row>
    <row r="139" spans="2:46" ht="13.5" customHeight="1" x14ac:dyDescent="0.15">
      <c r="B139" s="290"/>
      <c r="C139" s="29" t="s">
        <v>35</v>
      </c>
      <c r="D139" s="187"/>
      <c r="E139" s="58"/>
      <c r="F139" s="188">
        <v>34.418754</v>
      </c>
      <c r="G139" s="188">
        <v>37.823801000000003</v>
      </c>
      <c r="H139" s="188">
        <v>0.97781735000000003</v>
      </c>
      <c r="I139" s="64">
        <v>0.9868382</v>
      </c>
      <c r="J139" s="64">
        <v>2.9151549999999998E-2</v>
      </c>
      <c r="K139" s="189"/>
      <c r="L139" s="259"/>
      <c r="M139" s="259"/>
      <c r="N139" s="58"/>
      <c r="O139" s="30"/>
      <c r="P139" s="58"/>
      <c r="Q139" s="30"/>
      <c r="R139" s="134"/>
      <c r="S139" s="206"/>
      <c r="T139" s="290"/>
      <c r="U139" s="29" t="s">
        <v>35</v>
      </c>
      <c r="V139" s="187"/>
      <c r="W139" s="58"/>
      <c r="X139" s="188">
        <v>34.468724999999999</v>
      </c>
      <c r="Y139" s="188">
        <v>37.853700000000003</v>
      </c>
      <c r="Z139" s="188">
        <v>0.97779083</v>
      </c>
      <c r="AA139" s="64">
        <v>0.98684351000000003</v>
      </c>
      <c r="AB139" s="64">
        <v>2.9173601E-2</v>
      </c>
      <c r="AC139" s="189"/>
      <c r="AD139" s="259"/>
      <c r="AE139" s="259"/>
      <c r="AF139" s="58"/>
      <c r="AG139" s="30"/>
      <c r="AH139" s="58"/>
      <c r="AI139" s="30"/>
      <c r="AJ139" s="134"/>
      <c r="AK139" s="208"/>
      <c r="AL139" s="290"/>
      <c r="AM139" s="88">
        <f t="shared" si="14"/>
        <v>4.9970999999999322E-2</v>
      </c>
      <c r="AN139" s="123">
        <f t="shared" si="15"/>
        <v>2.9899000000000342E-2</v>
      </c>
      <c r="AO139" s="123">
        <f t="shared" si="16"/>
        <v>-2.6520000000029853E-5</v>
      </c>
      <c r="AP139" s="123">
        <f t="shared" si="17"/>
        <v>5.3100000000361192E-6</v>
      </c>
      <c r="AQ139" s="89">
        <f t="shared" si="18"/>
        <v>2.2051000000002097E-5</v>
      </c>
      <c r="AR139" s="39"/>
      <c r="AS139" s="234"/>
      <c r="AT139" s="39"/>
    </row>
    <row r="140" spans="2:46" ht="13.5" customHeight="1" x14ac:dyDescent="0.15">
      <c r="B140" s="290"/>
      <c r="C140" s="29" t="s">
        <v>36</v>
      </c>
      <c r="D140" s="187"/>
      <c r="E140" s="58"/>
      <c r="F140" s="188">
        <v>39.348314000000002</v>
      </c>
      <c r="G140" s="188">
        <v>42.490775999999997</v>
      </c>
      <c r="H140" s="188">
        <v>0.99111090999999996</v>
      </c>
      <c r="I140" s="64">
        <v>0.99449929000000004</v>
      </c>
      <c r="J140" s="64">
        <v>1.1057034E-2</v>
      </c>
      <c r="K140" s="189"/>
      <c r="L140" s="259"/>
      <c r="M140" s="259"/>
      <c r="N140" s="58"/>
      <c r="O140" s="30"/>
      <c r="P140" s="58"/>
      <c r="Q140" s="30"/>
      <c r="R140" s="134"/>
      <c r="S140" s="206"/>
      <c r="T140" s="290"/>
      <c r="U140" s="29" t="s">
        <v>36</v>
      </c>
      <c r="V140" s="187"/>
      <c r="W140" s="58"/>
      <c r="X140" s="188">
        <v>39.440694000000001</v>
      </c>
      <c r="Y140" s="188">
        <v>42.578014000000003</v>
      </c>
      <c r="Z140" s="188">
        <v>0.99113622000000001</v>
      </c>
      <c r="AA140" s="64">
        <v>0.99457587999999997</v>
      </c>
      <c r="AB140" s="64">
        <v>1.0968126999999999E-2</v>
      </c>
      <c r="AC140" s="189"/>
      <c r="AD140" s="259"/>
      <c r="AE140" s="259"/>
      <c r="AF140" s="58"/>
      <c r="AG140" s="30"/>
      <c r="AH140" s="58"/>
      <c r="AI140" s="30"/>
      <c r="AJ140" s="134"/>
      <c r="AK140" s="208"/>
      <c r="AL140" s="290"/>
      <c r="AM140" s="88">
        <f t="shared" si="14"/>
        <v>9.2379999999998574E-2</v>
      </c>
      <c r="AN140" s="123">
        <f t="shared" si="15"/>
        <v>8.7238000000006366E-2</v>
      </c>
      <c r="AO140" s="123">
        <f t="shared" si="16"/>
        <v>2.5310000000056121E-5</v>
      </c>
      <c r="AP140" s="123">
        <f t="shared" si="17"/>
        <v>7.658999999993199E-5</v>
      </c>
      <c r="AQ140" s="89">
        <f t="shared" si="18"/>
        <v>-8.8907000000000916E-5</v>
      </c>
      <c r="AR140" s="39"/>
      <c r="AS140" s="234"/>
      <c r="AT140" s="39"/>
    </row>
    <row r="141" spans="2:46" ht="13.5" customHeight="1" x14ac:dyDescent="0.15">
      <c r="B141" s="290"/>
      <c r="C141" s="29" t="s">
        <v>38</v>
      </c>
      <c r="D141" s="187"/>
      <c r="E141" s="58"/>
      <c r="F141" s="188">
        <v>42.625509000000001</v>
      </c>
      <c r="G141" s="188">
        <v>45.626603000000003</v>
      </c>
      <c r="H141" s="188">
        <v>0.99486532000000005</v>
      </c>
      <c r="I141" s="64">
        <v>0.99714555999999999</v>
      </c>
      <c r="J141" s="64">
        <v>5.2129719999999997E-3</v>
      </c>
      <c r="K141" s="189"/>
      <c r="L141" s="259"/>
      <c r="M141" s="259"/>
      <c r="N141" s="58"/>
      <c r="O141" s="30"/>
      <c r="P141" s="58"/>
      <c r="Q141" s="30"/>
      <c r="R141" s="134"/>
      <c r="S141" s="206"/>
      <c r="T141" s="290"/>
      <c r="U141" s="29" t="s">
        <v>38</v>
      </c>
      <c r="V141" s="187"/>
      <c r="W141" s="58"/>
      <c r="X141" s="188">
        <v>42.632640000000002</v>
      </c>
      <c r="Y141" s="188">
        <v>45.616495</v>
      </c>
      <c r="Z141" s="188">
        <v>0.99488195000000001</v>
      </c>
      <c r="AA141" s="64">
        <v>0.99712416999999998</v>
      </c>
      <c r="AB141" s="64">
        <v>5.1484965000000004E-3</v>
      </c>
      <c r="AC141" s="189"/>
      <c r="AD141" s="259"/>
      <c r="AE141" s="259"/>
      <c r="AF141" s="58"/>
      <c r="AG141" s="30"/>
      <c r="AH141" s="58"/>
      <c r="AI141" s="30"/>
      <c r="AJ141" s="134"/>
      <c r="AK141" s="208"/>
      <c r="AL141" s="290"/>
      <c r="AM141" s="88">
        <f t="shared" si="14"/>
        <v>7.1310000000011087E-3</v>
      </c>
      <c r="AN141" s="123">
        <f t="shared" si="15"/>
        <v>-1.0108000000002448E-2</v>
      </c>
      <c r="AO141" s="123">
        <f t="shared" si="16"/>
        <v>1.6629999999961953E-5</v>
      </c>
      <c r="AP141" s="123">
        <f t="shared" si="17"/>
        <v>-2.1390000000010012E-5</v>
      </c>
      <c r="AQ141" s="89">
        <f t="shared" si="18"/>
        <v>-6.4475499999999339E-5</v>
      </c>
      <c r="AR141" s="39"/>
      <c r="AS141" s="234"/>
      <c r="AT141" s="39"/>
    </row>
    <row r="142" spans="2:46" ht="13.5" customHeight="1" thickBot="1" x14ac:dyDescent="0.2">
      <c r="B142" s="291"/>
      <c r="C142" s="29"/>
      <c r="D142" s="187"/>
      <c r="E142" s="58"/>
      <c r="F142" s="190"/>
      <c r="G142" s="190"/>
      <c r="H142" s="190"/>
      <c r="I142" s="58"/>
      <c r="J142" s="58"/>
      <c r="K142" s="189"/>
      <c r="L142" s="259"/>
      <c r="M142" s="259"/>
      <c r="N142" s="58"/>
      <c r="O142" s="30"/>
      <c r="P142" s="58"/>
      <c r="Q142" s="30"/>
      <c r="R142" s="185"/>
      <c r="S142" s="206"/>
      <c r="T142" s="291"/>
      <c r="U142" s="29"/>
      <c r="V142" s="187"/>
      <c r="W142" s="58"/>
      <c r="X142" s="190"/>
      <c r="Y142" s="190"/>
      <c r="Z142" s="190"/>
      <c r="AA142" s="58"/>
      <c r="AB142" s="58"/>
      <c r="AC142" s="189"/>
      <c r="AD142" s="259"/>
      <c r="AE142" s="259"/>
      <c r="AF142" s="58"/>
      <c r="AG142" s="30"/>
      <c r="AH142" s="58"/>
      <c r="AI142" s="30"/>
      <c r="AJ142" s="185"/>
      <c r="AK142" s="208"/>
      <c r="AL142" s="291"/>
      <c r="AM142" s="124" t="str">
        <f t="shared" si="14"/>
        <v/>
      </c>
      <c r="AN142" s="125" t="str">
        <f t="shared" si="15"/>
        <v/>
      </c>
      <c r="AO142" s="125" t="str">
        <f t="shared" si="16"/>
        <v/>
      </c>
      <c r="AP142" s="125" t="str">
        <f t="shared" si="17"/>
        <v/>
      </c>
      <c r="AQ142" s="126" t="str">
        <f t="shared" si="18"/>
        <v/>
      </c>
      <c r="AR142" s="39"/>
      <c r="AS142" s="234"/>
      <c r="AT142" s="39"/>
    </row>
    <row r="143" spans="2:46" ht="13.5" customHeight="1" x14ac:dyDescent="0.15">
      <c r="B143" s="289" t="s">
        <v>94</v>
      </c>
      <c r="C143" s="27" t="s">
        <v>34</v>
      </c>
      <c r="D143" s="41"/>
      <c r="E143" s="57"/>
      <c r="F143" s="98">
        <v>29.450873999999999</v>
      </c>
      <c r="G143" s="98">
        <v>33.207562000000003</v>
      </c>
      <c r="H143" s="98">
        <v>0.94226885999999999</v>
      </c>
      <c r="I143" s="62">
        <v>0.96798403</v>
      </c>
      <c r="J143" s="62">
        <v>7.3674080000000003E-2</v>
      </c>
      <c r="K143" s="63"/>
      <c r="L143" s="258"/>
      <c r="M143" s="258"/>
      <c r="N143" s="57"/>
      <c r="O143" s="28"/>
      <c r="P143" s="57"/>
      <c r="Q143" s="28"/>
      <c r="R143" s="133"/>
      <c r="S143" s="206"/>
      <c r="T143" s="289" t="s">
        <v>94</v>
      </c>
      <c r="U143" s="27" t="s">
        <v>34</v>
      </c>
      <c r="V143" s="41"/>
      <c r="W143" s="57"/>
      <c r="X143" s="98">
        <v>29.422522000000001</v>
      </c>
      <c r="Y143" s="98">
        <v>33.165964000000002</v>
      </c>
      <c r="Z143" s="98">
        <v>0.94208395</v>
      </c>
      <c r="AA143" s="62">
        <v>0.96758668999999997</v>
      </c>
      <c r="AB143" s="62">
        <v>7.3127449999999997E-2</v>
      </c>
      <c r="AC143" s="63"/>
      <c r="AD143" s="258"/>
      <c r="AE143" s="258"/>
      <c r="AF143" s="57"/>
      <c r="AG143" s="28"/>
      <c r="AH143" s="57"/>
      <c r="AI143" s="28"/>
      <c r="AJ143" s="133"/>
      <c r="AK143" s="208"/>
      <c r="AL143" s="289" t="s">
        <v>94</v>
      </c>
      <c r="AM143" s="121">
        <f t="shared" si="14"/>
        <v>-2.8351999999998156E-2</v>
      </c>
      <c r="AN143" s="97">
        <f t="shared" si="15"/>
        <v>-4.1598000000000468E-2</v>
      </c>
      <c r="AO143" s="97">
        <f t="shared" si="16"/>
        <v>-1.8490999999998259E-4</v>
      </c>
      <c r="AP143" s="97">
        <f t="shared" si="17"/>
        <v>-3.9734000000002379E-4</v>
      </c>
      <c r="AQ143" s="122">
        <f t="shared" si="18"/>
        <v>-5.4663000000000628E-4</v>
      </c>
      <c r="AR143" s="39"/>
      <c r="AS143" s="234"/>
      <c r="AT143" s="39"/>
    </row>
    <row r="144" spans="2:46" ht="13.5" customHeight="1" x14ac:dyDescent="0.15">
      <c r="B144" s="290"/>
      <c r="C144" s="29" t="s">
        <v>35</v>
      </c>
      <c r="D144" s="187"/>
      <c r="E144" s="58"/>
      <c r="F144" s="188">
        <v>34.272649000000001</v>
      </c>
      <c r="G144" s="188">
        <v>37.5837</v>
      </c>
      <c r="H144" s="188">
        <v>0.97549719000000001</v>
      </c>
      <c r="I144" s="64">
        <v>0.98539357000000005</v>
      </c>
      <c r="J144" s="64">
        <v>3.4763966E-2</v>
      </c>
      <c r="K144" s="189"/>
      <c r="L144" s="259"/>
      <c r="M144" s="259"/>
      <c r="N144" s="58"/>
      <c r="O144" s="30"/>
      <c r="P144" s="58"/>
      <c r="Q144" s="30"/>
      <c r="R144" s="134"/>
      <c r="S144" s="206"/>
      <c r="T144" s="290"/>
      <c r="U144" s="29" t="s">
        <v>35</v>
      </c>
      <c r="V144" s="187"/>
      <c r="W144" s="58"/>
      <c r="X144" s="188">
        <v>34.221459000000003</v>
      </c>
      <c r="Y144" s="188">
        <v>37.505144000000001</v>
      </c>
      <c r="Z144" s="188">
        <v>0.97537646</v>
      </c>
      <c r="AA144" s="64">
        <v>0.98527503000000005</v>
      </c>
      <c r="AB144" s="64">
        <v>3.5293955000000002E-2</v>
      </c>
      <c r="AC144" s="189"/>
      <c r="AD144" s="259"/>
      <c r="AE144" s="259"/>
      <c r="AF144" s="58"/>
      <c r="AG144" s="30"/>
      <c r="AH144" s="58"/>
      <c r="AI144" s="30"/>
      <c r="AJ144" s="134"/>
      <c r="AK144" s="208"/>
      <c r="AL144" s="290"/>
      <c r="AM144" s="88">
        <f t="shared" si="14"/>
        <v>-5.1189999999998292E-2</v>
      </c>
      <c r="AN144" s="123">
        <f t="shared" si="15"/>
        <v>-7.855599999999896E-2</v>
      </c>
      <c r="AO144" s="123">
        <f t="shared" si="16"/>
        <v>-1.2073000000001333E-4</v>
      </c>
      <c r="AP144" s="123">
        <f t="shared" si="17"/>
        <v>-1.1854000000000031E-4</v>
      </c>
      <c r="AQ144" s="89">
        <f t="shared" si="18"/>
        <v>5.2998900000000154E-4</v>
      </c>
      <c r="AR144" s="39"/>
      <c r="AS144" s="234"/>
      <c r="AT144" s="39"/>
    </row>
    <row r="145" spans="2:46" ht="13.5" customHeight="1" x14ac:dyDescent="0.15">
      <c r="B145" s="290"/>
      <c r="C145" s="29" t="s">
        <v>36</v>
      </c>
      <c r="D145" s="187"/>
      <c r="E145" s="58"/>
      <c r="F145" s="188">
        <v>39.256186</v>
      </c>
      <c r="G145" s="188">
        <v>42.365842999999998</v>
      </c>
      <c r="H145" s="188">
        <v>0.99041827999999998</v>
      </c>
      <c r="I145" s="64">
        <v>0.99418245999999999</v>
      </c>
      <c r="J145" s="64">
        <v>1.2992205E-2</v>
      </c>
      <c r="K145" s="189"/>
      <c r="L145" s="259"/>
      <c r="M145" s="259"/>
      <c r="N145" s="58"/>
      <c r="O145" s="30"/>
      <c r="P145" s="58"/>
      <c r="Q145" s="30"/>
      <c r="R145" s="134"/>
      <c r="S145" s="206"/>
      <c r="T145" s="290"/>
      <c r="U145" s="29" t="s">
        <v>36</v>
      </c>
      <c r="V145" s="187"/>
      <c r="W145" s="58"/>
      <c r="X145" s="188">
        <v>39.281280000000002</v>
      </c>
      <c r="Y145" s="188">
        <v>42.402264000000002</v>
      </c>
      <c r="Z145" s="188">
        <v>0.99038137000000004</v>
      </c>
      <c r="AA145" s="64">
        <v>0.99416305000000005</v>
      </c>
      <c r="AB145" s="64">
        <v>1.2973889000000001E-2</v>
      </c>
      <c r="AC145" s="189"/>
      <c r="AD145" s="259"/>
      <c r="AE145" s="259"/>
      <c r="AF145" s="58"/>
      <c r="AG145" s="30"/>
      <c r="AH145" s="58"/>
      <c r="AI145" s="30"/>
      <c r="AJ145" s="134"/>
      <c r="AK145" s="208"/>
      <c r="AL145" s="290"/>
      <c r="AM145" s="88">
        <f t="shared" si="14"/>
        <v>2.5094000000002836E-2</v>
      </c>
      <c r="AN145" s="123">
        <f t="shared" si="15"/>
        <v>3.6421000000004256E-2</v>
      </c>
      <c r="AO145" s="123">
        <f t="shared" si="16"/>
        <v>-3.6909999999945597E-5</v>
      </c>
      <c r="AP145" s="123">
        <f t="shared" si="17"/>
        <v>-1.9409999999941974E-5</v>
      </c>
      <c r="AQ145" s="89">
        <f t="shared" si="18"/>
        <v>-1.8315999999999125E-5</v>
      </c>
      <c r="AR145" s="39"/>
      <c r="AS145" s="234"/>
      <c r="AT145" s="39"/>
    </row>
    <row r="146" spans="2:46" ht="13.5" customHeight="1" x14ac:dyDescent="0.15">
      <c r="B146" s="290"/>
      <c r="C146" s="29" t="s">
        <v>38</v>
      </c>
      <c r="D146" s="187"/>
      <c r="E146" s="58"/>
      <c r="F146" s="188">
        <v>42.583033</v>
      </c>
      <c r="G146" s="188">
        <v>45.589514000000001</v>
      </c>
      <c r="H146" s="188">
        <v>0.99455152999999996</v>
      </c>
      <c r="I146" s="64">
        <v>0.99704994999999996</v>
      </c>
      <c r="J146" s="64">
        <v>5.8822809999999996E-3</v>
      </c>
      <c r="K146" s="189"/>
      <c r="L146" s="259"/>
      <c r="M146" s="259"/>
      <c r="N146" s="58"/>
      <c r="O146" s="30"/>
      <c r="P146" s="58"/>
      <c r="Q146" s="30"/>
      <c r="R146" s="134"/>
      <c r="S146" s="206"/>
      <c r="T146" s="290"/>
      <c r="U146" s="29" t="s">
        <v>38</v>
      </c>
      <c r="V146" s="187"/>
      <c r="W146" s="58"/>
      <c r="X146" s="188">
        <v>42.619976000000001</v>
      </c>
      <c r="Y146" s="188">
        <v>45.618028000000002</v>
      </c>
      <c r="Z146" s="188">
        <v>0.99455596999999996</v>
      </c>
      <c r="AA146" s="64">
        <v>0.9970658</v>
      </c>
      <c r="AB146" s="64">
        <v>5.8049659999999999E-3</v>
      </c>
      <c r="AC146" s="189"/>
      <c r="AD146" s="259"/>
      <c r="AE146" s="259"/>
      <c r="AF146" s="58"/>
      <c r="AG146" s="30"/>
      <c r="AH146" s="58"/>
      <c r="AI146" s="30"/>
      <c r="AJ146" s="134"/>
      <c r="AK146" s="208"/>
      <c r="AL146" s="290"/>
      <c r="AM146" s="88">
        <f t="shared" si="14"/>
        <v>3.6943000000000836E-2</v>
      </c>
      <c r="AN146" s="123">
        <f t="shared" si="15"/>
        <v>2.8514000000001261E-2</v>
      </c>
      <c r="AO146" s="123">
        <f t="shared" si="16"/>
        <v>4.4399999999944484E-6</v>
      </c>
      <c r="AP146" s="123">
        <f t="shared" si="17"/>
        <v>1.5850000000039444E-5</v>
      </c>
      <c r="AQ146" s="89">
        <f t="shared" si="18"/>
        <v>-7.7314999999999676E-5</v>
      </c>
      <c r="AR146" s="39"/>
      <c r="AS146" s="234"/>
      <c r="AT146" s="39"/>
    </row>
    <row r="147" spans="2:46" ht="13.5" customHeight="1" thickBot="1" x14ac:dyDescent="0.2">
      <c r="B147" s="291"/>
      <c r="C147" s="29"/>
      <c r="D147" s="187"/>
      <c r="E147" s="58"/>
      <c r="F147" s="190"/>
      <c r="G147" s="190"/>
      <c r="H147" s="190"/>
      <c r="I147" s="58"/>
      <c r="J147" s="58"/>
      <c r="K147" s="189"/>
      <c r="L147" s="259"/>
      <c r="M147" s="259"/>
      <c r="N147" s="58"/>
      <c r="O147" s="30"/>
      <c r="P147" s="58"/>
      <c r="Q147" s="30"/>
      <c r="R147" s="185"/>
      <c r="S147" s="206"/>
      <c r="T147" s="291"/>
      <c r="U147" s="29"/>
      <c r="V147" s="187"/>
      <c r="W147" s="58"/>
      <c r="X147" s="190"/>
      <c r="Y147" s="190"/>
      <c r="Z147" s="190"/>
      <c r="AA147" s="58"/>
      <c r="AB147" s="58"/>
      <c r="AC147" s="189"/>
      <c r="AD147" s="259"/>
      <c r="AE147" s="259"/>
      <c r="AF147" s="58"/>
      <c r="AG147" s="30"/>
      <c r="AH147" s="58"/>
      <c r="AI147" s="30"/>
      <c r="AJ147" s="185"/>
      <c r="AK147" s="208"/>
      <c r="AL147" s="291"/>
      <c r="AM147" s="124" t="str">
        <f t="shared" si="14"/>
        <v/>
      </c>
      <c r="AN147" s="125" t="str">
        <f t="shared" si="15"/>
        <v/>
      </c>
      <c r="AO147" s="125" t="str">
        <f t="shared" si="16"/>
        <v/>
      </c>
      <c r="AP147" s="125" t="str">
        <f t="shared" si="17"/>
        <v/>
      </c>
      <c r="AQ147" s="126" t="str">
        <f t="shared" si="18"/>
        <v/>
      </c>
      <c r="AR147" s="39"/>
      <c r="AS147" s="234"/>
      <c r="AT147" s="39"/>
    </row>
    <row r="148" spans="2:46" ht="13.5" customHeight="1" x14ac:dyDescent="0.15">
      <c r="B148" s="289" t="s">
        <v>95</v>
      </c>
      <c r="C148" s="27" t="s">
        <v>34</v>
      </c>
      <c r="D148" s="41"/>
      <c r="E148" s="57"/>
      <c r="F148" s="98">
        <v>27.816841</v>
      </c>
      <c r="G148" s="98">
        <v>32.268044000000003</v>
      </c>
      <c r="H148" s="98">
        <v>0.93784984000000005</v>
      </c>
      <c r="I148" s="62">
        <v>0.96149015999999998</v>
      </c>
      <c r="J148" s="62">
        <v>6.6270620000000002E-2</v>
      </c>
      <c r="K148" s="63"/>
      <c r="L148" s="258"/>
      <c r="M148" s="258"/>
      <c r="N148" s="57"/>
      <c r="O148" s="28"/>
      <c r="P148" s="57"/>
      <c r="Q148" s="28"/>
      <c r="R148" s="133"/>
      <c r="S148" s="206"/>
      <c r="T148" s="289" t="s">
        <v>95</v>
      </c>
      <c r="U148" s="27" t="s">
        <v>34</v>
      </c>
      <c r="V148" s="41"/>
      <c r="W148" s="57"/>
      <c r="X148" s="98">
        <v>27.899113</v>
      </c>
      <c r="Y148" s="98">
        <v>32.327894999999998</v>
      </c>
      <c r="Z148" s="98">
        <v>0.93770492999999999</v>
      </c>
      <c r="AA148" s="62">
        <v>0.96165124000000002</v>
      </c>
      <c r="AB148" s="62">
        <v>6.6242570000000001E-2</v>
      </c>
      <c r="AC148" s="63"/>
      <c r="AD148" s="258"/>
      <c r="AE148" s="258"/>
      <c r="AF148" s="57"/>
      <c r="AG148" s="28"/>
      <c r="AH148" s="57"/>
      <c r="AI148" s="28"/>
      <c r="AJ148" s="133"/>
      <c r="AK148" s="208"/>
      <c r="AL148" s="289" t="s">
        <v>95</v>
      </c>
      <c r="AM148" s="121">
        <f t="shared" si="14"/>
        <v>8.2271999999999679E-2</v>
      </c>
      <c r="AN148" s="97">
        <f t="shared" si="15"/>
        <v>5.9850999999994769E-2</v>
      </c>
      <c r="AO148" s="97">
        <f t="shared" si="16"/>
        <v>-1.4491000000005361E-4</v>
      </c>
      <c r="AP148" s="97">
        <f t="shared" si="17"/>
        <v>1.6108000000003564E-4</v>
      </c>
      <c r="AQ148" s="122">
        <f t="shared" si="18"/>
        <v>-2.8050000000001685E-5</v>
      </c>
      <c r="AR148" s="39"/>
      <c r="AS148" s="234"/>
      <c r="AT148" s="39"/>
    </row>
    <row r="149" spans="2:46" ht="13.5" customHeight="1" x14ac:dyDescent="0.15">
      <c r="B149" s="290"/>
      <c r="C149" s="29" t="s">
        <v>35</v>
      </c>
      <c r="D149" s="187"/>
      <c r="E149" s="58"/>
      <c r="F149" s="188">
        <v>33.221074999999999</v>
      </c>
      <c r="G149" s="188">
        <v>36.949243000000003</v>
      </c>
      <c r="H149" s="188">
        <v>0.97500043999999997</v>
      </c>
      <c r="I149" s="64">
        <v>0.98351111999999996</v>
      </c>
      <c r="J149" s="64">
        <v>2.9518493E-2</v>
      </c>
      <c r="K149" s="189"/>
      <c r="L149" s="259"/>
      <c r="M149" s="259"/>
      <c r="N149" s="58"/>
      <c r="O149" s="30"/>
      <c r="P149" s="58"/>
      <c r="Q149" s="30"/>
      <c r="R149" s="134"/>
      <c r="S149" s="206"/>
      <c r="T149" s="290"/>
      <c r="U149" s="29" t="s">
        <v>35</v>
      </c>
      <c r="V149" s="187"/>
      <c r="W149" s="58"/>
      <c r="X149" s="188">
        <v>33.230552000000003</v>
      </c>
      <c r="Y149" s="188">
        <v>36.934719000000001</v>
      </c>
      <c r="Z149" s="188">
        <v>0.97504572</v>
      </c>
      <c r="AA149" s="64">
        <v>0.98358279000000004</v>
      </c>
      <c r="AB149" s="64">
        <v>2.9365182E-2</v>
      </c>
      <c r="AC149" s="189"/>
      <c r="AD149" s="259"/>
      <c r="AE149" s="259"/>
      <c r="AF149" s="58"/>
      <c r="AG149" s="30"/>
      <c r="AH149" s="58"/>
      <c r="AI149" s="30"/>
      <c r="AJ149" s="134"/>
      <c r="AK149" s="208"/>
      <c r="AL149" s="290"/>
      <c r="AM149" s="88">
        <f t="shared" si="14"/>
        <v>9.4770000000039545E-3</v>
      </c>
      <c r="AN149" s="123">
        <f t="shared" si="15"/>
        <v>-1.4524000000001536E-2</v>
      </c>
      <c r="AO149" s="123">
        <f t="shared" si="16"/>
        <v>4.5280000000036402E-5</v>
      </c>
      <c r="AP149" s="123">
        <f t="shared" si="17"/>
        <v>7.167000000007917E-5</v>
      </c>
      <c r="AQ149" s="89">
        <f t="shared" si="18"/>
        <v>-1.5331099999999973E-4</v>
      </c>
      <c r="AR149" s="39"/>
      <c r="AS149" s="234"/>
      <c r="AT149" s="39"/>
    </row>
    <row r="150" spans="2:46" ht="13.5" customHeight="1" x14ac:dyDescent="0.15">
      <c r="B150" s="290"/>
      <c r="C150" s="29" t="s">
        <v>36</v>
      </c>
      <c r="D150" s="187"/>
      <c r="E150" s="58"/>
      <c r="F150" s="188">
        <v>38.860143999999998</v>
      </c>
      <c r="G150" s="188">
        <v>42.229069000000003</v>
      </c>
      <c r="H150" s="188">
        <v>0.99084572000000004</v>
      </c>
      <c r="I150" s="64">
        <v>0.99394444000000004</v>
      </c>
      <c r="J150" s="64">
        <v>1.117686E-2</v>
      </c>
      <c r="K150" s="189"/>
      <c r="L150" s="259"/>
      <c r="M150" s="259"/>
      <c r="N150" s="58"/>
      <c r="O150" s="30"/>
      <c r="P150" s="58"/>
      <c r="Q150" s="30"/>
      <c r="R150" s="134"/>
      <c r="S150" s="206"/>
      <c r="T150" s="290"/>
      <c r="U150" s="29" t="s">
        <v>36</v>
      </c>
      <c r="V150" s="187"/>
      <c r="W150" s="58"/>
      <c r="X150" s="188">
        <v>38.877791000000002</v>
      </c>
      <c r="Y150" s="188">
        <v>42.254801999999998</v>
      </c>
      <c r="Z150" s="188">
        <v>0.99084247000000003</v>
      </c>
      <c r="AA150" s="64">
        <v>0.99395944000000003</v>
      </c>
      <c r="AB150" s="64">
        <v>1.1077249000000001E-2</v>
      </c>
      <c r="AC150" s="189"/>
      <c r="AD150" s="259"/>
      <c r="AE150" s="259"/>
      <c r="AF150" s="58"/>
      <c r="AG150" s="30"/>
      <c r="AH150" s="58"/>
      <c r="AI150" s="30"/>
      <c r="AJ150" s="134"/>
      <c r="AK150" s="208"/>
      <c r="AL150" s="290"/>
      <c r="AM150" s="88">
        <f t="shared" si="14"/>
        <v>1.7647000000003743E-2</v>
      </c>
      <c r="AN150" s="123">
        <f t="shared" si="15"/>
        <v>2.5732999999995343E-2</v>
      </c>
      <c r="AO150" s="123">
        <f t="shared" si="16"/>
        <v>-3.2500000000101892E-6</v>
      </c>
      <c r="AP150" s="123">
        <f t="shared" si="17"/>
        <v>1.4999999999987246E-5</v>
      </c>
      <c r="AQ150" s="89">
        <f t="shared" si="18"/>
        <v>-9.961099999999945E-5</v>
      </c>
      <c r="AR150" s="39"/>
      <c r="AS150" s="234"/>
      <c r="AT150" s="39"/>
    </row>
    <row r="151" spans="2:46" ht="13.5" customHeight="1" x14ac:dyDescent="0.15">
      <c r="B151" s="290"/>
      <c r="C151" s="29" t="s">
        <v>38</v>
      </c>
      <c r="D151" s="187"/>
      <c r="E151" s="58"/>
      <c r="F151" s="188">
        <v>42.878258000000002</v>
      </c>
      <c r="G151" s="188">
        <v>45.898175999999999</v>
      </c>
      <c r="H151" s="188">
        <v>0.99519111999999998</v>
      </c>
      <c r="I151" s="64">
        <v>0.99706655</v>
      </c>
      <c r="J151" s="64">
        <v>4.851981E-3</v>
      </c>
      <c r="K151" s="189"/>
      <c r="L151" s="259"/>
      <c r="M151" s="259"/>
      <c r="N151" s="58"/>
      <c r="O151" s="30"/>
      <c r="P151" s="58"/>
      <c r="Q151" s="30"/>
      <c r="R151" s="134"/>
      <c r="S151" s="206"/>
      <c r="T151" s="290"/>
      <c r="U151" s="29" t="s">
        <v>38</v>
      </c>
      <c r="V151" s="187"/>
      <c r="W151" s="58"/>
      <c r="X151" s="188">
        <v>42.922710000000002</v>
      </c>
      <c r="Y151" s="188">
        <v>45.919468999999999</v>
      </c>
      <c r="Z151" s="188">
        <v>0.99519223999999995</v>
      </c>
      <c r="AA151" s="64">
        <v>0.99706439000000002</v>
      </c>
      <c r="AB151" s="64">
        <v>4.8310393000000002E-3</v>
      </c>
      <c r="AC151" s="189"/>
      <c r="AD151" s="259"/>
      <c r="AE151" s="259"/>
      <c r="AF151" s="58"/>
      <c r="AG151" s="30"/>
      <c r="AH151" s="58"/>
      <c r="AI151" s="30"/>
      <c r="AJ151" s="134"/>
      <c r="AK151" s="208"/>
      <c r="AL151" s="290"/>
      <c r="AM151" s="88">
        <f t="shared" si="14"/>
        <v>4.4451999999999714E-2</v>
      </c>
      <c r="AN151" s="123">
        <f t="shared" si="15"/>
        <v>2.1293000000000006E-2</v>
      </c>
      <c r="AO151" s="123">
        <f t="shared" si="16"/>
        <v>1.119999999965593E-6</v>
      </c>
      <c r="AP151" s="123">
        <f t="shared" si="17"/>
        <v>-2.1599999999732944E-6</v>
      </c>
      <c r="AQ151" s="89">
        <f t="shared" si="18"/>
        <v>-2.094169999999982E-5</v>
      </c>
      <c r="AR151" s="39"/>
      <c r="AS151" s="234"/>
      <c r="AT151" s="39"/>
    </row>
    <row r="152" spans="2:46" ht="13.5" customHeight="1" thickBot="1" x14ac:dyDescent="0.2">
      <c r="B152" s="291"/>
      <c r="C152" s="29"/>
      <c r="D152" s="187"/>
      <c r="E152" s="58"/>
      <c r="F152" s="190"/>
      <c r="G152" s="190"/>
      <c r="H152" s="190"/>
      <c r="I152" s="58"/>
      <c r="J152" s="58"/>
      <c r="K152" s="189"/>
      <c r="L152" s="259"/>
      <c r="M152" s="259"/>
      <c r="N152" s="58"/>
      <c r="O152" s="30"/>
      <c r="P152" s="58"/>
      <c r="Q152" s="30"/>
      <c r="R152" s="185"/>
      <c r="S152" s="206"/>
      <c r="T152" s="291"/>
      <c r="U152" s="29"/>
      <c r="V152" s="187"/>
      <c r="W152" s="58"/>
      <c r="X152" s="190"/>
      <c r="Y152" s="190"/>
      <c r="Z152" s="190"/>
      <c r="AA152" s="58"/>
      <c r="AB152" s="58"/>
      <c r="AC152" s="189"/>
      <c r="AD152" s="259"/>
      <c r="AE152" s="259"/>
      <c r="AF152" s="58"/>
      <c r="AG152" s="30"/>
      <c r="AH152" s="58"/>
      <c r="AI152" s="30"/>
      <c r="AJ152" s="185"/>
      <c r="AK152" s="208"/>
      <c r="AL152" s="291"/>
      <c r="AM152" s="124" t="str">
        <f t="shared" si="14"/>
        <v/>
      </c>
      <c r="AN152" s="125" t="str">
        <f t="shared" si="15"/>
        <v/>
      </c>
      <c r="AO152" s="125" t="str">
        <f t="shared" si="16"/>
        <v/>
      </c>
      <c r="AP152" s="125" t="str">
        <f t="shared" si="17"/>
        <v/>
      </c>
      <c r="AQ152" s="126" t="str">
        <f t="shared" si="18"/>
        <v/>
      </c>
      <c r="AR152" s="39"/>
      <c r="AS152" s="234"/>
      <c r="AT152" s="39"/>
    </row>
    <row r="153" spans="2:46" ht="13.5" customHeight="1" x14ac:dyDescent="0.15">
      <c r="B153" s="289" t="s">
        <v>96</v>
      </c>
      <c r="C153" s="27" t="s">
        <v>34</v>
      </c>
      <c r="D153" s="41"/>
      <c r="E153" s="57"/>
      <c r="F153" s="98">
        <v>29.015343000000001</v>
      </c>
      <c r="G153" s="98">
        <v>33.025838</v>
      </c>
      <c r="H153" s="98">
        <v>0.93383936000000001</v>
      </c>
      <c r="I153" s="62">
        <v>0.96757731000000002</v>
      </c>
      <c r="J153" s="62">
        <v>6.0366775999999997E-2</v>
      </c>
      <c r="K153" s="63"/>
      <c r="L153" s="258"/>
      <c r="M153" s="258"/>
      <c r="N153" s="57"/>
      <c r="O153" s="28"/>
      <c r="P153" s="57"/>
      <c r="Q153" s="28"/>
      <c r="R153" s="133"/>
      <c r="S153" s="206"/>
      <c r="T153" s="289" t="s">
        <v>96</v>
      </c>
      <c r="U153" s="27" t="s">
        <v>34</v>
      </c>
      <c r="V153" s="41"/>
      <c r="W153" s="57"/>
      <c r="X153" s="98">
        <v>29.016793</v>
      </c>
      <c r="Y153" s="98">
        <v>33.028742999999999</v>
      </c>
      <c r="Z153" s="98">
        <v>0.93393998</v>
      </c>
      <c r="AA153" s="62">
        <v>0.96767084999999997</v>
      </c>
      <c r="AB153" s="62">
        <v>6.0798820000000003E-2</v>
      </c>
      <c r="AC153" s="63"/>
      <c r="AD153" s="258"/>
      <c r="AE153" s="258"/>
      <c r="AF153" s="57"/>
      <c r="AG153" s="28"/>
      <c r="AH153" s="57"/>
      <c r="AI153" s="28"/>
      <c r="AJ153" s="133"/>
      <c r="AK153" s="208"/>
      <c r="AL153" s="289" t="s">
        <v>96</v>
      </c>
      <c r="AM153" s="121">
        <f t="shared" si="14"/>
        <v>1.449999999998397E-3</v>
      </c>
      <c r="AN153" s="97">
        <f t="shared" si="15"/>
        <v>2.9049999999983811E-3</v>
      </c>
      <c r="AO153" s="97">
        <f t="shared" si="16"/>
        <v>1.0061999999999571E-4</v>
      </c>
      <c r="AP153" s="97">
        <f t="shared" si="17"/>
        <v>9.3539999999947554E-5</v>
      </c>
      <c r="AQ153" s="122">
        <f t="shared" si="18"/>
        <v>4.3204400000000642E-4</v>
      </c>
      <c r="AR153" s="39"/>
      <c r="AS153" s="234"/>
      <c r="AT153" s="39"/>
    </row>
    <row r="154" spans="2:46" ht="13.5" customHeight="1" x14ac:dyDescent="0.15">
      <c r="B154" s="290"/>
      <c r="C154" s="29" t="s">
        <v>35</v>
      </c>
      <c r="D154" s="187"/>
      <c r="E154" s="58"/>
      <c r="F154" s="188">
        <v>33.512923000000001</v>
      </c>
      <c r="G154" s="188">
        <v>37.057766000000001</v>
      </c>
      <c r="H154" s="188">
        <v>0.97210483000000003</v>
      </c>
      <c r="I154" s="64">
        <v>0.98422876999999998</v>
      </c>
      <c r="J154" s="64">
        <v>2.6324167999999998E-2</v>
      </c>
      <c r="K154" s="189"/>
      <c r="L154" s="259"/>
      <c r="M154" s="259"/>
      <c r="N154" s="58"/>
      <c r="O154" s="30"/>
      <c r="P154" s="58"/>
      <c r="Q154" s="30"/>
      <c r="R154" s="134"/>
      <c r="S154" s="206"/>
      <c r="T154" s="290"/>
      <c r="U154" s="29" t="s">
        <v>35</v>
      </c>
      <c r="V154" s="187"/>
      <c r="W154" s="58"/>
      <c r="X154" s="188">
        <v>33.545580999999999</v>
      </c>
      <c r="Y154" s="188">
        <v>37.097146000000002</v>
      </c>
      <c r="Z154" s="188">
        <v>0.97195213000000003</v>
      </c>
      <c r="AA154" s="64">
        <v>0.98405467999999996</v>
      </c>
      <c r="AB154" s="64">
        <v>2.6372973000000001E-2</v>
      </c>
      <c r="AC154" s="189"/>
      <c r="AD154" s="259"/>
      <c r="AE154" s="259"/>
      <c r="AF154" s="58"/>
      <c r="AG154" s="30"/>
      <c r="AH154" s="58"/>
      <c r="AI154" s="30"/>
      <c r="AJ154" s="134"/>
      <c r="AK154" s="208"/>
      <c r="AL154" s="290"/>
      <c r="AM154" s="88">
        <f t="shared" si="14"/>
        <v>3.2657999999997855E-2</v>
      </c>
      <c r="AN154" s="123">
        <f t="shared" si="15"/>
        <v>3.9380000000001303E-2</v>
      </c>
      <c r="AO154" s="123">
        <f t="shared" si="16"/>
        <v>-1.5270000000000561E-4</v>
      </c>
      <c r="AP154" s="123">
        <f t="shared" si="17"/>
        <v>-1.7409000000001562E-4</v>
      </c>
      <c r="AQ154" s="89">
        <f t="shared" si="18"/>
        <v>4.8805000000002458E-5</v>
      </c>
      <c r="AR154" s="39"/>
      <c r="AS154" s="234"/>
      <c r="AT154" s="39"/>
    </row>
    <row r="155" spans="2:46" ht="13.5" customHeight="1" x14ac:dyDescent="0.15">
      <c r="B155" s="290"/>
      <c r="C155" s="29" t="s">
        <v>36</v>
      </c>
      <c r="D155" s="187"/>
      <c r="E155" s="58"/>
      <c r="F155" s="188">
        <v>38.857143000000001</v>
      </c>
      <c r="G155" s="188">
        <v>42.167642000000001</v>
      </c>
      <c r="H155" s="188">
        <v>0.98966001000000003</v>
      </c>
      <c r="I155" s="64">
        <v>0.99333172999999997</v>
      </c>
      <c r="J155" s="64">
        <v>1.0059620999999999E-2</v>
      </c>
      <c r="K155" s="189"/>
      <c r="L155" s="259"/>
      <c r="M155" s="259"/>
      <c r="N155" s="58"/>
      <c r="O155" s="30"/>
      <c r="P155" s="58"/>
      <c r="Q155" s="30"/>
      <c r="R155" s="134"/>
      <c r="S155" s="206"/>
      <c r="T155" s="290"/>
      <c r="U155" s="29" t="s">
        <v>36</v>
      </c>
      <c r="V155" s="187"/>
      <c r="W155" s="58"/>
      <c r="X155" s="188">
        <v>38.837463999999997</v>
      </c>
      <c r="Y155" s="188">
        <v>42.145283999999997</v>
      </c>
      <c r="Z155" s="188">
        <v>0.98965225999999995</v>
      </c>
      <c r="AA155" s="64">
        <v>0.99332388000000005</v>
      </c>
      <c r="AB155" s="64">
        <v>1.0042459E-2</v>
      </c>
      <c r="AC155" s="189"/>
      <c r="AD155" s="259"/>
      <c r="AE155" s="259"/>
      <c r="AF155" s="58"/>
      <c r="AG155" s="30"/>
      <c r="AH155" s="58"/>
      <c r="AI155" s="30"/>
      <c r="AJ155" s="134"/>
      <c r="AK155" s="208"/>
      <c r="AL155" s="290"/>
      <c r="AM155" s="88">
        <f t="shared" si="14"/>
        <v>-1.9679000000003555E-2</v>
      </c>
      <c r="AN155" s="123">
        <f t="shared" si="15"/>
        <v>-2.2358000000004097E-2</v>
      </c>
      <c r="AO155" s="123">
        <f t="shared" si="16"/>
        <v>-7.7500000000840785E-6</v>
      </c>
      <c r="AP155" s="123">
        <f t="shared" si="17"/>
        <v>-7.8499999999204206E-6</v>
      </c>
      <c r="AQ155" s="89">
        <f t="shared" si="18"/>
        <v>-1.7161999999999386E-5</v>
      </c>
      <c r="AR155" s="39"/>
      <c r="AS155" s="234"/>
      <c r="AT155" s="39"/>
    </row>
    <row r="156" spans="2:46" ht="13.5" customHeight="1" x14ac:dyDescent="0.15">
      <c r="B156" s="290"/>
      <c r="C156" s="29" t="s">
        <v>38</v>
      </c>
      <c r="D156" s="187"/>
      <c r="E156" s="58"/>
      <c r="F156" s="188">
        <v>42.748472999999997</v>
      </c>
      <c r="G156" s="188">
        <v>45.751446999999999</v>
      </c>
      <c r="H156" s="188">
        <v>0.99479720000000005</v>
      </c>
      <c r="I156" s="64">
        <v>0.99678303000000001</v>
      </c>
      <c r="J156" s="64">
        <v>4.3455404000000003E-3</v>
      </c>
      <c r="K156" s="189"/>
      <c r="L156" s="259"/>
      <c r="M156" s="259"/>
      <c r="N156" s="58"/>
      <c r="O156" s="30"/>
      <c r="P156" s="58"/>
      <c r="Q156" s="30"/>
      <c r="R156" s="134"/>
      <c r="S156" s="206"/>
      <c r="T156" s="290"/>
      <c r="U156" s="29" t="s">
        <v>38</v>
      </c>
      <c r="V156" s="187"/>
      <c r="W156" s="58"/>
      <c r="X156" s="188">
        <v>42.760992999999999</v>
      </c>
      <c r="Y156" s="188">
        <v>45.752975999999997</v>
      </c>
      <c r="Z156" s="188">
        <v>0.99479963999999999</v>
      </c>
      <c r="AA156" s="64">
        <v>0.99678080999999996</v>
      </c>
      <c r="AB156" s="64">
        <v>4.3075861999999996E-3</v>
      </c>
      <c r="AC156" s="189"/>
      <c r="AD156" s="259"/>
      <c r="AE156" s="259"/>
      <c r="AF156" s="58"/>
      <c r="AG156" s="30"/>
      <c r="AH156" s="58"/>
      <c r="AI156" s="30"/>
      <c r="AJ156" s="134"/>
      <c r="AK156" s="208"/>
      <c r="AL156" s="290"/>
      <c r="AM156" s="88">
        <f t="shared" si="14"/>
        <v>1.2520000000002085E-2</v>
      </c>
      <c r="AN156" s="123">
        <f t="shared" si="15"/>
        <v>1.5289999999978932E-3</v>
      </c>
      <c r="AO156" s="123">
        <f t="shared" si="16"/>
        <v>2.4399999999369371E-6</v>
      </c>
      <c r="AP156" s="123">
        <f t="shared" si="17"/>
        <v>-2.2200000000527353E-6</v>
      </c>
      <c r="AQ156" s="89">
        <f t="shared" si="18"/>
        <v>-3.7954200000000701E-5</v>
      </c>
      <c r="AR156" s="39"/>
      <c r="AS156" s="234"/>
      <c r="AT156" s="39"/>
    </row>
    <row r="157" spans="2:46" ht="13.5" customHeight="1" thickBot="1" x14ac:dyDescent="0.2">
      <c r="B157" s="291"/>
      <c r="C157" s="29"/>
      <c r="D157" s="187"/>
      <c r="E157" s="58"/>
      <c r="F157" s="190"/>
      <c r="G157" s="190"/>
      <c r="H157" s="190"/>
      <c r="I157" s="58"/>
      <c r="J157" s="58"/>
      <c r="K157" s="189"/>
      <c r="L157" s="259"/>
      <c r="M157" s="259"/>
      <c r="N157" s="58"/>
      <c r="O157" s="30"/>
      <c r="P157" s="58"/>
      <c r="Q157" s="30"/>
      <c r="R157" s="185"/>
      <c r="S157" s="206"/>
      <c r="T157" s="291"/>
      <c r="U157" s="29"/>
      <c r="V157" s="187"/>
      <c r="W157" s="58"/>
      <c r="X157" s="190"/>
      <c r="Y157" s="190"/>
      <c r="Z157" s="190"/>
      <c r="AA157" s="58"/>
      <c r="AB157" s="58"/>
      <c r="AC157" s="189"/>
      <c r="AD157" s="259"/>
      <c r="AE157" s="259"/>
      <c r="AF157" s="58"/>
      <c r="AG157" s="30"/>
      <c r="AH157" s="58"/>
      <c r="AI157" s="30"/>
      <c r="AJ157" s="185"/>
      <c r="AK157" s="208"/>
      <c r="AL157" s="291"/>
      <c r="AM157" s="124" t="str">
        <f t="shared" si="14"/>
        <v/>
      </c>
      <c r="AN157" s="125" t="str">
        <f t="shared" si="15"/>
        <v/>
      </c>
      <c r="AO157" s="125" t="str">
        <f t="shared" si="16"/>
        <v/>
      </c>
      <c r="AP157" s="125" t="str">
        <f t="shared" si="17"/>
        <v/>
      </c>
      <c r="AQ157" s="126" t="str">
        <f t="shared" si="18"/>
        <v/>
      </c>
      <c r="AR157" s="39"/>
      <c r="AS157" s="234"/>
      <c r="AT157" s="39"/>
    </row>
    <row r="158" spans="2:46" ht="13.5" customHeight="1" x14ac:dyDescent="0.15">
      <c r="B158" s="289" t="s">
        <v>97</v>
      </c>
      <c r="C158" s="27" t="s">
        <v>34</v>
      </c>
      <c r="D158" s="41"/>
      <c r="E158" s="57"/>
      <c r="F158" s="98">
        <v>28.439692000000001</v>
      </c>
      <c r="G158" s="98">
        <v>32.179588000000003</v>
      </c>
      <c r="H158" s="98">
        <v>0.93176506999999997</v>
      </c>
      <c r="I158" s="62">
        <v>0.96190962999999996</v>
      </c>
      <c r="J158" s="62">
        <v>6.5318810000000005E-2</v>
      </c>
      <c r="K158" s="63"/>
      <c r="L158" s="258"/>
      <c r="M158" s="258"/>
      <c r="N158" s="57"/>
      <c r="O158" s="28"/>
      <c r="P158" s="57"/>
      <c r="Q158" s="28"/>
      <c r="R158" s="133"/>
      <c r="S158" s="206"/>
      <c r="T158" s="289" t="s">
        <v>97</v>
      </c>
      <c r="U158" s="27" t="s">
        <v>34</v>
      </c>
      <c r="V158" s="41"/>
      <c r="W158" s="57"/>
      <c r="X158" s="98">
        <v>28.347331000000001</v>
      </c>
      <c r="Y158" s="98">
        <v>32.104878999999997</v>
      </c>
      <c r="Z158" s="98">
        <v>0.93136763</v>
      </c>
      <c r="AA158" s="62">
        <v>0.96125716999999999</v>
      </c>
      <c r="AB158" s="62">
        <v>6.5345205000000003E-2</v>
      </c>
      <c r="AC158" s="63"/>
      <c r="AD158" s="258"/>
      <c r="AE158" s="258"/>
      <c r="AF158" s="57"/>
      <c r="AG158" s="28"/>
      <c r="AH158" s="57"/>
      <c r="AI158" s="28"/>
      <c r="AJ158" s="133"/>
      <c r="AK158" s="208"/>
      <c r="AL158" s="289" t="s">
        <v>97</v>
      </c>
      <c r="AM158" s="121">
        <f t="shared" si="14"/>
        <v>-9.2361000000000359E-2</v>
      </c>
      <c r="AN158" s="97">
        <f t="shared" si="15"/>
        <v>-7.4709000000005688E-2</v>
      </c>
      <c r="AO158" s="97">
        <f t="shared" si="16"/>
        <v>-3.9743999999997115E-4</v>
      </c>
      <c r="AP158" s="97">
        <f t="shared" si="17"/>
        <v>-6.5245999999996585E-4</v>
      </c>
      <c r="AQ158" s="122">
        <f t="shared" si="18"/>
        <v>2.6394999999998503E-5</v>
      </c>
      <c r="AR158" s="39"/>
      <c r="AS158" s="234"/>
      <c r="AT158" s="39"/>
    </row>
    <row r="159" spans="2:46" ht="13.5" customHeight="1" x14ac:dyDescent="0.15">
      <c r="B159" s="290"/>
      <c r="C159" s="29" t="s">
        <v>35</v>
      </c>
      <c r="D159" s="187"/>
      <c r="E159" s="58"/>
      <c r="F159" s="188">
        <v>33.281838</v>
      </c>
      <c r="G159" s="188">
        <v>36.664755</v>
      </c>
      <c r="H159" s="188">
        <v>0.97239443999999997</v>
      </c>
      <c r="I159" s="64">
        <v>0.98314117999999995</v>
      </c>
      <c r="J159" s="64">
        <v>2.5266404999999999E-2</v>
      </c>
      <c r="K159" s="189"/>
      <c r="L159" s="259"/>
      <c r="M159" s="259"/>
      <c r="N159" s="58"/>
      <c r="O159" s="30"/>
      <c r="P159" s="58"/>
      <c r="Q159" s="30"/>
      <c r="R159" s="134"/>
      <c r="S159" s="206"/>
      <c r="T159" s="290"/>
      <c r="U159" s="29" t="s">
        <v>35</v>
      </c>
      <c r="V159" s="187"/>
      <c r="W159" s="58"/>
      <c r="X159" s="188">
        <v>33.324570000000001</v>
      </c>
      <c r="Y159" s="188">
        <v>36.697887999999999</v>
      </c>
      <c r="Z159" s="188">
        <v>0.97251177</v>
      </c>
      <c r="AA159" s="64">
        <v>0.98318559999999999</v>
      </c>
      <c r="AB159" s="64">
        <v>2.5178744999999999E-2</v>
      </c>
      <c r="AC159" s="189"/>
      <c r="AD159" s="259"/>
      <c r="AE159" s="259"/>
      <c r="AF159" s="58"/>
      <c r="AG159" s="30"/>
      <c r="AH159" s="58"/>
      <c r="AI159" s="30"/>
      <c r="AJ159" s="134"/>
      <c r="AK159" s="208"/>
      <c r="AL159" s="290"/>
      <c r="AM159" s="88">
        <f t="shared" si="14"/>
        <v>4.273200000000088E-2</v>
      </c>
      <c r="AN159" s="123">
        <f t="shared" si="15"/>
        <v>3.3132999999999413E-2</v>
      </c>
      <c r="AO159" s="123">
        <f t="shared" si="16"/>
        <v>1.1733000000002658E-4</v>
      </c>
      <c r="AP159" s="123">
        <f t="shared" si="17"/>
        <v>4.4420000000044979E-5</v>
      </c>
      <c r="AQ159" s="89">
        <f t="shared" si="18"/>
        <v>-8.7659999999999821E-5</v>
      </c>
      <c r="AR159" s="39"/>
      <c r="AS159" s="234"/>
      <c r="AT159" s="39"/>
    </row>
    <row r="160" spans="2:46" ht="13.5" customHeight="1" x14ac:dyDescent="0.15">
      <c r="B160" s="290"/>
      <c r="C160" s="29" t="s">
        <v>36</v>
      </c>
      <c r="D160" s="187"/>
      <c r="E160" s="58"/>
      <c r="F160" s="188">
        <v>38.58954</v>
      </c>
      <c r="G160" s="188">
        <v>41.812657000000002</v>
      </c>
      <c r="H160" s="188">
        <v>0.98927396999999995</v>
      </c>
      <c r="I160" s="64">
        <v>0.99306945999999996</v>
      </c>
      <c r="J160" s="64">
        <v>9.9378799999999996E-3</v>
      </c>
      <c r="K160" s="189"/>
      <c r="L160" s="259"/>
      <c r="M160" s="259"/>
      <c r="N160" s="58"/>
      <c r="O160" s="30"/>
      <c r="P160" s="58"/>
      <c r="Q160" s="30"/>
      <c r="R160" s="134"/>
      <c r="S160" s="206"/>
      <c r="T160" s="290"/>
      <c r="U160" s="29" t="s">
        <v>36</v>
      </c>
      <c r="V160" s="187"/>
      <c r="W160" s="58"/>
      <c r="X160" s="188">
        <v>38.649382000000003</v>
      </c>
      <c r="Y160" s="188">
        <v>41.862094999999997</v>
      </c>
      <c r="Z160" s="188">
        <v>0.98926057000000001</v>
      </c>
      <c r="AA160" s="64">
        <v>0.99306943000000003</v>
      </c>
      <c r="AB160" s="64">
        <v>9.9395400000000002E-3</v>
      </c>
      <c r="AC160" s="189"/>
      <c r="AD160" s="259"/>
      <c r="AE160" s="259"/>
      <c r="AF160" s="58"/>
      <c r="AG160" s="30"/>
      <c r="AH160" s="58"/>
      <c r="AI160" s="30"/>
      <c r="AJ160" s="134"/>
      <c r="AK160" s="208"/>
      <c r="AL160" s="290"/>
      <c r="AM160" s="88">
        <f t="shared" si="14"/>
        <v>5.9842000000003281E-2</v>
      </c>
      <c r="AN160" s="123">
        <f t="shared" si="15"/>
        <v>4.9437999999994986E-2</v>
      </c>
      <c r="AO160" s="123">
        <f t="shared" si="16"/>
        <v>-1.3399999999941237E-5</v>
      </c>
      <c r="AP160" s="123">
        <f t="shared" si="17"/>
        <v>-2.9999999928698173E-8</v>
      </c>
      <c r="AQ160" s="89">
        <f t="shared" si="18"/>
        <v>1.6600000000005499E-6</v>
      </c>
      <c r="AR160" s="39"/>
      <c r="AS160" s="234"/>
      <c r="AT160" s="39"/>
    </row>
    <row r="161" spans="2:46" ht="13.5" customHeight="1" x14ac:dyDescent="0.15">
      <c r="B161" s="290"/>
      <c r="C161" s="29" t="s">
        <v>38</v>
      </c>
      <c r="D161" s="187"/>
      <c r="E161" s="58"/>
      <c r="F161" s="188">
        <v>42.113118999999998</v>
      </c>
      <c r="G161" s="188">
        <v>45.133831999999998</v>
      </c>
      <c r="H161" s="188">
        <v>0.9943012</v>
      </c>
      <c r="I161" s="64">
        <v>0.99653462000000004</v>
      </c>
      <c r="J161" s="64">
        <v>4.4530643999999998E-3</v>
      </c>
      <c r="K161" s="189"/>
      <c r="L161" s="259"/>
      <c r="M161" s="259"/>
      <c r="N161" s="58"/>
      <c r="O161" s="30"/>
      <c r="P161" s="58"/>
      <c r="Q161" s="30"/>
      <c r="R161" s="134"/>
      <c r="S161" s="206"/>
      <c r="T161" s="290"/>
      <c r="U161" s="29" t="s">
        <v>38</v>
      </c>
      <c r="V161" s="187"/>
      <c r="W161" s="58"/>
      <c r="X161" s="188">
        <v>42.142435999999996</v>
      </c>
      <c r="Y161" s="188">
        <v>45.167586999999997</v>
      </c>
      <c r="Z161" s="188">
        <v>0.99431745999999999</v>
      </c>
      <c r="AA161" s="64">
        <v>0.99655333999999995</v>
      </c>
      <c r="AB161" s="64">
        <v>4.4858976999999998E-3</v>
      </c>
      <c r="AC161" s="189"/>
      <c r="AD161" s="259"/>
      <c r="AE161" s="259"/>
      <c r="AF161" s="58"/>
      <c r="AG161" s="30"/>
      <c r="AH161" s="58"/>
      <c r="AI161" s="30"/>
      <c r="AJ161" s="134"/>
      <c r="AK161" s="208"/>
      <c r="AL161" s="290"/>
      <c r="AM161" s="88">
        <f t="shared" ref="AM161:AM224" si="19">IF(OR(X161="",F161=""),"",X161-F161)</f>
        <v>2.9316999999998927E-2</v>
      </c>
      <c r="AN161" s="123">
        <f t="shared" ref="AN161:AN224" si="20">IF(OR(Y161="",G161=""),"",Y161-G161)</f>
        <v>3.3754999999999313E-2</v>
      </c>
      <c r="AO161" s="123">
        <f t="shared" ref="AO161:AO224" si="21">IF(OR(Z161="",H161=""),"",Z161-H161)</f>
        <v>1.6259999999990171E-5</v>
      </c>
      <c r="AP161" s="123">
        <f t="shared" ref="AP161:AP224" si="22">IF(OR(AA161="",I161=""),"",AA161-I161)</f>
        <v>1.8719999999916581E-5</v>
      </c>
      <c r="AQ161" s="89">
        <f t="shared" ref="AQ161:AQ224" si="23">IF(OR(AB161="",J161=""),"",AB161-J161)</f>
        <v>3.283330000000001E-5</v>
      </c>
      <c r="AR161" s="39"/>
      <c r="AS161" s="234"/>
      <c r="AT161" s="39"/>
    </row>
    <row r="162" spans="2:46" ht="13.5" customHeight="1" thickBot="1" x14ac:dyDescent="0.2">
      <c r="B162" s="291"/>
      <c r="C162" s="29"/>
      <c r="D162" s="187"/>
      <c r="E162" s="58"/>
      <c r="F162" s="190"/>
      <c r="G162" s="190"/>
      <c r="H162" s="190"/>
      <c r="I162" s="58"/>
      <c r="J162" s="58"/>
      <c r="K162" s="189"/>
      <c r="L162" s="259"/>
      <c r="M162" s="259"/>
      <c r="N162" s="58"/>
      <c r="O162" s="30"/>
      <c r="P162" s="58"/>
      <c r="Q162" s="30"/>
      <c r="R162" s="185"/>
      <c r="S162" s="206"/>
      <c r="T162" s="291"/>
      <c r="U162" s="29"/>
      <c r="V162" s="187"/>
      <c r="W162" s="58"/>
      <c r="X162" s="190"/>
      <c r="Y162" s="190"/>
      <c r="Z162" s="190"/>
      <c r="AA162" s="58"/>
      <c r="AB162" s="58"/>
      <c r="AC162" s="189"/>
      <c r="AD162" s="259"/>
      <c r="AE162" s="259"/>
      <c r="AF162" s="58"/>
      <c r="AG162" s="30"/>
      <c r="AH162" s="58"/>
      <c r="AI162" s="30"/>
      <c r="AJ162" s="185"/>
      <c r="AK162" s="208"/>
      <c r="AL162" s="291"/>
      <c r="AM162" s="124" t="str">
        <f t="shared" si="19"/>
        <v/>
      </c>
      <c r="AN162" s="125" t="str">
        <f t="shared" si="20"/>
        <v/>
      </c>
      <c r="AO162" s="125" t="str">
        <f t="shared" si="21"/>
        <v/>
      </c>
      <c r="AP162" s="125" t="str">
        <f t="shared" si="22"/>
        <v/>
      </c>
      <c r="AQ162" s="126" t="str">
        <f t="shared" si="23"/>
        <v/>
      </c>
      <c r="AR162" s="39"/>
      <c r="AS162" s="234"/>
      <c r="AT162" s="39"/>
    </row>
    <row r="163" spans="2:46" ht="13.5" customHeight="1" x14ac:dyDescent="0.15">
      <c r="B163" s="289" t="s">
        <v>98</v>
      </c>
      <c r="C163" s="27" t="s">
        <v>34</v>
      </c>
      <c r="D163" s="41"/>
      <c r="E163" s="57"/>
      <c r="F163" s="98">
        <v>28.402144</v>
      </c>
      <c r="G163" s="98">
        <v>32.829236000000002</v>
      </c>
      <c r="H163" s="98">
        <v>0.93855116000000005</v>
      </c>
      <c r="I163" s="62">
        <v>0.96391685999999999</v>
      </c>
      <c r="J163" s="62">
        <v>7.0263160000000005E-2</v>
      </c>
      <c r="K163" s="63"/>
      <c r="L163" s="258"/>
      <c r="M163" s="258"/>
      <c r="N163" s="57"/>
      <c r="O163" s="28"/>
      <c r="P163" s="57"/>
      <c r="Q163" s="28"/>
      <c r="R163" s="133"/>
      <c r="S163" s="206"/>
      <c r="T163" s="289" t="s">
        <v>98</v>
      </c>
      <c r="U163" s="27" t="s">
        <v>34</v>
      </c>
      <c r="V163" s="41"/>
      <c r="W163" s="57"/>
      <c r="X163" s="98">
        <v>28.474876999999999</v>
      </c>
      <c r="Y163" s="98">
        <v>32.882404000000001</v>
      </c>
      <c r="Z163" s="98">
        <v>0.93893404000000003</v>
      </c>
      <c r="AA163" s="62">
        <v>0.96423347999999998</v>
      </c>
      <c r="AB163" s="62">
        <v>6.9576985999999993E-2</v>
      </c>
      <c r="AC163" s="63"/>
      <c r="AD163" s="258"/>
      <c r="AE163" s="258"/>
      <c r="AF163" s="57"/>
      <c r="AG163" s="28"/>
      <c r="AH163" s="57"/>
      <c r="AI163" s="28"/>
      <c r="AJ163" s="133"/>
      <c r="AK163" s="208"/>
      <c r="AL163" s="289" t="s">
        <v>98</v>
      </c>
      <c r="AM163" s="121">
        <f t="shared" si="19"/>
        <v>7.2732999999999493E-2</v>
      </c>
      <c r="AN163" s="97">
        <f t="shared" si="20"/>
        <v>5.3167999999999438E-2</v>
      </c>
      <c r="AO163" s="97">
        <f t="shared" si="21"/>
        <v>3.8287999999997435E-4</v>
      </c>
      <c r="AP163" s="97">
        <f t="shared" si="22"/>
        <v>3.1661999999998969E-4</v>
      </c>
      <c r="AQ163" s="122">
        <f t="shared" si="23"/>
        <v>-6.8617400000001161E-4</v>
      </c>
      <c r="AR163" s="39"/>
      <c r="AS163" s="234"/>
      <c r="AT163" s="39"/>
    </row>
    <row r="164" spans="2:46" ht="13.5" customHeight="1" x14ac:dyDescent="0.15">
      <c r="B164" s="290"/>
      <c r="C164" s="29" t="s">
        <v>35</v>
      </c>
      <c r="D164" s="187"/>
      <c r="E164" s="58"/>
      <c r="F164" s="188">
        <v>33.668733000000003</v>
      </c>
      <c r="G164" s="188">
        <v>37.342142000000003</v>
      </c>
      <c r="H164" s="188">
        <v>0.97532348999999996</v>
      </c>
      <c r="I164" s="64">
        <v>0.98469779000000002</v>
      </c>
      <c r="J164" s="64">
        <v>3.1641959999999997E-2</v>
      </c>
      <c r="K164" s="189"/>
      <c r="L164" s="259"/>
      <c r="M164" s="259"/>
      <c r="N164" s="58"/>
      <c r="O164" s="30"/>
      <c r="P164" s="58"/>
      <c r="Q164" s="30"/>
      <c r="R164" s="134"/>
      <c r="S164" s="206"/>
      <c r="T164" s="290"/>
      <c r="U164" s="29" t="s">
        <v>35</v>
      </c>
      <c r="V164" s="187"/>
      <c r="W164" s="58"/>
      <c r="X164" s="188">
        <v>33.770603999999999</v>
      </c>
      <c r="Y164" s="188">
        <v>37.403011999999997</v>
      </c>
      <c r="Z164" s="188">
        <v>0.97526431999999996</v>
      </c>
      <c r="AA164" s="64">
        <v>0.98472815999999996</v>
      </c>
      <c r="AB164" s="64">
        <v>3.1688366000000003E-2</v>
      </c>
      <c r="AC164" s="189"/>
      <c r="AD164" s="259"/>
      <c r="AE164" s="259"/>
      <c r="AF164" s="58"/>
      <c r="AG164" s="30"/>
      <c r="AH164" s="58"/>
      <c r="AI164" s="30"/>
      <c r="AJ164" s="134"/>
      <c r="AK164" s="208"/>
      <c r="AL164" s="290"/>
      <c r="AM164" s="88">
        <f t="shared" si="19"/>
        <v>0.1018709999999956</v>
      </c>
      <c r="AN164" s="123">
        <f t="shared" si="20"/>
        <v>6.0869999999994207E-2</v>
      </c>
      <c r="AO164" s="123">
        <f t="shared" si="21"/>
        <v>-5.916999999999728E-5</v>
      </c>
      <c r="AP164" s="123">
        <f t="shared" si="22"/>
        <v>3.0369999999946273E-5</v>
      </c>
      <c r="AQ164" s="89">
        <f t="shared" si="23"/>
        <v>4.6406000000005776E-5</v>
      </c>
      <c r="AR164" s="39"/>
      <c r="AS164" s="234"/>
      <c r="AT164" s="39"/>
    </row>
    <row r="165" spans="2:46" ht="13.5" customHeight="1" x14ac:dyDescent="0.15">
      <c r="B165" s="290"/>
      <c r="C165" s="29" t="s">
        <v>36</v>
      </c>
      <c r="D165" s="187"/>
      <c r="E165" s="58"/>
      <c r="F165" s="188">
        <v>39.070158999999997</v>
      </c>
      <c r="G165" s="188">
        <v>42.356828</v>
      </c>
      <c r="H165" s="188">
        <v>0.99056602000000005</v>
      </c>
      <c r="I165" s="64">
        <v>0.99422166000000001</v>
      </c>
      <c r="J165" s="64">
        <v>1.243652E-2</v>
      </c>
      <c r="K165" s="189"/>
      <c r="L165" s="259"/>
      <c r="M165" s="259"/>
      <c r="N165" s="58"/>
      <c r="O165" s="30"/>
      <c r="P165" s="58"/>
      <c r="Q165" s="30"/>
      <c r="R165" s="134"/>
      <c r="S165" s="206"/>
      <c r="T165" s="290"/>
      <c r="U165" s="29" t="s">
        <v>36</v>
      </c>
      <c r="V165" s="187"/>
      <c r="W165" s="58"/>
      <c r="X165" s="188">
        <v>39.081454999999998</v>
      </c>
      <c r="Y165" s="188">
        <v>42.348613</v>
      </c>
      <c r="Z165" s="188">
        <v>0.99056021999999999</v>
      </c>
      <c r="AA165" s="64">
        <v>0.99420432999999997</v>
      </c>
      <c r="AB165" s="64">
        <v>1.2432187000000001E-2</v>
      </c>
      <c r="AC165" s="189"/>
      <c r="AD165" s="259"/>
      <c r="AE165" s="259"/>
      <c r="AF165" s="58"/>
      <c r="AG165" s="30"/>
      <c r="AH165" s="58"/>
      <c r="AI165" s="30"/>
      <c r="AJ165" s="134"/>
      <c r="AK165" s="208"/>
      <c r="AL165" s="290"/>
      <c r="AM165" s="88">
        <f t="shared" si="19"/>
        <v>1.1296000000001527E-2</v>
      </c>
      <c r="AN165" s="123">
        <f t="shared" si="20"/>
        <v>-8.2149999999998613E-3</v>
      </c>
      <c r="AO165" s="123">
        <f t="shared" si="21"/>
        <v>-5.8000000000557606E-6</v>
      </c>
      <c r="AP165" s="123">
        <f t="shared" si="22"/>
        <v>-1.7330000000037593E-5</v>
      </c>
      <c r="AQ165" s="89">
        <f t="shared" si="23"/>
        <v>-4.3329999999987268E-6</v>
      </c>
      <c r="AR165" s="39"/>
      <c r="AS165" s="234"/>
      <c r="AT165" s="39"/>
    </row>
    <row r="166" spans="2:46" ht="13.5" customHeight="1" x14ac:dyDescent="0.15">
      <c r="B166" s="290"/>
      <c r="C166" s="29" t="s">
        <v>38</v>
      </c>
      <c r="D166" s="187"/>
      <c r="E166" s="58"/>
      <c r="F166" s="188">
        <v>42.631689999999999</v>
      </c>
      <c r="G166" s="188">
        <v>45.631991999999997</v>
      </c>
      <c r="H166" s="188">
        <v>0.99475698000000001</v>
      </c>
      <c r="I166" s="64">
        <v>0.99708825999999995</v>
      </c>
      <c r="J166" s="64">
        <v>5.9624854000000001E-3</v>
      </c>
      <c r="K166" s="189"/>
      <c r="L166" s="259"/>
      <c r="M166" s="259"/>
      <c r="N166" s="58"/>
      <c r="O166" s="30"/>
      <c r="P166" s="58"/>
      <c r="Q166" s="30"/>
      <c r="R166" s="134"/>
      <c r="S166" s="206"/>
      <c r="T166" s="290"/>
      <c r="U166" s="29" t="s">
        <v>38</v>
      </c>
      <c r="V166" s="187"/>
      <c r="W166" s="58"/>
      <c r="X166" s="188">
        <v>42.673037999999998</v>
      </c>
      <c r="Y166" s="188">
        <v>45.651691999999997</v>
      </c>
      <c r="Z166" s="188">
        <v>0.9947589</v>
      </c>
      <c r="AA166" s="64">
        <v>0.99708416</v>
      </c>
      <c r="AB166" s="64">
        <v>5.9456600000000002E-3</v>
      </c>
      <c r="AC166" s="189"/>
      <c r="AD166" s="259"/>
      <c r="AE166" s="259"/>
      <c r="AF166" s="58"/>
      <c r="AG166" s="30"/>
      <c r="AH166" s="58"/>
      <c r="AI166" s="30"/>
      <c r="AJ166" s="134"/>
      <c r="AK166" s="208"/>
      <c r="AL166" s="290"/>
      <c r="AM166" s="88">
        <f t="shared" si="19"/>
        <v>4.1347999999999274E-2</v>
      </c>
      <c r="AN166" s="123">
        <f t="shared" si="20"/>
        <v>1.9700000000000273E-2</v>
      </c>
      <c r="AO166" s="123">
        <f t="shared" si="21"/>
        <v>1.9199999999885975E-6</v>
      </c>
      <c r="AP166" s="123">
        <f t="shared" si="22"/>
        <v>-4.0999999999513648E-6</v>
      </c>
      <c r="AQ166" s="89">
        <f t="shared" si="23"/>
        <v>-1.6825399999999963E-5</v>
      </c>
      <c r="AR166" s="39"/>
      <c r="AS166" s="234"/>
      <c r="AT166" s="39"/>
    </row>
    <row r="167" spans="2:46" ht="13.5" customHeight="1" thickBot="1" x14ac:dyDescent="0.2">
      <c r="B167" s="291"/>
      <c r="C167" s="29"/>
      <c r="D167" s="187"/>
      <c r="E167" s="58"/>
      <c r="F167" s="190"/>
      <c r="G167" s="190"/>
      <c r="H167" s="190"/>
      <c r="I167" s="58"/>
      <c r="J167" s="58"/>
      <c r="K167" s="189"/>
      <c r="L167" s="259"/>
      <c r="M167" s="259"/>
      <c r="N167" s="58"/>
      <c r="O167" s="30"/>
      <c r="P167" s="58"/>
      <c r="Q167" s="30"/>
      <c r="R167" s="185"/>
      <c r="S167" s="206"/>
      <c r="T167" s="291"/>
      <c r="U167" s="29"/>
      <c r="V167" s="187"/>
      <c r="W167" s="58"/>
      <c r="X167" s="190"/>
      <c r="Y167" s="190"/>
      <c r="Z167" s="190"/>
      <c r="AA167" s="58"/>
      <c r="AB167" s="58"/>
      <c r="AC167" s="189"/>
      <c r="AD167" s="259"/>
      <c r="AE167" s="259"/>
      <c r="AF167" s="58"/>
      <c r="AG167" s="30"/>
      <c r="AH167" s="58"/>
      <c r="AI167" s="30"/>
      <c r="AJ167" s="185"/>
      <c r="AK167" s="208"/>
      <c r="AL167" s="291"/>
      <c r="AM167" s="124" t="str">
        <f t="shared" si="19"/>
        <v/>
      </c>
      <c r="AN167" s="125" t="str">
        <f t="shared" si="20"/>
        <v/>
      </c>
      <c r="AO167" s="125" t="str">
        <f t="shared" si="21"/>
        <v/>
      </c>
      <c r="AP167" s="125" t="str">
        <f t="shared" si="22"/>
        <v/>
      </c>
      <c r="AQ167" s="126" t="str">
        <f t="shared" si="23"/>
        <v/>
      </c>
      <c r="AR167" s="39"/>
      <c r="AS167" s="234"/>
      <c r="AT167" s="39"/>
    </row>
    <row r="168" spans="2:46" ht="13.5" customHeight="1" x14ac:dyDescent="0.15">
      <c r="B168" s="289" t="s">
        <v>99</v>
      </c>
      <c r="C168" s="27" t="s">
        <v>34</v>
      </c>
      <c r="D168" s="41"/>
      <c r="E168" s="57"/>
      <c r="F168" s="98">
        <v>29.163197</v>
      </c>
      <c r="G168" s="98">
        <v>33.013295999999997</v>
      </c>
      <c r="H168" s="98">
        <v>0.93791935000000004</v>
      </c>
      <c r="I168" s="62">
        <v>0.96760880000000005</v>
      </c>
      <c r="J168" s="62">
        <v>6.3751989999999994E-2</v>
      </c>
      <c r="K168" s="63"/>
      <c r="L168" s="258"/>
      <c r="M168" s="258"/>
      <c r="N168" s="57"/>
      <c r="O168" s="28"/>
      <c r="P168" s="57"/>
      <c r="Q168" s="28"/>
      <c r="R168" s="133"/>
      <c r="S168" s="206"/>
      <c r="T168" s="289" t="s">
        <v>99</v>
      </c>
      <c r="U168" s="27" t="s">
        <v>34</v>
      </c>
      <c r="V168" s="41"/>
      <c r="W168" s="57"/>
      <c r="X168" s="98">
        <v>29.143678000000001</v>
      </c>
      <c r="Y168" s="98">
        <v>32.987295000000003</v>
      </c>
      <c r="Z168" s="98">
        <v>0.93773782999999999</v>
      </c>
      <c r="AA168" s="62">
        <v>0.96716177999999997</v>
      </c>
      <c r="AB168" s="62">
        <v>6.3589215000000004E-2</v>
      </c>
      <c r="AC168" s="63"/>
      <c r="AD168" s="258"/>
      <c r="AE168" s="258"/>
      <c r="AF168" s="57"/>
      <c r="AG168" s="28"/>
      <c r="AH168" s="57"/>
      <c r="AI168" s="28"/>
      <c r="AJ168" s="133"/>
      <c r="AK168" s="208"/>
      <c r="AL168" s="289" t="s">
        <v>99</v>
      </c>
      <c r="AM168" s="121">
        <f t="shared" si="19"/>
        <v>-1.9518999999998954E-2</v>
      </c>
      <c r="AN168" s="97">
        <f t="shared" si="20"/>
        <v>-2.6000999999993724E-2</v>
      </c>
      <c r="AO168" s="97">
        <f t="shared" si="21"/>
        <v>-1.8152000000004609E-4</v>
      </c>
      <c r="AP168" s="97">
        <f t="shared" si="22"/>
        <v>-4.4702000000007569E-4</v>
      </c>
      <c r="AQ168" s="122">
        <f t="shared" si="23"/>
        <v>-1.6277499999999001E-4</v>
      </c>
      <c r="AR168" s="39"/>
      <c r="AS168" s="234"/>
      <c r="AT168" s="39"/>
    </row>
    <row r="169" spans="2:46" ht="13.5" customHeight="1" x14ac:dyDescent="0.15">
      <c r="B169" s="290"/>
      <c r="C169" s="29" t="s">
        <v>35</v>
      </c>
      <c r="D169" s="187"/>
      <c r="E169" s="58"/>
      <c r="F169" s="188">
        <v>34.178781999999998</v>
      </c>
      <c r="G169" s="188">
        <v>37.490026999999998</v>
      </c>
      <c r="H169" s="188">
        <v>0.97393545000000004</v>
      </c>
      <c r="I169" s="64">
        <v>0.98525720999999999</v>
      </c>
      <c r="J169" s="64">
        <v>2.9330727000000001E-2</v>
      </c>
      <c r="K169" s="189"/>
      <c r="L169" s="259"/>
      <c r="M169" s="259"/>
      <c r="N169" s="58"/>
      <c r="O169" s="30"/>
      <c r="P169" s="58"/>
      <c r="Q169" s="30"/>
      <c r="R169" s="134"/>
      <c r="S169" s="206"/>
      <c r="T169" s="290"/>
      <c r="U169" s="29" t="s">
        <v>35</v>
      </c>
      <c r="V169" s="187"/>
      <c r="W169" s="58"/>
      <c r="X169" s="188">
        <v>34.110543999999997</v>
      </c>
      <c r="Y169" s="188">
        <v>37.413559999999997</v>
      </c>
      <c r="Z169" s="188">
        <v>0.97382842000000003</v>
      </c>
      <c r="AA169" s="64">
        <v>0.98507869000000003</v>
      </c>
      <c r="AB169" s="64">
        <v>2.9683569999999999E-2</v>
      </c>
      <c r="AC169" s="189"/>
      <c r="AD169" s="259"/>
      <c r="AE169" s="259"/>
      <c r="AF169" s="58"/>
      <c r="AG169" s="30"/>
      <c r="AH169" s="58"/>
      <c r="AI169" s="30"/>
      <c r="AJ169" s="134"/>
      <c r="AK169" s="208"/>
      <c r="AL169" s="290"/>
      <c r="AM169" s="88">
        <f t="shared" si="19"/>
        <v>-6.8238000000000909E-2</v>
      </c>
      <c r="AN169" s="123">
        <f t="shared" si="20"/>
        <v>-7.6467000000000951E-2</v>
      </c>
      <c r="AO169" s="123">
        <f t="shared" si="21"/>
        <v>-1.0703000000000795E-4</v>
      </c>
      <c r="AP169" s="123">
        <f t="shared" si="22"/>
        <v>-1.7851999999995982E-4</v>
      </c>
      <c r="AQ169" s="89">
        <f t="shared" si="23"/>
        <v>3.5284299999999852E-4</v>
      </c>
      <c r="AR169" s="39"/>
      <c r="AS169" s="234"/>
      <c r="AT169" s="39"/>
    </row>
    <row r="170" spans="2:46" ht="13.5" customHeight="1" x14ac:dyDescent="0.15">
      <c r="B170" s="290"/>
      <c r="C170" s="29" t="s">
        <v>36</v>
      </c>
      <c r="D170" s="187"/>
      <c r="E170" s="58"/>
      <c r="F170" s="188">
        <v>39.056041999999998</v>
      </c>
      <c r="G170" s="188">
        <v>42.263475999999997</v>
      </c>
      <c r="H170" s="188">
        <v>0.98990367000000001</v>
      </c>
      <c r="I170" s="64">
        <v>0.99385279000000004</v>
      </c>
      <c r="J170" s="64">
        <v>1.0842404999999999E-2</v>
      </c>
      <c r="K170" s="189"/>
      <c r="L170" s="259"/>
      <c r="M170" s="259"/>
      <c r="N170" s="58"/>
      <c r="O170" s="30"/>
      <c r="P170" s="58"/>
      <c r="Q170" s="30"/>
      <c r="R170" s="134"/>
      <c r="S170" s="206"/>
      <c r="T170" s="290"/>
      <c r="U170" s="29" t="s">
        <v>36</v>
      </c>
      <c r="V170" s="187"/>
      <c r="W170" s="58"/>
      <c r="X170" s="188">
        <v>39.106062000000001</v>
      </c>
      <c r="Y170" s="188">
        <v>42.302579999999999</v>
      </c>
      <c r="Z170" s="188">
        <v>0.98988058999999995</v>
      </c>
      <c r="AA170" s="64">
        <v>0.99385805999999999</v>
      </c>
      <c r="AB170" s="64">
        <v>1.0799321000000001E-2</v>
      </c>
      <c r="AC170" s="189"/>
      <c r="AD170" s="259"/>
      <c r="AE170" s="259"/>
      <c r="AF170" s="58"/>
      <c r="AG170" s="30"/>
      <c r="AH170" s="58"/>
      <c r="AI170" s="30"/>
      <c r="AJ170" s="134"/>
      <c r="AK170" s="208"/>
      <c r="AL170" s="290"/>
      <c r="AM170" s="88">
        <f t="shared" si="19"/>
        <v>5.0020000000003506E-2</v>
      </c>
      <c r="AN170" s="123">
        <f t="shared" si="20"/>
        <v>3.9104000000001804E-2</v>
      </c>
      <c r="AO170" s="123">
        <f t="shared" si="21"/>
        <v>-2.308000000006416E-5</v>
      </c>
      <c r="AP170" s="123">
        <f t="shared" si="22"/>
        <v>5.2699999999461511E-6</v>
      </c>
      <c r="AQ170" s="89">
        <f t="shared" si="23"/>
        <v>-4.308399999999879E-5</v>
      </c>
      <c r="AR170" s="39"/>
      <c r="AS170" s="234"/>
      <c r="AT170" s="39"/>
    </row>
    <row r="171" spans="2:46" ht="13.5" customHeight="1" x14ac:dyDescent="0.15">
      <c r="B171" s="290"/>
      <c r="C171" s="29" t="s">
        <v>38</v>
      </c>
      <c r="D171" s="187"/>
      <c r="E171" s="58"/>
      <c r="F171" s="188">
        <v>42.111925999999997</v>
      </c>
      <c r="G171" s="188">
        <v>45.166257000000002</v>
      </c>
      <c r="H171" s="188">
        <v>0.99437920999999996</v>
      </c>
      <c r="I171" s="64">
        <v>0.99678171999999998</v>
      </c>
      <c r="J171" s="64">
        <v>5.1773284000000003E-3</v>
      </c>
      <c r="K171" s="189"/>
      <c r="L171" s="259"/>
      <c r="M171" s="259"/>
      <c r="N171" s="58"/>
      <c r="O171" s="30"/>
      <c r="P171" s="58"/>
      <c r="Q171" s="30"/>
      <c r="R171" s="134"/>
      <c r="S171" s="206"/>
      <c r="T171" s="290"/>
      <c r="U171" s="29" t="s">
        <v>38</v>
      </c>
      <c r="V171" s="187"/>
      <c r="W171" s="58"/>
      <c r="X171" s="188">
        <v>42.12818</v>
      </c>
      <c r="Y171" s="188">
        <v>45.180011999999998</v>
      </c>
      <c r="Z171" s="188">
        <v>0.99435759999999995</v>
      </c>
      <c r="AA171" s="64">
        <v>0.99677905</v>
      </c>
      <c r="AB171" s="64">
        <v>5.1353450000000004E-3</v>
      </c>
      <c r="AC171" s="189"/>
      <c r="AD171" s="259"/>
      <c r="AE171" s="259"/>
      <c r="AF171" s="58"/>
      <c r="AG171" s="30"/>
      <c r="AH171" s="58"/>
      <c r="AI171" s="30"/>
      <c r="AJ171" s="134"/>
      <c r="AK171" s="208"/>
      <c r="AL171" s="290"/>
      <c r="AM171" s="88">
        <f t="shared" si="19"/>
        <v>1.6254000000003543E-2</v>
      </c>
      <c r="AN171" s="123">
        <f t="shared" si="20"/>
        <v>1.3754999999996187E-2</v>
      </c>
      <c r="AO171" s="123">
        <f t="shared" si="21"/>
        <v>-2.1610000000005236E-5</v>
      </c>
      <c r="AP171" s="123">
        <f t="shared" si="22"/>
        <v>-2.6699999999824087E-6</v>
      </c>
      <c r="AQ171" s="89">
        <f t="shared" si="23"/>
        <v>-4.1983399999999914E-5</v>
      </c>
      <c r="AR171" s="39"/>
      <c r="AS171" s="234"/>
      <c r="AT171" s="39"/>
    </row>
    <row r="172" spans="2:46" ht="13.5" customHeight="1" thickBot="1" x14ac:dyDescent="0.2">
      <c r="B172" s="291"/>
      <c r="C172" s="29"/>
      <c r="D172" s="187"/>
      <c r="E172" s="58"/>
      <c r="F172" s="190"/>
      <c r="G172" s="190"/>
      <c r="H172" s="190"/>
      <c r="I172" s="58"/>
      <c r="J172" s="58"/>
      <c r="K172" s="189"/>
      <c r="L172" s="259"/>
      <c r="M172" s="259"/>
      <c r="N172" s="58"/>
      <c r="O172" s="30"/>
      <c r="P172" s="58"/>
      <c r="Q172" s="30"/>
      <c r="R172" s="185"/>
      <c r="S172" s="206"/>
      <c r="T172" s="291"/>
      <c r="U172" s="29"/>
      <c r="V172" s="187"/>
      <c r="W172" s="58"/>
      <c r="X172" s="190"/>
      <c r="Y172" s="190"/>
      <c r="Z172" s="190"/>
      <c r="AA172" s="58"/>
      <c r="AB172" s="58"/>
      <c r="AC172" s="189"/>
      <c r="AD172" s="259"/>
      <c r="AE172" s="259"/>
      <c r="AF172" s="58"/>
      <c r="AG172" s="30"/>
      <c r="AH172" s="58"/>
      <c r="AI172" s="30"/>
      <c r="AJ172" s="185"/>
      <c r="AK172" s="208"/>
      <c r="AL172" s="291"/>
      <c r="AM172" s="124" t="str">
        <f t="shared" si="19"/>
        <v/>
      </c>
      <c r="AN172" s="125" t="str">
        <f t="shared" si="20"/>
        <v/>
      </c>
      <c r="AO172" s="125" t="str">
        <f t="shared" si="21"/>
        <v/>
      </c>
      <c r="AP172" s="125" t="str">
        <f t="shared" si="22"/>
        <v/>
      </c>
      <c r="AQ172" s="126" t="str">
        <f t="shared" si="23"/>
        <v/>
      </c>
      <c r="AR172" s="39"/>
      <c r="AS172" s="234"/>
      <c r="AT172" s="39"/>
    </row>
    <row r="173" spans="2:46" ht="13.5" customHeight="1" x14ac:dyDescent="0.15">
      <c r="B173" s="289" t="s">
        <v>100</v>
      </c>
      <c r="C173" s="27" t="s">
        <v>34</v>
      </c>
      <c r="D173" s="41"/>
      <c r="E173" s="57"/>
      <c r="F173" s="98">
        <v>28.328579999999999</v>
      </c>
      <c r="G173" s="98">
        <v>32.69558</v>
      </c>
      <c r="H173" s="98">
        <v>0.93418975000000004</v>
      </c>
      <c r="I173" s="62">
        <v>0.96408618000000001</v>
      </c>
      <c r="J173" s="62">
        <v>7.2978630000000003E-2</v>
      </c>
      <c r="K173" s="63"/>
      <c r="L173" s="258"/>
      <c r="M173" s="258"/>
      <c r="N173" s="57"/>
      <c r="O173" s="28"/>
      <c r="P173" s="57"/>
      <c r="Q173" s="28"/>
      <c r="R173" s="133"/>
      <c r="S173" s="206"/>
      <c r="T173" s="289" t="s">
        <v>100</v>
      </c>
      <c r="U173" s="27" t="s">
        <v>34</v>
      </c>
      <c r="V173" s="41"/>
      <c r="W173" s="57"/>
      <c r="X173" s="98">
        <v>28.34168</v>
      </c>
      <c r="Y173" s="98">
        <v>32.696148000000001</v>
      </c>
      <c r="Z173" s="98">
        <v>0.93435793</v>
      </c>
      <c r="AA173" s="62">
        <v>0.96403815999999998</v>
      </c>
      <c r="AB173" s="62">
        <v>7.2807579999999997E-2</v>
      </c>
      <c r="AC173" s="63"/>
      <c r="AD173" s="258"/>
      <c r="AE173" s="258"/>
      <c r="AF173" s="57"/>
      <c r="AG173" s="28"/>
      <c r="AH173" s="57"/>
      <c r="AI173" s="28"/>
      <c r="AJ173" s="133"/>
      <c r="AK173" s="208"/>
      <c r="AL173" s="289" t="s">
        <v>100</v>
      </c>
      <c r="AM173" s="121">
        <f t="shared" si="19"/>
        <v>1.3100000000001444E-2</v>
      </c>
      <c r="AN173" s="97">
        <f t="shared" si="20"/>
        <v>5.6800000000123418E-4</v>
      </c>
      <c r="AO173" s="97">
        <f t="shared" si="21"/>
        <v>1.6817999999996225E-4</v>
      </c>
      <c r="AP173" s="97">
        <f t="shared" si="22"/>
        <v>-4.8020000000037477E-5</v>
      </c>
      <c r="AQ173" s="122">
        <f t="shared" si="23"/>
        <v>-1.7105000000000592E-4</v>
      </c>
      <c r="AR173" s="39"/>
      <c r="AS173" s="234"/>
      <c r="AT173" s="39"/>
    </row>
    <row r="174" spans="2:46" ht="13.5" customHeight="1" x14ac:dyDescent="0.15">
      <c r="B174" s="290"/>
      <c r="C174" s="29" t="s">
        <v>35</v>
      </c>
      <c r="D174" s="187"/>
      <c r="E174" s="58"/>
      <c r="F174" s="188">
        <v>33.751190999999999</v>
      </c>
      <c r="G174" s="188">
        <v>37.412678</v>
      </c>
      <c r="H174" s="188">
        <v>0.97449434999999995</v>
      </c>
      <c r="I174" s="64">
        <v>0.98469118</v>
      </c>
      <c r="J174" s="64">
        <v>3.1154329000000001E-2</v>
      </c>
      <c r="K174" s="189"/>
      <c r="L174" s="259"/>
      <c r="M174" s="259"/>
      <c r="N174" s="58"/>
      <c r="O174" s="30"/>
      <c r="P174" s="58"/>
      <c r="Q174" s="30"/>
      <c r="R174" s="134"/>
      <c r="S174" s="206"/>
      <c r="T174" s="290"/>
      <c r="U174" s="29" t="s">
        <v>35</v>
      </c>
      <c r="V174" s="187"/>
      <c r="W174" s="58"/>
      <c r="X174" s="188">
        <v>33.780355</v>
      </c>
      <c r="Y174" s="188">
        <v>37.419725</v>
      </c>
      <c r="Z174" s="188">
        <v>0.97457417000000002</v>
      </c>
      <c r="AA174" s="64">
        <v>0.98454958000000004</v>
      </c>
      <c r="AB174" s="64">
        <v>3.1026150999999998E-2</v>
      </c>
      <c r="AC174" s="189"/>
      <c r="AD174" s="259"/>
      <c r="AE174" s="259"/>
      <c r="AF174" s="58"/>
      <c r="AG174" s="30"/>
      <c r="AH174" s="58"/>
      <c r="AI174" s="30"/>
      <c r="AJ174" s="134"/>
      <c r="AK174" s="208"/>
      <c r="AL174" s="290"/>
      <c r="AM174" s="88">
        <f t="shared" si="19"/>
        <v>2.9164000000001522E-2</v>
      </c>
      <c r="AN174" s="123">
        <f t="shared" si="20"/>
        <v>7.0470000000000255E-3</v>
      </c>
      <c r="AO174" s="123">
        <f t="shared" si="21"/>
        <v>7.9820000000063729E-5</v>
      </c>
      <c r="AP174" s="123">
        <f t="shared" si="22"/>
        <v>-1.4159999999996398E-4</v>
      </c>
      <c r="AQ174" s="89">
        <f t="shared" si="23"/>
        <v>-1.281780000000031E-4</v>
      </c>
      <c r="AR174" s="39"/>
      <c r="AS174" s="234"/>
      <c r="AT174" s="39"/>
    </row>
    <row r="175" spans="2:46" ht="13.5" customHeight="1" x14ac:dyDescent="0.15">
      <c r="B175" s="290"/>
      <c r="C175" s="29" t="s">
        <v>36</v>
      </c>
      <c r="D175" s="187"/>
      <c r="E175" s="58"/>
      <c r="F175" s="188">
        <v>38.985354000000001</v>
      </c>
      <c r="G175" s="188">
        <v>42.297030999999997</v>
      </c>
      <c r="H175" s="188">
        <v>0.99034348000000005</v>
      </c>
      <c r="I175" s="64">
        <v>0.99404024999999996</v>
      </c>
      <c r="J175" s="64">
        <v>1.2851408E-2</v>
      </c>
      <c r="K175" s="189"/>
      <c r="L175" s="259"/>
      <c r="M175" s="259"/>
      <c r="N175" s="58"/>
      <c r="O175" s="30"/>
      <c r="P175" s="58"/>
      <c r="Q175" s="30"/>
      <c r="R175" s="134"/>
      <c r="S175" s="206"/>
      <c r="T175" s="290"/>
      <c r="U175" s="29" t="s">
        <v>36</v>
      </c>
      <c r="V175" s="187"/>
      <c r="W175" s="58"/>
      <c r="X175" s="188">
        <v>39.051105999999997</v>
      </c>
      <c r="Y175" s="188">
        <v>42.334513000000001</v>
      </c>
      <c r="Z175" s="188">
        <v>0.99036241999999997</v>
      </c>
      <c r="AA175" s="64">
        <v>0.99405653999999999</v>
      </c>
      <c r="AB175" s="64">
        <v>1.285036E-2</v>
      </c>
      <c r="AC175" s="189"/>
      <c r="AD175" s="259"/>
      <c r="AE175" s="259"/>
      <c r="AF175" s="58"/>
      <c r="AG175" s="30"/>
      <c r="AH175" s="58"/>
      <c r="AI175" s="30"/>
      <c r="AJ175" s="134"/>
      <c r="AK175" s="208"/>
      <c r="AL175" s="290"/>
      <c r="AM175" s="88">
        <f t="shared" si="19"/>
        <v>6.5751999999996258E-2</v>
      </c>
      <c r="AN175" s="123">
        <f t="shared" si="20"/>
        <v>3.7482000000004234E-2</v>
      </c>
      <c r="AO175" s="123">
        <f t="shared" si="21"/>
        <v>1.8939999999911805E-5</v>
      </c>
      <c r="AP175" s="123">
        <f t="shared" si="22"/>
        <v>1.6290000000029892E-5</v>
      </c>
      <c r="AQ175" s="89">
        <f t="shared" si="23"/>
        <v>-1.0480000000000211E-6</v>
      </c>
      <c r="AR175" s="39"/>
      <c r="AS175" s="234"/>
      <c r="AT175" s="39"/>
    </row>
    <row r="176" spans="2:46" ht="13.5" customHeight="1" x14ac:dyDescent="0.15">
      <c r="B176" s="290"/>
      <c r="C176" s="29" t="s">
        <v>38</v>
      </c>
      <c r="D176" s="187"/>
      <c r="E176" s="58"/>
      <c r="F176" s="188">
        <v>42.561199999999999</v>
      </c>
      <c r="G176" s="188">
        <v>45.562137</v>
      </c>
      <c r="H176" s="188">
        <v>0.99462793000000005</v>
      </c>
      <c r="I176" s="64">
        <v>0.99698587000000005</v>
      </c>
      <c r="J176" s="64">
        <v>6.2851356000000001E-3</v>
      </c>
      <c r="K176" s="189"/>
      <c r="L176" s="259"/>
      <c r="M176" s="259"/>
      <c r="N176" s="58"/>
      <c r="O176" s="30"/>
      <c r="P176" s="58"/>
      <c r="Q176" s="30"/>
      <c r="R176" s="134"/>
      <c r="S176" s="206"/>
      <c r="T176" s="290"/>
      <c r="U176" s="29" t="s">
        <v>38</v>
      </c>
      <c r="V176" s="187"/>
      <c r="W176" s="58"/>
      <c r="X176" s="188">
        <v>42.612039000000003</v>
      </c>
      <c r="Y176" s="188">
        <v>45.599442000000003</v>
      </c>
      <c r="Z176" s="188">
        <v>0.99464836999999995</v>
      </c>
      <c r="AA176" s="64">
        <v>0.99699314999999999</v>
      </c>
      <c r="AB176" s="64">
        <v>6.2577539999999999E-3</v>
      </c>
      <c r="AC176" s="189"/>
      <c r="AD176" s="259"/>
      <c r="AE176" s="259"/>
      <c r="AF176" s="58"/>
      <c r="AG176" s="30"/>
      <c r="AH176" s="58"/>
      <c r="AI176" s="30"/>
      <c r="AJ176" s="134"/>
      <c r="AK176" s="208"/>
      <c r="AL176" s="290"/>
      <c r="AM176" s="88">
        <f t="shared" si="19"/>
        <v>5.0839000000003409E-2</v>
      </c>
      <c r="AN176" s="123">
        <f t="shared" si="20"/>
        <v>3.7305000000003474E-2</v>
      </c>
      <c r="AO176" s="123">
        <f t="shared" si="21"/>
        <v>2.0439999999899428E-5</v>
      </c>
      <c r="AP176" s="123">
        <f t="shared" si="22"/>
        <v>7.2799999999428877E-6</v>
      </c>
      <c r="AQ176" s="89">
        <f t="shared" si="23"/>
        <v>-2.7381600000000138E-5</v>
      </c>
      <c r="AR176" s="39"/>
      <c r="AS176" s="234"/>
      <c r="AT176" s="39"/>
    </row>
    <row r="177" spans="2:46" ht="13.5" customHeight="1" thickBot="1" x14ac:dyDescent="0.2">
      <c r="B177" s="291"/>
      <c r="C177" s="29"/>
      <c r="D177" s="187"/>
      <c r="E177" s="58"/>
      <c r="F177" s="190"/>
      <c r="G177" s="190"/>
      <c r="H177" s="190"/>
      <c r="I177" s="58"/>
      <c r="J177" s="58"/>
      <c r="K177" s="189"/>
      <c r="L177" s="259"/>
      <c r="M177" s="259"/>
      <c r="N177" s="58"/>
      <c r="O177" s="30"/>
      <c r="P177" s="58"/>
      <c r="Q177" s="30"/>
      <c r="R177" s="185"/>
      <c r="S177" s="206"/>
      <c r="T177" s="291"/>
      <c r="U177" s="29"/>
      <c r="V177" s="187"/>
      <c r="W177" s="58"/>
      <c r="X177" s="190"/>
      <c r="Y177" s="190"/>
      <c r="Z177" s="190"/>
      <c r="AA177" s="58"/>
      <c r="AB177" s="58"/>
      <c r="AC177" s="189"/>
      <c r="AD177" s="259"/>
      <c r="AE177" s="259"/>
      <c r="AF177" s="58"/>
      <c r="AG177" s="30"/>
      <c r="AH177" s="58"/>
      <c r="AI177" s="30"/>
      <c r="AJ177" s="185"/>
      <c r="AK177" s="208"/>
      <c r="AL177" s="291"/>
      <c r="AM177" s="124" t="str">
        <f t="shared" si="19"/>
        <v/>
      </c>
      <c r="AN177" s="125" t="str">
        <f t="shared" si="20"/>
        <v/>
      </c>
      <c r="AO177" s="125" t="str">
        <f t="shared" si="21"/>
        <v/>
      </c>
      <c r="AP177" s="125" t="str">
        <f t="shared" si="22"/>
        <v/>
      </c>
      <c r="AQ177" s="126" t="str">
        <f t="shared" si="23"/>
        <v/>
      </c>
      <c r="AR177" s="39"/>
      <c r="AS177" s="234"/>
      <c r="AT177" s="39"/>
    </row>
    <row r="178" spans="2:46" ht="13.5" customHeight="1" x14ac:dyDescent="0.15">
      <c r="B178" s="289" t="s">
        <v>101</v>
      </c>
      <c r="C178" s="27" t="s">
        <v>34</v>
      </c>
      <c r="D178" s="41"/>
      <c r="E178" s="57"/>
      <c r="F178" s="98">
        <v>27.673196000000001</v>
      </c>
      <c r="G178" s="98">
        <v>31.868590000000001</v>
      </c>
      <c r="H178" s="98">
        <v>0.92877567000000005</v>
      </c>
      <c r="I178" s="62">
        <v>0.95834158000000003</v>
      </c>
      <c r="J178" s="62">
        <v>6.4834870000000003E-2</v>
      </c>
      <c r="K178" s="63"/>
      <c r="L178" s="258"/>
      <c r="M178" s="258"/>
      <c r="N178" s="57"/>
      <c r="O178" s="28"/>
      <c r="P178" s="57"/>
      <c r="Q178" s="28"/>
      <c r="R178" s="133"/>
      <c r="S178" s="206"/>
      <c r="T178" s="289" t="s">
        <v>101</v>
      </c>
      <c r="U178" s="27" t="s">
        <v>34</v>
      </c>
      <c r="V178" s="41"/>
      <c r="W178" s="57"/>
      <c r="X178" s="98">
        <v>27.714229</v>
      </c>
      <c r="Y178" s="98">
        <v>31.905152999999999</v>
      </c>
      <c r="Z178" s="98">
        <v>0.92862496999999999</v>
      </c>
      <c r="AA178" s="62">
        <v>0.95809325999999995</v>
      </c>
      <c r="AB178" s="62">
        <v>6.4879720000000002E-2</v>
      </c>
      <c r="AC178" s="63"/>
      <c r="AD178" s="258"/>
      <c r="AE178" s="258"/>
      <c r="AF178" s="57"/>
      <c r="AG178" s="28"/>
      <c r="AH178" s="57"/>
      <c r="AI178" s="28"/>
      <c r="AJ178" s="133"/>
      <c r="AK178" s="208"/>
      <c r="AL178" s="289" t="s">
        <v>101</v>
      </c>
      <c r="AM178" s="121">
        <f t="shared" si="19"/>
        <v>4.1032999999998765E-2</v>
      </c>
      <c r="AN178" s="97">
        <f t="shared" si="20"/>
        <v>3.6562999999997459E-2</v>
      </c>
      <c r="AO178" s="97">
        <f t="shared" si="21"/>
        <v>-1.5070000000005912E-4</v>
      </c>
      <c r="AP178" s="97">
        <f t="shared" si="22"/>
        <v>-2.4832000000007959E-4</v>
      </c>
      <c r="AQ178" s="122">
        <f t="shared" si="23"/>
        <v>4.4849999999999057E-5</v>
      </c>
      <c r="AR178" s="39"/>
      <c r="AS178" s="234"/>
      <c r="AT178" s="39"/>
    </row>
    <row r="179" spans="2:46" ht="13.5" customHeight="1" x14ac:dyDescent="0.15">
      <c r="B179" s="290"/>
      <c r="C179" s="29" t="s">
        <v>35</v>
      </c>
      <c r="D179" s="187"/>
      <c r="E179" s="58"/>
      <c r="F179" s="188">
        <v>32.967914</v>
      </c>
      <c r="G179" s="188">
        <v>36.575870999999999</v>
      </c>
      <c r="H179" s="188">
        <v>0.9714952</v>
      </c>
      <c r="I179" s="64">
        <v>0.98202626000000004</v>
      </c>
      <c r="J179" s="64">
        <v>2.7879689999999999E-2</v>
      </c>
      <c r="K179" s="189"/>
      <c r="L179" s="259"/>
      <c r="M179" s="259"/>
      <c r="N179" s="58"/>
      <c r="O179" s="30"/>
      <c r="P179" s="58"/>
      <c r="Q179" s="30"/>
      <c r="R179" s="134"/>
      <c r="S179" s="206"/>
      <c r="T179" s="290"/>
      <c r="U179" s="29" t="s">
        <v>35</v>
      </c>
      <c r="V179" s="187"/>
      <c r="W179" s="58"/>
      <c r="X179" s="188">
        <v>32.984582000000003</v>
      </c>
      <c r="Y179" s="188">
        <v>36.594577999999998</v>
      </c>
      <c r="Z179" s="188">
        <v>0.97155853999999997</v>
      </c>
      <c r="AA179" s="64">
        <v>0.98196441999999995</v>
      </c>
      <c r="AB179" s="64">
        <v>2.7591836000000002E-2</v>
      </c>
      <c r="AC179" s="189"/>
      <c r="AD179" s="259"/>
      <c r="AE179" s="259"/>
      <c r="AF179" s="58"/>
      <c r="AG179" s="30"/>
      <c r="AH179" s="58"/>
      <c r="AI179" s="30"/>
      <c r="AJ179" s="134"/>
      <c r="AK179" s="208"/>
      <c r="AL179" s="290"/>
      <c r="AM179" s="88">
        <f t="shared" si="19"/>
        <v>1.6668000000002792E-2</v>
      </c>
      <c r="AN179" s="123">
        <f t="shared" si="20"/>
        <v>1.8706999999999141E-2</v>
      </c>
      <c r="AO179" s="123">
        <f t="shared" si="21"/>
        <v>6.3339999999967311E-5</v>
      </c>
      <c r="AP179" s="123">
        <f t="shared" si="22"/>
        <v>-6.1840000000090711E-5</v>
      </c>
      <c r="AQ179" s="89">
        <f t="shared" si="23"/>
        <v>-2.8785399999999711E-4</v>
      </c>
      <c r="AR179" s="39"/>
      <c r="AS179" s="234"/>
      <c r="AT179" s="39"/>
    </row>
    <row r="180" spans="2:46" ht="13.5" customHeight="1" x14ac:dyDescent="0.15">
      <c r="B180" s="290"/>
      <c r="C180" s="29" t="s">
        <v>36</v>
      </c>
      <c r="D180" s="187"/>
      <c r="E180" s="58"/>
      <c r="F180" s="188">
        <v>38.583767000000002</v>
      </c>
      <c r="G180" s="188">
        <v>41.922184999999999</v>
      </c>
      <c r="H180" s="188">
        <v>0.98971706000000004</v>
      </c>
      <c r="I180" s="64">
        <v>0.99320187000000004</v>
      </c>
      <c r="J180" s="64">
        <v>1.0373732E-2</v>
      </c>
      <c r="K180" s="189"/>
      <c r="L180" s="259"/>
      <c r="M180" s="259"/>
      <c r="N180" s="58"/>
      <c r="O180" s="30"/>
      <c r="P180" s="58"/>
      <c r="Q180" s="30"/>
      <c r="R180" s="134"/>
      <c r="S180" s="206"/>
      <c r="T180" s="290"/>
      <c r="U180" s="29" t="s">
        <v>36</v>
      </c>
      <c r="V180" s="187"/>
      <c r="W180" s="58"/>
      <c r="X180" s="188">
        <v>38.600327</v>
      </c>
      <c r="Y180" s="188">
        <v>41.928497999999998</v>
      </c>
      <c r="Z180" s="188">
        <v>0.98967059999999996</v>
      </c>
      <c r="AA180" s="64">
        <v>0.99318322000000003</v>
      </c>
      <c r="AB180" s="64">
        <v>1.0337463E-2</v>
      </c>
      <c r="AC180" s="189"/>
      <c r="AD180" s="259"/>
      <c r="AE180" s="259"/>
      <c r="AF180" s="58"/>
      <c r="AG180" s="30"/>
      <c r="AH180" s="58"/>
      <c r="AI180" s="30"/>
      <c r="AJ180" s="134"/>
      <c r="AK180" s="208"/>
      <c r="AL180" s="290"/>
      <c r="AM180" s="88">
        <f t="shared" si="19"/>
        <v>1.6559999999998354E-2</v>
      </c>
      <c r="AN180" s="123">
        <f t="shared" si="20"/>
        <v>6.3129999999986808E-3</v>
      </c>
      <c r="AO180" s="123">
        <f t="shared" si="21"/>
        <v>-4.6460000000081436E-5</v>
      </c>
      <c r="AP180" s="123">
        <f t="shared" si="22"/>
        <v>-1.8650000000008937E-5</v>
      </c>
      <c r="AQ180" s="89">
        <f t="shared" si="23"/>
        <v>-3.6269000000000232E-5</v>
      </c>
      <c r="AR180" s="39"/>
      <c r="AS180" s="234"/>
      <c r="AT180" s="39"/>
    </row>
    <row r="181" spans="2:46" ht="13.5" customHeight="1" x14ac:dyDescent="0.15">
      <c r="B181" s="290"/>
      <c r="C181" s="29" t="s">
        <v>38</v>
      </c>
      <c r="D181" s="187"/>
      <c r="E181" s="58"/>
      <c r="F181" s="188">
        <v>42.610937</v>
      </c>
      <c r="G181" s="188">
        <v>45.608533000000001</v>
      </c>
      <c r="H181" s="188">
        <v>0.99491472000000003</v>
      </c>
      <c r="I181" s="64">
        <v>0.99682817999999995</v>
      </c>
      <c r="J181" s="64">
        <v>4.5453636000000004E-3</v>
      </c>
      <c r="K181" s="189"/>
      <c r="L181" s="259"/>
      <c r="M181" s="259"/>
      <c r="N181" s="58"/>
      <c r="O181" s="30"/>
      <c r="P181" s="58"/>
      <c r="Q181" s="30"/>
      <c r="R181" s="134"/>
      <c r="S181" s="206"/>
      <c r="T181" s="290"/>
      <c r="U181" s="29" t="s">
        <v>38</v>
      </c>
      <c r="V181" s="187"/>
      <c r="W181" s="58"/>
      <c r="X181" s="188">
        <v>42.643051</v>
      </c>
      <c r="Y181" s="188">
        <v>45.625813000000001</v>
      </c>
      <c r="Z181" s="188">
        <v>0.99490909999999999</v>
      </c>
      <c r="AA181" s="64">
        <v>0.99682397</v>
      </c>
      <c r="AB181" s="64">
        <v>4.5300440000000004E-3</v>
      </c>
      <c r="AC181" s="189"/>
      <c r="AD181" s="259"/>
      <c r="AE181" s="259"/>
      <c r="AF181" s="58"/>
      <c r="AG181" s="30"/>
      <c r="AH181" s="58"/>
      <c r="AI181" s="30"/>
      <c r="AJ181" s="134"/>
      <c r="AK181" s="208"/>
      <c r="AL181" s="290"/>
      <c r="AM181" s="88">
        <f t="shared" si="19"/>
        <v>3.2113999999999976E-2</v>
      </c>
      <c r="AN181" s="123">
        <f t="shared" si="20"/>
        <v>1.7279999999999518E-2</v>
      </c>
      <c r="AO181" s="123">
        <f t="shared" si="21"/>
        <v>-5.6200000000394823E-6</v>
      </c>
      <c r="AP181" s="123">
        <f t="shared" si="22"/>
        <v>-4.2099999999489768E-6</v>
      </c>
      <c r="AQ181" s="89">
        <f t="shared" si="23"/>
        <v>-1.5319599999999954E-5</v>
      </c>
      <c r="AR181" s="39"/>
      <c r="AS181" s="234"/>
      <c r="AT181" s="39"/>
    </row>
    <row r="182" spans="2:46" ht="13.5" customHeight="1" thickBot="1" x14ac:dyDescent="0.2">
      <c r="B182" s="291"/>
      <c r="C182" s="29"/>
      <c r="D182" s="187"/>
      <c r="E182" s="58"/>
      <c r="F182" s="190"/>
      <c r="G182" s="190"/>
      <c r="H182" s="190"/>
      <c r="I182" s="58"/>
      <c r="J182" s="58"/>
      <c r="K182" s="189"/>
      <c r="L182" s="259"/>
      <c r="M182" s="259"/>
      <c r="N182" s="58"/>
      <c r="O182" s="30"/>
      <c r="P182" s="58"/>
      <c r="Q182" s="30"/>
      <c r="R182" s="185"/>
      <c r="S182" s="206"/>
      <c r="T182" s="291"/>
      <c r="U182" s="29"/>
      <c r="V182" s="187"/>
      <c r="W182" s="58"/>
      <c r="X182" s="190"/>
      <c r="Y182" s="190"/>
      <c r="Z182" s="190"/>
      <c r="AA182" s="58"/>
      <c r="AB182" s="58"/>
      <c r="AC182" s="189"/>
      <c r="AD182" s="259"/>
      <c r="AE182" s="259"/>
      <c r="AF182" s="58"/>
      <c r="AG182" s="30"/>
      <c r="AH182" s="58"/>
      <c r="AI182" s="30"/>
      <c r="AJ182" s="185"/>
      <c r="AK182" s="208"/>
      <c r="AL182" s="291"/>
      <c r="AM182" s="124" t="str">
        <f t="shared" si="19"/>
        <v/>
      </c>
      <c r="AN182" s="125" t="str">
        <f t="shared" si="20"/>
        <v/>
      </c>
      <c r="AO182" s="125" t="str">
        <f t="shared" si="21"/>
        <v/>
      </c>
      <c r="AP182" s="125" t="str">
        <f t="shared" si="22"/>
        <v/>
      </c>
      <c r="AQ182" s="126" t="str">
        <f t="shared" si="23"/>
        <v/>
      </c>
      <c r="AR182" s="39"/>
      <c r="AS182" s="234"/>
      <c r="AT182" s="39"/>
    </row>
    <row r="183" spans="2:46" ht="13.5" customHeight="1" x14ac:dyDescent="0.15">
      <c r="B183" s="289" t="s">
        <v>102</v>
      </c>
      <c r="C183" s="27" t="s">
        <v>34</v>
      </c>
      <c r="D183" s="41"/>
      <c r="E183" s="57"/>
      <c r="F183" s="98">
        <v>27.715056000000001</v>
      </c>
      <c r="G183" s="98">
        <v>32.098274000000004</v>
      </c>
      <c r="H183" s="98">
        <v>0.93217393000000004</v>
      </c>
      <c r="I183" s="62">
        <v>0.96197069000000002</v>
      </c>
      <c r="J183" s="62">
        <v>6.9838639999999994E-2</v>
      </c>
      <c r="K183" s="63"/>
      <c r="L183" s="258"/>
      <c r="M183" s="258"/>
      <c r="N183" s="57"/>
      <c r="O183" s="28"/>
      <c r="P183" s="57"/>
      <c r="Q183" s="28"/>
      <c r="R183" s="133"/>
      <c r="S183" s="206"/>
      <c r="T183" s="289" t="s">
        <v>102</v>
      </c>
      <c r="U183" s="27" t="s">
        <v>34</v>
      </c>
      <c r="V183" s="41"/>
      <c r="W183" s="57"/>
      <c r="X183" s="98">
        <v>27.602065</v>
      </c>
      <c r="Y183" s="98">
        <v>32.030127999999998</v>
      </c>
      <c r="Z183" s="98">
        <v>0.93220742999999995</v>
      </c>
      <c r="AA183" s="62">
        <v>0.96124651000000005</v>
      </c>
      <c r="AB183" s="62">
        <v>6.9853739999999998E-2</v>
      </c>
      <c r="AC183" s="63"/>
      <c r="AD183" s="258"/>
      <c r="AE183" s="258"/>
      <c r="AF183" s="57"/>
      <c r="AG183" s="28"/>
      <c r="AH183" s="57"/>
      <c r="AI183" s="28"/>
      <c r="AJ183" s="133"/>
      <c r="AK183" s="208"/>
      <c r="AL183" s="289" t="s">
        <v>102</v>
      </c>
      <c r="AM183" s="121">
        <f t="shared" si="19"/>
        <v>-0.11299100000000095</v>
      </c>
      <c r="AN183" s="97">
        <f t="shared" si="20"/>
        <v>-6.8146000000005813E-2</v>
      </c>
      <c r="AO183" s="97">
        <f t="shared" si="21"/>
        <v>3.3499999999908603E-5</v>
      </c>
      <c r="AP183" s="97">
        <f t="shared" si="22"/>
        <v>-7.2417999999996319E-4</v>
      </c>
      <c r="AQ183" s="122">
        <f t="shared" si="23"/>
        <v>1.5100000000003999E-5</v>
      </c>
      <c r="AR183" s="39"/>
      <c r="AS183" s="234"/>
      <c r="AT183" s="39"/>
    </row>
    <row r="184" spans="2:46" ht="13.5" customHeight="1" x14ac:dyDescent="0.15">
      <c r="B184" s="290"/>
      <c r="C184" s="29" t="s">
        <v>35</v>
      </c>
      <c r="D184" s="187"/>
      <c r="E184" s="58"/>
      <c r="F184" s="188">
        <v>32.367981999999998</v>
      </c>
      <c r="G184" s="188">
        <v>36.302545000000002</v>
      </c>
      <c r="H184" s="188">
        <v>0.97303998999999997</v>
      </c>
      <c r="I184" s="64">
        <v>0.98288224000000002</v>
      </c>
      <c r="J184" s="64">
        <v>2.8491606999999999E-2</v>
      </c>
      <c r="K184" s="189"/>
      <c r="L184" s="259"/>
      <c r="M184" s="259"/>
      <c r="N184" s="58"/>
      <c r="O184" s="30"/>
      <c r="P184" s="58"/>
      <c r="Q184" s="30"/>
      <c r="R184" s="134"/>
      <c r="S184" s="206"/>
      <c r="T184" s="290"/>
      <c r="U184" s="29" t="s">
        <v>35</v>
      </c>
      <c r="V184" s="187"/>
      <c r="W184" s="58"/>
      <c r="X184" s="188">
        <v>32.410752000000002</v>
      </c>
      <c r="Y184" s="188">
        <v>36.319752000000001</v>
      </c>
      <c r="Z184" s="188">
        <v>0.97308795000000003</v>
      </c>
      <c r="AA184" s="64">
        <v>0.98292966000000004</v>
      </c>
      <c r="AB184" s="64">
        <v>2.8468551000000002E-2</v>
      </c>
      <c r="AC184" s="189"/>
      <c r="AD184" s="259"/>
      <c r="AE184" s="259"/>
      <c r="AF184" s="58"/>
      <c r="AG184" s="30"/>
      <c r="AH184" s="58"/>
      <c r="AI184" s="30"/>
      <c r="AJ184" s="134"/>
      <c r="AK184" s="208"/>
      <c r="AL184" s="290"/>
      <c r="AM184" s="88">
        <f t="shared" si="19"/>
        <v>4.2770000000004416E-2</v>
      </c>
      <c r="AN184" s="123">
        <f t="shared" si="20"/>
        <v>1.7206999999999084E-2</v>
      </c>
      <c r="AO184" s="123">
        <f t="shared" si="21"/>
        <v>4.7960000000069059E-5</v>
      </c>
      <c r="AP184" s="123">
        <f t="shared" si="22"/>
        <v>4.7420000000020224E-5</v>
      </c>
      <c r="AQ184" s="89">
        <f t="shared" si="23"/>
        <v>-2.3055999999996996E-5</v>
      </c>
      <c r="AR184" s="39"/>
      <c r="AS184" s="234"/>
      <c r="AT184" s="39"/>
    </row>
    <row r="185" spans="2:46" ht="13.5" customHeight="1" x14ac:dyDescent="0.15">
      <c r="B185" s="290"/>
      <c r="C185" s="29" t="s">
        <v>36</v>
      </c>
      <c r="D185" s="187"/>
      <c r="E185" s="58"/>
      <c r="F185" s="188">
        <v>38.170411000000001</v>
      </c>
      <c r="G185" s="188">
        <v>41.721406000000002</v>
      </c>
      <c r="H185" s="188">
        <v>0.99000498999999997</v>
      </c>
      <c r="I185" s="64">
        <v>0.99362813999999999</v>
      </c>
      <c r="J185" s="64">
        <v>1.1583628E-2</v>
      </c>
      <c r="K185" s="189"/>
      <c r="L185" s="259"/>
      <c r="M185" s="259"/>
      <c r="N185" s="58"/>
      <c r="O185" s="30"/>
      <c r="P185" s="58"/>
      <c r="Q185" s="30"/>
      <c r="R185" s="134"/>
      <c r="S185" s="206"/>
      <c r="T185" s="290"/>
      <c r="U185" s="29" t="s">
        <v>36</v>
      </c>
      <c r="V185" s="187"/>
      <c r="W185" s="58"/>
      <c r="X185" s="188">
        <v>37.999184999999997</v>
      </c>
      <c r="Y185" s="188">
        <v>41.592179000000002</v>
      </c>
      <c r="Z185" s="188">
        <v>0.98999132999999995</v>
      </c>
      <c r="AA185" s="64">
        <v>0.99353449999999999</v>
      </c>
      <c r="AB185" s="64">
        <v>1.179553E-2</v>
      </c>
      <c r="AC185" s="189"/>
      <c r="AD185" s="259"/>
      <c r="AE185" s="259"/>
      <c r="AF185" s="58"/>
      <c r="AG185" s="30"/>
      <c r="AH185" s="58"/>
      <c r="AI185" s="30"/>
      <c r="AJ185" s="134"/>
      <c r="AK185" s="208"/>
      <c r="AL185" s="290"/>
      <c r="AM185" s="88">
        <f t="shared" si="19"/>
        <v>-0.17122600000000432</v>
      </c>
      <c r="AN185" s="123">
        <f t="shared" si="20"/>
        <v>-0.1292270000000002</v>
      </c>
      <c r="AO185" s="123">
        <f t="shared" si="21"/>
        <v>-1.3660000000026429E-5</v>
      </c>
      <c r="AP185" s="123">
        <f t="shared" si="22"/>
        <v>-9.3640000000005941E-5</v>
      </c>
      <c r="AQ185" s="89">
        <f t="shared" si="23"/>
        <v>2.1190199999999992E-4</v>
      </c>
      <c r="AR185" s="39"/>
      <c r="AS185" s="234"/>
      <c r="AT185" s="39"/>
    </row>
    <row r="186" spans="2:46" ht="13.5" customHeight="1" x14ac:dyDescent="0.15">
      <c r="B186" s="290"/>
      <c r="C186" s="29" t="s">
        <v>38</v>
      </c>
      <c r="D186" s="187"/>
      <c r="E186" s="58"/>
      <c r="F186" s="188">
        <v>42.182862999999998</v>
      </c>
      <c r="G186" s="188">
        <v>45.322887000000001</v>
      </c>
      <c r="H186" s="188">
        <v>0.99464527000000003</v>
      </c>
      <c r="I186" s="64">
        <v>0.99682201999999998</v>
      </c>
      <c r="J186" s="64">
        <v>5.2997859999999999E-3</v>
      </c>
      <c r="K186" s="189"/>
      <c r="L186" s="259"/>
      <c r="M186" s="259"/>
      <c r="N186" s="58"/>
      <c r="O186" s="30"/>
      <c r="P186" s="58"/>
      <c r="Q186" s="30"/>
      <c r="R186" s="134"/>
      <c r="S186" s="206"/>
      <c r="T186" s="290"/>
      <c r="U186" s="29" t="s">
        <v>38</v>
      </c>
      <c r="V186" s="187"/>
      <c r="W186" s="58"/>
      <c r="X186" s="188">
        <v>42.145907999999999</v>
      </c>
      <c r="Y186" s="188">
        <v>45.291404</v>
      </c>
      <c r="Z186" s="188">
        <v>0.99464905000000003</v>
      </c>
      <c r="AA186" s="64">
        <v>0.99679810999999996</v>
      </c>
      <c r="AB186" s="64">
        <v>5.2698490000000001E-3</v>
      </c>
      <c r="AC186" s="189"/>
      <c r="AD186" s="259"/>
      <c r="AE186" s="259"/>
      <c r="AF186" s="58"/>
      <c r="AG186" s="30"/>
      <c r="AH186" s="58"/>
      <c r="AI186" s="30"/>
      <c r="AJ186" s="134"/>
      <c r="AK186" s="208"/>
      <c r="AL186" s="290"/>
      <c r="AM186" s="88">
        <f t="shared" si="19"/>
        <v>-3.6954999999998961E-2</v>
      </c>
      <c r="AN186" s="123">
        <f t="shared" si="20"/>
        <v>-3.1483000000001482E-2</v>
      </c>
      <c r="AO186" s="123">
        <f t="shared" si="21"/>
        <v>3.7800000000087763E-6</v>
      </c>
      <c r="AP186" s="123">
        <f t="shared" si="22"/>
        <v>-2.3910000000015863E-5</v>
      </c>
      <c r="AQ186" s="89">
        <f t="shared" si="23"/>
        <v>-2.9936999999999846E-5</v>
      </c>
      <c r="AR186" s="39"/>
      <c r="AS186" s="234"/>
      <c r="AT186" s="39"/>
    </row>
    <row r="187" spans="2:46" ht="13.5" customHeight="1" thickBot="1" x14ac:dyDescent="0.2">
      <c r="B187" s="291"/>
      <c r="C187" s="29"/>
      <c r="D187" s="187"/>
      <c r="E187" s="58"/>
      <c r="F187" s="190"/>
      <c r="G187" s="190"/>
      <c r="H187" s="190"/>
      <c r="I187" s="58"/>
      <c r="J187" s="58"/>
      <c r="K187" s="189"/>
      <c r="L187" s="259"/>
      <c r="M187" s="259"/>
      <c r="N187" s="58"/>
      <c r="O187" s="30"/>
      <c r="P187" s="58"/>
      <c r="Q187" s="30"/>
      <c r="R187" s="185"/>
      <c r="S187" s="206"/>
      <c r="T187" s="291"/>
      <c r="U187" s="29"/>
      <c r="V187" s="187"/>
      <c r="W187" s="58"/>
      <c r="X187" s="190"/>
      <c r="Y187" s="190"/>
      <c r="Z187" s="190"/>
      <c r="AA187" s="58"/>
      <c r="AB187" s="58"/>
      <c r="AC187" s="189"/>
      <c r="AD187" s="259"/>
      <c r="AE187" s="259"/>
      <c r="AF187" s="58"/>
      <c r="AG187" s="30"/>
      <c r="AH187" s="58"/>
      <c r="AI187" s="30"/>
      <c r="AJ187" s="185"/>
      <c r="AK187" s="208"/>
      <c r="AL187" s="291"/>
      <c r="AM187" s="124" t="str">
        <f t="shared" si="19"/>
        <v/>
      </c>
      <c r="AN187" s="125" t="str">
        <f t="shared" si="20"/>
        <v/>
      </c>
      <c r="AO187" s="125" t="str">
        <f t="shared" si="21"/>
        <v/>
      </c>
      <c r="AP187" s="125" t="str">
        <f t="shared" si="22"/>
        <v/>
      </c>
      <c r="AQ187" s="126" t="str">
        <f t="shared" si="23"/>
        <v/>
      </c>
      <c r="AR187" s="39"/>
      <c r="AS187" s="234"/>
      <c r="AT187" s="39"/>
    </row>
    <row r="188" spans="2:46" ht="13.5" customHeight="1" x14ac:dyDescent="0.15">
      <c r="B188" s="289" t="s">
        <v>103</v>
      </c>
      <c r="C188" s="27" t="s">
        <v>34</v>
      </c>
      <c r="D188" s="41"/>
      <c r="E188" s="57"/>
      <c r="F188" s="98">
        <v>28.996668</v>
      </c>
      <c r="G188" s="98">
        <v>32.920693</v>
      </c>
      <c r="H188" s="98">
        <v>0.93387144</v>
      </c>
      <c r="I188" s="62">
        <v>0.96532562</v>
      </c>
      <c r="J188" s="62">
        <v>6.789684E-2</v>
      </c>
      <c r="K188" s="63"/>
      <c r="L188" s="258"/>
      <c r="M188" s="258"/>
      <c r="N188" s="57"/>
      <c r="O188" s="28"/>
      <c r="P188" s="57"/>
      <c r="Q188" s="28"/>
      <c r="R188" s="133"/>
      <c r="S188" s="206"/>
      <c r="T188" s="289" t="s">
        <v>103</v>
      </c>
      <c r="U188" s="27" t="s">
        <v>34</v>
      </c>
      <c r="V188" s="41"/>
      <c r="W188" s="57"/>
      <c r="X188" s="98">
        <v>29.066125</v>
      </c>
      <c r="Y188" s="98">
        <v>32.982906</v>
      </c>
      <c r="Z188" s="98">
        <v>0.93398420999999998</v>
      </c>
      <c r="AA188" s="62">
        <v>0.96556158000000003</v>
      </c>
      <c r="AB188" s="62">
        <v>6.7278060000000001E-2</v>
      </c>
      <c r="AC188" s="63"/>
      <c r="AD188" s="258"/>
      <c r="AE188" s="258"/>
      <c r="AF188" s="57"/>
      <c r="AG188" s="28"/>
      <c r="AH188" s="57"/>
      <c r="AI188" s="28"/>
      <c r="AJ188" s="133"/>
      <c r="AK188" s="208"/>
      <c r="AL188" s="289" t="s">
        <v>103</v>
      </c>
      <c r="AM188" s="121">
        <f t="shared" si="19"/>
        <v>6.945699999999988E-2</v>
      </c>
      <c r="AN188" s="97">
        <f t="shared" si="20"/>
        <v>6.2212999999999852E-2</v>
      </c>
      <c r="AO188" s="97">
        <f t="shared" si="21"/>
        <v>1.1276999999998427E-4</v>
      </c>
      <c r="AP188" s="97">
        <f t="shared" si="22"/>
        <v>2.3596000000003503E-4</v>
      </c>
      <c r="AQ188" s="122">
        <f t="shared" si="23"/>
        <v>-6.1877999999999933E-4</v>
      </c>
      <c r="AR188" s="39"/>
      <c r="AS188" s="234"/>
      <c r="AT188" s="39"/>
    </row>
    <row r="189" spans="2:46" ht="13.5" customHeight="1" x14ac:dyDescent="0.15">
      <c r="B189" s="290"/>
      <c r="C189" s="29" t="s">
        <v>35</v>
      </c>
      <c r="D189" s="187"/>
      <c r="E189" s="58"/>
      <c r="F189" s="188">
        <v>33.948089000000003</v>
      </c>
      <c r="G189" s="188">
        <v>37.417425999999999</v>
      </c>
      <c r="H189" s="188">
        <v>0.97284504000000005</v>
      </c>
      <c r="I189" s="64">
        <v>0.98419080999999997</v>
      </c>
      <c r="J189" s="64">
        <v>3.01289E-2</v>
      </c>
      <c r="K189" s="189"/>
      <c r="L189" s="259"/>
      <c r="M189" s="259"/>
      <c r="N189" s="58"/>
      <c r="O189" s="30"/>
      <c r="P189" s="58"/>
      <c r="Q189" s="30"/>
      <c r="R189" s="134"/>
      <c r="S189" s="206"/>
      <c r="T189" s="290"/>
      <c r="U189" s="29" t="s">
        <v>35</v>
      </c>
      <c r="V189" s="187"/>
      <c r="W189" s="58"/>
      <c r="X189" s="188">
        <v>33.944403000000001</v>
      </c>
      <c r="Y189" s="188">
        <v>37.422083000000001</v>
      </c>
      <c r="Z189" s="188">
        <v>0.97267691000000001</v>
      </c>
      <c r="AA189" s="64">
        <v>0.98414939000000001</v>
      </c>
      <c r="AB189" s="64">
        <v>3.049601E-2</v>
      </c>
      <c r="AC189" s="189"/>
      <c r="AD189" s="259"/>
      <c r="AE189" s="259"/>
      <c r="AF189" s="58"/>
      <c r="AG189" s="30"/>
      <c r="AH189" s="58"/>
      <c r="AI189" s="30"/>
      <c r="AJ189" s="134"/>
      <c r="AK189" s="208"/>
      <c r="AL189" s="290"/>
      <c r="AM189" s="88">
        <f t="shared" si="19"/>
        <v>-3.6860000000018545E-3</v>
      </c>
      <c r="AN189" s="123">
        <f t="shared" si="20"/>
        <v>4.6570000000016876E-3</v>
      </c>
      <c r="AO189" s="123">
        <f t="shared" si="21"/>
        <v>-1.6813000000004408E-4</v>
      </c>
      <c r="AP189" s="123">
        <f t="shared" si="22"/>
        <v>-4.1419999999958712E-5</v>
      </c>
      <c r="AQ189" s="89">
        <f t="shared" si="23"/>
        <v>3.6711000000000035E-4</v>
      </c>
      <c r="AR189" s="39"/>
      <c r="AS189" s="234"/>
      <c r="AT189" s="39"/>
    </row>
    <row r="190" spans="2:46" ht="13.5" customHeight="1" x14ac:dyDescent="0.15">
      <c r="B190" s="290"/>
      <c r="C190" s="29" t="s">
        <v>36</v>
      </c>
      <c r="D190" s="187"/>
      <c r="E190" s="58"/>
      <c r="F190" s="188">
        <v>39.196123</v>
      </c>
      <c r="G190" s="188">
        <v>42.450949000000001</v>
      </c>
      <c r="H190" s="188">
        <v>0.98972892000000001</v>
      </c>
      <c r="I190" s="64">
        <v>0.99360134</v>
      </c>
      <c r="J190" s="64">
        <v>1.1938575999999999E-2</v>
      </c>
      <c r="K190" s="189"/>
      <c r="L190" s="259"/>
      <c r="M190" s="259"/>
      <c r="N190" s="58"/>
      <c r="O190" s="30"/>
      <c r="P190" s="58"/>
      <c r="Q190" s="30"/>
      <c r="R190" s="134"/>
      <c r="S190" s="206"/>
      <c r="T190" s="290"/>
      <c r="U190" s="29" t="s">
        <v>36</v>
      </c>
      <c r="V190" s="187"/>
      <c r="W190" s="58"/>
      <c r="X190" s="188">
        <v>39.202289999999998</v>
      </c>
      <c r="Y190" s="188">
        <v>42.456423999999998</v>
      </c>
      <c r="Z190" s="188">
        <v>0.98973749</v>
      </c>
      <c r="AA190" s="64">
        <v>0.99360386000000001</v>
      </c>
      <c r="AB190" s="64">
        <v>1.1892625E-2</v>
      </c>
      <c r="AC190" s="189"/>
      <c r="AD190" s="259"/>
      <c r="AE190" s="259"/>
      <c r="AF190" s="58"/>
      <c r="AG190" s="30"/>
      <c r="AH190" s="58"/>
      <c r="AI190" s="30"/>
      <c r="AJ190" s="134"/>
      <c r="AK190" s="208"/>
      <c r="AL190" s="290"/>
      <c r="AM190" s="88">
        <f t="shared" si="19"/>
        <v>6.1669999999978131E-3</v>
      </c>
      <c r="AN190" s="123">
        <f t="shared" si="20"/>
        <v>5.47499999999701E-3</v>
      </c>
      <c r="AO190" s="123">
        <f t="shared" si="21"/>
        <v>8.5699999999855336E-6</v>
      </c>
      <c r="AP190" s="123">
        <f t="shared" si="22"/>
        <v>2.5200000000058509E-6</v>
      </c>
      <c r="AQ190" s="89">
        <f t="shared" si="23"/>
        <v>-4.5950999999998937E-5</v>
      </c>
      <c r="AR190" s="39"/>
      <c r="AS190" s="234"/>
      <c r="AT190" s="39"/>
    </row>
    <row r="191" spans="2:46" ht="13.5" customHeight="1" x14ac:dyDescent="0.15">
      <c r="B191" s="290"/>
      <c r="C191" s="29" t="s">
        <v>38</v>
      </c>
      <c r="D191" s="187"/>
      <c r="E191" s="58"/>
      <c r="F191" s="188">
        <v>42.855133000000002</v>
      </c>
      <c r="G191" s="188">
        <v>45.811718999999997</v>
      </c>
      <c r="H191" s="188">
        <v>0.99466067999999996</v>
      </c>
      <c r="I191" s="64">
        <v>0.99685524999999997</v>
      </c>
      <c r="J191" s="64">
        <v>5.4255654000000004E-3</v>
      </c>
      <c r="K191" s="189"/>
      <c r="L191" s="259"/>
      <c r="M191" s="259"/>
      <c r="N191" s="58"/>
      <c r="O191" s="30"/>
      <c r="P191" s="58"/>
      <c r="Q191" s="30"/>
      <c r="R191" s="134"/>
      <c r="S191" s="206"/>
      <c r="T191" s="290"/>
      <c r="U191" s="29" t="s">
        <v>38</v>
      </c>
      <c r="V191" s="187"/>
      <c r="W191" s="58"/>
      <c r="X191" s="188">
        <v>42.816653000000002</v>
      </c>
      <c r="Y191" s="188">
        <v>45.785302999999999</v>
      </c>
      <c r="Z191" s="188">
        <v>0.99466949999999998</v>
      </c>
      <c r="AA191" s="64">
        <v>0.99684090999999997</v>
      </c>
      <c r="AB191" s="64">
        <v>5.4015466000000003E-3</v>
      </c>
      <c r="AC191" s="189"/>
      <c r="AD191" s="259"/>
      <c r="AE191" s="259"/>
      <c r="AF191" s="58"/>
      <c r="AG191" s="30"/>
      <c r="AH191" s="58"/>
      <c r="AI191" s="30"/>
      <c r="AJ191" s="134"/>
      <c r="AK191" s="208"/>
      <c r="AL191" s="290"/>
      <c r="AM191" s="88">
        <f t="shared" si="19"/>
        <v>-3.8479999999999848E-2</v>
      </c>
      <c r="AN191" s="123">
        <f t="shared" si="20"/>
        <v>-2.6415999999997553E-2</v>
      </c>
      <c r="AO191" s="123">
        <f t="shared" si="21"/>
        <v>8.8200000000204781E-6</v>
      </c>
      <c r="AP191" s="123">
        <f t="shared" si="22"/>
        <v>-1.4340000000001574E-5</v>
      </c>
      <c r="AQ191" s="89">
        <f t="shared" si="23"/>
        <v>-2.4018800000000055E-5</v>
      </c>
      <c r="AR191" s="39"/>
      <c r="AS191" s="234"/>
      <c r="AT191" s="39"/>
    </row>
    <row r="192" spans="2:46" ht="13.5" customHeight="1" thickBot="1" x14ac:dyDescent="0.2">
      <c r="B192" s="291"/>
      <c r="C192" s="29"/>
      <c r="D192" s="187"/>
      <c r="E192" s="58"/>
      <c r="F192" s="190"/>
      <c r="G192" s="190"/>
      <c r="H192" s="190"/>
      <c r="I192" s="58"/>
      <c r="J192" s="58"/>
      <c r="K192" s="189"/>
      <c r="L192" s="259"/>
      <c r="M192" s="259"/>
      <c r="N192" s="58"/>
      <c r="O192" s="30"/>
      <c r="P192" s="58"/>
      <c r="Q192" s="30"/>
      <c r="R192" s="185"/>
      <c r="S192" s="206"/>
      <c r="T192" s="291"/>
      <c r="U192" s="29"/>
      <c r="V192" s="187"/>
      <c r="W192" s="58"/>
      <c r="X192" s="190"/>
      <c r="Y192" s="190"/>
      <c r="Z192" s="190"/>
      <c r="AA192" s="58"/>
      <c r="AB192" s="58"/>
      <c r="AC192" s="189"/>
      <c r="AD192" s="259"/>
      <c r="AE192" s="259"/>
      <c r="AF192" s="58"/>
      <c r="AG192" s="30"/>
      <c r="AH192" s="58"/>
      <c r="AI192" s="30"/>
      <c r="AJ192" s="185"/>
      <c r="AK192" s="208"/>
      <c r="AL192" s="291"/>
      <c r="AM192" s="124" t="str">
        <f t="shared" si="19"/>
        <v/>
      </c>
      <c r="AN192" s="125" t="str">
        <f t="shared" si="20"/>
        <v/>
      </c>
      <c r="AO192" s="125" t="str">
        <f t="shared" si="21"/>
        <v/>
      </c>
      <c r="AP192" s="125" t="str">
        <f t="shared" si="22"/>
        <v/>
      </c>
      <c r="AQ192" s="126" t="str">
        <f t="shared" si="23"/>
        <v/>
      </c>
      <c r="AR192" s="39"/>
      <c r="AS192" s="234"/>
      <c r="AT192" s="39"/>
    </row>
    <row r="193" spans="2:46" ht="13.5" customHeight="1" x14ac:dyDescent="0.15">
      <c r="B193" s="289" t="s">
        <v>104</v>
      </c>
      <c r="C193" s="27" t="s">
        <v>34</v>
      </c>
      <c r="D193" s="41"/>
      <c r="E193" s="57"/>
      <c r="F193" s="98"/>
      <c r="G193" s="98"/>
      <c r="H193" s="98"/>
      <c r="I193" s="62"/>
      <c r="J193" s="62"/>
      <c r="K193" s="63"/>
      <c r="L193" s="258"/>
      <c r="M193" s="258"/>
      <c r="N193" s="57"/>
      <c r="O193" s="28"/>
      <c r="P193" s="57"/>
      <c r="Q193" s="28"/>
      <c r="R193" s="133"/>
      <c r="S193" s="206"/>
      <c r="T193" s="289" t="s">
        <v>104</v>
      </c>
      <c r="U193" s="27" t="s">
        <v>34</v>
      </c>
      <c r="V193" s="41"/>
      <c r="W193" s="57"/>
      <c r="X193" s="98"/>
      <c r="Y193" s="98"/>
      <c r="Z193" s="98"/>
      <c r="AA193" s="62"/>
      <c r="AB193" s="62"/>
      <c r="AC193" s="63"/>
      <c r="AD193" s="258"/>
      <c r="AE193" s="258"/>
      <c r="AF193" s="57"/>
      <c r="AG193" s="28"/>
      <c r="AH193" s="57"/>
      <c r="AI193" s="28"/>
      <c r="AJ193" s="133"/>
      <c r="AK193" s="208"/>
      <c r="AL193" s="289" t="s">
        <v>104</v>
      </c>
      <c r="AM193" s="121" t="str">
        <f t="shared" si="19"/>
        <v/>
      </c>
      <c r="AN193" s="97" t="str">
        <f t="shared" si="20"/>
        <v/>
      </c>
      <c r="AO193" s="97" t="str">
        <f t="shared" si="21"/>
        <v/>
      </c>
      <c r="AP193" s="97" t="str">
        <f t="shared" si="22"/>
        <v/>
      </c>
      <c r="AQ193" s="122" t="str">
        <f t="shared" si="23"/>
        <v/>
      </c>
      <c r="AR193" s="39"/>
      <c r="AS193" s="234"/>
      <c r="AT193" s="39"/>
    </row>
    <row r="194" spans="2:46" ht="13.5" customHeight="1" x14ac:dyDescent="0.15">
      <c r="B194" s="290"/>
      <c r="C194" s="29" t="s">
        <v>35</v>
      </c>
      <c r="D194" s="187"/>
      <c r="E194" s="58"/>
      <c r="F194" s="188"/>
      <c r="G194" s="188"/>
      <c r="H194" s="188"/>
      <c r="I194" s="64"/>
      <c r="J194" s="64"/>
      <c r="K194" s="189"/>
      <c r="L194" s="259"/>
      <c r="M194" s="259"/>
      <c r="N194" s="58"/>
      <c r="O194" s="30"/>
      <c r="P194" s="58"/>
      <c r="Q194" s="30"/>
      <c r="R194" s="134"/>
      <c r="S194" s="206"/>
      <c r="T194" s="290"/>
      <c r="U194" s="29" t="s">
        <v>35</v>
      </c>
      <c r="V194" s="187"/>
      <c r="W194" s="58"/>
      <c r="X194" s="188"/>
      <c r="Y194" s="188"/>
      <c r="Z194" s="188"/>
      <c r="AA194" s="64"/>
      <c r="AB194" s="64"/>
      <c r="AC194" s="189"/>
      <c r="AD194" s="259"/>
      <c r="AE194" s="259"/>
      <c r="AF194" s="58"/>
      <c r="AG194" s="30"/>
      <c r="AH194" s="58"/>
      <c r="AI194" s="30"/>
      <c r="AJ194" s="134"/>
      <c r="AK194" s="208"/>
      <c r="AL194" s="290"/>
      <c r="AM194" s="88" t="str">
        <f t="shared" si="19"/>
        <v/>
      </c>
      <c r="AN194" s="123" t="str">
        <f t="shared" si="20"/>
        <v/>
      </c>
      <c r="AO194" s="123" t="str">
        <f t="shared" si="21"/>
        <v/>
      </c>
      <c r="AP194" s="123" t="str">
        <f t="shared" si="22"/>
        <v/>
      </c>
      <c r="AQ194" s="89" t="str">
        <f t="shared" si="23"/>
        <v/>
      </c>
      <c r="AR194" s="39"/>
      <c r="AS194" s="234"/>
      <c r="AT194" s="39"/>
    </row>
    <row r="195" spans="2:46" ht="13.5" customHeight="1" x14ac:dyDescent="0.15">
      <c r="B195" s="290"/>
      <c r="C195" s="29" t="s">
        <v>36</v>
      </c>
      <c r="D195" s="187"/>
      <c r="E195" s="58"/>
      <c r="F195" s="188"/>
      <c r="G195" s="188"/>
      <c r="H195" s="188"/>
      <c r="I195" s="64"/>
      <c r="J195" s="64"/>
      <c r="K195" s="189"/>
      <c r="L195" s="259"/>
      <c r="M195" s="259"/>
      <c r="N195" s="58"/>
      <c r="O195" s="30"/>
      <c r="P195" s="58"/>
      <c r="Q195" s="30"/>
      <c r="R195" s="134"/>
      <c r="S195" s="206"/>
      <c r="T195" s="290"/>
      <c r="U195" s="29" t="s">
        <v>36</v>
      </c>
      <c r="V195" s="187"/>
      <c r="W195" s="58"/>
      <c r="X195" s="188"/>
      <c r="Y195" s="188"/>
      <c r="Z195" s="188"/>
      <c r="AA195" s="64"/>
      <c r="AB195" s="64"/>
      <c r="AC195" s="189"/>
      <c r="AD195" s="259"/>
      <c r="AE195" s="259"/>
      <c r="AF195" s="58"/>
      <c r="AG195" s="30"/>
      <c r="AH195" s="58"/>
      <c r="AI195" s="30"/>
      <c r="AJ195" s="134"/>
      <c r="AK195" s="208"/>
      <c r="AL195" s="290"/>
      <c r="AM195" s="88" t="str">
        <f t="shared" si="19"/>
        <v/>
      </c>
      <c r="AN195" s="123" t="str">
        <f t="shared" si="20"/>
        <v/>
      </c>
      <c r="AO195" s="123" t="str">
        <f t="shared" si="21"/>
        <v/>
      </c>
      <c r="AP195" s="123" t="str">
        <f t="shared" si="22"/>
        <v/>
      </c>
      <c r="AQ195" s="89" t="str">
        <f t="shared" si="23"/>
        <v/>
      </c>
      <c r="AR195" s="39"/>
      <c r="AS195" s="234"/>
      <c r="AT195" s="39"/>
    </row>
    <row r="196" spans="2:46" ht="13.5" customHeight="1" x14ac:dyDescent="0.15">
      <c r="B196" s="290"/>
      <c r="C196" s="29" t="s">
        <v>38</v>
      </c>
      <c r="D196" s="187"/>
      <c r="E196" s="58"/>
      <c r="F196" s="188"/>
      <c r="G196" s="188"/>
      <c r="H196" s="188"/>
      <c r="I196" s="64"/>
      <c r="J196" s="64"/>
      <c r="K196" s="189"/>
      <c r="L196" s="259"/>
      <c r="M196" s="259"/>
      <c r="N196" s="58"/>
      <c r="O196" s="30"/>
      <c r="P196" s="58"/>
      <c r="Q196" s="30"/>
      <c r="R196" s="134"/>
      <c r="S196" s="206"/>
      <c r="T196" s="290"/>
      <c r="U196" s="29" t="s">
        <v>38</v>
      </c>
      <c r="V196" s="187"/>
      <c r="W196" s="58"/>
      <c r="X196" s="188"/>
      <c r="Y196" s="188"/>
      <c r="Z196" s="188"/>
      <c r="AA196" s="64"/>
      <c r="AB196" s="64"/>
      <c r="AC196" s="189"/>
      <c r="AD196" s="259"/>
      <c r="AE196" s="259"/>
      <c r="AF196" s="58"/>
      <c r="AG196" s="30"/>
      <c r="AH196" s="58"/>
      <c r="AI196" s="30"/>
      <c r="AJ196" s="134"/>
      <c r="AK196" s="208"/>
      <c r="AL196" s="290"/>
      <c r="AM196" s="88" t="str">
        <f t="shared" si="19"/>
        <v/>
      </c>
      <c r="AN196" s="123" t="str">
        <f t="shared" si="20"/>
        <v/>
      </c>
      <c r="AO196" s="123" t="str">
        <f t="shared" si="21"/>
        <v/>
      </c>
      <c r="AP196" s="123" t="str">
        <f t="shared" si="22"/>
        <v/>
      </c>
      <c r="AQ196" s="89" t="str">
        <f t="shared" si="23"/>
        <v/>
      </c>
      <c r="AR196" s="39"/>
      <c r="AS196" s="234"/>
      <c r="AT196" s="39"/>
    </row>
    <row r="197" spans="2:46" ht="13.5" customHeight="1" thickBot="1" x14ac:dyDescent="0.2">
      <c r="B197" s="291"/>
      <c r="C197" s="29"/>
      <c r="D197" s="187"/>
      <c r="E197" s="58"/>
      <c r="F197" s="190"/>
      <c r="G197" s="190"/>
      <c r="H197" s="190"/>
      <c r="I197" s="58"/>
      <c r="J197" s="58"/>
      <c r="K197" s="189"/>
      <c r="L197" s="259"/>
      <c r="M197" s="259"/>
      <c r="N197" s="58"/>
      <c r="O197" s="30"/>
      <c r="P197" s="58"/>
      <c r="Q197" s="30"/>
      <c r="R197" s="185"/>
      <c r="S197" s="206"/>
      <c r="T197" s="291"/>
      <c r="U197" s="29"/>
      <c r="V197" s="187"/>
      <c r="W197" s="58"/>
      <c r="X197" s="190"/>
      <c r="Y197" s="190"/>
      <c r="Z197" s="190"/>
      <c r="AA197" s="58"/>
      <c r="AB197" s="58"/>
      <c r="AC197" s="189"/>
      <c r="AD197" s="259"/>
      <c r="AE197" s="259"/>
      <c r="AF197" s="58"/>
      <c r="AG197" s="30"/>
      <c r="AH197" s="58"/>
      <c r="AI197" s="30"/>
      <c r="AJ197" s="185"/>
      <c r="AK197" s="208"/>
      <c r="AL197" s="291"/>
      <c r="AM197" s="124" t="str">
        <f t="shared" si="19"/>
        <v/>
      </c>
      <c r="AN197" s="125" t="str">
        <f t="shared" si="20"/>
        <v/>
      </c>
      <c r="AO197" s="125" t="str">
        <f t="shared" si="21"/>
        <v/>
      </c>
      <c r="AP197" s="125" t="str">
        <f t="shared" si="22"/>
        <v/>
      </c>
      <c r="AQ197" s="126" t="str">
        <f t="shared" si="23"/>
        <v/>
      </c>
      <c r="AR197" s="39"/>
      <c r="AS197" s="234"/>
      <c r="AT197" s="39"/>
    </row>
    <row r="198" spans="2:46" ht="13.5" customHeight="1" x14ac:dyDescent="0.15">
      <c r="B198" s="289" t="s">
        <v>105</v>
      </c>
      <c r="C198" s="27" t="s">
        <v>34</v>
      </c>
      <c r="D198" s="41"/>
      <c r="E198" s="57"/>
      <c r="F198" s="98"/>
      <c r="G198" s="98"/>
      <c r="H198" s="98"/>
      <c r="I198" s="62"/>
      <c r="J198" s="62"/>
      <c r="K198" s="63"/>
      <c r="L198" s="258"/>
      <c r="M198" s="258"/>
      <c r="N198" s="57"/>
      <c r="O198" s="28"/>
      <c r="P198" s="57"/>
      <c r="Q198" s="28"/>
      <c r="R198" s="133"/>
      <c r="S198" s="206"/>
      <c r="T198" s="289" t="s">
        <v>105</v>
      </c>
      <c r="U198" s="27" t="s">
        <v>34</v>
      </c>
      <c r="V198" s="41"/>
      <c r="W198" s="57"/>
      <c r="X198" s="98"/>
      <c r="Y198" s="98"/>
      <c r="Z198" s="98"/>
      <c r="AA198" s="62"/>
      <c r="AB198" s="62"/>
      <c r="AC198" s="63"/>
      <c r="AD198" s="258"/>
      <c r="AE198" s="258"/>
      <c r="AF198" s="57"/>
      <c r="AG198" s="28"/>
      <c r="AH198" s="57"/>
      <c r="AI198" s="28"/>
      <c r="AJ198" s="133"/>
      <c r="AK198" s="208"/>
      <c r="AL198" s="289" t="s">
        <v>105</v>
      </c>
      <c r="AM198" s="121" t="str">
        <f t="shared" si="19"/>
        <v/>
      </c>
      <c r="AN198" s="97" t="str">
        <f t="shared" si="20"/>
        <v/>
      </c>
      <c r="AO198" s="97" t="str">
        <f t="shared" si="21"/>
        <v/>
      </c>
      <c r="AP198" s="97" t="str">
        <f t="shared" si="22"/>
        <v/>
      </c>
      <c r="AQ198" s="122" t="str">
        <f t="shared" si="23"/>
        <v/>
      </c>
      <c r="AR198" s="39"/>
      <c r="AS198" s="234"/>
      <c r="AT198" s="39"/>
    </row>
    <row r="199" spans="2:46" ht="13.5" customHeight="1" x14ac:dyDescent="0.15">
      <c r="B199" s="290"/>
      <c r="C199" s="29" t="s">
        <v>35</v>
      </c>
      <c r="D199" s="187"/>
      <c r="E199" s="58"/>
      <c r="F199" s="188"/>
      <c r="G199" s="188"/>
      <c r="H199" s="188"/>
      <c r="I199" s="64"/>
      <c r="J199" s="64"/>
      <c r="K199" s="189"/>
      <c r="L199" s="259"/>
      <c r="M199" s="259"/>
      <c r="N199" s="58"/>
      <c r="O199" s="30"/>
      <c r="P199" s="58"/>
      <c r="Q199" s="30"/>
      <c r="R199" s="134"/>
      <c r="S199" s="206"/>
      <c r="T199" s="290"/>
      <c r="U199" s="29" t="s">
        <v>35</v>
      </c>
      <c r="V199" s="187"/>
      <c r="W199" s="58"/>
      <c r="X199" s="188"/>
      <c r="Y199" s="188"/>
      <c r="Z199" s="188"/>
      <c r="AA199" s="64"/>
      <c r="AB199" s="64"/>
      <c r="AC199" s="189"/>
      <c r="AD199" s="259"/>
      <c r="AE199" s="259"/>
      <c r="AF199" s="58"/>
      <c r="AG199" s="30"/>
      <c r="AH199" s="58"/>
      <c r="AI199" s="30"/>
      <c r="AJ199" s="134"/>
      <c r="AK199" s="208"/>
      <c r="AL199" s="290"/>
      <c r="AM199" s="88" t="str">
        <f t="shared" si="19"/>
        <v/>
      </c>
      <c r="AN199" s="123" t="str">
        <f t="shared" si="20"/>
        <v/>
      </c>
      <c r="AO199" s="123" t="str">
        <f t="shared" si="21"/>
        <v/>
      </c>
      <c r="AP199" s="123" t="str">
        <f t="shared" si="22"/>
        <v/>
      </c>
      <c r="AQ199" s="89" t="str">
        <f t="shared" si="23"/>
        <v/>
      </c>
      <c r="AR199" s="39"/>
      <c r="AS199" s="234"/>
      <c r="AT199" s="39"/>
    </row>
    <row r="200" spans="2:46" ht="13.5" customHeight="1" x14ac:dyDescent="0.15">
      <c r="B200" s="290"/>
      <c r="C200" s="29" t="s">
        <v>36</v>
      </c>
      <c r="D200" s="187"/>
      <c r="E200" s="58"/>
      <c r="F200" s="188"/>
      <c r="G200" s="188"/>
      <c r="H200" s="188"/>
      <c r="I200" s="64"/>
      <c r="J200" s="64"/>
      <c r="K200" s="189"/>
      <c r="L200" s="259"/>
      <c r="M200" s="259"/>
      <c r="N200" s="58"/>
      <c r="O200" s="30"/>
      <c r="P200" s="58"/>
      <c r="Q200" s="30"/>
      <c r="R200" s="134"/>
      <c r="S200" s="206"/>
      <c r="T200" s="290"/>
      <c r="U200" s="29" t="s">
        <v>36</v>
      </c>
      <c r="V200" s="187"/>
      <c r="W200" s="58"/>
      <c r="X200" s="188"/>
      <c r="Y200" s="188"/>
      <c r="Z200" s="188"/>
      <c r="AA200" s="64"/>
      <c r="AB200" s="64"/>
      <c r="AC200" s="189"/>
      <c r="AD200" s="259"/>
      <c r="AE200" s="259"/>
      <c r="AF200" s="58"/>
      <c r="AG200" s="30"/>
      <c r="AH200" s="58"/>
      <c r="AI200" s="30"/>
      <c r="AJ200" s="134"/>
      <c r="AK200" s="208"/>
      <c r="AL200" s="290"/>
      <c r="AM200" s="88" t="str">
        <f t="shared" si="19"/>
        <v/>
      </c>
      <c r="AN200" s="123" t="str">
        <f t="shared" si="20"/>
        <v/>
      </c>
      <c r="AO200" s="123" t="str">
        <f t="shared" si="21"/>
        <v/>
      </c>
      <c r="AP200" s="123" t="str">
        <f t="shared" si="22"/>
        <v/>
      </c>
      <c r="AQ200" s="89" t="str">
        <f t="shared" si="23"/>
        <v/>
      </c>
      <c r="AR200" s="39"/>
      <c r="AS200" s="234"/>
      <c r="AT200" s="39"/>
    </row>
    <row r="201" spans="2:46" ht="13.5" customHeight="1" x14ac:dyDescent="0.15">
      <c r="B201" s="290"/>
      <c r="C201" s="29" t="s">
        <v>38</v>
      </c>
      <c r="D201" s="187"/>
      <c r="E201" s="58"/>
      <c r="F201" s="188"/>
      <c r="G201" s="188"/>
      <c r="H201" s="188"/>
      <c r="I201" s="64"/>
      <c r="J201" s="64"/>
      <c r="K201" s="189"/>
      <c r="L201" s="259"/>
      <c r="M201" s="259"/>
      <c r="N201" s="58"/>
      <c r="O201" s="30"/>
      <c r="P201" s="58"/>
      <c r="Q201" s="30"/>
      <c r="R201" s="134"/>
      <c r="S201" s="206"/>
      <c r="T201" s="290"/>
      <c r="U201" s="29" t="s">
        <v>38</v>
      </c>
      <c r="V201" s="187"/>
      <c r="W201" s="58"/>
      <c r="X201" s="188"/>
      <c r="Y201" s="188"/>
      <c r="Z201" s="188"/>
      <c r="AA201" s="64"/>
      <c r="AB201" s="64"/>
      <c r="AC201" s="189"/>
      <c r="AD201" s="259"/>
      <c r="AE201" s="259"/>
      <c r="AF201" s="58"/>
      <c r="AG201" s="30"/>
      <c r="AH201" s="58"/>
      <c r="AI201" s="30"/>
      <c r="AJ201" s="134"/>
      <c r="AK201" s="208"/>
      <c r="AL201" s="290"/>
      <c r="AM201" s="88" t="str">
        <f t="shared" si="19"/>
        <v/>
      </c>
      <c r="AN201" s="123" t="str">
        <f t="shared" si="20"/>
        <v/>
      </c>
      <c r="AO201" s="123" t="str">
        <f t="shared" si="21"/>
        <v/>
      </c>
      <c r="AP201" s="123" t="str">
        <f t="shared" si="22"/>
        <v/>
      </c>
      <c r="AQ201" s="89" t="str">
        <f t="shared" si="23"/>
        <v/>
      </c>
      <c r="AR201" s="39"/>
      <c r="AS201" s="234"/>
      <c r="AT201" s="39"/>
    </row>
    <row r="202" spans="2:46" ht="13.5" customHeight="1" thickBot="1" x14ac:dyDescent="0.2">
      <c r="B202" s="291"/>
      <c r="C202" s="29"/>
      <c r="D202" s="187"/>
      <c r="E202" s="58"/>
      <c r="F202" s="190"/>
      <c r="G202" s="190"/>
      <c r="H202" s="190"/>
      <c r="I202" s="58"/>
      <c r="J202" s="58"/>
      <c r="K202" s="189"/>
      <c r="L202" s="259"/>
      <c r="M202" s="259"/>
      <c r="N202" s="58"/>
      <c r="O202" s="30"/>
      <c r="P202" s="58"/>
      <c r="Q202" s="30"/>
      <c r="R202" s="185"/>
      <c r="S202" s="206"/>
      <c r="T202" s="291"/>
      <c r="U202" s="29"/>
      <c r="V202" s="187"/>
      <c r="W202" s="58"/>
      <c r="X202" s="190"/>
      <c r="Y202" s="190"/>
      <c r="Z202" s="190"/>
      <c r="AA202" s="58"/>
      <c r="AB202" s="58"/>
      <c r="AC202" s="189"/>
      <c r="AD202" s="259"/>
      <c r="AE202" s="259"/>
      <c r="AF202" s="58"/>
      <c r="AG202" s="30"/>
      <c r="AH202" s="58"/>
      <c r="AI202" s="30"/>
      <c r="AJ202" s="185"/>
      <c r="AK202" s="208"/>
      <c r="AL202" s="291"/>
      <c r="AM202" s="124" t="str">
        <f t="shared" si="19"/>
        <v/>
      </c>
      <c r="AN202" s="125" t="str">
        <f t="shared" si="20"/>
        <v/>
      </c>
      <c r="AO202" s="125" t="str">
        <f t="shared" si="21"/>
        <v/>
      </c>
      <c r="AP202" s="125" t="str">
        <f t="shared" si="22"/>
        <v/>
      </c>
      <c r="AQ202" s="126" t="str">
        <f t="shared" si="23"/>
        <v/>
      </c>
      <c r="AR202" s="39"/>
      <c r="AS202" s="234"/>
      <c r="AT202" s="39"/>
    </row>
    <row r="203" spans="2:46" ht="13.5" customHeight="1" x14ac:dyDescent="0.15">
      <c r="B203" s="289" t="s">
        <v>106</v>
      </c>
      <c r="C203" s="27" t="s">
        <v>34</v>
      </c>
      <c r="D203" s="41"/>
      <c r="E203" s="57"/>
      <c r="F203" s="98"/>
      <c r="G203" s="98"/>
      <c r="H203" s="98"/>
      <c r="I203" s="62"/>
      <c r="J203" s="62"/>
      <c r="K203" s="63"/>
      <c r="L203" s="258"/>
      <c r="M203" s="258"/>
      <c r="N203" s="57"/>
      <c r="O203" s="28"/>
      <c r="P203" s="57"/>
      <c r="Q203" s="28"/>
      <c r="R203" s="133"/>
      <c r="S203" s="206"/>
      <c r="T203" s="289" t="s">
        <v>106</v>
      </c>
      <c r="U203" s="27" t="s">
        <v>34</v>
      </c>
      <c r="V203" s="41"/>
      <c r="W203" s="57"/>
      <c r="X203" s="98"/>
      <c r="Y203" s="98"/>
      <c r="Z203" s="98"/>
      <c r="AA203" s="62"/>
      <c r="AB203" s="62"/>
      <c r="AC203" s="63"/>
      <c r="AD203" s="258"/>
      <c r="AE203" s="258"/>
      <c r="AF203" s="57"/>
      <c r="AG203" s="28"/>
      <c r="AH203" s="57"/>
      <c r="AI203" s="28"/>
      <c r="AJ203" s="133"/>
      <c r="AK203" s="208"/>
      <c r="AL203" s="289" t="s">
        <v>106</v>
      </c>
      <c r="AM203" s="121" t="str">
        <f t="shared" si="19"/>
        <v/>
      </c>
      <c r="AN203" s="97" t="str">
        <f t="shared" si="20"/>
        <v/>
      </c>
      <c r="AO203" s="97" t="str">
        <f t="shared" si="21"/>
        <v/>
      </c>
      <c r="AP203" s="97" t="str">
        <f t="shared" si="22"/>
        <v/>
      </c>
      <c r="AQ203" s="122" t="str">
        <f t="shared" si="23"/>
        <v/>
      </c>
      <c r="AR203" s="39"/>
      <c r="AS203" s="234"/>
      <c r="AT203" s="39"/>
    </row>
    <row r="204" spans="2:46" ht="13.5" customHeight="1" x14ac:dyDescent="0.15">
      <c r="B204" s="290"/>
      <c r="C204" s="29" t="s">
        <v>35</v>
      </c>
      <c r="D204" s="187"/>
      <c r="E204" s="58"/>
      <c r="F204" s="188"/>
      <c r="G204" s="188"/>
      <c r="H204" s="188"/>
      <c r="I204" s="64"/>
      <c r="J204" s="64"/>
      <c r="K204" s="189"/>
      <c r="L204" s="259"/>
      <c r="M204" s="259"/>
      <c r="N204" s="58"/>
      <c r="O204" s="30"/>
      <c r="P204" s="58"/>
      <c r="Q204" s="30"/>
      <c r="R204" s="134"/>
      <c r="S204" s="206"/>
      <c r="T204" s="290"/>
      <c r="U204" s="29" t="s">
        <v>35</v>
      </c>
      <c r="V204" s="187"/>
      <c r="W204" s="58"/>
      <c r="X204" s="188"/>
      <c r="Y204" s="188"/>
      <c r="Z204" s="188"/>
      <c r="AA204" s="64"/>
      <c r="AB204" s="64"/>
      <c r="AC204" s="189"/>
      <c r="AD204" s="259"/>
      <c r="AE204" s="259"/>
      <c r="AF204" s="58"/>
      <c r="AG204" s="30"/>
      <c r="AH204" s="58"/>
      <c r="AI204" s="30"/>
      <c r="AJ204" s="134"/>
      <c r="AK204" s="208"/>
      <c r="AL204" s="290"/>
      <c r="AM204" s="88" t="str">
        <f t="shared" si="19"/>
        <v/>
      </c>
      <c r="AN204" s="123" t="str">
        <f t="shared" si="20"/>
        <v/>
      </c>
      <c r="AO204" s="123" t="str">
        <f t="shared" si="21"/>
        <v/>
      </c>
      <c r="AP204" s="123" t="str">
        <f t="shared" si="22"/>
        <v/>
      </c>
      <c r="AQ204" s="89" t="str">
        <f t="shared" si="23"/>
        <v/>
      </c>
      <c r="AR204" s="39"/>
      <c r="AS204" s="234"/>
      <c r="AT204" s="39"/>
    </row>
    <row r="205" spans="2:46" ht="13.5" customHeight="1" x14ac:dyDescent="0.15">
      <c r="B205" s="290"/>
      <c r="C205" s="29" t="s">
        <v>36</v>
      </c>
      <c r="D205" s="187"/>
      <c r="E205" s="58"/>
      <c r="F205" s="188"/>
      <c r="G205" s="188"/>
      <c r="H205" s="188"/>
      <c r="I205" s="64"/>
      <c r="J205" s="64"/>
      <c r="K205" s="189"/>
      <c r="L205" s="259"/>
      <c r="M205" s="259"/>
      <c r="N205" s="58"/>
      <c r="O205" s="30"/>
      <c r="P205" s="58"/>
      <c r="Q205" s="30"/>
      <c r="R205" s="134"/>
      <c r="S205" s="206"/>
      <c r="T205" s="290"/>
      <c r="U205" s="29" t="s">
        <v>36</v>
      </c>
      <c r="V205" s="187"/>
      <c r="W205" s="58"/>
      <c r="X205" s="188"/>
      <c r="Y205" s="188"/>
      <c r="Z205" s="188"/>
      <c r="AA205" s="64"/>
      <c r="AB205" s="64"/>
      <c r="AC205" s="189"/>
      <c r="AD205" s="259"/>
      <c r="AE205" s="259"/>
      <c r="AF205" s="58"/>
      <c r="AG205" s="30"/>
      <c r="AH205" s="58"/>
      <c r="AI205" s="30"/>
      <c r="AJ205" s="134"/>
      <c r="AK205" s="208"/>
      <c r="AL205" s="290"/>
      <c r="AM205" s="88" t="str">
        <f t="shared" si="19"/>
        <v/>
      </c>
      <c r="AN205" s="123" t="str">
        <f t="shared" si="20"/>
        <v/>
      </c>
      <c r="AO205" s="123" t="str">
        <f t="shared" si="21"/>
        <v/>
      </c>
      <c r="AP205" s="123" t="str">
        <f t="shared" si="22"/>
        <v/>
      </c>
      <c r="AQ205" s="89" t="str">
        <f t="shared" si="23"/>
        <v/>
      </c>
      <c r="AR205" s="39"/>
      <c r="AS205" s="234"/>
      <c r="AT205" s="39"/>
    </row>
    <row r="206" spans="2:46" ht="13.5" customHeight="1" x14ac:dyDescent="0.15">
      <c r="B206" s="290"/>
      <c r="C206" s="29" t="s">
        <v>38</v>
      </c>
      <c r="D206" s="187"/>
      <c r="E206" s="58"/>
      <c r="F206" s="188"/>
      <c r="G206" s="188"/>
      <c r="H206" s="188"/>
      <c r="I206" s="64"/>
      <c r="J206" s="64"/>
      <c r="K206" s="189"/>
      <c r="L206" s="259"/>
      <c r="M206" s="259"/>
      <c r="N206" s="58"/>
      <c r="O206" s="30"/>
      <c r="P206" s="58"/>
      <c r="Q206" s="30"/>
      <c r="R206" s="134"/>
      <c r="S206" s="206"/>
      <c r="T206" s="290"/>
      <c r="U206" s="29" t="s">
        <v>38</v>
      </c>
      <c r="V206" s="187"/>
      <c r="W206" s="58"/>
      <c r="X206" s="188"/>
      <c r="Y206" s="188"/>
      <c r="Z206" s="188"/>
      <c r="AA206" s="64"/>
      <c r="AB206" s="64"/>
      <c r="AC206" s="189"/>
      <c r="AD206" s="259"/>
      <c r="AE206" s="259"/>
      <c r="AF206" s="58"/>
      <c r="AG206" s="30"/>
      <c r="AH206" s="58"/>
      <c r="AI206" s="30"/>
      <c r="AJ206" s="134"/>
      <c r="AK206" s="208"/>
      <c r="AL206" s="290"/>
      <c r="AM206" s="88" t="str">
        <f t="shared" si="19"/>
        <v/>
      </c>
      <c r="AN206" s="123" t="str">
        <f t="shared" si="20"/>
        <v/>
      </c>
      <c r="AO206" s="123" t="str">
        <f t="shared" si="21"/>
        <v/>
      </c>
      <c r="AP206" s="123" t="str">
        <f t="shared" si="22"/>
        <v/>
      </c>
      <c r="AQ206" s="89" t="str">
        <f t="shared" si="23"/>
        <v/>
      </c>
      <c r="AR206" s="39"/>
      <c r="AS206" s="234"/>
      <c r="AT206" s="39"/>
    </row>
    <row r="207" spans="2:46" ht="13.5" customHeight="1" thickBot="1" x14ac:dyDescent="0.2">
      <c r="B207" s="291"/>
      <c r="C207" s="29"/>
      <c r="D207" s="187"/>
      <c r="E207" s="58"/>
      <c r="F207" s="190"/>
      <c r="G207" s="190"/>
      <c r="H207" s="190"/>
      <c r="I207" s="58"/>
      <c r="J207" s="58"/>
      <c r="K207" s="189"/>
      <c r="L207" s="259"/>
      <c r="M207" s="259"/>
      <c r="N207" s="58"/>
      <c r="O207" s="30"/>
      <c r="P207" s="58"/>
      <c r="Q207" s="30"/>
      <c r="R207" s="185"/>
      <c r="S207" s="206"/>
      <c r="T207" s="291"/>
      <c r="U207" s="29"/>
      <c r="V207" s="187"/>
      <c r="W207" s="58"/>
      <c r="X207" s="190"/>
      <c r="Y207" s="190"/>
      <c r="Z207" s="190"/>
      <c r="AA207" s="58"/>
      <c r="AB207" s="58"/>
      <c r="AC207" s="189"/>
      <c r="AD207" s="259"/>
      <c r="AE207" s="259"/>
      <c r="AF207" s="58"/>
      <c r="AG207" s="30"/>
      <c r="AH207" s="58"/>
      <c r="AI207" s="30"/>
      <c r="AJ207" s="185"/>
      <c r="AK207" s="208"/>
      <c r="AL207" s="291"/>
      <c r="AM207" s="124" t="str">
        <f t="shared" si="19"/>
        <v/>
      </c>
      <c r="AN207" s="125" t="str">
        <f t="shared" si="20"/>
        <v/>
      </c>
      <c r="AO207" s="125" t="str">
        <f t="shared" si="21"/>
        <v/>
      </c>
      <c r="AP207" s="125" t="str">
        <f t="shared" si="22"/>
        <v/>
      </c>
      <c r="AQ207" s="126" t="str">
        <f t="shared" si="23"/>
        <v/>
      </c>
      <c r="AR207" s="39"/>
      <c r="AS207" s="234"/>
      <c r="AT207" s="39"/>
    </row>
    <row r="208" spans="2:46" ht="13.5" customHeight="1" x14ac:dyDescent="0.15">
      <c r="B208" s="289" t="s">
        <v>107</v>
      </c>
      <c r="C208" s="27" t="s">
        <v>34</v>
      </c>
      <c r="D208" s="41"/>
      <c r="E208" s="57"/>
      <c r="F208" s="98"/>
      <c r="G208" s="98"/>
      <c r="H208" s="98"/>
      <c r="I208" s="62"/>
      <c r="J208" s="62"/>
      <c r="K208" s="63"/>
      <c r="L208" s="258"/>
      <c r="M208" s="258"/>
      <c r="N208" s="57"/>
      <c r="O208" s="28"/>
      <c r="P208" s="57"/>
      <c r="Q208" s="28"/>
      <c r="R208" s="133"/>
      <c r="S208" s="206"/>
      <c r="T208" s="289" t="s">
        <v>107</v>
      </c>
      <c r="U208" s="27" t="s">
        <v>34</v>
      </c>
      <c r="V208" s="41"/>
      <c r="W208" s="57"/>
      <c r="X208" s="98"/>
      <c r="Y208" s="98"/>
      <c r="Z208" s="98"/>
      <c r="AA208" s="62"/>
      <c r="AB208" s="62"/>
      <c r="AC208" s="63"/>
      <c r="AD208" s="258"/>
      <c r="AE208" s="258"/>
      <c r="AF208" s="57"/>
      <c r="AG208" s="28"/>
      <c r="AH208" s="57"/>
      <c r="AI208" s="28"/>
      <c r="AJ208" s="133"/>
      <c r="AK208" s="208"/>
      <c r="AL208" s="289" t="s">
        <v>107</v>
      </c>
      <c r="AM208" s="121" t="str">
        <f t="shared" si="19"/>
        <v/>
      </c>
      <c r="AN208" s="97" t="str">
        <f t="shared" si="20"/>
        <v/>
      </c>
      <c r="AO208" s="97" t="str">
        <f t="shared" si="21"/>
        <v/>
      </c>
      <c r="AP208" s="97" t="str">
        <f t="shared" si="22"/>
        <v/>
      </c>
      <c r="AQ208" s="122" t="str">
        <f t="shared" si="23"/>
        <v/>
      </c>
      <c r="AR208" s="39"/>
      <c r="AS208" s="234"/>
      <c r="AT208" s="39"/>
    </row>
    <row r="209" spans="2:46" ht="13.5" customHeight="1" x14ac:dyDescent="0.15">
      <c r="B209" s="290"/>
      <c r="C209" s="29" t="s">
        <v>35</v>
      </c>
      <c r="D209" s="187"/>
      <c r="E209" s="58"/>
      <c r="F209" s="188"/>
      <c r="G209" s="188"/>
      <c r="H209" s="188"/>
      <c r="I209" s="64"/>
      <c r="J209" s="64"/>
      <c r="K209" s="189"/>
      <c r="L209" s="259"/>
      <c r="M209" s="259"/>
      <c r="N209" s="58"/>
      <c r="O209" s="30"/>
      <c r="P209" s="58"/>
      <c r="Q209" s="30"/>
      <c r="R209" s="134"/>
      <c r="S209" s="206"/>
      <c r="T209" s="290"/>
      <c r="U209" s="29" t="s">
        <v>35</v>
      </c>
      <c r="V209" s="187"/>
      <c r="W209" s="58"/>
      <c r="X209" s="188"/>
      <c r="Y209" s="188"/>
      <c r="Z209" s="188"/>
      <c r="AA209" s="64"/>
      <c r="AB209" s="64"/>
      <c r="AC209" s="189"/>
      <c r="AD209" s="259"/>
      <c r="AE209" s="259"/>
      <c r="AF209" s="58"/>
      <c r="AG209" s="30"/>
      <c r="AH209" s="58"/>
      <c r="AI209" s="30"/>
      <c r="AJ209" s="134"/>
      <c r="AK209" s="208"/>
      <c r="AL209" s="290"/>
      <c r="AM209" s="88" t="str">
        <f t="shared" si="19"/>
        <v/>
      </c>
      <c r="AN209" s="123" t="str">
        <f t="shared" si="20"/>
        <v/>
      </c>
      <c r="AO209" s="123" t="str">
        <f t="shared" si="21"/>
        <v/>
      </c>
      <c r="AP209" s="123" t="str">
        <f t="shared" si="22"/>
        <v/>
      </c>
      <c r="AQ209" s="89" t="str">
        <f t="shared" si="23"/>
        <v/>
      </c>
      <c r="AR209" s="39"/>
      <c r="AS209" s="234"/>
      <c r="AT209" s="39"/>
    </row>
    <row r="210" spans="2:46" ht="13.5" customHeight="1" x14ac:dyDescent="0.15">
      <c r="B210" s="290"/>
      <c r="C210" s="29" t="s">
        <v>36</v>
      </c>
      <c r="D210" s="187"/>
      <c r="E210" s="58"/>
      <c r="F210" s="188"/>
      <c r="G210" s="188"/>
      <c r="H210" s="188"/>
      <c r="I210" s="64"/>
      <c r="J210" s="64"/>
      <c r="K210" s="189"/>
      <c r="L210" s="259"/>
      <c r="M210" s="259"/>
      <c r="N210" s="58"/>
      <c r="O210" s="30"/>
      <c r="P210" s="58"/>
      <c r="Q210" s="30"/>
      <c r="R210" s="134"/>
      <c r="S210" s="206"/>
      <c r="T210" s="290"/>
      <c r="U210" s="29" t="s">
        <v>36</v>
      </c>
      <c r="V210" s="187"/>
      <c r="W210" s="58"/>
      <c r="X210" s="188"/>
      <c r="Y210" s="188"/>
      <c r="Z210" s="188"/>
      <c r="AA210" s="64"/>
      <c r="AB210" s="64"/>
      <c r="AC210" s="189"/>
      <c r="AD210" s="259"/>
      <c r="AE210" s="259"/>
      <c r="AF210" s="58"/>
      <c r="AG210" s="30"/>
      <c r="AH210" s="58"/>
      <c r="AI210" s="30"/>
      <c r="AJ210" s="134"/>
      <c r="AK210" s="208"/>
      <c r="AL210" s="290"/>
      <c r="AM210" s="88" t="str">
        <f t="shared" si="19"/>
        <v/>
      </c>
      <c r="AN210" s="123" t="str">
        <f t="shared" si="20"/>
        <v/>
      </c>
      <c r="AO210" s="123" t="str">
        <f t="shared" si="21"/>
        <v/>
      </c>
      <c r="AP210" s="123" t="str">
        <f t="shared" si="22"/>
        <v/>
      </c>
      <c r="AQ210" s="89" t="str">
        <f t="shared" si="23"/>
        <v/>
      </c>
      <c r="AR210" s="39"/>
      <c r="AS210" s="234"/>
      <c r="AT210" s="39"/>
    </row>
    <row r="211" spans="2:46" ht="13.5" customHeight="1" x14ac:dyDescent="0.15">
      <c r="B211" s="290"/>
      <c r="C211" s="29" t="s">
        <v>38</v>
      </c>
      <c r="D211" s="187"/>
      <c r="E211" s="58"/>
      <c r="F211" s="188"/>
      <c r="G211" s="188"/>
      <c r="H211" s="188"/>
      <c r="I211" s="64"/>
      <c r="J211" s="64"/>
      <c r="K211" s="189"/>
      <c r="L211" s="259"/>
      <c r="M211" s="259"/>
      <c r="N211" s="58"/>
      <c r="O211" s="30"/>
      <c r="P211" s="58"/>
      <c r="Q211" s="30"/>
      <c r="R211" s="134"/>
      <c r="S211" s="206"/>
      <c r="T211" s="290"/>
      <c r="U211" s="29" t="s">
        <v>38</v>
      </c>
      <c r="V211" s="187"/>
      <c r="W211" s="58"/>
      <c r="X211" s="188"/>
      <c r="Y211" s="188"/>
      <c r="Z211" s="188"/>
      <c r="AA211" s="64"/>
      <c r="AB211" s="64"/>
      <c r="AC211" s="189"/>
      <c r="AD211" s="259"/>
      <c r="AE211" s="259"/>
      <c r="AF211" s="58"/>
      <c r="AG211" s="30"/>
      <c r="AH211" s="58"/>
      <c r="AI211" s="30"/>
      <c r="AJ211" s="134"/>
      <c r="AK211" s="208"/>
      <c r="AL211" s="290"/>
      <c r="AM211" s="88" t="str">
        <f t="shared" si="19"/>
        <v/>
      </c>
      <c r="AN211" s="123" t="str">
        <f t="shared" si="20"/>
        <v/>
      </c>
      <c r="AO211" s="123" t="str">
        <f t="shared" si="21"/>
        <v/>
      </c>
      <c r="AP211" s="123" t="str">
        <f t="shared" si="22"/>
        <v/>
      </c>
      <c r="AQ211" s="89" t="str">
        <f t="shared" si="23"/>
        <v/>
      </c>
      <c r="AR211" s="39"/>
      <c r="AS211" s="234"/>
      <c r="AT211" s="39"/>
    </row>
    <row r="212" spans="2:46" ht="13.5" customHeight="1" thickBot="1" x14ac:dyDescent="0.2">
      <c r="B212" s="291"/>
      <c r="C212" s="29"/>
      <c r="D212" s="187"/>
      <c r="E212" s="58"/>
      <c r="F212" s="190"/>
      <c r="G212" s="190"/>
      <c r="H212" s="190"/>
      <c r="I212" s="58"/>
      <c r="J212" s="58"/>
      <c r="K212" s="189"/>
      <c r="L212" s="259"/>
      <c r="M212" s="259"/>
      <c r="N212" s="58"/>
      <c r="O212" s="30"/>
      <c r="P212" s="58"/>
      <c r="Q212" s="30"/>
      <c r="R212" s="185"/>
      <c r="S212" s="206"/>
      <c r="T212" s="291"/>
      <c r="U212" s="29"/>
      <c r="V212" s="187"/>
      <c r="W212" s="58"/>
      <c r="X212" s="190"/>
      <c r="Y212" s="190"/>
      <c r="Z212" s="190"/>
      <c r="AA212" s="58"/>
      <c r="AB212" s="58"/>
      <c r="AC212" s="189"/>
      <c r="AD212" s="259"/>
      <c r="AE212" s="259"/>
      <c r="AF212" s="58"/>
      <c r="AG212" s="30"/>
      <c r="AH212" s="58"/>
      <c r="AI212" s="30"/>
      <c r="AJ212" s="185"/>
      <c r="AK212" s="208"/>
      <c r="AL212" s="291"/>
      <c r="AM212" s="124" t="str">
        <f t="shared" si="19"/>
        <v/>
      </c>
      <c r="AN212" s="125" t="str">
        <f t="shared" si="20"/>
        <v/>
      </c>
      <c r="AO212" s="125" t="str">
        <f t="shared" si="21"/>
        <v/>
      </c>
      <c r="AP212" s="125" t="str">
        <f t="shared" si="22"/>
        <v/>
      </c>
      <c r="AQ212" s="126" t="str">
        <f t="shared" si="23"/>
        <v/>
      </c>
      <c r="AR212" s="39"/>
      <c r="AS212" s="234"/>
      <c r="AT212" s="39"/>
    </row>
    <row r="213" spans="2:46" ht="13.5" customHeight="1" x14ac:dyDescent="0.15">
      <c r="B213" s="289" t="s">
        <v>108</v>
      </c>
      <c r="C213" s="27" t="s">
        <v>34</v>
      </c>
      <c r="D213" s="41"/>
      <c r="E213" s="57"/>
      <c r="F213" s="98"/>
      <c r="G213" s="98"/>
      <c r="H213" s="98"/>
      <c r="I213" s="62"/>
      <c r="J213" s="62"/>
      <c r="K213" s="63"/>
      <c r="L213" s="258"/>
      <c r="M213" s="258"/>
      <c r="N213" s="57"/>
      <c r="O213" s="28"/>
      <c r="P213" s="57"/>
      <c r="Q213" s="28"/>
      <c r="R213" s="133"/>
      <c r="S213" s="206"/>
      <c r="T213" s="289" t="s">
        <v>108</v>
      </c>
      <c r="U213" s="27" t="s">
        <v>34</v>
      </c>
      <c r="V213" s="41"/>
      <c r="W213" s="57"/>
      <c r="X213" s="98"/>
      <c r="Y213" s="98"/>
      <c r="Z213" s="98"/>
      <c r="AA213" s="62"/>
      <c r="AB213" s="62"/>
      <c r="AC213" s="63"/>
      <c r="AD213" s="258"/>
      <c r="AE213" s="258"/>
      <c r="AF213" s="57"/>
      <c r="AG213" s="28"/>
      <c r="AH213" s="57"/>
      <c r="AI213" s="28"/>
      <c r="AJ213" s="133"/>
      <c r="AK213" s="208"/>
      <c r="AL213" s="289" t="s">
        <v>108</v>
      </c>
      <c r="AM213" s="121" t="str">
        <f t="shared" si="19"/>
        <v/>
      </c>
      <c r="AN213" s="97" t="str">
        <f t="shared" si="20"/>
        <v/>
      </c>
      <c r="AO213" s="97" t="str">
        <f t="shared" si="21"/>
        <v/>
      </c>
      <c r="AP213" s="97" t="str">
        <f t="shared" si="22"/>
        <v/>
      </c>
      <c r="AQ213" s="122" t="str">
        <f t="shared" si="23"/>
        <v/>
      </c>
      <c r="AR213" s="39"/>
      <c r="AS213" s="234"/>
      <c r="AT213" s="39"/>
    </row>
    <row r="214" spans="2:46" ht="13.5" customHeight="1" x14ac:dyDescent="0.15">
      <c r="B214" s="290"/>
      <c r="C214" s="29" t="s">
        <v>35</v>
      </c>
      <c r="D214" s="187"/>
      <c r="E214" s="58"/>
      <c r="F214" s="188"/>
      <c r="G214" s="188"/>
      <c r="H214" s="188"/>
      <c r="I214" s="64"/>
      <c r="J214" s="64"/>
      <c r="K214" s="189"/>
      <c r="L214" s="259"/>
      <c r="M214" s="259"/>
      <c r="N214" s="58"/>
      <c r="O214" s="30"/>
      <c r="P214" s="58"/>
      <c r="Q214" s="30"/>
      <c r="R214" s="134"/>
      <c r="S214" s="206"/>
      <c r="T214" s="290"/>
      <c r="U214" s="29" t="s">
        <v>35</v>
      </c>
      <c r="V214" s="187"/>
      <c r="W214" s="58"/>
      <c r="X214" s="188"/>
      <c r="Y214" s="188"/>
      <c r="Z214" s="188"/>
      <c r="AA214" s="64"/>
      <c r="AB214" s="64"/>
      <c r="AC214" s="189"/>
      <c r="AD214" s="259"/>
      <c r="AE214" s="259"/>
      <c r="AF214" s="58"/>
      <c r="AG214" s="30"/>
      <c r="AH214" s="58"/>
      <c r="AI214" s="30"/>
      <c r="AJ214" s="134"/>
      <c r="AK214" s="208"/>
      <c r="AL214" s="290"/>
      <c r="AM214" s="88" t="str">
        <f t="shared" si="19"/>
        <v/>
      </c>
      <c r="AN214" s="123" t="str">
        <f t="shared" si="20"/>
        <v/>
      </c>
      <c r="AO214" s="123" t="str">
        <f t="shared" si="21"/>
        <v/>
      </c>
      <c r="AP214" s="123" t="str">
        <f t="shared" si="22"/>
        <v/>
      </c>
      <c r="AQ214" s="89" t="str">
        <f t="shared" si="23"/>
        <v/>
      </c>
      <c r="AR214" s="39"/>
      <c r="AS214" s="234"/>
      <c r="AT214" s="39"/>
    </row>
    <row r="215" spans="2:46" ht="13.5" customHeight="1" x14ac:dyDescent="0.15">
      <c r="B215" s="290"/>
      <c r="C215" s="29" t="s">
        <v>36</v>
      </c>
      <c r="D215" s="187"/>
      <c r="E215" s="58"/>
      <c r="F215" s="188"/>
      <c r="G215" s="188"/>
      <c r="H215" s="188"/>
      <c r="I215" s="64"/>
      <c r="J215" s="64"/>
      <c r="K215" s="189"/>
      <c r="L215" s="259"/>
      <c r="M215" s="259"/>
      <c r="N215" s="58"/>
      <c r="O215" s="30"/>
      <c r="P215" s="58"/>
      <c r="Q215" s="30"/>
      <c r="R215" s="134"/>
      <c r="S215" s="206"/>
      <c r="T215" s="290"/>
      <c r="U215" s="29" t="s">
        <v>36</v>
      </c>
      <c r="V215" s="187"/>
      <c r="W215" s="58"/>
      <c r="X215" s="188"/>
      <c r="Y215" s="188"/>
      <c r="Z215" s="188"/>
      <c r="AA215" s="64"/>
      <c r="AB215" s="64"/>
      <c r="AC215" s="189"/>
      <c r="AD215" s="259"/>
      <c r="AE215" s="259"/>
      <c r="AF215" s="58"/>
      <c r="AG215" s="30"/>
      <c r="AH215" s="58"/>
      <c r="AI215" s="30"/>
      <c r="AJ215" s="134"/>
      <c r="AK215" s="208"/>
      <c r="AL215" s="290"/>
      <c r="AM215" s="88" t="str">
        <f t="shared" si="19"/>
        <v/>
      </c>
      <c r="AN215" s="123" t="str">
        <f t="shared" si="20"/>
        <v/>
      </c>
      <c r="AO215" s="123" t="str">
        <f t="shared" si="21"/>
        <v/>
      </c>
      <c r="AP215" s="123" t="str">
        <f t="shared" si="22"/>
        <v/>
      </c>
      <c r="AQ215" s="89" t="str">
        <f t="shared" si="23"/>
        <v/>
      </c>
      <c r="AR215" s="39"/>
      <c r="AS215" s="234"/>
      <c r="AT215" s="39"/>
    </row>
    <row r="216" spans="2:46" ht="13.5" customHeight="1" x14ac:dyDescent="0.15">
      <c r="B216" s="290"/>
      <c r="C216" s="29" t="s">
        <v>38</v>
      </c>
      <c r="D216" s="187"/>
      <c r="E216" s="58"/>
      <c r="F216" s="188"/>
      <c r="G216" s="188"/>
      <c r="H216" s="188"/>
      <c r="I216" s="64"/>
      <c r="J216" s="64"/>
      <c r="K216" s="189"/>
      <c r="L216" s="259"/>
      <c r="M216" s="259"/>
      <c r="N216" s="58"/>
      <c r="O216" s="30"/>
      <c r="P216" s="58"/>
      <c r="Q216" s="30"/>
      <c r="R216" s="134"/>
      <c r="S216" s="206"/>
      <c r="T216" s="290"/>
      <c r="U216" s="29" t="s">
        <v>38</v>
      </c>
      <c r="V216" s="187"/>
      <c r="W216" s="58"/>
      <c r="X216" s="188"/>
      <c r="Y216" s="188"/>
      <c r="Z216" s="188"/>
      <c r="AA216" s="64"/>
      <c r="AB216" s="64"/>
      <c r="AC216" s="189"/>
      <c r="AD216" s="259"/>
      <c r="AE216" s="259"/>
      <c r="AF216" s="58"/>
      <c r="AG216" s="30"/>
      <c r="AH216" s="58"/>
      <c r="AI216" s="30"/>
      <c r="AJ216" s="134"/>
      <c r="AK216" s="208"/>
      <c r="AL216" s="290"/>
      <c r="AM216" s="88" t="str">
        <f t="shared" si="19"/>
        <v/>
      </c>
      <c r="AN216" s="123" t="str">
        <f t="shared" si="20"/>
        <v/>
      </c>
      <c r="AO216" s="123" t="str">
        <f t="shared" si="21"/>
        <v/>
      </c>
      <c r="AP216" s="123" t="str">
        <f t="shared" si="22"/>
        <v/>
      </c>
      <c r="AQ216" s="89" t="str">
        <f t="shared" si="23"/>
        <v/>
      </c>
      <c r="AR216" s="39"/>
      <c r="AS216" s="234"/>
      <c r="AT216" s="39"/>
    </row>
    <row r="217" spans="2:46" ht="13.5" customHeight="1" thickBot="1" x14ac:dyDescent="0.2">
      <c r="B217" s="291"/>
      <c r="C217" s="29"/>
      <c r="D217" s="187"/>
      <c r="E217" s="58"/>
      <c r="F217" s="190"/>
      <c r="G217" s="190"/>
      <c r="H217" s="190"/>
      <c r="I217" s="58"/>
      <c r="J217" s="58"/>
      <c r="K217" s="189"/>
      <c r="L217" s="259"/>
      <c r="M217" s="259"/>
      <c r="N217" s="58"/>
      <c r="O217" s="30"/>
      <c r="P217" s="58"/>
      <c r="Q217" s="30"/>
      <c r="R217" s="185"/>
      <c r="S217" s="206"/>
      <c r="T217" s="291"/>
      <c r="U217" s="29"/>
      <c r="V217" s="187"/>
      <c r="W217" s="58"/>
      <c r="X217" s="190"/>
      <c r="Y217" s="190"/>
      <c r="Z217" s="190"/>
      <c r="AA217" s="58"/>
      <c r="AB217" s="58"/>
      <c r="AC217" s="189"/>
      <c r="AD217" s="259"/>
      <c r="AE217" s="259"/>
      <c r="AF217" s="58"/>
      <c r="AG217" s="30"/>
      <c r="AH217" s="58"/>
      <c r="AI217" s="30"/>
      <c r="AJ217" s="185"/>
      <c r="AK217" s="208"/>
      <c r="AL217" s="291"/>
      <c r="AM217" s="124" t="str">
        <f t="shared" si="19"/>
        <v/>
      </c>
      <c r="AN217" s="125" t="str">
        <f t="shared" si="20"/>
        <v/>
      </c>
      <c r="AO217" s="125" t="str">
        <f t="shared" si="21"/>
        <v/>
      </c>
      <c r="AP217" s="125" t="str">
        <f t="shared" si="22"/>
        <v/>
      </c>
      <c r="AQ217" s="126" t="str">
        <f t="shared" si="23"/>
        <v/>
      </c>
      <c r="AR217" s="39"/>
      <c r="AS217" s="234"/>
      <c r="AT217" s="39"/>
    </row>
    <row r="218" spans="2:46" ht="13.5" customHeight="1" x14ac:dyDescent="0.15">
      <c r="B218" s="289" t="s">
        <v>109</v>
      </c>
      <c r="C218" s="27" t="s">
        <v>34</v>
      </c>
      <c r="D218" s="41"/>
      <c r="E218" s="57"/>
      <c r="F218" s="98"/>
      <c r="G218" s="98"/>
      <c r="H218" s="98"/>
      <c r="I218" s="62"/>
      <c r="J218" s="62"/>
      <c r="K218" s="63"/>
      <c r="L218" s="258"/>
      <c r="M218" s="258"/>
      <c r="N218" s="57"/>
      <c r="O218" s="28"/>
      <c r="P218" s="57"/>
      <c r="Q218" s="28"/>
      <c r="R218" s="133"/>
      <c r="S218" s="206"/>
      <c r="T218" s="289" t="s">
        <v>109</v>
      </c>
      <c r="U218" s="27" t="s">
        <v>34</v>
      </c>
      <c r="V218" s="41"/>
      <c r="W218" s="57"/>
      <c r="X218" s="98"/>
      <c r="Y218" s="98"/>
      <c r="Z218" s="98"/>
      <c r="AA218" s="62"/>
      <c r="AB218" s="62"/>
      <c r="AC218" s="63"/>
      <c r="AD218" s="258"/>
      <c r="AE218" s="258"/>
      <c r="AF218" s="57"/>
      <c r="AG218" s="28"/>
      <c r="AH218" s="57"/>
      <c r="AI218" s="28"/>
      <c r="AJ218" s="133"/>
      <c r="AK218" s="208"/>
      <c r="AL218" s="289" t="s">
        <v>109</v>
      </c>
      <c r="AM218" s="121" t="str">
        <f t="shared" si="19"/>
        <v/>
      </c>
      <c r="AN218" s="97" t="str">
        <f t="shared" si="20"/>
        <v/>
      </c>
      <c r="AO218" s="97" t="str">
        <f t="shared" si="21"/>
        <v/>
      </c>
      <c r="AP218" s="97" t="str">
        <f t="shared" si="22"/>
        <v/>
      </c>
      <c r="AQ218" s="122" t="str">
        <f t="shared" si="23"/>
        <v/>
      </c>
      <c r="AR218" s="39"/>
      <c r="AS218" s="234"/>
      <c r="AT218" s="39"/>
    </row>
    <row r="219" spans="2:46" ht="13.5" customHeight="1" x14ac:dyDescent="0.15">
      <c r="B219" s="290"/>
      <c r="C219" s="29" t="s">
        <v>35</v>
      </c>
      <c r="D219" s="187"/>
      <c r="E219" s="58"/>
      <c r="F219" s="188"/>
      <c r="G219" s="188"/>
      <c r="H219" s="188"/>
      <c r="I219" s="64"/>
      <c r="J219" s="64"/>
      <c r="K219" s="189"/>
      <c r="L219" s="259"/>
      <c r="M219" s="259"/>
      <c r="N219" s="58"/>
      <c r="O219" s="30"/>
      <c r="P219" s="58"/>
      <c r="Q219" s="30"/>
      <c r="R219" s="134"/>
      <c r="S219" s="206"/>
      <c r="T219" s="290"/>
      <c r="U219" s="29" t="s">
        <v>35</v>
      </c>
      <c r="V219" s="187"/>
      <c r="W219" s="58"/>
      <c r="X219" s="188"/>
      <c r="Y219" s="188"/>
      <c r="Z219" s="188"/>
      <c r="AA219" s="64"/>
      <c r="AB219" s="64"/>
      <c r="AC219" s="189"/>
      <c r="AD219" s="259"/>
      <c r="AE219" s="259"/>
      <c r="AF219" s="58"/>
      <c r="AG219" s="30"/>
      <c r="AH219" s="58"/>
      <c r="AI219" s="30"/>
      <c r="AJ219" s="134"/>
      <c r="AK219" s="208"/>
      <c r="AL219" s="290"/>
      <c r="AM219" s="88" t="str">
        <f t="shared" si="19"/>
        <v/>
      </c>
      <c r="AN219" s="123" t="str">
        <f t="shared" si="20"/>
        <v/>
      </c>
      <c r="AO219" s="123" t="str">
        <f t="shared" si="21"/>
        <v/>
      </c>
      <c r="AP219" s="123" t="str">
        <f t="shared" si="22"/>
        <v/>
      </c>
      <c r="AQ219" s="89" t="str">
        <f t="shared" si="23"/>
        <v/>
      </c>
      <c r="AR219" s="39"/>
      <c r="AS219" s="234"/>
      <c r="AT219" s="39"/>
    </row>
    <row r="220" spans="2:46" ht="13.5" customHeight="1" x14ac:dyDescent="0.15">
      <c r="B220" s="290"/>
      <c r="C220" s="29" t="s">
        <v>36</v>
      </c>
      <c r="D220" s="187"/>
      <c r="E220" s="58"/>
      <c r="F220" s="188"/>
      <c r="G220" s="188"/>
      <c r="H220" s="188"/>
      <c r="I220" s="64"/>
      <c r="J220" s="64"/>
      <c r="K220" s="189"/>
      <c r="L220" s="259"/>
      <c r="M220" s="259"/>
      <c r="N220" s="58"/>
      <c r="O220" s="30"/>
      <c r="P220" s="58"/>
      <c r="Q220" s="30"/>
      <c r="R220" s="134"/>
      <c r="S220" s="206"/>
      <c r="T220" s="290"/>
      <c r="U220" s="29" t="s">
        <v>36</v>
      </c>
      <c r="V220" s="187"/>
      <c r="W220" s="58"/>
      <c r="X220" s="188"/>
      <c r="Y220" s="188"/>
      <c r="Z220" s="188"/>
      <c r="AA220" s="64"/>
      <c r="AB220" s="64"/>
      <c r="AC220" s="189"/>
      <c r="AD220" s="259"/>
      <c r="AE220" s="259"/>
      <c r="AF220" s="58"/>
      <c r="AG220" s="30"/>
      <c r="AH220" s="58"/>
      <c r="AI220" s="30"/>
      <c r="AJ220" s="134"/>
      <c r="AK220" s="208"/>
      <c r="AL220" s="290"/>
      <c r="AM220" s="88" t="str">
        <f t="shared" si="19"/>
        <v/>
      </c>
      <c r="AN220" s="123" t="str">
        <f t="shared" si="20"/>
        <v/>
      </c>
      <c r="AO220" s="123" t="str">
        <f t="shared" si="21"/>
        <v/>
      </c>
      <c r="AP220" s="123" t="str">
        <f t="shared" si="22"/>
        <v/>
      </c>
      <c r="AQ220" s="89" t="str">
        <f t="shared" si="23"/>
        <v/>
      </c>
      <c r="AR220" s="39"/>
      <c r="AS220" s="234"/>
      <c r="AT220" s="39"/>
    </row>
    <row r="221" spans="2:46" ht="13.5" customHeight="1" x14ac:dyDescent="0.15">
      <c r="B221" s="290"/>
      <c r="C221" s="29" t="s">
        <v>38</v>
      </c>
      <c r="D221" s="187"/>
      <c r="E221" s="58"/>
      <c r="F221" s="188"/>
      <c r="G221" s="188"/>
      <c r="H221" s="188"/>
      <c r="I221" s="64"/>
      <c r="J221" s="64"/>
      <c r="K221" s="189"/>
      <c r="L221" s="259"/>
      <c r="M221" s="259"/>
      <c r="N221" s="58"/>
      <c r="O221" s="30"/>
      <c r="P221" s="58"/>
      <c r="Q221" s="30"/>
      <c r="R221" s="134"/>
      <c r="S221" s="206"/>
      <c r="T221" s="290"/>
      <c r="U221" s="29" t="s">
        <v>38</v>
      </c>
      <c r="V221" s="187"/>
      <c r="W221" s="58"/>
      <c r="X221" s="188"/>
      <c r="Y221" s="188"/>
      <c r="Z221" s="188"/>
      <c r="AA221" s="64"/>
      <c r="AB221" s="64"/>
      <c r="AC221" s="189"/>
      <c r="AD221" s="259"/>
      <c r="AE221" s="259"/>
      <c r="AF221" s="58"/>
      <c r="AG221" s="30"/>
      <c r="AH221" s="58"/>
      <c r="AI221" s="30"/>
      <c r="AJ221" s="134"/>
      <c r="AK221" s="208"/>
      <c r="AL221" s="290"/>
      <c r="AM221" s="88" t="str">
        <f t="shared" si="19"/>
        <v/>
      </c>
      <c r="AN221" s="123" t="str">
        <f t="shared" si="20"/>
        <v/>
      </c>
      <c r="AO221" s="123" t="str">
        <f t="shared" si="21"/>
        <v/>
      </c>
      <c r="AP221" s="123" t="str">
        <f t="shared" si="22"/>
        <v/>
      </c>
      <c r="AQ221" s="89" t="str">
        <f t="shared" si="23"/>
        <v/>
      </c>
      <c r="AR221" s="39"/>
      <c r="AS221" s="234"/>
      <c r="AT221" s="39"/>
    </row>
    <row r="222" spans="2:46" ht="13.5" customHeight="1" thickBot="1" x14ac:dyDescent="0.2">
      <c r="B222" s="291"/>
      <c r="C222" s="29"/>
      <c r="D222" s="187"/>
      <c r="E222" s="58"/>
      <c r="F222" s="190"/>
      <c r="G222" s="190"/>
      <c r="H222" s="190"/>
      <c r="I222" s="58"/>
      <c r="J222" s="58"/>
      <c r="K222" s="189"/>
      <c r="L222" s="259"/>
      <c r="M222" s="259"/>
      <c r="N222" s="58"/>
      <c r="O222" s="30"/>
      <c r="P222" s="58"/>
      <c r="Q222" s="30"/>
      <c r="R222" s="185"/>
      <c r="S222" s="206"/>
      <c r="T222" s="291"/>
      <c r="U222" s="29"/>
      <c r="V222" s="187"/>
      <c r="W222" s="58"/>
      <c r="X222" s="190"/>
      <c r="Y222" s="190"/>
      <c r="Z222" s="190"/>
      <c r="AA222" s="58"/>
      <c r="AB222" s="58"/>
      <c r="AC222" s="189"/>
      <c r="AD222" s="259"/>
      <c r="AE222" s="259"/>
      <c r="AF222" s="58"/>
      <c r="AG222" s="30"/>
      <c r="AH222" s="58"/>
      <c r="AI222" s="30"/>
      <c r="AJ222" s="185"/>
      <c r="AK222" s="208"/>
      <c r="AL222" s="291"/>
      <c r="AM222" s="124" t="str">
        <f t="shared" si="19"/>
        <v/>
      </c>
      <c r="AN222" s="125" t="str">
        <f t="shared" si="20"/>
        <v/>
      </c>
      <c r="AO222" s="125" t="str">
        <f t="shared" si="21"/>
        <v/>
      </c>
      <c r="AP222" s="125" t="str">
        <f t="shared" si="22"/>
        <v/>
      </c>
      <c r="AQ222" s="126" t="str">
        <f t="shared" si="23"/>
        <v/>
      </c>
      <c r="AR222" s="39"/>
      <c r="AS222" s="234"/>
      <c r="AT222" s="39"/>
    </row>
    <row r="223" spans="2:46" ht="13.5" customHeight="1" x14ac:dyDescent="0.15">
      <c r="B223" s="289" t="s">
        <v>110</v>
      </c>
      <c r="C223" s="27" t="s">
        <v>34</v>
      </c>
      <c r="D223" s="41"/>
      <c r="E223" s="57"/>
      <c r="F223" s="98"/>
      <c r="G223" s="98"/>
      <c r="H223" s="98"/>
      <c r="I223" s="62"/>
      <c r="J223" s="62"/>
      <c r="K223" s="63"/>
      <c r="L223" s="258"/>
      <c r="M223" s="258"/>
      <c r="N223" s="57"/>
      <c r="O223" s="28"/>
      <c r="P223" s="57"/>
      <c r="Q223" s="28"/>
      <c r="R223" s="133"/>
      <c r="S223" s="206"/>
      <c r="T223" s="289" t="s">
        <v>110</v>
      </c>
      <c r="U223" s="27" t="s">
        <v>34</v>
      </c>
      <c r="V223" s="41"/>
      <c r="W223" s="57"/>
      <c r="X223" s="98"/>
      <c r="Y223" s="98"/>
      <c r="Z223" s="98"/>
      <c r="AA223" s="62"/>
      <c r="AB223" s="62"/>
      <c r="AC223" s="63"/>
      <c r="AD223" s="258"/>
      <c r="AE223" s="258"/>
      <c r="AF223" s="57"/>
      <c r="AG223" s="28"/>
      <c r="AH223" s="57"/>
      <c r="AI223" s="28"/>
      <c r="AJ223" s="133"/>
      <c r="AK223" s="208"/>
      <c r="AL223" s="289" t="s">
        <v>110</v>
      </c>
      <c r="AM223" s="121" t="str">
        <f t="shared" si="19"/>
        <v/>
      </c>
      <c r="AN223" s="97" t="str">
        <f t="shared" si="20"/>
        <v/>
      </c>
      <c r="AO223" s="97" t="str">
        <f t="shared" si="21"/>
        <v/>
      </c>
      <c r="AP223" s="97" t="str">
        <f t="shared" si="22"/>
        <v/>
      </c>
      <c r="AQ223" s="122" t="str">
        <f t="shared" si="23"/>
        <v/>
      </c>
      <c r="AR223" s="39"/>
      <c r="AS223" s="234"/>
      <c r="AT223" s="39"/>
    </row>
    <row r="224" spans="2:46" ht="13.5" customHeight="1" x14ac:dyDescent="0.15">
      <c r="B224" s="290"/>
      <c r="C224" s="29" t="s">
        <v>35</v>
      </c>
      <c r="D224" s="187"/>
      <c r="E224" s="58"/>
      <c r="F224" s="188"/>
      <c r="G224" s="188"/>
      <c r="H224" s="188"/>
      <c r="I224" s="64"/>
      <c r="J224" s="64"/>
      <c r="K224" s="189"/>
      <c r="L224" s="259"/>
      <c r="M224" s="259"/>
      <c r="N224" s="58"/>
      <c r="O224" s="30"/>
      <c r="P224" s="58"/>
      <c r="Q224" s="30"/>
      <c r="R224" s="134"/>
      <c r="S224" s="206"/>
      <c r="T224" s="290"/>
      <c r="U224" s="29" t="s">
        <v>35</v>
      </c>
      <c r="V224" s="187"/>
      <c r="W224" s="58"/>
      <c r="X224" s="188"/>
      <c r="Y224" s="188"/>
      <c r="Z224" s="188"/>
      <c r="AA224" s="64"/>
      <c r="AB224" s="64"/>
      <c r="AC224" s="189"/>
      <c r="AD224" s="259"/>
      <c r="AE224" s="259"/>
      <c r="AF224" s="58"/>
      <c r="AG224" s="30"/>
      <c r="AH224" s="58"/>
      <c r="AI224" s="30"/>
      <c r="AJ224" s="134"/>
      <c r="AK224" s="208"/>
      <c r="AL224" s="290"/>
      <c r="AM224" s="88" t="str">
        <f t="shared" si="19"/>
        <v/>
      </c>
      <c r="AN224" s="123" t="str">
        <f t="shared" si="20"/>
        <v/>
      </c>
      <c r="AO224" s="123" t="str">
        <f t="shared" si="21"/>
        <v/>
      </c>
      <c r="AP224" s="123" t="str">
        <f t="shared" si="22"/>
        <v/>
      </c>
      <c r="AQ224" s="89" t="str">
        <f t="shared" si="23"/>
        <v/>
      </c>
      <c r="AR224" s="39"/>
      <c r="AS224" s="234"/>
      <c r="AT224" s="39"/>
    </row>
    <row r="225" spans="2:46" ht="13.5" customHeight="1" x14ac:dyDescent="0.15">
      <c r="B225" s="290"/>
      <c r="C225" s="29" t="s">
        <v>36</v>
      </c>
      <c r="D225" s="187"/>
      <c r="E225" s="58"/>
      <c r="F225" s="188"/>
      <c r="G225" s="188"/>
      <c r="H225" s="188"/>
      <c r="I225" s="64"/>
      <c r="J225" s="64"/>
      <c r="K225" s="189"/>
      <c r="L225" s="259"/>
      <c r="M225" s="259"/>
      <c r="N225" s="58"/>
      <c r="O225" s="30"/>
      <c r="P225" s="58"/>
      <c r="Q225" s="30"/>
      <c r="R225" s="134"/>
      <c r="S225" s="206"/>
      <c r="T225" s="290"/>
      <c r="U225" s="29" t="s">
        <v>36</v>
      </c>
      <c r="V225" s="187"/>
      <c r="W225" s="58"/>
      <c r="X225" s="188"/>
      <c r="Y225" s="188"/>
      <c r="Z225" s="188"/>
      <c r="AA225" s="64"/>
      <c r="AB225" s="64"/>
      <c r="AC225" s="189"/>
      <c r="AD225" s="259"/>
      <c r="AE225" s="259"/>
      <c r="AF225" s="58"/>
      <c r="AG225" s="30"/>
      <c r="AH225" s="58"/>
      <c r="AI225" s="30"/>
      <c r="AJ225" s="134"/>
      <c r="AK225" s="208"/>
      <c r="AL225" s="290"/>
      <c r="AM225" s="88" t="str">
        <f t="shared" ref="AM225:AM288" si="24">IF(OR(X225="",F225=""),"",X225-F225)</f>
        <v/>
      </c>
      <c r="AN225" s="123" t="str">
        <f t="shared" ref="AN225:AN288" si="25">IF(OR(Y225="",G225=""),"",Y225-G225)</f>
        <v/>
      </c>
      <c r="AO225" s="123" t="str">
        <f t="shared" ref="AO225:AO288" si="26">IF(OR(Z225="",H225=""),"",Z225-H225)</f>
        <v/>
      </c>
      <c r="AP225" s="123" t="str">
        <f t="shared" ref="AP225:AP288" si="27">IF(OR(AA225="",I225=""),"",AA225-I225)</f>
        <v/>
      </c>
      <c r="AQ225" s="89" t="str">
        <f t="shared" ref="AQ225:AQ288" si="28">IF(OR(AB225="",J225=""),"",AB225-J225)</f>
        <v/>
      </c>
      <c r="AR225" s="39"/>
      <c r="AS225" s="234"/>
      <c r="AT225" s="39"/>
    </row>
    <row r="226" spans="2:46" ht="13.5" customHeight="1" x14ac:dyDescent="0.15">
      <c r="B226" s="290"/>
      <c r="C226" s="29" t="s">
        <v>38</v>
      </c>
      <c r="D226" s="187"/>
      <c r="E226" s="58"/>
      <c r="F226" s="188"/>
      <c r="G226" s="188"/>
      <c r="H226" s="188"/>
      <c r="I226" s="64"/>
      <c r="J226" s="64"/>
      <c r="K226" s="189"/>
      <c r="L226" s="259"/>
      <c r="M226" s="259"/>
      <c r="N226" s="58"/>
      <c r="O226" s="30"/>
      <c r="P226" s="58"/>
      <c r="Q226" s="30"/>
      <c r="R226" s="134"/>
      <c r="S226" s="206"/>
      <c r="T226" s="290"/>
      <c r="U226" s="29" t="s">
        <v>38</v>
      </c>
      <c r="V226" s="187"/>
      <c r="W226" s="58"/>
      <c r="X226" s="188"/>
      <c r="Y226" s="188"/>
      <c r="Z226" s="188"/>
      <c r="AA226" s="64"/>
      <c r="AB226" s="64"/>
      <c r="AC226" s="189"/>
      <c r="AD226" s="259"/>
      <c r="AE226" s="259"/>
      <c r="AF226" s="58"/>
      <c r="AG226" s="30"/>
      <c r="AH226" s="58"/>
      <c r="AI226" s="30"/>
      <c r="AJ226" s="134"/>
      <c r="AK226" s="208"/>
      <c r="AL226" s="290"/>
      <c r="AM226" s="88" t="str">
        <f t="shared" si="24"/>
        <v/>
      </c>
      <c r="AN226" s="123" t="str">
        <f t="shared" si="25"/>
        <v/>
      </c>
      <c r="AO226" s="123" t="str">
        <f t="shared" si="26"/>
        <v/>
      </c>
      <c r="AP226" s="123" t="str">
        <f t="shared" si="27"/>
        <v/>
      </c>
      <c r="AQ226" s="89" t="str">
        <f t="shared" si="28"/>
        <v/>
      </c>
      <c r="AR226" s="39"/>
      <c r="AS226" s="234"/>
      <c r="AT226" s="39"/>
    </row>
    <row r="227" spans="2:46" ht="13.5" customHeight="1" thickBot="1" x14ac:dyDescent="0.2">
      <c r="B227" s="291"/>
      <c r="C227" s="29"/>
      <c r="D227" s="187"/>
      <c r="E227" s="58"/>
      <c r="F227" s="190"/>
      <c r="G227" s="190"/>
      <c r="H227" s="190"/>
      <c r="I227" s="58"/>
      <c r="J227" s="58"/>
      <c r="K227" s="189"/>
      <c r="L227" s="259"/>
      <c r="M227" s="259"/>
      <c r="N227" s="58"/>
      <c r="O227" s="30"/>
      <c r="P227" s="58"/>
      <c r="Q227" s="30"/>
      <c r="R227" s="185"/>
      <c r="S227" s="206"/>
      <c r="T227" s="291"/>
      <c r="U227" s="29"/>
      <c r="V227" s="187"/>
      <c r="W227" s="58"/>
      <c r="X227" s="190"/>
      <c r="Y227" s="190"/>
      <c r="Z227" s="190"/>
      <c r="AA227" s="58"/>
      <c r="AB227" s="58"/>
      <c r="AC227" s="189"/>
      <c r="AD227" s="259"/>
      <c r="AE227" s="259"/>
      <c r="AF227" s="58"/>
      <c r="AG227" s="30"/>
      <c r="AH227" s="58"/>
      <c r="AI227" s="30"/>
      <c r="AJ227" s="185"/>
      <c r="AK227" s="208"/>
      <c r="AL227" s="291"/>
      <c r="AM227" s="124" t="str">
        <f t="shared" si="24"/>
        <v/>
      </c>
      <c r="AN227" s="125" t="str">
        <f t="shared" si="25"/>
        <v/>
      </c>
      <c r="AO227" s="125" t="str">
        <f t="shared" si="26"/>
        <v/>
      </c>
      <c r="AP227" s="125" t="str">
        <f t="shared" si="27"/>
        <v/>
      </c>
      <c r="AQ227" s="126" t="str">
        <f t="shared" si="28"/>
        <v/>
      </c>
      <c r="AR227" s="39"/>
      <c r="AS227" s="234"/>
      <c r="AT227" s="39"/>
    </row>
    <row r="228" spans="2:46" ht="13.5" customHeight="1" x14ac:dyDescent="0.15">
      <c r="B228" s="289" t="s">
        <v>111</v>
      </c>
      <c r="C228" s="27" t="s">
        <v>34</v>
      </c>
      <c r="D228" s="41"/>
      <c r="E228" s="57"/>
      <c r="F228" s="98"/>
      <c r="G228" s="98"/>
      <c r="H228" s="98"/>
      <c r="I228" s="62"/>
      <c r="J228" s="62"/>
      <c r="K228" s="63"/>
      <c r="L228" s="258"/>
      <c r="M228" s="258"/>
      <c r="N228" s="57"/>
      <c r="O228" s="28"/>
      <c r="P228" s="57"/>
      <c r="Q228" s="28"/>
      <c r="R228" s="133"/>
      <c r="S228" s="206"/>
      <c r="T228" s="289" t="s">
        <v>111</v>
      </c>
      <c r="U228" s="27" t="s">
        <v>34</v>
      </c>
      <c r="V228" s="41"/>
      <c r="W228" s="57"/>
      <c r="X228" s="98"/>
      <c r="Y228" s="98"/>
      <c r="Z228" s="98"/>
      <c r="AA228" s="62"/>
      <c r="AB228" s="62"/>
      <c r="AC228" s="63"/>
      <c r="AD228" s="258"/>
      <c r="AE228" s="258"/>
      <c r="AF228" s="57"/>
      <c r="AG228" s="28"/>
      <c r="AH228" s="57"/>
      <c r="AI228" s="28"/>
      <c r="AJ228" s="133"/>
      <c r="AK228" s="208"/>
      <c r="AL228" s="289" t="s">
        <v>111</v>
      </c>
      <c r="AM228" s="121" t="str">
        <f t="shared" si="24"/>
        <v/>
      </c>
      <c r="AN228" s="97" t="str">
        <f t="shared" si="25"/>
        <v/>
      </c>
      <c r="AO228" s="97" t="str">
        <f t="shared" si="26"/>
        <v/>
      </c>
      <c r="AP228" s="97" t="str">
        <f t="shared" si="27"/>
        <v/>
      </c>
      <c r="AQ228" s="122" t="str">
        <f t="shared" si="28"/>
        <v/>
      </c>
      <c r="AR228" s="39"/>
      <c r="AS228" s="234"/>
      <c r="AT228" s="39"/>
    </row>
    <row r="229" spans="2:46" ht="13.5" customHeight="1" x14ac:dyDescent="0.15">
      <c r="B229" s="290"/>
      <c r="C229" s="29" t="s">
        <v>35</v>
      </c>
      <c r="D229" s="187"/>
      <c r="E229" s="58"/>
      <c r="F229" s="188"/>
      <c r="G229" s="188"/>
      <c r="H229" s="188"/>
      <c r="I229" s="64"/>
      <c r="J229" s="64"/>
      <c r="K229" s="189"/>
      <c r="L229" s="259"/>
      <c r="M229" s="259"/>
      <c r="N229" s="58"/>
      <c r="O229" s="30"/>
      <c r="P229" s="58"/>
      <c r="Q229" s="30"/>
      <c r="R229" s="134"/>
      <c r="S229" s="206"/>
      <c r="T229" s="290"/>
      <c r="U229" s="29" t="s">
        <v>35</v>
      </c>
      <c r="V229" s="187"/>
      <c r="W229" s="58"/>
      <c r="X229" s="188"/>
      <c r="Y229" s="188"/>
      <c r="Z229" s="188"/>
      <c r="AA229" s="64"/>
      <c r="AB229" s="64"/>
      <c r="AC229" s="189"/>
      <c r="AD229" s="259"/>
      <c r="AE229" s="259"/>
      <c r="AF229" s="58"/>
      <c r="AG229" s="30"/>
      <c r="AH229" s="58"/>
      <c r="AI229" s="30"/>
      <c r="AJ229" s="134"/>
      <c r="AK229" s="208"/>
      <c r="AL229" s="290"/>
      <c r="AM229" s="88" t="str">
        <f t="shared" si="24"/>
        <v/>
      </c>
      <c r="AN229" s="123" t="str">
        <f t="shared" si="25"/>
        <v/>
      </c>
      <c r="AO229" s="123" t="str">
        <f t="shared" si="26"/>
        <v/>
      </c>
      <c r="AP229" s="123" t="str">
        <f t="shared" si="27"/>
        <v/>
      </c>
      <c r="AQ229" s="89" t="str">
        <f t="shared" si="28"/>
        <v/>
      </c>
      <c r="AR229" s="39"/>
      <c r="AS229" s="234"/>
      <c r="AT229" s="39"/>
    </row>
    <row r="230" spans="2:46" ht="13.5" customHeight="1" x14ac:dyDescent="0.15">
      <c r="B230" s="290"/>
      <c r="C230" s="29" t="s">
        <v>36</v>
      </c>
      <c r="D230" s="187"/>
      <c r="E230" s="58"/>
      <c r="F230" s="188"/>
      <c r="G230" s="188"/>
      <c r="H230" s="188"/>
      <c r="I230" s="64"/>
      <c r="J230" s="64"/>
      <c r="K230" s="189"/>
      <c r="L230" s="259"/>
      <c r="M230" s="259"/>
      <c r="N230" s="58"/>
      <c r="O230" s="30"/>
      <c r="P230" s="58"/>
      <c r="Q230" s="30"/>
      <c r="R230" s="134"/>
      <c r="S230" s="206"/>
      <c r="T230" s="290"/>
      <c r="U230" s="29" t="s">
        <v>36</v>
      </c>
      <c r="V230" s="187"/>
      <c r="W230" s="58"/>
      <c r="X230" s="188"/>
      <c r="Y230" s="188"/>
      <c r="Z230" s="188"/>
      <c r="AA230" s="64"/>
      <c r="AB230" s="64"/>
      <c r="AC230" s="189"/>
      <c r="AD230" s="259"/>
      <c r="AE230" s="259"/>
      <c r="AF230" s="58"/>
      <c r="AG230" s="30"/>
      <c r="AH230" s="58"/>
      <c r="AI230" s="30"/>
      <c r="AJ230" s="134"/>
      <c r="AK230" s="208"/>
      <c r="AL230" s="290"/>
      <c r="AM230" s="88" t="str">
        <f t="shared" si="24"/>
        <v/>
      </c>
      <c r="AN230" s="123" t="str">
        <f t="shared" si="25"/>
        <v/>
      </c>
      <c r="AO230" s="123" t="str">
        <f t="shared" si="26"/>
        <v/>
      </c>
      <c r="AP230" s="123" t="str">
        <f t="shared" si="27"/>
        <v/>
      </c>
      <c r="AQ230" s="89" t="str">
        <f t="shared" si="28"/>
        <v/>
      </c>
      <c r="AR230" s="39"/>
      <c r="AS230" s="234"/>
      <c r="AT230" s="39"/>
    </row>
    <row r="231" spans="2:46" ht="13.5" customHeight="1" x14ac:dyDescent="0.15">
      <c r="B231" s="290"/>
      <c r="C231" s="29" t="s">
        <v>38</v>
      </c>
      <c r="D231" s="187"/>
      <c r="E231" s="58"/>
      <c r="F231" s="188"/>
      <c r="G231" s="188"/>
      <c r="H231" s="188"/>
      <c r="I231" s="64"/>
      <c r="J231" s="64"/>
      <c r="K231" s="189"/>
      <c r="L231" s="259"/>
      <c r="M231" s="259"/>
      <c r="N231" s="58"/>
      <c r="O231" s="30"/>
      <c r="P231" s="58"/>
      <c r="Q231" s="30"/>
      <c r="R231" s="134"/>
      <c r="S231" s="206"/>
      <c r="T231" s="290"/>
      <c r="U231" s="29" t="s">
        <v>38</v>
      </c>
      <c r="V231" s="187"/>
      <c r="W231" s="58"/>
      <c r="X231" s="188"/>
      <c r="Y231" s="188"/>
      <c r="Z231" s="188"/>
      <c r="AA231" s="64"/>
      <c r="AB231" s="64"/>
      <c r="AC231" s="189"/>
      <c r="AD231" s="259"/>
      <c r="AE231" s="259"/>
      <c r="AF231" s="58"/>
      <c r="AG231" s="30"/>
      <c r="AH231" s="58"/>
      <c r="AI231" s="30"/>
      <c r="AJ231" s="134"/>
      <c r="AK231" s="208"/>
      <c r="AL231" s="290"/>
      <c r="AM231" s="88" t="str">
        <f t="shared" si="24"/>
        <v/>
      </c>
      <c r="AN231" s="123" t="str">
        <f t="shared" si="25"/>
        <v/>
      </c>
      <c r="AO231" s="123" t="str">
        <f t="shared" si="26"/>
        <v/>
      </c>
      <c r="AP231" s="123" t="str">
        <f t="shared" si="27"/>
        <v/>
      </c>
      <c r="AQ231" s="89" t="str">
        <f t="shared" si="28"/>
        <v/>
      </c>
      <c r="AR231" s="39"/>
      <c r="AS231" s="234"/>
      <c r="AT231" s="39"/>
    </row>
    <row r="232" spans="2:46" ht="13.5" customHeight="1" thickBot="1" x14ac:dyDescent="0.2">
      <c r="B232" s="291"/>
      <c r="C232" s="29"/>
      <c r="D232" s="187"/>
      <c r="E232" s="58"/>
      <c r="F232" s="190"/>
      <c r="G232" s="190"/>
      <c r="H232" s="190"/>
      <c r="I232" s="58"/>
      <c r="J232" s="58"/>
      <c r="K232" s="189"/>
      <c r="L232" s="259"/>
      <c r="M232" s="259"/>
      <c r="N232" s="58"/>
      <c r="O232" s="30"/>
      <c r="P232" s="58"/>
      <c r="Q232" s="30"/>
      <c r="R232" s="185"/>
      <c r="S232" s="206"/>
      <c r="T232" s="291"/>
      <c r="U232" s="29"/>
      <c r="V232" s="187"/>
      <c r="W232" s="58"/>
      <c r="X232" s="190"/>
      <c r="Y232" s="190"/>
      <c r="Z232" s="190"/>
      <c r="AA232" s="58"/>
      <c r="AB232" s="58"/>
      <c r="AC232" s="189"/>
      <c r="AD232" s="259"/>
      <c r="AE232" s="259"/>
      <c r="AF232" s="58"/>
      <c r="AG232" s="30"/>
      <c r="AH232" s="58"/>
      <c r="AI232" s="30"/>
      <c r="AJ232" s="185"/>
      <c r="AK232" s="208"/>
      <c r="AL232" s="291"/>
      <c r="AM232" s="124" t="str">
        <f t="shared" si="24"/>
        <v/>
      </c>
      <c r="AN232" s="125" t="str">
        <f t="shared" si="25"/>
        <v/>
      </c>
      <c r="AO232" s="125" t="str">
        <f t="shared" si="26"/>
        <v/>
      </c>
      <c r="AP232" s="125" t="str">
        <f t="shared" si="27"/>
        <v/>
      </c>
      <c r="AQ232" s="126" t="str">
        <f t="shared" si="28"/>
        <v/>
      </c>
      <c r="AR232" s="39"/>
      <c r="AS232" s="234"/>
      <c r="AT232" s="39"/>
    </row>
    <row r="233" spans="2:46" ht="13.5" customHeight="1" x14ac:dyDescent="0.15">
      <c r="B233" s="289" t="s">
        <v>112</v>
      </c>
      <c r="C233" s="27" t="s">
        <v>34</v>
      </c>
      <c r="D233" s="41"/>
      <c r="E233" s="57"/>
      <c r="F233" s="98"/>
      <c r="G233" s="98"/>
      <c r="H233" s="98"/>
      <c r="I233" s="62"/>
      <c r="J233" s="62"/>
      <c r="K233" s="63"/>
      <c r="L233" s="258"/>
      <c r="M233" s="258"/>
      <c r="N233" s="57"/>
      <c r="O233" s="28"/>
      <c r="P233" s="57"/>
      <c r="Q233" s="28"/>
      <c r="R233" s="133"/>
      <c r="S233" s="206"/>
      <c r="T233" s="289" t="s">
        <v>112</v>
      </c>
      <c r="U233" s="27" t="s">
        <v>34</v>
      </c>
      <c r="V233" s="41"/>
      <c r="W233" s="57"/>
      <c r="X233" s="98"/>
      <c r="Y233" s="98"/>
      <c r="Z233" s="98"/>
      <c r="AA233" s="62"/>
      <c r="AB233" s="62"/>
      <c r="AC233" s="63"/>
      <c r="AD233" s="258"/>
      <c r="AE233" s="258"/>
      <c r="AF233" s="57"/>
      <c r="AG233" s="28"/>
      <c r="AH233" s="57"/>
      <c r="AI233" s="28"/>
      <c r="AJ233" s="133"/>
      <c r="AK233" s="208"/>
      <c r="AL233" s="289" t="s">
        <v>112</v>
      </c>
      <c r="AM233" s="121" t="str">
        <f t="shared" si="24"/>
        <v/>
      </c>
      <c r="AN233" s="97" t="str">
        <f t="shared" si="25"/>
        <v/>
      </c>
      <c r="AO233" s="97" t="str">
        <f t="shared" si="26"/>
        <v/>
      </c>
      <c r="AP233" s="97" t="str">
        <f t="shared" si="27"/>
        <v/>
      </c>
      <c r="AQ233" s="122" t="str">
        <f t="shared" si="28"/>
        <v/>
      </c>
      <c r="AR233" s="39"/>
      <c r="AS233" s="234"/>
      <c r="AT233" s="39"/>
    </row>
    <row r="234" spans="2:46" ht="13.5" customHeight="1" x14ac:dyDescent="0.15">
      <c r="B234" s="290"/>
      <c r="C234" s="29" t="s">
        <v>35</v>
      </c>
      <c r="D234" s="187"/>
      <c r="E234" s="58"/>
      <c r="F234" s="188"/>
      <c r="G234" s="188"/>
      <c r="H234" s="188"/>
      <c r="I234" s="64"/>
      <c r="J234" s="64"/>
      <c r="K234" s="189"/>
      <c r="L234" s="259"/>
      <c r="M234" s="259"/>
      <c r="N234" s="58"/>
      <c r="O234" s="30"/>
      <c r="P234" s="58"/>
      <c r="Q234" s="30"/>
      <c r="R234" s="134"/>
      <c r="S234" s="206"/>
      <c r="T234" s="290"/>
      <c r="U234" s="29" t="s">
        <v>35</v>
      </c>
      <c r="V234" s="187"/>
      <c r="W234" s="58"/>
      <c r="X234" s="188"/>
      <c r="Y234" s="188"/>
      <c r="Z234" s="188"/>
      <c r="AA234" s="64"/>
      <c r="AB234" s="64"/>
      <c r="AC234" s="189"/>
      <c r="AD234" s="259"/>
      <c r="AE234" s="259"/>
      <c r="AF234" s="58"/>
      <c r="AG234" s="30"/>
      <c r="AH234" s="58"/>
      <c r="AI234" s="30"/>
      <c r="AJ234" s="134"/>
      <c r="AK234" s="208"/>
      <c r="AL234" s="290"/>
      <c r="AM234" s="88" t="str">
        <f t="shared" si="24"/>
        <v/>
      </c>
      <c r="AN234" s="123" t="str">
        <f t="shared" si="25"/>
        <v/>
      </c>
      <c r="AO234" s="123" t="str">
        <f t="shared" si="26"/>
        <v/>
      </c>
      <c r="AP234" s="123" t="str">
        <f t="shared" si="27"/>
        <v/>
      </c>
      <c r="AQ234" s="89" t="str">
        <f t="shared" si="28"/>
        <v/>
      </c>
      <c r="AR234" s="39"/>
      <c r="AS234" s="234"/>
      <c r="AT234" s="39"/>
    </row>
    <row r="235" spans="2:46" ht="13.5" customHeight="1" x14ac:dyDescent="0.15">
      <c r="B235" s="290"/>
      <c r="C235" s="29" t="s">
        <v>36</v>
      </c>
      <c r="D235" s="187"/>
      <c r="E235" s="58"/>
      <c r="F235" s="188"/>
      <c r="G235" s="188"/>
      <c r="H235" s="188"/>
      <c r="I235" s="64"/>
      <c r="J235" s="64"/>
      <c r="K235" s="189"/>
      <c r="L235" s="259"/>
      <c r="M235" s="259"/>
      <c r="N235" s="58"/>
      <c r="O235" s="30"/>
      <c r="P235" s="58"/>
      <c r="Q235" s="30"/>
      <c r="R235" s="134"/>
      <c r="S235" s="206"/>
      <c r="T235" s="290"/>
      <c r="U235" s="29" t="s">
        <v>36</v>
      </c>
      <c r="V235" s="187"/>
      <c r="W235" s="58"/>
      <c r="X235" s="188"/>
      <c r="Y235" s="188"/>
      <c r="Z235" s="188"/>
      <c r="AA235" s="64"/>
      <c r="AB235" s="64"/>
      <c r="AC235" s="189"/>
      <c r="AD235" s="259"/>
      <c r="AE235" s="259"/>
      <c r="AF235" s="58"/>
      <c r="AG235" s="30"/>
      <c r="AH235" s="58"/>
      <c r="AI235" s="30"/>
      <c r="AJ235" s="134"/>
      <c r="AK235" s="208"/>
      <c r="AL235" s="290"/>
      <c r="AM235" s="88" t="str">
        <f t="shared" si="24"/>
        <v/>
      </c>
      <c r="AN235" s="123" t="str">
        <f t="shared" si="25"/>
        <v/>
      </c>
      <c r="AO235" s="123" t="str">
        <f t="shared" si="26"/>
        <v/>
      </c>
      <c r="AP235" s="123" t="str">
        <f t="shared" si="27"/>
        <v/>
      </c>
      <c r="AQ235" s="89" t="str">
        <f t="shared" si="28"/>
        <v/>
      </c>
      <c r="AR235" s="39"/>
      <c r="AS235" s="234"/>
      <c r="AT235" s="39"/>
    </row>
    <row r="236" spans="2:46" ht="13.5" customHeight="1" x14ac:dyDescent="0.15">
      <c r="B236" s="290"/>
      <c r="C236" s="29" t="s">
        <v>38</v>
      </c>
      <c r="D236" s="187"/>
      <c r="E236" s="58"/>
      <c r="F236" s="188"/>
      <c r="G236" s="188"/>
      <c r="H236" s="188"/>
      <c r="I236" s="64"/>
      <c r="J236" s="64"/>
      <c r="K236" s="189"/>
      <c r="L236" s="259"/>
      <c r="M236" s="259"/>
      <c r="N236" s="58"/>
      <c r="O236" s="30"/>
      <c r="P236" s="58"/>
      <c r="Q236" s="30"/>
      <c r="R236" s="134"/>
      <c r="S236" s="206"/>
      <c r="T236" s="290"/>
      <c r="U236" s="29" t="s">
        <v>38</v>
      </c>
      <c r="V236" s="187"/>
      <c r="W236" s="58"/>
      <c r="X236" s="188"/>
      <c r="Y236" s="188"/>
      <c r="Z236" s="188"/>
      <c r="AA236" s="64"/>
      <c r="AB236" s="64"/>
      <c r="AC236" s="189"/>
      <c r="AD236" s="259"/>
      <c r="AE236" s="259"/>
      <c r="AF236" s="58"/>
      <c r="AG236" s="30"/>
      <c r="AH236" s="58"/>
      <c r="AI236" s="30"/>
      <c r="AJ236" s="134"/>
      <c r="AK236" s="208"/>
      <c r="AL236" s="290"/>
      <c r="AM236" s="88" t="str">
        <f t="shared" si="24"/>
        <v/>
      </c>
      <c r="AN236" s="123" t="str">
        <f t="shared" si="25"/>
        <v/>
      </c>
      <c r="AO236" s="123" t="str">
        <f t="shared" si="26"/>
        <v/>
      </c>
      <c r="AP236" s="123" t="str">
        <f t="shared" si="27"/>
        <v/>
      </c>
      <c r="AQ236" s="89" t="str">
        <f t="shared" si="28"/>
        <v/>
      </c>
      <c r="AR236" s="39"/>
      <c r="AS236" s="234"/>
      <c r="AT236" s="39"/>
    </row>
    <row r="237" spans="2:46" ht="13.5" customHeight="1" thickBot="1" x14ac:dyDescent="0.2">
      <c r="B237" s="291"/>
      <c r="C237" s="29"/>
      <c r="D237" s="187"/>
      <c r="E237" s="58"/>
      <c r="F237" s="190"/>
      <c r="G237" s="190"/>
      <c r="H237" s="190"/>
      <c r="I237" s="58"/>
      <c r="J237" s="58"/>
      <c r="K237" s="189"/>
      <c r="L237" s="259"/>
      <c r="M237" s="259"/>
      <c r="N237" s="58"/>
      <c r="O237" s="30"/>
      <c r="P237" s="58"/>
      <c r="Q237" s="30"/>
      <c r="R237" s="185"/>
      <c r="S237" s="206"/>
      <c r="T237" s="291"/>
      <c r="U237" s="29"/>
      <c r="V237" s="187"/>
      <c r="W237" s="58"/>
      <c r="X237" s="190"/>
      <c r="Y237" s="190"/>
      <c r="Z237" s="190"/>
      <c r="AA237" s="58"/>
      <c r="AB237" s="58"/>
      <c r="AC237" s="189"/>
      <c r="AD237" s="259"/>
      <c r="AE237" s="259"/>
      <c r="AF237" s="58"/>
      <c r="AG237" s="30"/>
      <c r="AH237" s="58"/>
      <c r="AI237" s="30"/>
      <c r="AJ237" s="185"/>
      <c r="AK237" s="208"/>
      <c r="AL237" s="291"/>
      <c r="AM237" s="124" t="str">
        <f t="shared" si="24"/>
        <v/>
      </c>
      <c r="AN237" s="125" t="str">
        <f t="shared" si="25"/>
        <v/>
      </c>
      <c r="AO237" s="125" t="str">
        <f t="shared" si="26"/>
        <v/>
      </c>
      <c r="AP237" s="125" t="str">
        <f t="shared" si="27"/>
        <v/>
      </c>
      <c r="AQ237" s="126" t="str">
        <f t="shared" si="28"/>
        <v/>
      </c>
      <c r="AR237" s="39"/>
      <c r="AS237" s="234"/>
      <c r="AT237" s="39"/>
    </row>
    <row r="238" spans="2:46" ht="13.5" customHeight="1" x14ac:dyDescent="0.15">
      <c r="B238" s="289" t="s">
        <v>113</v>
      </c>
      <c r="C238" s="27" t="s">
        <v>34</v>
      </c>
      <c r="D238" s="41"/>
      <c r="E238" s="57"/>
      <c r="F238" s="98"/>
      <c r="G238" s="98"/>
      <c r="H238" s="98"/>
      <c r="I238" s="62"/>
      <c r="J238" s="62"/>
      <c r="K238" s="63"/>
      <c r="L238" s="258"/>
      <c r="M238" s="258"/>
      <c r="N238" s="57"/>
      <c r="O238" s="28"/>
      <c r="P238" s="57"/>
      <c r="Q238" s="28"/>
      <c r="R238" s="133"/>
      <c r="S238" s="206"/>
      <c r="T238" s="289" t="s">
        <v>113</v>
      </c>
      <c r="U238" s="27" t="s">
        <v>34</v>
      </c>
      <c r="V238" s="41"/>
      <c r="W238" s="57"/>
      <c r="X238" s="98"/>
      <c r="Y238" s="98"/>
      <c r="Z238" s="98"/>
      <c r="AA238" s="62"/>
      <c r="AB238" s="62"/>
      <c r="AC238" s="63"/>
      <c r="AD238" s="258"/>
      <c r="AE238" s="258"/>
      <c r="AF238" s="57"/>
      <c r="AG238" s="28"/>
      <c r="AH238" s="57"/>
      <c r="AI238" s="28"/>
      <c r="AJ238" s="133"/>
      <c r="AK238" s="208"/>
      <c r="AL238" s="289" t="s">
        <v>113</v>
      </c>
      <c r="AM238" s="121" t="str">
        <f t="shared" si="24"/>
        <v/>
      </c>
      <c r="AN238" s="97" t="str">
        <f t="shared" si="25"/>
        <v/>
      </c>
      <c r="AO238" s="97" t="str">
        <f t="shared" si="26"/>
        <v/>
      </c>
      <c r="AP238" s="97" t="str">
        <f t="shared" si="27"/>
        <v/>
      </c>
      <c r="AQ238" s="122" t="str">
        <f t="shared" si="28"/>
        <v/>
      </c>
      <c r="AR238" s="39"/>
      <c r="AS238" s="234"/>
      <c r="AT238" s="39"/>
    </row>
    <row r="239" spans="2:46" ht="13.5" customHeight="1" x14ac:dyDescent="0.15">
      <c r="B239" s="290"/>
      <c r="C239" s="29" t="s">
        <v>35</v>
      </c>
      <c r="D239" s="187"/>
      <c r="E239" s="58"/>
      <c r="F239" s="188"/>
      <c r="G239" s="188"/>
      <c r="H239" s="188"/>
      <c r="I239" s="64"/>
      <c r="J239" s="64"/>
      <c r="K239" s="189"/>
      <c r="L239" s="259"/>
      <c r="M239" s="259"/>
      <c r="N239" s="58"/>
      <c r="O239" s="30"/>
      <c r="P239" s="58"/>
      <c r="Q239" s="30"/>
      <c r="R239" s="134"/>
      <c r="S239" s="206"/>
      <c r="T239" s="290"/>
      <c r="U239" s="29" t="s">
        <v>35</v>
      </c>
      <c r="V239" s="187"/>
      <c r="W239" s="58"/>
      <c r="X239" s="188"/>
      <c r="Y239" s="188"/>
      <c r="Z239" s="188"/>
      <c r="AA239" s="64"/>
      <c r="AB239" s="64"/>
      <c r="AC239" s="189"/>
      <c r="AD239" s="259"/>
      <c r="AE239" s="259"/>
      <c r="AF239" s="58"/>
      <c r="AG239" s="30"/>
      <c r="AH239" s="58"/>
      <c r="AI239" s="30"/>
      <c r="AJ239" s="134"/>
      <c r="AK239" s="208"/>
      <c r="AL239" s="290"/>
      <c r="AM239" s="88" t="str">
        <f t="shared" si="24"/>
        <v/>
      </c>
      <c r="AN239" s="123" t="str">
        <f t="shared" si="25"/>
        <v/>
      </c>
      <c r="AO239" s="123" t="str">
        <f t="shared" si="26"/>
        <v/>
      </c>
      <c r="AP239" s="123" t="str">
        <f t="shared" si="27"/>
        <v/>
      </c>
      <c r="AQ239" s="89" t="str">
        <f t="shared" si="28"/>
        <v/>
      </c>
      <c r="AR239" s="39"/>
      <c r="AS239" s="234"/>
      <c r="AT239" s="39"/>
    </row>
    <row r="240" spans="2:46" ht="13.5" customHeight="1" x14ac:dyDescent="0.15">
      <c r="B240" s="290"/>
      <c r="C240" s="29" t="s">
        <v>36</v>
      </c>
      <c r="D240" s="187"/>
      <c r="E240" s="58"/>
      <c r="F240" s="188"/>
      <c r="G240" s="188"/>
      <c r="H240" s="188"/>
      <c r="I240" s="64"/>
      <c r="J240" s="64"/>
      <c r="K240" s="189"/>
      <c r="L240" s="259"/>
      <c r="M240" s="259"/>
      <c r="N240" s="58"/>
      <c r="O240" s="30"/>
      <c r="P240" s="58"/>
      <c r="Q240" s="30"/>
      <c r="R240" s="134"/>
      <c r="S240" s="206"/>
      <c r="T240" s="290"/>
      <c r="U240" s="29" t="s">
        <v>36</v>
      </c>
      <c r="V240" s="187"/>
      <c r="W240" s="58"/>
      <c r="X240" s="188"/>
      <c r="Y240" s="188"/>
      <c r="Z240" s="188"/>
      <c r="AA240" s="64"/>
      <c r="AB240" s="64"/>
      <c r="AC240" s="189"/>
      <c r="AD240" s="259"/>
      <c r="AE240" s="259"/>
      <c r="AF240" s="58"/>
      <c r="AG240" s="30"/>
      <c r="AH240" s="58"/>
      <c r="AI240" s="30"/>
      <c r="AJ240" s="134"/>
      <c r="AK240" s="208"/>
      <c r="AL240" s="290"/>
      <c r="AM240" s="88" t="str">
        <f t="shared" si="24"/>
        <v/>
      </c>
      <c r="AN240" s="123" t="str">
        <f t="shared" si="25"/>
        <v/>
      </c>
      <c r="AO240" s="123" t="str">
        <f t="shared" si="26"/>
        <v/>
      </c>
      <c r="AP240" s="123" t="str">
        <f t="shared" si="27"/>
        <v/>
      </c>
      <c r="AQ240" s="89" t="str">
        <f t="shared" si="28"/>
        <v/>
      </c>
      <c r="AR240" s="39"/>
      <c r="AS240" s="234"/>
      <c r="AT240" s="39"/>
    </row>
    <row r="241" spans="2:46" ht="13.5" customHeight="1" x14ac:dyDescent="0.15">
      <c r="B241" s="290"/>
      <c r="C241" s="29" t="s">
        <v>38</v>
      </c>
      <c r="D241" s="187"/>
      <c r="E241" s="58"/>
      <c r="F241" s="188"/>
      <c r="G241" s="188"/>
      <c r="H241" s="188"/>
      <c r="I241" s="64"/>
      <c r="J241" s="64"/>
      <c r="K241" s="189"/>
      <c r="L241" s="259"/>
      <c r="M241" s="259"/>
      <c r="N241" s="58"/>
      <c r="O241" s="30"/>
      <c r="P241" s="58"/>
      <c r="Q241" s="30"/>
      <c r="R241" s="134"/>
      <c r="S241" s="206"/>
      <c r="T241" s="290"/>
      <c r="U241" s="29" t="s">
        <v>38</v>
      </c>
      <c r="V241" s="187"/>
      <c r="W241" s="58"/>
      <c r="X241" s="188"/>
      <c r="Y241" s="188"/>
      <c r="Z241" s="188"/>
      <c r="AA241" s="64"/>
      <c r="AB241" s="64"/>
      <c r="AC241" s="189"/>
      <c r="AD241" s="259"/>
      <c r="AE241" s="259"/>
      <c r="AF241" s="58"/>
      <c r="AG241" s="30"/>
      <c r="AH241" s="58"/>
      <c r="AI241" s="30"/>
      <c r="AJ241" s="134"/>
      <c r="AK241" s="208"/>
      <c r="AL241" s="290"/>
      <c r="AM241" s="88" t="str">
        <f t="shared" si="24"/>
        <v/>
      </c>
      <c r="AN241" s="123" t="str">
        <f t="shared" si="25"/>
        <v/>
      </c>
      <c r="AO241" s="123" t="str">
        <f t="shared" si="26"/>
        <v/>
      </c>
      <c r="AP241" s="123" t="str">
        <f t="shared" si="27"/>
        <v/>
      </c>
      <c r="AQ241" s="89" t="str">
        <f t="shared" si="28"/>
        <v/>
      </c>
      <c r="AR241" s="39"/>
      <c r="AS241" s="234"/>
      <c r="AT241" s="39"/>
    </row>
    <row r="242" spans="2:46" ht="13.5" customHeight="1" thickBot="1" x14ac:dyDescent="0.2">
      <c r="B242" s="291"/>
      <c r="C242" s="29"/>
      <c r="D242" s="187"/>
      <c r="E242" s="58"/>
      <c r="F242" s="190"/>
      <c r="G242" s="190"/>
      <c r="H242" s="190"/>
      <c r="I242" s="58"/>
      <c r="J242" s="58"/>
      <c r="K242" s="189"/>
      <c r="L242" s="259"/>
      <c r="M242" s="259"/>
      <c r="N242" s="58"/>
      <c r="O242" s="30"/>
      <c r="P242" s="58"/>
      <c r="Q242" s="30"/>
      <c r="R242" s="185"/>
      <c r="S242" s="206"/>
      <c r="T242" s="291"/>
      <c r="U242" s="29"/>
      <c r="V242" s="187"/>
      <c r="W242" s="58"/>
      <c r="X242" s="190"/>
      <c r="Y242" s="190"/>
      <c r="Z242" s="190"/>
      <c r="AA242" s="58"/>
      <c r="AB242" s="58"/>
      <c r="AC242" s="189"/>
      <c r="AD242" s="259"/>
      <c r="AE242" s="259"/>
      <c r="AF242" s="58"/>
      <c r="AG242" s="30"/>
      <c r="AH242" s="58"/>
      <c r="AI242" s="30"/>
      <c r="AJ242" s="185"/>
      <c r="AK242" s="208"/>
      <c r="AL242" s="291"/>
      <c r="AM242" s="124" t="str">
        <f t="shared" si="24"/>
        <v/>
      </c>
      <c r="AN242" s="125" t="str">
        <f t="shared" si="25"/>
        <v/>
      </c>
      <c r="AO242" s="125" t="str">
        <f t="shared" si="26"/>
        <v/>
      </c>
      <c r="AP242" s="125" t="str">
        <f t="shared" si="27"/>
        <v/>
      </c>
      <c r="AQ242" s="126" t="str">
        <f t="shared" si="28"/>
        <v/>
      </c>
      <c r="AR242" s="39"/>
      <c r="AS242" s="234"/>
      <c r="AT242" s="39"/>
    </row>
    <row r="243" spans="2:46" ht="13.5" customHeight="1" x14ac:dyDescent="0.15">
      <c r="B243" s="289" t="s">
        <v>114</v>
      </c>
      <c r="C243" s="27" t="s">
        <v>34</v>
      </c>
      <c r="D243" s="41"/>
      <c r="E243" s="57"/>
      <c r="F243" s="98"/>
      <c r="G243" s="98"/>
      <c r="H243" s="98"/>
      <c r="I243" s="62"/>
      <c r="J243" s="62"/>
      <c r="K243" s="63"/>
      <c r="L243" s="258"/>
      <c r="M243" s="258"/>
      <c r="N243" s="57"/>
      <c r="O243" s="28"/>
      <c r="P243" s="57"/>
      <c r="Q243" s="28"/>
      <c r="R243" s="133"/>
      <c r="S243" s="206"/>
      <c r="T243" s="289" t="s">
        <v>114</v>
      </c>
      <c r="U243" s="27" t="s">
        <v>34</v>
      </c>
      <c r="V243" s="41"/>
      <c r="W243" s="57"/>
      <c r="X243" s="98"/>
      <c r="Y243" s="98"/>
      <c r="Z243" s="98"/>
      <c r="AA243" s="62"/>
      <c r="AB243" s="62"/>
      <c r="AC243" s="63"/>
      <c r="AD243" s="258"/>
      <c r="AE243" s="258"/>
      <c r="AF243" s="57"/>
      <c r="AG243" s="28"/>
      <c r="AH243" s="57"/>
      <c r="AI243" s="28"/>
      <c r="AJ243" s="133"/>
      <c r="AK243" s="208"/>
      <c r="AL243" s="289" t="s">
        <v>114</v>
      </c>
      <c r="AM243" s="121" t="str">
        <f t="shared" si="24"/>
        <v/>
      </c>
      <c r="AN243" s="97" t="str">
        <f t="shared" si="25"/>
        <v/>
      </c>
      <c r="AO243" s="97" t="str">
        <f t="shared" si="26"/>
        <v/>
      </c>
      <c r="AP243" s="97" t="str">
        <f t="shared" si="27"/>
        <v/>
      </c>
      <c r="AQ243" s="122" t="str">
        <f t="shared" si="28"/>
        <v/>
      </c>
      <c r="AR243" s="39"/>
      <c r="AS243" s="234"/>
      <c r="AT243" s="39"/>
    </row>
    <row r="244" spans="2:46" ht="13.5" customHeight="1" x14ac:dyDescent="0.15">
      <c r="B244" s="290"/>
      <c r="C244" s="29" t="s">
        <v>35</v>
      </c>
      <c r="D244" s="187"/>
      <c r="E244" s="58"/>
      <c r="F244" s="188"/>
      <c r="G244" s="188"/>
      <c r="H244" s="188"/>
      <c r="I244" s="64"/>
      <c r="J244" s="64"/>
      <c r="K244" s="189"/>
      <c r="L244" s="259"/>
      <c r="M244" s="259"/>
      <c r="N244" s="58"/>
      <c r="O244" s="30"/>
      <c r="P244" s="58"/>
      <c r="Q244" s="30"/>
      <c r="R244" s="134"/>
      <c r="S244" s="206"/>
      <c r="T244" s="290"/>
      <c r="U244" s="29" t="s">
        <v>35</v>
      </c>
      <c r="V244" s="187"/>
      <c r="W244" s="58"/>
      <c r="X244" s="188"/>
      <c r="Y244" s="188"/>
      <c r="Z244" s="188"/>
      <c r="AA244" s="64"/>
      <c r="AB244" s="64"/>
      <c r="AC244" s="189"/>
      <c r="AD244" s="259"/>
      <c r="AE244" s="259"/>
      <c r="AF244" s="58"/>
      <c r="AG244" s="30"/>
      <c r="AH244" s="58"/>
      <c r="AI244" s="30"/>
      <c r="AJ244" s="134"/>
      <c r="AK244" s="208"/>
      <c r="AL244" s="290"/>
      <c r="AM244" s="88" t="str">
        <f t="shared" si="24"/>
        <v/>
      </c>
      <c r="AN244" s="123" t="str">
        <f t="shared" si="25"/>
        <v/>
      </c>
      <c r="AO244" s="123" t="str">
        <f t="shared" si="26"/>
        <v/>
      </c>
      <c r="AP244" s="123" t="str">
        <f t="shared" si="27"/>
        <v/>
      </c>
      <c r="AQ244" s="89" t="str">
        <f t="shared" si="28"/>
        <v/>
      </c>
      <c r="AR244" s="39"/>
      <c r="AS244" s="234"/>
      <c r="AT244" s="39"/>
    </row>
    <row r="245" spans="2:46" ht="13.5" customHeight="1" x14ac:dyDescent="0.15">
      <c r="B245" s="290"/>
      <c r="C245" s="29" t="s">
        <v>36</v>
      </c>
      <c r="D245" s="187"/>
      <c r="E245" s="58"/>
      <c r="F245" s="188"/>
      <c r="G245" s="188"/>
      <c r="H245" s="188"/>
      <c r="I245" s="64"/>
      <c r="J245" s="64"/>
      <c r="K245" s="189"/>
      <c r="L245" s="259"/>
      <c r="M245" s="259"/>
      <c r="N245" s="58"/>
      <c r="O245" s="30"/>
      <c r="P245" s="58"/>
      <c r="Q245" s="30"/>
      <c r="R245" s="134"/>
      <c r="S245" s="206"/>
      <c r="T245" s="290"/>
      <c r="U245" s="29" t="s">
        <v>36</v>
      </c>
      <c r="V245" s="187"/>
      <c r="W245" s="58"/>
      <c r="X245" s="188"/>
      <c r="Y245" s="188"/>
      <c r="Z245" s="188"/>
      <c r="AA245" s="64"/>
      <c r="AB245" s="64"/>
      <c r="AC245" s="189"/>
      <c r="AD245" s="259"/>
      <c r="AE245" s="259"/>
      <c r="AF245" s="58"/>
      <c r="AG245" s="30"/>
      <c r="AH245" s="58"/>
      <c r="AI245" s="30"/>
      <c r="AJ245" s="134"/>
      <c r="AK245" s="208"/>
      <c r="AL245" s="290"/>
      <c r="AM245" s="88" t="str">
        <f t="shared" si="24"/>
        <v/>
      </c>
      <c r="AN245" s="123" t="str">
        <f t="shared" si="25"/>
        <v/>
      </c>
      <c r="AO245" s="123" t="str">
        <f t="shared" si="26"/>
        <v/>
      </c>
      <c r="AP245" s="123" t="str">
        <f t="shared" si="27"/>
        <v/>
      </c>
      <c r="AQ245" s="89" t="str">
        <f t="shared" si="28"/>
        <v/>
      </c>
      <c r="AR245" s="39"/>
      <c r="AS245" s="234"/>
      <c r="AT245" s="39"/>
    </row>
    <row r="246" spans="2:46" ht="13.5" customHeight="1" x14ac:dyDescent="0.15">
      <c r="B246" s="290"/>
      <c r="C246" s="29" t="s">
        <v>38</v>
      </c>
      <c r="D246" s="187"/>
      <c r="E246" s="58"/>
      <c r="F246" s="188"/>
      <c r="G246" s="188"/>
      <c r="H246" s="188"/>
      <c r="I246" s="64"/>
      <c r="J246" s="64"/>
      <c r="K246" s="189"/>
      <c r="L246" s="259"/>
      <c r="M246" s="259"/>
      <c r="N246" s="58"/>
      <c r="O246" s="30"/>
      <c r="P246" s="58"/>
      <c r="Q246" s="30"/>
      <c r="R246" s="134"/>
      <c r="S246" s="206"/>
      <c r="T246" s="290"/>
      <c r="U246" s="29" t="s">
        <v>38</v>
      </c>
      <c r="V246" s="187"/>
      <c r="W246" s="58"/>
      <c r="X246" s="188"/>
      <c r="Y246" s="188"/>
      <c r="Z246" s="188"/>
      <c r="AA246" s="64"/>
      <c r="AB246" s="64"/>
      <c r="AC246" s="189"/>
      <c r="AD246" s="259"/>
      <c r="AE246" s="259"/>
      <c r="AF246" s="58"/>
      <c r="AG246" s="30"/>
      <c r="AH246" s="58"/>
      <c r="AI246" s="30"/>
      <c r="AJ246" s="134"/>
      <c r="AK246" s="208"/>
      <c r="AL246" s="290"/>
      <c r="AM246" s="88" t="str">
        <f t="shared" si="24"/>
        <v/>
      </c>
      <c r="AN246" s="123" t="str">
        <f t="shared" si="25"/>
        <v/>
      </c>
      <c r="AO246" s="123" t="str">
        <f t="shared" si="26"/>
        <v/>
      </c>
      <c r="AP246" s="123" t="str">
        <f t="shared" si="27"/>
        <v/>
      </c>
      <c r="AQ246" s="89" t="str">
        <f t="shared" si="28"/>
        <v/>
      </c>
      <c r="AR246" s="39"/>
      <c r="AS246" s="234"/>
      <c r="AT246" s="39"/>
    </row>
    <row r="247" spans="2:46" ht="13.5" customHeight="1" thickBot="1" x14ac:dyDescent="0.2">
      <c r="B247" s="291"/>
      <c r="C247" s="29"/>
      <c r="D247" s="187"/>
      <c r="E247" s="58"/>
      <c r="F247" s="190"/>
      <c r="G247" s="190"/>
      <c r="H247" s="190"/>
      <c r="I247" s="58"/>
      <c r="J247" s="58"/>
      <c r="K247" s="189"/>
      <c r="L247" s="259"/>
      <c r="M247" s="259"/>
      <c r="N247" s="58"/>
      <c r="O247" s="30"/>
      <c r="P247" s="58"/>
      <c r="Q247" s="30"/>
      <c r="R247" s="185"/>
      <c r="S247" s="206"/>
      <c r="T247" s="291"/>
      <c r="U247" s="29"/>
      <c r="V247" s="187"/>
      <c r="W247" s="58"/>
      <c r="X247" s="190"/>
      <c r="Y247" s="190"/>
      <c r="Z247" s="190"/>
      <c r="AA247" s="58"/>
      <c r="AB247" s="58"/>
      <c r="AC247" s="189"/>
      <c r="AD247" s="259"/>
      <c r="AE247" s="259"/>
      <c r="AF247" s="58"/>
      <c r="AG247" s="30"/>
      <c r="AH247" s="58"/>
      <c r="AI247" s="30"/>
      <c r="AJ247" s="185"/>
      <c r="AK247" s="208"/>
      <c r="AL247" s="291"/>
      <c r="AM247" s="124" t="str">
        <f t="shared" si="24"/>
        <v/>
      </c>
      <c r="AN247" s="125" t="str">
        <f t="shared" si="25"/>
        <v/>
      </c>
      <c r="AO247" s="125" t="str">
        <f t="shared" si="26"/>
        <v/>
      </c>
      <c r="AP247" s="125" t="str">
        <f t="shared" si="27"/>
        <v/>
      </c>
      <c r="AQ247" s="126" t="str">
        <f t="shared" si="28"/>
        <v/>
      </c>
      <c r="AR247" s="39"/>
      <c r="AS247" s="234"/>
      <c r="AT247" s="39"/>
    </row>
    <row r="248" spans="2:46" ht="13.5" customHeight="1" x14ac:dyDescent="0.15">
      <c r="B248" s="289" t="s">
        <v>115</v>
      </c>
      <c r="C248" s="27" t="s">
        <v>34</v>
      </c>
      <c r="D248" s="41"/>
      <c r="E248" s="57"/>
      <c r="F248" s="98"/>
      <c r="G248" s="98"/>
      <c r="H248" s="98"/>
      <c r="I248" s="62"/>
      <c r="J248" s="62"/>
      <c r="K248" s="63"/>
      <c r="L248" s="258"/>
      <c r="M248" s="258"/>
      <c r="N248" s="57"/>
      <c r="O248" s="28"/>
      <c r="P248" s="57"/>
      <c r="Q248" s="28"/>
      <c r="R248" s="133"/>
      <c r="S248" s="206"/>
      <c r="T248" s="289" t="s">
        <v>115</v>
      </c>
      <c r="U248" s="27" t="s">
        <v>34</v>
      </c>
      <c r="V248" s="41"/>
      <c r="W248" s="57"/>
      <c r="X248" s="98"/>
      <c r="Y248" s="98"/>
      <c r="Z248" s="98"/>
      <c r="AA248" s="62"/>
      <c r="AB248" s="62"/>
      <c r="AC248" s="63"/>
      <c r="AD248" s="258"/>
      <c r="AE248" s="258"/>
      <c r="AF248" s="57"/>
      <c r="AG248" s="28"/>
      <c r="AH248" s="57"/>
      <c r="AI248" s="28"/>
      <c r="AJ248" s="133"/>
      <c r="AK248" s="208"/>
      <c r="AL248" s="289" t="s">
        <v>115</v>
      </c>
      <c r="AM248" s="121" t="str">
        <f t="shared" si="24"/>
        <v/>
      </c>
      <c r="AN248" s="97" t="str">
        <f t="shared" si="25"/>
        <v/>
      </c>
      <c r="AO248" s="97" t="str">
        <f t="shared" si="26"/>
        <v/>
      </c>
      <c r="AP248" s="97" t="str">
        <f t="shared" si="27"/>
        <v/>
      </c>
      <c r="AQ248" s="122" t="str">
        <f t="shared" si="28"/>
        <v/>
      </c>
      <c r="AR248" s="39"/>
      <c r="AS248" s="234"/>
      <c r="AT248" s="39"/>
    </row>
    <row r="249" spans="2:46" ht="13.5" customHeight="1" x14ac:dyDescent="0.15">
      <c r="B249" s="290"/>
      <c r="C249" s="29" t="s">
        <v>35</v>
      </c>
      <c r="D249" s="187"/>
      <c r="E249" s="58"/>
      <c r="F249" s="188"/>
      <c r="G249" s="188"/>
      <c r="H249" s="188"/>
      <c r="I249" s="64"/>
      <c r="J249" s="64"/>
      <c r="K249" s="189"/>
      <c r="L249" s="259"/>
      <c r="M249" s="259"/>
      <c r="N249" s="58"/>
      <c r="O249" s="30"/>
      <c r="P249" s="58"/>
      <c r="Q249" s="30"/>
      <c r="R249" s="134"/>
      <c r="S249" s="206"/>
      <c r="T249" s="290"/>
      <c r="U249" s="29" t="s">
        <v>35</v>
      </c>
      <c r="V249" s="187"/>
      <c r="W249" s="58"/>
      <c r="X249" s="188"/>
      <c r="Y249" s="188"/>
      <c r="Z249" s="188"/>
      <c r="AA249" s="64"/>
      <c r="AB249" s="64"/>
      <c r="AC249" s="189"/>
      <c r="AD249" s="259"/>
      <c r="AE249" s="259"/>
      <c r="AF249" s="58"/>
      <c r="AG249" s="30"/>
      <c r="AH249" s="58"/>
      <c r="AI249" s="30"/>
      <c r="AJ249" s="134"/>
      <c r="AK249" s="208"/>
      <c r="AL249" s="290"/>
      <c r="AM249" s="88" t="str">
        <f t="shared" si="24"/>
        <v/>
      </c>
      <c r="AN249" s="123" t="str">
        <f t="shared" si="25"/>
        <v/>
      </c>
      <c r="AO249" s="123" t="str">
        <f t="shared" si="26"/>
        <v/>
      </c>
      <c r="AP249" s="123" t="str">
        <f t="shared" si="27"/>
        <v/>
      </c>
      <c r="AQ249" s="89" t="str">
        <f t="shared" si="28"/>
        <v/>
      </c>
      <c r="AR249" s="39"/>
      <c r="AS249" s="234"/>
      <c r="AT249" s="39"/>
    </row>
    <row r="250" spans="2:46" ht="13.5" customHeight="1" x14ac:dyDescent="0.15">
      <c r="B250" s="290"/>
      <c r="C250" s="29" t="s">
        <v>36</v>
      </c>
      <c r="D250" s="187"/>
      <c r="E250" s="58"/>
      <c r="F250" s="188"/>
      <c r="G250" s="188"/>
      <c r="H250" s="188"/>
      <c r="I250" s="64"/>
      <c r="J250" s="64"/>
      <c r="K250" s="189"/>
      <c r="L250" s="259"/>
      <c r="M250" s="259"/>
      <c r="N250" s="58"/>
      <c r="O250" s="30"/>
      <c r="P250" s="58"/>
      <c r="Q250" s="30"/>
      <c r="R250" s="134"/>
      <c r="S250" s="206"/>
      <c r="T250" s="290"/>
      <c r="U250" s="29" t="s">
        <v>36</v>
      </c>
      <c r="V250" s="187"/>
      <c r="W250" s="58"/>
      <c r="X250" s="188"/>
      <c r="Y250" s="188"/>
      <c r="Z250" s="188"/>
      <c r="AA250" s="64"/>
      <c r="AB250" s="64"/>
      <c r="AC250" s="189"/>
      <c r="AD250" s="259"/>
      <c r="AE250" s="259"/>
      <c r="AF250" s="58"/>
      <c r="AG250" s="30"/>
      <c r="AH250" s="58"/>
      <c r="AI250" s="30"/>
      <c r="AJ250" s="134"/>
      <c r="AK250" s="208"/>
      <c r="AL250" s="290"/>
      <c r="AM250" s="88" t="str">
        <f t="shared" si="24"/>
        <v/>
      </c>
      <c r="AN250" s="123" t="str">
        <f t="shared" si="25"/>
        <v/>
      </c>
      <c r="AO250" s="123" t="str">
        <f t="shared" si="26"/>
        <v/>
      </c>
      <c r="AP250" s="123" t="str">
        <f t="shared" si="27"/>
        <v/>
      </c>
      <c r="AQ250" s="89" t="str">
        <f t="shared" si="28"/>
        <v/>
      </c>
      <c r="AR250" s="39"/>
      <c r="AS250" s="234"/>
      <c r="AT250" s="39"/>
    </row>
    <row r="251" spans="2:46" ht="13.5" customHeight="1" x14ac:dyDescent="0.15">
      <c r="B251" s="290"/>
      <c r="C251" s="29" t="s">
        <v>38</v>
      </c>
      <c r="D251" s="187"/>
      <c r="E251" s="58"/>
      <c r="F251" s="188"/>
      <c r="G251" s="188"/>
      <c r="H251" s="188"/>
      <c r="I251" s="64"/>
      <c r="J251" s="64"/>
      <c r="K251" s="189"/>
      <c r="L251" s="259"/>
      <c r="M251" s="259"/>
      <c r="N251" s="58"/>
      <c r="O251" s="30"/>
      <c r="P251" s="58"/>
      <c r="Q251" s="30"/>
      <c r="R251" s="134"/>
      <c r="S251" s="206"/>
      <c r="T251" s="290"/>
      <c r="U251" s="29" t="s">
        <v>38</v>
      </c>
      <c r="V251" s="187"/>
      <c r="W251" s="58"/>
      <c r="X251" s="188"/>
      <c r="Y251" s="188"/>
      <c r="Z251" s="188"/>
      <c r="AA251" s="64"/>
      <c r="AB251" s="64"/>
      <c r="AC251" s="189"/>
      <c r="AD251" s="259"/>
      <c r="AE251" s="259"/>
      <c r="AF251" s="58"/>
      <c r="AG251" s="30"/>
      <c r="AH251" s="58"/>
      <c r="AI251" s="30"/>
      <c r="AJ251" s="134"/>
      <c r="AK251" s="208"/>
      <c r="AL251" s="290"/>
      <c r="AM251" s="88" t="str">
        <f t="shared" si="24"/>
        <v/>
      </c>
      <c r="AN251" s="123" t="str">
        <f t="shared" si="25"/>
        <v/>
      </c>
      <c r="AO251" s="123" t="str">
        <f t="shared" si="26"/>
        <v/>
      </c>
      <c r="AP251" s="123" t="str">
        <f t="shared" si="27"/>
        <v/>
      </c>
      <c r="AQ251" s="89" t="str">
        <f t="shared" si="28"/>
        <v/>
      </c>
      <c r="AR251" s="39"/>
      <c r="AS251" s="234"/>
      <c r="AT251" s="39"/>
    </row>
    <row r="252" spans="2:46" ht="13.5" customHeight="1" thickBot="1" x14ac:dyDescent="0.2">
      <c r="B252" s="291"/>
      <c r="C252" s="29"/>
      <c r="D252" s="187"/>
      <c r="E252" s="58"/>
      <c r="F252" s="190"/>
      <c r="G252" s="190"/>
      <c r="H252" s="190"/>
      <c r="I252" s="58"/>
      <c r="J252" s="58"/>
      <c r="K252" s="189"/>
      <c r="L252" s="259"/>
      <c r="M252" s="259"/>
      <c r="N252" s="58"/>
      <c r="O252" s="30"/>
      <c r="P252" s="58"/>
      <c r="Q252" s="30"/>
      <c r="R252" s="185"/>
      <c r="S252" s="206"/>
      <c r="T252" s="291"/>
      <c r="U252" s="29"/>
      <c r="V252" s="187"/>
      <c r="W252" s="58"/>
      <c r="X252" s="190"/>
      <c r="Y252" s="190"/>
      <c r="Z252" s="190"/>
      <c r="AA252" s="58"/>
      <c r="AB252" s="58"/>
      <c r="AC252" s="189"/>
      <c r="AD252" s="259"/>
      <c r="AE252" s="259"/>
      <c r="AF252" s="58"/>
      <c r="AG252" s="30"/>
      <c r="AH252" s="58"/>
      <c r="AI252" s="30"/>
      <c r="AJ252" s="185"/>
      <c r="AK252" s="208"/>
      <c r="AL252" s="291"/>
      <c r="AM252" s="124" t="str">
        <f t="shared" si="24"/>
        <v/>
      </c>
      <c r="AN252" s="125" t="str">
        <f t="shared" si="25"/>
        <v/>
      </c>
      <c r="AO252" s="125" t="str">
        <f t="shared" si="26"/>
        <v/>
      </c>
      <c r="AP252" s="125" t="str">
        <f t="shared" si="27"/>
        <v/>
      </c>
      <c r="AQ252" s="126" t="str">
        <f t="shared" si="28"/>
        <v/>
      </c>
      <c r="AR252" s="39"/>
      <c r="AS252" s="234"/>
      <c r="AT252" s="39"/>
    </row>
    <row r="253" spans="2:46" ht="13.5" customHeight="1" x14ac:dyDescent="0.15">
      <c r="B253" s="289" t="s">
        <v>116</v>
      </c>
      <c r="C253" s="27" t="s">
        <v>34</v>
      </c>
      <c r="D253" s="41"/>
      <c r="E253" s="57"/>
      <c r="F253" s="98"/>
      <c r="G253" s="98"/>
      <c r="H253" s="98"/>
      <c r="I253" s="62"/>
      <c r="J253" s="62"/>
      <c r="K253" s="63"/>
      <c r="L253" s="258"/>
      <c r="M253" s="258"/>
      <c r="N253" s="57"/>
      <c r="O253" s="28"/>
      <c r="P253" s="57"/>
      <c r="Q253" s="28"/>
      <c r="R253" s="133"/>
      <c r="S253" s="206"/>
      <c r="T253" s="289" t="s">
        <v>116</v>
      </c>
      <c r="U253" s="27" t="s">
        <v>34</v>
      </c>
      <c r="V253" s="41"/>
      <c r="W253" s="57"/>
      <c r="X253" s="98"/>
      <c r="Y253" s="98"/>
      <c r="Z253" s="98"/>
      <c r="AA253" s="62"/>
      <c r="AB253" s="62"/>
      <c r="AC253" s="63"/>
      <c r="AD253" s="258"/>
      <c r="AE253" s="258"/>
      <c r="AF253" s="57"/>
      <c r="AG253" s="28"/>
      <c r="AH253" s="57"/>
      <c r="AI253" s="28"/>
      <c r="AJ253" s="133"/>
      <c r="AK253" s="208"/>
      <c r="AL253" s="289" t="s">
        <v>116</v>
      </c>
      <c r="AM253" s="121" t="str">
        <f t="shared" si="24"/>
        <v/>
      </c>
      <c r="AN253" s="97" t="str">
        <f t="shared" si="25"/>
        <v/>
      </c>
      <c r="AO253" s="97" t="str">
        <f t="shared" si="26"/>
        <v/>
      </c>
      <c r="AP253" s="97" t="str">
        <f t="shared" si="27"/>
        <v/>
      </c>
      <c r="AQ253" s="122" t="str">
        <f t="shared" si="28"/>
        <v/>
      </c>
      <c r="AR253" s="39"/>
      <c r="AS253" s="234"/>
      <c r="AT253" s="39"/>
    </row>
    <row r="254" spans="2:46" ht="13.5" customHeight="1" x14ac:dyDescent="0.15">
      <c r="B254" s="290"/>
      <c r="C254" s="29" t="s">
        <v>35</v>
      </c>
      <c r="D254" s="187"/>
      <c r="E254" s="58"/>
      <c r="F254" s="188"/>
      <c r="G254" s="188"/>
      <c r="H254" s="188"/>
      <c r="I254" s="64"/>
      <c r="J254" s="64"/>
      <c r="K254" s="189"/>
      <c r="L254" s="259"/>
      <c r="M254" s="259"/>
      <c r="N254" s="58"/>
      <c r="O254" s="30"/>
      <c r="P254" s="58"/>
      <c r="Q254" s="30"/>
      <c r="R254" s="134"/>
      <c r="S254" s="206"/>
      <c r="T254" s="290"/>
      <c r="U254" s="29" t="s">
        <v>35</v>
      </c>
      <c r="V254" s="187"/>
      <c r="W254" s="58"/>
      <c r="X254" s="188"/>
      <c r="Y254" s="188"/>
      <c r="Z254" s="188"/>
      <c r="AA254" s="64"/>
      <c r="AB254" s="64"/>
      <c r="AC254" s="189"/>
      <c r="AD254" s="259"/>
      <c r="AE254" s="259"/>
      <c r="AF254" s="58"/>
      <c r="AG254" s="30"/>
      <c r="AH254" s="58"/>
      <c r="AI254" s="30"/>
      <c r="AJ254" s="134"/>
      <c r="AK254" s="208"/>
      <c r="AL254" s="290"/>
      <c r="AM254" s="88" t="str">
        <f t="shared" si="24"/>
        <v/>
      </c>
      <c r="AN254" s="123" t="str">
        <f t="shared" si="25"/>
        <v/>
      </c>
      <c r="AO254" s="123" t="str">
        <f t="shared" si="26"/>
        <v/>
      </c>
      <c r="AP254" s="123" t="str">
        <f t="shared" si="27"/>
        <v/>
      </c>
      <c r="AQ254" s="89" t="str">
        <f t="shared" si="28"/>
        <v/>
      </c>
      <c r="AR254" s="39"/>
      <c r="AS254" s="234"/>
      <c r="AT254" s="39"/>
    </row>
    <row r="255" spans="2:46" ht="13.5" customHeight="1" x14ac:dyDescent="0.15">
      <c r="B255" s="290"/>
      <c r="C255" s="29" t="s">
        <v>36</v>
      </c>
      <c r="D255" s="187"/>
      <c r="E255" s="58"/>
      <c r="F255" s="188"/>
      <c r="G255" s="188"/>
      <c r="H255" s="188"/>
      <c r="I255" s="64"/>
      <c r="J255" s="64"/>
      <c r="K255" s="189"/>
      <c r="L255" s="259"/>
      <c r="M255" s="259"/>
      <c r="N255" s="58"/>
      <c r="O255" s="30"/>
      <c r="P255" s="58"/>
      <c r="Q255" s="30"/>
      <c r="R255" s="134"/>
      <c r="S255" s="206"/>
      <c r="T255" s="290"/>
      <c r="U255" s="29" t="s">
        <v>36</v>
      </c>
      <c r="V255" s="187"/>
      <c r="W255" s="58"/>
      <c r="X255" s="188"/>
      <c r="Y255" s="188"/>
      <c r="Z255" s="188"/>
      <c r="AA255" s="64"/>
      <c r="AB255" s="64"/>
      <c r="AC255" s="189"/>
      <c r="AD255" s="259"/>
      <c r="AE255" s="259"/>
      <c r="AF255" s="58"/>
      <c r="AG255" s="30"/>
      <c r="AH255" s="58"/>
      <c r="AI255" s="30"/>
      <c r="AJ255" s="134"/>
      <c r="AK255" s="208"/>
      <c r="AL255" s="290"/>
      <c r="AM255" s="88" t="str">
        <f t="shared" si="24"/>
        <v/>
      </c>
      <c r="AN255" s="123" t="str">
        <f t="shared" si="25"/>
        <v/>
      </c>
      <c r="AO255" s="123" t="str">
        <f t="shared" si="26"/>
        <v/>
      </c>
      <c r="AP255" s="123" t="str">
        <f t="shared" si="27"/>
        <v/>
      </c>
      <c r="AQ255" s="89" t="str">
        <f t="shared" si="28"/>
        <v/>
      </c>
      <c r="AR255" s="39"/>
      <c r="AS255" s="234"/>
      <c r="AT255" s="39"/>
    </row>
    <row r="256" spans="2:46" ht="13.5" customHeight="1" x14ac:dyDescent="0.15">
      <c r="B256" s="290"/>
      <c r="C256" s="29" t="s">
        <v>38</v>
      </c>
      <c r="D256" s="187"/>
      <c r="E256" s="58"/>
      <c r="F256" s="188"/>
      <c r="G256" s="188"/>
      <c r="H256" s="188"/>
      <c r="I256" s="64"/>
      <c r="J256" s="64"/>
      <c r="K256" s="189"/>
      <c r="L256" s="259"/>
      <c r="M256" s="259"/>
      <c r="N256" s="58"/>
      <c r="O256" s="30"/>
      <c r="P256" s="58"/>
      <c r="Q256" s="30"/>
      <c r="R256" s="134"/>
      <c r="S256" s="206"/>
      <c r="T256" s="290"/>
      <c r="U256" s="29" t="s">
        <v>38</v>
      </c>
      <c r="V256" s="187"/>
      <c r="W256" s="58"/>
      <c r="X256" s="188"/>
      <c r="Y256" s="188"/>
      <c r="Z256" s="188"/>
      <c r="AA256" s="64"/>
      <c r="AB256" s="64"/>
      <c r="AC256" s="189"/>
      <c r="AD256" s="259"/>
      <c r="AE256" s="259"/>
      <c r="AF256" s="58"/>
      <c r="AG256" s="30"/>
      <c r="AH256" s="58"/>
      <c r="AI256" s="30"/>
      <c r="AJ256" s="134"/>
      <c r="AK256" s="208"/>
      <c r="AL256" s="290"/>
      <c r="AM256" s="88" t="str">
        <f t="shared" si="24"/>
        <v/>
      </c>
      <c r="AN256" s="123" t="str">
        <f t="shared" si="25"/>
        <v/>
      </c>
      <c r="AO256" s="123" t="str">
        <f t="shared" si="26"/>
        <v/>
      </c>
      <c r="AP256" s="123" t="str">
        <f t="shared" si="27"/>
        <v/>
      </c>
      <c r="AQ256" s="89" t="str">
        <f t="shared" si="28"/>
        <v/>
      </c>
      <c r="AR256" s="39"/>
      <c r="AS256" s="234"/>
      <c r="AT256" s="39"/>
    </row>
    <row r="257" spans="2:46" ht="13.5" customHeight="1" thickBot="1" x14ac:dyDescent="0.2">
      <c r="B257" s="291"/>
      <c r="C257" s="29"/>
      <c r="D257" s="187"/>
      <c r="E257" s="58"/>
      <c r="F257" s="190"/>
      <c r="G257" s="190"/>
      <c r="H257" s="190"/>
      <c r="I257" s="58"/>
      <c r="J257" s="58"/>
      <c r="K257" s="189"/>
      <c r="L257" s="259"/>
      <c r="M257" s="259"/>
      <c r="N257" s="58"/>
      <c r="O257" s="30"/>
      <c r="P257" s="58"/>
      <c r="Q257" s="30"/>
      <c r="R257" s="185"/>
      <c r="S257" s="206"/>
      <c r="T257" s="291"/>
      <c r="U257" s="29"/>
      <c r="V257" s="187"/>
      <c r="W257" s="58"/>
      <c r="X257" s="190"/>
      <c r="Y257" s="190"/>
      <c r="Z257" s="190"/>
      <c r="AA257" s="58"/>
      <c r="AB257" s="58"/>
      <c r="AC257" s="189"/>
      <c r="AD257" s="259"/>
      <c r="AE257" s="259"/>
      <c r="AF257" s="58"/>
      <c r="AG257" s="30"/>
      <c r="AH257" s="58"/>
      <c r="AI257" s="30"/>
      <c r="AJ257" s="185"/>
      <c r="AK257" s="208"/>
      <c r="AL257" s="291"/>
      <c r="AM257" s="124" t="str">
        <f t="shared" si="24"/>
        <v/>
      </c>
      <c r="AN257" s="125" t="str">
        <f t="shared" si="25"/>
        <v/>
      </c>
      <c r="AO257" s="125" t="str">
        <f t="shared" si="26"/>
        <v/>
      </c>
      <c r="AP257" s="125" t="str">
        <f t="shared" si="27"/>
        <v/>
      </c>
      <c r="AQ257" s="126" t="str">
        <f t="shared" si="28"/>
        <v/>
      </c>
      <c r="AR257" s="39"/>
      <c r="AS257" s="234"/>
      <c r="AT257" s="39"/>
    </row>
    <row r="258" spans="2:46" ht="13.5" customHeight="1" x14ac:dyDescent="0.15">
      <c r="B258" s="289" t="s">
        <v>117</v>
      </c>
      <c r="C258" s="27" t="s">
        <v>34</v>
      </c>
      <c r="D258" s="41"/>
      <c r="E258" s="57"/>
      <c r="F258" s="98"/>
      <c r="G258" s="98"/>
      <c r="H258" s="98"/>
      <c r="I258" s="62"/>
      <c r="J258" s="62"/>
      <c r="K258" s="63"/>
      <c r="L258" s="258"/>
      <c r="M258" s="258"/>
      <c r="N258" s="57"/>
      <c r="O258" s="28"/>
      <c r="P258" s="57"/>
      <c r="Q258" s="28"/>
      <c r="R258" s="133"/>
      <c r="S258" s="206"/>
      <c r="T258" s="289" t="s">
        <v>117</v>
      </c>
      <c r="U258" s="27" t="s">
        <v>34</v>
      </c>
      <c r="V258" s="41"/>
      <c r="W258" s="57"/>
      <c r="X258" s="98"/>
      <c r="Y258" s="98"/>
      <c r="Z258" s="98"/>
      <c r="AA258" s="62"/>
      <c r="AB258" s="62"/>
      <c r="AC258" s="63"/>
      <c r="AD258" s="258"/>
      <c r="AE258" s="258"/>
      <c r="AF258" s="57"/>
      <c r="AG258" s="28"/>
      <c r="AH258" s="57"/>
      <c r="AI258" s="28"/>
      <c r="AJ258" s="133"/>
      <c r="AK258" s="208"/>
      <c r="AL258" s="289" t="s">
        <v>117</v>
      </c>
      <c r="AM258" s="121" t="str">
        <f t="shared" si="24"/>
        <v/>
      </c>
      <c r="AN258" s="97" t="str">
        <f t="shared" si="25"/>
        <v/>
      </c>
      <c r="AO258" s="97" t="str">
        <f t="shared" si="26"/>
        <v/>
      </c>
      <c r="AP258" s="97" t="str">
        <f t="shared" si="27"/>
        <v/>
      </c>
      <c r="AQ258" s="122" t="str">
        <f t="shared" si="28"/>
        <v/>
      </c>
      <c r="AR258" s="39"/>
      <c r="AS258" s="234"/>
      <c r="AT258" s="39"/>
    </row>
    <row r="259" spans="2:46" ht="13.5" customHeight="1" x14ac:dyDescent="0.15">
      <c r="B259" s="290"/>
      <c r="C259" s="29" t="s">
        <v>35</v>
      </c>
      <c r="D259" s="187"/>
      <c r="E259" s="58"/>
      <c r="F259" s="188"/>
      <c r="G259" s="188"/>
      <c r="H259" s="188"/>
      <c r="I259" s="64"/>
      <c r="J259" s="64"/>
      <c r="K259" s="189"/>
      <c r="L259" s="259"/>
      <c r="M259" s="259"/>
      <c r="N259" s="58"/>
      <c r="O259" s="30"/>
      <c r="P259" s="58"/>
      <c r="Q259" s="30"/>
      <c r="R259" s="134"/>
      <c r="S259" s="206"/>
      <c r="T259" s="290"/>
      <c r="U259" s="29" t="s">
        <v>35</v>
      </c>
      <c r="V259" s="187"/>
      <c r="W259" s="58"/>
      <c r="X259" s="188"/>
      <c r="Y259" s="188"/>
      <c r="Z259" s="188"/>
      <c r="AA259" s="64"/>
      <c r="AB259" s="64"/>
      <c r="AC259" s="189"/>
      <c r="AD259" s="259"/>
      <c r="AE259" s="259"/>
      <c r="AF259" s="58"/>
      <c r="AG259" s="30"/>
      <c r="AH259" s="58"/>
      <c r="AI259" s="30"/>
      <c r="AJ259" s="134"/>
      <c r="AK259" s="208"/>
      <c r="AL259" s="290"/>
      <c r="AM259" s="88" t="str">
        <f t="shared" si="24"/>
        <v/>
      </c>
      <c r="AN259" s="123" t="str">
        <f t="shared" si="25"/>
        <v/>
      </c>
      <c r="AO259" s="123" t="str">
        <f t="shared" si="26"/>
        <v/>
      </c>
      <c r="AP259" s="123" t="str">
        <f t="shared" si="27"/>
        <v/>
      </c>
      <c r="AQ259" s="89" t="str">
        <f t="shared" si="28"/>
        <v/>
      </c>
      <c r="AR259" s="39"/>
      <c r="AS259" s="234"/>
      <c r="AT259" s="39"/>
    </row>
    <row r="260" spans="2:46" ht="13.5" customHeight="1" x14ac:dyDescent="0.15">
      <c r="B260" s="290"/>
      <c r="C260" s="29" t="s">
        <v>36</v>
      </c>
      <c r="D260" s="187"/>
      <c r="E260" s="58"/>
      <c r="F260" s="188"/>
      <c r="G260" s="188"/>
      <c r="H260" s="188"/>
      <c r="I260" s="64"/>
      <c r="J260" s="64"/>
      <c r="K260" s="189"/>
      <c r="L260" s="259"/>
      <c r="M260" s="259"/>
      <c r="N260" s="58"/>
      <c r="O260" s="30"/>
      <c r="P260" s="58"/>
      <c r="Q260" s="30"/>
      <c r="R260" s="134"/>
      <c r="S260" s="206"/>
      <c r="T260" s="290"/>
      <c r="U260" s="29" t="s">
        <v>36</v>
      </c>
      <c r="V260" s="187"/>
      <c r="W260" s="58"/>
      <c r="X260" s="188"/>
      <c r="Y260" s="188"/>
      <c r="Z260" s="188"/>
      <c r="AA260" s="64"/>
      <c r="AB260" s="64"/>
      <c r="AC260" s="189"/>
      <c r="AD260" s="259"/>
      <c r="AE260" s="259"/>
      <c r="AF260" s="58"/>
      <c r="AG260" s="30"/>
      <c r="AH260" s="58"/>
      <c r="AI260" s="30"/>
      <c r="AJ260" s="134"/>
      <c r="AK260" s="208"/>
      <c r="AL260" s="290"/>
      <c r="AM260" s="88" t="str">
        <f t="shared" si="24"/>
        <v/>
      </c>
      <c r="AN260" s="123" t="str">
        <f t="shared" si="25"/>
        <v/>
      </c>
      <c r="AO260" s="123" t="str">
        <f t="shared" si="26"/>
        <v/>
      </c>
      <c r="AP260" s="123" t="str">
        <f t="shared" si="27"/>
        <v/>
      </c>
      <c r="AQ260" s="89" t="str">
        <f t="shared" si="28"/>
        <v/>
      </c>
      <c r="AR260" s="39"/>
      <c r="AS260" s="234"/>
      <c r="AT260" s="39"/>
    </row>
    <row r="261" spans="2:46" ht="13.5" customHeight="1" x14ac:dyDescent="0.15">
      <c r="B261" s="290"/>
      <c r="C261" s="29" t="s">
        <v>38</v>
      </c>
      <c r="D261" s="187"/>
      <c r="E261" s="58"/>
      <c r="F261" s="188"/>
      <c r="G261" s="188"/>
      <c r="H261" s="188"/>
      <c r="I261" s="64"/>
      <c r="J261" s="64"/>
      <c r="K261" s="189"/>
      <c r="L261" s="259"/>
      <c r="M261" s="259"/>
      <c r="N261" s="58"/>
      <c r="O261" s="30"/>
      <c r="P261" s="58"/>
      <c r="Q261" s="30"/>
      <c r="R261" s="134"/>
      <c r="S261" s="206"/>
      <c r="T261" s="290"/>
      <c r="U261" s="29" t="s">
        <v>38</v>
      </c>
      <c r="V261" s="187"/>
      <c r="W261" s="58"/>
      <c r="X261" s="188"/>
      <c r="Y261" s="188"/>
      <c r="Z261" s="188"/>
      <c r="AA261" s="64"/>
      <c r="AB261" s="64"/>
      <c r="AC261" s="189"/>
      <c r="AD261" s="259"/>
      <c r="AE261" s="259"/>
      <c r="AF261" s="58"/>
      <c r="AG261" s="30"/>
      <c r="AH261" s="58"/>
      <c r="AI261" s="30"/>
      <c r="AJ261" s="134"/>
      <c r="AK261" s="208"/>
      <c r="AL261" s="290"/>
      <c r="AM261" s="88" t="str">
        <f t="shared" si="24"/>
        <v/>
      </c>
      <c r="AN261" s="123" t="str">
        <f t="shared" si="25"/>
        <v/>
      </c>
      <c r="AO261" s="123" t="str">
        <f t="shared" si="26"/>
        <v/>
      </c>
      <c r="AP261" s="123" t="str">
        <f t="shared" si="27"/>
        <v/>
      </c>
      <c r="AQ261" s="89" t="str">
        <f t="shared" si="28"/>
        <v/>
      </c>
      <c r="AR261" s="39"/>
      <c r="AS261" s="234"/>
      <c r="AT261" s="39"/>
    </row>
    <row r="262" spans="2:46" ht="13.5" customHeight="1" thickBot="1" x14ac:dyDescent="0.2">
      <c r="B262" s="291"/>
      <c r="C262" s="29"/>
      <c r="D262" s="187"/>
      <c r="E262" s="58"/>
      <c r="F262" s="190"/>
      <c r="G262" s="190"/>
      <c r="H262" s="190"/>
      <c r="I262" s="58"/>
      <c r="J262" s="58"/>
      <c r="K262" s="189"/>
      <c r="L262" s="259"/>
      <c r="M262" s="259"/>
      <c r="N262" s="58"/>
      <c r="O262" s="30"/>
      <c r="P262" s="58"/>
      <c r="Q262" s="30"/>
      <c r="R262" s="185"/>
      <c r="S262" s="206"/>
      <c r="T262" s="291"/>
      <c r="U262" s="29"/>
      <c r="V262" s="187"/>
      <c r="W262" s="58"/>
      <c r="X262" s="190"/>
      <c r="Y262" s="190"/>
      <c r="Z262" s="190"/>
      <c r="AA262" s="58"/>
      <c r="AB262" s="58"/>
      <c r="AC262" s="189"/>
      <c r="AD262" s="259"/>
      <c r="AE262" s="259"/>
      <c r="AF262" s="58"/>
      <c r="AG262" s="30"/>
      <c r="AH262" s="58"/>
      <c r="AI262" s="30"/>
      <c r="AJ262" s="185"/>
      <c r="AK262" s="208"/>
      <c r="AL262" s="291"/>
      <c r="AM262" s="124" t="str">
        <f t="shared" si="24"/>
        <v/>
      </c>
      <c r="AN262" s="125" t="str">
        <f t="shared" si="25"/>
        <v/>
      </c>
      <c r="AO262" s="125" t="str">
        <f t="shared" si="26"/>
        <v/>
      </c>
      <c r="AP262" s="125" t="str">
        <f t="shared" si="27"/>
        <v/>
      </c>
      <c r="AQ262" s="126" t="str">
        <f t="shared" si="28"/>
        <v/>
      </c>
      <c r="AR262" s="39"/>
      <c r="AS262" s="234"/>
      <c r="AT262" s="39"/>
    </row>
    <row r="263" spans="2:46" ht="13.5" customHeight="1" x14ac:dyDescent="0.15">
      <c r="B263" s="289" t="s">
        <v>118</v>
      </c>
      <c r="C263" s="27" t="s">
        <v>34</v>
      </c>
      <c r="D263" s="41"/>
      <c r="E263" s="57"/>
      <c r="F263" s="98"/>
      <c r="G263" s="98"/>
      <c r="H263" s="98"/>
      <c r="I263" s="62"/>
      <c r="J263" s="62"/>
      <c r="K263" s="63"/>
      <c r="L263" s="258"/>
      <c r="M263" s="258"/>
      <c r="N263" s="57"/>
      <c r="O263" s="28"/>
      <c r="P263" s="57"/>
      <c r="Q263" s="28"/>
      <c r="R263" s="133"/>
      <c r="S263" s="206"/>
      <c r="T263" s="289" t="s">
        <v>118</v>
      </c>
      <c r="U263" s="27" t="s">
        <v>34</v>
      </c>
      <c r="V263" s="41"/>
      <c r="W263" s="57"/>
      <c r="X263" s="98"/>
      <c r="Y263" s="98"/>
      <c r="Z263" s="98"/>
      <c r="AA263" s="62"/>
      <c r="AB263" s="62"/>
      <c r="AC263" s="63"/>
      <c r="AD263" s="258"/>
      <c r="AE263" s="258"/>
      <c r="AF263" s="57"/>
      <c r="AG263" s="28"/>
      <c r="AH263" s="57"/>
      <c r="AI263" s="28"/>
      <c r="AJ263" s="133"/>
      <c r="AK263" s="208"/>
      <c r="AL263" s="289" t="s">
        <v>118</v>
      </c>
      <c r="AM263" s="121" t="str">
        <f t="shared" si="24"/>
        <v/>
      </c>
      <c r="AN263" s="97" t="str">
        <f t="shared" si="25"/>
        <v/>
      </c>
      <c r="AO263" s="97" t="str">
        <f t="shared" si="26"/>
        <v/>
      </c>
      <c r="AP263" s="97" t="str">
        <f t="shared" si="27"/>
        <v/>
      </c>
      <c r="AQ263" s="122" t="str">
        <f t="shared" si="28"/>
        <v/>
      </c>
      <c r="AR263" s="39"/>
      <c r="AS263" s="234"/>
      <c r="AT263" s="39"/>
    </row>
    <row r="264" spans="2:46" ht="13.5" customHeight="1" x14ac:dyDescent="0.15">
      <c r="B264" s="290"/>
      <c r="C264" s="29" t="s">
        <v>35</v>
      </c>
      <c r="D264" s="187"/>
      <c r="E264" s="58"/>
      <c r="F264" s="188"/>
      <c r="G264" s="188"/>
      <c r="H264" s="188"/>
      <c r="I264" s="64"/>
      <c r="J264" s="64"/>
      <c r="K264" s="189"/>
      <c r="L264" s="259"/>
      <c r="M264" s="259"/>
      <c r="N264" s="58"/>
      <c r="O264" s="30"/>
      <c r="P264" s="58"/>
      <c r="Q264" s="30"/>
      <c r="R264" s="134"/>
      <c r="S264" s="206"/>
      <c r="T264" s="290"/>
      <c r="U264" s="29" t="s">
        <v>35</v>
      </c>
      <c r="V264" s="187"/>
      <c r="W264" s="58"/>
      <c r="X264" s="188"/>
      <c r="Y264" s="188"/>
      <c r="Z264" s="188"/>
      <c r="AA264" s="64"/>
      <c r="AB264" s="64"/>
      <c r="AC264" s="189"/>
      <c r="AD264" s="259"/>
      <c r="AE264" s="259"/>
      <c r="AF264" s="58"/>
      <c r="AG264" s="30"/>
      <c r="AH264" s="58"/>
      <c r="AI264" s="30"/>
      <c r="AJ264" s="134"/>
      <c r="AK264" s="208"/>
      <c r="AL264" s="290"/>
      <c r="AM264" s="88" t="str">
        <f t="shared" si="24"/>
        <v/>
      </c>
      <c r="AN264" s="123" t="str">
        <f t="shared" si="25"/>
        <v/>
      </c>
      <c r="AO264" s="123" t="str">
        <f t="shared" si="26"/>
        <v/>
      </c>
      <c r="AP264" s="123" t="str">
        <f t="shared" si="27"/>
        <v/>
      </c>
      <c r="AQ264" s="89" t="str">
        <f t="shared" si="28"/>
        <v/>
      </c>
      <c r="AR264" s="39"/>
      <c r="AS264" s="234"/>
      <c r="AT264" s="39"/>
    </row>
    <row r="265" spans="2:46" ht="13.5" customHeight="1" x14ac:dyDescent="0.15">
      <c r="B265" s="290"/>
      <c r="C265" s="29" t="s">
        <v>36</v>
      </c>
      <c r="D265" s="187"/>
      <c r="E265" s="58"/>
      <c r="F265" s="188"/>
      <c r="G265" s="188"/>
      <c r="H265" s="188"/>
      <c r="I265" s="64"/>
      <c r="J265" s="64"/>
      <c r="K265" s="189"/>
      <c r="L265" s="259"/>
      <c r="M265" s="259"/>
      <c r="N265" s="58"/>
      <c r="O265" s="30"/>
      <c r="P265" s="58"/>
      <c r="Q265" s="30"/>
      <c r="R265" s="134"/>
      <c r="S265" s="206"/>
      <c r="T265" s="290"/>
      <c r="U265" s="29" t="s">
        <v>36</v>
      </c>
      <c r="V265" s="187"/>
      <c r="W265" s="58"/>
      <c r="X265" s="188"/>
      <c r="Y265" s="188"/>
      <c r="Z265" s="188"/>
      <c r="AA265" s="64"/>
      <c r="AB265" s="64"/>
      <c r="AC265" s="189"/>
      <c r="AD265" s="259"/>
      <c r="AE265" s="259"/>
      <c r="AF265" s="58"/>
      <c r="AG265" s="30"/>
      <c r="AH265" s="58"/>
      <c r="AI265" s="30"/>
      <c r="AJ265" s="134"/>
      <c r="AK265" s="208"/>
      <c r="AL265" s="290"/>
      <c r="AM265" s="88" t="str">
        <f t="shared" si="24"/>
        <v/>
      </c>
      <c r="AN265" s="123" t="str">
        <f t="shared" si="25"/>
        <v/>
      </c>
      <c r="AO265" s="123" t="str">
        <f t="shared" si="26"/>
        <v/>
      </c>
      <c r="AP265" s="123" t="str">
        <f t="shared" si="27"/>
        <v/>
      </c>
      <c r="AQ265" s="89" t="str">
        <f t="shared" si="28"/>
        <v/>
      </c>
      <c r="AR265" s="39"/>
      <c r="AS265" s="234"/>
      <c r="AT265" s="39"/>
    </row>
    <row r="266" spans="2:46" ht="13.5" customHeight="1" x14ac:dyDescent="0.15">
      <c r="B266" s="290"/>
      <c r="C266" s="29" t="s">
        <v>38</v>
      </c>
      <c r="D266" s="187"/>
      <c r="E266" s="58"/>
      <c r="F266" s="188"/>
      <c r="G266" s="188"/>
      <c r="H266" s="188"/>
      <c r="I266" s="64"/>
      <c r="J266" s="64"/>
      <c r="K266" s="189"/>
      <c r="L266" s="259"/>
      <c r="M266" s="259"/>
      <c r="N266" s="58"/>
      <c r="O266" s="30"/>
      <c r="P266" s="58"/>
      <c r="Q266" s="30"/>
      <c r="R266" s="134"/>
      <c r="S266" s="206"/>
      <c r="T266" s="290"/>
      <c r="U266" s="29" t="s">
        <v>38</v>
      </c>
      <c r="V266" s="187"/>
      <c r="W266" s="58"/>
      <c r="X266" s="188"/>
      <c r="Y266" s="188"/>
      <c r="Z266" s="188"/>
      <c r="AA266" s="64"/>
      <c r="AB266" s="64"/>
      <c r="AC266" s="189"/>
      <c r="AD266" s="259"/>
      <c r="AE266" s="259"/>
      <c r="AF266" s="58"/>
      <c r="AG266" s="30"/>
      <c r="AH266" s="58"/>
      <c r="AI266" s="30"/>
      <c r="AJ266" s="134"/>
      <c r="AK266" s="208"/>
      <c r="AL266" s="290"/>
      <c r="AM266" s="88" t="str">
        <f t="shared" si="24"/>
        <v/>
      </c>
      <c r="AN266" s="123" t="str">
        <f t="shared" si="25"/>
        <v/>
      </c>
      <c r="AO266" s="123" t="str">
        <f t="shared" si="26"/>
        <v/>
      </c>
      <c r="AP266" s="123" t="str">
        <f t="shared" si="27"/>
        <v/>
      </c>
      <c r="AQ266" s="89" t="str">
        <f t="shared" si="28"/>
        <v/>
      </c>
      <c r="AR266" s="39"/>
      <c r="AS266" s="234"/>
      <c r="AT266" s="39"/>
    </row>
    <row r="267" spans="2:46" ht="13.5" customHeight="1" thickBot="1" x14ac:dyDescent="0.2">
      <c r="B267" s="291"/>
      <c r="C267" s="29"/>
      <c r="D267" s="187"/>
      <c r="E267" s="58"/>
      <c r="F267" s="190"/>
      <c r="G267" s="190"/>
      <c r="H267" s="190"/>
      <c r="I267" s="58"/>
      <c r="J267" s="58"/>
      <c r="K267" s="189"/>
      <c r="L267" s="259"/>
      <c r="M267" s="259"/>
      <c r="N267" s="58"/>
      <c r="O267" s="30"/>
      <c r="P267" s="58"/>
      <c r="Q267" s="30"/>
      <c r="R267" s="185"/>
      <c r="S267" s="206"/>
      <c r="T267" s="291"/>
      <c r="U267" s="29"/>
      <c r="V267" s="187"/>
      <c r="W267" s="58"/>
      <c r="X267" s="190"/>
      <c r="Y267" s="190"/>
      <c r="Z267" s="190"/>
      <c r="AA267" s="58"/>
      <c r="AB267" s="58"/>
      <c r="AC267" s="189"/>
      <c r="AD267" s="259"/>
      <c r="AE267" s="259"/>
      <c r="AF267" s="58"/>
      <c r="AG267" s="30"/>
      <c r="AH267" s="58"/>
      <c r="AI267" s="30"/>
      <c r="AJ267" s="185"/>
      <c r="AK267" s="208"/>
      <c r="AL267" s="291"/>
      <c r="AM267" s="124" t="str">
        <f t="shared" si="24"/>
        <v/>
      </c>
      <c r="AN267" s="125" t="str">
        <f t="shared" si="25"/>
        <v/>
      </c>
      <c r="AO267" s="125" t="str">
        <f t="shared" si="26"/>
        <v/>
      </c>
      <c r="AP267" s="125" t="str">
        <f t="shared" si="27"/>
        <v/>
      </c>
      <c r="AQ267" s="126" t="str">
        <f t="shared" si="28"/>
        <v/>
      </c>
      <c r="AR267" s="39"/>
      <c r="AS267" s="234"/>
      <c r="AT267" s="39"/>
    </row>
    <row r="268" spans="2:46" ht="13.5" customHeight="1" x14ac:dyDescent="0.15">
      <c r="B268" s="289" t="s">
        <v>119</v>
      </c>
      <c r="C268" s="27" t="s">
        <v>34</v>
      </c>
      <c r="D268" s="41"/>
      <c r="E268" s="57"/>
      <c r="F268" s="98"/>
      <c r="G268" s="98"/>
      <c r="H268" s="98"/>
      <c r="I268" s="62"/>
      <c r="J268" s="62"/>
      <c r="K268" s="63"/>
      <c r="L268" s="258"/>
      <c r="M268" s="258"/>
      <c r="N268" s="57"/>
      <c r="O268" s="28"/>
      <c r="P268" s="57"/>
      <c r="Q268" s="28"/>
      <c r="R268" s="133"/>
      <c r="S268" s="206"/>
      <c r="T268" s="289" t="s">
        <v>119</v>
      </c>
      <c r="U268" s="27" t="s">
        <v>34</v>
      </c>
      <c r="V268" s="41"/>
      <c r="W268" s="57"/>
      <c r="X268" s="98"/>
      <c r="Y268" s="98"/>
      <c r="Z268" s="98"/>
      <c r="AA268" s="62"/>
      <c r="AB268" s="62"/>
      <c r="AC268" s="63"/>
      <c r="AD268" s="258"/>
      <c r="AE268" s="258"/>
      <c r="AF268" s="57"/>
      <c r="AG268" s="28"/>
      <c r="AH268" s="57"/>
      <c r="AI268" s="28"/>
      <c r="AJ268" s="133"/>
      <c r="AK268" s="208"/>
      <c r="AL268" s="289" t="s">
        <v>119</v>
      </c>
      <c r="AM268" s="121" t="str">
        <f t="shared" si="24"/>
        <v/>
      </c>
      <c r="AN268" s="97" t="str">
        <f t="shared" si="25"/>
        <v/>
      </c>
      <c r="AO268" s="97" t="str">
        <f t="shared" si="26"/>
        <v/>
      </c>
      <c r="AP268" s="97" t="str">
        <f t="shared" si="27"/>
        <v/>
      </c>
      <c r="AQ268" s="122" t="str">
        <f t="shared" si="28"/>
        <v/>
      </c>
      <c r="AR268" s="39"/>
      <c r="AS268" s="234"/>
      <c r="AT268" s="39"/>
    </row>
    <row r="269" spans="2:46" ht="13.5" customHeight="1" x14ac:dyDescent="0.15">
      <c r="B269" s="290"/>
      <c r="C269" s="29" t="s">
        <v>35</v>
      </c>
      <c r="D269" s="187"/>
      <c r="E269" s="58"/>
      <c r="F269" s="188"/>
      <c r="G269" s="188"/>
      <c r="H269" s="188"/>
      <c r="I269" s="64"/>
      <c r="J269" s="64"/>
      <c r="K269" s="189"/>
      <c r="L269" s="259"/>
      <c r="M269" s="259"/>
      <c r="N269" s="58"/>
      <c r="O269" s="30"/>
      <c r="P269" s="58"/>
      <c r="Q269" s="30"/>
      <c r="R269" s="134"/>
      <c r="S269" s="206"/>
      <c r="T269" s="290"/>
      <c r="U269" s="29" t="s">
        <v>35</v>
      </c>
      <c r="V269" s="187"/>
      <c r="W269" s="58"/>
      <c r="X269" s="188"/>
      <c r="Y269" s="188"/>
      <c r="Z269" s="188"/>
      <c r="AA269" s="64"/>
      <c r="AB269" s="64"/>
      <c r="AC269" s="189"/>
      <c r="AD269" s="259"/>
      <c r="AE269" s="259"/>
      <c r="AF269" s="58"/>
      <c r="AG269" s="30"/>
      <c r="AH269" s="58"/>
      <c r="AI269" s="30"/>
      <c r="AJ269" s="134"/>
      <c r="AK269" s="208"/>
      <c r="AL269" s="290"/>
      <c r="AM269" s="88" t="str">
        <f t="shared" si="24"/>
        <v/>
      </c>
      <c r="AN269" s="123" t="str">
        <f t="shared" si="25"/>
        <v/>
      </c>
      <c r="AO269" s="123" t="str">
        <f t="shared" si="26"/>
        <v/>
      </c>
      <c r="AP269" s="123" t="str">
        <f t="shared" si="27"/>
        <v/>
      </c>
      <c r="AQ269" s="89" t="str">
        <f t="shared" si="28"/>
        <v/>
      </c>
      <c r="AR269" s="39"/>
      <c r="AS269" s="234"/>
      <c r="AT269" s="39"/>
    </row>
    <row r="270" spans="2:46" ht="13.5" customHeight="1" x14ac:dyDescent="0.15">
      <c r="B270" s="290"/>
      <c r="C270" s="29" t="s">
        <v>36</v>
      </c>
      <c r="D270" s="187"/>
      <c r="E270" s="58"/>
      <c r="F270" s="188"/>
      <c r="G270" s="188"/>
      <c r="H270" s="188"/>
      <c r="I270" s="64"/>
      <c r="J270" s="64"/>
      <c r="K270" s="189"/>
      <c r="L270" s="259"/>
      <c r="M270" s="259"/>
      <c r="N270" s="58"/>
      <c r="O270" s="30"/>
      <c r="P270" s="58"/>
      <c r="Q270" s="30"/>
      <c r="R270" s="134"/>
      <c r="S270" s="206"/>
      <c r="T270" s="290"/>
      <c r="U270" s="29" t="s">
        <v>36</v>
      </c>
      <c r="V270" s="187"/>
      <c r="W270" s="58"/>
      <c r="X270" s="188"/>
      <c r="Y270" s="188"/>
      <c r="Z270" s="188"/>
      <c r="AA270" s="64"/>
      <c r="AB270" s="64"/>
      <c r="AC270" s="189"/>
      <c r="AD270" s="259"/>
      <c r="AE270" s="259"/>
      <c r="AF270" s="58"/>
      <c r="AG270" s="30"/>
      <c r="AH270" s="58"/>
      <c r="AI270" s="30"/>
      <c r="AJ270" s="134"/>
      <c r="AK270" s="208"/>
      <c r="AL270" s="290"/>
      <c r="AM270" s="88" t="str">
        <f t="shared" si="24"/>
        <v/>
      </c>
      <c r="AN270" s="123" t="str">
        <f t="shared" si="25"/>
        <v/>
      </c>
      <c r="AO270" s="123" t="str">
        <f t="shared" si="26"/>
        <v/>
      </c>
      <c r="AP270" s="123" t="str">
        <f t="shared" si="27"/>
        <v/>
      </c>
      <c r="AQ270" s="89" t="str">
        <f t="shared" si="28"/>
        <v/>
      </c>
      <c r="AR270" s="39"/>
      <c r="AS270" s="234"/>
      <c r="AT270" s="39"/>
    </row>
    <row r="271" spans="2:46" ht="13.5" customHeight="1" x14ac:dyDescent="0.15">
      <c r="B271" s="290"/>
      <c r="C271" s="29" t="s">
        <v>38</v>
      </c>
      <c r="D271" s="187"/>
      <c r="E271" s="58"/>
      <c r="F271" s="188"/>
      <c r="G271" s="188"/>
      <c r="H271" s="188"/>
      <c r="I271" s="64"/>
      <c r="J271" s="64"/>
      <c r="K271" s="189"/>
      <c r="L271" s="259"/>
      <c r="M271" s="259"/>
      <c r="N271" s="58"/>
      <c r="O271" s="30"/>
      <c r="P271" s="58"/>
      <c r="Q271" s="30"/>
      <c r="R271" s="134"/>
      <c r="S271" s="206"/>
      <c r="T271" s="290"/>
      <c r="U271" s="29" t="s">
        <v>38</v>
      </c>
      <c r="V271" s="187"/>
      <c r="W271" s="58"/>
      <c r="X271" s="188"/>
      <c r="Y271" s="188"/>
      <c r="Z271" s="188"/>
      <c r="AA271" s="64"/>
      <c r="AB271" s="64"/>
      <c r="AC271" s="189"/>
      <c r="AD271" s="259"/>
      <c r="AE271" s="259"/>
      <c r="AF271" s="58"/>
      <c r="AG271" s="30"/>
      <c r="AH271" s="58"/>
      <c r="AI271" s="30"/>
      <c r="AJ271" s="134"/>
      <c r="AK271" s="208"/>
      <c r="AL271" s="290"/>
      <c r="AM271" s="88" t="str">
        <f t="shared" si="24"/>
        <v/>
      </c>
      <c r="AN271" s="123" t="str">
        <f t="shared" si="25"/>
        <v/>
      </c>
      <c r="AO271" s="123" t="str">
        <f t="shared" si="26"/>
        <v/>
      </c>
      <c r="AP271" s="123" t="str">
        <f t="shared" si="27"/>
        <v/>
      </c>
      <c r="AQ271" s="89" t="str">
        <f t="shared" si="28"/>
        <v/>
      </c>
      <c r="AR271" s="39"/>
      <c r="AS271" s="234"/>
      <c r="AT271" s="39"/>
    </row>
    <row r="272" spans="2:46" ht="13.5" customHeight="1" thickBot="1" x14ac:dyDescent="0.2">
      <c r="B272" s="291"/>
      <c r="C272" s="29"/>
      <c r="D272" s="187"/>
      <c r="E272" s="58"/>
      <c r="F272" s="190"/>
      <c r="G272" s="190"/>
      <c r="H272" s="190"/>
      <c r="I272" s="58"/>
      <c r="J272" s="58"/>
      <c r="K272" s="189"/>
      <c r="L272" s="259"/>
      <c r="M272" s="259"/>
      <c r="N272" s="58"/>
      <c r="O272" s="30"/>
      <c r="P272" s="58"/>
      <c r="Q272" s="30"/>
      <c r="R272" s="185"/>
      <c r="S272" s="206"/>
      <c r="T272" s="291"/>
      <c r="U272" s="29"/>
      <c r="V272" s="187"/>
      <c r="W272" s="58"/>
      <c r="X272" s="190"/>
      <c r="Y272" s="190"/>
      <c r="Z272" s="190"/>
      <c r="AA272" s="58"/>
      <c r="AB272" s="58"/>
      <c r="AC272" s="189"/>
      <c r="AD272" s="259"/>
      <c r="AE272" s="259"/>
      <c r="AF272" s="58"/>
      <c r="AG272" s="30"/>
      <c r="AH272" s="58"/>
      <c r="AI272" s="30"/>
      <c r="AJ272" s="185"/>
      <c r="AK272" s="208"/>
      <c r="AL272" s="291"/>
      <c r="AM272" s="124" t="str">
        <f t="shared" si="24"/>
        <v/>
      </c>
      <c r="AN272" s="125" t="str">
        <f t="shared" si="25"/>
        <v/>
      </c>
      <c r="AO272" s="125" t="str">
        <f t="shared" si="26"/>
        <v/>
      </c>
      <c r="AP272" s="125" t="str">
        <f t="shared" si="27"/>
        <v/>
      </c>
      <c r="AQ272" s="126" t="str">
        <f t="shared" si="28"/>
        <v/>
      </c>
      <c r="AR272" s="39"/>
      <c r="AS272" s="234"/>
      <c r="AT272" s="39"/>
    </row>
    <row r="273" spans="2:46" ht="13.5" customHeight="1" x14ac:dyDescent="0.15">
      <c r="B273" s="289" t="s">
        <v>120</v>
      </c>
      <c r="C273" s="27" t="s">
        <v>34</v>
      </c>
      <c r="D273" s="41"/>
      <c r="E273" s="57"/>
      <c r="F273" s="98"/>
      <c r="G273" s="98"/>
      <c r="H273" s="98"/>
      <c r="I273" s="62"/>
      <c r="J273" s="62"/>
      <c r="K273" s="63"/>
      <c r="L273" s="258"/>
      <c r="M273" s="258"/>
      <c r="N273" s="57"/>
      <c r="O273" s="28"/>
      <c r="P273" s="57"/>
      <c r="Q273" s="28"/>
      <c r="R273" s="133"/>
      <c r="S273" s="206"/>
      <c r="T273" s="289" t="s">
        <v>120</v>
      </c>
      <c r="U273" s="27" t="s">
        <v>34</v>
      </c>
      <c r="V273" s="41"/>
      <c r="W273" s="57"/>
      <c r="X273" s="98"/>
      <c r="Y273" s="98"/>
      <c r="Z273" s="98"/>
      <c r="AA273" s="62"/>
      <c r="AB273" s="62"/>
      <c r="AC273" s="63"/>
      <c r="AD273" s="258"/>
      <c r="AE273" s="258"/>
      <c r="AF273" s="57"/>
      <c r="AG273" s="28"/>
      <c r="AH273" s="57"/>
      <c r="AI273" s="28"/>
      <c r="AJ273" s="133"/>
      <c r="AK273" s="208"/>
      <c r="AL273" s="289" t="s">
        <v>120</v>
      </c>
      <c r="AM273" s="121" t="str">
        <f t="shared" si="24"/>
        <v/>
      </c>
      <c r="AN273" s="97" t="str">
        <f t="shared" si="25"/>
        <v/>
      </c>
      <c r="AO273" s="97" t="str">
        <f t="shared" si="26"/>
        <v/>
      </c>
      <c r="AP273" s="97" t="str">
        <f t="shared" si="27"/>
        <v/>
      </c>
      <c r="AQ273" s="122" t="str">
        <f t="shared" si="28"/>
        <v/>
      </c>
      <c r="AR273" s="39"/>
      <c r="AS273" s="234"/>
      <c r="AT273" s="39"/>
    </row>
    <row r="274" spans="2:46" ht="13.5" customHeight="1" x14ac:dyDescent="0.15">
      <c r="B274" s="290"/>
      <c r="C274" s="29" t="s">
        <v>35</v>
      </c>
      <c r="D274" s="187"/>
      <c r="E274" s="58"/>
      <c r="F274" s="188"/>
      <c r="G274" s="188"/>
      <c r="H274" s="188"/>
      <c r="I274" s="64"/>
      <c r="J274" s="64"/>
      <c r="K274" s="189"/>
      <c r="L274" s="259"/>
      <c r="M274" s="259"/>
      <c r="N274" s="58"/>
      <c r="O274" s="30"/>
      <c r="P274" s="58"/>
      <c r="Q274" s="30"/>
      <c r="R274" s="134"/>
      <c r="S274" s="206"/>
      <c r="T274" s="290"/>
      <c r="U274" s="29" t="s">
        <v>35</v>
      </c>
      <c r="V274" s="187"/>
      <c r="W274" s="58"/>
      <c r="X274" s="188"/>
      <c r="Y274" s="188"/>
      <c r="Z274" s="188"/>
      <c r="AA274" s="64"/>
      <c r="AB274" s="64"/>
      <c r="AC274" s="189"/>
      <c r="AD274" s="259"/>
      <c r="AE274" s="259"/>
      <c r="AF274" s="58"/>
      <c r="AG274" s="30"/>
      <c r="AH274" s="58"/>
      <c r="AI274" s="30"/>
      <c r="AJ274" s="134"/>
      <c r="AK274" s="208"/>
      <c r="AL274" s="290"/>
      <c r="AM274" s="88" t="str">
        <f t="shared" si="24"/>
        <v/>
      </c>
      <c r="AN274" s="123" t="str">
        <f t="shared" si="25"/>
        <v/>
      </c>
      <c r="AO274" s="123" t="str">
        <f t="shared" si="26"/>
        <v/>
      </c>
      <c r="AP274" s="123" t="str">
        <f t="shared" si="27"/>
        <v/>
      </c>
      <c r="AQ274" s="89" t="str">
        <f t="shared" si="28"/>
        <v/>
      </c>
      <c r="AR274" s="39"/>
      <c r="AS274" s="234"/>
      <c r="AT274" s="39"/>
    </row>
    <row r="275" spans="2:46" ht="13.5" customHeight="1" x14ac:dyDescent="0.15">
      <c r="B275" s="290"/>
      <c r="C275" s="29" t="s">
        <v>36</v>
      </c>
      <c r="D275" s="187"/>
      <c r="E275" s="58"/>
      <c r="F275" s="188"/>
      <c r="G275" s="188"/>
      <c r="H275" s="188"/>
      <c r="I275" s="64"/>
      <c r="J275" s="64"/>
      <c r="K275" s="189"/>
      <c r="L275" s="259"/>
      <c r="M275" s="259"/>
      <c r="N275" s="58"/>
      <c r="O275" s="30"/>
      <c r="P275" s="58"/>
      <c r="Q275" s="30"/>
      <c r="R275" s="134"/>
      <c r="S275" s="206"/>
      <c r="T275" s="290"/>
      <c r="U275" s="29" t="s">
        <v>36</v>
      </c>
      <c r="V275" s="187"/>
      <c r="W275" s="58"/>
      <c r="X275" s="188"/>
      <c r="Y275" s="188"/>
      <c r="Z275" s="188"/>
      <c r="AA275" s="64"/>
      <c r="AB275" s="64"/>
      <c r="AC275" s="189"/>
      <c r="AD275" s="259"/>
      <c r="AE275" s="259"/>
      <c r="AF275" s="58"/>
      <c r="AG275" s="30"/>
      <c r="AH275" s="58"/>
      <c r="AI275" s="30"/>
      <c r="AJ275" s="134"/>
      <c r="AK275" s="208"/>
      <c r="AL275" s="290"/>
      <c r="AM275" s="88" t="str">
        <f t="shared" si="24"/>
        <v/>
      </c>
      <c r="AN275" s="123" t="str">
        <f t="shared" si="25"/>
        <v/>
      </c>
      <c r="AO275" s="123" t="str">
        <f t="shared" si="26"/>
        <v/>
      </c>
      <c r="AP275" s="123" t="str">
        <f t="shared" si="27"/>
        <v/>
      </c>
      <c r="AQ275" s="89" t="str">
        <f t="shared" si="28"/>
        <v/>
      </c>
      <c r="AR275" s="39"/>
      <c r="AS275" s="234"/>
      <c r="AT275" s="39"/>
    </row>
    <row r="276" spans="2:46" ht="13.5" customHeight="1" x14ac:dyDescent="0.15">
      <c r="B276" s="290"/>
      <c r="C276" s="29" t="s">
        <v>38</v>
      </c>
      <c r="D276" s="187"/>
      <c r="E276" s="58"/>
      <c r="F276" s="188"/>
      <c r="G276" s="188"/>
      <c r="H276" s="188"/>
      <c r="I276" s="64"/>
      <c r="J276" s="64"/>
      <c r="K276" s="189"/>
      <c r="L276" s="259"/>
      <c r="M276" s="259"/>
      <c r="N276" s="58"/>
      <c r="O276" s="30"/>
      <c r="P276" s="58"/>
      <c r="Q276" s="30"/>
      <c r="R276" s="134"/>
      <c r="S276" s="206"/>
      <c r="T276" s="290"/>
      <c r="U276" s="29" t="s">
        <v>38</v>
      </c>
      <c r="V276" s="187"/>
      <c r="W276" s="58"/>
      <c r="X276" s="188"/>
      <c r="Y276" s="188"/>
      <c r="Z276" s="188"/>
      <c r="AA276" s="64"/>
      <c r="AB276" s="64"/>
      <c r="AC276" s="189"/>
      <c r="AD276" s="259"/>
      <c r="AE276" s="259"/>
      <c r="AF276" s="58"/>
      <c r="AG276" s="30"/>
      <c r="AH276" s="58"/>
      <c r="AI276" s="30"/>
      <c r="AJ276" s="134"/>
      <c r="AK276" s="208"/>
      <c r="AL276" s="290"/>
      <c r="AM276" s="88" t="str">
        <f t="shared" si="24"/>
        <v/>
      </c>
      <c r="AN276" s="123" t="str">
        <f t="shared" si="25"/>
        <v/>
      </c>
      <c r="AO276" s="123" t="str">
        <f t="shared" si="26"/>
        <v/>
      </c>
      <c r="AP276" s="123" t="str">
        <f t="shared" si="27"/>
        <v/>
      </c>
      <c r="AQ276" s="89" t="str">
        <f t="shared" si="28"/>
        <v/>
      </c>
      <c r="AR276" s="39"/>
      <c r="AS276" s="234"/>
      <c r="AT276" s="39"/>
    </row>
    <row r="277" spans="2:46" ht="13.5" customHeight="1" thickBot="1" x14ac:dyDescent="0.2">
      <c r="B277" s="291"/>
      <c r="C277" s="29"/>
      <c r="D277" s="187"/>
      <c r="E277" s="58"/>
      <c r="F277" s="190"/>
      <c r="G277" s="190"/>
      <c r="H277" s="190"/>
      <c r="I277" s="58"/>
      <c r="J277" s="58"/>
      <c r="K277" s="189"/>
      <c r="L277" s="259"/>
      <c r="M277" s="259"/>
      <c r="N277" s="58"/>
      <c r="O277" s="30"/>
      <c r="P277" s="58"/>
      <c r="Q277" s="30"/>
      <c r="R277" s="185"/>
      <c r="S277" s="206"/>
      <c r="T277" s="291"/>
      <c r="U277" s="29"/>
      <c r="V277" s="187"/>
      <c r="W277" s="58"/>
      <c r="X277" s="190"/>
      <c r="Y277" s="190"/>
      <c r="Z277" s="190"/>
      <c r="AA277" s="58"/>
      <c r="AB277" s="58"/>
      <c r="AC277" s="189"/>
      <c r="AD277" s="259"/>
      <c r="AE277" s="259"/>
      <c r="AF277" s="58"/>
      <c r="AG277" s="30"/>
      <c r="AH277" s="58"/>
      <c r="AI277" s="30"/>
      <c r="AJ277" s="185"/>
      <c r="AK277" s="208"/>
      <c r="AL277" s="291"/>
      <c r="AM277" s="124" t="str">
        <f t="shared" si="24"/>
        <v/>
      </c>
      <c r="AN277" s="125" t="str">
        <f t="shared" si="25"/>
        <v/>
      </c>
      <c r="AO277" s="125" t="str">
        <f t="shared" si="26"/>
        <v/>
      </c>
      <c r="AP277" s="125" t="str">
        <f t="shared" si="27"/>
        <v/>
      </c>
      <c r="AQ277" s="126" t="str">
        <f t="shared" si="28"/>
        <v/>
      </c>
      <c r="AR277" s="39"/>
      <c r="AS277" s="234"/>
      <c r="AT277" s="39"/>
    </row>
    <row r="278" spans="2:46" ht="13.5" customHeight="1" x14ac:dyDescent="0.15">
      <c r="B278" s="289" t="s">
        <v>121</v>
      </c>
      <c r="C278" s="27" t="s">
        <v>34</v>
      </c>
      <c r="D278" s="41"/>
      <c r="E278" s="57"/>
      <c r="F278" s="98"/>
      <c r="G278" s="98"/>
      <c r="H278" s="98"/>
      <c r="I278" s="62"/>
      <c r="J278" s="62"/>
      <c r="K278" s="63"/>
      <c r="L278" s="258"/>
      <c r="M278" s="258"/>
      <c r="N278" s="57"/>
      <c r="O278" s="28"/>
      <c r="P278" s="57"/>
      <c r="Q278" s="28"/>
      <c r="R278" s="133"/>
      <c r="S278" s="206"/>
      <c r="T278" s="289" t="s">
        <v>121</v>
      </c>
      <c r="U278" s="27" t="s">
        <v>34</v>
      </c>
      <c r="V278" s="41"/>
      <c r="W278" s="57"/>
      <c r="X278" s="98"/>
      <c r="Y278" s="98"/>
      <c r="Z278" s="98"/>
      <c r="AA278" s="62"/>
      <c r="AB278" s="62"/>
      <c r="AC278" s="63"/>
      <c r="AD278" s="258"/>
      <c r="AE278" s="258"/>
      <c r="AF278" s="57"/>
      <c r="AG278" s="28"/>
      <c r="AH278" s="57"/>
      <c r="AI278" s="28"/>
      <c r="AJ278" s="133"/>
      <c r="AK278" s="208"/>
      <c r="AL278" s="289" t="s">
        <v>121</v>
      </c>
      <c r="AM278" s="121" t="str">
        <f t="shared" si="24"/>
        <v/>
      </c>
      <c r="AN278" s="97" t="str">
        <f t="shared" si="25"/>
        <v/>
      </c>
      <c r="AO278" s="97" t="str">
        <f t="shared" si="26"/>
        <v/>
      </c>
      <c r="AP278" s="97" t="str">
        <f t="shared" si="27"/>
        <v/>
      </c>
      <c r="AQ278" s="122" t="str">
        <f t="shared" si="28"/>
        <v/>
      </c>
      <c r="AR278" s="39"/>
      <c r="AS278" s="234"/>
      <c r="AT278" s="39"/>
    </row>
    <row r="279" spans="2:46" ht="13.5" customHeight="1" x14ac:dyDescent="0.15">
      <c r="B279" s="290"/>
      <c r="C279" s="29" t="s">
        <v>35</v>
      </c>
      <c r="D279" s="187"/>
      <c r="E279" s="58"/>
      <c r="F279" s="188"/>
      <c r="G279" s="188"/>
      <c r="H279" s="188"/>
      <c r="I279" s="64"/>
      <c r="J279" s="64"/>
      <c r="K279" s="189"/>
      <c r="L279" s="259"/>
      <c r="M279" s="259"/>
      <c r="N279" s="58"/>
      <c r="O279" s="30"/>
      <c r="P279" s="58"/>
      <c r="Q279" s="30"/>
      <c r="R279" s="134"/>
      <c r="S279" s="206"/>
      <c r="T279" s="290"/>
      <c r="U279" s="29" t="s">
        <v>35</v>
      </c>
      <c r="V279" s="187"/>
      <c r="W279" s="58"/>
      <c r="X279" s="188"/>
      <c r="Y279" s="188"/>
      <c r="Z279" s="188"/>
      <c r="AA279" s="64"/>
      <c r="AB279" s="64"/>
      <c r="AC279" s="189"/>
      <c r="AD279" s="259"/>
      <c r="AE279" s="259"/>
      <c r="AF279" s="58"/>
      <c r="AG279" s="30"/>
      <c r="AH279" s="58"/>
      <c r="AI279" s="30"/>
      <c r="AJ279" s="134"/>
      <c r="AK279" s="208"/>
      <c r="AL279" s="290"/>
      <c r="AM279" s="88" t="str">
        <f t="shared" si="24"/>
        <v/>
      </c>
      <c r="AN279" s="123" t="str">
        <f t="shared" si="25"/>
        <v/>
      </c>
      <c r="AO279" s="123" t="str">
        <f t="shared" si="26"/>
        <v/>
      </c>
      <c r="AP279" s="123" t="str">
        <f t="shared" si="27"/>
        <v/>
      </c>
      <c r="AQ279" s="89" t="str">
        <f t="shared" si="28"/>
        <v/>
      </c>
      <c r="AR279" s="39"/>
      <c r="AS279" s="234"/>
      <c r="AT279" s="39"/>
    </row>
    <row r="280" spans="2:46" ht="13.5" customHeight="1" x14ac:dyDescent="0.15">
      <c r="B280" s="290"/>
      <c r="C280" s="29" t="s">
        <v>36</v>
      </c>
      <c r="D280" s="187"/>
      <c r="E280" s="58"/>
      <c r="F280" s="188"/>
      <c r="G280" s="188"/>
      <c r="H280" s="188"/>
      <c r="I280" s="64"/>
      <c r="J280" s="64"/>
      <c r="K280" s="189"/>
      <c r="L280" s="259"/>
      <c r="M280" s="259"/>
      <c r="N280" s="58"/>
      <c r="O280" s="30"/>
      <c r="P280" s="58"/>
      <c r="Q280" s="30"/>
      <c r="R280" s="134"/>
      <c r="S280" s="206"/>
      <c r="T280" s="290"/>
      <c r="U280" s="29" t="s">
        <v>36</v>
      </c>
      <c r="V280" s="187"/>
      <c r="W280" s="58"/>
      <c r="X280" s="188"/>
      <c r="Y280" s="188"/>
      <c r="Z280" s="188"/>
      <c r="AA280" s="64"/>
      <c r="AB280" s="64"/>
      <c r="AC280" s="189"/>
      <c r="AD280" s="259"/>
      <c r="AE280" s="259"/>
      <c r="AF280" s="58"/>
      <c r="AG280" s="30"/>
      <c r="AH280" s="58"/>
      <c r="AI280" s="30"/>
      <c r="AJ280" s="134"/>
      <c r="AK280" s="208"/>
      <c r="AL280" s="290"/>
      <c r="AM280" s="88" t="str">
        <f t="shared" si="24"/>
        <v/>
      </c>
      <c r="AN280" s="123" t="str">
        <f t="shared" si="25"/>
        <v/>
      </c>
      <c r="AO280" s="123" t="str">
        <f t="shared" si="26"/>
        <v/>
      </c>
      <c r="AP280" s="123" t="str">
        <f t="shared" si="27"/>
        <v/>
      </c>
      <c r="AQ280" s="89" t="str">
        <f t="shared" si="28"/>
        <v/>
      </c>
      <c r="AR280" s="39"/>
      <c r="AS280" s="234"/>
      <c r="AT280" s="39"/>
    </row>
    <row r="281" spans="2:46" ht="13.5" customHeight="1" x14ac:dyDescent="0.15">
      <c r="B281" s="290"/>
      <c r="C281" s="29" t="s">
        <v>38</v>
      </c>
      <c r="D281" s="187"/>
      <c r="E281" s="58"/>
      <c r="F281" s="188"/>
      <c r="G281" s="188"/>
      <c r="H281" s="188"/>
      <c r="I281" s="64"/>
      <c r="J281" s="64"/>
      <c r="K281" s="189"/>
      <c r="L281" s="259"/>
      <c r="M281" s="259"/>
      <c r="N281" s="58"/>
      <c r="O281" s="30"/>
      <c r="P281" s="58"/>
      <c r="Q281" s="30"/>
      <c r="R281" s="134"/>
      <c r="S281" s="206"/>
      <c r="T281" s="290"/>
      <c r="U281" s="29" t="s">
        <v>38</v>
      </c>
      <c r="V281" s="187"/>
      <c r="W281" s="58"/>
      <c r="X281" s="188"/>
      <c r="Y281" s="188"/>
      <c r="Z281" s="188"/>
      <c r="AA281" s="64"/>
      <c r="AB281" s="64"/>
      <c r="AC281" s="189"/>
      <c r="AD281" s="259"/>
      <c r="AE281" s="259"/>
      <c r="AF281" s="58"/>
      <c r="AG281" s="30"/>
      <c r="AH281" s="58"/>
      <c r="AI281" s="30"/>
      <c r="AJ281" s="134"/>
      <c r="AK281" s="208"/>
      <c r="AL281" s="290"/>
      <c r="AM281" s="88" t="str">
        <f t="shared" si="24"/>
        <v/>
      </c>
      <c r="AN281" s="123" t="str">
        <f t="shared" si="25"/>
        <v/>
      </c>
      <c r="AO281" s="123" t="str">
        <f t="shared" si="26"/>
        <v/>
      </c>
      <c r="AP281" s="123" t="str">
        <f t="shared" si="27"/>
        <v/>
      </c>
      <c r="AQ281" s="89" t="str">
        <f t="shared" si="28"/>
        <v/>
      </c>
      <c r="AR281" s="39"/>
      <c r="AS281" s="234"/>
      <c r="AT281" s="39"/>
    </row>
    <row r="282" spans="2:46" ht="13.5" customHeight="1" thickBot="1" x14ac:dyDescent="0.2">
      <c r="B282" s="291"/>
      <c r="C282" s="29"/>
      <c r="D282" s="187"/>
      <c r="E282" s="58"/>
      <c r="F282" s="190"/>
      <c r="G282" s="190"/>
      <c r="H282" s="190"/>
      <c r="I282" s="58"/>
      <c r="J282" s="58"/>
      <c r="K282" s="189"/>
      <c r="L282" s="259"/>
      <c r="M282" s="259"/>
      <c r="N282" s="58"/>
      <c r="O282" s="30"/>
      <c r="P282" s="58"/>
      <c r="Q282" s="30"/>
      <c r="R282" s="185"/>
      <c r="S282" s="206"/>
      <c r="T282" s="291"/>
      <c r="U282" s="29"/>
      <c r="V282" s="187"/>
      <c r="W282" s="58"/>
      <c r="X282" s="190"/>
      <c r="Y282" s="190"/>
      <c r="Z282" s="190"/>
      <c r="AA282" s="58"/>
      <c r="AB282" s="58"/>
      <c r="AC282" s="189"/>
      <c r="AD282" s="259"/>
      <c r="AE282" s="259"/>
      <c r="AF282" s="58"/>
      <c r="AG282" s="30"/>
      <c r="AH282" s="58"/>
      <c r="AI282" s="30"/>
      <c r="AJ282" s="185"/>
      <c r="AK282" s="208"/>
      <c r="AL282" s="291"/>
      <c r="AM282" s="124" t="str">
        <f t="shared" si="24"/>
        <v/>
      </c>
      <c r="AN282" s="125" t="str">
        <f t="shared" si="25"/>
        <v/>
      </c>
      <c r="AO282" s="125" t="str">
        <f t="shared" si="26"/>
        <v/>
      </c>
      <c r="AP282" s="125" t="str">
        <f t="shared" si="27"/>
        <v/>
      </c>
      <c r="AQ282" s="126" t="str">
        <f t="shared" si="28"/>
        <v/>
      </c>
      <c r="AR282" s="39"/>
      <c r="AS282" s="234"/>
      <c r="AT282" s="39"/>
    </row>
    <row r="283" spans="2:46" ht="13.5" customHeight="1" x14ac:dyDescent="0.15">
      <c r="B283" s="289" t="s">
        <v>122</v>
      </c>
      <c r="C283" s="27" t="s">
        <v>34</v>
      </c>
      <c r="D283" s="41"/>
      <c r="E283" s="57"/>
      <c r="F283" s="98"/>
      <c r="G283" s="98"/>
      <c r="H283" s="98"/>
      <c r="I283" s="62"/>
      <c r="J283" s="62"/>
      <c r="K283" s="63"/>
      <c r="L283" s="258"/>
      <c r="M283" s="258"/>
      <c r="N283" s="57"/>
      <c r="O283" s="28"/>
      <c r="P283" s="57"/>
      <c r="Q283" s="28"/>
      <c r="R283" s="133"/>
      <c r="S283" s="206"/>
      <c r="T283" s="289" t="s">
        <v>122</v>
      </c>
      <c r="U283" s="27" t="s">
        <v>34</v>
      </c>
      <c r="V283" s="41"/>
      <c r="W283" s="57"/>
      <c r="X283" s="98"/>
      <c r="Y283" s="98"/>
      <c r="Z283" s="98"/>
      <c r="AA283" s="62"/>
      <c r="AB283" s="62"/>
      <c r="AC283" s="63"/>
      <c r="AD283" s="258"/>
      <c r="AE283" s="258"/>
      <c r="AF283" s="57"/>
      <c r="AG283" s="28"/>
      <c r="AH283" s="57"/>
      <c r="AI283" s="28"/>
      <c r="AJ283" s="133"/>
      <c r="AK283" s="208"/>
      <c r="AL283" s="289" t="s">
        <v>122</v>
      </c>
      <c r="AM283" s="121" t="str">
        <f t="shared" si="24"/>
        <v/>
      </c>
      <c r="AN283" s="97" t="str">
        <f t="shared" si="25"/>
        <v/>
      </c>
      <c r="AO283" s="97" t="str">
        <f t="shared" si="26"/>
        <v/>
      </c>
      <c r="AP283" s="97" t="str">
        <f t="shared" si="27"/>
        <v/>
      </c>
      <c r="AQ283" s="122" t="str">
        <f t="shared" si="28"/>
        <v/>
      </c>
      <c r="AR283" s="39"/>
      <c r="AS283" s="234"/>
      <c r="AT283" s="39"/>
    </row>
    <row r="284" spans="2:46" ht="13.5" customHeight="1" x14ac:dyDescent="0.15">
      <c r="B284" s="290"/>
      <c r="C284" s="29" t="s">
        <v>35</v>
      </c>
      <c r="D284" s="187"/>
      <c r="E284" s="58"/>
      <c r="F284" s="188"/>
      <c r="G284" s="188"/>
      <c r="H284" s="188"/>
      <c r="I284" s="64"/>
      <c r="J284" s="64"/>
      <c r="K284" s="189"/>
      <c r="L284" s="259"/>
      <c r="M284" s="259"/>
      <c r="N284" s="58"/>
      <c r="O284" s="30"/>
      <c r="P284" s="58"/>
      <c r="Q284" s="30"/>
      <c r="R284" s="134"/>
      <c r="S284" s="206"/>
      <c r="T284" s="290"/>
      <c r="U284" s="29" t="s">
        <v>35</v>
      </c>
      <c r="V284" s="187"/>
      <c r="W284" s="58"/>
      <c r="X284" s="188"/>
      <c r="Y284" s="188"/>
      <c r="Z284" s="188"/>
      <c r="AA284" s="64"/>
      <c r="AB284" s="64"/>
      <c r="AC284" s="189"/>
      <c r="AD284" s="259"/>
      <c r="AE284" s="259"/>
      <c r="AF284" s="58"/>
      <c r="AG284" s="30"/>
      <c r="AH284" s="58"/>
      <c r="AI284" s="30"/>
      <c r="AJ284" s="134"/>
      <c r="AK284" s="208"/>
      <c r="AL284" s="290"/>
      <c r="AM284" s="88" t="str">
        <f t="shared" si="24"/>
        <v/>
      </c>
      <c r="AN284" s="123" t="str">
        <f t="shared" si="25"/>
        <v/>
      </c>
      <c r="AO284" s="123" t="str">
        <f t="shared" si="26"/>
        <v/>
      </c>
      <c r="AP284" s="123" t="str">
        <f t="shared" si="27"/>
        <v/>
      </c>
      <c r="AQ284" s="89" t="str">
        <f t="shared" si="28"/>
        <v/>
      </c>
      <c r="AR284" s="39"/>
      <c r="AS284" s="234"/>
      <c r="AT284" s="39"/>
    </row>
    <row r="285" spans="2:46" ht="13.5" customHeight="1" x14ac:dyDescent="0.15">
      <c r="B285" s="290"/>
      <c r="C285" s="29" t="s">
        <v>36</v>
      </c>
      <c r="D285" s="187"/>
      <c r="E285" s="58"/>
      <c r="F285" s="188"/>
      <c r="G285" s="188"/>
      <c r="H285" s="188"/>
      <c r="I285" s="64"/>
      <c r="J285" s="64"/>
      <c r="K285" s="189"/>
      <c r="L285" s="259"/>
      <c r="M285" s="259"/>
      <c r="N285" s="58"/>
      <c r="O285" s="30"/>
      <c r="P285" s="58"/>
      <c r="Q285" s="30"/>
      <c r="R285" s="134"/>
      <c r="S285" s="206"/>
      <c r="T285" s="290"/>
      <c r="U285" s="29" t="s">
        <v>36</v>
      </c>
      <c r="V285" s="187"/>
      <c r="W285" s="58"/>
      <c r="X285" s="188"/>
      <c r="Y285" s="188"/>
      <c r="Z285" s="188"/>
      <c r="AA285" s="64"/>
      <c r="AB285" s="64"/>
      <c r="AC285" s="189"/>
      <c r="AD285" s="259"/>
      <c r="AE285" s="259"/>
      <c r="AF285" s="58"/>
      <c r="AG285" s="30"/>
      <c r="AH285" s="58"/>
      <c r="AI285" s="30"/>
      <c r="AJ285" s="134"/>
      <c r="AK285" s="208"/>
      <c r="AL285" s="290"/>
      <c r="AM285" s="88" t="str">
        <f t="shared" si="24"/>
        <v/>
      </c>
      <c r="AN285" s="123" t="str">
        <f t="shared" si="25"/>
        <v/>
      </c>
      <c r="AO285" s="123" t="str">
        <f t="shared" si="26"/>
        <v/>
      </c>
      <c r="AP285" s="123" t="str">
        <f t="shared" si="27"/>
        <v/>
      </c>
      <c r="AQ285" s="89" t="str">
        <f t="shared" si="28"/>
        <v/>
      </c>
      <c r="AR285" s="39"/>
      <c r="AS285" s="234"/>
      <c r="AT285" s="39"/>
    </row>
    <row r="286" spans="2:46" ht="13.5" customHeight="1" x14ac:dyDescent="0.15">
      <c r="B286" s="290"/>
      <c r="C286" s="29" t="s">
        <v>38</v>
      </c>
      <c r="D286" s="187"/>
      <c r="E286" s="58"/>
      <c r="F286" s="188"/>
      <c r="G286" s="188"/>
      <c r="H286" s="188"/>
      <c r="I286" s="64"/>
      <c r="J286" s="64"/>
      <c r="K286" s="189"/>
      <c r="L286" s="259"/>
      <c r="M286" s="259"/>
      <c r="N286" s="58"/>
      <c r="O286" s="30"/>
      <c r="P286" s="58"/>
      <c r="Q286" s="30"/>
      <c r="R286" s="134"/>
      <c r="S286" s="206"/>
      <c r="T286" s="290"/>
      <c r="U286" s="29" t="s">
        <v>38</v>
      </c>
      <c r="V286" s="187"/>
      <c r="W286" s="58"/>
      <c r="X286" s="188"/>
      <c r="Y286" s="188"/>
      <c r="Z286" s="188"/>
      <c r="AA286" s="64"/>
      <c r="AB286" s="64"/>
      <c r="AC286" s="189"/>
      <c r="AD286" s="259"/>
      <c r="AE286" s="259"/>
      <c r="AF286" s="58"/>
      <c r="AG286" s="30"/>
      <c r="AH286" s="58"/>
      <c r="AI286" s="30"/>
      <c r="AJ286" s="134"/>
      <c r="AK286" s="208"/>
      <c r="AL286" s="290"/>
      <c r="AM286" s="88" t="str">
        <f t="shared" si="24"/>
        <v/>
      </c>
      <c r="AN286" s="123" t="str">
        <f t="shared" si="25"/>
        <v/>
      </c>
      <c r="AO286" s="123" t="str">
        <f t="shared" si="26"/>
        <v/>
      </c>
      <c r="AP286" s="123" t="str">
        <f t="shared" si="27"/>
        <v/>
      </c>
      <c r="AQ286" s="89" t="str">
        <f t="shared" si="28"/>
        <v/>
      </c>
      <c r="AR286" s="39"/>
      <c r="AS286" s="234"/>
      <c r="AT286" s="39"/>
    </row>
    <row r="287" spans="2:46" ht="13.5" customHeight="1" thickBot="1" x14ac:dyDescent="0.2">
      <c r="B287" s="291"/>
      <c r="C287" s="29"/>
      <c r="D287" s="187"/>
      <c r="E287" s="58"/>
      <c r="F287" s="190"/>
      <c r="G287" s="190"/>
      <c r="H287" s="190"/>
      <c r="I287" s="58"/>
      <c r="J287" s="58"/>
      <c r="K287" s="189"/>
      <c r="L287" s="259"/>
      <c r="M287" s="259"/>
      <c r="N287" s="58"/>
      <c r="O287" s="30"/>
      <c r="P287" s="58"/>
      <c r="Q287" s="30"/>
      <c r="R287" s="185"/>
      <c r="S287" s="206"/>
      <c r="T287" s="291"/>
      <c r="U287" s="29"/>
      <c r="V287" s="187"/>
      <c r="W287" s="58"/>
      <c r="X287" s="190"/>
      <c r="Y287" s="190"/>
      <c r="Z287" s="190"/>
      <c r="AA287" s="58"/>
      <c r="AB287" s="58"/>
      <c r="AC287" s="189"/>
      <c r="AD287" s="259"/>
      <c r="AE287" s="259"/>
      <c r="AF287" s="58"/>
      <c r="AG287" s="30"/>
      <c r="AH287" s="58"/>
      <c r="AI287" s="30"/>
      <c r="AJ287" s="185"/>
      <c r="AK287" s="208"/>
      <c r="AL287" s="291"/>
      <c r="AM287" s="124" t="str">
        <f t="shared" si="24"/>
        <v/>
      </c>
      <c r="AN287" s="125" t="str">
        <f t="shared" si="25"/>
        <v/>
      </c>
      <c r="AO287" s="125" t="str">
        <f t="shared" si="26"/>
        <v/>
      </c>
      <c r="AP287" s="125" t="str">
        <f t="shared" si="27"/>
        <v/>
      </c>
      <c r="AQ287" s="126" t="str">
        <f t="shared" si="28"/>
        <v/>
      </c>
      <c r="AR287" s="39"/>
      <c r="AS287" s="234"/>
      <c r="AT287" s="39"/>
    </row>
    <row r="288" spans="2:46" ht="13.5" customHeight="1" x14ac:dyDescent="0.15">
      <c r="B288" s="289" t="s">
        <v>123</v>
      </c>
      <c r="C288" s="27" t="s">
        <v>34</v>
      </c>
      <c r="D288" s="41"/>
      <c r="E288" s="57"/>
      <c r="F288" s="98"/>
      <c r="G288" s="98"/>
      <c r="H288" s="98"/>
      <c r="I288" s="62"/>
      <c r="J288" s="62"/>
      <c r="K288" s="63"/>
      <c r="L288" s="258"/>
      <c r="M288" s="258"/>
      <c r="N288" s="57"/>
      <c r="O288" s="28"/>
      <c r="P288" s="57"/>
      <c r="Q288" s="28"/>
      <c r="R288" s="133"/>
      <c r="S288" s="206"/>
      <c r="T288" s="289" t="s">
        <v>123</v>
      </c>
      <c r="U288" s="27" t="s">
        <v>34</v>
      </c>
      <c r="V288" s="41"/>
      <c r="W288" s="57"/>
      <c r="X288" s="98"/>
      <c r="Y288" s="98"/>
      <c r="Z288" s="98"/>
      <c r="AA288" s="62"/>
      <c r="AB288" s="62"/>
      <c r="AC288" s="63"/>
      <c r="AD288" s="258"/>
      <c r="AE288" s="258"/>
      <c r="AF288" s="57"/>
      <c r="AG288" s="28"/>
      <c r="AH288" s="57"/>
      <c r="AI288" s="28"/>
      <c r="AJ288" s="133"/>
      <c r="AK288" s="208"/>
      <c r="AL288" s="289" t="s">
        <v>123</v>
      </c>
      <c r="AM288" s="121" t="str">
        <f t="shared" si="24"/>
        <v/>
      </c>
      <c r="AN288" s="97" t="str">
        <f t="shared" si="25"/>
        <v/>
      </c>
      <c r="AO288" s="97" t="str">
        <f t="shared" si="26"/>
        <v/>
      </c>
      <c r="AP288" s="97" t="str">
        <f t="shared" si="27"/>
        <v/>
      </c>
      <c r="AQ288" s="122" t="str">
        <f t="shared" si="28"/>
        <v/>
      </c>
      <c r="AR288" s="39"/>
      <c r="AS288" s="234"/>
      <c r="AT288" s="39"/>
    </row>
    <row r="289" spans="2:46" ht="13.5" customHeight="1" x14ac:dyDescent="0.15">
      <c r="B289" s="290"/>
      <c r="C289" s="29" t="s">
        <v>35</v>
      </c>
      <c r="D289" s="187"/>
      <c r="E289" s="58"/>
      <c r="F289" s="188"/>
      <c r="G289" s="188"/>
      <c r="H289" s="188"/>
      <c r="I289" s="64"/>
      <c r="J289" s="64"/>
      <c r="K289" s="189"/>
      <c r="L289" s="259"/>
      <c r="M289" s="259"/>
      <c r="N289" s="58"/>
      <c r="O289" s="30"/>
      <c r="P289" s="58"/>
      <c r="Q289" s="30"/>
      <c r="R289" s="134"/>
      <c r="S289" s="206"/>
      <c r="T289" s="290"/>
      <c r="U289" s="29" t="s">
        <v>35</v>
      </c>
      <c r="V289" s="187"/>
      <c r="W289" s="58"/>
      <c r="X289" s="188"/>
      <c r="Y289" s="188"/>
      <c r="Z289" s="188"/>
      <c r="AA289" s="64"/>
      <c r="AB289" s="64"/>
      <c r="AC289" s="189"/>
      <c r="AD289" s="259"/>
      <c r="AE289" s="259"/>
      <c r="AF289" s="58"/>
      <c r="AG289" s="30"/>
      <c r="AH289" s="58"/>
      <c r="AI289" s="30"/>
      <c r="AJ289" s="134"/>
      <c r="AK289" s="208"/>
      <c r="AL289" s="290"/>
      <c r="AM289" s="88" t="str">
        <f t="shared" ref="AM289:AM352" si="29">IF(OR(X289="",F289=""),"",X289-F289)</f>
        <v/>
      </c>
      <c r="AN289" s="123" t="str">
        <f t="shared" ref="AN289:AN352" si="30">IF(OR(Y289="",G289=""),"",Y289-G289)</f>
        <v/>
      </c>
      <c r="AO289" s="123" t="str">
        <f t="shared" ref="AO289:AO352" si="31">IF(OR(Z289="",H289=""),"",Z289-H289)</f>
        <v/>
      </c>
      <c r="AP289" s="123" t="str">
        <f t="shared" ref="AP289:AP352" si="32">IF(OR(AA289="",I289=""),"",AA289-I289)</f>
        <v/>
      </c>
      <c r="AQ289" s="89" t="str">
        <f t="shared" ref="AQ289:AQ352" si="33">IF(OR(AB289="",J289=""),"",AB289-J289)</f>
        <v/>
      </c>
      <c r="AR289" s="39"/>
      <c r="AS289" s="234"/>
      <c r="AT289" s="39"/>
    </row>
    <row r="290" spans="2:46" ht="13.5" customHeight="1" x14ac:dyDescent="0.15">
      <c r="B290" s="290"/>
      <c r="C290" s="29" t="s">
        <v>36</v>
      </c>
      <c r="D290" s="187"/>
      <c r="E290" s="58"/>
      <c r="F290" s="188"/>
      <c r="G290" s="188"/>
      <c r="H290" s="188"/>
      <c r="I290" s="64"/>
      <c r="J290" s="64"/>
      <c r="K290" s="189"/>
      <c r="L290" s="259"/>
      <c r="M290" s="259"/>
      <c r="N290" s="58"/>
      <c r="O290" s="30"/>
      <c r="P290" s="58"/>
      <c r="Q290" s="30"/>
      <c r="R290" s="134"/>
      <c r="S290" s="206"/>
      <c r="T290" s="290"/>
      <c r="U290" s="29" t="s">
        <v>36</v>
      </c>
      <c r="V290" s="187"/>
      <c r="W290" s="58"/>
      <c r="X290" s="188"/>
      <c r="Y290" s="188"/>
      <c r="Z290" s="188"/>
      <c r="AA290" s="64"/>
      <c r="AB290" s="64"/>
      <c r="AC290" s="189"/>
      <c r="AD290" s="259"/>
      <c r="AE290" s="259"/>
      <c r="AF290" s="58"/>
      <c r="AG290" s="30"/>
      <c r="AH290" s="58"/>
      <c r="AI290" s="30"/>
      <c r="AJ290" s="134"/>
      <c r="AK290" s="208"/>
      <c r="AL290" s="290"/>
      <c r="AM290" s="88" t="str">
        <f t="shared" si="29"/>
        <v/>
      </c>
      <c r="AN290" s="123" t="str">
        <f t="shared" si="30"/>
        <v/>
      </c>
      <c r="AO290" s="123" t="str">
        <f t="shared" si="31"/>
        <v/>
      </c>
      <c r="AP290" s="123" t="str">
        <f t="shared" si="32"/>
        <v/>
      </c>
      <c r="AQ290" s="89" t="str">
        <f t="shared" si="33"/>
        <v/>
      </c>
      <c r="AR290" s="39"/>
      <c r="AS290" s="234"/>
      <c r="AT290" s="39"/>
    </row>
    <row r="291" spans="2:46" ht="13.5" customHeight="1" x14ac:dyDescent="0.15">
      <c r="B291" s="290"/>
      <c r="C291" s="29" t="s">
        <v>38</v>
      </c>
      <c r="D291" s="187"/>
      <c r="E291" s="58"/>
      <c r="F291" s="188"/>
      <c r="G291" s="188"/>
      <c r="H291" s="188"/>
      <c r="I291" s="64"/>
      <c r="J291" s="64"/>
      <c r="K291" s="189"/>
      <c r="L291" s="259"/>
      <c r="M291" s="259"/>
      <c r="N291" s="58"/>
      <c r="O291" s="30"/>
      <c r="P291" s="58"/>
      <c r="Q291" s="30"/>
      <c r="R291" s="134"/>
      <c r="S291" s="206"/>
      <c r="T291" s="290"/>
      <c r="U291" s="29" t="s">
        <v>38</v>
      </c>
      <c r="V291" s="187"/>
      <c r="W291" s="58"/>
      <c r="X291" s="188"/>
      <c r="Y291" s="188"/>
      <c r="Z291" s="188"/>
      <c r="AA291" s="64"/>
      <c r="AB291" s="64"/>
      <c r="AC291" s="189"/>
      <c r="AD291" s="259"/>
      <c r="AE291" s="259"/>
      <c r="AF291" s="58"/>
      <c r="AG291" s="30"/>
      <c r="AH291" s="58"/>
      <c r="AI291" s="30"/>
      <c r="AJ291" s="134"/>
      <c r="AK291" s="208"/>
      <c r="AL291" s="290"/>
      <c r="AM291" s="88" t="str">
        <f t="shared" si="29"/>
        <v/>
      </c>
      <c r="AN291" s="123" t="str">
        <f t="shared" si="30"/>
        <v/>
      </c>
      <c r="AO291" s="123" t="str">
        <f t="shared" si="31"/>
        <v/>
      </c>
      <c r="AP291" s="123" t="str">
        <f t="shared" si="32"/>
        <v/>
      </c>
      <c r="AQ291" s="89" t="str">
        <f t="shared" si="33"/>
        <v/>
      </c>
      <c r="AR291" s="39"/>
      <c r="AS291" s="234"/>
      <c r="AT291" s="39"/>
    </row>
    <row r="292" spans="2:46" ht="13.5" customHeight="1" thickBot="1" x14ac:dyDescent="0.2">
      <c r="B292" s="291"/>
      <c r="C292" s="29"/>
      <c r="D292" s="187"/>
      <c r="E292" s="58"/>
      <c r="F292" s="190"/>
      <c r="G292" s="190"/>
      <c r="H292" s="190"/>
      <c r="I292" s="58"/>
      <c r="J292" s="58"/>
      <c r="K292" s="189"/>
      <c r="L292" s="259"/>
      <c r="M292" s="259"/>
      <c r="N292" s="58"/>
      <c r="O292" s="30"/>
      <c r="P292" s="58"/>
      <c r="Q292" s="30"/>
      <c r="R292" s="185"/>
      <c r="S292" s="206"/>
      <c r="T292" s="291"/>
      <c r="U292" s="29"/>
      <c r="V292" s="187"/>
      <c r="W292" s="58"/>
      <c r="X292" s="190"/>
      <c r="Y292" s="190"/>
      <c r="Z292" s="190"/>
      <c r="AA292" s="58"/>
      <c r="AB292" s="58"/>
      <c r="AC292" s="189"/>
      <c r="AD292" s="259"/>
      <c r="AE292" s="259"/>
      <c r="AF292" s="58"/>
      <c r="AG292" s="30"/>
      <c r="AH292" s="58"/>
      <c r="AI292" s="30"/>
      <c r="AJ292" s="185"/>
      <c r="AK292" s="208"/>
      <c r="AL292" s="291"/>
      <c r="AM292" s="124" t="str">
        <f t="shared" si="29"/>
        <v/>
      </c>
      <c r="AN292" s="125" t="str">
        <f t="shared" si="30"/>
        <v/>
      </c>
      <c r="AO292" s="125" t="str">
        <f t="shared" si="31"/>
        <v/>
      </c>
      <c r="AP292" s="125" t="str">
        <f t="shared" si="32"/>
        <v/>
      </c>
      <c r="AQ292" s="126" t="str">
        <f t="shared" si="33"/>
        <v/>
      </c>
      <c r="AR292" s="39"/>
      <c r="AS292" s="234"/>
      <c r="AT292" s="39"/>
    </row>
    <row r="293" spans="2:46" ht="13.5" customHeight="1" x14ac:dyDescent="0.15">
      <c r="B293" s="289" t="s">
        <v>124</v>
      </c>
      <c r="C293" s="27" t="s">
        <v>34</v>
      </c>
      <c r="D293" s="41"/>
      <c r="E293" s="57"/>
      <c r="F293" s="98"/>
      <c r="G293" s="98"/>
      <c r="H293" s="98"/>
      <c r="I293" s="62"/>
      <c r="J293" s="62"/>
      <c r="K293" s="63"/>
      <c r="L293" s="258"/>
      <c r="M293" s="258"/>
      <c r="N293" s="57"/>
      <c r="O293" s="28"/>
      <c r="P293" s="57"/>
      <c r="Q293" s="28"/>
      <c r="R293" s="133"/>
      <c r="S293" s="206"/>
      <c r="T293" s="289" t="s">
        <v>124</v>
      </c>
      <c r="U293" s="27" t="s">
        <v>34</v>
      </c>
      <c r="V293" s="41"/>
      <c r="W293" s="57"/>
      <c r="X293" s="98"/>
      <c r="Y293" s="98"/>
      <c r="Z293" s="98"/>
      <c r="AA293" s="62"/>
      <c r="AB293" s="62"/>
      <c r="AC293" s="63"/>
      <c r="AD293" s="258"/>
      <c r="AE293" s="258"/>
      <c r="AF293" s="57"/>
      <c r="AG293" s="28"/>
      <c r="AH293" s="57"/>
      <c r="AI293" s="28"/>
      <c r="AJ293" s="133"/>
      <c r="AK293" s="208"/>
      <c r="AL293" s="289" t="s">
        <v>124</v>
      </c>
      <c r="AM293" s="121" t="str">
        <f t="shared" si="29"/>
        <v/>
      </c>
      <c r="AN293" s="97" t="str">
        <f t="shared" si="30"/>
        <v/>
      </c>
      <c r="AO293" s="97" t="str">
        <f t="shared" si="31"/>
        <v/>
      </c>
      <c r="AP293" s="97" t="str">
        <f t="shared" si="32"/>
        <v/>
      </c>
      <c r="AQ293" s="122" t="str">
        <f t="shared" si="33"/>
        <v/>
      </c>
      <c r="AR293" s="39"/>
      <c r="AS293" s="234"/>
      <c r="AT293" s="39"/>
    </row>
    <row r="294" spans="2:46" ht="13.5" customHeight="1" x14ac:dyDescent="0.15">
      <c r="B294" s="290"/>
      <c r="C294" s="29" t="s">
        <v>35</v>
      </c>
      <c r="D294" s="187"/>
      <c r="E294" s="58"/>
      <c r="F294" s="188"/>
      <c r="G294" s="188"/>
      <c r="H294" s="188"/>
      <c r="I294" s="64"/>
      <c r="J294" s="64"/>
      <c r="K294" s="189"/>
      <c r="L294" s="259"/>
      <c r="M294" s="259"/>
      <c r="N294" s="58"/>
      <c r="O294" s="30"/>
      <c r="P294" s="58"/>
      <c r="Q294" s="30"/>
      <c r="R294" s="134"/>
      <c r="S294" s="206"/>
      <c r="T294" s="290"/>
      <c r="U294" s="29" t="s">
        <v>35</v>
      </c>
      <c r="V294" s="187"/>
      <c r="W294" s="58"/>
      <c r="X294" s="188"/>
      <c r="Y294" s="188"/>
      <c r="Z294" s="188"/>
      <c r="AA294" s="64"/>
      <c r="AB294" s="64"/>
      <c r="AC294" s="189"/>
      <c r="AD294" s="259"/>
      <c r="AE294" s="259"/>
      <c r="AF294" s="58"/>
      <c r="AG294" s="30"/>
      <c r="AH294" s="58"/>
      <c r="AI294" s="30"/>
      <c r="AJ294" s="134"/>
      <c r="AK294" s="208"/>
      <c r="AL294" s="290"/>
      <c r="AM294" s="88" t="str">
        <f t="shared" si="29"/>
        <v/>
      </c>
      <c r="AN294" s="123" t="str">
        <f t="shared" si="30"/>
        <v/>
      </c>
      <c r="AO294" s="123" t="str">
        <f t="shared" si="31"/>
        <v/>
      </c>
      <c r="AP294" s="123" t="str">
        <f t="shared" si="32"/>
        <v/>
      </c>
      <c r="AQ294" s="89" t="str">
        <f t="shared" si="33"/>
        <v/>
      </c>
      <c r="AR294" s="39"/>
      <c r="AS294" s="234"/>
      <c r="AT294" s="39"/>
    </row>
    <row r="295" spans="2:46" ht="13.5" customHeight="1" x14ac:dyDescent="0.15">
      <c r="B295" s="290"/>
      <c r="C295" s="29" t="s">
        <v>36</v>
      </c>
      <c r="D295" s="187"/>
      <c r="E295" s="58"/>
      <c r="F295" s="188"/>
      <c r="G295" s="188"/>
      <c r="H295" s="188"/>
      <c r="I295" s="64"/>
      <c r="J295" s="64"/>
      <c r="K295" s="189"/>
      <c r="L295" s="259"/>
      <c r="M295" s="259"/>
      <c r="N295" s="58"/>
      <c r="O295" s="30"/>
      <c r="P295" s="58"/>
      <c r="Q295" s="30"/>
      <c r="R295" s="134"/>
      <c r="S295" s="206"/>
      <c r="T295" s="290"/>
      <c r="U295" s="29" t="s">
        <v>36</v>
      </c>
      <c r="V295" s="187"/>
      <c r="W295" s="58"/>
      <c r="X295" s="188"/>
      <c r="Y295" s="188"/>
      <c r="Z295" s="188"/>
      <c r="AA295" s="64"/>
      <c r="AB295" s="64"/>
      <c r="AC295" s="189"/>
      <c r="AD295" s="259"/>
      <c r="AE295" s="259"/>
      <c r="AF295" s="58"/>
      <c r="AG295" s="30"/>
      <c r="AH295" s="58"/>
      <c r="AI295" s="30"/>
      <c r="AJ295" s="134"/>
      <c r="AK295" s="208"/>
      <c r="AL295" s="290"/>
      <c r="AM295" s="88" t="str">
        <f t="shared" si="29"/>
        <v/>
      </c>
      <c r="AN295" s="123" t="str">
        <f t="shared" si="30"/>
        <v/>
      </c>
      <c r="AO295" s="123" t="str">
        <f t="shared" si="31"/>
        <v/>
      </c>
      <c r="AP295" s="123" t="str">
        <f t="shared" si="32"/>
        <v/>
      </c>
      <c r="AQ295" s="89" t="str">
        <f t="shared" si="33"/>
        <v/>
      </c>
      <c r="AR295" s="39"/>
      <c r="AS295" s="234"/>
      <c r="AT295" s="39"/>
    </row>
    <row r="296" spans="2:46" ht="13.5" customHeight="1" x14ac:dyDescent="0.15">
      <c r="B296" s="290"/>
      <c r="C296" s="29" t="s">
        <v>38</v>
      </c>
      <c r="D296" s="187"/>
      <c r="E296" s="58"/>
      <c r="F296" s="188"/>
      <c r="G296" s="188"/>
      <c r="H296" s="188"/>
      <c r="I296" s="64"/>
      <c r="J296" s="64"/>
      <c r="K296" s="189"/>
      <c r="L296" s="259"/>
      <c r="M296" s="259"/>
      <c r="N296" s="58"/>
      <c r="O296" s="30"/>
      <c r="P296" s="58"/>
      <c r="Q296" s="30"/>
      <c r="R296" s="134"/>
      <c r="S296" s="206"/>
      <c r="T296" s="290"/>
      <c r="U296" s="29" t="s">
        <v>38</v>
      </c>
      <c r="V296" s="187"/>
      <c r="W296" s="58"/>
      <c r="X296" s="188"/>
      <c r="Y296" s="188"/>
      <c r="Z296" s="188"/>
      <c r="AA296" s="64"/>
      <c r="AB296" s="64"/>
      <c r="AC296" s="189"/>
      <c r="AD296" s="259"/>
      <c r="AE296" s="259"/>
      <c r="AF296" s="58"/>
      <c r="AG296" s="30"/>
      <c r="AH296" s="58"/>
      <c r="AI296" s="30"/>
      <c r="AJ296" s="134"/>
      <c r="AK296" s="208"/>
      <c r="AL296" s="290"/>
      <c r="AM296" s="88" t="str">
        <f t="shared" si="29"/>
        <v/>
      </c>
      <c r="AN296" s="123" t="str">
        <f t="shared" si="30"/>
        <v/>
      </c>
      <c r="AO296" s="123" t="str">
        <f t="shared" si="31"/>
        <v/>
      </c>
      <c r="AP296" s="123" t="str">
        <f t="shared" si="32"/>
        <v/>
      </c>
      <c r="AQ296" s="89" t="str">
        <f t="shared" si="33"/>
        <v/>
      </c>
      <c r="AR296" s="39"/>
      <c r="AS296" s="234"/>
      <c r="AT296" s="39"/>
    </row>
    <row r="297" spans="2:46" ht="13.5" customHeight="1" thickBot="1" x14ac:dyDescent="0.2">
      <c r="B297" s="291"/>
      <c r="C297" s="29"/>
      <c r="D297" s="187"/>
      <c r="E297" s="58"/>
      <c r="F297" s="190"/>
      <c r="G297" s="190"/>
      <c r="H297" s="190"/>
      <c r="I297" s="58"/>
      <c r="J297" s="58"/>
      <c r="K297" s="189"/>
      <c r="L297" s="259"/>
      <c r="M297" s="259"/>
      <c r="N297" s="58"/>
      <c r="O297" s="30"/>
      <c r="P297" s="58"/>
      <c r="Q297" s="30"/>
      <c r="R297" s="185"/>
      <c r="S297" s="206"/>
      <c r="T297" s="291"/>
      <c r="U297" s="29"/>
      <c r="V297" s="187"/>
      <c r="W297" s="58"/>
      <c r="X297" s="190"/>
      <c r="Y297" s="190"/>
      <c r="Z297" s="190"/>
      <c r="AA297" s="58"/>
      <c r="AB297" s="58"/>
      <c r="AC297" s="189"/>
      <c r="AD297" s="259"/>
      <c r="AE297" s="259"/>
      <c r="AF297" s="58"/>
      <c r="AG297" s="30"/>
      <c r="AH297" s="58"/>
      <c r="AI297" s="30"/>
      <c r="AJ297" s="185"/>
      <c r="AK297" s="208"/>
      <c r="AL297" s="291"/>
      <c r="AM297" s="124" t="str">
        <f t="shared" si="29"/>
        <v/>
      </c>
      <c r="AN297" s="125" t="str">
        <f t="shared" si="30"/>
        <v/>
      </c>
      <c r="AO297" s="125" t="str">
        <f t="shared" si="31"/>
        <v/>
      </c>
      <c r="AP297" s="125" t="str">
        <f t="shared" si="32"/>
        <v/>
      </c>
      <c r="AQ297" s="126" t="str">
        <f t="shared" si="33"/>
        <v/>
      </c>
      <c r="AR297" s="39"/>
      <c r="AS297" s="234"/>
      <c r="AT297" s="39"/>
    </row>
    <row r="298" spans="2:46" ht="13.5" customHeight="1" x14ac:dyDescent="0.15">
      <c r="B298" s="289" t="s">
        <v>125</v>
      </c>
      <c r="C298" s="27" t="s">
        <v>34</v>
      </c>
      <c r="D298" s="41"/>
      <c r="E298" s="57"/>
      <c r="F298" s="98"/>
      <c r="G298" s="98"/>
      <c r="H298" s="98"/>
      <c r="I298" s="62"/>
      <c r="J298" s="62"/>
      <c r="K298" s="63"/>
      <c r="L298" s="258"/>
      <c r="M298" s="258"/>
      <c r="N298" s="57"/>
      <c r="O298" s="28"/>
      <c r="P298" s="57"/>
      <c r="Q298" s="28"/>
      <c r="R298" s="133"/>
      <c r="S298" s="206"/>
      <c r="T298" s="289" t="s">
        <v>125</v>
      </c>
      <c r="U298" s="27" t="s">
        <v>34</v>
      </c>
      <c r="V298" s="41"/>
      <c r="W298" s="57"/>
      <c r="X298" s="98"/>
      <c r="Y298" s="98"/>
      <c r="Z298" s="98"/>
      <c r="AA298" s="62"/>
      <c r="AB298" s="62"/>
      <c r="AC298" s="63"/>
      <c r="AD298" s="258"/>
      <c r="AE298" s="258"/>
      <c r="AF298" s="57"/>
      <c r="AG298" s="28"/>
      <c r="AH298" s="57"/>
      <c r="AI298" s="28"/>
      <c r="AJ298" s="133"/>
      <c r="AK298" s="208"/>
      <c r="AL298" s="289" t="s">
        <v>125</v>
      </c>
      <c r="AM298" s="121" t="str">
        <f t="shared" si="29"/>
        <v/>
      </c>
      <c r="AN298" s="97" t="str">
        <f t="shared" si="30"/>
        <v/>
      </c>
      <c r="AO298" s="97" t="str">
        <f t="shared" si="31"/>
        <v/>
      </c>
      <c r="AP298" s="97" t="str">
        <f t="shared" si="32"/>
        <v/>
      </c>
      <c r="AQ298" s="122" t="str">
        <f t="shared" si="33"/>
        <v/>
      </c>
      <c r="AR298" s="39"/>
      <c r="AS298" s="234"/>
      <c r="AT298" s="39"/>
    </row>
    <row r="299" spans="2:46" ht="13.5" customHeight="1" x14ac:dyDescent="0.15">
      <c r="B299" s="290"/>
      <c r="C299" s="29" t="s">
        <v>35</v>
      </c>
      <c r="D299" s="187"/>
      <c r="E299" s="58"/>
      <c r="F299" s="188"/>
      <c r="G299" s="188"/>
      <c r="H299" s="188"/>
      <c r="I299" s="64"/>
      <c r="J299" s="64"/>
      <c r="K299" s="189"/>
      <c r="L299" s="259"/>
      <c r="M299" s="259"/>
      <c r="N299" s="58"/>
      <c r="O299" s="30"/>
      <c r="P299" s="58"/>
      <c r="Q299" s="30"/>
      <c r="R299" s="134"/>
      <c r="S299" s="206"/>
      <c r="T299" s="290"/>
      <c r="U299" s="29" t="s">
        <v>35</v>
      </c>
      <c r="V299" s="187"/>
      <c r="W299" s="58"/>
      <c r="X299" s="188"/>
      <c r="Y299" s="188"/>
      <c r="Z299" s="188"/>
      <c r="AA299" s="64"/>
      <c r="AB299" s="64"/>
      <c r="AC299" s="189"/>
      <c r="AD299" s="259"/>
      <c r="AE299" s="259"/>
      <c r="AF299" s="58"/>
      <c r="AG299" s="30"/>
      <c r="AH299" s="58"/>
      <c r="AI299" s="30"/>
      <c r="AJ299" s="134"/>
      <c r="AK299" s="208"/>
      <c r="AL299" s="290"/>
      <c r="AM299" s="88" t="str">
        <f t="shared" si="29"/>
        <v/>
      </c>
      <c r="AN299" s="123" t="str">
        <f t="shared" si="30"/>
        <v/>
      </c>
      <c r="AO299" s="123" t="str">
        <f t="shared" si="31"/>
        <v/>
      </c>
      <c r="AP299" s="123" t="str">
        <f t="shared" si="32"/>
        <v/>
      </c>
      <c r="AQ299" s="89" t="str">
        <f t="shared" si="33"/>
        <v/>
      </c>
      <c r="AR299" s="39"/>
      <c r="AS299" s="234"/>
      <c r="AT299" s="39"/>
    </row>
    <row r="300" spans="2:46" ht="13.5" customHeight="1" x14ac:dyDescent="0.15">
      <c r="B300" s="290"/>
      <c r="C300" s="29" t="s">
        <v>36</v>
      </c>
      <c r="D300" s="187"/>
      <c r="E300" s="58"/>
      <c r="F300" s="188"/>
      <c r="G300" s="188"/>
      <c r="H300" s="188"/>
      <c r="I300" s="64"/>
      <c r="J300" s="64"/>
      <c r="K300" s="189"/>
      <c r="L300" s="259"/>
      <c r="M300" s="259"/>
      <c r="N300" s="58"/>
      <c r="O300" s="30"/>
      <c r="P300" s="58"/>
      <c r="Q300" s="30"/>
      <c r="R300" s="134"/>
      <c r="S300" s="206"/>
      <c r="T300" s="290"/>
      <c r="U300" s="29" t="s">
        <v>36</v>
      </c>
      <c r="V300" s="187"/>
      <c r="W300" s="58"/>
      <c r="X300" s="188"/>
      <c r="Y300" s="188"/>
      <c r="Z300" s="188"/>
      <c r="AA300" s="64"/>
      <c r="AB300" s="64"/>
      <c r="AC300" s="189"/>
      <c r="AD300" s="259"/>
      <c r="AE300" s="259"/>
      <c r="AF300" s="58"/>
      <c r="AG300" s="30"/>
      <c r="AH300" s="58"/>
      <c r="AI300" s="30"/>
      <c r="AJ300" s="134"/>
      <c r="AK300" s="208"/>
      <c r="AL300" s="290"/>
      <c r="AM300" s="88" t="str">
        <f t="shared" si="29"/>
        <v/>
      </c>
      <c r="AN300" s="123" t="str">
        <f t="shared" si="30"/>
        <v/>
      </c>
      <c r="AO300" s="123" t="str">
        <f t="shared" si="31"/>
        <v/>
      </c>
      <c r="AP300" s="123" t="str">
        <f t="shared" si="32"/>
        <v/>
      </c>
      <c r="AQ300" s="89" t="str">
        <f t="shared" si="33"/>
        <v/>
      </c>
      <c r="AR300" s="39"/>
      <c r="AS300" s="234"/>
      <c r="AT300" s="39"/>
    </row>
    <row r="301" spans="2:46" ht="13.5" customHeight="1" x14ac:dyDescent="0.15">
      <c r="B301" s="290"/>
      <c r="C301" s="29" t="s">
        <v>38</v>
      </c>
      <c r="D301" s="187"/>
      <c r="E301" s="58"/>
      <c r="F301" s="188"/>
      <c r="G301" s="188"/>
      <c r="H301" s="188"/>
      <c r="I301" s="64"/>
      <c r="J301" s="64"/>
      <c r="K301" s="189"/>
      <c r="L301" s="259"/>
      <c r="M301" s="259"/>
      <c r="N301" s="58"/>
      <c r="O301" s="30"/>
      <c r="P301" s="58"/>
      <c r="Q301" s="30"/>
      <c r="R301" s="134"/>
      <c r="S301" s="206"/>
      <c r="T301" s="290"/>
      <c r="U301" s="29" t="s">
        <v>38</v>
      </c>
      <c r="V301" s="187"/>
      <c r="W301" s="58"/>
      <c r="X301" s="188"/>
      <c r="Y301" s="188"/>
      <c r="Z301" s="188"/>
      <c r="AA301" s="64"/>
      <c r="AB301" s="64"/>
      <c r="AC301" s="189"/>
      <c r="AD301" s="259"/>
      <c r="AE301" s="259"/>
      <c r="AF301" s="58"/>
      <c r="AG301" s="30"/>
      <c r="AH301" s="58"/>
      <c r="AI301" s="30"/>
      <c r="AJ301" s="134"/>
      <c r="AK301" s="208"/>
      <c r="AL301" s="290"/>
      <c r="AM301" s="88" t="str">
        <f t="shared" si="29"/>
        <v/>
      </c>
      <c r="AN301" s="123" t="str">
        <f t="shared" si="30"/>
        <v/>
      </c>
      <c r="AO301" s="123" t="str">
        <f t="shared" si="31"/>
        <v/>
      </c>
      <c r="AP301" s="123" t="str">
        <f t="shared" si="32"/>
        <v/>
      </c>
      <c r="AQ301" s="89" t="str">
        <f t="shared" si="33"/>
        <v/>
      </c>
      <c r="AR301" s="39"/>
      <c r="AS301" s="234"/>
      <c r="AT301" s="39"/>
    </row>
    <row r="302" spans="2:46" ht="13.5" customHeight="1" thickBot="1" x14ac:dyDescent="0.2">
      <c r="B302" s="291"/>
      <c r="C302" s="29"/>
      <c r="D302" s="187"/>
      <c r="E302" s="58"/>
      <c r="F302" s="190"/>
      <c r="G302" s="190"/>
      <c r="H302" s="190"/>
      <c r="I302" s="58"/>
      <c r="J302" s="58"/>
      <c r="K302" s="189"/>
      <c r="L302" s="259"/>
      <c r="M302" s="259"/>
      <c r="N302" s="58"/>
      <c r="O302" s="30"/>
      <c r="P302" s="58"/>
      <c r="Q302" s="30"/>
      <c r="R302" s="185"/>
      <c r="S302" s="206"/>
      <c r="T302" s="291"/>
      <c r="U302" s="29"/>
      <c r="V302" s="187"/>
      <c r="W302" s="58"/>
      <c r="X302" s="190"/>
      <c r="Y302" s="190"/>
      <c r="Z302" s="190"/>
      <c r="AA302" s="58"/>
      <c r="AB302" s="58"/>
      <c r="AC302" s="189"/>
      <c r="AD302" s="259"/>
      <c r="AE302" s="259"/>
      <c r="AF302" s="58"/>
      <c r="AG302" s="30"/>
      <c r="AH302" s="58"/>
      <c r="AI302" s="30"/>
      <c r="AJ302" s="185"/>
      <c r="AK302" s="208"/>
      <c r="AL302" s="291"/>
      <c r="AM302" s="124" t="str">
        <f t="shared" si="29"/>
        <v/>
      </c>
      <c r="AN302" s="125" t="str">
        <f t="shared" si="30"/>
        <v/>
      </c>
      <c r="AO302" s="125" t="str">
        <f t="shared" si="31"/>
        <v/>
      </c>
      <c r="AP302" s="125" t="str">
        <f t="shared" si="32"/>
        <v/>
      </c>
      <c r="AQ302" s="126" t="str">
        <f t="shared" si="33"/>
        <v/>
      </c>
      <c r="AR302" s="39"/>
      <c r="AS302" s="234"/>
      <c r="AT302" s="39"/>
    </row>
    <row r="303" spans="2:46" ht="13.5" customHeight="1" x14ac:dyDescent="0.15">
      <c r="B303" s="289" t="s">
        <v>126</v>
      </c>
      <c r="C303" s="27" t="s">
        <v>34</v>
      </c>
      <c r="D303" s="41"/>
      <c r="E303" s="57"/>
      <c r="F303" s="98"/>
      <c r="G303" s="98"/>
      <c r="H303" s="98"/>
      <c r="I303" s="62"/>
      <c r="J303" s="62"/>
      <c r="K303" s="63"/>
      <c r="L303" s="258"/>
      <c r="M303" s="258"/>
      <c r="N303" s="57"/>
      <c r="O303" s="28"/>
      <c r="P303" s="57"/>
      <c r="Q303" s="28"/>
      <c r="R303" s="133"/>
      <c r="S303" s="206"/>
      <c r="T303" s="289" t="s">
        <v>126</v>
      </c>
      <c r="U303" s="27" t="s">
        <v>34</v>
      </c>
      <c r="V303" s="41"/>
      <c r="W303" s="57"/>
      <c r="X303" s="98"/>
      <c r="Y303" s="98"/>
      <c r="Z303" s="98"/>
      <c r="AA303" s="62"/>
      <c r="AB303" s="62"/>
      <c r="AC303" s="63"/>
      <c r="AD303" s="258"/>
      <c r="AE303" s="258"/>
      <c r="AF303" s="57"/>
      <c r="AG303" s="28"/>
      <c r="AH303" s="57"/>
      <c r="AI303" s="28"/>
      <c r="AJ303" s="133"/>
      <c r="AK303" s="208"/>
      <c r="AL303" s="289" t="s">
        <v>126</v>
      </c>
      <c r="AM303" s="121" t="str">
        <f t="shared" si="29"/>
        <v/>
      </c>
      <c r="AN303" s="97" t="str">
        <f t="shared" si="30"/>
        <v/>
      </c>
      <c r="AO303" s="97" t="str">
        <f t="shared" si="31"/>
        <v/>
      </c>
      <c r="AP303" s="97" t="str">
        <f t="shared" si="32"/>
        <v/>
      </c>
      <c r="AQ303" s="122" t="str">
        <f t="shared" si="33"/>
        <v/>
      </c>
      <c r="AR303" s="39"/>
      <c r="AS303" s="234"/>
      <c r="AT303" s="39"/>
    </row>
    <row r="304" spans="2:46" ht="13.5" customHeight="1" x14ac:dyDescent="0.15">
      <c r="B304" s="290"/>
      <c r="C304" s="29" t="s">
        <v>35</v>
      </c>
      <c r="D304" s="187"/>
      <c r="E304" s="58"/>
      <c r="F304" s="188"/>
      <c r="G304" s="188"/>
      <c r="H304" s="188"/>
      <c r="I304" s="64"/>
      <c r="J304" s="64"/>
      <c r="K304" s="189"/>
      <c r="L304" s="259"/>
      <c r="M304" s="259"/>
      <c r="N304" s="58"/>
      <c r="O304" s="30"/>
      <c r="P304" s="58"/>
      <c r="Q304" s="30"/>
      <c r="R304" s="134"/>
      <c r="S304" s="206"/>
      <c r="T304" s="290"/>
      <c r="U304" s="29" t="s">
        <v>35</v>
      </c>
      <c r="V304" s="187"/>
      <c r="W304" s="58"/>
      <c r="X304" s="188"/>
      <c r="Y304" s="188"/>
      <c r="Z304" s="188"/>
      <c r="AA304" s="64"/>
      <c r="AB304" s="64"/>
      <c r="AC304" s="189"/>
      <c r="AD304" s="259"/>
      <c r="AE304" s="259"/>
      <c r="AF304" s="58"/>
      <c r="AG304" s="30"/>
      <c r="AH304" s="58"/>
      <c r="AI304" s="30"/>
      <c r="AJ304" s="134"/>
      <c r="AK304" s="208"/>
      <c r="AL304" s="290"/>
      <c r="AM304" s="88" t="str">
        <f t="shared" si="29"/>
        <v/>
      </c>
      <c r="AN304" s="123" t="str">
        <f t="shared" si="30"/>
        <v/>
      </c>
      <c r="AO304" s="123" t="str">
        <f t="shared" si="31"/>
        <v/>
      </c>
      <c r="AP304" s="123" t="str">
        <f t="shared" si="32"/>
        <v/>
      </c>
      <c r="AQ304" s="89" t="str">
        <f t="shared" si="33"/>
        <v/>
      </c>
      <c r="AR304" s="39"/>
      <c r="AS304" s="234"/>
      <c r="AT304" s="39"/>
    </row>
    <row r="305" spans="2:46" ht="13.5" customHeight="1" x14ac:dyDescent="0.15">
      <c r="B305" s="290"/>
      <c r="C305" s="29" t="s">
        <v>36</v>
      </c>
      <c r="D305" s="187"/>
      <c r="E305" s="58"/>
      <c r="F305" s="188"/>
      <c r="G305" s="188"/>
      <c r="H305" s="188"/>
      <c r="I305" s="64"/>
      <c r="J305" s="64"/>
      <c r="K305" s="189"/>
      <c r="L305" s="259"/>
      <c r="M305" s="259"/>
      <c r="N305" s="58"/>
      <c r="O305" s="30"/>
      <c r="P305" s="58"/>
      <c r="Q305" s="30"/>
      <c r="R305" s="134"/>
      <c r="S305" s="206"/>
      <c r="T305" s="290"/>
      <c r="U305" s="29" t="s">
        <v>36</v>
      </c>
      <c r="V305" s="187"/>
      <c r="W305" s="58"/>
      <c r="X305" s="188"/>
      <c r="Y305" s="188"/>
      <c r="Z305" s="188"/>
      <c r="AA305" s="64"/>
      <c r="AB305" s="64"/>
      <c r="AC305" s="189"/>
      <c r="AD305" s="259"/>
      <c r="AE305" s="259"/>
      <c r="AF305" s="58"/>
      <c r="AG305" s="30"/>
      <c r="AH305" s="58"/>
      <c r="AI305" s="30"/>
      <c r="AJ305" s="134"/>
      <c r="AK305" s="208"/>
      <c r="AL305" s="290"/>
      <c r="AM305" s="88" t="str">
        <f t="shared" si="29"/>
        <v/>
      </c>
      <c r="AN305" s="123" t="str">
        <f t="shared" si="30"/>
        <v/>
      </c>
      <c r="AO305" s="123" t="str">
        <f t="shared" si="31"/>
        <v/>
      </c>
      <c r="AP305" s="123" t="str">
        <f t="shared" si="32"/>
        <v/>
      </c>
      <c r="AQ305" s="89" t="str">
        <f t="shared" si="33"/>
        <v/>
      </c>
      <c r="AR305" s="39"/>
      <c r="AS305" s="234"/>
      <c r="AT305" s="39"/>
    </row>
    <row r="306" spans="2:46" ht="13.5" customHeight="1" x14ac:dyDescent="0.15">
      <c r="B306" s="290"/>
      <c r="C306" s="29" t="s">
        <v>38</v>
      </c>
      <c r="D306" s="187"/>
      <c r="E306" s="58"/>
      <c r="F306" s="188"/>
      <c r="G306" s="188"/>
      <c r="H306" s="188"/>
      <c r="I306" s="64"/>
      <c r="J306" s="64"/>
      <c r="K306" s="189"/>
      <c r="L306" s="259"/>
      <c r="M306" s="259"/>
      <c r="N306" s="58"/>
      <c r="O306" s="30"/>
      <c r="P306" s="58"/>
      <c r="Q306" s="30"/>
      <c r="R306" s="134"/>
      <c r="S306" s="206"/>
      <c r="T306" s="290"/>
      <c r="U306" s="29" t="s">
        <v>38</v>
      </c>
      <c r="V306" s="187"/>
      <c r="W306" s="58"/>
      <c r="X306" s="188"/>
      <c r="Y306" s="188"/>
      <c r="Z306" s="188"/>
      <c r="AA306" s="64"/>
      <c r="AB306" s="64"/>
      <c r="AC306" s="189"/>
      <c r="AD306" s="259"/>
      <c r="AE306" s="259"/>
      <c r="AF306" s="58"/>
      <c r="AG306" s="30"/>
      <c r="AH306" s="58"/>
      <c r="AI306" s="30"/>
      <c r="AJ306" s="134"/>
      <c r="AK306" s="208"/>
      <c r="AL306" s="290"/>
      <c r="AM306" s="88" t="str">
        <f t="shared" si="29"/>
        <v/>
      </c>
      <c r="AN306" s="123" t="str">
        <f t="shared" si="30"/>
        <v/>
      </c>
      <c r="AO306" s="123" t="str">
        <f t="shared" si="31"/>
        <v/>
      </c>
      <c r="AP306" s="123" t="str">
        <f t="shared" si="32"/>
        <v/>
      </c>
      <c r="AQ306" s="89" t="str">
        <f t="shared" si="33"/>
        <v/>
      </c>
      <c r="AR306" s="39"/>
      <c r="AS306" s="234"/>
      <c r="AT306" s="39"/>
    </row>
    <row r="307" spans="2:46" ht="13.5" customHeight="1" thickBot="1" x14ac:dyDescent="0.2">
      <c r="B307" s="291"/>
      <c r="C307" s="29"/>
      <c r="D307" s="187"/>
      <c r="E307" s="58"/>
      <c r="F307" s="190"/>
      <c r="G307" s="190"/>
      <c r="H307" s="190"/>
      <c r="I307" s="58"/>
      <c r="J307" s="58"/>
      <c r="K307" s="189"/>
      <c r="L307" s="259"/>
      <c r="M307" s="259"/>
      <c r="N307" s="58"/>
      <c r="O307" s="30"/>
      <c r="P307" s="58"/>
      <c r="Q307" s="30"/>
      <c r="R307" s="185"/>
      <c r="S307" s="206"/>
      <c r="T307" s="291"/>
      <c r="U307" s="29"/>
      <c r="V307" s="187"/>
      <c r="W307" s="58"/>
      <c r="X307" s="190"/>
      <c r="Y307" s="190"/>
      <c r="Z307" s="190"/>
      <c r="AA307" s="58"/>
      <c r="AB307" s="58"/>
      <c r="AC307" s="189"/>
      <c r="AD307" s="259"/>
      <c r="AE307" s="259"/>
      <c r="AF307" s="58"/>
      <c r="AG307" s="30"/>
      <c r="AH307" s="58"/>
      <c r="AI307" s="30"/>
      <c r="AJ307" s="185"/>
      <c r="AK307" s="208"/>
      <c r="AL307" s="291"/>
      <c r="AM307" s="124" t="str">
        <f t="shared" si="29"/>
        <v/>
      </c>
      <c r="AN307" s="125" t="str">
        <f t="shared" si="30"/>
        <v/>
      </c>
      <c r="AO307" s="125" t="str">
        <f t="shared" si="31"/>
        <v/>
      </c>
      <c r="AP307" s="125" t="str">
        <f t="shared" si="32"/>
        <v/>
      </c>
      <c r="AQ307" s="126" t="str">
        <f t="shared" si="33"/>
        <v/>
      </c>
      <c r="AR307" s="39"/>
      <c r="AS307" s="234"/>
      <c r="AT307" s="39"/>
    </row>
    <row r="308" spans="2:46" ht="13.5" customHeight="1" x14ac:dyDescent="0.15">
      <c r="B308" s="289" t="s">
        <v>127</v>
      </c>
      <c r="C308" s="27" t="s">
        <v>34</v>
      </c>
      <c r="D308" s="41"/>
      <c r="E308" s="57"/>
      <c r="F308" s="98"/>
      <c r="G308" s="98"/>
      <c r="H308" s="98"/>
      <c r="I308" s="62"/>
      <c r="J308" s="62"/>
      <c r="K308" s="63"/>
      <c r="L308" s="258"/>
      <c r="M308" s="258"/>
      <c r="N308" s="57"/>
      <c r="O308" s="28"/>
      <c r="P308" s="57"/>
      <c r="Q308" s="28"/>
      <c r="R308" s="133"/>
      <c r="S308" s="206"/>
      <c r="T308" s="289" t="s">
        <v>127</v>
      </c>
      <c r="U308" s="27" t="s">
        <v>34</v>
      </c>
      <c r="V308" s="41"/>
      <c r="W308" s="57"/>
      <c r="X308" s="98"/>
      <c r="Y308" s="98"/>
      <c r="Z308" s="98"/>
      <c r="AA308" s="62"/>
      <c r="AB308" s="62"/>
      <c r="AC308" s="63"/>
      <c r="AD308" s="258"/>
      <c r="AE308" s="258"/>
      <c r="AF308" s="57"/>
      <c r="AG308" s="28"/>
      <c r="AH308" s="57"/>
      <c r="AI308" s="28"/>
      <c r="AJ308" s="133"/>
      <c r="AK308" s="208"/>
      <c r="AL308" s="289" t="s">
        <v>127</v>
      </c>
      <c r="AM308" s="121" t="str">
        <f t="shared" si="29"/>
        <v/>
      </c>
      <c r="AN308" s="97" t="str">
        <f t="shared" si="30"/>
        <v/>
      </c>
      <c r="AO308" s="97" t="str">
        <f t="shared" si="31"/>
        <v/>
      </c>
      <c r="AP308" s="97" t="str">
        <f t="shared" si="32"/>
        <v/>
      </c>
      <c r="AQ308" s="122" t="str">
        <f t="shared" si="33"/>
        <v/>
      </c>
      <c r="AR308" s="39"/>
      <c r="AS308" s="234"/>
      <c r="AT308" s="39"/>
    </row>
    <row r="309" spans="2:46" ht="13.5" customHeight="1" x14ac:dyDescent="0.15">
      <c r="B309" s="290"/>
      <c r="C309" s="29" t="s">
        <v>35</v>
      </c>
      <c r="D309" s="187"/>
      <c r="E309" s="58"/>
      <c r="F309" s="188"/>
      <c r="G309" s="188"/>
      <c r="H309" s="188"/>
      <c r="I309" s="64"/>
      <c r="J309" s="64"/>
      <c r="K309" s="189"/>
      <c r="L309" s="259"/>
      <c r="M309" s="259"/>
      <c r="N309" s="58"/>
      <c r="O309" s="30"/>
      <c r="P309" s="58"/>
      <c r="Q309" s="30"/>
      <c r="R309" s="134"/>
      <c r="S309" s="206"/>
      <c r="T309" s="290"/>
      <c r="U309" s="29" t="s">
        <v>35</v>
      </c>
      <c r="V309" s="187"/>
      <c r="W309" s="58"/>
      <c r="X309" s="188"/>
      <c r="Y309" s="188"/>
      <c r="Z309" s="188"/>
      <c r="AA309" s="64"/>
      <c r="AB309" s="64"/>
      <c r="AC309" s="189"/>
      <c r="AD309" s="259"/>
      <c r="AE309" s="259"/>
      <c r="AF309" s="58"/>
      <c r="AG309" s="30"/>
      <c r="AH309" s="58"/>
      <c r="AI309" s="30"/>
      <c r="AJ309" s="134"/>
      <c r="AK309" s="208"/>
      <c r="AL309" s="290"/>
      <c r="AM309" s="88" t="str">
        <f t="shared" si="29"/>
        <v/>
      </c>
      <c r="AN309" s="123" t="str">
        <f t="shared" si="30"/>
        <v/>
      </c>
      <c r="AO309" s="123" t="str">
        <f t="shared" si="31"/>
        <v/>
      </c>
      <c r="AP309" s="123" t="str">
        <f t="shared" si="32"/>
        <v/>
      </c>
      <c r="AQ309" s="89" t="str">
        <f t="shared" si="33"/>
        <v/>
      </c>
      <c r="AR309" s="39"/>
      <c r="AS309" s="234"/>
      <c r="AT309" s="39"/>
    </row>
    <row r="310" spans="2:46" ht="13.5" customHeight="1" x14ac:dyDescent="0.15">
      <c r="B310" s="290"/>
      <c r="C310" s="29" t="s">
        <v>36</v>
      </c>
      <c r="D310" s="187"/>
      <c r="E310" s="58"/>
      <c r="F310" s="188"/>
      <c r="G310" s="188"/>
      <c r="H310" s="188"/>
      <c r="I310" s="64"/>
      <c r="J310" s="64"/>
      <c r="K310" s="189"/>
      <c r="L310" s="259"/>
      <c r="M310" s="259"/>
      <c r="N310" s="58"/>
      <c r="O310" s="30"/>
      <c r="P310" s="58"/>
      <c r="Q310" s="30"/>
      <c r="R310" s="134"/>
      <c r="S310" s="206"/>
      <c r="T310" s="290"/>
      <c r="U310" s="29" t="s">
        <v>36</v>
      </c>
      <c r="V310" s="187"/>
      <c r="W310" s="58"/>
      <c r="X310" s="188"/>
      <c r="Y310" s="188"/>
      <c r="Z310" s="188"/>
      <c r="AA310" s="64"/>
      <c r="AB310" s="64"/>
      <c r="AC310" s="189"/>
      <c r="AD310" s="259"/>
      <c r="AE310" s="259"/>
      <c r="AF310" s="58"/>
      <c r="AG310" s="30"/>
      <c r="AH310" s="58"/>
      <c r="AI310" s="30"/>
      <c r="AJ310" s="134"/>
      <c r="AK310" s="208"/>
      <c r="AL310" s="290"/>
      <c r="AM310" s="88" t="str">
        <f t="shared" si="29"/>
        <v/>
      </c>
      <c r="AN310" s="123" t="str">
        <f t="shared" si="30"/>
        <v/>
      </c>
      <c r="AO310" s="123" t="str">
        <f t="shared" si="31"/>
        <v/>
      </c>
      <c r="AP310" s="123" t="str">
        <f t="shared" si="32"/>
        <v/>
      </c>
      <c r="AQ310" s="89" t="str">
        <f t="shared" si="33"/>
        <v/>
      </c>
      <c r="AR310" s="39"/>
      <c r="AS310" s="234"/>
      <c r="AT310" s="39"/>
    </row>
    <row r="311" spans="2:46" ht="13.5" customHeight="1" x14ac:dyDescent="0.15">
      <c r="B311" s="290"/>
      <c r="C311" s="29" t="s">
        <v>38</v>
      </c>
      <c r="D311" s="187"/>
      <c r="E311" s="58"/>
      <c r="F311" s="188"/>
      <c r="G311" s="188"/>
      <c r="H311" s="188"/>
      <c r="I311" s="64"/>
      <c r="J311" s="64"/>
      <c r="K311" s="189"/>
      <c r="L311" s="259"/>
      <c r="M311" s="259"/>
      <c r="N311" s="58"/>
      <c r="O311" s="30"/>
      <c r="P311" s="58"/>
      <c r="Q311" s="30"/>
      <c r="R311" s="134"/>
      <c r="S311" s="206"/>
      <c r="T311" s="290"/>
      <c r="U311" s="29" t="s">
        <v>38</v>
      </c>
      <c r="V311" s="187"/>
      <c r="W311" s="58"/>
      <c r="X311" s="188"/>
      <c r="Y311" s="188"/>
      <c r="Z311" s="188"/>
      <c r="AA311" s="64"/>
      <c r="AB311" s="64"/>
      <c r="AC311" s="189"/>
      <c r="AD311" s="259"/>
      <c r="AE311" s="259"/>
      <c r="AF311" s="58"/>
      <c r="AG311" s="30"/>
      <c r="AH311" s="58"/>
      <c r="AI311" s="30"/>
      <c r="AJ311" s="134"/>
      <c r="AK311" s="208"/>
      <c r="AL311" s="290"/>
      <c r="AM311" s="88" t="str">
        <f t="shared" si="29"/>
        <v/>
      </c>
      <c r="AN311" s="123" t="str">
        <f t="shared" si="30"/>
        <v/>
      </c>
      <c r="AO311" s="123" t="str">
        <f t="shared" si="31"/>
        <v/>
      </c>
      <c r="AP311" s="123" t="str">
        <f t="shared" si="32"/>
        <v/>
      </c>
      <c r="AQ311" s="89" t="str">
        <f t="shared" si="33"/>
        <v/>
      </c>
      <c r="AR311" s="39"/>
      <c r="AS311" s="234"/>
      <c r="AT311" s="39"/>
    </row>
    <row r="312" spans="2:46" ht="13.5" customHeight="1" thickBot="1" x14ac:dyDescent="0.2">
      <c r="B312" s="291"/>
      <c r="C312" s="29"/>
      <c r="D312" s="187"/>
      <c r="E312" s="58"/>
      <c r="F312" s="190"/>
      <c r="G312" s="190"/>
      <c r="H312" s="190"/>
      <c r="I312" s="58"/>
      <c r="J312" s="58"/>
      <c r="K312" s="189"/>
      <c r="L312" s="259"/>
      <c r="M312" s="259"/>
      <c r="N312" s="58"/>
      <c r="O312" s="30"/>
      <c r="P312" s="58"/>
      <c r="Q312" s="30"/>
      <c r="R312" s="185"/>
      <c r="S312" s="206"/>
      <c r="T312" s="291"/>
      <c r="U312" s="29"/>
      <c r="V312" s="187"/>
      <c r="W312" s="58"/>
      <c r="X312" s="190"/>
      <c r="Y312" s="190"/>
      <c r="Z312" s="190"/>
      <c r="AA312" s="58"/>
      <c r="AB312" s="58"/>
      <c r="AC312" s="189"/>
      <c r="AD312" s="259"/>
      <c r="AE312" s="259"/>
      <c r="AF312" s="58"/>
      <c r="AG312" s="30"/>
      <c r="AH312" s="58"/>
      <c r="AI312" s="30"/>
      <c r="AJ312" s="185"/>
      <c r="AK312" s="208"/>
      <c r="AL312" s="291"/>
      <c r="AM312" s="124" t="str">
        <f t="shared" si="29"/>
        <v/>
      </c>
      <c r="AN312" s="125" t="str">
        <f t="shared" si="30"/>
        <v/>
      </c>
      <c r="AO312" s="125" t="str">
        <f t="shared" si="31"/>
        <v/>
      </c>
      <c r="AP312" s="125" t="str">
        <f t="shared" si="32"/>
        <v/>
      </c>
      <c r="AQ312" s="126" t="str">
        <f t="shared" si="33"/>
        <v/>
      </c>
      <c r="AR312" s="39"/>
      <c r="AS312" s="234"/>
      <c r="AT312" s="39"/>
    </row>
    <row r="313" spans="2:46" ht="13.5" customHeight="1" x14ac:dyDescent="0.15">
      <c r="B313" s="289" t="s">
        <v>128</v>
      </c>
      <c r="C313" s="27" t="s">
        <v>34</v>
      </c>
      <c r="D313" s="41"/>
      <c r="E313" s="57"/>
      <c r="F313" s="98"/>
      <c r="G313" s="98"/>
      <c r="H313" s="98"/>
      <c r="I313" s="62"/>
      <c r="J313" s="62"/>
      <c r="K313" s="63"/>
      <c r="L313" s="258"/>
      <c r="M313" s="258"/>
      <c r="N313" s="57"/>
      <c r="O313" s="28"/>
      <c r="P313" s="57"/>
      <c r="Q313" s="28"/>
      <c r="R313" s="133"/>
      <c r="S313" s="206"/>
      <c r="T313" s="289" t="s">
        <v>128</v>
      </c>
      <c r="U313" s="27" t="s">
        <v>34</v>
      </c>
      <c r="V313" s="41"/>
      <c r="W313" s="57"/>
      <c r="X313" s="98"/>
      <c r="Y313" s="98"/>
      <c r="Z313" s="98"/>
      <c r="AA313" s="62"/>
      <c r="AB313" s="62"/>
      <c r="AC313" s="63"/>
      <c r="AD313" s="258"/>
      <c r="AE313" s="258"/>
      <c r="AF313" s="57"/>
      <c r="AG313" s="28"/>
      <c r="AH313" s="57"/>
      <c r="AI313" s="28"/>
      <c r="AJ313" s="133"/>
      <c r="AK313" s="208"/>
      <c r="AL313" s="289" t="s">
        <v>128</v>
      </c>
      <c r="AM313" s="121" t="str">
        <f t="shared" si="29"/>
        <v/>
      </c>
      <c r="AN313" s="97" t="str">
        <f t="shared" si="30"/>
        <v/>
      </c>
      <c r="AO313" s="97" t="str">
        <f t="shared" si="31"/>
        <v/>
      </c>
      <c r="AP313" s="97" t="str">
        <f t="shared" si="32"/>
        <v/>
      </c>
      <c r="AQ313" s="122" t="str">
        <f t="shared" si="33"/>
        <v/>
      </c>
      <c r="AR313" s="39"/>
      <c r="AS313" s="234"/>
      <c r="AT313" s="39"/>
    </row>
    <row r="314" spans="2:46" ht="13.5" customHeight="1" x14ac:dyDescent="0.15">
      <c r="B314" s="290"/>
      <c r="C314" s="29" t="s">
        <v>35</v>
      </c>
      <c r="D314" s="187"/>
      <c r="E314" s="58"/>
      <c r="F314" s="188"/>
      <c r="G314" s="188"/>
      <c r="H314" s="188"/>
      <c r="I314" s="64"/>
      <c r="J314" s="64"/>
      <c r="K314" s="189"/>
      <c r="L314" s="259"/>
      <c r="M314" s="259"/>
      <c r="N314" s="58"/>
      <c r="O314" s="30"/>
      <c r="P314" s="58"/>
      <c r="Q314" s="30"/>
      <c r="R314" s="134"/>
      <c r="S314" s="206"/>
      <c r="T314" s="290"/>
      <c r="U314" s="29" t="s">
        <v>35</v>
      </c>
      <c r="V314" s="187"/>
      <c r="W314" s="58"/>
      <c r="X314" s="188"/>
      <c r="Y314" s="188"/>
      <c r="Z314" s="188"/>
      <c r="AA314" s="64"/>
      <c r="AB314" s="64"/>
      <c r="AC314" s="189"/>
      <c r="AD314" s="259"/>
      <c r="AE314" s="259"/>
      <c r="AF314" s="58"/>
      <c r="AG314" s="30"/>
      <c r="AH314" s="58"/>
      <c r="AI314" s="30"/>
      <c r="AJ314" s="134"/>
      <c r="AK314" s="208"/>
      <c r="AL314" s="290"/>
      <c r="AM314" s="88" t="str">
        <f t="shared" si="29"/>
        <v/>
      </c>
      <c r="AN314" s="123" t="str">
        <f t="shared" si="30"/>
        <v/>
      </c>
      <c r="AO314" s="123" t="str">
        <f t="shared" si="31"/>
        <v/>
      </c>
      <c r="AP314" s="123" t="str">
        <f t="shared" si="32"/>
        <v/>
      </c>
      <c r="AQ314" s="89" t="str">
        <f t="shared" si="33"/>
        <v/>
      </c>
      <c r="AR314" s="39"/>
      <c r="AS314" s="234"/>
      <c r="AT314" s="39"/>
    </row>
    <row r="315" spans="2:46" ht="13.5" customHeight="1" x14ac:dyDescent="0.15">
      <c r="B315" s="290"/>
      <c r="C315" s="29" t="s">
        <v>36</v>
      </c>
      <c r="D315" s="187"/>
      <c r="E315" s="58"/>
      <c r="F315" s="188"/>
      <c r="G315" s="188"/>
      <c r="H315" s="188"/>
      <c r="I315" s="64"/>
      <c r="J315" s="64"/>
      <c r="K315" s="189"/>
      <c r="L315" s="259"/>
      <c r="M315" s="259"/>
      <c r="N315" s="58"/>
      <c r="O315" s="30"/>
      <c r="P315" s="58"/>
      <c r="Q315" s="30"/>
      <c r="R315" s="134"/>
      <c r="S315" s="206"/>
      <c r="T315" s="290"/>
      <c r="U315" s="29" t="s">
        <v>36</v>
      </c>
      <c r="V315" s="187"/>
      <c r="W315" s="58"/>
      <c r="X315" s="188"/>
      <c r="Y315" s="188"/>
      <c r="Z315" s="188"/>
      <c r="AA315" s="64"/>
      <c r="AB315" s="64"/>
      <c r="AC315" s="189"/>
      <c r="AD315" s="259"/>
      <c r="AE315" s="259"/>
      <c r="AF315" s="58"/>
      <c r="AG315" s="30"/>
      <c r="AH315" s="58"/>
      <c r="AI315" s="30"/>
      <c r="AJ315" s="134"/>
      <c r="AK315" s="208"/>
      <c r="AL315" s="290"/>
      <c r="AM315" s="88" t="str">
        <f t="shared" si="29"/>
        <v/>
      </c>
      <c r="AN315" s="123" t="str">
        <f t="shared" si="30"/>
        <v/>
      </c>
      <c r="AO315" s="123" t="str">
        <f t="shared" si="31"/>
        <v/>
      </c>
      <c r="AP315" s="123" t="str">
        <f t="shared" si="32"/>
        <v/>
      </c>
      <c r="AQ315" s="89" t="str">
        <f t="shared" si="33"/>
        <v/>
      </c>
      <c r="AR315" s="39"/>
      <c r="AS315" s="234"/>
      <c r="AT315" s="39"/>
    </row>
    <row r="316" spans="2:46" ht="13.5" customHeight="1" x14ac:dyDescent="0.15">
      <c r="B316" s="290"/>
      <c r="C316" s="29" t="s">
        <v>38</v>
      </c>
      <c r="D316" s="187"/>
      <c r="E316" s="58"/>
      <c r="F316" s="188"/>
      <c r="G316" s="188"/>
      <c r="H316" s="188"/>
      <c r="I316" s="64"/>
      <c r="J316" s="64"/>
      <c r="K316" s="189"/>
      <c r="L316" s="259"/>
      <c r="M316" s="259"/>
      <c r="N316" s="58"/>
      <c r="O316" s="30"/>
      <c r="P316" s="58"/>
      <c r="Q316" s="30"/>
      <c r="R316" s="134"/>
      <c r="S316" s="206"/>
      <c r="T316" s="290"/>
      <c r="U316" s="29" t="s">
        <v>38</v>
      </c>
      <c r="V316" s="187"/>
      <c r="W316" s="58"/>
      <c r="X316" s="188"/>
      <c r="Y316" s="188"/>
      <c r="Z316" s="188"/>
      <c r="AA316" s="64"/>
      <c r="AB316" s="64"/>
      <c r="AC316" s="189"/>
      <c r="AD316" s="259"/>
      <c r="AE316" s="259"/>
      <c r="AF316" s="58"/>
      <c r="AG316" s="30"/>
      <c r="AH316" s="58"/>
      <c r="AI316" s="30"/>
      <c r="AJ316" s="134"/>
      <c r="AK316" s="208"/>
      <c r="AL316" s="290"/>
      <c r="AM316" s="88" t="str">
        <f t="shared" si="29"/>
        <v/>
      </c>
      <c r="AN316" s="123" t="str">
        <f t="shared" si="30"/>
        <v/>
      </c>
      <c r="AO316" s="123" t="str">
        <f t="shared" si="31"/>
        <v/>
      </c>
      <c r="AP316" s="123" t="str">
        <f t="shared" si="32"/>
        <v/>
      </c>
      <c r="AQ316" s="89" t="str">
        <f t="shared" si="33"/>
        <v/>
      </c>
      <c r="AR316" s="39"/>
      <c r="AS316" s="234"/>
      <c r="AT316" s="39"/>
    </row>
    <row r="317" spans="2:46" ht="13.5" customHeight="1" thickBot="1" x14ac:dyDescent="0.2">
      <c r="B317" s="291"/>
      <c r="C317" s="29"/>
      <c r="D317" s="187"/>
      <c r="E317" s="58"/>
      <c r="F317" s="190"/>
      <c r="G317" s="190"/>
      <c r="H317" s="190"/>
      <c r="I317" s="58"/>
      <c r="J317" s="58"/>
      <c r="K317" s="189"/>
      <c r="L317" s="259"/>
      <c r="M317" s="259"/>
      <c r="N317" s="58"/>
      <c r="O317" s="30"/>
      <c r="P317" s="58"/>
      <c r="Q317" s="30"/>
      <c r="R317" s="185"/>
      <c r="S317" s="206"/>
      <c r="T317" s="291"/>
      <c r="U317" s="29"/>
      <c r="V317" s="187"/>
      <c r="W317" s="58"/>
      <c r="X317" s="190"/>
      <c r="Y317" s="190"/>
      <c r="Z317" s="190"/>
      <c r="AA317" s="58"/>
      <c r="AB317" s="58"/>
      <c r="AC317" s="189"/>
      <c r="AD317" s="259"/>
      <c r="AE317" s="259"/>
      <c r="AF317" s="58"/>
      <c r="AG317" s="30"/>
      <c r="AH317" s="58"/>
      <c r="AI317" s="30"/>
      <c r="AJ317" s="185"/>
      <c r="AK317" s="208"/>
      <c r="AL317" s="291"/>
      <c r="AM317" s="124" t="str">
        <f t="shared" si="29"/>
        <v/>
      </c>
      <c r="AN317" s="125" t="str">
        <f t="shared" si="30"/>
        <v/>
      </c>
      <c r="AO317" s="125" t="str">
        <f t="shared" si="31"/>
        <v/>
      </c>
      <c r="AP317" s="125" t="str">
        <f t="shared" si="32"/>
        <v/>
      </c>
      <c r="AQ317" s="126" t="str">
        <f t="shared" si="33"/>
        <v/>
      </c>
      <c r="AR317" s="39"/>
      <c r="AS317" s="234"/>
      <c r="AT317" s="39"/>
    </row>
    <row r="318" spans="2:46" ht="13.5" customHeight="1" x14ac:dyDescent="0.15">
      <c r="B318" s="289" t="s">
        <v>129</v>
      </c>
      <c r="C318" s="27" t="s">
        <v>34</v>
      </c>
      <c r="D318" s="41"/>
      <c r="E318" s="57"/>
      <c r="F318" s="98"/>
      <c r="G318" s="98"/>
      <c r="H318" s="98"/>
      <c r="I318" s="62"/>
      <c r="J318" s="62"/>
      <c r="K318" s="63"/>
      <c r="L318" s="258"/>
      <c r="M318" s="258"/>
      <c r="N318" s="57"/>
      <c r="O318" s="28"/>
      <c r="P318" s="57"/>
      <c r="Q318" s="28"/>
      <c r="R318" s="133"/>
      <c r="S318" s="206"/>
      <c r="T318" s="289" t="s">
        <v>129</v>
      </c>
      <c r="U318" s="27" t="s">
        <v>34</v>
      </c>
      <c r="V318" s="41"/>
      <c r="W318" s="57"/>
      <c r="X318" s="98"/>
      <c r="Y318" s="98"/>
      <c r="Z318" s="98"/>
      <c r="AA318" s="62"/>
      <c r="AB318" s="62"/>
      <c r="AC318" s="63"/>
      <c r="AD318" s="258"/>
      <c r="AE318" s="258"/>
      <c r="AF318" s="57"/>
      <c r="AG318" s="28"/>
      <c r="AH318" s="57"/>
      <c r="AI318" s="28"/>
      <c r="AJ318" s="133"/>
      <c r="AK318" s="208"/>
      <c r="AL318" s="289" t="s">
        <v>129</v>
      </c>
      <c r="AM318" s="121" t="str">
        <f t="shared" si="29"/>
        <v/>
      </c>
      <c r="AN318" s="97" t="str">
        <f t="shared" si="30"/>
        <v/>
      </c>
      <c r="AO318" s="97" t="str">
        <f t="shared" si="31"/>
        <v/>
      </c>
      <c r="AP318" s="97" t="str">
        <f t="shared" si="32"/>
        <v/>
      </c>
      <c r="AQ318" s="122" t="str">
        <f t="shared" si="33"/>
        <v/>
      </c>
      <c r="AR318" s="39"/>
      <c r="AS318" s="234"/>
      <c r="AT318" s="39"/>
    </row>
    <row r="319" spans="2:46" ht="13.5" customHeight="1" x14ac:dyDescent="0.15">
      <c r="B319" s="290"/>
      <c r="C319" s="29" t="s">
        <v>35</v>
      </c>
      <c r="D319" s="187"/>
      <c r="E319" s="58"/>
      <c r="F319" s="188"/>
      <c r="G319" s="188"/>
      <c r="H319" s="188"/>
      <c r="I319" s="64"/>
      <c r="J319" s="64"/>
      <c r="K319" s="189"/>
      <c r="L319" s="259"/>
      <c r="M319" s="259"/>
      <c r="N319" s="58"/>
      <c r="O319" s="30"/>
      <c r="P319" s="58"/>
      <c r="Q319" s="30"/>
      <c r="R319" s="134"/>
      <c r="S319" s="206"/>
      <c r="T319" s="290"/>
      <c r="U319" s="29" t="s">
        <v>35</v>
      </c>
      <c r="V319" s="187"/>
      <c r="W319" s="58"/>
      <c r="X319" s="188"/>
      <c r="Y319" s="188"/>
      <c r="Z319" s="188"/>
      <c r="AA319" s="64"/>
      <c r="AB319" s="64"/>
      <c r="AC319" s="189"/>
      <c r="AD319" s="259"/>
      <c r="AE319" s="259"/>
      <c r="AF319" s="58"/>
      <c r="AG319" s="30"/>
      <c r="AH319" s="58"/>
      <c r="AI319" s="30"/>
      <c r="AJ319" s="134"/>
      <c r="AK319" s="208"/>
      <c r="AL319" s="290"/>
      <c r="AM319" s="88" t="str">
        <f t="shared" si="29"/>
        <v/>
      </c>
      <c r="AN319" s="123" t="str">
        <f t="shared" si="30"/>
        <v/>
      </c>
      <c r="AO319" s="123" t="str">
        <f t="shared" si="31"/>
        <v/>
      </c>
      <c r="AP319" s="123" t="str">
        <f t="shared" si="32"/>
        <v/>
      </c>
      <c r="AQ319" s="89" t="str">
        <f t="shared" si="33"/>
        <v/>
      </c>
      <c r="AR319" s="39"/>
      <c r="AS319" s="234"/>
      <c r="AT319" s="39"/>
    </row>
    <row r="320" spans="2:46" ht="13.5" customHeight="1" x14ac:dyDescent="0.15">
      <c r="B320" s="290"/>
      <c r="C320" s="29" t="s">
        <v>36</v>
      </c>
      <c r="D320" s="187"/>
      <c r="E320" s="58"/>
      <c r="F320" s="188"/>
      <c r="G320" s="188"/>
      <c r="H320" s="188"/>
      <c r="I320" s="64"/>
      <c r="J320" s="64"/>
      <c r="K320" s="189"/>
      <c r="L320" s="259"/>
      <c r="M320" s="259"/>
      <c r="N320" s="58"/>
      <c r="O320" s="30"/>
      <c r="P320" s="58"/>
      <c r="Q320" s="30"/>
      <c r="R320" s="134"/>
      <c r="S320" s="206"/>
      <c r="T320" s="290"/>
      <c r="U320" s="29" t="s">
        <v>36</v>
      </c>
      <c r="V320" s="187"/>
      <c r="W320" s="58"/>
      <c r="X320" s="188"/>
      <c r="Y320" s="188"/>
      <c r="Z320" s="188"/>
      <c r="AA320" s="64"/>
      <c r="AB320" s="64"/>
      <c r="AC320" s="189"/>
      <c r="AD320" s="259"/>
      <c r="AE320" s="259"/>
      <c r="AF320" s="58"/>
      <c r="AG320" s="30"/>
      <c r="AH320" s="58"/>
      <c r="AI320" s="30"/>
      <c r="AJ320" s="134"/>
      <c r="AK320" s="208"/>
      <c r="AL320" s="290"/>
      <c r="AM320" s="88" t="str">
        <f t="shared" si="29"/>
        <v/>
      </c>
      <c r="AN320" s="123" t="str">
        <f t="shared" si="30"/>
        <v/>
      </c>
      <c r="AO320" s="123" t="str">
        <f t="shared" si="31"/>
        <v/>
      </c>
      <c r="AP320" s="123" t="str">
        <f t="shared" si="32"/>
        <v/>
      </c>
      <c r="AQ320" s="89" t="str">
        <f t="shared" si="33"/>
        <v/>
      </c>
      <c r="AR320" s="39"/>
      <c r="AS320" s="234"/>
      <c r="AT320" s="39"/>
    </row>
    <row r="321" spans="2:46" ht="13.5" customHeight="1" x14ac:dyDescent="0.15">
      <c r="B321" s="290"/>
      <c r="C321" s="29" t="s">
        <v>38</v>
      </c>
      <c r="D321" s="187"/>
      <c r="E321" s="58"/>
      <c r="F321" s="188"/>
      <c r="G321" s="188"/>
      <c r="H321" s="188"/>
      <c r="I321" s="64"/>
      <c r="J321" s="64"/>
      <c r="K321" s="189"/>
      <c r="L321" s="259"/>
      <c r="M321" s="259"/>
      <c r="N321" s="58"/>
      <c r="O321" s="30"/>
      <c r="P321" s="58"/>
      <c r="Q321" s="30"/>
      <c r="R321" s="134"/>
      <c r="S321" s="206"/>
      <c r="T321" s="290"/>
      <c r="U321" s="29" t="s">
        <v>38</v>
      </c>
      <c r="V321" s="187"/>
      <c r="W321" s="58"/>
      <c r="X321" s="188"/>
      <c r="Y321" s="188"/>
      <c r="Z321" s="188"/>
      <c r="AA321" s="64"/>
      <c r="AB321" s="64"/>
      <c r="AC321" s="189"/>
      <c r="AD321" s="259"/>
      <c r="AE321" s="259"/>
      <c r="AF321" s="58"/>
      <c r="AG321" s="30"/>
      <c r="AH321" s="58"/>
      <c r="AI321" s="30"/>
      <c r="AJ321" s="134"/>
      <c r="AK321" s="208"/>
      <c r="AL321" s="290"/>
      <c r="AM321" s="88" t="str">
        <f t="shared" si="29"/>
        <v/>
      </c>
      <c r="AN321" s="123" t="str">
        <f t="shared" si="30"/>
        <v/>
      </c>
      <c r="AO321" s="123" t="str">
        <f t="shared" si="31"/>
        <v/>
      </c>
      <c r="AP321" s="123" t="str">
        <f t="shared" si="32"/>
        <v/>
      </c>
      <c r="AQ321" s="89" t="str">
        <f t="shared" si="33"/>
        <v/>
      </c>
      <c r="AR321" s="39"/>
      <c r="AS321" s="234"/>
      <c r="AT321" s="39"/>
    </row>
    <row r="322" spans="2:46" ht="13.5" customHeight="1" thickBot="1" x14ac:dyDescent="0.2">
      <c r="B322" s="291"/>
      <c r="C322" s="29"/>
      <c r="D322" s="187"/>
      <c r="E322" s="58"/>
      <c r="F322" s="190"/>
      <c r="G322" s="190"/>
      <c r="H322" s="190"/>
      <c r="I322" s="58"/>
      <c r="J322" s="58"/>
      <c r="K322" s="189"/>
      <c r="L322" s="259"/>
      <c r="M322" s="259"/>
      <c r="N322" s="58"/>
      <c r="O322" s="30"/>
      <c r="P322" s="58"/>
      <c r="Q322" s="30"/>
      <c r="R322" s="185"/>
      <c r="S322" s="206"/>
      <c r="T322" s="291"/>
      <c r="U322" s="29"/>
      <c r="V322" s="187"/>
      <c r="W322" s="58"/>
      <c r="X322" s="190"/>
      <c r="Y322" s="190"/>
      <c r="Z322" s="190"/>
      <c r="AA322" s="58"/>
      <c r="AB322" s="58"/>
      <c r="AC322" s="189"/>
      <c r="AD322" s="259"/>
      <c r="AE322" s="259"/>
      <c r="AF322" s="58"/>
      <c r="AG322" s="30"/>
      <c r="AH322" s="58"/>
      <c r="AI322" s="30"/>
      <c r="AJ322" s="185"/>
      <c r="AK322" s="208"/>
      <c r="AL322" s="291"/>
      <c r="AM322" s="124" t="str">
        <f t="shared" si="29"/>
        <v/>
      </c>
      <c r="AN322" s="125" t="str">
        <f t="shared" si="30"/>
        <v/>
      </c>
      <c r="AO322" s="125" t="str">
        <f t="shared" si="31"/>
        <v/>
      </c>
      <c r="AP322" s="125" t="str">
        <f t="shared" si="32"/>
        <v/>
      </c>
      <c r="AQ322" s="126" t="str">
        <f t="shared" si="33"/>
        <v/>
      </c>
      <c r="AR322" s="39"/>
      <c r="AS322" s="234"/>
      <c r="AT322" s="39"/>
    </row>
    <row r="323" spans="2:46" ht="13.5" customHeight="1" x14ac:dyDescent="0.15">
      <c r="B323" s="289" t="s">
        <v>130</v>
      </c>
      <c r="C323" s="27" t="s">
        <v>34</v>
      </c>
      <c r="D323" s="41"/>
      <c r="E323" s="57"/>
      <c r="F323" s="98"/>
      <c r="G323" s="98"/>
      <c r="H323" s="98"/>
      <c r="I323" s="62"/>
      <c r="J323" s="62"/>
      <c r="K323" s="63"/>
      <c r="L323" s="258"/>
      <c r="M323" s="258"/>
      <c r="N323" s="57"/>
      <c r="O323" s="28"/>
      <c r="P323" s="57"/>
      <c r="Q323" s="28"/>
      <c r="R323" s="133"/>
      <c r="S323" s="206"/>
      <c r="T323" s="289" t="s">
        <v>130</v>
      </c>
      <c r="U323" s="27" t="s">
        <v>34</v>
      </c>
      <c r="V323" s="41"/>
      <c r="W323" s="57"/>
      <c r="X323" s="98"/>
      <c r="Y323" s="98"/>
      <c r="Z323" s="98"/>
      <c r="AA323" s="62"/>
      <c r="AB323" s="62"/>
      <c r="AC323" s="63"/>
      <c r="AD323" s="258"/>
      <c r="AE323" s="258"/>
      <c r="AF323" s="57"/>
      <c r="AG323" s="28"/>
      <c r="AH323" s="57"/>
      <c r="AI323" s="28"/>
      <c r="AJ323" s="133"/>
      <c r="AK323" s="208"/>
      <c r="AL323" s="289" t="s">
        <v>130</v>
      </c>
      <c r="AM323" s="121" t="str">
        <f t="shared" si="29"/>
        <v/>
      </c>
      <c r="AN323" s="97" t="str">
        <f t="shared" si="30"/>
        <v/>
      </c>
      <c r="AO323" s="97" t="str">
        <f t="shared" si="31"/>
        <v/>
      </c>
      <c r="AP323" s="97" t="str">
        <f t="shared" si="32"/>
        <v/>
      </c>
      <c r="AQ323" s="122" t="str">
        <f t="shared" si="33"/>
        <v/>
      </c>
      <c r="AR323" s="39"/>
      <c r="AS323" s="234"/>
      <c r="AT323" s="39"/>
    </row>
    <row r="324" spans="2:46" ht="13.5" customHeight="1" x14ac:dyDescent="0.15">
      <c r="B324" s="290"/>
      <c r="C324" s="29" t="s">
        <v>35</v>
      </c>
      <c r="D324" s="187"/>
      <c r="E324" s="58"/>
      <c r="F324" s="188"/>
      <c r="G324" s="188"/>
      <c r="H324" s="188"/>
      <c r="I324" s="64"/>
      <c r="J324" s="64"/>
      <c r="K324" s="189"/>
      <c r="L324" s="259"/>
      <c r="M324" s="259"/>
      <c r="N324" s="58"/>
      <c r="O324" s="30"/>
      <c r="P324" s="58"/>
      <c r="Q324" s="30"/>
      <c r="R324" s="134"/>
      <c r="S324" s="206"/>
      <c r="T324" s="290"/>
      <c r="U324" s="29" t="s">
        <v>35</v>
      </c>
      <c r="V324" s="187"/>
      <c r="W324" s="58"/>
      <c r="X324" s="188"/>
      <c r="Y324" s="188"/>
      <c r="Z324" s="188"/>
      <c r="AA324" s="64"/>
      <c r="AB324" s="64"/>
      <c r="AC324" s="189"/>
      <c r="AD324" s="259"/>
      <c r="AE324" s="259"/>
      <c r="AF324" s="58"/>
      <c r="AG324" s="30"/>
      <c r="AH324" s="58"/>
      <c r="AI324" s="30"/>
      <c r="AJ324" s="134"/>
      <c r="AK324" s="208"/>
      <c r="AL324" s="290"/>
      <c r="AM324" s="88" t="str">
        <f t="shared" si="29"/>
        <v/>
      </c>
      <c r="AN324" s="123" t="str">
        <f t="shared" si="30"/>
        <v/>
      </c>
      <c r="AO324" s="123" t="str">
        <f t="shared" si="31"/>
        <v/>
      </c>
      <c r="AP324" s="123" t="str">
        <f t="shared" si="32"/>
        <v/>
      </c>
      <c r="AQ324" s="89" t="str">
        <f t="shared" si="33"/>
        <v/>
      </c>
      <c r="AR324" s="39"/>
      <c r="AS324" s="234"/>
      <c r="AT324" s="39"/>
    </row>
    <row r="325" spans="2:46" ht="13.5" customHeight="1" x14ac:dyDescent="0.15">
      <c r="B325" s="290"/>
      <c r="C325" s="29" t="s">
        <v>36</v>
      </c>
      <c r="D325" s="187"/>
      <c r="E325" s="58"/>
      <c r="F325" s="188"/>
      <c r="G325" s="188"/>
      <c r="H325" s="188"/>
      <c r="I325" s="64"/>
      <c r="J325" s="64"/>
      <c r="K325" s="189"/>
      <c r="L325" s="259"/>
      <c r="M325" s="259"/>
      <c r="N325" s="58"/>
      <c r="O325" s="30"/>
      <c r="P325" s="58"/>
      <c r="Q325" s="30"/>
      <c r="R325" s="134"/>
      <c r="S325" s="206"/>
      <c r="T325" s="290"/>
      <c r="U325" s="29" t="s">
        <v>36</v>
      </c>
      <c r="V325" s="187"/>
      <c r="W325" s="58"/>
      <c r="X325" s="188"/>
      <c r="Y325" s="188"/>
      <c r="Z325" s="188"/>
      <c r="AA325" s="64"/>
      <c r="AB325" s="64"/>
      <c r="AC325" s="189"/>
      <c r="AD325" s="259"/>
      <c r="AE325" s="259"/>
      <c r="AF325" s="58"/>
      <c r="AG325" s="30"/>
      <c r="AH325" s="58"/>
      <c r="AI325" s="30"/>
      <c r="AJ325" s="134"/>
      <c r="AK325" s="208"/>
      <c r="AL325" s="290"/>
      <c r="AM325" s="88" t="str">
        <f t="shared" si="29"/>
        <v/>
      </c>
      <c r="AN325" s="123" t="str">
        <f t="shared" si="30"/>
        <v/>
      </c>
      <c r="AO325" s="123" t="str">
        <f t="shared" si="31"/>
        <v/>
      </c>
      <c r="AP325" s="123" t="str">
        <f t="shared" si="32"/>
        <v/>
      </c>
      <c r="AQ325" s="89" t="str">
        <f t="shared" si="33"/>
        <v/>
      </c>
      <c r="AR325" s="39"/>
      <c r="AS325" s="234"/>
      <c r="AT325" s="39"/>
    </row>
    <row r="326" spans="2:46" ht="13.5" customHeight="1" x14ac:dyDescent="0.15">
      <c r="B326" s="290"/>
      <c r="C326" s="29" t="s">
        <v>38</v>
      </c>
      <c r="D326" s="187"/>
      <c r="E326" s="58"/>
      <c r="F326" s="188"/>
      <c r="G326" s="188"/>
      <c r="H326" s="188"/>
      <c r="I326" s="64"/>
      <c r="J326" s="64"/>
      <c r="K326" s="189"/>
      <c r="L326" s="259"/>
      <c r="M326" s="259"/>
      <c r="N326" s="58"/>
      <c r="O326" s="30"/>
      <c r="P326" s="58"/>
      <c r="Q326" s="30"/>
      <c r="R326" s="134"/>
      <c r="S326" s="206"/>
      <c r="T326" s="290"/>
      <c r="U326" s="29" t="s">
        <v>38</v>
      </c>
      <c r="V326" s="187"/>
      <c r="W326" s="58"/>
      <c r="X326" s="188"/>
      <c r="Y326" s="188"/>
      <c r="Z326" s="188"/>
      <c r="AA326" s="64"/>
      <c r="AB326" s="64"/>
      <c r="AC326" s="189"/>
      <c r="AD326" s="259"/>
      <c r="AE326" s="259"/>
      <c r="AF326" s="58"/>
      <c r="AG326" s="30"/>
      <c r="AH326" s="58"/>
      <c r="AI326" s="30"/>
      <c r="AJ326" s="134"/>
      <c r="AK326" s="208"/>
      <c r="AL326" s="290"/>
      <c r="AM326" s="88" t="str">
        <f t="shared" si="29"/>
        <v/>
      </c>
      <c r="AN326" s="123" t="str">
        <f t="shared" si="30"/>
        <v/>
      </c>
      <c r="AO326" s="123" t="str">
        <f t="shared" si="31"/>
        <v/>
      </c>
      <c r="AP326" s="123" t="str">
        <f t="shared" si="32"/>
        <v/>
      </c>
      <c r="AQ326" s="89" t="str">
        <f t="shared" si="33"/>
        <v/>
      </c>
      <c r="AR326" s="39"/>
      <c r="AS326" s="234"/>
      <c r="AT326" s="39"/>
    </row>
    <row r="327" spans="2:46" ht="13.5" customHeight="1" thickBot="1" x14ac:dyDescent="0.2">
      <c r="B327" s="291"/>
      <c r="C327" s="29"/>
      <c r="D327" s="187"/>
      <c r="E327" s="58"/>
      <c r="F327" s="190"/>
      <c r="G327" s="190"/>
      <c r="H327" s="190"/>
      <c r="I327" s="58"/>
      <c r="J327" s="58"/>
      <c r="K327" s="189"/>
      <c r="L327" s="259"/>
      <c r="M327" s="259"/>
      <c r="N327" s="58"/>
      <c r="O327" s="30"/>
      <c r="P327" s="58"/>
      <c r="Q327" s="30"/>
      <c r="R327" s="185"/>
      <c r="S327" s="206"/>
      <c r="T327" s="291"/>
      <c r="U327" s="29"/>
      <c r="V327" s="187"/>
      <c r="W327" s="58"/>
      <c r="X327" s="190"/>
      <c r="Y327" s="190"/>
      <c r="Z327" s="190"/>
      <c r="AA327" s="58"/>
      <c r="AB327" s="58"/>
      <c r="AC327" s="189"/>
      <c r="AD327" s="259"/>
      <c r="AE327" s="259"/>
      <c r="AF327" s="58"/>
      <c r="AG327" s="30"/>
      <c r="AH327" s="58"/>
      <c r="AI327" s="30"/>
      <c r="AJ327" s="185"/>
      <c r="AK327" s="208"/>
      <c r="AL327" s="291"/>
      <c r="AM327" s="124" t="str">
        <f t="shared" si="29"/>
        <v/>
      </c>
      <c r="AN327" s="125" t="str">
        <f t="shared" si="30"/>
        <v/>
      </c>
      <c r="AO327" s="125" t="str">
        <f t="shared" si="31"/>
        <v/>
      </c>
      <c r="AP327" s="125" t="str">
        <f t="shared" si="32"/>
        <v/>
      </c>
      <c r="AQ327" s="126" t="str">
        <f t="shared" si="33"/>
        <v/>
      </c>
      <c r="AR327" s="39"/>
      <c r="AS327" s="234"/>
      <c r="AT327" s="39"/>
    </row>
    <row r="328" spans="2:46" ht="13.5" customHeight="1" x14ac:dyDescent="0.15">
      <c r="B328" s="289" t="s">
        <v>131</v>
      </c>
      <c r="C328" s="27" t="s">
        <v>34</v>
      </c>
      <c r="D328" s="41"/>
      <c r="E328" s="57"/>
      <c r="F328" s="98"/>
      <c r="G328" s="98"/>
      <c r="H328" s="98"/>
      <c r="I328" s="62"/>
      <c r="J328" s="62"/>
      <c r="K328" s="63"/>
      <c r="L328" s="258"/>
      <c r="M328" s="258"/>
      <c r="N328" s="57"/>
      <c r="O328" s="28"/>
      <c r="P328" s="57"/>
      <c r="Q328" s="28"/>
      <c r="R328" s="133"/>
      <c r="S328" s="206"/>
      <c r="T328" s="289" t="s">
        <v>131</v>
      </c>
      <c r="U328" s="27" t="s">
        <v>34</v>
      </c>
      <c r="V328" s="41"/>
      <c r="W328" s="57"/>
      <c r="X328" s="98"/>
      <c r="Y328" s="98"/>
      <c r="Z328" s="98"/>
      <c r="AA328" s="62"/>
      <c r="AB328" s="62"/>
      <c r="AC328" s="63"/>
      <c r="AD328" s="258"/>
      <c r="AE328" s="258"/>
      <c r="AF328" s="57"/>
      <c r="AG328" s="28"/>
      <c r="AH328" s="57"/>
      <c r="AI328" s="28"/>
      <c r="AJ328" s="133"/>
      <c r="AK328" s="208"/>
      <c r="AL328" s="289" t="s">
        <v>131</v>
      </c>
      <c r="AM328" s="121" t="str">
        <f t="shared" si="29"/>
        <v/>
      </c>
      <c r="AN328" s="97" t="str">
        <f t="shared" si="30"/>
        <v/>
      </c>
      <c r="AO328" s="97" t="str">
        <f t="shared" si="31"/>
        <v/>
      </c>
      <c r="AP328" s="97" t="str">
        <f t="shared" si="32"/>
        <v/>
      </c>
      <c r="AQ328" s="122" t="str">
        <f t="shared" si="33"/>
        <v/>
      </c>
      <c r="AR328" s="39"/>
      <c r="AS328" s="234"/>
      <c r="AT328" s="39"/>
    </row>
    <row r="329" spans="2:46" ht="13.5" customHeight="1" x14ac:dyDescent="0.15">
      <c r="B329" s="290"/>
      <c r="C329" s="29" t="s">
        <v>35</v>
      </c>
      <c r="D329" s="187"/>
      <c r="E329" s="58"/>
      <c r="F329" s="188"/>
      <c r="G329" s="188"/>
      <c r="H329" s="188"/>
      <c r="I329" s="64"/>
      <c r="J329" s="64"/>
      <c r="K329" s="189"/>
      <c r="L329" s="259"/>
      <c r="M329" s="259"/>
      <c r="N329" s="58"/>
      <c r="O329" s="30"/>
      <c r="P329" s="58"/>
      <c r="Q329" s="30"/>
      <c r="R329" s="134"/>
      <c r="S329" s="206"/>
      <c r="T329" s="290"/>
      <c r="U329" s="29" t="s">
        <v>35</v>
      </c>
      <c r="V329" s="187"/>
      <c r="W329" s="58"/>
      <c r="X329" s="188"/>
      <c r="Y329" s="188"/>
      <c r="Z329" s="188"/>
      <c r="AA329" s="64"/>
      <c r="AB329" s="64"/>
      <c r="AC329" s="189"/>
      <c r="AD329" s="259"/>
      <c r="AE329" s="259"/>
      <c r="AF329" s="58"/>
      <c r="AG329" s="30"/>
      <c r="AH329" s="58"/>
      <c r="AI329" s="30"/>
      <c r="AJ329" s="134"/>
      <c r="AK329" s="208"/>
      <c r="AL329" s="290"/>
      <c r="AM329" s="88" t="str">
        <f t="shared" si="29"/>
        <v/>
      </c>
      <c r="AN329" s="123" t="str">
        <f t="shared" si="30"/>
        <v/>
      </c>
      <c r="AO329" s="123" t="str">
        <f t="shared" si="31"/>
        <v/>
      </c>
      <c r="AP329" s="123" t="str">
        <f t="shared" si="32"/>
        <v/>
      </c>
      <c r="AQ329" s="89" t="str">
        <f t="shared" si="33"/>
        <v/>
      </c>
      <c r="AR329" s="39"/>
      <c r="AS329" s="234"/>
      <c r="AT329" s="39"/>
    </row>
    <row r="330" spans="2:46" ht="13.5" customHeight="1" x14ac:dyDescent="0.15">
      <c r="B330" s="290"/>
      <c r="C330" s="29" t="s">
        <v>36</v>
      </c>
      <c r="D330" s="187"/>
      <c r="E330" s="58"/>
      <c r="F330" s="188"/>
      <c r="G330" s="188"/>
      <c r="H330" s="188"/>
      <c r="I330" s="64"/>
      <c r="J330" s="64"/>
      <c r="K330" s="189"/>
      <c r="L330" s="259"/>
      <c r="M330" s="259"/>
      <c r="N330" s="58"/>
      <c r="O330" s="30"/>
      <c r="P330" s="58"/>
      <c r="Q330" s="30"/>
      <c r="R330" s="134"/>
      <c r="S330" s="206"/>
      <c r="T330" s="290"/>
      <c r="U330" s="29" t="s">
        <v>36</v>
      </c>
      <c r="V330" s="187"/>
      <c r="W330" s="58"/>
      <c r="X330" s="188"/>
      <c r="Y330" s="188"/>
      <c r="Z330" s="188"/>
      <c r="AA330" s="64"/>
      <c r="AB330" s="64"/>
      <c r="AC330" s="189"/>
      <c r="AD330" s="259"/>
      <c r="AE330" s="259"/>
      <c r="AF330" s="58"/>
      <c r="AG330" s="30"/>
      <c r="AH330" s="58"/>
      <c r="AI330" s="30"/>
      <c r="AJ330" s="134"/>
      <c r="AK330" s="208"/>
      <c r="AL330" s="290"/>
      <c r="AM330" s="88" t="str">
        <f t="shared" si="29"/>
        <v/>
      </c>
      <c r="AN330" s="123" t="str">
        <f t="shared" si="30"/>
        <v/>
      </c>
      <c r="AO330" s="123" t="str">
        <f t="shared" si="31"/>
        <v/>
      </c>
      <c r="AP330" s="123" t="str">
        <f t="shared" si="32"/>
        <v/>
      </c>
      <c r="AQ330" s="89" t="str">
        <f t="shared" si="33"/>
        <v/>
      </c>
      <c r="AR330" s="39"/>
      <c r="AS330" s="234"/>
      <c r="AT330" s="39"/>
    </row>
    <row r="331" spans="2:46" ht="13.5" customHeight="1" x14ac:dyDescent="0.15">
      <c r="B331" s="290"/>
      <c r="C331" s="29" t="s">
        <v>38</v>
      </c>
      <c r="D331" s="187"/>
      <c r="E331" s="58"/>
      <c r="F331" s="188"/>
      <c r="G331" s="188"/>
      <c r="H331" s="188"/>
      <c r="I331" s="64"/>
      <c r="J331" s="64"/>
      <c r="K331" s="189"/>
      <c r="L331" s="259"/>
      <c r="M331" s="259"/>
      <c r="N331" s="58"/>
      <c r="O331" s="30"/>
      <c r="P331" s="58"/>
      <c r="Q331" s="30"/>
      <c r="R331" s="134"/>
      <c r="S331" s="206"/>
      <c r="T331" s="290"/>
      <c r="U331" s="29" t="s">
        <v>38</v>
      </c>
      <c r="V331" s="187"/>
      <c r="W331" s="58"/>
      <c r="X331" s="188"/>
      <c r="Y331" s="188"/>
      <c r="Z331" s="188"/>
      <c r="AA331" s="64"/>
      <c r="AB331" s="64"/>
      <c r="AC331" s="189"/>
      <c r="AD331" s="259"/>
      <c r="AE331" s="259"/>
      <c r="AF331" s="58"/>
      <c r="AG331" s="30"/>
      <c r="AH331" s="58"/>
      <c r="AI331" s="30"/>
      <c r="AJ331" s="134"/>
      <c r="AK331" s="208"/>
      <c r="AL331" s="290"/>
      <c r="AM331" s="88" t="str">
        <f t="shared" si="29"/>
        <v/>
      </c>
      <c r="AN331" s="123" t="str">
        <f t="shared" si="30"/>
        <v/>
      </c>
      <c r="AO331" s="123" t="str">
        <f t="shared" si="31"/>
        <v/>
      </c>
      <c r="AP331" s="123" t="str">
        <f t="shared" si="32"/>
        <v/>
      </c>
      <c r="AQ331" s="89" t="str">
        <f t="shared" si="33"/>
        <v/>
      </c>
      <c r="AR331" s="39"/>
      <c r="AS331" s="234"/>
      <c r="AT331" s="39"/>
    </row>
    <row r="332" spans="2:46" ht="13.5" customHeight="1" thickBot="1" x14ac:dyDescent="0.2">
      <c r="B332" s="291"/>
      <c r="C332" s="29"/>
      <c r="D332" s="187"/>
      <c r="E332" s="58"/>
      <c r="F332" s="190"/>
      <c r="G332" s="190"/>
      <c r="H332" s="190"/>
      <c r="I332" s="58"/>
      <c r="J332" s="58"/>
      <c r="K332" s="189"/>
      <c r="L332" s="259"/>
      <c r="M332" s="259"/>
      <c r="N332" s="58"/>
      <c r="O332" s="30"/>
      <c r="P332" s="58"/>
      <c r="Q332" s="30"/>
      <c r="R332" s="185"/>
      <c r="S332" s="206"/>
      <c r="T332" s="291"/>
      <c r="U332" s="29"/>
      <c r="V332" s="187"/>
      <c r="W332" s="58"/>
      <c r="X332" s="190"/>
      <c r="Y332" s="190"/>
      <c r="Z332" s="190"/>
      <c r="AA332" s="58"/>
      <c r="AB332" s="58"/>
      <c r="AC332" s="189"/>
      <c r="AD332" s="259"/>
      <c r="AE332" s="259"/>
      <c r="AF332" s="58"/>
      <c r="AG332" s="30"/>
      <c r="AH332" s="58"/>
      <c r="AI332" s="30"/>
      <c r="AJ332" s="185"/>
      <c r="AK332" s="208"/>
      <c r="AL332" s="291"/>
      <c r="AM332" s="124" t="str">
        <f t="shared" si="29"/>
        <v/>
      </c>
      <c r="AN332" s="125" t="str">
        <f t="shared" si="30"/>
        <v/>
      </c>
      <c r="AO332" s="125" t="str">
        <f t="shared" si="31"/>
        <v/>
      </c>
      <c r="AP332" s="125" t="str">
        <f t="shared" si="32"/>
        <v/>
      </c>
      <c r="AQ332" s="126" t="str">
        <f t="shared" si="33"/>
        <v/>
      </c>
      <c r="AR332" s="39"/>
      <c r="AS332" s="234"/>
      <c r="AT332" s="39"/>
    </row>
    <row r="333" spans="2:46" ht="13.5" customHeight="1" x14ac:dyDescent="0.15">
      <c r="B333" s="289" t="s">
        <v>132</v>
      </c>
      <c r="C333" s="27" t="s">
        <v>34</v>
      </c>
      <c r="D333" s="41"/>
      <c r="E333" s="57"/>
      <c r="F333" s="98"/>
      <c r="G333" s="98"/>
      <c r="H333" s="98"/>
      <c r="I333" s="62"/>
      <c r="J333" s="62"/>
      <c r="K333" s="63"/>
      <c r="L333" s="258"/>
      <c r="M333" s="258"/>
      <c r="N333" s="57"/>
      <c r="O333" s="28"/>
      <c r="P333" s="57"/>
      <c r="Q333" s="28"/>
      <c r="R333" s="133"/>
      <c r="S333" s="206"/>
      <c r="T333" s="289" t="s">
        <v>132</v>
      </c>
      <c r="U333" s="27" t="s">
        <v>34</v>
      </c>
      <c r="V333" s="41"/>
      <c r="W333" s="57"/>
      <c r="X333" s="98"/>
      <c r="Y333" s="98"/>
      <c r="Z333" s="98"/>
      <c r="AA333" s="62"/>
      <c r="AB333" s="62"/>
      <c r="AC333" s="63"/>
      <c r="AD333" s="258"/>
      <c r="AE333" s="258"/>
      <c r="AF333" s="57"/>
      <c r="AG333" s="28"/>
      <c r="AH333" s="57"/>
      <c r="AI333" s="28"/>
      <c r="AJ333" s="133"/>
      <c r="AK333" s="208"/>
      <c r="AL333" s="289" t="s">
        <v>132</v>
      </c>
      <c r="AM333" s="121" t="str">
        <f t="shared" si="29"/>
        <v/>
      </c>
      <c r="AN333" s="97" t="str">
        <f t="shared" si="30"/>
        <v/>
      </c>
      <c r="AO333" s="97" t="str">
        <f t="shared" si="31"/>
        <v/>
      </c>
      <c r="AP333" s="97" t="str">
        <f t="shared" si="32"/>
        <v/>
      </c>
      <c r="AQ333" s="122" t="str">
        <f t="shared" si="33"/>
        <v/>
      </c>
      <c r="AR333" s="39"/>
      <c r="AS333" s="234"/>
      <c r="AT333" s="39"/>
    </row>
    <row r="334" spans="2:46" ht="13.5" customHeight="1" x14ac:dyDescent="0.15">
      <c r="B334" s="290"/>
      <c r="C334" s="29" t="s">
        <v>35</v>
      </c>
      <c r="D334" s="187"/>
      <c r="E334" s="58"/>
      <c r="F334" s="188"/>
      <c r="G334" s="188"/>
      <c r="H334" s="188"/>
      <c r="I334" s="64"/>
      <c r="J334" s="64"/>
      <c r="K334" s="189"/>
      <c r="L334" s="259"/>
      <c r="M334" s="259"/>
      <c r="N334" s="58"/>
      <c r="O334" s="30"/>
      <c r="P334" s="58"/>
      <c r="Q334" s="30"/>
      <c r="R334" s="134"/>
      <c r="S334" s="206"/>
      <c r="T334" s="290"/>
      <c r="U334" s="29" t="s">
        <v>35</v>
      </c>
      <c r="V334" s="187"/>
      <c r="W334" s="58"/>
      <c r="X334" s="188"/>
      <c r="Y334" s="188"/>
      <c r="Z334" s="188"/>
      <c r="AA334" s="64"/>
      <c r="AB334" s="64"/>
      <c r="AC334" s="189"/>
      <c r="AD334" s="259"/>
      <c r="AE334" s="259"/>
      <c r="AF334" s="58"/>
      <c r="AG334" s="30"/>
      <c r="AH334" s="58"/>
      <c r="AI334" s="30"/>
      <c r="AJ334" s="134"/>
      <c r="AK334" s="208"/>
      <c r="AL334" s="290"/>
      <c r="AM334" s="88" t="str">
        <f t="shared" si="29"/>
        <v/>
      </c>
      <c r="AN334" s="123" t="str">
        <f t="shared" si="30"/>
        <v/>
      </c>
      <c r="AO334" s="123" t="str">
        <f t="shared" si="31"/>
        <v/>
      </c>
      <c r="AP334" s="123" t="str">
        <f t="shared" si="32"/>
        <v/>
      </c>
      <c r="AQ334" s="89" t="str">
        <f t="shared" si="33"/>
        <v/>
      </c>
      <c r="AR334" s="39"/>
      <c r="AS334" s="234"/>
      <c r="AT334" s="39"/>
    </row>
    <row r="335" spans="2:46" ht="13.5" customHeight="1" x14ac:dyDescent="0.15">
      <c r="B335" s="290"/>
      <c r="C335" s="29" t="s">
        <v>36</v>
      </c>
      <c r="D335" s="187"/>
      <c r="E335" s="58"/>
      <c r="F335" s="188"/>
      <c r="G335" s="188"/>
      <c r="H335" s="188"/>
      <c r="I335" s="64"/>
      <c r="J335" s="64"/>
      <c r="K335" s="189"/>
      <c r="L335" s="259"/>
      <c r="M335" s="259"/>
      <c r="N335" s="58"/>
      <c r="O335" s="30"/>
      <c r="P335" s="58"/>
      <c r="Q335" s="30"/>
      <c r="R335" s="134"/>
      <c r="S335" s="206"/>
      <c r="T335" s="290"/>
      <c r="U335" s="29" t="s">
        <v>36</v>
      </c>
      <c r="V335" s="187"/>
      <c r="W335" s="58"/>
      <c r="X335" s="188"/>
      <c r="Y335" s="188"/>
      <c r="Z335" s="188"/>
      <c r="AA335" s="64"/>
      <c r="AB335" s="64"/>
      <c r="AC335" s="189"/>
      <c r="AD335" s="259"/>
      <c r="AE335" s="259"/>
      <c r="AF335" s="58"/>
      <c r="AG335" s="30"/>
      <c r="AH335" s="58"/>
      <c r="AI335" s="30"/>
      <c r="AJ335" s="134"/>
      <c r="AK335" s="208"/>
      <c r="AL335" s="290"/>
      <c r="AM335" s="88" t="str">
        <f t="shared" si="29"/>
        <v/>
      </c>
      <c r="AN335" s="123" t="str">
        <f t="shared" si="30"/>
        <v/>
      </c>
      <c r="AO335" s="123" t="str">
        <f t="shared" si="31"/>
        <v/>
      </c>
      <c r="AP335" s="123" t="str">
        <f t="shared" si="32"/>
        <v/>
      </c>
      <c r="AQ335" s="89" t="str">
        <f t="shared" si="33"/>
        <v/>
      </c>
      <c r="AR335" s="39"/>
      <c r="AS335" s="234"/>
      <c r="AT335" s="39"/>
    </row>
    <row r="336" spans="2:46" ht="13.5" customHeight="1" x14ac:dyDescent="0.15">
      <c r="B336" s="290"/>
      <c r="C336" s="29" t="s">
        <v>38</v>
      </c>
      <c r="D336" s="187"/>
      <c r="E336" s="58"/>
      <c r="F336" s="188"/>
      <c r="G336" s="188"/>
      <c r="H336" s="188"/>
      <c r="I336" s="64"/>
      <c r="J336" s="64"/>
      <c r="K336" s="189"/>
      <c r="L336" s="259"/>
      <c r="M336" s="259"/>
      <c r="N336" s="58"/>
      <c r="O336" s="30"/>
      <c r="P336" s="58"/>
      <c r="Q336" s="30"/>
      <c r="R336" s="134"/>
      <c r="S336" s="206"/>
      <c r="T336" s="290"/>
      <c r="U336" s="29" t="s">
        <v>38</v>
      </c>
      <c r="V336" s="187"/>
      <c r="W336" s="58"/>
      <c r="X336" s="188"/>
      <c r="Y336" s="188"/>
      <c r="Z336" s="188"/>
      <c r="AA336" s="64"/>
      <c r="AB336" s="64"/>
      <c r="AC336" s="189"/>
      <c r="AD336" s="259"/>
      <c r="AE336" s="259"/>
      <c r="AF336" s="58"/>
      <c r="AG336" s="30"/>
      <c r="AH336" s="58"/>
      <c r="AI336" s="30"/>
      <c r="AJ336" s="134"/>
      <c r="AK336" s="208"/>
      <c r="AL336" s="290"/>
      <c r="AM336" s="88" t="str">
        <f t="shared" si="29"/>
        <v/>
      </c>
      <c r="AN336" s="123" t="str">
        <f t="shared" si="30"/>
        <v/>
      </c>
      <c r="AO336" s="123" t="str">
        <f t="shared" si="31"/>
        <v/>
      </c>
      <c r="AP336" s="123" t="str">
        <f t="shared" si="32"/>
        <v/>
      </c>
      <c r="AQ336" s="89" t="str">
        <f t="shared" si="33"/>
        <v/>
      </c>
      <c r="AR336" s="39"/>
      <c r="AS336" s="234"/>
      <c r="AT336" s="39"/>
    </row>
    <row r="337" spans="2:46" ht="13.5" customHeight="1" thickBot="1" x14ac:dyDescent="0.2">
      <c r="B337" s="291"/>
      <c r="C337" s="29"/>
      <c r="D337" s="187"/>
      <c r="E337" s="58"/>
      <c r="F337" s="190"/>
      <c r="G337" s="190"/>
      <c r="H337" s="190"/>
      <c r="I337" s="58"/>
      <c r="J337" s="58"/>
      <c r="K337" s="189"/>
      <c r="L337" s="259"/>
      <c r="M337" s="259"/>
      <c r="N337" s="58"/>
      <c r="O337" s="30"/>
      <c r="P337" s="58"/>
      <c r="Q337" s="30"/>
      <c r="R337" s="185"/>
      <c r="S337" s="206"/>
      <c r="T337" s="291"/>
      <c r="U337" s="29"/>
      <c r="V337" s="187"/>
      <c r="W337" s="58"/>
      <c r="X337" s="190"/>
      <c r="Y337" s="190"/>
      <c r="Z337" s="190"/>
      <c r="AA337" s="58"/>
      <c r="AB337" s="58"/>
      <c r="AC337" s="189"/>
      <c r="AD337" s="259"/>
      <c r="AE337" s="259"/>
      <c r="AF337" s="58"/>
      <c r="AG337" s="30"/>
      <c r="AH337" s="58"/>
      <c r="AI337" s="30"/>
      <c r="AJ337" s="185"/>
      <c r="AK337" s="208"/>
      <c r="AL337" s="291"/>
      <c r="AM337" s="124" t="str">
        <f t="shared" si="29"/>
        <v/>
      </c>
      <c r="AN337" s="125" t="str">
        <f t="shared" si="30"/>
        <v/>
      </c>
      <c r="AO337" s="125" t="str">
        <f t="shared" si="31"/>
        <v/>
      </c>
      <c r="AP337" s="125" t="str">
        <f t="shared" si="32"/>
        <v/>
      </c>
      <c r="AQ337" s="126" t="str">
        <f t="shared" si="33"/>
        <v/>
      </c>
      <c r="AR337" s="39"/>
      <c r="AS337" s="234"/>
      <c r="AT337" s="39"/>
    </row>
    <row r="338" spans="2:46" ht="13.5" customHeight="1" x14ac:dyDescent="0.15">
      <c r="B338" s="289" t="s">
        <v>133</v>
      </c>
      <c r="C338" s="27" t="s">
        <v>34</v>
      </c>
      <c r="D338" s="41"/>
      <c r="E338" s="57"/>
      <c r="F338" s="98"/>
      <c r="G338" s="98"/>
      <c r="H338" s="98"/>
      <c r="I338" s="62"/>
      <c r="J338" s="62"/>
      <c r="K338" s="63"/>
      <c r="L338" s="258"/>
      <c r="M338" s="258"/>
      <c r="N338" s="57"/>
      <c r="O338" s="28"/>
      <c r="P338" s="57"/>
      <c r="Q338" s="28"/>
      <c r="R338" s="133"/>
      <c r="S338" s="206"/>
      <c r="T338" s="289" t="s">
        <v>133</v>
      </c>
      <c r="U338" s="27" t="s">
        <v>34</v>
      </c>
      <c r="V338" s="41"/>
      <c r="W338" s="57"/>
      <c r="X338" s="98"/>
      <c r="Y338" s="98"/>
      <c r="Z338" s="98"/>
      <c r="AA338" s="62"/>
      <c r="AB338" s="62"/>
      <c r="AC338" s="63"/>
      <c r="AD338" s="258"/>
      <c r="AE338" s="258"/>
      <c r="AF338" s="57"/>
      <c r="AG338" s="28"/>
      <c r="AH338" s="57"/>
      <c r="AI338" s="28"/>
      <c r="AJ338" s="133"/>
      <c r="AK338" s="208"/>
      <c r="AL338" s="289" t="s">
        <v>133</v>
      </c>
      <c r="AM338" s="121" t="str">
        <f t="shared" si="29"/>
        <v/>
      </c>
      <c r="AN338" s="97" t="str">
        <f t="shared" si="30"/>
        <v/>
      </c>
      <c r="AO338" s="97" t="str">
        <f t="shared" si="31"/>
        <v/>
      </c>
      <c r="AP338" s="97" t="str">
        <f t="shared" si="32"/>
        <v/>
      </c>
      <c r="AQ338" s="122" t="str">
        <f t="shared" si="33"/>
        <v/>
      </c>
      <c r="AR338" s="39"/>
      <c r="AS338" s="234"/>
      <c r="AT338" s="39"/>
    </row>
    <row r="339" spans="2:46" ht="13.5" customHeight="1" x14ac:dyDescent="0.15">
      <c r="B339" s="290"/>
      <c r="C339" s="29" t="s">
        <v>35</v>
      </c>
      <c r="D339" s="187"/>
      <c r="E339" s="58"/>
      <c r="F339" s="188"/>
      <c r="G339" s="188"/>
      <c r="H339" s="188"/>
      <c r="I339" s="64"/>
      <c r="J339" s="64"/>
      <c r="K339" s="189"/>
      <c r="L339" s="259"/>
      <c r="M339" s="259"/>
      <c r="N339" s="58"/>
      <c r="O339" s="30"/>
      <c r="P339" s="58"/>
      <c r="Q339" s="30"/>
      <c r="R339" s="134"/>
      <c r="S339" s="206"/>
      <c r="T339" s="290"/>
      <c r="U339" s="29" t="s">
        <v>35</v>
      </c>
      <c r="V339" s="187"/>
      <c r="W339" s="58"/>
      <c r="X339" s="188"/>
      <c r="Y339" s="188"/>
      <c r="Z339" s="188"/>
      <c r="AA339" s="64"/>
      <c r="AB339" s="64"/>
      <c r="AC339" s="189"/>
      <c r="AD339" s="259"/>
      <c r="AE339" s="259"/>
      <c r="AF339" s="58"/>
      <c r="AG339" s="30"/>
      <c r="AH339" s="58"/>
      <c r="AI339" s="30"/>
      <c r="AJ339" s="134"/>
      <c r="AK339" s="208"/>
      <c r="AL339" s="290"/>
      <c r="AM339" s="88" t="str">
        <f t="shared" si="29"/>
        <v/>
      </c>
      <c r="AN339" s="123" t="str">
        <f t="shared" si="30"/>
        <v/>
      </c>
      <c r="AO339" s="123" t="str">
        <f t="shared" si="31"/>
        <v/>
      </c>
      <c r="AP339" s="123" t="str">
        <f t="shared" si="32"/>
        <v/>
      </c>
      <c r="AQ339" s="89" t="str">
        <f t="shared" si="33"/>
        <v/>
      </c>
      <c r="AR339" s="39"/>
      <c r="AS339" s="234"/>
      <c r="AT339" s="39"/>
    </row>
    <row r="340" spans="2:46" ht="13.5" customHeight="1" x14ac:dyDescent="0.15">
      <c r="B340" s="290"/>
      <c r="C340" s="29" t="s">
        <v>36</v>
      </c>
      <c r="D340" s="187"/>
      <c r="E340" s="58"/>
      <c r="F340" s="188"/>
      <c r="G340" s="188"/>
      <c r="H340" s="188"/>
      <c r="I340" s="64"/>
      <c r="J340" s="64"/>
      <c r="K340" s="189"/>
      <c r="L340" s="259"/>
      <c r="M340" s="259"/>
      <c r="N340" s="58"/>
      <c r="O340" s="30"/>
      <c r="P340" s="58"/>
      <c r="Q340" s="30"/>
      <c r="R340" s="134"/>
      <c r="S340" s="206"/>
      <c r="T340" s="290"/>
      <c r="U340" s="29" t="s">
        <v>36</v>
      </c>
      <c r="V340" s="187"/>
      <c r="W340" s="58"/>
      <c r="X340" s="188"/>
      <c r="Y340" s="188"/>
      <c r="Z340" s="188"/>
      <c r="AA340" s="64"/>
      <c r="AB340" s="64"/>
      <c r="AC340" s="189"/>
      <c r="AD340" s="259"/>
      <c r="AE340" s="259"/>
      <c r="AF340" s="58"/>
      <c r="AG340" s="30"/>
      <c r="AH340" s="58"/>
      <c r="AI340" s="30"/>
      <c r="AJ340" s="134"/>
      <c r="AK340" s="208"/>
      <c r="AL340" s="290"/>
      <c r="AM340" s="88" t="str">
        <f t="shared" si="29"/>
        <v/>
      </c>
      <c r="AN340" s="123" t="str">
        <f t="shared" si="30"/>
        <v/>
      </c>
      <c r="AO340" s="123" t="str">
        <f t="shared" si="31"/>
        <v/>
      </c>
      <c r="AP340" s="123" t="str">
        <f t="shared" si="32"/>
        <v/>
      </c>
      <c r="AQ340" s="89" t="str">
        <f t="shared" si="33"/>
        <v/>
      </c>
      <c r="AR340" s="39"/>
      <c r="AS340" s="234"/>
      <c r="AT340" s="39"/>
    </row>
    <row r="341" spans="2:46" ht="13.5" customHeight="1" x14ac:dyDescent="0.15">
      <c r="B341" s="290"/>
      <c r="C341" s="29" t="s">
        <v>38</v>
      </c>
      <c r="D341" s="187"/>
      <c r="E341" s="58"/>
      <c r="F341" s="188"/>
      <c r="G341" s="188"/>
      <c r="H341" s="188"/>
      <c r="I341" s="64"/>
      <c r="J341" s="64"/>
      <c r="K341" s="189"/>
      <c r="L341" s="259"/>
      <c r="M341" s="259"/>
      <c r="N341" s="58"/>
      <c r="O341" s="30"/>
      <c r="P341" s="58"/>
      <c r="Q341" s="30"/>
      <c r="R341" s="134"/>
      <c r="S341" s="206"/>
      <c r="T341" s="290"/>
      <c r="U341" s="29" t="s">
        <v>38</v>
      </c>
      <c r="V341" s="187"/>
      <c r="W341" s="58"/>
      <c r="X341" s="188"/>
      <c r="Y341" s="188"/>
      <c r="Z341" s="188"/>
      <c r="AA341" s="64"/>
      <c r="AB341" s="64"/>
      <c r="AC341" s="189"/>
      <c r="AD341" s="259"/>
      <c r="AE341" s="259"/>
      <c r="AF341" s="58"/>
      <c r="AG341" s="30"/>
      <c r="AH341" s="58"/>
      <c r="AI341" s="30"/>
      <c r="AJ341" s="134"/>
      <c r="AK341" s="208"/>
      <c r="AL341" s="290"/>
      <c r="AM341" s="88" t="str">
        <f t="shared" si="29"/>
        <v/>
      </c>
      <c r="AN341" s="123" t="str">
        <f t="shared" si="30"/>
        <v/>
      </c>
      <c r="AO341" s="123" t="str">
        <f t="shared" si="31"/>
        <v/>
      </c>
      <c r="AP341" s="123" t="str">
        <f t="shared" si="32"/>
        <v/>
      </c>
      <c r="AQ341" s="89" t="str">
        <f t="shared" si="33"/>
        <v/>
      </c>
      <c r="AR341" s="39"/>
      <c r="AS341" s="234"/>
      <c r="AT341" s="39"/>
    </row>
    <row r="342" spans="2:46" ht="13.5" customHeight="1" thickBot="1" x14ac:dyDescent="0.2">
      <c r="B342" s="291"/>
      <c r="C342" s="29"/>
      <c r="D342" s="187"/>
      <c r="E342" s="58"/>
      <c r="F342" s="190"/>
      <c r="G342" s="190"/>
      <c r="H342" s="190"/>
      <c r="I342" s="58"/>
      <c r="J342" s="58"/>
      <c r="K342" s="189"/>
      <c r="L342" s="259"/>
      <c r="M342" s="259"/>
      <c r="N342" s="58"/>
      <c r="O342" s="30"/>
      <c r="P342" s="58"/>
      <c r="Q342" s="30"/>
      <c r="R342" s="185"/>
      <c r="S342" s="206"/>
      <c r="T342" s="291"/>
      <c r="U342" s="29"/>
      <c r="V342" s="187"/>
      <c r="W342" s="58"/>
      <c r="X342" s="190"/>
      <c r="Y342" s="190"/>
      <c r="Z342" s="190"/>
      <c r="AA342" s="58"/>
      <c r="AB342" s="58"/>
      <c r="AC342" s="189"/>
      <c r="AD342" s="259"/>
      <c r="AE342" s="259"/>
      <c r="AF342" s="58"/>
      <c r="AG342" s="30"/>
      <c r="AH342" s="58"/>
      <c r="AI342" s="30"/>
      <c r="AJ342" s="185"/>
      <c r="AK342" s="208"/>
      <c r="AL342" s="291"/>
      <c r="AM342" s="124" t="str">
        <f t="shared" si="29"/>
        <v/>
      </c>
      <c r="AN342" s="125" t="str">
        <f t="shared" si="30"/>
        <v/>
      </c>
      <c r="AO342" s="125" t="str">
        <f t="shared" si="31"/>
        <v/>
      </c>
      <c r="AP342" s="125" t="str">
        <f t="shared" si="32"/>
        <v/>
      </c>
      <c r="AQ342" s="126" t="str">
        <f t="shared" si="33"/>
        <v/>
      </c>
      <c r="AR342" s="39"/>
      <c r="AS342" s="234"/>
      <c r="AT342" s="39"/>
    </row>
    <row r="343" spans="2:46" ht="13.5" customHeight="1" x14ac:dyDescent="0.15">
      <c r="B343" s="289" t="s">
        <v>134</v>
      </c>
      <c r="C343" s="27" t="s">
        <v>34</v>
      </c>
      <c r="D343" s="41"/>
      <c r="E343" s="57"/>
      <c r="F343" s="98"/>
      <c r="G343" s="98"/>
      <c r="H343" s="98"/>
      <c r="I343" s="62"/>
      <c r="J343" s="62"/>
      <c r="K343" s="63"/>
      <c r="L343" s="258"/>
      <c r="M343" s="258"/>
      <c r="N343" s="57"/>
      <c r="O343" s="28"/>
      <c r="P343" s="57"/>
      <c r="Q343" s="28"/>
      <c r="R343" s="133"/>
      <c r="S343" s="206"/>
      <c r="T343" s="289" t="s">
        <v>134</v>
      </c>
      <c r="U343" s="27" t="s">
        <v>34</v>
      </c>
      <c r="V343" s="41"/>
      <c r="W343" s="57"/>
      <c r="X343" s="98"/>
      <c r="Y343" s="98"/>
      <c r="Z343" s="98"/>
      <c r="AA343" s="62"/>
      <c r="AB343" s="62"/>
      <c r="AC343" s="63"/>
      <c r="AD343" s="258"/>
      <c r="AE343" s="258"/>
      <c r="AF343" s="57"/>
      <c r="AG343" s="28"/>
      <c r="AH343" s="57"/>
      <c r="AI343" s="28"/>
      <c r="AJ343" s="133"/>
      <c r="AK343" s="208"/>
      <c r="AL343" s="289" t="s">
        <v>134</v>
      </c>
      <c r="AM343" s="121" t="str">
        <f t="shared" si="29"/>
        <v/>
      </c>
      <c r="AN343" s="97" t="str">
        <f t="shared" si="30"/>
        <v/>
      </c>
      <c r="AO343" s="97" t="str">
        <f t="shared" si="31"/>
        <v/>
      </c>
      <c r="AP343" s="97" t="str">
        <f t="shared" si="32"/>
        <v/>
      </c>
      <c r="AQ343" s="122" t="str">
        <f t="shared" si="33"/>
        <v/>
      </c>
      <c r="AR343" s="39"/>
      <c r="AS343" s="234"/>
      <c r="AT343" s="39"/>
    </row>
    <row r="344" spans="2:46" ht="13.5" customHeight="1" x14ac:dyDescent="0.15">
      <c r="B344" s="290"/>
      <c r="C344" s="29" t="s">
        <v>35</v>
      </c>
      <c r="D344" s="187"/>
      <c r="E344" s="58"/>
      <c r="F344" s="188"/>
      <c r="G344" s="188"/>
      <c r="H344" s="188"/>
      <c r="I344" s="64"/>
      <c r="J344" s="64"/>
      <c r="K344" s="189"/>
      <c r="L344" s="259"/>
      <c r="M344" s="259"/>
      <c r="N344" s="58"/>
      <c r="O344" s="30"/>
      <c r="P344" s="58"/>
      <c r="Q344" s="30"/>
      <c r="R344" s="134"/>
      <c r="S344" s="206"/>
      <c r="T344" s="290"/>
      <c r="U344" s="29" t="s">
        <v>35</v>
      </c>
      <c r="V344" s="187"/>
      <c r="W344" s="58"/>
      <c r="X344" s="188"/>
      <c r="Y344" s="188"/>
      <c r="Z344" s="188"/>
      <c r="AA344" s="64"/>
      <c r="AB344" s="64"/>
      <c r="AC344" s="189"/>
      <c r="AD344" s="259"/>
      <c r="AE344" s="259"/>
      <c r="AF344" s="58"/>
      <c r="AG344" s="30"/>
      <c r="AH344" s="58"/>
      <c r="AI344" s="30"/>
      <c r="AJ344" s="134"/>
      <c r="AK344" s="208"/>
      <c r="AL344" s="290"/>
      <c r="AM344" s="88" t="str">
        <f t="shared" si="29"/>
        <v/>
      </c>
      <c r="AN344" s="123" t="str">
        <f t="shared" si="30"/>
        <v/>
      </c>
      <c r="AO344" s="123" t="str">
        <f t="shared" si="31"/>
        <v/>
      </c>
      <c r="AP344" s="123" t="str">
        <f t="shared" si="32"/>
        <v/>
      </c>
      <c r="AQ344" s="89" t="str">
        <f t="shared" si="33"/>
        <v/>
      </c>
      <c r="AR344" s="39"/>
      <c r="AS344" s="234"/>
      <c r="AT344" s="39"/>
    </row>
    <row r="345" spans="2:46" ht="13.5" customHeight="1" x14ac:dyDescent="0.15">
      <c r="B345" s="290"/>
      <c r="C345" s="29" t="s">
        <v>36</v>
      </c>
      <c r="D345" s="187"/>
      <c r="E345" s="58"/>
      <c r="F345" s="188"/>
      <c r="G345" s="188"/>
      <c r="H345" s="188"/>
      <c r="I345" s="64"/>
      <c r="J345" s="64"/>
      <c r="K345" s="189"/>
      <c r="L345" s="259"/>
      <c r="M345" s="259"/>
      <c r="N345" s="58"/>
      <c r="O345" s="30"/>
      <c r="P345" s="58"/>
      <c r="Q345" s="30"/>
      <c r="R345" s="134"/>
      <c r="S345" s="206"/>
      <c r="T345" s="290"/>
      <c r="U345" s="29" t="s">
        <v>36</v>
      </c>
      <c r="V345" s="187"/>
      <c r="W345" s="58"/>
      <c r="X345" s="188"/>
      <c r="Y345" s="188"/>
      <c r="Z345" s="188"/>
      <c r="AA345" s="64"/>
      <c r="AB345" s="64"/>
      <c r="AC345" s="189"/>
      <c r="AD345" s="259"/>
      <c r="AE345" s="259"/>
      <c r="AF345" s="58"/>
      <c r="AG345" s="30"/>
      <c r="AH345" s="58"/>
      <c r="AI345" s="30"/>
      <c r="AJ345" s="134"/>
      <c r="AK345" s="208"/>
      <c r="AL345" s="290"/>
      <c r="AM345" s="88" t="str">
        <f t="shared" si="29"/>
        <v/>
      </c>
      <c r="AN345" s="123" t="str">
        <f t="shared" si="30"/>
        <v/>
      </c>
      <c r="AO345" s="123" t="str">
        <f t="shared" si="31"/>
        <v/>
      </c>
      <c r="AP345" s="123" t="str">
        <f t="shared" si="32"/>
        <v/>
      </c>
      <c r="AQ345" s="89" t="str">
        <f t="shared" si="33"/>
        <v/>
      </c>
      <c r="AR345" s="39"/>
      <c r="AS345" s="234"/>
      <c r="AT345" s="39"/>
    </row>
    <row r="346" spans="2:46" ht="13.5" customHeight="1" x14ac:dyDescent="0.15">
      <c r="B346" s="290"/>
      <c r="C346" s="29" t="s">
        <v>38</v>
      </c>
      <c r="D346" s="187"/>
      <c r="E346" s="58"/>
      <c r="F346" s="188"/>
      <c r="G346" s="188"/>
      <c r="H346" s="188"/>
      <c r="I346" s="64"/>
      <c r="J346" s="64"/>
      <c r="K346" s="189"/>
      <c r="L346" s="259"/>
      <c r="M346" s="259"/>
      <c r="N346" s="58"/>
      <c r="O346" s="30"/>
      <c r="P346" s="58"/>
      <c r="Q346" s="30"/>
      <c r="R346" s="134"/>
      <c r="S346" s="206"/>
      <c r="T346" s="290"/>
      <c r="U346" s="29" t="s">
        <v>38</v>
      </c>
      <c r="V346" s="187"/>
      <c r="W346" s="58"/>
      <c r="X346" s="188"/>
      <c r="Y346" s="188"/>
      <c r="Z346" s="188"/>
      <c r="AA346" s="64"/>
      <c r="AB346" s="64"/>
      <c r="AC346" s="189"/>
      <c r="AD346" s="259"/>
      <c r="AE346" s="259"/>
      <c r="AF346" s="58"/>
      <c r="AG346" s="30"/>
      <c r="AH346" s="58"/>
      <c r="AI346" s="30"/>
      <c r="AJ346" s="134"/>
      <c r="AK346" s="208"/>
      <c r="AL346" s="290"/>
      <c r="AM346" s="88" t="str">
        <f t="shared" si="29"/>
        <v/>
      </c>
      <c r="AN346" s="123" t="str">
        <f t="shared" si="30"/>
        <v/>
      </c>
      <c r="AO346" s="123" t="str">
        <f t="shared" si="31"/>
        <v/>
      </c>
      <c r="AP346" s="123" t="str">
        <f t="shared" si="32"/>
        <v/>
      </c>
      <c r="AQ346" s="89" t="str">
        <f t="shared" si="33"/>
        <v/>
      </c>
      <c r="AR346" s="39"/>
      <c r="AS346" s="234"/>
      <c r="AT346" s="39"/>
    </row>
    <row r="347" spans="2:46" ht="13.5" customHeight="1" thickBot="1" x14ac:dyDescent="0.2">
      <c r="B347" s="291"/>
      <c r="C347" s="29"/>
      <c r="D347" s="187"/>
      <c r="E347" s="58"/>
      <c r="F347" s="190"/>
      <c r="G347" s="190"/>
      <c r="H347" s="190"/>
      <c r="I347" s="58"/>
      <c r="J347" s="58"/>
      <c r="K347" s="189"/>
      <c r="L347" s="259"/>
      <c r="M347" s="259"/>
      <c r="N347" s="58"/>
      <c r="O347" s="30"/>
      <c r="P347" s="58"/>
      <c r="Q347" s="30"/>
      <c r="R347" s="185"/>
      <c r="S347" s="206"/>
      <c r="T347" s="291"/>
      <c r="U347" s="29"/>
      <c r="V347" s="187"/>
      <c r="W347" s="58"/>
      <c r="X347" s="190"/>
      <c r="Y347" s="190"/>
      <c r="Z347" s="190"/>
      <c r="AA347" s="58"/>
      <c r="AB347" s="58"/>
      <c r="AC347" s="189"/>
      <c r="AD347" s="259"/>
      <c r="AE347" s="259"/>
      <c r="AF347" s="58"/>
      <c r="AG347" s="30"/>
      <c r="AH347" s="58"/>
      <c r="AI347" s="30"/>
      <c r="AJ347" s="185"/>
      <c r="AK347" s="208"/>
      <c r="AL347" s="291"/>
      <c r="AM347" s="124" t="str">
        <f t="shared" si="29"/>
        <v/>
      </c>
      <c r="AN347" s="125" t="str">
        <f t="shared" si="30"/>
        <v/>
      </c>
      <c r="AO347" s="125" t="str">
        <f t="shared" si="31"/>
        <v/>
      </c>
      <c r="AP347" s="125" t="str">
        <f t="shared" si="32"/>
        <v/>
      </c>
      <c r="AQ347" s="126" t="str">
        <f t="shared" si="33"/>
        <v/>
      </c>
      <c r="AR347" s="39"/>
      <c r="AS347" s="234"/>
      <c r="AT347" s="39"/>
    </row>
    <row r="348" spans="2:46" ht="13.5" customHeight="1" x14ac:dyDescent="0.15">
      <c r="B348" s="289" t="s">
        <v>135</v>
      </c>
      <c r="C348" s="27" t="s">
        <v>34</v>
      </c>
      <c r="D348" s="41"/>
      <c r="E348" s="57"/>
      <c r="F348" s="98"/>
      <c r="G348" s="98"/>
      <c r="H348" s="98"/>
      <c r="I348" s="62"/>
      <c r="J348" s="62"/>
      <c r="K348" s="63"/>
      <c r="L348" s="258"/>
      <c r="M348" s="258"/>
      <c r="N348" s="57"/>
      <c r="O348" s="28"/>
      <c r="P348" s="57"/>
      <c r="Q348" s="28"/>
      <c r="R348" s="133"/>
      <c r="S348" s="206"/>
      <c r="T348" s="289" t="s">
        <v>135</v>
      </c>
      <c r="U348" s="27" t="s">
        <v>34</v>
      </c>
      <c r="V348" s="41"/>
      <c r="W348" s="57"/>
      <c r="X348" s="98"/>
      <c r="Y348" s="98"/>
      <c r="Z348" s="98"/>
      <c r="AA348" s="62"/>
      <c r="AB348" s="62"/>
      <c r="AC348" s="63"/>
      <c r="AD348" s="258"/>
      <c r="AE348" s="258"/>
      <c r="AF348" s="57"/>
      <c r="AG348" s="28"/>
      <c r="AH348" s="57"/>
      <c r="AI348" s="28"/>
      <c r="AJ348" s="133"/>
      <c r="AK348" s="208"/>
      <c r="AL348" s="289" t="s">
        <v>135</v>
      </c>
      <c r="AM348" s="121" t="str">
        <f t="shared" si="29"/>
        <v/>
      </c>
      <c r="AN348" s="97" t="str">
        <f t="shared" si="30"/>
        <v/>
      </c>
      <c r="AO348" s="97" t="str">
        <f t="shared" si="31"/>
        <v/>
      </c>
      <c r="AP348" s="97" t="str">
        <f t="shared" si="32"/>
        <v/>
      </c>
      <c r="AQ348" s="122" t="str">
        <f t="shared" si="33"/>
        <v/>
      </c>
      <c r="AR348" s="39"/>
      <c r="AS348" s="234"/>
      <c r="AT348" s="39"/>
    </row>
    <row r="349" spans="2:46" ht="13.5" customHeight="1" x14ac:dyDescent="0.15">
      <c r="B349" s="290"/>
      <c r="C349" s="29" t="s">
        <v>35</v>
      </c>
      <c r="D349" s="187"/>
      <c r="E349" s="58"/>
      <c r="F349" s="188"/>
      <c r="G349" s="188"/>
      <c r="H349" s="188"/>
      <c r="I349" s="64"/>
      <c r="J349" s="64"/>
      <c r="K349" s="189"/>
      <c r="L349" s="259"/>
      <c r="M349" s="259"/>
      <c r="N349" s="58"/>
      <c r="O349" s="30"/>
      <c r="P349" s="58"/>
      <c r="Q349" s="30"/>
      <c r="R349" s="134"/>
      <c r="S349" s="206"/>
      <c r="T349" s="290"/>
      <c r="U349" s="29" t="s">
        <v>35</v>
      </c>
      <c r="V349" s="187"/>
      <c r="W349" s="58"/>
      <c r="X349" s="188"/>
      <c r="Y349" s="188"/>
      <c r="Z349" s="188"/>
      <c r="AA349" s="64"/>
      <c r="AB349" s="64"/>
      <c r="AC349" s="189"/>
      <c r="AD349" s="259"/>
      <c r="AE349" s="259"/>
      <c r="AF349" s="58"/>
      <c r="AG349" s="30"/>
      <c r="AH349" s="58"/>
      <c r="AI349" s="30"/>
      <c r="AJ349" s="134"/>
      <c r="AK349" s="208"/>
      <c r="AL349" s="290"/>
      <c r="AM349" s="88" t="str">
        <f t="shared" si="29"/>
        <v/>
      </c>
      <c r="AN349" s="123" t="str">
        <f t="shared" si="30"/>
        <v/>
      </c>
      <c r="AO349" s="123" t="str">
        <f t="shared" si="31"/>
        <v/>
      </c>
      <c r="AP349" s="123" t="str">
        <f t="shared" si="32"/>
        <v/>
      </c>
      <c r="AQ349" s="89" t="str">
        <f t="shared" si="33"/>
        <v/>
      </c>
      <c r="AR349" s="39"/>
      <c r="AS349" s="234"/>
      <c r="AT349" s="39"/>
    </row>
    <row r="350" spans="2:46" ht="13.5" customHeight="1" x14ac:dyDescent="0.15">
      <c r="B350" s="290"/>
      <c r="C350" s="29" t="s">
        <v>36</v>
      </c>
      <c r="D350" s="187"/>
      <c r="E350" s="58"/>
      <c r="F350" s="188"/>
      <c r="G350" s="188"/>
      <c r="H350" s="188"/>
      <c r="I350" s="64"/>
      <c r="J350" s="64"/>
      <c r="K350" s="189"/>
      <c r="L350" s="259"/>
      <c r="M350" s="259"/>
      <c r="N350" s="58"/>
      <c r="O350" s="30"/>
      <c r="P350" s="58"/>
      <c r="Q350" s="30"/>
      <c r="R350" s="134"/>
      <c r="S350" s="206"/>
      <c r="T350" s="290"/>
      <c r="U350" s="29" t="s">
        <v>36</v>
      </c>
      <c r="V350" s="187"/>
      <c r="W350" s="58"/>
      <c r="X350" s="188"/>
      <c r="Y350" s="188"/>
      <c r="Z350" s="188"/>
      <c r="AA350" s="64"/>
      <c r="AB350" s="64"/>
      <c r="AC350" s="189"/>
      <c r="AD350" s="259"/>
      <c r="AE350" s="259"/>
      <c r="AF350" s="58"/>
      <c r="AG350" s="30"/>
      <c r="AH350" s="58"/>
      <c r="AI350" s="30"/>
      <c r="AJ350" s="134"/>
      <c r="AK350" s="208"/>
      <c r="AL350" s="290"/>
      <c r="AM350" s="88" t="str">
        <f t="shared" si="29"/>
        <v/>
      </c>
      <c r="AN350" s="123" t="str">
        <f t="shared" si="30"/>
        <v/>
      </c>
      <c r="AO350" s="123" t="str">
        <f t="shared" si="31"/>
        <v/>
      </c>
      <c r="AP350" s="123" t="str">
        <f t="shared" si="32"/>
        <v/>
      </c>
      <c r="AQ350" s="89" t="str">
        <f t="shared" si="33"/>
        <v/>
      </c>
      <c r="AR350" s="39"/>
      <c r="AS350" s="234"/>
      <c r="AT350" s="39"/>
    </row>
    <row r="351" spans="2:46" ht="13.5" customHeight="1" x14ac:dyDescent="0.15">
      <c r="B351" s="290"/>
      <c r="C351" s="29" t="s">
        <v>38</v>
      </c>
      <c r="D351" s="187"/>
      <c r="E351" s="58"/>
      <c r="F351" s="188"/>
      <c r="G351" s="188"/>
      <c r="H351" s="188"/>
      <c r="I351" s="64"/>
      <c r="J351" s="64"/>
      <c r="K351" s="189"/>
      <c r="L351" s="259"/>
      <c r="M351" s="259"/>
      <c r="N351" s="58"/>
      <c r="O351" s="30"/>
      <c r="P351" s="58"/>
      <c r="Q351" s="30"/>
      <c r="R351" s="134"/>
      <c r="S351" s="206"/>
      <c r="T351" s="290"/>
      <c r="U351" s="29" t="s">
        <v>38</v>
      </c>
      <c r="V351" s="187"/>
      <c r="W351" s="58"/>
      <c r="X351" s="188"/>
      <c r="Y351" s="188"/>
      <c r="Z351" s="188"/>
      <c r="AA351" s="64"/>
      <c r="AB351" s="64"/>
      <c r="AC351" s="189"/>
      <c r="AD351" s="259"/>
      <c r="AE351" s="259"/>
      <c r="AF351" s="58"/>
      <c r="AG351" s="30"/>
      <c r="AH351" s="58"/>
      <c r="AI351" s="30"/>
      <c r="AJ351" s="134"/>
      <c r="AK351" s="208"/>
      <c r="AL351" s="290"/>
      <c r="AM351" s="88" t="str">
        <f t="shared" si="29"/>
        <v/>
      </c>
      <c r="AN351" s="123" t="str">
        <f t="shared" si="30"/>
        <v/>
      </c>
      <c r="AO351" s="123" t="str">
        <f t="shared" si="31"/>
        <v/>
      </c>
      <c r="AP351" s="123" t="str">
        <f t="shared" si="32"/>
        <v/>
      </c>
      <c r="AQ351" s="89" t="str">
        <f t="shared" si="33"/>
        <v/>
      </c>
      <c r="AR351" s="39"/>
      <c r="AS351" s="234"/>
      <c r="AT351" s="39"/>
    </row>
    <row r="352" spans="2:46" ht="13.5" customHeight="1" thickBot="1" x14ac:dyDescent="0.2">
      <c r="B352" s="291"/>
      <c r="C352" s="29"/>
      <c r="D352" s="187"/>
      <c r="E352" s="58"/>
      <c r="F352" s="190"/>
      <c r="G352" s="190"/>
      <c r="H352" s="190"/>
      <c r="I352" s="58"/>
      <c r="J352" s="58"/>
      <c r="K352" s="189"/>
      <c r="L352" s="259"/>
      <c r="M352" s="259"/>
      <c r="N352" s="58"/>
      <c r="O352" s="30"/>
      <c r="P352" s="58"/>
      <c r="Q352" s="30"/>
      <c r="R352" s="185"/>
      <c r="S352" s="206"/>
      <c r="T352" s="291"/>
      <c r="U352" s="29"/>
      <c r="V352" s="187"/>
      <c r="W352" s="58"/>
      <c r="X352" s="190"/>
      <c r="Y352" s="190"/>
      <c r="Z352" s="190"/>
      <c r="AA352" s="58"/>
      <c r="AB352" s="58"/>
      <c r="AC352" s="189"/>
      <c r="AD352" s="259"/>
      <c r="AE352" s="259"/>
      <c r="AF352" s="58"/>
      <c r="AG352" s="30"/>
      <c r="AH352" s="58"/>
      <c r="AI352" s="30"/>
      <c r="AJ352" s="185"/>
      <c r="AK352" s="208"/>
      <c r="AL352" s="291"/>
      <c r="AM352" s="124" t="str">
        <f t="shared" si="29"/>
        <v/>
      </c>
      <c r="AN352" s="125" t="str">
        <f t="shared" si="30"/>
        <v/>
      </c>
      <c r="AO352" s="125" t="str">
        <f t="shared" si="31"/>
        <v/>
      </c>
      <c r="AP352" s="125" t="str">
        <f t="shared" si="32"/>
        <v/>
      </c>
      <c r="AQ352" s="126" t="str">
        <f t="shared" si="33"/>
        <v/>
      </c>
      <c r="AR352" s="39"/>
      <c r="AS352" s="234"/>
      <c r="AT352" s="39"/>
    </row>
    <row r="353" spans="2:46" ht="13.5" customHeight="1" x14ac:dyDescent="0.15">
      <c r="B353" s="289" t="s">
        <v>136</v>
      </c>
      <c r="C353" s="27" t="s">
        <v>34</v>
      </c>
      <c r="D353" s="41"/>
      <c r="E353" s="57"/>
      <c r="F353" s="98"/>
      <c r="G353" s="98"/>
      <c r="H353" s="98"/>
      <c r="I353" s="62"/>
      <c r="J353" s="62"/>
      <c r="K353" s="63"/>
      <c r="L353" s="258"/>
      <c r="M353" s="258"/>
      <c r="N353" s="57"/>
      <c r="O353" s="28"/>
      <c r="P353" s="57"/>
      <c r="Q353" s="28"/>
      <c r="R353" s="133"/>
      <c r="S353" s="206"/>
      <c r="T353" s="289" t="s">
        <v>136</v>
      </c>
      <c r="U353" s="27" t="s">
        <v>34</v>
      </c>
      <c r="V353" s="41"/>
      <c r="W353" s="57"/>
      <c r="X353" s="98"/>
      <c r="Y353" s="98"/>
      <c r="Z353" s="98"/>
      <c r="AA353" s="62"/>
      <c r="AB353" s="62"/>
      <c r="AC353" s="63"/>
      <c r="AD353" s="258"/>
      <c r="AE353" s="258"/>
      <c r="AF353" s="57"/>
      <c r="AG353" s="28"/>
      <c r="AH353" s="57"/>
      <c r="AI353" s="28"/>
      <c r="AJ353" s="133"/>
      <c r="AK353" s="208"/>
      <c r="AL353" s="289" t="s">
        <v>136</v>
      </c>
      <c r="AM353" s="121" t="str">
        <f t="shared" ref="AM353:AM416" si="34">IF(OR(X353="",F353=""),"",X353-F353)</f>
        <v/>
      </c>
      <c r="AN353" s="97" t="str">
        <f t="shared" ref="AN353:AN416" si="35">IF(OR(Y353="",G353=""),"",Y353-G353)</f>
        <v/>
      </c>
      <c r="AO353" s="97" t="str">
        <f t="shared" ref="AO353:AO416" si="36">IF(OR(Z353="",H353=""),"",Z353-H353)</f>
        <v/>
      </c>
      <c r="AP353" s="97" t="str">
        <f t="shared" ref="AP353:AP416" si="37">IF(OR(AA353="",I353=""),"",AA353-I353)</f>
        <v/>
      </c>
      <c r="AQ353" s="122" t="str">
        <f t="shared" ref="AQ353:AQ416" si="38">IF(OR(AB353="",J353=""),"",AB353-J353)</f>
        <v/>
      </c>
      <c r="AR353" s="39"/>
      <c r="AS353" s="234"/>
      <c r="AT353" s="39"/>
    </row>
    <row r="354" spans="2:46" ht="13.5" customHeight="1" x14ac:dyDescent="0.15">
      <c r="B354" s="290"/>
      <c r="C354" s="29" t="s">
        <v>35</v>
      </c>
      <c r="D354" s="187"/>
      <c r="E354" s="58"/>
      <c r="F354" s="188"/>
      <c r="G354" s="188"/>
      <c r="H354" s="188"/>
      <c r="I354" s="64"/>
      <c r="J354" s="64"/>
      <c r="K354" s="189"/>
      <c r="L354" s="259"/>
      <c r="M354" s="259"/>
      <c r="N354" s="58"/>
      <c r="O354" s="30"/>
      <c r="P354" s="58"/>
      <c r="Q354" s="30"/>
      <c r="R354" s="134"/>
      <c r="S354" s="206"/>
      <c r="T354" s="290"/>
      <c r="U354" s="29" t="s">
        <v>35</v>
      </c>
      <c r="V354" s="187"/>
      <c r="W354" s="58"/>
      <c r="X354" s="188"/>
      <c r="Y354" s="188"/>
      <c r="Z354" s="188"/>
      <c r="AA354" s="64"/>
      <c r="AB354" s="64"/>
      <c r="AC354" s="189"/>
      <c r="AD354" s="259"/>
      <c r="AE354" s="259"/>
      <c r="AF354" s="58"/>
      <c r="AG354" s="30"/>
      <c r="AH354" s="58"/>
      <c r="AI354" s="30"/>
      <c r="AJ354" s="134"/>
      <c r="AK354" s="208"/>
      <c r="AL354" s="290"/>
      <c r="AM354" s="88" t="str">
        <f t="shared" si="34"/>
        <v/>
      </c>
      <c r="AN354" s="123" t="str">
        <f t="shared" si="35"/>
        <v/>
      </c>
      <c r="AO354" s="123" t="str">
        <f t="shared" si="36"/>
        <v/>
      </c>
      <c r="AP354" s="123" t="str">
        <f t="shared" si="37"/>
        <v/>
      </c>
      <c r="AQ354" s="89" t="str">
        <f t="shared" si="38"/>
        <v/>
      </c>
      <c r="AR354" s="39"/>
      <c r="AS354" s="234"/>
      <c r="AT354" s="39"/>
    </row>
    <row r="355" spans="2:46" ht="13.5" customHeight="1" x14ac:dyDescent="0.15">
      <c r="B355" s="290"/>
      <c r="C355" s="29" t="s">
        <v>36</v>
      </c>
      <c r="D355" s="187"/>
      <c r="E355" s="58"/>
      <c r="F355" s="188"/>
      <c r="G355" s="188"/>
      <c r="H355" s="188"/>
      <c r="I355" s="64"/>
      <c r="J355" s="64"/>
      <c r="K355" s="189"/>
      <c r="L355" s="259"/>
      <c r="M355" s="259"/>
      <c r="N355" s="58"/>
      <c r="O355" s="30"/>
      <c r="P355" s="58"/>
      <c r="Q355" s="30"/>
      <c r="R355" s="134"/>
      <c r="S355" s="206"/>
      <c r="T355" s="290"/>
      <c r="U355" s="29" t="s">
        <v>36</v>
      </c>
      <c r="V355" s="187"/>
      <c r="W355" s="58"/>
      <c r="X355" s="188"/>
      <c r="Y355" s="188"/>
      <c r="Z355" s="188"/>
      <c r="AA355" s="64"/>
      <c r="AB355" s="64"/>
      <c r="AC355" s="189"/>
      <c r="AD355" s="259"/>
      <c r="AE355" s="259"/>
      <c r="AF355" s="58"/>
      <c r="AG355" s="30"/>
      <c r="AH355" s="58"/>
      <c r="AI355" s="30"/>
      <c r="AJ355" s="134"/>
      <c r="AK355" s="208"/>
      <c r="AL355" s="290"/>
      <c r="AM355" s="88" t="str">
        <f t="shared" si="34"/>
        <v/>
      </c>
      <c r="AN355" s="123" t="str">
        <f t="shared" si="35"/>
        <v/>
      </c>
      <c r="AO355" s="123" t="str">
        <f t="shared" si="36"/>
        <v/>
      </c>
      <c r="AP355" s="123" t="str">
        <f t="shared" si="37"/>
        <v/>
      </c>
      <c r="AQ355" s="89" t="str">
        <f t="shared" si="38"/>
        <v/>
      </c>
      <c r="AR355" s="39"/>
      <c r="AS355" s="234"/>
      <c r="AT355" s="39"/>
    </row>
    <row r="356" spans="2:46" ht="13.5" customHeight="1" x14ac:dyDescent="0.15">
      <c r="B356" s="290"/>
      <c r="C356" s="29" t="s">
        <v>38</v>
      </c>
      <c r="D356" s="187"/>
      <c r="E356" s="58"/>
      <c r="F356" s="188"/>
      <c r="G356" s="188"/>
      <c r="H356" s="188"/>
      <c r="I356" s="64"/>
      <c r="J356" s="64"/>
      <c r="K356" s="189"/>
      <c r="L356" s="259"/>
      <c r="M356" s="259"/>
      <c r="N356" s="58"/>
      <c r="O356" s="30"/>
      <c r="P356" s="58"/>
      <c r="Q356" s="30"/>
      <c r="R356" s="134"/>
      <c r="S356" s="206"/>
      <c r="T356" s="290"/>
      <c r="U356" s="29" t="s">
        <v>38</v>
      </c>
      <c r="V356" s="187"/>
      <c r="W356" s="58"/>
      <c r="X356" s="188"/>
      <c r="Y356" s="188"/>
      <c r="Z356" s="188"/>
      <c r="AA356" s="64"/>
      <c r="AB356" s="64"/>
      <c r="AC356" s="189"/>
      <c r="AD356" s="259"/>
      <c r="AE356" s="259"/>
      <c r="AF356" s="58"/>
      <c r="AG356" s="30"/>
      <c r="AH356" s="58"/>
      <c r="AI356" s="30"/>
      <c r="AJ356" s="134"/>
      <c r="AK356" s="208"/>
      <c r="AL356" s="290"/>
      <c r="AM356" s="88" t="str">
        <f t="shared" si="34"/>
        <v/>
      </c>
      <c r="AN356" s="123" t="str">
        <f t="shared" si="35"/>
        <v/>
      </c>
      <c r="AO356" s="123" t="str">
        <f t="shared" si="36"/>
        <v/>
      </c>
      <c r="AP356" s="123" t="str">
        <f t="shared" si="37"/>
        <v/>
      </c>
      <c r="AQ356" s="89" t="str">
        <f t="shared" si="38"/>
        <v/>
      </c>
      <c r="AR356" s="39"/>
      <c r="AS356" s="234"/>
      <c r="AT356" s="39"/>
    </row>
    <row r="357" spans="2:46" ht="13.5" customHeight="1" thickBot="1" x14ac:dyDescent="0.2">
      <c r="B357" s="291"/>
      <c r="C357" s="29"/>
      <c r="D357" s="187"/>
      <c r="E357" s="58"/>
      <c r="F357" s="190"/>
      <c r="G357" s="190"/>
      <c r="H357" s="190"/>
      <c r="I357" s="58"/>
      <c r="J357" s="58"/>
      <c r="K357" s="189"/>
      <c r="L357" s="259"/>
      <c r="M357" s="259"/>
      <c r="N357" s="58"/>
      <c r="O357" s="30"/>
      <c r="P357" s="58"/>
      <c r="Q357" s="30"/>
      <c r="R357" s="185"/>
      <c r="S357" s="206"/>
      <c r="T357" s="291"/>
      <c r="U357" s="29"/>
      <c r="V357" s="187"/>
      <c r="W357" s="58"/>
      <c r="X357" s="190"/>
      <c r="Y357" s="190"/>
      <c r="Z357" s="190"/>
      <c r="AA357" s="58"/>
      <c r="AB357" s="58"/>
      <c r="AC357" s="189"/>
      <c r="AD357" s="259"/>
      <c r="AE357" s="259"/>
      <c r="AF357" s="58"/>
      <c r="AG357" s="30"/>
      <c r="AH357" s="58"/>
      <c r="AI357" s="30"/>
      <c r="AJ357" s="185"/>
      <c r="AK357" s="208"/>
      <c r="AL357" s="291"/>
      <c r="AM357" s="124" t="str">
        <f t="shared" si="34"/>
        <v/>
      </c>
      <c r="AN357" s="125" t="str">
        <f t="shared" si="35"/>
        <v/>
      </c>
      <c r="AO357" s="125" t="str">
        <f t="shared" si="36"/>
        <v/>
      </c>
      <c r="AP357" s="125" t="str">
        <f t="shared" si="37"/>
        <v/>
      </c>
      <c r="AQ357" s="126" t="str">
        <f t="shared" si="38"/>
        <v/>
      </c>
      <c r="AR357" s="39"/>
      <c r="AS357" s="234"/>
      <c r="AT357" s="39"/>
    </row>
    <row r="358" spans="2:46" ht="13.5" customHeight="1" x14ac:dyDescent="0.15">
      <c r="B358" s="289" t="s">
        <v>137</v>
      </c>
      <c r="C358" s="27" t="s">
        <v>34</v>
      </c>
      <c r="D358" s="41"/>
      <c r="E358" s="57"/>
      <c r="F358" s="98"/>
      <c r="G358" s="98"/>
      <c r="H358" s="98"/>
      <c r="I358" s="62"/>
      <c r="J358" s="62"/>
      <c r="K358" s="63"/>
      <c r="L358" s="258"/>
      <c r="M358" s="258"/>
      <c r="N358" s="57"/>
      <c r="O358" s="28"/>
      <c r="P358" s="57"/>
      <c r="Q358" s="28"/>
      <c r="R358" s="133"/>
      <c r="S358" s="206"/>
      <c r="T358" s="289" t="s">
        <v>137</v>
      </c>
      <c r="U358" s="27" t="s">
        <v>34</v>
      </c>
      <c r="V358" s="41"/>
      <c r="W358" s="57"/>
      <c r="X358" s="98"/>
      <c r="Y358" s="98"/>
      <c r="Z358" s="98"/>
      <c r="AA358" s="62"/>
      <c r="AB358" s="62"/>
      <c r="AC358" s="63"/>
      <c r="AD358" s="258"/>
      <c r="AE358" s="258"/>
      <c r="AF358" s="57"/>
      <c r="AG358" s="28"/>
      <c r="AH358" s="57"/>
      <c r="AI358" s="28"/>
      <c r="AJ358" s="133"/>
      <c r="AK358" s="208"/>
      <c r="AL358" s="289" t="s">
        <v>137</v>
      </c>
      <c r="AM358" s="121" t="str">
        <f t="shared" si="34"/>
        <v/>
      </c>
      <c r="AN358" s="97" t="str">
        <f t="shared" si="35"/>
        <v/>
      </c>
      <c r="AO358" s="97" t="str">
        <f t="shared" si="36"/>
        <v/>
      </c>
      <c r="AP358" s="97" t="str">
        <f t="shared" si="37"/>
        <v/>
      </c>
      <c r="AQ358" s="122" t="str">
        <f t="shared" si="38"/>
        <v/>
      </c>
      <c r="AR358" s="39"/>
      <c r="AS358" s="234"/>
      <c r="AT358" s="39"/>
    </row>
    <row r="359" spans="2:46" ht="13.5" customHeight="1" x14ac:dyDescent="0.15">
      <c r="B359" s="290"/>
      <c r="C359" s="29" t="s">
        <v>35</v>
      </c>
      <c r="D359" s="187"/>
      <c r="E359" s="58"/>
      <c r="F359" s="188"/>
      <c r="G359" s="188"/>
      <c r="H359" s="188"/>
      <c r="I359" s="64"/>
      <c r="J359" s="64"/>
      <c r="K359" s="189"/>
      <c r="L359" s="259"/>
      <c r="M359" s="259"/>
      <c r="N359" s="58"/>
      <c r="O359" s="30"/>
      <c r="P359" s="58"/>
      <c r="Q359" s="30"/>
      <c r="R359" s="134"/>
      <c r="S359" s="206"/>
      <c r="T359" s="290"/>
      <c r="U359" s="29" t="s">
        <v>35</v>
      </c>
      <c r="V359" s="187"/>
      <c r="W359" s="58"/>
      <c r="X359" s="188"/>
      <c r="Y359" s="188"/>
      <c r="Z359" s="188"/>
      <c r="AA359" s="64"/>
      <c r="AB359" s="64"/>
      <c r="AC359" s="189"/>
      <c r="AD359" s="259"/>
      <c r="AE359" s="259"/>
      <c r="AF359" s="58"/>
      <c r="AG359" s="30"/>
      <c r="AH359" s="58"/>
      <c r="AI359" s="30"/>
      <c r="AJ359" s="134"/>
      <c r="AK359" s="208"/>
      <c r="AL359" s="290"/>
      <c r="AM359" s="88" t="str">
        <f t="shared" si="34"/>
        <v/>
      </c>
      <c r="AN359" s="123" t="str">
        <f t="shared" si="35"/>
        <v/>
      </c>
      <c r="AO359" s="123" t="str">
        <f t="shared" si="36"/>
        <v/>
      </c>
      <c r="AP359" s="123" t="str">
        <f t="shared" si="37"/>
        <v/>
      </c>
      <c r="AQ359" s="89" t="str">
        <f t="shared" si="38"/>
        <v/>
      </c>
      <c r="AR359" s="39"/>
      <c r="AS359" s="234"/>
      <c r="AT359" s="39"/>
    </row>
    <row r="360" spans="2:46" ht="13.5" customHeight="1" x14ac:dyDescent="0.15">
      <c r="B360" s="290"/>
      <c r="C360" s="29" t="s">
        <v>36</v>
      </c>
      <c r="D360" s="187"/>
      <c r="E360" s="58"/>
      <c r="F360" s="188"/>
      <c r="G360" s="188"/>
      <c r="H360" s="188"/>
      <c r="I360" s="64"/>
      <c r="J360" s="64"/>
      <c r="K360" s="189"/>
      <c r="L360" s="259"/>
      <c r="M360" s="259"/>
      <c r="N360" s="58"/>
      <c r="O360" s="30"/>
      <c r="P360" s="58"/>
      <c r="Q360" s="30"/>
      <c r="R360" s="134"/>
      <c r="S360" s="206"/>
      <c r="T360" s="290"/>
      <c r="U360" s="29" t="s">
        <v>36</v>
      </c>
      <c r="V360" s="187"/>
      <c r="W360" s="58"/>
      <c r="X360" s="188"/>
      <c r="Y360" s="188"/>
      <c r="Z360" s="188"/>
      <c r="AA360" s="64"/>
      <c r="AB360" s="64"/>
      <c r="AC360" s="189"/>
      <c r="AD360" s="259"/>
      <c r="AE360" s="259"/>
      <c r="AF360" s="58"/>
      <c r="AG360" s="30"/>
      <c r="AH360" s="58"/>
      <c r="AI360" s="30"/>
      <c r="AJ360" s="134"/>
      <c r="AK360" s="208"/>
      <c r="AL360" s="290"/>
      <c r="AM360" s="88" t="str">
        <f t="shared" si="34"/>
        <v/>
      </c>
      <c r="AN360" s="123" t="str">
        <f t="shared" si="35"/>
        <v/>
      </c>
      <c r="AO360" s="123" t="str">
        <f t="shared" si="36"/>
        <v/>
      </c>
      <c r="AP360" s="123" t="str">
        <f t="shared" si="37"/>
        <v/>
      </c>
      <c r="AQ360" s="89" t="str">
        <f t="shared" si="38"/>
        <v/>
      </c>
      <c r="AR360" s="39"/>
      <c r="AS360" s="234"/>
      <c r="AT360" s="39"/>
    </row>
    <row r="361" spans="2:46" ht="13.5" customHeight="1" x14ac:dyDescent="0.15">
      <c r="B361" s="290"/>
      <c r="C361" s="29" t="s">
        <v>38</v>
      </c>
      <c r="D361" s="187"/>
      <c r="E361" s="58"/>
      <c r="F361" s="188"/>
      <c r="G361" s="188"/>
      <c r="H361" s="188"/>
      <c r="I361" s="64"/>
      <c r="J361" s="64"/>
      <c r="K361" s="189"/>
      <c r="L361" s="259"/>
      <c r="M361" s="259"/>
      <c r="N361" s="58"/>
      <c r="O361" s="30"/>
      <c r="P361" s="58"/>
      <c r="Q361" s="30"/>
      <c r="R361" s="134"/>
      <c r="S361" s="206"/>
      <c r="T361" s="290"/>
      <c r="U361" s="29" t="s">
        <v>38</v>
      </c>
      <c r="V361" s="187"/>
      <c r="W361" s="58"/>
      <c r="X361" s="188"/>
      <c r="Y361" s="188"/>
      <c r="Z361" s="188"/>
      <c r="AA361" s="64"/>
      <c r="AB361" s="64"/>
      <c r="AC361" s="189"/>
      <c r="AD361" s="259"/>
      <c r="AE361" s="259"/>
      <c r="AF361" s="58"/>
      <c r="AG361" s="30"/>
      <c r="AH361" s="58"/>
      <c r="AI361" s="30"/>
      <c r="AJ361" s="134"/>
      <c r="AK361" s="208"/>
      <c r="AL361" s="290"/>
      <c r="AM361" s="88" t="str">
        <f t="shared" si="34"/>
        <v/>
      </c>
      <c r="AN361" s="123" t="str">
        <f t="shared" si="35"/>
        <v/>
      </c>
      <c r="AO361" s="123" t="str">
        <f t="shared" si="36"/>
        <v/>
      </c>
      <c r="AP361" s="123" t="str">
        <f t="shared" si="37"/>
        <v/>
      </c>
      <c r="AQ361" s="89" t="str">
        <f t="shared" si="38"/>
        <v/>
      </c>
      <c r="AR361" s="39"/>
      <c r="AS361" s="234"/>
      <c r="AT361" s="39"/>
    </row>
    <row r="362" spans="2:46" ht="13.5" customHeight="1" thickBot="1" x14ac:dyDescent="0.2">
      <c r="B362" s="291"/>
      <c r="C362" s="29"/>
      <c r="D362" s="187"/>
      <c r="E362" s="58"/>
      <c r="F362" s="190"/>
      <c r="G362" s="190"/>
      <c r="H362" s="190"/>
      <c r="I362" s="58"/>
      <c r="J362" s="58"/>
      <c r="K362" s="189"/>
      <c r="L362" s="259"/>
      <c r="M362" s="259"/>
      <c r="N362" s="58"/>
      <c r="O362" s="30"/>
      <c r="P362" s="58"/>
      <c r="Q362" s="30"/>
      <c r="R362" s="185"/>
      <c r="S362" s="206"/>
      <c r="T362" s="291"/>
      <c r="U362" s="29"/>
      <c r="V362" s="187"/>
      <c r="W362" s="58"/>
      <c r="X362" s="190"/>
      <c r="Y362" s="190"/>
      <c r="Z362" s="190"/>
      <c r="AA362" s="58"/>
      <c r="AB362" s="58"/>
      <c r="AC362" s="189"/>
      <c r="AD362" s="259"/>
      <c r="AE362" s="259"/>
      <c r="AF362" s="58"/>
      <c r="AG362" s="30"/>
      <c r="AH362" s="58"/>
      <c r="AI362" s="30"/>
      <c r="AJ362" s="185"/>
      <c r="AK362" s="208"/>
      <c r="AL362" s="291"/>
      <c r="AM362" s="124" t="str">
        <f t="shared" si="34"/>
        <v/>
      </c>
      <c r="AN362" s="125" t="str">
        <f t="shared" si="35"/>
        <v/>
      </c>
      <c r="AO362" s="125" t="str">
        <f t="shared" si="36"/>
        <v/>
      </c>
      <c r="AP362" s="125" t="str">
        <f t="shared" si="37"/>
        <v/>
      </c>
      <c r="AQ362" s="126" t="str">
        <f t="shared" si="38"/>
        <v/>
      </c>
      <c r="AR362" s="39"/>
      <c r="AS362" s="234"/>
      <c r="AT362" s="39"/>
    </row>
    <row r="363" spans="2:46" ht="13.5" customHeight="1" x14ac:dyDescent="0.15">
      <c r="B363" s="289" t="s">
        <v>138</v>
      </c>
      <c r="C363" s="27" t="s">
        <v>34</v>
      </c>
      <c r="D363" s="41"/>
      <c r="E363" s="57"/>
      <c r="F363" s="98"/>
      <c r="G363" s="98"/>
      <c r="H363" s="98"/>
      <c r="I363" s="62"/>
      <c r="J363" s="62"/>
      <c r="K363" s="63"/>
      <c r="L363" s="258"/>
      <c r="M363" s="258"/>
      <c r="N363" s="57"/>
      <c r="O363" s="28"/>
      <c r="P363" s="57"/>
      <c r="Q363" s="28"/>
      <c r="R363" s="133"/>
      <c r="S363" s="206"/>
      <c r="T363" s="289" t="s">
        <v>138</v>
      </c>
      <c r="U363" s="27" t="s">
        <v>34</v>
      </c>
      <c r="V363" s="41"/>
      <c r="W363" s="57"/>
      <c r="X363" s="98"/>
      <c r="Y363" s="98"/>
      <c r="Z363" s="98"/>
      <c r="AA363" s="62"/>
      <c r="AB363" s="62"/>
      <c r="AC363" s="63"/>
      <c r="AD363" s="258"/>
      <c r="AE363" s="258"/>
      <c r="AF363" s="57"/>
      <c r="AG363" s="28"/>
      <c r="AH363" s="57"/>
      <c r="AI363" s="28"/>
      <c r="AJ363" s="133"/>
      <c r="AK363" s="208"/>
      <c r="AL363" s="289" t="s">
        <v>138</v>
      </c>
      <c r="AM363" s="121" t="str">
        <f t="shared" si="34"/>
        <v/>
      </c>
      <c r="AN363" s="97" t="str">
        <f t="shared" si="35"/>
        <v/>
      </c>
      <c r="AO363" s="97" t="str">
        <f t="shared" si="36"/>
        <v/>
      </c>
      <c r="AP363" s="97" t="str">
        <f t="shared" si="37"/>
        <v/>
      </c>
      <c r="AQ363" s="122" t="str">
        <f t="shared" si="38"/>
        <v/>
      </c>
      <c r="AR363" s="39"/>
      <c r="AS363" s="234"/>
      <c r="AT363" s="39"/>
    </row>
    <row r="364" spans="2:46" ht="13.5" customHeight="1" x14ac:dyDescent="0.15">
      <c r="B364" s="290"/>
      <c r="C364" s="29" t="s">
        <v>35</v>
      </c>
      <c r="D364" s="187"/>
      <c r="E364" s="58"/>
      <c r="F364" s="188"/>
      <c r="G364" s="188"/>
      <c r="H364" s="188"/>
      <c r="I364" s="64"/>
      <c r="J364" s="64"/>
      <c r="K364" s="189"/>
      <c r="L364" s="259"/>
      <c r="M364" s="259"/>
      <c r="N364" s="58"/>
      <c r="O364" s="30"/>
      <c r="P364" s="58"/>
      <c r="Q364" s="30"/>
      <c r="R364" s="134"/>
      <c r="S364" s="206"/>
      <c r="T364" s="290"/>
      <c r="U364" s="29" t="s">
        <v>35</v>
      </c>
      <c r="V364" s="187"/>
      <c r="W364" s="58"/>
      <c r="X364" s="188"/>
      <c r="Y364" s="188"/>
      <c r="Z364" s="188"/>
      <c r="AA364" s="64"/>
      <c r="AB364" s="64"/>
      <c r="AC364" s="189"/>
      <c r="AD364" s="259"/>
      <c r="AE364" s="259"/>
      <c r="AF364" s="58"/>
      <c r="AG364" s="30"/>
      <c r="AH364" s="58"/>
      <c r="AI364" s="30"/>
      <c r="AJ364" s="134"/>
      <c r="AK364" s="208"/>
      <c r="AL364" s="290"/>
      <c r="AM364" s="88" t="str">
        <f t="shared" si="34"/>
        <v/>
      </c>
      <c r="AN364" s="123" t="str">
        <f t="shared" si="35"/>
        <v/>
      </c>
      <c r="AO364" s="123" t="str">
        <f t="shared" si="36"/>
        <v/>
      </c>
      <c r="AP364" s="123" t="str">
        <f t="shared" si="37"/>
        <v/>
      </c>
      <c r="AQ364" s="89" t="str">
        <f t="shared" si="38"/>
        <v/>
      </c>
      <c r="AR364" s="39"/>
      <c r="AS364" s="234"/>
      <c r="AT364" s="39"/>
    </row>
    <row r="365" spans="2:46" ht="13.5" customHeight="1" x14ac:dyDescent="0.15">
      <c r="B365" s="290"/>
      <c r="C365" s="29" t="s">
        <v>36</v>
      </c>
      <c r="D365" s="187"/>
      <c r="E365" s="58"/>
      <c r="F365" s="188"/>
      <c r="G365" s="188"/>
      <c r="H365" s="188"/>
      <c r="I365" s="64"/>
      <c r="J365" s="64"/>
      <c r="K365" s="189"/>
      <c r="L365" s="259"/>
      <c r="M365" s="259"/>
      <c r="N365" s="58"/>
      <c r="O365" s="30"/>
      <c r="P365" s="58"/>
      <c r="Q365" s="30"/>
      <c r="R365" s="134"/>
      <c r="S365" s="206"/>
      <c r="T365" s="290"/>
      <c r="U365" s="29" t="s">
        <v>36</v>
      </c>
      <c r="V365" s="187"/>
      <c r="W365" s="58"/>
      <c r="X365" s="188"/>
      <c r="Y365" s="188"/>
      <c r="Z365" s="188"/>
      <c r="AA365" s="64"/>
      <c r="AB365" s="64"/>
      <c r="AC365" s="189"/>
      <c r="AD365" s="259"/>
      <c r="AE365" s="259"/>
      <c r="AF365" s="58"/>
      <c r="AG365" s="30"/>
      <c r="AH365" s="58"/>
      <c r="AI365" s="30"/>
      <c r="AJ365" s="134"/>
      <c r="AK365" s="208"/>
      <c r="AL365" s="290"/>
      <c r="AM365" s="88" t="str">
        <f t="shared" si="34"/>
        <v/>
      </c>
      <c r="AN365" s="123" t="str">
        <f t="shared" si="35"/>
        <v/>
      </c>
      <c r="AO365" s="123" t="str">
        <f t="shared" si="36"/>
        <v/>
      </c>
      <c r="AP365" s="123" t="str">
        <f t="shared" si="37"/>
        <v/>
      </c>
      <c r="AQ365" s="89" t="str">
        <f t="shared" si="38"/>
        <v/>
      </c>
      <c r="AR365" s="39"/>
      <c r="AS365" s="234"/>
      <c r="AT365" s="39"/>
    </row>
    <row r="366" spans="2:46" ht="13.5" customHeight="1" x14ac:dyDescent="0.15">
      <c r="B366" s="290"/>
      <c r="C366" s="29" t="s">
        <v>38</v>
      </c>
      <c r="D366" s="187"/>
      <c r="E366" s="58"/>
      <c r="F366" s="188"/>
      <c r="G366" s="188"/>
      <c r="H366" s="188"/>
      <c r="I366" s="64"/>
      <c r="J366" s="64"/>
      <c r="K366" s="189"/>
      <c r="L366" s="259"/>
      <c r="M366" s="259"/>
      <c r="N366" s="58"/>
      <c r="O366" s="30"/>
      <c r="P366" s="58"/>
      <c r="Q366" s="30"/>
      <c r="R366" s="134"/>
      <c r="S366" s="206"/>
      <c r="T366" s="290"/>
      <c r="U366" s="29" t="s">
        <v>38</v>
      </c>
      <c r="V366" s="187"/>
      <c r="W366" s="58"/>
      <c r="X366" s="188"/>
      <c r="Y366" s="188"/>
      <c r="Z366" s="188"/>
      <c r="AA366" s="64"/>
      <c r="AB366" s="64"/>
      <c r="AC366" s="189"/>
      <c r="AD366" s="259"/>
      <c r="AE366" s="259"/>
      <c r="AF366" s="58"/>
      <c r="AG366" s="30"/>
      <c r="AH366" s="58"/>
      <c r="AI366" s="30"/>
      <c r="AJ366" s="134"/>
      <c r="AK366" s="208"/>
      <c r="AL366" s="290"/>
      <c r="AM366" s="88" t="str">
        <f t="shared" si="34"/>
        <v/>
      </c>
      <c r="AN366" s="123" t="str">
        <f t="shared" si="35"/>
        <v/>
      </c>
      <c r="AO366" s="123" t="str">
        <f t="shared" si="36"/>
        <v/>
      </c>
      <c r="AP366" s="123" t="str">
        <f t="shared" si="37"/>
        <v/>
      </c>
      <c r="AQ366" s="89" t="str">
        <f t="shared" si="38"/>
        <v/>
      </c>
      <c r="AR366" s="39"/>
      <c r="AS366" s="234"/>
      <c r="AT366" s="39"/>
    </row>
    <row r="367" spans="2:46" ht="13.5" customHeight="1" thickBot="1" x14ac:dyDescent="0.2">
      <c r="B367" s="291"/>
      <c r="C367" s="29"/>
      <c r="D367" s="187"/>
      <c r="E367" s="58"/>
      <c r="F367" s="190"/>
      <c r="G367" s="190"/>
      <c r="H367" s="190"/>
      <c r="I367" s="58"/>
      <c r="J367" s="58"/>
      <c r="K367" s="189"/>
      <c r="L367" s="259"/>
      <c r="M367" s="259"/>
      <c r="N367" s="58"/>
      <c r="O367" s="30"/>
      <c r="P367" s="58"/>
      <c r="Q367" s="30"/>
      <c r="R367" s="185"/>
      <c r="S367" s="206"/>
      <c r="T367" s="291"/>
      <c r="U367" s="29"/>
      <c r="V367" s="187"/>
      <c r="W367" s="58"/>
      <c r="X367" s="190"/>
      <c r="Y367" s="190"/>
      <c r="Z367" s="190"/>
      <c r="AA367" s="58"/>
      <c r="AB367" s="58"/>
      <c r="AC367" s="189"/>
      <c r="AD367" s="259"/>
      <c r="AE367" s="259"/>
      <c r="AF367" s="58"/>
      <c r="AG367" s="30"/>
      <c r="AH367" s="58"/>
      <c r="AI367" s="30"/>
      <c r="AJ367" s="185"/>
      <c r="AK367" s="208"/>
      <c r="AL367" s="291"/>
      <c r="AM367" s="124" t="str">
        <f t="shared" si="34"/>
        <v/>
      </c>
      <c r="AN367" s="125" t="str">
        <f t="shared" si="35"/>
        <v/>
      </c>
      <c r="AO367" s="125" t="str">
        <f t="shared" si="36"/>
        <v/>
      </c>
      <c r="AP367" s="125" t="str">
        <f t="shared" si="37"/>
        <v/>
      </c>
      <c r="AQ367" s="126" t="str">
        <f t="shared" si="38"/>
        <v/>
      </c>
      <c r="AR367" s="39"/>
      <c r="AS367" s="234"/>
      <c r="AT367" s="39"/>
    </row>
    <row r="368" spans="2:46" ht="13.5" customHeight="1" x14ac:dyDescent="0.15">
      <c r="B368" s="289" t="s">
        <v>139</v>
      </c>
      <c r="C368" s="27" t="s">
        <v>34</v>
      </c>
      <c r="D368" s="41"/>
      <c r="E368" s="57"/>
      <c r="F368" s="98"/>
      <c r="G368" s="98"/>
      <c r="H368" s="98"/>
      <c r="I368" s="62"/>
      <c r="J368" s="62"/>
      <c r="K368" s="63"/>
      <c r="L368" s="258"/>
      <c r="M368" s="258"/>
      <c r="N368" s="57"/>
      <c r="O368" s="28"/>
      <c r="P368" s="57"/>
      <c r="Q368" s="28"/>
      <c r="R368" s="133"/>
      <c r="S368" s="206"/>
      <c r="T368" s="289" t="s">
        <v>139</v>
      </c>
      <c r="U368" s="27" t="s">
        <v>34</v>
      </c>
      <c r="V368" s="41"/>
      <c r="W368" s="57"/>
      <c r="X368" s="98"/>
      <c r="Y368" s="98"/>
      <c r="Z368" s="98"/>
      <c r="AA368" s="62"/>
      <c r="AB368" s="62"/>
      <c r="AC368" s="63"/>
      <c r="AD368" s="258"/>
      <c r="AE368" s="258"/>
      <c r="AF368" s="57"/>
      <c r="AG368" s="28"/>
      <c r="AH368" s="57"/>
      <c r="AI368" s="28"/>
      <c r="AJ368" s="133"/>
      <c r="AK368" s="208"/>
      <c r="AL368" s="289" t="s">
        <v>139</v>
      </c>
      <c r="AM368" s="121" t="str">
        <f t="shared" si="34"/>
        <v/>
      </c>
      <c r="AN368" s="97" t="str">
        <f t="shared" si="35"/>
        <v/>
      </c>
      <c r="AO368" s="97" t="str">
        <f t="shared" si="36"/>
        <v/>
      </c>
      <c r="AP368" s="97" t="str">
        <f t="shared" si="37"/>
        <v/>
      </c>
      <c r="AQ368" s="122" t="str">
        <f t="shared" si="38"/>
        <v/>
      </c>
      <c r="AR368" s="39"/>
      <c r="AS368" s="234"/>
      <c r="AT368" s="39"/>
    </row>
    <row r="369" spans="2:46" ht="13.5" customHeight="1" x14ac:dyDescent="0.15">
      <c r="B369" s="290"/>
      <c r="C369" s="29" t="s">
        <v>35</v>
      </c>
      <c r="D369" s="187"/>
      <c r="E369" s="58"/>
      <c r="F369" s="188"/>
      <c r="G369" s="188"/>
      <c r="H369" s="188"/>
      <c r="I369" s="64"/>
      <c r="J369" s="64"/>
      <c r="K369" s="189"/>
      <c r="L369" s="259"/>
      <c r="M369" s="259"/>
      <c r="N369" s="58"/>
      <c r="O369" s="30"/>
      <c r="P369" s="58"/>
      <c r="Q369" s="30"/>
      <c r="R369" s="134"/>
      <c r="S369" s="206"/>
      <c r="T369" s="290"/>
      <c r="U369" s="29" t="s">
        <v>35</v>
      </c>
      <c r="V369" s="187"/>
      <c r="W369" s="58"/>
      <c r="X369" s="188"/>
      <c r="Y369" s="188"/>
      <c r="Z369" s="188"/>
      <c r="AA369" s="64"/>
      <c r="AB369" s="64"/>
      <c r="AC369" s="189"/>
      <c r="AD369" s="259"/>
      <c r="AE369" s="259"/>
      <c r="AF369" s="58"/>
      <c r="AG369" s="30"/>
      <c r="AH369" s="58"/>
      <c r="AI369" s="30"/>
      <c r="AJ369" s="134"/>
      <c r="AK369" s="208"/>
      <c r="AL369" s="290"/>
      <c r="AM369" s="88" t="str">
        <f t="shared" si="34"/>
        <v/>
      </c>
      <c r="AN369" s="123" t="str">
        <f t="shared" si="35"/>
        <v/>
      </c>
      <c r="AO369" s="123" t="str">
        <f t="shared" si="36"/>
        <v/>
      </c>
      <c r="AP369" s="123" t="str">
        <f t="shared" si="37"/>
        <v/>
      </c>
      <c r="AQ369" s="89" t="str">
        <f t="shared" si="38"/>
        <v/>
      </c>
      <c r="AR369" s="39"/>
      <c r="AS369" s="234"/>
      <c r="AT369" s="39"/>
    </row>
    <row r="370" spans="2:46" ht="13.5" customHeight="1" x14ac:dyDescent="0.15">
      <c r="B370" s="290"/>
      <c r="C370" s="29" t="s">
        <v>36</v>
      </c>
      <c r="D370" s="187"/>
      <c r="E370" s="58"/>
      <c r="F370" s="188"/>
      <c r="G370" s="188"/>
      <c r="H370" s="188"/>
      <c r="I370" s="64"/>
      <c r="J370" s="64"/>
      <c r="K370" s="189"/>
      <c r="L370" s="259"/>
      <c r="M370" s="259"/>
      <c r="N370" s="58"/>
      <c r="O370" s="30"/>
      <c r="P370" s="58"/>
      <c r="Q370" s="30"/>
      <c r="R370" s="134"/>
      <c r="S370" s="206"/>
      <c r="T370" s="290"/>
      <c r="U370" s="29" t="s">
        <v>36</v>
      </c>
      <c r="V370" s="187"/>
      <c r="W370" s="58"/>
      <c r="X370" s="188"/>
      <c r="Y370" s="188"/>
      <c r="Z370" s="188"/>
      <c r="AA370" s="64"/>
      <c r="AB370" s="64"/>
      <c r="AC370" s="189"/>
      <c r="AD370" s="259"/>
      <c r="AE370" s="259"/>
      <c r="AF370" s="58"/>
      <c r="AG370" s="30"/>
      <c r="AH370" s="58"/>
      <c r="AI370" s="30"/>
      <c r="AJ370" s="134"/>
      <c r="AK370" s="208"/>
      <c r="AL370" s="290"/>
      <c r="AM370" s="88" t="str">
        <f t="shared" si="34"/>
        <v/>
      </c>
      <c r="AN370" s="123" t="str">
        <f t="shared" si="35"/>
        <v/>
      </c>
      <c r="AO370" s="123" t="str">
        <f t="shared" si="36"/>
        <v/>
      </c>
      <c r="AP370" s="123" t="str">
        <f t="shared" si="37"/>
        <v/>
      </c>
      <c r="AQ370" s="89" t="str">
        <f t="shared" si="38"/>
        <v/>
      </c>
      <c r="AR370" s="39"/>
      <c r="AS370" s="234"/>
      <c r="AT370" s="39"/>
    </row>
    <row r="371" spans="2:46" ht="13.5" customHeight="1" x14ac:dyDescent="0.15">
      <c r="B371" s="290"/>
      <c r="C371" s="29" t="s">
        <v>38</v>
      </c>
      <c r="D371" s="187"/>
      <c r="E371" s="58"/>
      <c r="F371" s="188"/>
      <c r="G371" s="188"/>
      <c r="H371" s="188"/>
      <c r="I371" s="64"/>
      <c r="J371" s="64"/>
      <c r="K371" s="189"/>
      <c r="L371" s="259"/>
      <c r="M371" s="259"/>
      <c r="N371" s="58"/>
      <c r="O371" s="30"/>
      <c r="P371" s="58"/>
      <c r="Q371" s="30"/>
      <c r="R371" s="134"/>
      <c r="S371" s="206"/>
      <c r="T371" s="290"/>
      <c r="U371" s="29" t="s">
        <v>38</v>
      </c>
      <c r="V371" s="187"/>
      <c r="W371" s="58"/>
      <c r="X371" s="188"/>
      <c r="Y371" s="188"/>
      <c r="Z371" s="188"/>
      <c r="AA371" s="64"/>
      <c r="AB371" s="64"/>
      <c r="AC371" s="189"/>
      <c r="AD371" s="259"/>
      <c r="AE371" s="259"/>
      <c r="AF371" s="58"/>
      <c r="AG371" s="30"/>
      <c r="AH371" s="58"/>
      <c r="AI371" s="30"/>
      <c r="AJ371" s="134"/>
      <c r="AK371" s="208"/>
      <c r="AL371" s="290"/>
      <c r="AM371" s="88" t="str">
        <f t="shared" si="34"/>
        <v/>
      </c>
      <c r="AN371" s="123" t="str">
        <f t="shared" si="35"/>
        <v/>
      </c>
      <c r="AO371" s="123" t="str">
        <f t="shared" si="36"/>
        <v/>
      </c>
      <c r="AP371" s="123" t="str">
        <f t="shared" si="37"/>
        <v/>
      </c>
      <c r="AQ371" s="89" t="str">
        <f t="shared" si="38"/>
        <v/>
      </c>
      <c r="AR371" s="39"/>
      <c r="AS371" s="234"/>
      <c r="AT371" s="39"/>
    </row>
    <row r="372" spans="2:46" ht="13.5" customHeight="1" thickBot="1" x14ac:dyDescent="0.2">
      <c r="B372" s="291"/>
      <c r="C372" s="29"/>
      <c r="D372" s="187"/>
      <c r="E372" s="58"/>
      <c r="F372" s="190"/>
      <c r="G372" s="190"/>
      <c r="H372" s="190"/>
      <c r="I372" s="58"/>
      <c r="J372" s="58"/>
      <c r="K372" s="189"/>
      <c r="L372" s="259"/>
      <c r="M372" s="259"/>
      <c r="N372" s="58"/>
      <c r="O372" s="30"/>
      <c r="P372" s="58"/>
      <c r="Q372" s="30"/>
      <c r="R372" s="185"/>
      <c r="S372" s="206"/>
      <c r="T372" s="291"/>
      <c r="U372" s="29"/>
      <c r="V372" s="187"/>
      <c r="W372" s="58"/>
      <c r="X372" s="190"/>
      <c r="Y372" s="190"/>
      <c r="Z372" s="190"/>
      <c r="AA372" s="58"/>
      <c r="AB372" s="58"/>
      <c r="AC372" s="189"/>
      <c r="AD372" s="259"/>
      <c r="AE372" s="259"/>
      <c r="AF372" s="58"/>
      <c r="AG372" s="30"/>
      <c r="AH372" s="58"/>
      <c r="AI372" s="30"/>
      <c r="AJ372" s="185"/>
      <c r="AK372" s="208"/>
      <c r="AL372" s="291"/>
      <c r="AM372" s="124" t="str">
        <f t="shared" si="34"/>
        <v/>
      </c>
      <c r="AN372" s="125" t="str">
        <f t="shared" si="35"/>
        <v/>
      </c>
      <c r="AO372" s="125" t="str">
        <f t="shared" si="36"/>
        <v/>
      </c>
      <c r="AP372" s="125" t="str">
        <f t="shared" si="37"/>
        <v/>
      </c>
      <c r="AQ372" s="126" t="str">
        <f t="shared" si="38"/>
        <v/>
      </c>
      <c r="AR372" s="39"/>
      <c r="AS372" s="234"/>
      <c r="AT372" s="39"/>
    </row>
    <row r="373" spans="2:46" ht="13.5" customHeight="1" x14ac:dyDescent="0.15">
      <c r="B373" s="289" t="s">
        <v>140</v>
      </c>
      <c r="C373" s="27" t="s">
        <v>34</v>
      </c>
      <c r="D373" s="41"/>
      <c r="E373" s="57"/>
      <c r="F373" s="98"/>
      <c r="G373" s="98"/>
      <c r="H373" s="98"/>
      <c r="I373" s="62"/>
      <c r="J373" s="62"/>
      <c r="K373" s="63"/>
      <c r="L373" s="258"/>
      <c r="M373" s="258"/>
      <c r="N373" s="57"/>
      <c r="O373" s="28"/>
      <c r="P373" s="57"/>
      <c r="Q373" s="28"/>
      <c r="R373" s="133"/>
      <c r="S373" s="206"/>
      <c r="T373" s="289" t="s">
        <v>140</v>
      </c>
      <c r="U373" s="27" t="s">
        <v>34</v>
      </c>
      <c r="V373" s="41"/>
      <c r="W373" s="57"/>
      <c r="X373" s="98"/>
      <c r="Y373" s="98"/>
      <c r="Z373" s="98"/>
      <c r="AA373" s="62"/>
      <c r="AB373" s="62"/>
      <c r="AC373" s="63"/>
      <c r="AD373" s="258"/>
      <c r="AE373" s="258"/>
      <c r="AF373" s="57"/>
      <c r="AG373" s="28"/>
      <c r="AH373" s="57"/>
      <c r="AI373" s="28"/>
      <c r="AJ373" s="133"/>
      <c r="AK373" s="208"/>
      <c r="AL373" s="289" t="s">
        <v>140</v>
      </c>
      <c r="AM373" s="121" t="str">
        <f t="shared" si="34"/>
        <v/>
      </c>
      <c r="AN373" s="97" t="str">
        <f t="shared" si="35"/>
        <v/>
      </c>
      <c r="AO373" s="97" t="str">
        <f t="shared" si="36"/>
        <v/>
      </c>
      <c r="AP373" s="97" t="str">
        <f t="shared" si="37"/>
        <v/>
      </c>
      <c r="AQ373" s="122" t="str">
        <f t="shared" si="38"/>
        <v/>
      </c>
      <c r="AR373" s="39"/>
      <c r="AS373" s="234"/>
      <c r="AT373" s="39"/>
    </row>
    <row r="374" spans="2:46" ht="13.5" customHeight="1" x14ac:dyDescent="0.15">
      <c r="B374" s="290"/>
      <c r="C374" s="29" t="s">
        <v>35</v>
      </c>
      <c r="D374" s="187"/>
      <c r="E374" s="58"/>
      <c r="F374" s="188"/>
      <c r="G374" s="188"/>
      <c r="H374" s="188"/>
      <c r="I374" s="64"/>
      <c r="J374" s="64"/>
      <c r="K374" s="189"/>
      <c r="L374" s="259"/>
      <c r="M374" s="259"/>
      <c r="N374" s="58"/>
      <c r="O374" s="30"/>
      <c r="P374" s="58"/>
      <c r="Q374" s="30"/>
      <c r="R374" s="134"/>
      <c r="S374" s="206"/>
      <c r="T374" s="290"/>
      <c r="U374" s="29" t="s">
        <v>35</v>
      </c>
      <c r="V374" s="187"/>
      <c r="W374" s="58"/>
      <c r="X374" s="188"/>
      <c r="Y374" s="188"/>
      <c r="Z374" s="188"/>
      <c r="AA374" s="64"/>
      <c r="AB374" s="64"/>
      <c r="AC374" s="189"/>
      <c r="AD374" s="259"/>
      <c r="AE374" s="259"/>
      <c r="AF374" s="58"/>
      <c r="AG374" s="30"/>
      <c r="AH374" s="58"/>
      <c r="AI374" s="30"/>
      <c r="AJ374" s="134"/>
      <c r="AK374" s="208"/>
      <c r="AL374" s="290"/>
      <c r="AM374" s="88" t="str">
        <f t="shared" si="34"/>
        <v/>
      </c>
      <c r="AN374" s="123" t="str">
        <f t="shared" si="35"/>
        <v/>
      </c>
      <c r="AO374" s="123" t="str">
        <f t="shared" si="36"/>
        <v/>
      </c>
      <c r="AP374" s="123" t="str">
        <f t="shared" si="37"/>
        <v/>
      </c>
      <c r="AQ374" s="89" t="str">
        <f t="shared" si="38"/>
        <v/>
      </c>
      <c r="AR374" s="39"/>
      <c r="AS374" s="234"/>
      <c r="AT374" s="39"/>
    </row>
    <row r="375" spans="2:46" ht="13.5" customHeight="1" x14ac:dyDescent="0.15">
      <c r="B375" s="290"/>
      <c r="C375" s="29" t="s">
        <v>36</v>
      </c>
      <c r="D375" s="187"/>
      <c r="E375" s="58"/>
      <c r="F375" s="188"/>
      <c r="G375" s="188"/>
      <c r="H375" s="188"/>
      <c r="I375" s="64"/>
      <c r="J375" s="64"/>
      <c r="K375" s="189"/>
      <c r="L375" s="259"/>
      <c r="M375" s="259"/>
      <c r="N375" s="58"/>
      <c r="O375" s="30"/>
      <c r="P375" s="58"/>
      <c r="Q375" s="30"/>
      <c r="R375" s="134"/>
      <c r="S375" s="206"/>
      <c r="T375" s="290"/>
      <c r="U375" s="29" t="s">
        <v>36</v>
      </c>
      <c r="V375" s="187"/>
      <c r="W375" s="58"/>
      <c r="X375" s="188"/>
      <c r="Y375" s="188"/>
      <c r="Z375" s="188"/>
      <c r="AA375" s="64"/>
      <c r="AB375" s="64"/>
      <c r="AC375" s="189"/>
      <c r="AD375" s="259"/>
      <c r="AE375" s="259"/>
      <c r="AF375" s="58"/>
      <c r="AG375" s="30"/>
      <c r="AH375" s="58"/>
      <c r="AI375" s="30"/>
      <c r="AJ375" s="134"/>
      <c r="AK375" s="208"/>
      <c r="AL375" s="290"/>
      <c r="AM375" s="88" t="str">
        <f t="shared" si="34"/>
        <v/>
      </c>
      <c r="AN375" s="123" t="str">
        <f t="shared" si="35"/>
        <v/>
      </c>
      <c r="AO375" s="123" t="str">
        <f t="shared" si="36"/>
        <v/>
      </c>
      <c r="AP375" s="123" t="str">
        <f t="shared" si="37"/>
        <v/>
      </c>
      <c r="AQ375" s="89" t="str">
        <f t="shared" si="38"/>
        <v/>
      </c>
      <c r="AR375" s="39"/>
      <c r="AS375" s="234"/>
      <c r="AT375" s="39"/>
    </row>
    <row r="376" spans="2:46" ht="13.5" customHeight="1" x14ac:dyDescent="0.15">
      <c r="B376" s="290"/>
      <c r="C376" s="29" t="s">
        <v>38</v>
      </c>
      <c r="D376" s="187"/>
      <c r="E376" s="58"/>
      <c r="F376" s="188"/>
      <c r="G376" s="188"/>
      <c r="H376" s="188"/>
      <c r="I376" s="64"/>
      <c r="J376" s="64"/>
      <c r="K376" s="189"/>
      <c r="L376" s="259"/>
      <c r="M376" s="259"/>
      <c r="N376" s="58"/>
      <c r="O376" s="30"/>
      <c r="P376" s="58"/>
      <c r="Q376" s="30"/>
      <c r="R376" s="134"/>
      <c r="S376" s="206"/>
      <c r="T376" s="290"/>
      <c r="U376" s="29" t="s">
        <v>38</v>
      </c>
      <c r="V376" s="187"/>
      <c r="W376" s="58"/>
      <c r="X376" s="188"/>
      <c r="Y376" s="188"/>
      <c r="Z376" s="188"/>
      <c r="AA376" s="64"/>
      <c r="AB376" s="64"/>
      <c r="AC376" s="189"/>
      <c r="AD376" s="259"/>
      <c r="AE376" s="259"/>
      <c r="AF376" s="58"/>
      <c r="AG376" s="30"/>
      <c r="AH376" s="58"/>
      <c r="AI376" s="30"/>
      <c r="AJ376" s="134"/>
      <c r="AK376" s="208"/>
      <c r="AL376" s="290"/>
      <c r="AM376" s="88" t="str">
        <f t="shared" si="34"/>
        <v/>
      </c>
      <c r="AN376" s="123" t="str">
        <f t="shared" si="35"/>
        <v/>
      </c>
      <c r="AO376" s="123" t="str">
        <f t="shared" si="36"/>
        <v/>
      </c>
      <c r="AP376" s="123" t="str">
        <f t="shared" si="37"/>
        <v/>
      </c>
      <c r="AQ376" s="89" t="str">
        <f t="shared" si="38"/>
        <v/>
      </c>
      <c r="AR376" s="39"/>
      <c r="AS376" s="234"/>
      <c r="AT376" s="39"/>
    </row>
    <row r="377" spans="2:46" ht="13.5" customHeight="1" thickBot="1" x14ac:dyDescent="0.2">
      <c r="B377" s="291"/>
      <c r="C377" s="29"/>
      <c r="D377" s="187"/>
      <c r="E377" s="58"/>
      <c r="F377" s="190"/>
      <c r="G377" s="190"/>
      <c r="H377" s="190"/>
      <c r="I377" s="58"/>
      <c r="J377" s="58"/>
      <c r="K377" s="189"/>
      <c r="L377" s="259"/>
      <c r="M377" s="259"/>
      <c r="N377" s="58"/>
      <c r="O377" s="30"/>
      <c r="P377" s="58"/>
      <c r="Q377" s="30"/>
      <c r="R377" s="185"/>
      <c r="S377" s="206"/>
      <c r="T377" s="291"/>
      <c r="U377" s="29"/>
      <c r="V377" s="187"/>
      <c r="W377" s="58"/>
      <c r="X377" s="190"/>
      <c r="Y377" s="190"/>
      <c r="Z377" s="190"/>
      <c r="AA377" s="58"/>
      <c r="AB377" s="58"/>
      <c r="AC377" s="189"/>
      <c r="AD377" s="259"/>
      <c r="AE377" s="259"/>
      <c r="AF377" s="58"/>
      <c r="AG377" s="30"/>
      <c r="AH377" s="58"/>
      <c r="AI377" s="30"/>
      <c r="AJ377" s="185"/>
      <c r="AK377" s="208"/>
      <c r="AL377" s="291"/>
      <c r="AM377" s="124" t="str">
        <f t="shared" si="34"/>
        <v/>
      </c>
      <c r="AN377" s="125" t="str">
        <f t="shared" si="35"/>
        <v/>
      </c>
      <c r="AO377" s="125" t="str">
        <f t="shared" si="36"/>
        <v/>
      </c>
      <c r="AP377" s="125" t="str">
        <f t="shared" si="37"/>
        <v/>
      </c>
      <c r="AQ377" s="126" t="str">
        <f t="shared" si="38"/>
        <v/>
      </c>
      <c r="AR377" s="39"/>
      <c r="AS377" s="234"/>
      <c r="AT377" s="39"/>
    </row>
    <row r="378" spans="2:46" ht="13.5" customHeight="1" x14ac:dyDescent="0.15">
      <c r="B378" s="289" t="s">
        <v>141</v>
      </c>
      <c r="C378" s="27" t="s">
        <v>34</v>
      </c>
      <c r="D378" s="41"/>
      <c r="E378" s="57"/>
      <c r="F378" s="98"/>
      <c r="G378" s="98"/>
      <c r="H378" s="98"/>
      <c r="I378" s="62"/>
      <c r="J378" s="62"/>
      <c r="K378" s="63"/>
      <c r="L378" s="258"/>
      <c r="M378" s="258"/>
      <c r="N378" s="57"/>
      <c r="O378" s="28"/>
      <c r="P378" s="57"/>
      <c r="Q378" s="28"/>
      <c r="R378" s="133"/>
      <c r="S378" s="206"/>
      <c r="T378" s="289" t="s">
        <v>141</v>
      </c>
      <c r="U378" s="27" t="s">
        <v>34</v>
      </c>
      <c r="V378" s="41"/>
      <c r="W378" s="57"/>
      <c r="X378" s="98"/>
      <c r="Y378" s="98"/>
      <c r="Z378" s="98"/>
      <c r="AA378" s="62"/>
      <c r="AB378" s="62"/>
      <c r="AC378" s="63"/>
      <c r="AD378" s="258"/>
      <c r="AE378" s="258"/>
      <c r="AF378" s="57"/>
      <c r="AG378" s="28"/>
      <c r="AH378" s="57"/>
      <c r="AI378" s="28"/>
      <c r="AJ378" s="133"/>
      <c r="AK378" s="208"/>
      <c r="AL378" s="289" t="s">
        <v>141</v>
      </c>
      <c r="AM378" s="121" t="str">
        <f t="shared" si="34"/>
        <v/>
      </c>
      <c r="AN378" s="97" t="str">
        <f t="shared" si="35"/>
        <v/>
      </c>
      <c r="AO378" s="97" t="str">
        <f t="shared" si="36"/>
        <v/>
      </c>
      <c r="AP378" s="97" t="str">
        <f t="shared" si="37"/>
        <v/>
      </c>
      <c r="AQ378" s="122" t="str">
        <f t="shared" si="38"/>
        <v/>
      </c>
      <c r="AR378" s="39"/>
      <c r="AS378" s="234"/>
      <c r="AT378" s="39"/>
    </row>
    <row r="379" spans="2:46" ht="13.5" customHeight="1" x14ac:dyDescent="0.15">
      <c r="B379" s="290"/>
      <c r="C379" s="29" t="s">
        <v>35</v>
      </c>
      <c r="D379" s="187"/>
      <c r="E379" s="58"/>
      <c r="F379" s="188"/>
      <c r="G379" s="188"/>
      <c r="H379" s="188"/>
      <c r="I379" s="64"/>
      <c r="J379" s="64"/>
      <c r="K379" s="189"/>
      <c r="L379" s="259"/>
      <c r="M379" s="259"/>
      <c r="N379" s="58"/>
      <c r="O379" s="30"/>
      <c r="P379" s="58"/>
      <c r="Q379" s="30"/>
      <c r="R379" s="134"/>
      <c r="S379" s="206"/>
      <c r="T379" s="290"/>
      <c r="U379" s="29" t="s">
        <v>35</v>
      </c>
      <c r="V379" s="187"/>
      <c r="W379" s="58"/>
      <c r="X379" s="188"/>
      <c r="Y379" s="188"/>
      <c r="Z379" s="188"/>
      <c r="AA379" s="64"/>
      <c r="AB379" s="64"/>
      <c r="AC379" s="189"/>
      <c r="AD379" s="259"/>
      <c r="AE379" s="259"/>
      <c r="AF379" s="58"/>
      <c r="AG379" s="30"/>
      <c r="AH379" s="58"/>
      <c r="AI379" s="30"/>
      <c r="AJ379" s="134"/>
      <c r="AK379" s="208"/>
      <c r="AL379" s="290"/>
      <c r="AM379" s="88" t="str">
        <f t="shared" si="34"/>
        <v/>
      </c>
      <c r="AN379" s="123" t="str">
        <f t="shared" si="35"/>
        <v/>
      </c>
      <c r="AO379" s="123" t="str">
        <f t="shared" si="36"/>
        <v/>
      </c>
      <c r="AP379" s="123" t="str">
        <f t="shared" si="37"/>
        <v/>
      </c>
      <c r="AQ379" s="89" t="str">
        <f t="shared" si="38"/>
        <v/>
      </c>
      <c r="AR379" s="39"/>
      <c r="AS379" s="234"/>
      <c r="AT379" s="39"/>
    </row>
    <row r="380" spans="2:46" ht="13.5" customHeight="1" x14ac:dyDescent="0.15">
      <c r="B380" s="290"/>
      <c r="C380" s="29" t="s">
        <v>36</v>
      </c>
      <c r="D380" s="187"/>
      <c r="E380" s="58"/>
      <c r="F380" s="188"/>
      <c r="G380" s="188"/>
      <c r="H380" s="188"/>
      <c r="I380" s="64"/>
      <c r="J380" s="64"/>
      <c r="K380" s="189"/>
      <c r="L380" s="259"/>
      <c r="M380" s="259"/>
      <c r="N380" s="58"/>
      <c r="O380" s="30"/>
      <c r="P380" s="58"/>
      <c r="Q380" s="30"/>
      <c r="R380" s="134"/>
      <c r="S380" s="206"/>
      <c r="T380" s="290"/>
      <c r="U380" s="29" t="s">
        <v>36</v>
      </c>
      <c r="V380" s="187"/>
      <c r="W380" s="58"/>
      <c r="X380" s="188"/>
      <c r="Y380" s="188"/>
      <c r="Z380" s="188"/>
      <c r="AA380" s="64"/>
      <c r="AB380" s="64"/>
      <c r="AC380" s="189"/>
      <c r="AD380" s="259"/>
      <c r="AE380" s="259"/>
      <c r="AF380" s="58"/>
      <c r="AG380" s="30"/>
      <c r="AH380" s="58"/>
      <c r="AI380" s="30"/>
      <c r="AJ380" s="134"/>
      <c r="AK380" s="208"/>
      <c r="AL380" s="290"/>
      <c r="AM380" s="88" t="str">
        <f t="shared" si="34"/>
        <v/>
      </c>
      <c r="AN380" s="123" t="str">
        <f t="shared" si="35"/>
        <v/>
      </c>
      <c r="AO380" s="123" t="str">
        <f t="shared" si="36"/>
        <v/>
      </c>
      <c r="AP380" s="123" t="str">
        <f t="shared" si="37"/>
        <v/>
      </c>
      <c r="AQ380" s="89" t="str">
        <f t="shared" si="38"/>
        <v/>
      </c>
      <c r="AR380" s="39"/>
      <c r="AS380" s="234"/>
      <c r="AT380" s="39"/>
    </row>
    <row r="381" spans="2:46" ht="13.5" customHeight="1" x14ac:dyDescent="0.15">
      <c r="B381" s="290"/>
      <c r="C381" s="29" t="s">
        <v>38</v>
      </c>
      <c r="D381" s="187"/>
      <c r="E381" s="58"/>
      <c r="F381" s="188"/>
      <c r="G381" s="188"/>
      <c r="H381" s="188"/>
      <c r="I381" s="64"/>
      <c r="J381" s="64"/>
      <c r="K381" s="189"/>
      <c r="L381" s="259"/>
      <c r="M381" s="259"/>
      <c r="N381" s="58"/>
      <c r="O381" s="30"/>
      <c r="P381" s="58"/>
      <c r="Q381" s="30"/>
      <c r="R381" s="134"/>
      <c r="S381" s="206"/>
      <c r="T381" s="290"/>
      <c r="U381" s="29" t="s">
        <v>38</v>
      </c>
      <c r="V381" s="187"/>
      <c r="W381" s="58"/>
      <c r="X381" s="188"/>
      <c r="Y381" s="188"/>
      <c r="Z381" s="188"/>
      <c r="AA381" s="64"/>
      <c r="AB381" s="64"/>
      <c r="AC381" s="189"/>
      <c r="AD381" s="259"/>
      <c r="AE381" s="259"/>
      <c r="AF381" s="58"/>
      <c r="AG381" s="30"/>
      <c r="AH381" s="58"/>
      <c r="AI381" s="30"/>
      <c r="AJ381" s="134"/>
      <c r="AK381" s="208"/>
      <c r="AL381" s="290"/>
      <c r="AM381" s="88" t="str">
        <f t="shared" si="34"/>
        <v/>
      </c>
      <c r="AN381" s="123" t="str">
        <f t="shared" si="35"/>
        <v/>
      </c>
      <c r="AO381" s="123" t="str">
        <f t="shared" si="36"/>
        <v/>
      </c>
      <c r="AP381" s="123" t="str">
        <f t="shared" si="37"/>
        <v/>
      </c>
      <c r="AQ381" s="89" t="str">
        <f t="shared" si="38"/>
        <v/>
      </c>
      <c r="AR381" s="39"/>
      <c r="AS381" s="234"/>
      <c r="AT381" s="39"/>
    </row>
    <row r="382" spans="2:46" ht="13.5" customHeight="1" thickBot="1" x14ac:dyDescent="0.2">
      <c r="B382" s="291"/>
      <c r="C382" s="29"/>
      <c r="D382" s="187"/>
      <c r="E382" s="58"/>
      <c r="F382" s="190"/>
      <c r="G382" s="190"/>
      <c r="H382" s="190"/>
      <c r="I382" s="58"/>
      <c r="J382" s="58"/>
      <c r="K382" s="189"/>
      <c r="L382" s="259"/>
      <c r="M382" s="259"/>
      <c r="N382" s="58"/>
      <c r="O382" s="30"/>
      <c r="P382" s="58"/>
      <c r="Q382" s="30"/>
      <c r="R382" s="185"/>
      <c r="S382" s="206"/>
      <c r="T382" s="291"/>
      <c r="U382" s="29"/>
      <c r="V382" s="187"/>
      <c r="W382" s="58"/>
      <c r="X382" s="190"/>
      <c r="Y382" s="190"/>
      <c r="Z382" s="190"/>
      <c r="AA382" s="58"/>
      <c r="AB382" s="58"/>
      <c r="AC382" s="189"/>
      <c r="AD382" s="259"/>
      <c r="AE382" s="259"/>
      <c r="AF382" s="58"/>
      <c r="AG382" s="30"/>
      <c r="AH382" s="58"/>
      <c r="AI382" s="30"/>
      <c r="AJ382" s="185"/>
      <c r="AK382" s="208"/>
      <c r="AL382" s="291"/>
      <c r="AM382" s="124" t="str">
        <f t="shared" si="34"/>
        <v/>
      </c>
      <c r="AN382" s="125" t="str">
        <f t="shared" si="35"/>
        <v/>
      </c>
      <c r="AO382" s="125" t="str">
        <f t="shared" si="36"/>
        <v/>
      </c>
      <c r="AP382" s="125" t="str">
        <f t="shared" si="37"/>
        <v/>
      </c>
      <c r="AQ382" s="126" t="str">
        <f t="shared" si="38"/>
        <v/>
      </c>
      <c r="AR382" s="39"/>
      <c r="AS382" s="234"/>
      <c r="AT382" s="39"/>
    </row>
    <row r="383" spans="2:46" ht="13.5" customHeight="1" x14ac:dyDescent="0.15">
      <c r="B383" s="289" t="s">
        <v>142</v>
      </c>
      <c r="C383" s="27" t="s">
        <v>34</v>
      </c>
      <c r="D383" s="41"/>
      <c r="E383" s="57"/>
      <c r="F383" s="98"/>
      <c r="G383" s="98"/>
      <c r="H383" s="98"/>
      <c r="I383" s="62"/>
      <c r="J383" s="62"/>
      <c r="K383" s="63"/>
      <c r="L383" s="258"/>
      <c r="M383" s="258"/>
      <c r="N383" s="57"/>
      <c r="O383" s="28"/>
      <c r="P383" s="57"/>
      <c r="Q383" s="28"/>
      <c r="R383" s="133"/>
      <c r="S383" s="206"/>
      <c r="T383" s="289" t="s">
        <v>142</v>
      </c>
      <c r="U383" s="27" t="s">
        <v>34</v>
      </c>
      <c r="V383" s="41"/>
      <c r="W383" s="57"/>
      <c r="X383" s="98"/>
      <c r="Y383" s="98"/>
      <c r="Z383" s="98"/>
      <c r="AA383" s="62"/>
      <c r="AB383" s="62"/>
      <c r="AC383" s="63"/>
      <c r="AD383" s="258"/>
      <c r="AE383" s="258"/>
      <c r="AF383" s="57"/>
      <c r="AG383" s="28"/>
      <c r="AH383" s="57"/>
      <c r="AI383" s="28"/>
      <c r="AJ383" s="133"/>
      <c r="AK383" s="208"/>
      <c r="AL383" s="289" t="s">
        <v>142</v>
      </c>
      <c r="AM383" s="121" t="str">
        <f t="shared" si="34"/>
        <v/>
      </c>
      <c r="AN383" s="97" t="str">
        <f t="shared" si="35"/>
        <v/>
      </c>
      <c r="AO383" s="97" t="str">
        <f t="shared" si="36"/>
        <v/>
      </c>
      <c r="AP383" s="97" t="str">
        <f t="shared" si="37"/>
        <v/>
      </c>
      <c r="AQ383" s="122" t="str">
        <f t="shared" si="38"/>
        <v/>
      </c>
      <c r="AR383" s="39"/>
      <c r="AS383" s="234"/>
      <c r="AT383" s="39"/>
    </row>
    <row r="384" spans="2:46" ht="13.5" customHeight="1" x14ac:dyDescent="0.15">
      <c r="B384" s="290"/>
      <c r="C384" s="29" t="s">
        <v>35</v>
      </c>
      <c r="D384" s="187"/>
      <c r="E384" s="58"/>
      <c r="F384" s="188"/>
      <c r="G384" s="188"/>
      <c r="H384" s="188"/>
      <c r="I384" s="64"/>
      <c r="J384" s="64"/>
      <c r="K384" s="189"/>
      <c r="L384" s="259"/>
      <c r="M384" s="259"/>
      <c r="N384" s="58"/>
      <c r="O384" s="30"/>
      <c r="P384" s="58"/>
      <c r="Q384" s="30"/>
      <c r="R384" s="134"/>
      <c r="S384" s="206"/>
      <c r="T384" s="290"/>
      <c r="U384" s="29" t="s">
        <v>35</v>
      </c>
      <c r="V384" s="187"/>
      <c r="W384" s="58"/>
      <c r="X384" s="188"/>
      <c r="Y384" s="188"/>
      <c r="Z384" s="188"/>
      <c r="AA384" s="64"/>
      <c r="AB384" s="64"/>
      <c r="AC384" s="189"/>
      <c r="AD384" s="259"/>
      <c r="AE384" s="259"/>
      <c r="AF384" s="58"/>
      <c r="AG384" s="30"/>
      <c r="AH384" s="58"/>
      <c r="AI384" s="30"/>
      <c r="AJ384" s="134"/>
      <c r="AK384" s="208"/>
      <c r="AL384" s="290"/>
      <c r="AM384" s="88" t="str">
        <f t="shared" si="34"/>
        <v/>
      </c>
      <c r="AN384" s="123" t="str">
        <f t="shared" si="35"/>
        <v/>
      </c>
      <c r="AO384" s="123" t="str">
        <f t="shared" si="36"/>
        <v/>
      </c>
      <c r="AP384" s="123" t="str">
        <f t="shared" si="37"/>
        <v/>
      </c>
      <c r="AQ384" s="89" t="str">
        <f t="shared" si="38"/>
        <v/>
      </c>
      <c r="AR384" s="39"/>
      <c r="AS384" s="234"/>
      <c r="AT384" s="39"/>
    </row>
    <row r="385" spans="2:46" ht="13.5" customHeight="1" x14ac:dyDescent="0.15">
      <c r="B385" s="290"/>
      <c r="C385" s="29" t="s">
        <v>36</v>
      </c>
      <c r="D385" s="187"/>
      <c r="E385" s="58"/>
      <c r="F385" s="188"/>
      <c r="G385" s="188"/>
      <c r="H385" s="188"/>
      <c r="I385" s="64"/>
      <c r="J385" s="64"/>
      <c r="K385" s="189"/>
      <c r="L385" s="259"/>
      <c r="M385" s="259"/>
      <c r="N385" s="58"/>
      <c r="O385" s="30"/>
      <c r="P385" s="58"/>
      <c r="Q385" s="30"/>
      <c r="R385" s="134"/>
      <c r="S385" s="206"/>
      <c r="T385" s="290"/>
      <c r="U385" s="29" t="s">
        <v>36</v>
      </c>
      <c r="V385" s="187"/>
      <c r="W385" s="58"/>
      <c r="X385" s="188"/>
      <c r="Y385" s="188"/>
      <c r="Z385" s="188"/>
      <c r="AA385" s="64"/>
      <c r="AB385" s="64"/>
      <c r="AC385" s="189"/>
      <c r="AD385" s="259"/>
      <c r="AE385" s="259"/>
      <c r="AF385" s="58"/>
      <c r="AG385" s="30"/>
      <c r="AH385" s="58"/>
      <c r="AI385" s="30"/>
      <c r="AJ385" s="134"/>
      <c r="AK385" s="208"/>
      <c r="AL385" s="290"/>
      <c r="AM385" s="88" t="str">
        <f t="shared" si="34"/>
        <v/>
      </c>
      <c r="AN385" s="123" t="str">
        <f t="shared" si="35"/>
        <v/>
      </c>
      <c r="AO385" s="123" t="str">
        <f t="shared" si="36"/>
        <v/>
      </c>
      <c r="AP385" s="123" t="str">
        <f t="shared" si="37"/>
        <v/>
      </c>
      <c r="AQ385" s="89" t="str">
        <f t="shared" si="38"/>
        <v/>
      </c>
      <c r="AR385" s="39"/>
      <c r="AS385" s="234"/>
      <c r="AT385" s="39"/>
    </row>
    <row r="386" spans="2:46" ht="13.5" customHeight="1" x14ac:dyDescent="0.15">
      <c r="B386" s="290"/>
      <c r="C386" s="29" t="s">
        <v>38</v>
      </c>
      <c r="D386" s="187"/>
      <c r="E386" s="58"/>
      <c r="F386" s="188"/>
      <c r="G386" s="188"/>
      <c r="H386" s="188"/>
      <c r="I386" s="64"/>
      <c r="J386" s="64"/>
      <c r="K386" s="189"/>
      <c r="L386" s="259"/>
      <c r="M386" s="259"/>
      <c r="N386" s="58"/>
      <c r="O386" s="30"/>
      <c r="P386" s="58"/>
      <c r="Q386" s="30"/>
      <c r="R386" s="134"/>
      <c r="S386" s="206"/>
      <c r="T386" s="290"/>
      <c r="U386" s="29" t="s">
        <v>38</v>
      </c>
      <c r="V386" s="187"/>
      <c r="W386" s="58"/>
      <c r="X386" s="188"/>
      <c r="Y386" s="188"/>
      <c r="Z386" s="188"/>
      <c r="AA386" s="64"/>
      <c r="AB386" s="64"/>
      <c r="AC386" s="189"/>
      <c r="AD386" s="259"/>
      <c r="AE386" s="259"/>
      <c r="AF386" s="58"/>
      <c r="AG386" s="30"/>
      <c r="AH386" s="58"/>
      <c r="AI386" s="30"/>
      <c r="AJ386" s="134"/>
      <c r="AK386" s="208"/>
      <c r="AL386" s="290"/>
      <c r="AM386" s="88" t="str">
        <f t="shared" si="34"/>
        <v/>
      </c>
      <c r="AN386" s="123" t="str">
        <f t="shared" si="35"/>
        <v/>
      </c>
      <c r="AO386" s="123" t="str">
        <f t="shared" si="36"/>
        <v/>
      </c>
      <c r="AP386" s="123" t="str">
        <f t="shared" si="37"/>
        <v/>
      </c>
      <c r="AQ386" s="89" t="str">
        <f t="shared" si="38"/>
        <v/>
      </c>
      <c r="AR386" s="39"/>
      <c r="AS386" s="234"/>
      <c r="AT386" s="39"/>
    </row>
    <row r="387" spans="2:46" ht="13.5" customHeight="1" thickBot="1" x14ac:dyDescent="0.2">
      <c r="B387" s="291"/>
      <c r="C387" s="29"/>
      <c r="D387" s="187"/>
      <c r="E387" s="58"/>
      <c r="F387" s="190"/>
      <c r="G387" s="190"/>
      <c r="H387" s="190"/>
      <c r="I387" s="58"/>
      <c r="J387" s="58"/>
      <c r="K387" s="189"/>
      <c r="L387" s="259"/>
      <c r="M387" s="259"/>
      <c r="N387" s="58"/>
      <c r="O387" s="30"/>
      <c r="P387" s="58"/>
      <c r="Q387" s="30"/>
      <c r="R387" s="185"/>
      <c r="S387" s="206"/>
      <c r="T387" s="291"/>
      <c r="U387" s="29"/>
      <c r="V387" s="187"/>
      <c r="W387" s="58"/>
      <c r="X387" s="190"/>
      <c r="Y387" s="190"/>
      <c r="Z387" s="190"/>
      <c r="AA387" s="58"/>
      <c r="AB387" s="58"/>
      <c r="AC387" s="189"/>
      <c r="AD387" s="259"/>
      <c r="AE387" s="259"/>
      <c r="AF387" s="58"/>
      <c r="AG387" s="30"/>
      <c r="AH387" s="58"/>
      <c r="AI387" s="30"/>
      <c r="AJ387" s="185"/>
      <c r="AK387" s="208"/>
      <c r="AL387" s="291"/>
      <c r="AM387" s="124" t="str">
        <f t="shared" si="34"/>
        <v/>
      </c>
      <c r="AN387" s="125" t="str">
        <f t="shared" si="35"/>
        <v/>
      </c>
      <c r="AO387" s="125" t="str">
        <f t="shared" si="36"/>
        <v/>
      </c>
      <c r="AP387" s="125" t="str">
        <f t="shared" si="37"/>
        <v/>
      </c>
      <c r="AQ387" s="126" t="str">
        <f t="shared" si="38"/>
        <v/>
      </c>
      <c r="AR387" s="39"/>
      <c r="AS387" s="234"/>
      <c r="AT387" s="39"/>
    </row>
    <row r="388" spans="2:46" ht="13.5" customHeight="1" x14ac:dyDescent="0.15">
      <c r="B388" s="289" t="s">
        <v>143</v>
      </c>
      <c r="C388" s="27" t="s">
        <v>34</v>
      </c>
      <c r="D388" s="41"/>
      <c r="E388" s="57"/>
      <c r="F388" s="98"/>
      <c r="G388" s="98"/>
      <c r="H388" s="98"/>
      <c r="I388" s="62"/>
      <c r="J388" s="62"/>
      <c r="K388" s="63"/>
      <c r="L388" s="258"/>
      <c r="M388" s="258"/>
      <c r="N388" s="57"/>
      <c r="O388" s="28"/>
      <c r="P388" s="57"/>
      <c r="Q388" s="28"/>
      <c r="R388" s="133"/>
      <c r="S388" s="206"/>
      <c r="T388" s="289" t="s">
        <v>143</v>
      </c>
      <c r="U388" s="27" t="s">
        <v>34</v>
      </c>
      <c r="V388" s="41"/>
      <c r="W388" s="57"/>
      <c r="X388" s="98"/>
      <c r="Y388" s="98"/>
      <c r="Z388" s="98"/>
      <c r="AA388" s="62"/>
      <c r="AB388" s="62"/>
      <c r="AC388" s="63"/>
      <c r="AD388" s="258"/>
      <c r="AE388" s="258"/>
      <c r="AF388" s="57"/>
      <c r="AG388" s="28"/>
      <c r="AH388" s="57"/>
      <c r="AI388" s="28"/>
      <c r="AJ388" s="133"/>
      <c r="AK388" s="208"/>
      <c r="AL388" s="289" t="s">
        <v>143</v>
      </c>
      <c r="AM388" s="121" t="str">
        <f t="shared" si="34"/>
        <v/>
      </c>
      <c r="AN388" s="97" t="str">
        <f t="shared" si="35"/>
        <v/>
      </c>
      <c r="AO388" s="97" t="str">
        <f t="shared" si="36"/>
        <v/>
      </c>
      <c r="AP388" s="97" t="str">
        <f t="shared" si="37"/>
        <v/>
      </c>
      <c r="AQ388" s="122" t="str">
        <f t="shared" si="38"/>
        <v/>
      </c>
      <c r="AR388" s="39"/>
      <c r="AS388" s="234"/>
      <c r="AT388" s="39"/>
    </row>
    <row r="389" spans="2:46" ht="13.5" customHeight="1" x14ac:dyDescent="0.15">
      <c r="B389" s="290"/>
      <c r="C389" s="29" t="s">
        <v>35</v>
      </c>
      <c r="D389" s="187"/>
      <c r="E389" s="58"/>
      <c r="F389" s="188"/>
      <c r="G389" s="188"/>
      <c r="H389" s="188"/>
      <c r="I389" s="64"/>
      <c r="J389" s="64"/>
      <c r="K389" s="189"/>
      <c r="L389" s="259"/>
      <c r="M389" s="259"/>
      <c r="N389" s="58"/>
      <c r="O389" s="30"/>
      <c r="P389" s="58"/>
      <c r="Q389" s="30"/>
      <c r="R389" s="134"/>
      <c r="S389" s="206"/>
      <c r="T389" s="290"/>
      <c r="U389" s="29" t="s">
        <v>35</v>
      </c>
      <c r="V389" s="187"/>
      <c r="W389" s="58"/>
      <c r="X389" s="188"/>
      <c r="Y389" s="188"/>
      <c r="Z389" s="188"/>
      <c r="AA389" s="64"/>
      <c r="AB389" s="64"/>
      <c r="AC389" s="189"/>
      <c r="AD389" s="259"/>
      <c r="AE389" s="259"/>
      <c r="AF389" s="58"/>
      <c r="AG389" s="30"/>
      <c r="AH389" s="58"/>
      <c r="AI389" s="30"/>
      <c r="AJ389" s="134"/>
      <c r="AK389" s="208"/>
      <c r="AL389" s="290"/>
      <c r="AM389" s="88" t="str">
        <f t="shared" si="34"/>
        <v/>
      </c>
      <c r="AN389" s="123" t="str">
        <f t="shared" si="35"/>
        <v/>
      </c>
      <c r="AO389" s="123" t="str">
        <f t="shared" si="36"/>
        <v/>
      </c>
      <c r="AP389" s="123" t="str">
        <f t="shared" si="37"/>
        <v/>
      </c>
      <c r="AQ389" s="89" t="str">
        <f t="shared" si="38"/>
        <v/>
      </c>
      <c r="AR389" s="39"/>
      <c r="AS389" s="234"/>
      <c r="AT389" s="39"/>
    </row>
    <row r="390" spans="2:46" ht="13.5" customHeight="1" x14ac:dyDescent="0.15">
      <c r="B390" s="290"/>
      <c r="C390" s="29" t="s">
        <v>36</v>
      </c>
      <c r="D390" s="187"/>
      <c r="E390" s="58"/>
      <c r="F390" s="188"/>
      <c r="G390" s="188"/>
      <c r="H390" s="188"/>
      <c r="I390" s="64"/>
      <c r="J390" s="64"/>
      <c r="K390" s="189"/>
      <c r="L390" s="259"/>
      <c r="M390" s="259"/>
      <c r="N390" s="58"/>
      <c r="O390" s="30"/>
      <c r="P390" s="58"/>
      <c r="Q390" s="30"/>
      <c r="R390" s="134"/>
      <c r="S390" s="206"/>
      <c r="T390" s="290"/>
      <c r="U390" s="29" t="s">
        <v>36</v>
      </c>
      <c r="V390" s="187"/>
      <c r="W390" s="58"/>
      <c r="X390" s="188"/>
      <c r="Y390" s="188"/>
      <c r="Z390" s="188"/>
      <c r="AA390" s="64"/>
      <c r="AB390" s="64"/>
      <c r="AC390" s="189"/>
      <c r="AD390" s="259"/>
      <c r="AE390" s="259"/>
      <c r="AF390" s="58"/>
      <c r="AG390" s="30"/>
      <c r="AH390" s="58"/>
      <c r="AI390" s="30"/>
      <c r="AJ390" s="134"/>
      <c r="AK390" s="208"/>
      <c r="AL390" s="290"/>
      <c r="AM390" s="88" t="str">
        <f t="shared" si="34"/>
        <v/>
      </c>
      <c r="AN390" s="123" t="str">
        <f t="shared" si="35"/>
        <v/>
      </c>
      <c r="AO390" s="123" t="str">
        <f t="shared" si="36"/>
        <v/>
      </c>
      <c r="AP390" s="123" t="str">
        <f t="shared" si="37"/>
        <v/>
      </c>
      <c r="AQ390" s="89" t="str">
        <f t="shared" si="38"/>
        <v/>
      </c>
      <c r="AR390" s="39"/>
      <c r="AS390" s="234"/>
      <c r="AT390" s="39"/>
    </row>
    <row r="391" spans="2:46" ht="13.5" customHeight="1" x14ac:dyDescent="0.15">
      <c r="B391" s="290"/>
      <c r="C391" s="29" t="s">
        <v>38</v>
      </c>
      <c r="D391" s="187"/>
      <c r="E391" s="58"/>
      <c r="F391" s="188"/>
      <c r="G391" s="188"/>
      <c r="H391" s="188"/>
      <c r="I391" s="64"/>
      <c r="J391" s="64"/>
      <c r="K391" s="189"/>
      <c r="L391" s="259"/>
      <c r="M391" s="259"/>
      <c r="N391" s="58"/>
      <c r="O391" s="30"/>
      <c r="P391" s="58"/>
      <c r="Q391" s="30"/>
      <c r="R391" s="134"/>
      <c r="S391" s="206"/>
      <c r="T391" s="290"/>
      <c r="U391" s="29" t="s">
        <v>38</v>
      </c>
      <c r="V391" s="187"/>
      <c r="W391" s="58"/>
      <c r="X391" s="188"/>
      <c r="Y391" s="188"/>
      <c r="Z391" s="188"/>
      <c r="AA391" s="64"/>
      <c r="AB391" s="64"/>
      <c r="AC391" s="189"/>
      <c r="AD391" s="259"/>
      <c r="AE391" s="259"/>
      <c r="AF391" s="58"/>
      <c r="AG391" s="30"/>
      <c r="AH391" s="58"/>
      <c r="AI391" s="30"/>
      <c r="AJ391" s="134"/>
      <c r="AK391" s="208"/>
      <c r="AL391" s="290"/>
      <c r="AM391" s="88" t="str">
        <f t="shared" si="34"/>
        <v/>
      </c>
      <c r="AN391" s="123" t="str">
        <f t="shared" si="35"/>
        <v/>
      </c>
      <c r="AO391" s="123" t="str">
        <f t="shared" si="36"/>
        <v/>
      </c>
      <c r="AP391" s="123" t="str">
        <f t="shared" si="37"/>
        <v/>
      </c>
      <c r="AQ391" s="89" t="str">
        <f t="shared" si="38"/>
        <v/>
      </c>
      <c r="AR391" s="39"/>
      <c r="AS391" s="234"/>
      <c r="AT391" s="39"/>
    </row>
    <row r="392" spans="2:46" ht="13.5" customHeight="1" thickBot="1" x14ac:dyDescent="0.2">
      <c r="B392" s="291"/>
      <c r="C392" s="29"/>
      <c r="D392" s="187"/>
      <c r="E392" s="58"/>
      <c r="F392" s="190"/>
      <c r="G392" s="190"/>
      <c r="H392" s="190"/>
      <c r="I392" s="58"/>
      <c r="J392" s="58"/>
      <c r="K392" s="189"/>
      <c r="L392" s="259"/>
      <c r="M392" s="259"/>
      <c r="N392" s="58"/>
      <c r="O392" s="30"/>
      <c r="P392" s="58"/>
      <c r="Q392" s="30"/>
      <c r="R392" s="185"/>
      <c r="S392" s="206"/>
      <c r="T392" s="291"/>
      <c r="U392" s="29"/>
      <c r="V392" s="187"/>
      <c r="W392" s="58"/>
      <c r="X392" s="190"/>
      <c r="Y392" s="190"/>
      <c r="Z392" s="190"/>
      <c r="AA392" s="58"/>
      <c r="AB392" s="58"/>
      <c r="AC392" s="189"/>
      <c r="AD392" s="259"/>
      <c r="AE392" s="259"/>
      <c r="AF392" s="58"/>
      <c r="AG392" s="30"/>
      <c r="AH392" s="58"/>
      <c r="AI392" s="30"/>
      <c r="AJ392" s="185"/>
      <c r="AK392" s="208"/>
      <c r="AL392" s="291"/>
      <c r="AM392" s="124" t="str">
        <f t="shared" si="34"/>
        <v/>
      </c>
      <c r="AN392" s="125" t="str">
        <f t="shared" si="35"/>
        <v/>
      </c>
      <c r="AO392" s="125" t="str">
        <f t="shared" si="36"/>
        <v/>
      </c>
      <c r="AP392" s="125" t="str">
        <f t="shared" si="37"/>
        <v/>
      </c>
      <c r="AQ392" s="126" t="str">
        <f t="shared" si="38"/>
        <v/>
      </c>
      <c r="AR392" s="39"/>
      <c r="AS392" s="234"/>
      <c r="AT392" s="39"/>
    </row>
    <row r="393" spans="2:46" ht="13.5" customHeight="1" x14ac:dyDescent="0.15">
      <c r="B393" s="289" t="s">
        <v>144</v>
      </c>
      <c r="C393" s="27" t="s">
        <v>34</v>
      </c>
      <c r="D393" s="41"/>
      <c r="E393" s="57"/>
      <c r="F393" s="98"/>
      <c r="G393" s="98"/>
      <c r="H393" s="98"/>
      <c r="I393" s="62"/>
      <c r="J393" s="62"/>
      <c r="K393" s="63"/>
      <c r="L393" s="258"/>
      <c r="M393" s="258"/>
      <c r="N393" s="57"/>
      <c r="O393" s="28"/>
      <c r="P393" s="57"/>
      <c r="Q393" s="28"/>
      <c r="R393" s="133"/>
      <c r="S393" s="206"/>
      <c r="T393" s="289" t="s">
        <v>144</v>
      </c>
      <c r="U393" s="27" t="s">
        <v>34</v>
      </c>
      <c r="V393" s="41"/>
      <c r="W393" s="57"/>
      <c r="X393" s="98"/>
      <c r="Y393" s="98"/>
      <c r="Z393" s="98"/>
      <c r="AA393" s="62"/>
      <c r="AB393" s="62"/>
      <c r="AC393" s="63"/>
      <c r="AD393" s="258"/>
      <c r="AE393" s="258"/>
      <c r="AF393" s="57"/>
      <c r="AG393" s="28"/>
      <c r="AH393" s="57"/>
      <c r="AI393" s="28"/>
      <c r="AJ393" s="133"/>
      <c r="AK393" s="208"/>
      <c r="AL393" s="289" t="s">
        <v>144</v>
      </c>
      <c r="AM393" s="121" t="str">
        <f t="shared" si="34"/>
        <v/>
      </c>
      <c r="AN393" s="97" t="str">
        <f t="shared" si="35"/>
        <v/>
      </c>
      <c r="AO393" s="97" t="str">
        <f t="shared" si="36"/>
        <v/>
      </c>
      <c r="AP393" s="97" t="str">
        <f t="shared" si="37"/>
        <v/>
      </c>
      <c r="AQ393" s="122" t="str">
        <f t="shared" si="38"/>
        <v/>
      </c>
      <c r="AR393" s="39"/>
      <c r="AS393" s="234"/>
      <c r="AT393" s="39"/>
    </row>
    <row r="394" spans="2:46" ht="13.5" customHeight="1" x14ac:dyDescent="0.15">
      <c r="B394" s="290"/>
      <c r="C394" s="29" t="s">
        <v>35</v>
      </c>
      <c r="D394" s="187"/>
      <c r="E394" s="58"/>
      <c r="F394" s="188"/>
      <c r="G394" s="188"/>
      <c r="H394" s="188"/>
      <c r="I394" s="64"/>
      <c r="J394" s="64"/>
      <c r="K394" s="189"/>
      <c r="L394" s="259"/>
      <c r="M394" s="259"/>
      <c r="N394" s="58"/>
      <c r="O394" s="30"/>
      <c r="P394" s="58"/>
      <c r="Q394" s="30"/>
      <c r="R394" s="134"/>
      <c r="S394" s="206"/>
      <c r="T394" s="290"/>
      <c r="U394" s="29" t="s">
        <v>35</v>
      </c>
      <c r="V394" s="187"/>
      <c r="W394" s="58"/>
      <c r="X394" s="188"/>
      <c r="Y394" s="188"/>
      <c r="Z394" s="188"/>
      <c r="AA394" s="64"/>
      <c r="AB394" s="64"/>
      <c r="AC394" s="189"/>
      <c r="AD394" s="259"/>
      <c r="AE394" s="259"/>
      <c r="AF394" s="58"/>
      <c r="AG394" s="30"/>
      <c r="AH394" s="58"/>
      <c r="AI394" s="30"/>
      <c r="AJ394" s="134"/>
      <c r="AK394" s="208"/>
      <c r="AL394" s="290"/>
      <c r="AM394" s="88" t="str">
        <f t="shared" si="34"/>
        <v/>
      </c>
      <c r="AN394" s="123" t="str">
        <f t="shared" si="35"/>
        <v/>
      </c>
      <c r="AO394" s="123" t="str">
        <f t="shared" si="36"/>
        <v/>
      </c>
      <c r="AP394" s="123" t="str">
        <f t="shared" si="37"/>
        <v/>
      </c>
      <c r="AQ394" s="89" t="str">
        <f t="shared" si="38"/>
        <v/>
      </c>
      <c r="AR394" s="39"/>
      <c r="AS394" s="234"/>
      <c r="AT394" s="39"/>
    </row>
    <row r="395" spans="2:46" ht="13.5" customHeight="1" x14ac:dyDescent="0.15">
      <c r="B395" s="290"/>
      <c r="C395" s="29" t="s">
        <v>36</v>
      </c>
      <c r="D395" s="187"/>
      <c r="E395" s="58"/>
      <c r="F395" s="188"/>
      <c r="G395" s="188"/>
      <c r="H395" s="188"/>
      <c r="I395" s="64"/>
      <c r="J395" s="64"/>
      <c r="K395" s="189"/>
      <c r="L395" s="259"/>
      <c r="M395" s="259"/>
      <c r="N395" s="58"/>
      <c r="O395" s="30"/>
      <c r="P395" s="58"/>
      <c r="Q395" s="30"/>
      <c r="R395" s="134"/>
      <c r="S395" s="206"/>
      <c r="T395" s="290"/>
      <c r="U395" s="29" t="s">
        <v>36</v>
      </c>
      <c r="V395" s="187"/>
      <c r="W395" s="58"/>
      <c r="X395" s="188"/>
      <c r="Y395" s="188"/>
      <c r="Z395" s="188"/>
      <c r="AA395" s="64"/>
      <c r="AB395" s="64"/>
      <c r="AC395" s="189"/>
      <c r="AD395" s="259"/>
      <c r="AE395" s="259"/>
      <c r="AF395" s="58"/>
      <c r="AG395" s="30"/>
      <c r="AH395" s="58"/>
      <c r="AI395" s="30"/>
      <c r="AJ395" s="134"/>
      <c r="AK395" s="208"/>
      <c r="AL395" s="290"/>
      <c r="AM395" s="88" t="str">
        <f t="shared" si="34"/>
        <v/>
      </c>
      <c r="AN395" s="123" t="str">
        <f t="shared" si="35"/>
        <v/>
      </c>
      <c r="AO395" s="123" t="str">
        <f t="shared" si="36"/>
        <v/>
      </c>
      <c r="AP395" s="123" t="str">
        <f t="shared" si="37"/>
        <v/>
      </c>
      <c r="AQ395" s="89" t="str">
        <f t="shared" si="38"/>
        <v/>
      </c>
      <c r="AR395" s="39"/>
      <c r="AS395" s="234"/>
      <c r="AT395" s="39"/>
    </row>
    <row r="396" spans="2:46" ht="13.5" customHeight="1" x14ac:dyDescent="0.15">
      <c r="B396" s="290"/>
      <c r="C396" s="29" t="s">
        <v>38</v>
      </c>
      <c r="D396" s="187"/>
      <c r="E396" s="58"/>
      <c r="F396" s="188"/>
      <c r="G396" s="188"/>
      <c r="H396" s="188"/>
      <c r="I396" s="64"/>
      <c r="J396" s="64"/>
      <c r="K396" s="189"/>
      <c r="L396" s="259"/>
      <c r="M396" s="259"/>
      <c r="N396" s="58"/>
      <c r="O396" s="30"/>
      <c r="P396" s="58"/>
      <c r="Q396" s="30"/>
      <c r="R396" s="134"/>
      <c r="S396" s="206"/>
      <c r="T396" s="290"/>
      <c r="U396" s="29" t="s">
        <v>38</v>
      </c>
      <c r="V396" s="187"/>
      <c r="W396" s="58"/>
      <c r="X396" s="188"/>
      <c r="Y396" s="188"/>
      <c r="Z396" s="188"/>
      <c r="AA396" s="64"/>
      <c r="AB396" s="64"/>
      <c r="AC396" s="189"/>
      <c r="AD396" s="259"/>
      <c r="AE396" s="259"/>
      <c r="AF396" s="58"/>
      <c r="AG396" s="30"/>
      <c r="AH396" s="58"/>
      <c r="AI396" s="30"/>
      <c r="AJ396" s="134"/>
      <c r="AK396" s="208"/>
      <c r="AL396" s="290"/>
      <c r="AM396" s="88" t="str">
        <f t="shared" si="34"/>
        <v/>
      </c>
      <c r="AN396" s="123" t="str">
        <f t="shared" si="35"/>
        <v/>
      </c>
      <c r="AO396" s="123" t="str">
        <f t="shared" si="36"/>
        <v/>
      </c>
      <c r="AP396" s="123" t="str">
        <f t="shared" si="37"/>
        <v/>
      </c>
      <c r="AQ396" s="89" t="str">
        <f t="shared" si="38"/>
        <v/>
      </c>
      <c r="AR396" s="39"/>
      <c r="AS396" s="234"/>
      <c r="AT396" s="39"/>
    </row>
    <row r="397" spans="2:46" ht="13.5" customHeight="1" thickBot="1" x14ac:dyDescent="0.2">
      <c r="B397" s="291"/>
      <c r="C397" s="29"/>
      <c r="D397" s="187"/>
      <c r="E397" s="58"/>
      <c r="F397" s="190"/>
      <c r="G397" s="190"/>
      <c r="H397" s="190"/>
      <c r="I397" s="58"/>
      <c r="J397" s="58"/>
      <c r="K397" s="189"/>
      <c r="L397" s="259"/>
      <c r="M397" s="259"/>
      <c r="N397" s="58"/>
      <c r="O397" s="30"/>
      <c r="P397" s="58"/>
      <c r="Q397" s="30"/>
      <c r="R397" s="185"/>
      <c r="S397" s="206"/>
      <c r="T397" s="291"/>
      <c r="U397" s="29"/>
      <c r="V397" s="187"/>
      <c r="W397" s="58"/>
      <c r="X397" s="190"/>
      <c r="Y397" s="190"/>
      <c r="Z397" s="190"/>
      <c r="AA397" s="58"/>
      <c r="AB397" s="58"/>
      <c r="AC397" s="189"/>
      <c r="AD397" s="259"/>
      <c r="AE397" s="259"/>
      <c r="AF397" s="58"/>
      <c r="AG397" s="30"/>
      <c r="AH397" s="58"/>
      <c r="AI397" s="30"/>
      <c r="AJ397" s="185"/>
      <c r="AK397" s="208"/>
      <c r="AL397" s="291"/>
      <c r="AM397" s="124" t="str">
        <f t="shared" si="34"/>
        <v/>
      </c>
      <c r="AN397" s="125" t="str">
        <f t="shared" si="35"/>
        <v/>
      </c>
      <c r="AO397" s="125" t="str">
        <f t="shared" si="36"/>
        <v/>
      </c>
      <c r="AP397" s="125" t="str">
        <f t="shared" si="37"/>
        <v/>
      </c>
      <c r="AQ397" s="126" t="str">
        <f t="shared" si="38"/>
        <v/>
      </c>
      <c r="AR397" s="39"/>
      <c r="AS397" s="234"/>
      <c r="AT397" s="39"/>
    </row>
    <row r="398" spans="2:46" ht="13.5" customHeight="1" x14ac:dyDescent="0.15">
      <c r="B398" s="289" t="s">
        <v>145</v>
      </c>
      <c r="C398" s="27" t="s">
        <v>34</v>
      </c>
      <c r="D398" s="41"/>
      <c r="E398" s="57"/>
      <c r="F398" s="98"/>
      <c r="G398" s="98"/>
      <c r="H398" s="98"/>
      <c r="I398" s="62"/>
      <c r="J398" s="62"/>
      <c r="K398" s="63"/>
      <c r="L398" s="258"/>
      <c r="M398" s="258"/>
      <c r="N398" s="57"/>
      <c r="O398" s="28"/>
      <c r="P398" s="57"/>
      <c r="Q398" s="28"/>
      <c r="R398" s="133"/>
      <c r="S398" s="206"/>
      <c r="T398" s="289" t="s">
        <v>145</v>
      </c>
      <c r="U398" s="27" t="s">
        <v>34</v>
      </c>
      <c r="V398" s="41"/>
      <c r="W398" s="57"/>
      <c r="X398" s="98"/>
      <c r="Y398" s="98"/>
      <c r="Z398" s="98"/>
      <c r="AA398" s="62"/>
      <c r="AB398" s="62"/>
      <c r="AC398" s="63"/>
      <c r="AD398" s="258"/>
      <c r="AE398" s="258"/>
      <c r="AF398" s="57"/>
      <c r="AG398" s="28"/>
      <c r="AH398" s="57"/>
      <c r="AI398" s="28"/>
      <c r="AJ398" s="133"/>
      <c r="AK398" s="208"/>
      <c r="AL398" s="289" t="s">
        <v>145</v>
      </c>
      <c r="AM398" s="121" t="str">
        <f t="shared" si="34"/>
        <v/>
      </c>
      <c r="AN398" s="97" t="str">
        <f t="shared" si="35"/>
        <v/>
      </c>
      <c r="AO398" s="97" t="str">
        <f t="shared" si="36"/>
        <v/>
      </c>
      <c r="AP398" s="97" t="str">
        <f t="shared" si="37"/>
        <v/>
      </c>
      <c r="AQ398" s="122" t="str">
        <f t="shared" si="38"/>
        <v/>
      </c>
      <c r="AR398" s="39"/>
      <c r="AS398" s="234"/>
      <c r="AT398" s="39"/>
    </row>
    <row r="399" spans="2:46" ht="13.5" customHeight="1" x14ac:dyDescent="0.15">
      <c r="B399" s="290"/>
      <c r="C399" s="29" t="s">
        <v>35</v>
      </c>
      <c r="D399" s="187"/>
      <c r="E399" s="58"/>
      <c r="F399" s="188"/>
      <c r="G399" s="188"/>
      <c r="H399" s="188"/>
      <c r="I399" s="64"/>
      <c r="J399" s="64"/>
      <c r="K399" s="189"/>
      <c r="L399" s="259"/>
      <c r="M399" s="259"/>
      <c r="N399" s="58"/>
      <c r="O399" s="30"/>
      <c r="P399" s="58"/>
      <c r="Q399" s="30"/>
      <c r="R399" s="134"/>
      <c r="S399" s="206"/>
      <c r="T399" s="290"/>
      <c r="U399" s="29" t="s">
        <v>35</v>
      </c>
      <c r="V399" s="187"/>
      <c r="W399" s="58"/>
      <c r="X399" s="188"/>
      <c r="Y399" s="188"/>
      <c r="Z399" s="188"/>
      <c r="AA399" s="64"/>
      <c r="AB399" s="64"/>
      <c r="AC399" s="189"/>
      <c r="AD399" s="259"/>
      <c r="AE399" s="259"/>
      <c r="AF399" s="58"/>
      <c r="AG399" s="30"/>
      <c r="AH399" s="58"/>
      <c r="AI399" s="30"/>
      <c r="AJ399" s="134"/>
      <c r="AK399" s="208"/>
      <c r="AL399" s="290"/>
      <c r="AM399" s="88" t="str">
        <f t="shared" si="34"/>
        <v/>
      </c>
      <c r="AN399" s="123" t="str">
        <f t="shared" si="35"/>
        <v/>
      </c>
      <c r="AO399" s="123" t="str">
        <f t="shared" si="36"/>
        <v/>
      </c>
      <c r="AP399" s="123" t="str">
        <f t="shared" si="37"/>
        <v/>
      </c>
      <c r="AQ399" s="89" t="str">
        <f t="shared" si="38"/>
        <v/>
      </c>
      <c r="AR399" s="39"/>
      <c r="AS399" s="234"/>
      <c r="AT399" s="39"/>
    </row>
    <row r="400" spans="2:46" ht="13.5" customHeight="1" x14ac:dyDescent="0.15">
      <c r="B400" s="290"/>
      <c r="C400" s="29" t="s">
        <v>36</v>
      </c>
      <c r="D400" s="187"/>
      <c r="E400" s="58"/>
      <c r="F400" s="188"/>
      <c r="G400" s="188"/>
      <c r="H400" s="188"/>
      <c r="I400" s="64"/>
      <c r="J400" s="64"/>
      <c r="K400" s="189"/>
      <c r="L400" s="259"/>
      <c r="M400" s="259"/>
      <c r="N400" s="58"/>
      <c r="O400" s="30"/>
      <c r="P400" s="58"/>
      <c r="Q400" s="30"/>
      <c r="R400" s="134"/>
      <c r="S400" s="206"/>
      <c r="T400" s="290"/>
      <c r="U400" s="29" t="s">
        <v>36</v>
      </c>
      <c r="V400" s="187"/>
      <c r="W400" s="58"/>
      <c r="X400" s="188"/>
      <c r="Y400" s="188"/>
      <c r="Z400" s="188"/>
      <c r="AA400" s="64"/>
      <c r="AB400" s="64"/>
      <c r="AC400" s="189"/>
      <c r="AD400" s="259"/>
      <c r="AE400" s="259"/>
      <c r="AF400" s="58"/>
      <c r="AG400" s="30"/>
      <c r="AH400" s="58"/>
      <c r="AI400" s="30"/>
      <c r="AJ400" s="134"/>
      <c r="AK400" s="208"/>
      <c r="AL400" s="290"/>
      <c r="AM400" s="88" t="str">
        <f t="shared" si="34"/>
        <v/>
      </c>
      <c r="AN400" s="123" t="str">
        <f t="shared" si="35"/>
        <v/>
      </c>
      <c r="AO400" s="123" t="str">
        <f t="shared" si="36"/>
        <v/>
      </c>
      <c r="AP400" s="123" t="str">
        <f t="shared" si="37"/>
        <v/>
      </c>
      <c r="AQ400" s="89" t="str">
        <f t="shared" si="38"/>
        <v/>
      </c>
      <c r="AR400" s="39"/>
      <c r="AS400" s="234"/>
      <c r="AT400" s="39"/>
    </row>
    <row r="401" spans="2:46" ht="13.5" customHeight="1" x14ac:dyDescent="0.15">
      <c r="B401" s="290"/>
      <c r="C401" s="29" t="s">
        <v>38</v>
      </c>
      <c r="D401" s="187"/>
      <c r="E401" s="58"/>
      <c r="F401" s="188"/>
      <c r="G401" s="188"/>
      <c r="H401" s="188"/>
      <c r="I401" s="64"/>
      <c r="J401" s="64"/>
      <c r="K401" s="189"/>
      <c r="L401" s="259"/>
      <c r="M401" s="259"/>
      <c r="N401" s="58"/>
      <c r="O401" s="30"/>
      <c r="P401" s="58"/>
      <c r="Q401" s="30"/>
      <c r="R401" s="134"/>
      <c r="S401" s="206"/>
      <c r="T401" s="290"/>
      <c r="U401" s="29" t="s">
        <v>38</v>
      </c>
      <c r="V401" s="187"/>
      <c r="W401" s="58"/>
      <c r="X401" s="188"/>
      <c r="Y401" s="188"/>
      <c r="Z401" s="188"/>
      <c r="AA401" s="64"/>
      <c r="AB401" s="64"/>
      <c r="AC401" s="189"/>
      <c r="AD401" s="259"/>
      <c r="AE401" s="259"/>
      <c r="AF401" s="58"/>
      <c r="AG401" s="30"/>
      <c r="AH401" s="58"/>
      <c r="AI401" s="30"/>
      <c r="AJ401" s="134"/>
      <c r="AK401" s="208"/>
      <c r="AL401" s="290"/>
      <c r="AM401" s="88" t="str">
        <f t="shared" si="34"/>
        <v/>
      </c>
      <c r="AN401" s="123" t="str">
        <f t="shared" si="35"/>
        <v/>
      </c>
      <c r="AO401" s="123" t="str">
        <f t="shared" si="36"/>
        <v/>
      </c>
      <c r="AP401" s="123" t="str">
        <f t="shared" si="37"/>
        <v/>
      </c>
      <c r="AQ401" s="89" t="str">
        <f t="shared" si="38"/>
        <v/>
      </c>
      <c r="AR401" s="39"/>
      <c r="AS401" s="234"/>
      <c r="AT401" s="39"/>
    </row>
    <row r="402" spans="2:46" ht="13.5" customHeight="1" thickBot="1" x14ac:dyDescent="0.2">
      <c r="B402" s="291"/>
      <c r="C402" s="29"/>
      <c r="D402" s="187"/>
      <c r="E402" s="58"/>
      <c r="F402" s="190"/>
      <c r="G402" s="190"/>
      <c r="H402" s="190"/>
      <c r="I402" s="58"/>
      <c r="J402" s="58"/>
      <c r="K402" s="189"/>
      <c r="L402" s="259"/>
      <c r="M402" s="259"/>
      <c r="N402" s="58"/>
      <c r="O402" s="30"/>
      <c r="P402" s="58"/>
      <c r="Q402" s="30"/>
      <c r="R402" s="185"/>
      <c r="S402" s="206"/>
      <c r="T402" s="291"/>
      <c r="U402" s="29"/>
      <c r="V402" s="187"/>
      <c r="W402" s="58"/>
      <c r="X402" s="190"/>
      <c r="Y402" s="190"/>
      <c r="Z402" s="190"/>
      <c r="AA402" s="58"/>
      <c r="AB402" s="58"/>
      <c r="AC402" s="189"/>
      <c r="AD402" s="259"/>
      <c r="AE402" s="259"/>
      <c r="AF402" s="58"/>
      <c r="AG402" s="30"/>
      <c r="AH402" s="58"/>
      <c r="AI402" s="30"/>
      <c r="AJ402" s="185"/>
      <c r="AK402" s="208"/>
      <c r="AL402" s="291"/>
      <c r="AM402" s="124" t="str">
        <f t="shared" si="34"/>
        <v/>
      </c>
      <c r="AN402" s="125" t="str">
        <f t="shared" si="35"/>
        <v/>
      </c>
      <c r="AO402" s="125" t="str">
        <f t="shared" si="36"/>
        <v/>
      </c>
      <c r="AP402" s="125" t="str">
        <f t="shared" si="37"/>
        <v/>
      </c>
      <c r="AQ402" s="126" t="str">
        <f t="shared" si="38"/>
        <v/>
      </c>
      <c r="AR402" s="39"/>
      <c r="AS402" s="234"/>
      <c r="AT402" s="39"/>
    </row>
    <row r="403" spans="2:46" ht="13.5" customHeight="1" x14ac:dyDescent="0.15">
      <c r="B403" s="289" t="s">
        <v>146</v>
      </c>
      <c r="C403" s="27" t="s">
        <v>34</v>
      </c>
      <c r="D403" s="41"/>
      <c r="E403" s="57"/>
      <c r="F403" s="98"/>
      <c r="G403" s="98"/>
      <c r="H403" s="98"/>
      <c r="I403" s="62"/>
      <c r="J403" s="62"/>
      <c r="K403" s="63"/>
      <c r="L403" s="258"/>
      <c r="M403" s="258"/>
      <c r="N403" s="57"/>
      <c r="O403" s="28"/>
      <c r="P403" s="57"/>
      <c r="Q403" s="28"/>
      <c r="R403" s="133"/>
      <c r="S403" s="206"/>
      <c r="T403" s="289" t="s">
        <v>146</v>
      </c>
      <c r="U403" s="27" t="s">
        <v>34</v>
      </c>
      <c r="V403" s="41"/>
      <c r="W403" s="57"/>
      <c r="X403" s="98"/>
      <c r="Y403" s="98"/>
      <c r="Z403" s="98"/>
      <c r="AA403" s="62"/>
      <c r="AB403" s="62"/>
      <c r="AC403" s="63"/>
      <c r="AD403" s="258"/>
      <c r="AE403" s="258"/>
      <c r="AF403" s="57"/>
      <c r="AG403" s="28"/>
      <c r="AH403" s="57"/>
      <c r="AI403" s="28"/>
      <c r="AJ403" s="133"/>
      <c r="AK403" s="208"/>
      <c r="AL403" s="289" t="s">
        <v>146</v>
      </c>
      <c r="AM403" s="121" t="str">
        <f t="shared" si="34"/>
        <v/>
      </c>
      <c r="AN403" s="97" t="str">
        <f t="shared" si="35"/>
        <v/>
      </c>
      <c r="AO403" s="97" t="str">
        <f t="shared" si="36"/>
        <v/>
      </c>
      <c r="AP403" s="97" t="str">
        <f t="shared" si="37"/>
        <v/>
      </c>
      <c r="AQ403" s="122" t="str">
        <f t="shared" si="38"/>
        <v/>
      </c>
      <c r="AR403" s="39"/>
      <c r="AS403" s="234"/>
      <c r="AT403" s="39"/>
    </row>
    <row r="404" spans="2:46" ht="13.5" customHeight="1" x14ac:dyDescent="0.15">
      <c r="B404" s="290"/>
      <c r="C404" s="29" t="s">
        <v>35</v>
      </c>
      <c r="D404" s="187"/>
      <c r="E404" s="58"/>
      <c r="F404" s="188"/>
      <c r="G404" s="188"/>
      <c r="H404" s="188"/>
      <c r="I404" s="64"/>
      <c r="J404" s="64"/>
      <c r="K404" s="189"/>
      <c r="L404" s="259"/>
      <c r="M404" s="259"/>
      <c r="N404" s="58"/>
      <c r="O404" s="30"/>
      <c r="P404" s="58"/>
      <c r="Q404" s="30"/>
      <c r="R404" s="134"/>
      <c r="S404" s="206"/>
      <c r="T404" s="290"/>
      <c r="U404" s="29" t="s">
        <v>35</v>
      </c>
      <c r="V404" s="187"/>
      <c r="W404" s="58"/>
      <c r="X404" s="188"/>
      <c r="Y404" s="188"/>
      <c r="Z404" s="188"/>
      <c r="AA404" s="64"/>
      <c r="AB404" s="64"/>
      <c r="AC404" s="189"/>
      <c r="AD404" s="259"/>
      <c r="AE404" s="259"/>
      <c r="AF404" s="58"/>
      <c r="AG404" s="30"/>
      <c r="AH404" s="58"/>
      <c r="AI404" s="30"/>
      <c r="AJ404" s="134"/>
      <c r="AK404" s="208"/>
      <c r="AL404" s="290"/>
      <c r="AM404" s="88" t="str">
        <f t="shared" si="34"/>
        <v/>
      </c>
      <c r="AN404" s="123" t="str">
        <f t="shared" si="35"/>
        <v/>
      </c>
      <c r="AO404" s="123" t="str">
        <f t="shared" si="36"/>
        <v/>
      </c>
      <c r="AP404" s="123" t="str">
        <f t="shared" si="37"/>
        <v/>
      </c>
      <c r="AQ404" s="89" t="str">
        <f t="shared" si="38"/>
        <v/>
      </c>
      <c r="AR404" s="39"/>
      <c r="AS404" s="234"/>
      <c r="AT404" s="39"/>
    </row>
    <row r="405" spans="2:46" ht="13.5" customHeight="1" x14ac:dyDescent="0.15">
      <c r="B405" s="290"/>
      <c r="C405" s="29" t="s">
        <v>36</v>
      </c>
      <c r="D405" s="187"/>
      <c r="E405" s="58"/>
      <c r="F405" s="188"/>
      <c r="G405" s="188"/>
      <c r="H405" s="188"/>
      <c r="I405" s="64"/>
      <c r="J405" s="64"/>
      <c r="K405" s="189"/>
      <c r="L405" s="259"/>
      <c r="M405" s="259"/>
      <c r="N405" s="58"/>
      <c r="O405" s="30"/>
      <c r="P405" s="58"/>
      <c r="Q405" s="30"/>
      <c r="R405" s="134"/>
      <c r="S405" s="206"/>
      <c r="T405" s="290"/>
      <c r="U405" s="29" t="s">
        <v>36</v>
      </c>
      <c r="V405" s="187"/>
      <c r="W405" s="58"/>
      <c r="X405" s="188"/>
      <c r="Y405" s="188"/>
      <c r="Z405" s="188"/>
      <c r="AA405" s="64"/>
      <c r="AB405" s="64"/>
      <c r="AC405" s="189"/>
      <c r="AD405" s="259"/>
      <c r="AE405" s="259"/>
      <c r="AF405" s="58"/>
      <c r="AG405" s="30"/>
      <c r="AH405" s="58"/>
      <c r="AI405" s="30"/>
      <c r="AJ405" s="134"/>
      <c r="AK405" s="208"/>
      <c r="AL405" s="290"/>
      <c r="AM405" s="88" t="str">
        <f t="shared" si="34"/>
        <v/>
      </c>
      <c r="AN405" s="123" t="str">
        <f t="shared" si="35"/>
        <v/>
      </c>
      <c r="AO405" s="123" t="str">
        <f t="shared" si="36"/>
        <v/>
      </c>
      <c r="AP405" s="123" t="str">
        <f t="shared" si="37"/>
        <v/>
      </c>
      <c r="AQ405" s="89" t="str">
        <f t="shared" si="38"/>
        <v/>
      </c>
      <c r="AR405" s="39"/>
      <c r="AS405" s="234"/>
      <c r="AT405" s="39"/>
    </row>
    <row r="406" spans="2:46" ht="13.5" customHeight="1" x14ac:dyDescent="0.15">
      <c r="B406" s="290"/>
      <c r="C406" s="29" t="s">
        <v>38</v>
      </c>
      <c r="D406" s="187"/>
      <c r="E406" s="58"/>
      <c r="F406" s="188"/>
      <c r="G406" s="188"/>
      <c r="H406" s="188"/>
      <c r="I406" s="64"/>
      <c r="J406" s="64"/>
      <c r="K406" s="189"/>
      <c r="L406" s="259"/>
      <c r="M406" s="259"/>
      <c r="N406" s="58"/>
      <c r="O406" s="30"/>
      <c r="P406" s="58"/>
      <c r="Q406" s="30"/>
      <c r="R406" s="134"/>
      <c r="S406" s="206"/>
      <c r="T406" s="290"/>
      <c r="U406" s="29" t="s">
        <v>38</v>
      </c>
      <c r="V406" s="187"/>
      <c r="W406" s="58"/>
      <c r="X406" s="188"/>
      <c r="Y406" s="188"/>
      <c r="Z406" s="188"/>
      <c r="AA406" s="64"/>
      <c r="AB406" s="64"/>
      <c r="AC406" s="189"/>
      <c r="AD406" s="259"/>
      <c r="AE406" s="259"/>
      <c r="AF406" s="58"/>
      <c r="AG406" s="30"/>
      <c r="AH406" s="58"/>
      <c r="AI406" s="30"/>
      <c r="AJ406" s="134"/>
      <c r="AK406" s="208"/>
      <c r="AL406" s="290"/>
      <c r="AM406" s="88" t="str">
        <f t="shared" si="34"/>
        <v/>
      </c>
      <c r="AN406" s="123" t="str">
        <f t="shared" si="35"/>
        <v/>
      </c>
      <c r="AO406" s="123" t="str">
        <f t="shared" si="36"/>
        <v/>
      </c>
      <c r="AP406" s="123" t="str">
        <f t="shared" si="37"/>
        <v/>
      </c>
      <c r="AQ406" s="89" t="str">
        <f t="shared" si="38"/>
        <v/>
      </c>
      <c r="AR406" s="39"/>
      <c r="AS406" s="234"/>
      <c r="AT406" s="39"/>
    </row>
    <row r="407" spans="2:46" ht="13.5" customHeight="1" thickBot="1" x14ac:dyDescent="0.2">
      <c r="B407" s="291"/>
      <c r="C407" s="29"/>
      <c r="D407" s="187"/>
      <c r="E407" s="58"/>
      <c r="F407" s="190"/>
      <c r="G407" s="190"/>
      <c r="H407" s="190"/>
      <c r="I407" s="58"/>
      <c r="J407" s="58"/>
      <c r="K407" s="189"/>
      <c r="L407" s="259"/>
      <c r="M407" s="259"/>
      <c r="N407" s="58"/>
      <c r="O407" s="30"/>
      <c r="P407" s="58"/>
      <c r="Q407" s="30"/>
      <c r="R407" s="185"/>
      <c r="S407" s="206"/>
      <c r="T407" s="291"/>
      <c r="U407" s="29"/>
      <c r="V407" s="187"/>
      <c r="W407" s="58"/>
      <c r="X407" s="190"/>
      <c r="Y407" s="190"/>
      <c r="Z407" s="190"/>
      <c r="AA407" s="58"/>
      <c r="AB407" s="58"/>
      <c r="AC407" s="189"/>
      <c r="AD407" s="259"/>
      <c r="AE407" s="259"/>
      <c r="AF407" s="58"/>
      <c r="AG407" s="30"/>
      <c r="AH407" s="58"/>
      <c r="AI407" s="30"/>
      <c r="AJ407" s="185"/>
      <c r="AK407" s="208"/>
      <c r="AL407" s="291"/>
      <c r="AM407" s="124" t="str">
        <f t="shared" si="34"/>
        <v/>
      </c>
      <c r="AN407" s="125" t="str">
        <f t="shared" si="35"/>
        <v/>
      </c>
      <c r="AO407" s="125" t="str">
        <f t="shared" si="36"/>
        <v/>
      </c>
      <c r="AP407" s="125" t="str">
        <f t="shared" si="37"/>
        <v/>
      </c>
      <c r="AQ407" s="126" t="str">
        <f t="shared" si="38"/>
        <v/>
      </c>
      <c r="AR407" s="39"/>
      <c r="AS407" s="234"/>
      <c r="AT407" s="39"/>
    </row>
    <row r="408" spans="2:46" ht="13.5" customHeight="1" x14ac:dyDescent="0.15">
      <c r="B408" s="289" t="s">
        <v>147</v>
      </c>
      <c r="C408" s="27" t="s">
        <v>34</v>
      </c>
      <c r="D408" s="41"/>
      <c r="E408" s="57"/>
      <c r="F408" s="98"/>
      <c r="G408" s="98"/>
      <c r="H408" s="98"/>
      <c r="I408" s="62"/>
      <c r="J408" s="62"/>
      <c r="K408" s="63"/>
      <c r="L408" s="258"/>
      <c r="M408" s="258"/>
      <c r="N408" s="57"/>
      <c r="O408" s="28"/>
      <c r="P408" s="57"/>
      <c r="Q408" s="28"/>
      <c r="R408" s="133"/>
      <c r="S408" s="206"/>
      <c r="T408" s="289" t="s">
        <v>147</v>
      </c>
      <c r="U408" s="27" t="s">
        <v>34</v>
      </c>
      <c r="V408" s="41"/>
      <c r="W408" s="57"/>
      <c r="X408" s="98"/>
      <c r="Y408" s="98"/>
      <c r="Z408" s="98"/>
      <c r="AA408" s="62"/>
      <c r="AB408" s="62"/>
      <c r="AC408" s="63"/>
      <c r="AD408" s="258"/>
      <c r="AE408" s="258"/>
      <c r="AF408" s="57"/>
      <c r="AG408" s="28"/>
      <c r="AH408" s="57"/>
      <c r="AI408" s="28"/>
      <c r="AJ408" s="133"/>
      <c r="AK408" s="208"/>
      <c r="AL408" s="289" t="s">
        <v>147</v>
      </c>
      <c r="AM408" s="121" t="str">
        <f t="shared" si="34"/>
        <v/>
      </c>
      <c r="AN408" s="97" t="str">
        <f t="shared" si="35"/>
        <v/>
      </c>
      <c r="AO408" s="97" t="str">
        <f t="shared" si="36"/>
        <v/>
      </c>
      <c r="AP408" s="97" t="str">
        <f t="shared" si="37"/>
        <v/>
      </c>
      <c r="AQ408" s="122" t="str">
        <f t="shared" si="38"/>
        <v/>
      </c>
      <c r="AR408" s="39"/>
      <c r="AS408" s="234"/>
      <c r="AT408" s="39"/>
    </row>
    <row r="409" spans="2:46" ht="13.5" customHeight="1" x14ac:dyDescent="0.15">
      <c r="B409" s="290"/>
      <c r="C409" s="29" t="s">
        <v>35</v>
      </c>
      <c r="D409" s="187"/>
      <c r="E409" s="58"/>
      <c r="F409" s="188"/>
      <c r="G409" s="188"/>
      <c r="H409" s="188"/>
      <c r="I409" s="64"/>
      <c r="J409" s="64"/>
      <c r="K409" s="189"/>
      <c r="L409" s="259"/>
      <c r="M409" s="259"/>
      <c r="N409" s="58"/>
      <c r="O409" s="30"/>
      <c r="P409" s="58"/>
      <c r="Q409" s="30"/>
      <c r="R409" s="134"/>
      <c r="S409" s="206"/>
      <c r="T409" s="290"/>
      <c r="U409" s="29" t="s">
        <v>35</v>
      </c>
      <c r="V409" s="187"/>
      <c r="W409" s="58"/>
      <c r="X409" s="188"/>
      <c r="Y409" s="188"/>
      <c r="Z409" s="188"/>
      <c r="AA409" s="64"/>
      <c r="AB409" s="64"/>
      <c r="AC409" s="189"/>
      <c r="AD409" s="259"/>
      <c r="AE409" s="259"/>
      <c r="AF409" s="58"/>
      <c r="AG409" s="30"/>
      <c r="AH409" s="58"/>
      <c r="AI409" s="30"/>
      <c r="AJ409" s="134"/>
      <c r="AK409" s="208"/>
      <c r="AL409" s="290"/>
      <c r="AM409" s="88" t="str">
        <f t="shared" si="34"/>
        <v/>
      </c>
      <c r="AN409" s="123" t="str">
        <f t="shared" si="35"/>
        <v/>
      </c>
      <c r="AO409" s="123" t="str">
        <f t="shared" si="36"/>
        <v/>
      </c>
      <c r="AP409" s="123" t="str">
        <f t="shared" si="37"/>
        <v/>
      </c>
      <c r="AQ409" s="89" t="str">
        <f t="shared" si="38"/>
        <v/>
      </c>
      <c r="AR409" s="39"/>
      <c r="AS409" s="234"/>
      <c r="AT409" s="39"/>
    </row>
    <row r="410" spans="2:46" ht="13.5" customHeight="1" x14ac:dyDescent="0.15">
      <c r="B410" s="290"/>
      <c r="C410" s="29" t="s">
        <v>36</v>
      </c>
      <c r="D410" s="187"/>
      <c r="E410" s="58"/>
      <c r="F410" s="188"/>
      <c r="G410" s="188"/>
      <c r="H410" s="188"/>
      <c r="I410" s="64"/>
      <c r="J410" s="64"/>
      <c r="K410" s="189"/>
      <c r="L410" s="259"/>
      <c r="M410" s="259"/>
      <c r="N410" s="58"/>
      <c r="O410" s="30"/>
      <c r="P410" s="58"/>
      <c r="Q410" s="30"/>
      <c r="R410" s="134"/>
      <c r="S410" s="206"/>
      <c r="T410" s="290"/>
      <c r="U410" s="29" t="s">
        <v>36</v>
      </c>
      <c r="V410" s="187"/>
      <c r="W410" s="58"/>
      <c r="X410" s="188"/>
      <c r="Y410" s="188"/>
      <c r="Z410" s="188"/>
      <c r="AA410" s="64"/>
      <c r="AB410" s="64"/>
      <c r="AC410" s="189"/>
      <c r="AD410" s="259"/>
      <c r="AE410" s="259"/>
      <c r="AF410" s="58"/>
      <c r="AG410" s="30"/>
      <c r="AH410" s="58"/>
      <c r="AI410" s="30"/>
      <c r="AJ410" s="134"/>
      <c r="AK410" s="208"/>
      <c r="AL410" s="290"/>
      <c r="AM410" s="88" t="str">
        <f t="shared" si="34"/>
        <v/>
      </c>
      <c r="AN410" s="123" t="str">
        <f t="shared" si="35"/>
        <v/>
      </c>
      <c r="AO410" s="123" t="str">
        <f t="shared" si="36"/>
        <v/>
      </c>
      <c r="AP410" s="123" t="str">
        <f t="shared" si="37"/>
        <v/>
      </c>
      <c r="AQ410" s="89" t="str">
        <f t="shared" si="38"/>
        <v/>
      </c>
      <c r="AR410" s="39"/>
      <c r="AS410" s="234"/>
      <c r="AT410" s="39"/>
    </row>
    <row r="411" spans="2:46" ht="13.5" customHeight="1" x14ac:dyDescent="0.15">
      <c r="B411" s="290"/>
      <c r="C411" s="29" t="s">
        <v>38</v>
      </c>
      <c r="D411" s="187"/>
      <c r="E411" s="58"/>
      <c r="F411" s="188"/>
      <c r="G411" s="188"/>
      <c r="H411" s="188"/>
      <c r="I411" s="64"/>
      <c r="J411" s="64"/>
      <c r="K411" s="189"/>
      <c r="L411" s="259"/>
      <c r="M411" s="259"/>
      <c r="N411" s="58"/>
      <c r="O411" s="30"/>
      <c r="P411" s="58"/>
      <c r="Q411" s="30"/>
      <c r="R411" s="134"/>
      <c r="S411" s="206"/>
      <c r="T411" s="290"/>
      <c r="U411" s="29" t="s">
        <v>38</v>
      </c>
      <c r="V411" s="187"/>
      <c r="W411" s="58"/>
      <c r="X411" s="188"/>
      <c r="Y411" s="188"/>
      <c r="Z411" s="188"/>
      <c r="AA411" s="64"/>
      <c r="AB411" s="64"/>
      <c r="AC411" s="189"/>
      <c r="AD411" s="259"/>
      <c r="AE411" s="259"/>
      <c r="AF411" s="58"/>
      <c r="AG411" s="30"/>
      <c r="AH411" s="58"/>
      <c r="AI411" s="30"/>
      <c r="AJ411" s="134"/>
      <c r="AK411" s="208"/>
      <c r="AL411" s="290"/>
      <c r="AM411" s="88" t="str">
        <f t="shared" si="34"/>
        <v/>
      </c>
      <c r="AN411" s="123" t="str">
        <f t="shared" si="35"/>
        <v/>
      </c>
      <c r="AO411" s="123" t="str">
        <f t="shared" si="36"/>
        <v/>
      </c>
      <c r="AP411" s="123" t="str">
        <f t="shared" si="37"/>
        <v/>
      </c>
      <c r="AQ411" s="89" t="str">
        <f t="shared" si="38"/>
        <v/>
      </c>
      <c r="AR411" s="39"/>
      <c r="AS411" s="234"/>
      <c r="AT411" s="39"/>
    </row>
    <row r="412" spans="2:46" ht="13.5" customHeight="1" thickBot="1" x14ac:dyDescent="0.2">
      <c r="B412" s="291"/>
      <c r="C412" s="29"/>
      <c r="D412" s="187"/>
      <c r="E412" s="58"/>
      <c r="F412" s="190"/>
      <c r="G412" s="190"/>
      <c r="H412" s="190"/>
      <c r="I412" s="58"/>
      <c r="J412" s="58"/>
      <c r="K412" s="189"/>
      <c r="L412" s="259"/>
      <c r="M412" s="259"/>
      <c r="N412" s="58"/>
      <c r="O412" s="30"/>
      <c r="P412" s="58"/>
      <c r="Q412" s="30"/>
      <c r="R412" s="185"/>
      <c r="S412" s="206"/>
      <c r="T412" s="291"/>
      <c r="U412" s="29"/>
      <c r="V412" s="187"/>
      <c r="W412" s="58"/>
      <c r="X412" s="190"/>
      <c r="Y412" s="190"/>
      <c r="Z412" s="190"/>
      <c r="AA412" s="58"/>
      <c r="AB412" s="58"/>
      <c r="AC412" s="189"/>
      <c r="AD412" s="259"/>
      <c r="AE412" s="259"/>
      <c r="AF412" s="58"/>
      <c r="AG412" s="30"/>
      <c r="AH412" s="58"/>
      <c r="AI412" s="30"/>
      <c r="AJ412" s="185"/>
      <c r="AK412" s="208"/>
      <c r="AL412" s="291"/>
      <c r="AM412" s="124" t="str">
        <f t="shared" si="34"/>
        <v/>
      </c>
      <c r="AN412" s="125" t="str">
        <f t="shared" si="35"/>
        <v/>
      </c>
      <c r="AO412" s="125" t="str">
        <f t="shared" si="36"/>
        <v/>
      </c>
      <c r="AP412" s="125" t="str">
        <f t="shared" si="37"/>
        <v/>
      </c>
      <c r="AQ412" s="126" t="str">
        <f t="shared" si="38"/>
        <v/>
      </c>
      <c r="AR412" s="39"/>
      <c r="AS412" s="234"/>
      <c r="AT412" s="39"/>
    </row>
    <row r="413" spans="2:46" ht="13.5" customHeight="1" x14ac:dyDescent="0.15">
      <c r="B413" s="289" t="s">
        <v>148</v>
      </c>
      <c r="C413" s="27" t="s">
        <v>34</v>
      </c>
      <c r="D413" s="41"/>
      <c r="E413" s="57"/>
      <c r="F413" s="98"/>
      <c r="G413" s="98"/>
      <c r="H413" s="98"/>
      <c r="I413" s="62"/>
      <c r="J413" s="62"/>
      <c r="K413" s="63"/>
      <c r="L413" s="258"/>
      <c r="M413" s="258"/>
      <c r="N413" s="57"/>
      <c r="O413" s="28"/>
      <c r="P413" s="57"/>
      <c r="Q413" s="28"/>
      <c r="R413" s="133"/>
      <c r="S413" s="206"/>
      <c r="T413" s="289" t="s">
        <v>148</v>
      </c>
      <c r="U413" s="27" t="s">
        <v>34</v>
      </c>
      <c r="V413" s="41"/>
      <c r="W413" s="57"/>
      <c r="X413" s="98"/>
      <c r="Y413" s="98"/>
      <c r="Z413" s="98"/>
      <c r="AA413" s="62"/>
      <c r="AB413" s="62"/>
      <c r="AC413" s="63"/>
      <c r="AD413" s="258"/>
      <c r="AE413" s="258"/>
      <c r="AF413" s="57"/>
      <c r="AG413" s="28"/>
      <c r="AH413" s="57"/>
      <c r="AI413" s="28"/>
      <c r="AJ413" s="133"/>
      <c r="AK413" s="208"/>
      <c r="AL413" s="289" t="s">
        <v>148</v>
      </c>
      <c r="AM413" s="121" t="str">
        <f t="shared" si="34"/>
        <v/>
      </c>
      <c r="AN413" s="97" t="str">
        <f t="shared" si="35"/>
        <v/>
      </c>
      <c r="AO413" s="97" t="str">
        <f t="shared" si="36"/>
        <v/>
      </c>
      <c r="AP413" s="97" t="str">
        <f t="shared" si="37"/>
        <v/>
      </c>
      <c r="AQ413" s="122" t="str">
        <f t="shared" si="38"/>
        <v/>
      </c>
      <c r="AR413" s="39"/>
      <c r="AS413" s="234"/>
      <c r="AT413" s="39"/>
    </row>
    <row r="414" spans="2:46" ht="13.5" customHeight="1" x14ac:dyDescent="0.15">
      <c r="B414" s="290"/>
      <c r="C414" s="29" t="s">
        <v>35</v>
      </c>
      <c r="D414" s="187"/>
      <c r="E414" s="58"/>
      <c r="F414" s="188"/>
      <c r="G414" s="188"/>
      <c r="H414" s="188"/>
      <c r="I414" s="64"/>
      <c r="J414" s="64"/>
      <c r="K414" s="189"/>
      <c r="L414" s="259"/>
      <c r="M414" s="259"/>
      <c r="N414" s="58"/>
      <c r="O414" s="30"/>
      <c r="P414" s="58"/>
      <c r="Q414" s="30"/>
      <c r="R414" s="134"/>
      <c r="S414" s="206"/>
      <c r="T414" s="290"/>
      <c r="U414" s="29" t="s">
        <v>35</v>
      </c>
      <c r="V414" s="187"/>
      <c r="W414" s="58"/>
      <c r="X414" s="188"/>
      <c r="Y414" s="188"/>
      <c r="Z414" s="188"/>
      <c r="AA414" s="64"/>
      <c r="AB414" s="64"/>
      <c r="AC414" s="189"/>
      <c r="AD414" s="259"/>
      <c r="AE414" s="259"/>
      <c r="AF414" s="58"/>
      <c r="AG414" s="30"/>
      <c r="AH414" s="58"/>
      <c r="AI414" s="30"/>
      <c r="AJ414" s="134"/>
      <c r="AK414" s="208"/>
      <c r="AL414" s="290"/>
      <c r="AM414" s="88" t="str">
        <f t="shared" si="34"/>
        <v/>
      </c>
      <c r="AN414" s="123" t="str">
        <f t="shared" si="35"/>
        <v/>
      </c>
      <c r="AO414" s="123" t="str">
        <f t="shared" si="36"/>
        <v/>
      </c>
      <c r="AP414" s="123" t="str">
        <f t="shared" si="37"/>
        <v/>
      </c>
      <c r="AQ414" s="89" t="str">
        <f t="shared" si="38"/>
        <v/>
      </c>
      <c r="AR414" s="39"/>
      <c r="AS414" s="234"/>
      <c r="AT414" s="39"/>
    </row>
    <row r="415" spans="2:46" ht="13.5" customHeight="1" x14ac:dyDescent="0.15">
      <c r="B415" s="290"/>
      <c r="C415" s="29" t="s">
        <v>36</v>
      </c>
      <c r="D415" s="187"/>
      <c r="E415" s="58"/>
      <c r="F415" s="188"/>
      <c r="G415" s="188"/>
      <c r="H415" s="188"/>
      <c r="I415" s="64"/>
      <c r="J415" s="64"/>
      <c r="K415" s="189"/>
      <c r="L415" s="259"/>
      <c r="M415" s="259"/>
      <c r="N415" s="58"/>
      <c r="O415" s="30"/>
      <c r="P415" s="58"/>
      <c r="Q415" s="30"/>
      <c r="R415" s="134"/>
      <c r="S415" s="206"/>
      <c r="T415" s="290"/>
      <c r="U415" s="29" t="s">
        <v>36</v>
      </c>
      <c r="V415" s="187"/>
      <c r="W415" s="58"/>
      <c r="X415" s="188"/>
      <c r="Y415" s="188"/>
      <c r="Z415" s="188"/>
      <c r="AA415" s="64"/>
      <c r="AB415" s="64"/>
      <c r="AC415" s="189"/>
      <c r="AD415" s="259"/>
      <c r="AE415" s="259"/>
      <c r="AF415" s="58"/>
      <c r="AG415" s="30"/>
      <c r="AH415" s="58"/>
      <c r="AI415" s="30"/>
      <c r="AJ415" s="134"/>
      <c r="AK415" s="208"/>
      <c r="AL415" s="290"/>
      <c r="AM415" s="88" t="str">
        <f t="shared" si="34"/>
        <v/>
      </c>
      <c r="AN415" s="123" t="str">
        <f t="shared" si="35"/>
        <v/>
      </c>
      <c r="AO415" s="123" t="str">
        <f t="shared" si="36"/>
        <v/>
      </c>
      <c r="AP415" s="123" t="str">
        <f t="shared" si="37"/>
        <v/>
      </c>
      <c r="AQ415" s="89" t="str">
        <f t="shared" si="38"/>
        <v/>
      </c>
      <c r="AR415" s="39"/>
      <c r="AS415" s="234"/>
      <c r="AT415" s="39"/>
    </row>
    <row r="416" spans="2:46" ht="13.5" customHeight="1" x14ac:dyDescent="0.15">
      <c r="B416" s="290"/>
      <c r="C416" s="29" t="s">
        <v>38</v>
      </c>
      <c r="D416" s="187"/>
      <c r="E416" s="58"/>
      <c r="F416" s="188"/>
      <c r="G416" s="188"/>
      <c r="H416" s="188"/>
      <c r="I416" s="64"/>
      <c r="J416" s="64"/>
      <c r="K416" s="189"/>
      <c r="L416" s="259"/>
      <c r="M416" s="259"/>
      <c r="N416" s="58"/>
      <c r="O416" s="30"/>
      <c r="P416" s="58"/>
      <c r="Q416" s="30"/>
      <c r="R416" s="134"/>
      <c r="S416" s="206"/>
      <c r="T416" s="290"/>
      <c r="U416" s="29" t="s">
        <v>38</v>
      </c>
      <c r="V416" s="187"/>
      <c r="W416" s="58"/>
      <c r="X416" s="188"/>
      <c r="Y416" s="188"/>
      <c r="Z416" s="188"/>
      <c r="AA416" s="64"/>
      <c r="AB416" s="64"/>
      <c r="AC416" s="189"/>
      <c r="AD416" s="259"/>
      <c r="AE416" s="259"/>
      <c r="AF416" s="58"/>
      <c r="AG416" s="30"/>
      <c r="AH416" s="58"/>
      <c r="AI416" s="30"/>
      <c r="AJ416" s="134"/>
      <c r="AK416" s="208"/>
      <c r="AL416" s="290"/>
      <c r="AM416" s="88" t="str">
        <f t="shared" si="34"/>
        <v/>
      </c>
      <c r="AN416" s="123" t="str">
        <f t="shared" si="35"/>
        <v/>
      </c>
      <c r="AO416" s="123" t="str">
        <f t="shared" si="36"/>
        <v/>
      </c>
      <c r="AP416" s="123" t="str">
        <f t="shared" si="37"/>
        <v/>
      </c>
      <c r="AQ416" s="89" t="str">
        <f t="shared" si="38"/>
        <v/>
      </c>
      <c r="AR416" s="39"/>
      <c r="AS416" s="234"/>
      <c r="AT416" s="39"/>
    </row>
    <row r="417" spans="2:46" ht="13.5" customHeight="1" thickBot="1" x14ac:dyDescent="0.2">
      <c r="B417" s="291"/>
      <c r="C417" s="29"/>
      <c r="D417" s="187"/>
      <c r="E417" s="58"/>
      <c r="F417" s="190"/>
      <c r="G417" s="190"/>
      <c r="H417" s="190"/>
      <c r="I417" s="58"/>
      <c r="J417" s="58"/>
      <c r="K417" s="189"/>
      <c r="L417" s="259"/>
      <c r="M417" s="259"/>
      <c r="N417" s="58"/>
      <c r="O417" s="30"/>
      <c r="P417" s="58"/>
      <c r="Q417" s="30"/>
      <c r="R417" s="185"/>
      <c r="S417" s="206"/>
      <c r="T417" s="291"/>
      <c r="U417" s="29"/>
      <c r="V417" s="187"/>
      <c r="W417" s="58"/>
      <c r="X417" s="190"/>
      <c r="Y417" s="190"/>
      <c r="Z417" s="190"/>
      <c r="AA417" s="58"/>
      <c r="AB417" s="58"/>
      <c r="AC417" s="189"/>
      <c r="AD417" s="259"/>
      <c r="AE417" s="259"/>
      <c r="AF417" s="58"/>
      <c r="AG417" s="30"/>
      <c r="AH417" s="58"/>
      <c r="AI417" s="30"/>
      <c r="AJ417" s="185"/>
      <c r="AK417" s="208"/>
      <c r="AL417" s="291"/>
      <c r="AM417" s="124" t="str">
        <f t="shared" ref="AM417:AM480" si="39">IF(OR(X417="",F417=""),"",X417-F417)</f>
        <v/>
      </c>
      <c r="AN417" s="125" t="str">
        <f t="shared" ref="AN417:AN480" si="40">IF(OR(Y417="",G417=""),"",Y417-G417)</f>
        <v/>
      </c>
      <c r="AO417" s="125" t="str">
        <f t="shared" ref="AO417:AO480" si="41">IF(OR(Z417="",H417=""),"",Z417-H417)</f>
        <v/>
      </c>
      <c r="AP417" s="125" t="str">
        <f t="shared" ref="AP417:AP480" si="42">IF(OR(AA417="",I417=""),"",AA417-I417)</f>
        <v/>
      </c>
      <c r="AQ417" s="126" t="str">
        <f t="shared" ref="AQ417:AQ480" si="43">IF(OR(AB417="",J417=""),"",AB417-J417)</f>
        <v/>
      </c>
      <c r="AR417" s="39"/>
      <c r="AS417" s="234"/>
      <c r="AT417" s="39"/>
    </row>
    <row r="418" spans="2:46" ht="13.5" customHeight="1" x14ac:dyDescent="0.15">
      <c r="B418" s="289" t="s">
        <v>149</v>
      </c>
      <c r="C418" s="27" t="s">
        <v>34</v>
      </c>
      <c r="D418" s="41"/>
      <c r="E418" s="57"/>
      <c r="F418" s="98"/>
      <c r="G418" s="98"/>
      <c r="H418" s="98"/>
      <c r="I418" s="62"/>
      <c r="J418" s="62"/>
      <c r="K418" s="63"/>
      <c r="L418" s="258"/>
      <c r="M418" s="258"/>
      <c r="N418" s="57"/>
      <c r="O418" s="28"/>
      <c r="P418" s="57"/>
      <c r="Q418" s="28"/>
      <c r="R418" s="133"/>
      <c r="S418" s="206"/>
      <c r="T418" s="289" t="s">
        <v>149</v>
      </c>
      <c r="U418" s="27" t="s">
        <v>34</v>
      </c>
      <c r="V418" s="41"/>
      <c r="W418" s="57"/>
      <c r="X418" s="98"/>
      <c r="Y418" s="98"/>
      <c r="Z418" s="98"/>
      <c r="AA418" s="62"/>
      <c r="AB418" s="62"/>
      <c r="AC418" s="63"/>
      <c r="AD418" s="258"/>
      <c r="AE418" s="258"/>
      <c r="AF418" s="57"/>
      <c r="AG418" s="28"/>
      <c r="AH418" s="57"/>
      <c r="AI418" s="28"/>
      <c r="AJ418" s="133"/>
      <c r="AK418" s="208"/>
      <c r="AL418" s="289" t="s">
        <v>149</v>
      </c>
      <c r="AM418" s="121" t="str">
        <f t="shared" si="39"/>
        <v/>
      </c>
      <c r="AN418" s="97" t="str">
        <f t="shared" si="40"/>
        <v/>
      </c>
      <c r="AO418" s="97" t="str">
        <f t="shared" si="41"/>
        <v/>
      </c>
      <c r="AP418" s="97" t="str">
        <f t="shared" si="42"/>
        <v/>
      </c>
      <c r="AQ418" s="122" t="str">
        <f t="shared" si="43"/>
        <v/>
      </c>
      <c r="AR418" s="39"/>
      <c r="AS418" s="234"/>
      <c r="AT418" s="39"/>
    </row>
    <row r="419" spans="2:46" ht="13.5" customHeight="1" x14ac:dyDescent="0.15">
      <c r="B419" s="290"/>
      <c r="C419" s="29" t="s">
        <v>35</v>
      </c>
      <c r="D419" s="187"/>
      <c r="E419" s="58"/>
      <c r="F419" s="188"/>
      <c r="G419" s="188"/>
      <c r="H419" s="188"/>
      <c r="I419" s="64"/>
      <c r="J419" s="64"/>
      <c r="K419" s="189"/>
      <c r="L419" s="259"/>
      <c r="M419" s="259"/>
      <c r="N419" s="58"/>
      <c r="O419" s="30"/>
      <c r="P419" s="58"/>
      <c r="Q419" s="30"/>
      <c r="R419" s="134"/>
      <c r="S419" s="206"/>
      <c r="T419" s="290"/>
      <c r="U419" s="29" t="s">
        <v>35</v>
      </c>
      <c r="V419" s="187"/>
      <c r="W419" s="58"/>
      <c r="X419" s="188"/>
      <c r="Y419" s="188"/>
      <c r="Z419" s="188"/>
      <c r="AA419" s="64"/>
      <c r="AB419" s="64"/>
      <c r="AC419" s="189"/>
      <c r="AD419" s="259"/>
      <c r="AE419" s="259"/>
      <c r="AF419" s="58"/>
      <c r="AG419" s="30"/>
      <c r="AH419" s="58"/>
      <c r="AI419" s="30"/>
      <c r="AJ419" s="134"/>
      <c r="AK419" s="208"/>
      <c r="AL419" s="290"/>
      <c r="AM419" s="88" t="str">
        <f t="shared" si="39"/>
        <v/>
      </c>
      <c r="AN419" s="123" t="str">
        <f t="shared" si="40"/>
        <v/>
      </c>
      <c r="AO419" s="123" t="str">
        <f t="shared" si="41"/>
        <v/>
      </c>
      <c r="AP419" s="123" t="str">
        <f t="shared" si="42"/>
        <v/>
      </c>
      <c r="AQ419" s="89" t="str">
        <f t="shared" si="43"/>
        <v/>
      </c>
      <c r="AR419" s="39"/>
      <c r="AS419" s="234"/>
      <c r="AT419" s="39"/>
    </row>
    <row r="420" spans="2:46" ht="13.5" customHeight="1" x14ac:dyDescent="0.15">
      <c r="B420" s="290"/>
      <c r="C420" s="29" t="s">
        <v>36</v>
      </c>
      <c r="D420" s="187"/>
      <c r="E420" s="58"/>
      <c r="F420" s="188"/>
      <c r="G420" s="188"/>
      <c r="H420" s="188"/>
      <c r="I420" s="64"/>
      <c r="J420" s="64"/>
      <c r="K420" s="189"/>
      <c r="L420" s="259"/>
      <c r="M420" s="259"/>
      <c r="N420" s="58"/>
      <c r="O420" s="30"/>
      <c r="P420" s="58"/>
      <c r="Q420" s="30"/>
      <c r="R420" s="134"/>
      <c r="S420" s="206"/>
      <c r="T420" s="290"/>
      <c r="U420" s="29" t="s">
        <v>36</v>
      </c>
      <c r="V420" s="187"/>
      <c r="W420" s="58"/>
      <c r="X420" s="188"/>
      <c r="Y420" s="188"/>
      <c r="Z420" s="188"/>
      <c r="AA420" s="64"/>
      <c r="AB420" s="64"/>
      <c r="AC420" s="189"/>
      <c r="AD420" s="259"/>
      <c r="AE420" s="259"/>
      <c r="AF420" s="58"/>
      <c r="AG420" s="30"/>
      <c r="AH420" s="58"/>
      <c r="AI420" s="30"/>
      <c r="AJ420" s="134"/>
      <c r="AK420" s="208"/>
      <c r="AL420" s="290"/>
      <c r="AM420" s="88" t="str">
        <f t="shared" si="39"/>
        <v/>
      </c>
      <c r="AN420" s="123" t="str">
        <f t="shared" si="40"/>
        <v/>
      </c>
      <c r="AO420" s="123" t="str">
        <f t="shared" si="41"/>
        <v/>
      </c>
      <c r="AP420" s="123" t="str">
        <f t="shared" si="42"/>
        <v/>
      </c>
      <c r="AQ420" s="89" t="str">
        <f t="shared" si="43"/>
        <v/>
      </c>
      <c r="AR420" s="39"/>
      <c r="AS420" s="234"/>
      <c r="AT420" s="39"/>
    </row>
    <row r="421" spans="2:46" ht="13.5" customHeight="1" x14ac:dyDescent="0.15">
      <c r="B421" s="290"/>
      <c r="C421" s="29" t="s">
        <v>38</v>
      </c>
      <c r="D421" s="187"/>
      <c r="E421" s="58"/>
      <c r="F421" s="188"/>
      <c r="G421" s="188"/>
      <c r="H421" s="188"/>
      <c r="I421" s="64"/>
      <c r="J421" s="64"/>
      <c r="K421" s="189"/>
      <c r="L421" s="259"/>
      <c r="M421" s="259"/>
      <c r="N421" s="58"/>
      <c r="O421" s="30"/>
      <c r="P421" s="58"/>
      <c r="Q421" s="30"/>
      <c r="R421" s="134"/>
      <c r="S421" s="206"/>
      <c r="T421" s="290"/>
      <c r="U421" s="29" t="s">
        <v>38</v>
      </c>
      <c r="V421" s="187"/>
      <c r="W421" s="58"/>
      <c r="X421" s="188"/>
      <c r="Y421" s="188"/>
      <c r="Z421" s="188"/>
      <c r="AA421" s="64"/>
      <c r="AB421" s="64"/>
      <c r="AC421" s="189"/>
      <c r="AD421" s="259"/>
      <c r="AE421" s="259"/>
      <c r="AF421" s="58"/>
      <c r="AG421" s="30"/>
      <c r="AH421" s="58"/>
      <c r="AI421" s="30"/>
      <c r="AJ421" s="134"/>
      <c r="AK421" s="208"/>
      <c r="AL421" s="290"/>
      <c r="AM421" s="88" t="str">
        <f t="shared" si="39"/>
        <v/>
      </c>
      <c r="AN421" s="123" t="str">
        <f t="shared" si="40"/>
        <v/>
      </c>
      <c r="AO421" s="123" t="str">
        <f t="shared" si="41"/>
        <v/>
      </c>
      <c r="AP421" s="123" t="str">
        <f t="shared" si="42"/>
        <v/>
      </c>
      <c r="AQ421" s="89" t="str">
        <f t="shared" si="43"/>
        <v/>
      </c>
      <c r="AR421" s="39"/>
      <c r="AS421" s="234"/>
      <c r="AT421" s="39"/>
    </row>
    <row r="422" spans="2:46" ht="13.5" customHeight="1" thickBot="1" x14ac:dyDescent="0.2">
      <c r="B422" s="291"/>
      <c r="C422" s="29"/>
      <c r="D422" s="187"/>
      <c r="E422" s="58"/>
      <c r="F422" s="190"/>
      <c r="G422" s="190"/>
      <c r="H422" s="190"/>
      <c r="I422" s="58"/>
      <c r="J422" s="58"/>
      <c r="K422" s="189"/>
      <c r="L422" s="259"/>
      <c r="M422" s="259"/>
      <c r="N422" s="58"/>
      <c r="O422" s="30"/>
      <c r="P422" s="58"/>
      <c r="Q422" s="30"/>
      <c r="R422" s="185"/>
      <c r="S422" s="206"/>
      <c r="T422" s="291"/>
      <c r="U422" s="29"/>
      <c r="V422" s="187"/>
      <c r="W422" s="58"/>
      <c r="X422" s="190"/>
      <c r="Y422" s="190"/>
      <c r="Z422" s="190"/>
      <c r="AA422" s="58"/>
      <c r="AB422" s="58"/>
      <c r="AC422" s="189"/>
      <c r="AD422" s="259"/>
      <c r="AE422" s="259"/>
      <c r="AF422" s="58"/>
      <c r="AG422" s="30"/>
      <c r="AH422" s="58"/>
      <c r="AI422" s="30"/>
      <c r="AJ422" s="185"/>
      <c r="AK422" s="208"/>
      <c r="AL422" s="291"/>
      <c r="AM422" s="124" t="str">
        <f t="shared" si="39"/>
        <v/>
      </c>
      <c r="AN422" s="125" t="str">
        <f t="shared" si="40"/>
        <v/>
      </c>
      <c r="AO422" s="125" t="str">
        <f t="shared" si="41"/>
        <v/>
      </c>
      <c r="AP422" s="125" t="str">
        <f t="shared" si="42"/>
        <v/>
      </c>
      <c r="AQ422" s="126" t="str">
        <f t="shared" si="43"/>
        <v/>
      </c>
      <c r="AR422" s="39"/>
      <c r="AS422" s="234"/>
      <c r="AT422" s="39"/>
    </row>
    <row r="423" spans="2:46" ht="13.5" customHeight="1" x14ac:dyDescent="0.15">
      <c r="B423" s="289" t="s">
        <v>150</v>
      </c>
      <c r="C423" s="27" t="s">
        <v>34</v>
      </c>
      <c r="D423" s="41"/>
      <c r="E423" s="57"/>
      <c r="F423" s="98"/>
      <c r="G423" s="98"/>
      <c r="H423" s="98"/>
      <c r="I423" s="62"/>
      <c r="J423" s="62"/>
      <c r="K423" s="63"/>
      <c r="L423" s="258"/>
      <c r="M423" s="258"/>
      <c r="N423" s="57"/>
      <c r="O423" s="28"/>
      <c r="P423" s="57"/>
      <c r="Q423" s="28"/>
      <c r="R423" s="133"/>
      <c r="S423" s="206"/>
      <c r="T423" s="289" t="s">
        <v>150</v>
      </c>
      <c r="U423" s="27" t="s">
        <v>34</v>
      </c>
      <c r="V423" s="41"/>
      <c r="W423" s="57"/>
      <c r="X423" s="98"/>
      <c r="Y423" s="98"/>
      <c r="Z423" s="98"/>
      <c r="AA423" s="62"/>
      <c r="AB423" s="62"/>
      <c r="AC423" s="63"/>
      <c r="AD423" s="258"/>
      <c r="AE423" s="258"/>
      <c r="AF423" s="57"/>
      <c r="AG423" s="28"/>
      <c r="AH423" s="57"/>
      <c r="AI423" s="28"/>
      <c r="AJ423" s="133"/>
      <c r="AK423" s="208"/>
      <c r="AL423" s="289" t="s">
        <v>150</v>
      </c>
      <c r="AM423" s="121" t="str">
        <f t="shared" si="39"/>
        <v/>
      </c>
      <c r="AN423" s="97" t="str">
        <f t="shared" si="40"/>
        <v/>
      </c>
      <c r="AO423" s="97" t="str">
        <f t="shared" si="41"/>
        <v/>
      </c>
      <c r="AP423" s="97" t="str">
        <f t="shared" si="42"/>
        <v/>
      </c>
      <c r="AQ423" s="122" t="str">
        <f t="shared" si="43"/>
        <v/>
      </c>
      <c r="AR423" s="39"/>
      <c r="AS423" s="234"/>
      <c r="AT423" s="39"/>
    </row>
    <row r="424" spans="2:46" ht="13.5" customHeight="1" x14ac:dyDescent="0.15">
      <c r="B424" s="290"/>
      <c r="C424" s="29" t="s">
        <v>35</v>
      </c>
      <c r="D424" s="187"/>
      <c r="E424" s="58"/>
      <c r="F424" s="188"/>
      <c r="G424" s="188"/>
      <c r="H424" s="188"/>
      <c r="I424" s="64"/>
      <c r="J424" s="64"/>
      <c r="K424" s="189"/>
      <c r="L424" s="259"/>
      <c r="M424" s="259"/>
      <c r="N424" s="58"/>
      <c r="O424" s="30"/>
      <c r="P424" s="58"/>
      <c r="Q424" s="30"/>
      <c r="R424" s="134"/>
      <c r="S424" s="206"/>
      <c r="T424" s="290"/>
      <c r="U424" s="29" t="s">
        <v>35</v>
      </c>
      <c r="V424" s="187"/>
      <c r="W424" s="58"/>
      <c r="X424" s="188"/>
      <c r="Y424" s="188"/>
      <c r="Z424" s="188"/>
      <c r="AA424" s="64"/>
      <c r="AB424" s="64"/>
      <c r="AC424" s="189"/>
      <c r="AD424" s="259"/>
      <c r="AE424" s="259"/>
      <c r="AF424" s="58"/>
      <c r="AG424" s="30"/>
      <c r="AH424" s="58"/>
      <c r="AI424" s="30"/>
      <c r="AJ424" s="134"/>
      <c r="AK424" s="208"/>
      <c r="AL424" s="290"/>
      <c r="AM424" s="88" t="str">
        <f t="shared" si="39"/>
        <v/>
      </c>
      <c r="AN424" s="123" t="str">
        <f t="shared" si="40"/>
        <v/>
      </c>
      <c r="AO424" s="123" t="str">
        <f t="shared" si="41"/>
        <v/>
      </c>
      <c r="AP424" s="123" t="str">
        <f t="shared" si="42"/>
        <v/>
      </c>
      <c r="AQ424" s="89" t="str">
        <f t="shared" si="43"/>
        <v/>
      </c>
      <c r="AR424" s="39"/>
      <c r="AS424" s="234"/>
      <c r="AT424" s="39"/>
    </row>
    <row r="425" spans="2:46" ht="13.5" customHeight="1" x14ac:dyDescent="0.15">
      <c r="B425" s="290"/>
      <c r="C425" s="29" t="s">
        <v>36</v>
      </c>
      <c r="D425" s="187"/>
      <c r="E425" s="58"/>
      <c r="F425" s="188"/>
      <c r="G425" s="188"/>
      <c r="H425" s="188"/>
      <c r="I425" s="64"/>
      <c r="J425" s="64"/>
      <c r="K425" s="189"/>
      <c r="L425" s="259"/>
      <c r="M425" s="259"/>
      <c r="N425" s="58"/>
      <c r="O425" s="30"/>
      <c r="P425" s="58"/>
      <c r="Q425" s="30"/>
      <c r="R425" s="134"/>
      <c r="S425" s="206"/>
      <c r="T425" s="290"/>
      <c r="U425" s="29" t="s">
        <v>36</v>
      </c>
      <c r="V425" s="187"/>
      <c r="W425" s="58"/>
      <c r="X425" s="188"/>
      <c r="Y425" s="188"/>
      <c r="Z425" s="188"/>
      <c r="AA425" s="64"/>
      <c r="AB425" s="64"/>
      <c r="AC425" s="189"/>
      <c r="AD425" s="259"/>
      <c r="AE425" s="259"/>
      <c r="AF425" s="58"/>
      <c r="AG425" s="30"/>
      <c r="AH425" s="58"/>
      <c r="AI425" s="30"/>
      <c r="AJ425" s="134"/>
      <c r="AK425" s="208"/>
      <c r="AL425" s="290"/>
      <c r="AM425" s="88" t="str">
        <f t="shared" si="39"/>
        <v/>
      </c>
      <c r="AN425" s="123" t="str">
        <f t="shared" si="40"/>
        <v/>
      </c>
      <c r="AO425" s="123" t="str">
        <f t="shared" si="41"/>
        <v/>
      </c>
      <c r="AP425" s="123" t="str">
        <f t="shared" si="42"/>
        <v/>
      </c>
      <c r="AQ425" s="89" t="str">
        <f t="shared" si="43"/>
        <v/>
      </c>
      <c r="AR425" s="39"/>
      <c r="AS425" s="234"/>
      <c r="AT425" s="39"/>
    </row>
    <row r="426" spans="2:46" ht="13.5" customHeight="1" x14ac:dyDescent="0.15">
      <c r="B426" s="290"/>
      <c r="C426" s="29" t="s">
        <v>38</v>
      </c>
      <c r="D426" s="187"/>
      <c r="E426" s="58"/>
      <c r="F426" s="188"/>
      <c r="G426" s="188"/>
      <c r="H426" s="188"/>
      <c r="I426" s="64"/>
      <c r="J426" s="64"/>
      <c r="K426" s="189"/>
      <c r="L426" s="259"/>
      <c r="M426" s="259"/>
      <c r="N426" s="58"/>
      <c r="O426" s="30"/>
      <c r="P426" s="58"/>
      <c r="Q426" s="30"/>
      <c r="R426" s="134"/>
      <c r="S426" s="206"/>
      <c r="T426" s="290"/>
      <c r="U426" s="29" t="s">
        <v>38</v>
      </c>
      <c r="V426" s="187"/>
      <c r="W426" s="58"/>
      <c r="X426" s="188"/>
      <c r="Y426" s="188"/>
      <c r="Z426" s="188"/>
      <c r="AA426" s="64"/>
      <c r="AB426" s="64"/>
      <c r="AC426" s="189"/>
      <c r="AD426" s="259"/>
      <c r="AE426" s="259"/>
      <c r="AF426" s="58"/>
      <c r="AG426" s="30"/>
      <c r="AH426" s="58"/>
      <c r="AI426" s="30"/>
      <c r="AJ426" s="134"/>
      <c r="AK426" s="208"/>
      <c r="AL426" s="290"/>
      <c r="AM426" s="88" t="str">
        <f t="shared" si="39"/>
        <v/>
      </c>
      <c r="AN426" s="123" t="str">
        <f t="shared" si="40"/>
        <v/>
      </c>
      <c r="AO426" s="123" t="str">
        <f t="shared" si="41"/>
        <v/>
      </c>
      <c r="AP426" s="123" t="str">
        <f t="shared" si="42"/>
        <v/>
      </c>
      <c r="AQ426" s="89" t="str">
        <f t="shared" si="43"/>
        <v/>
      </c>
      <c r="AR426" s="39"/>
      <c r="AS426" s="234"/>
      <c r="AT426" s="39"/>
    </row>
    <row r="427" spans="2:46" ht="13.5" customHeight="1" thickBot="1" x14ac:dyDescent="0.2">
      <c r="B427" s="291"/>
      <c r="C427" s="29"/>
      <c r="D427" s="187"/>
      <c r="E427" s="58"/>
      <c r="F427" s="190"/>
      <c r="G427" s="190"/>
      <c r="H427" s="190"/>
      <c r="I427" s="58"/>
      <c r="J427" s="58"/>
      <c r="K427" s="189"/>
      <c r="L427" s="259"/>
      <c r="M427" s="259"/>
      <c r="N427" s="58"/>
      <c r="O427" s="30"/>
      <c r="P427" s="58"/>
      <c r="Q427" s="30"/>
      <c r="R427" s="185"/>
      <c r="S427" s="206"/>
      <c r="T427" s="291"/>
      <c r="U427" s="29"/>
      <c r="V427" s="187"/>
      <c r="W427" s="58"/>
      <c r="X427" s="190"/>
      <c r="Y427" s="190"/>
      <c r="Z427" s="190"/>
      <c r="AA427" s="58"/>
      <c r="AB427" s="58"/>
      <c r="AC427" s="189"/>
      <c r="AD427" s="259"/>
      <c r="AE427" s="259"/>
      <c r="AF427" s="58"/>
      <c r="AG427" s="30"/>
      <c r="AH427" s="58"/>
      <c r="AI427" s="30"/>
      <c r="AJ427" s="185"/>
      <c r="AK427" s="208"/>
      <c r="AL427" s="291"/>
      <c r="AM427" s="124" t="str">
        <f t="shared" si="39"/>
        <v/>
      </c>
      <c r="AN427" s="125" t="str">
        <f t="shared" si="40"/>
        <v/>
      </c>
      <c r="AO427" s="125" t="str">
        <f t="shared" si="41"/>
        <v/>
      </c>
      <c r="AP427" s="125" t="str">
        <f t="shared" si="42"/>
        <v/>
      </c>
      <c r="AQ427" s="126" t="str">
        <f t="shared" si="43"/>
        <v/>
      </c>
      <c r="AR427" s="39"/>
      <c r="AS427" s="234"/>
      <c r="AT427" s="39"/>
    </row>
    <row r="428" spans="2:46" ht="13.5" customHeight="1" x14ac:dyDescent="0.15">
      <c r="B428" s="289" t="s">
        <v>151</v>
      </c>
      <c r="C428" s="27" t="s">
        <v>34</v>
      </c>
      <c r="D428" s="41"/>
      <c r="E428" s="57"/>
      <c r="F428" s="98"/>
      <c r="G428" s="98"/>
      <c r="H428" s="98"/>
      <c r="I428" s="62"/>
      <c r="J428" s="62"/>
      <c r="K428" s="63"/>
      <c r="L428" s="258"/>
      <c r="M428" s="258"/>
      <c r="N428" s="57"/>
      <c r="O428" s="28"/>
      <c r="P428" s="57"/>
      <c r="Q428" s="28"/>
      <c r="R428" s="133"/>
      <c r="S428" s="206"/>
      <c r="T428" s="289" t="s">
        <v>151</v>
      </c>
      <c r="U428" s="27" t="s">
        <v>34</v>
      </c>
      <c r="V428" s="41"/>
      <c r="W428" s="57"/>
      <c r="X428" s="98"/>
      <c r="Y428" s="98"/>
      <c r="Z428" s="98"/>
      <c r="AA428" s="62"/>
      <c r="AB428" s="62"/>
      <c r="AC428" s="63"/>
      <c r="AD428" s="258"/>
      <c r="AE428" s="258"/>
      <c r="AF428" s="57"/>
      <c r="AG428" s="28"/>
      <c r="AH428" s="57"/>
      <c r="AI428" s="28"/>
      <c r="AJ428" s="133"/>
      <c r="AK428" s="208"/>
      <c r="AL428" s="289" t="s">
        <v>151</v>
      </c>
      <c r="AM428" s="121" t="str">
        <f t="shared" si="39"/>
        <v/>
      </c>
      <c r="AN428" s="97" t="str">
        <f t="shared" si="40"/>
        <v/>
      </c>
      <c r="AO428" s="97" t="str">
        <f t="shared" si="41"/>
        <v/>
      </c>
      <c r="AP428" s="97" t="str">
        <f t="shared" si="42"/>
        <v/>
      </c>
      <c r="AQ428" s="122" t="str">
        <f t="shared" si="43"/>
        <v/>
      </c>
      <c r="AR428" s="39"/>
      <c r="AS428" s="234"/>
      <c r="AT428" s="39"/>
    </row>
    <row r="429" spans="2:46" ht="13.5" customHeight="1" x14ac:dyDescent="0.15">
      <c r="B429" s="290"/>
      <c r="C429" s="29" t="s">
        <v>35</v>
      </c>
      <c r="D429" s="187"/>
      <c r="E429" s="58"/>
      <c r="F429" s="188"/>
      <c r="G429" s="188"/>
      <c r="H429" s="188"/>
      <c r="I429" s="64"/>
      <c r="J429" s="64"/>
      <c r="K429" s="189"/>
      <c r="L429" s="259"/>
      <c r="M429" s="259"/>
      <c r="N429" s="58"/>
      <c r="O429" s="30"/>
      <c r="P429" s="58"/>
      <c r="Q429" s="30"/>
      <c r="R429" s="134"/>
      <c r="S429" s="206"/>
      <c r="T429" s="290"/>
      <c r="U429" s="29" t="s">
        <v>35</v>
      </c>
      <c r="V429" s="187"/>
      <c r="W429" s="58"/>
      <c r="X429" s="188"/>
      <c r="Y429" s="188"/>
      <c r="Z429" s="188"/>
      <c r="AA429" s="64"/>
      <c r="AB429" s="64"/>
      <c r="AC429" s="189"/>
      <c r="AD429" s="259"/>
      <c r="AE429" s="259"/>
      <c r="AF429" s="58"/>
      <c r="AG429" s="30"/>
      <c r="AH429" s="58"/>
      <c r="AI429" s="30"/>
      <c r="AJ429" s="134"/>
      <c r="AK429" s="208"/>
      <c r="AL429" s="290"/>
      <c r="AM429" s="88" t="str">
        <f t="shared" si="39"/>
        <v/>
      </c>
      <c r="AN429" s="123" t="str">
        <f t="shared" si="40"/>
        <v/>
      </c>
      <c r="AO429" s="123" t="str">
        <f t="shared" si="41"/>
        <v/>
      </c>
      <c r="AP429" s="123" t="str">
        <f t="shared" si="42"/>
        <v/>
      </c>
      <c r="AQ429" s="89" t="str">
        <f t="shared" si="43"/>
        <v/>
      </c>
      <c r="AR429" s="39"/>
      <c r="AS429" s="234"/>
      <c r="AT429" s="39"/>
    </row>
    <row r="430" spans="2:46" ht="13.5" customHeight="1" x14ac:dyDescent="0.15">
      <c r="B430" s="290"/>
      <c r="C430" s="29" t="s">
        <v>36</v>
      </c>
      <c r="D430" s="187"/>
      <c r="E430" s="58"/>
      <c r="F430" s="188"/>
      <c r="G430" s="188"/>
      <c r="H430" s="188"/>
      <c r="I430" s="64"/>
      <c r="J430" s="64"/>
      <c r="K430" s="189"/>
      <c r="L430" s="259"/>
      <c r="M430" s="259"/>
      <c r="N430" s="58"/>
      <c r="O430" s="30"/>
      <c r="P430" s="58"/>
      <c r="Q430" s="30"/>
      <c r="R430" s="134"/>
      <c r="S430" s="206"/>
      <c r="T430" s="290"/>
      <c r="U430" s="29" t="s">
        <v>36</v>
      </c>
      <c r="V430" s="187"/>
      <c r="W430" s="58"/>
      <c r="X430" s="188"/>
      <c r="Y430" s="188"/>
      <c r="Z430" s="188"/>
      <c r="AA430" s="64"/>
      <c r="AB430" s="64"/>
      <c r="AC430" s="189"/>
      <c r="AD430" s="259"/>
      <c r="AE430" s="259"/>
      <c r="AF430" s="58"/>
      <c r="AG430" s="30"/>
      <c r="AH430" s="58"/>
      <c r="AI430" s="30"/>
      <c r="AJ430" s="134"/>
      <c r="AK430" s="208"/>
      <c r="AL430" s="290"/>
      <c r="AM430" s="88" t="str">
        <f t="shared" si="39"/>
        <v/>
      </c>
      <c r="AN430" s="123" t="str">
        <f t="shared" si="40"/>
        <v/>
      </c>
      <c r="AO430" s="123" t="str">
        <f t="shared" si="41"/>
        <v/>
      </c>
      <c r="AP430" s="123" t="str">
        <f t="shared" si="42"/>
        <v/>
      </c>
      <c r="AQ430" s="89" t="str">
        <f t="shared" si="43"/>
        <v/>
      </c>
      <c r="AR430" s="39"/>
      <c r="AS430" s="234"/>
      <c r="AT430" s="39"/>
    </row>
    <row r="431" spans="2:46" ht="13.5" customHeight="1" x14ac:dyDescent="0.15">
      <c r="B431" s="290"/>
      <c r="C431" s="29" t="s">
        <v>38</v>
      </c>
      <c r="D431" s="187"/>
      <c r="E431" s="58"/>
      <c r="F431" s="188"/>
      <c r="G431" s="188"/>
      <c r="H431" s="188"/>
      <c r="I431" s="64"/>
      <c r="J431" s="64"/>
      <c r="K431" s="189"/>
      <c r="L431" s="259"/>
      <c r="M431" s="259"/>
      <c r="N431" s="58"/>
      <c r="O431" s="30"/>
      <c r="P431" s="58"/>
      <c r="Q431" s="30"/>
      <c r="R431" s="134"/>
      <c r="S431" s="206"/>
      <c r="T431" s="290"/>
      <c r="U431" s="29" t="s">
        <v>38</v>
      </c>
      <c r="V431" s="187"/>
      <c r="W431" s="58"/>
      <c r="X431" s="188"/>
      <c r="Y431" s="188"/>
      <c r="Z431" s="188"/>
      <c r="AA431" s="64"/>
      <c r="AB431" s="64"/>
      <c r="AC431" s="189"/>
      <c r="AD431" s="259"/>
      <c r="AE431" s="259"/>
      <c r="AF431" s="58"/>
      <c r="AG431" s="30"/>
      <c r="AH431" s="58"/>
      <c r="AI431" s="30"/>
      <c r="AJ431" s="134"/>
      <c r="AK431" s="208"/>
      <c r="AL431" s="290"/>
      <c r="AM431" s="88" t="str">
        <f t="shared" si="39"/>
        <v/>
      </c>
      <c r="AN431" s="123" t="str">
        <f t="shared" si="40"/>
        <v/>
      </c>
      <c r="AO431" s="123" t="str">
        <f t="shared" si="41"/>
        <v/>
      </c>
      <c r="AP431" s="123" t="str">
        <f t="shared" si="42"/>
        <v/>
      </c>
      <c r="AQ431" s="89" t="str">
        <f t="shared" si="43"/>
        <v/>
      </c>
      <c r="AR431" s="39"/>
      <c r="AS431" s="234"/>
      <c r="AT431" s="39"/>
    </row>
    <row r="432" spans="2:46" ht="13.5" customHeight="1" thickBot="1" x14ac:dyDescent="0.2">
      <c r="B432" s="291"/>
      <c r="C432" s="29"/>
      <c r="D432" s="187"/>
      <c r="E432" s="58"/>
      <c r="F432" s="190"/>
      <c r="G432" s="190"/>
      <c r="H432" s="190"/>
      <c r="I432" s="58"/>
      <c r="J432" s="58"/>
      <c r="K432" s="189"/>
      <c r="L432" s="259"/>
      <c r="M432" s="259"/>
      <c r="N432" s="58"/>
      <c r="O432" s="30"/>
      <c r="P432" s="58"/>
      <c r="Q432" s="30"/>
      <c r="R432" s="185"/>
      <c r="S432" s="206"/>
      <c r="T432" s="291"/>
      <c r="U432" s="29"/>
      <c r="V432" s="187"/>
      <c r="W432" s="58"/>
      <c r="X432" s="190"/>
      <c r="Y432" s="190"/>
      <c r="Z432" s="190"/>
      <c r="AA432" s="58"/>
      <c r="AB432" s="58"/>
      <c r="AC432" s="189"/>
      <c r="AD432" s="259"/>
      <c r="AE432" s="259"/>
      <c r="AF432" s="58"/>
      <c r="AG432" s="30"/>
      <c r="AH432" s="58"/>
      <c r="AI432" s="30"/>
      <c r="AJ432" s="185"/>
      <c r="AK432" s="208"/>
      <c r="AL432" s="291"/>
      <c r="AM432" s="124" t="str">
        <f t="shared" si="39"/>
        <v/>
      </c>
      <c r="AN432" s="125" t="str">
        <f t="shared" si="40"/>
        <v/>
      </c>
      <c r="AO432" s="125" t="str">
        <f t="shared" si="41"/>
        <v/>
      </c>
      <c r="AP432" s="125" t="str">
        <f t="shared" si="42"/>
        <v/>
      </c>
      <c r="AQ432" s="126" t="str">
        <f t="shared" si="43"/>
        <v/>
      </c>
      <c r="AR432" s="39"/>
      <c r="AS432" s="234"/>
      <c r="AT432" s="39"/>
    </row>
    <row r="433" spans="2:46" ht="13.5" customHeight="1" x14ac:dyDescent="0.15">
      <c r="B433" s="289" t="s">
        <v>152</v>
      </c>
      <c r="C433" s="27" t="s">
        <v>34</v>
      </c>
      <c r="D433" s="41"/>
      <c r="E433" s="57"/>
      <c r="F433" s="98"/>
      <c r="G433" s="98"/>
      <c r="H433" s="98"/>
      <c r="I433" s="62"/>
      <c r="J433" s="62"/>
      <c r="K433" s="63"/>
      <c r="L433" s="258"/>
      <c r="M433" s="258"/>
      <c r="N433" s="57"/>
      <c r="O433" s="28"/>
      <c r="P433" s="57"/>
      <c r="Q433" s="28"/>
      <c r="R433" s="133"/>
      <c r="S433" s="206"/>
      <c r="T433" s="289" t="s">
        <v>152</v>
      </c>
      <c r="U433" s="27" t="s">
        <v>34</v>
      </c>
      <c r="V433" s="41"/>
      <c r="W433" s="57"/>
      <c r="X433" s="98"/>
      <c r="Y433" s="98"/>
      <c r="Z433" s="98"/>
      <c r="AA433" s="62"/>
      <c r="AB433" s="62"/>
      <c r="AC433" s="63"/>
      <c r="AD433" s="258"/>
      <c r="AE433" s="258"/>
      <c r="AF433" s="57"/>
      <c r="AG433" s="28"/>
      <c r="AH433" s="57"/>
      <c r="AI433" s="28"/>
      <c r="AJ433" s="133"/>
      <c r="AK433" s="208"/>
      <c r="AL433" s="289" t="s">
        <v>152</v>
      </c>
      <c r="AM433" s="121" t="str">
        <f t="shared" si="39"/>
        <v/>
      </c>
      <c r="AN433" s="97" t="str">
        <f t="shared" si="40"/>
        <v/>
      </c>
      <c r="AO433" s="97" t="str">
        <f t="shared" si="41"/>
        <v/>
      </c>
      <c r="AP433" s="97" t="str">
        <f t="shared" si="42"/>
        <v/>
      </c>
      <c r="AQ433" s="122" t="str">
        <f t="shared" si="43"/>
        <v/>
      </c>
      <c r="AR433" s="39"/>
      <c r="AS433" s="234"/>
      <c r="AT433" s="39"/>
    </row>
    <row r="434" spans="2:46" ht="13.5" customHeight="1" x14ac:dyDescent="0.15">
      <c r="B434" s="290"/>
      <c r="C434" s="29" t="s">
        <v>35</v>
      </c>
      <c r="D434" s="187"/>
      <c r="E434" s="58"/>
      <c r="F434" s="188"/>
      <c r="G434" s="188"/>
      <c r="H434" s="188"/>
      <c r="I434" s="64"/>
      <c r="J434" s="64"/>
      <c r="K434" s="189"/>
      <c r="L434" s="259"/>
      <c r="M434" s="259"/>
      <c r="N434" s="58"/>
      <c r="O434" s="30"/>
      <c r="P434" s="58"/>
      <c r="Q434" s="30"/>
      <c r="R434" s="134"/>
      <c r="S434" s="206"/>
      <c r="T434" s="290"/>
      <c r="U434" s="29" t="s">
        <v>35</v>
      </c>
      <c r="V434" s="187"/>
      <c r="W434" s="58"/>
      <c r="X434" s="188"/>
      <c r="Y434" s="188"/>
      <c r="Z434" s="188"/>
      <c r="AA434" s="64"/>
      <c r="AB434" s="64"/>
      <c r="AC434" s="189"/>
      <c r="AD434" s="259"/>
      <c r="AE434" s="259"/>
      <c r="AF434" s="58"/>
      <c r="AG434" s="30"/>
      <c r="AH434" s="58"/>
      <c r="AI434" s="30"/>
      <c r="AJ434" s="134"/>
      <c r="AK434" s="208"/>
      <c r="AL434" s="290"/>
      <c r="AM434" s="88" t="str">
        <f t="shared" si="39"/>
        <v/>
      </c>
      <c r="AN434" s="123" t="str">
        <f t="shared" si="40"/>
        <v/>
      </c>
      <c r="AO434" s="123" t="str">
        <f t="shared" si="41"/>
        <v/>
      </c>
      <c r="AP434" s="123" t="str">
        <f t="shared" si="42"/>
        <v/>
      </c>
      <c r="AQ434" s="89" t="str">
        <f t="shared" si="43"/>
        <v/>
      </c>
      <c r="AR434" s="39"/>
      <c r="AS434" s="234"/>
      <c r="AT434" s="39"/>
    </row>
    <row r="435" spans="2:46" ht="13.5" customHeight="1" x14ac:dyDescent="0.15">
      <c r="B435" s="290"/>
      <c r="C435" s="29" t="s">
        <v>36</v>
      </c>
      <c r="D435" s="187"/>
      <c r="E435" s="58"/>
      <c r="F435" s="188"/>
      <c r="G435" s="188"/>
      <c r="H435" s="188"/>
      <c r="I435" s="64"/>
      <c r="J435" s="64"/>
      <c r="K435" s="189"/>
      <c r="L435" s="259"/>
      <c r="M435" s="259"/>
      <c r="N435" s="58"/>
      <c r="O435" s="30"/>
      <c r="P435" s="58"/>
      <c r="Q435" s="30"/>
      <c r="R435" s="134"/>
      <c r="S435" s="206"/>
      <c r="T435" s="290"/>
      <c r="U435" s="29" t="s">
        <v>36</v>
      </c>
      <c r="V435" s="187"/>
      <c r="W435" s="58"/>
      <c r="X435" s="188"/>
      <c r="Y435" s="188"/>
      <c r="Z435" s="188"/>
      <c r="AA435" s="64"/>
      <c r="AB435" s="64"/>
      <c r="AC435" s="189"/>
      <c r="AD435" s="259"/>
      <c r="AE435" s="259"/>
      <c r="AF435" s="58"/>
      <c r="AG435" s="30"/>
      <c r="AH435" s="58"/>
      <c r="AI435" s="30"/>
      <c r="AJ435" s="134"/>
      <c r="AK435" s="208"/>
      <c r="AL435" s="290"/>
      <c r="AM435" s="88" t="str">
        <f t="shared" si="39"/>
        <v/>
      </c>
      <c r="AN435" s="123" t="str">
        <f t="shared" si="40"/>
        <v/>
      </c>
      <c r="AO435" s="123" t="str">
        <f t="shared" si="41"/>
        <v/>
      </c>
      <c r="AP435" s="123" t="str">
        <f t="shared" si="42"/>
        <v/>
      </c>
      <c r="AQ435" s="89" t="str">
        <f t="shared" si="43"/>
        <v/>
      </c>
      <c r="AR435" s="39"/>
      <c r="AS435" s="234"/>
      <c r="AT435" s="39"/>
    </row>
    <row r="436" spans="2:46" ht="13.5" customHeight="1" x14ac:dyDescent="0.15">
      <c r="B436" s="290"/>
      <c r="C436" s="29" t="s">
        <v>38</v>
      </c>
      <c r="D436" s="187"/>
      <c r="E436" s="58"/>
      <c r="F436" s="188"/>
      <c r="G436" s="188"/>
      <c r="H436" s="188"/>
      <c r="I436" s="64"/>
      <c r="J436" s="64"/>
      <c r="K436" s="189"/>
      <c r="L436" s="259"/>
      <c r="M436" s="259"/>
      <c r="N436" s="58"/>
      <c r="O436" s="30"/>
      <c r="P436" s="58"/>
      <c r="Q436" s="30"/>
      <c r="R436" s="134"/>
      <c r="S436" s="206"/>
      <c r="T436" s="290"/>
      <c r="U436" s="29" t="s">
        <v>38</v>
      </c>
      <c r="V436" s="187"/>
      <c r="W436" s="58"/>
      <c r="X436" s="188"/>
      <c r="Y436" s="188"/>
      <c r="Z436" s="188"/>
      <c r="AA436" s="64"/>
      <c r="AB436" s="64"/>
      <c r="AC436" s="189"/>
      <c r="AD436" s="259"/>
      <c r="AE436" s="259"/>
      <c r="AF436" s="58"/>
      <c r="AG436" s="30"/>
      <c r="AH436" s="58"/>
      <c r="AI436" s="30"/>
      <c r="AJ436" s="134"/>
      <c r="AK436" s="208"/>
      <c r="AL436" s="290"/>
      <c r="AM436" s="88" t="str">
        <f t="shared" si="39"/>
        <v/>
      </c>
      <c r="AN436" s="123" t="str">
        <f t="shared" si="40"/>
        <v/>
      </c>
      <c r="AO436" s="123" t="str">
        <f t="shared" si="41"/>
        <v/>
      </c>
      <c r="AP436" s="123" t="str">
        <f t="shared" si="42"/>
        <v/>
      </c>
      <c r="AQ436" s="89" t="str">
        <f t="shared" si="43"/>
        <v/>
      </c>
      <c r="AR436" s="39"/>
      <c r="AS436" s="234"/>
      <c r="AT436" s="39"/>
    </row>
    <row r="437" spans="2:46" ht="13.5" customHeight="1" thickBot="1" x14ac:dyDescent="0.2">
      <c r="B437" s="291"/>
      <c r="C437" s="29"/>
      <c r="D437" s="187"/>
      <c r="E437" s="58"/>
      <c r="F437" s="190"/>
      <c r="G437" s="190"/>
      <c r="H437" s="190"/>
      <c r="I437" s="58"/>
      <c r="J437" s="58"/>
      <c r="K437" s="189"/>
      <c r="L437" s="259"/>
      <c r="M437" s="259"/>
      <c r="N437" s="58"/>
      <c r="O437" s="30"/>
      <c r="P437" s="58"/>
      <c r="Q437" s="30"/>
      <c r="R437" s="185"/>
      <c r="S437" s="206"/>
      <c r="T437" s="291"/>
      <c r="U437" s="29"/>
      <c r="V437" s="187"/>
      <c r="W437" s="58"/>
      <c r="X437" s="190"/>
      <c r="Y437" s="190"/>
      <c r="Z437" s="190"/>
      <c r="AA437" s="58"/>
      <c r="AB437" s="58"/>
      <c r="AC437" s="189"/>
      <c r="AD437" s="259"/>
      <c r="AE437" s="259"/>
      <c r="AF437" s="58"/>
      <c r="AG437" s="30"/>
      <c r="AH437" s="58"/>
      <c r="AI437" s="30"/>
      <c r="AJ437" s="185"/>
      <c r="AK437" s="208"/>
      <c r="AL437" s="291"/>
      <c r="AM437" s="124" t="str">
        <f t="shared" si="39"/>
        <v/>
      </c>
      <c r="AN437" s="125" t="str">
        <f t="shared" si="40"/>
        <v/>
      </c>
      <c r="AO437" s="125" t="str">
        <f t="shared" si="41"/>
        <v/>
      </c>
      <c r="AP437" s="125" t="str">
        <f t="shared" si="42"/>
        <v/>
      </c>
      <c r="AQ437" s="126" t="str">
        <f t="shared" si="43"/>
        <v/>
      </c>
      <c r="AR437" s="39"/>
      <c r="AS437" s="234"/>
      <c r="AT437" s="39"/>
    </row>
    <row r="438" spans="2:46" ht="13.5" customHeight="1" x14ac:dyDescent="0.15">
      <c r="B438" s="289" t="s">
        <v>153</v>
      </c>
      <c r="C438" s="27" t="s">
        <v>34</v>
      </c>
      <c r="D438" s="41"/>
      <c r="E438" s="57"/>
      <c r="F438" s="98"/>
      <c r="G438" s="98"/>
      <c r="H438" s="98"/>
      <c r="I438" s="62"/>
      <c r="J438" s="62"/>
      <c r="K438" s="63"/>
      <c r="L438" s="258"/>
      <c r="M438" s="258"/>
      <c r="N438" s="57"/>
      <c r="O438" s="28"/>
      <c r="P438" s="57"/>
      <c r="Q438" s="28"/>
      <c r="R438" s="133"/>
      <c r="S438" s="206"/>
      <c r="T438" s="289" t="s">
        <v>153</v>
      </c>
      <c r="U438" s="27" t="s">
        <v>34</v>
      </c>
      <c r="V438" s="41"/>
      <c r="W438" s="57"/>
      <c r="X438" s="98"/>
      <c r="Y438" s="98"/>
      <c r="Z438" s="98"/>
      <c r="AA438" s="62"/>
      <c r="AB438" s="62"/>
      <c r="AC438" s="63"/>
      <c r="AD438" s="258"/>
      <c r="AE438" s="258"/>
      <c r="AF438" s="57"/>
      <c r="AG438" s="28"/>
      <c r="AH438" s="57"/>
      <c r="AI438" s="28"/>
      <c r="AJ438" s="133"/>
      <c r="AK438" s="208"/>
      <c r="AL438" s="289" t="s">
        <v>153</v>
      </c>
      <c r="AM438" s="121" t="str">
        <f t="shared" si="39"/>
        <v/>
      </c>
      <c r="AN438" s="97" t="str">
        <f t="shared" si="40"/>
        <v/>
      </c>
      <c r="AO438" s="97" t="str">
        <f t="shared" si="41"/>
        <v/>
      </c>
      <c r="AP438" s="97" t="str">
        <f t="shared" si="42"/>
        <v/>
      </c>
      <c r="AQ438" s="122" t="str">
        <f t="shared" si="43"/>
        <v/>
      </c>
      <c r="AR438" s="39"/>
      <c r="AS438" s="234"/>
      <c r="AT438" s="39"/>
    </row>
    <row r="439" spans="2:46" ht="13.5" customHeight="1" x14ac:dyDescent="0.15">
      <c r="B439" s="290"/>
      <c r="C439" s="29" t="s">
        <v>35</v>
      </c>
      <c r="D439" s="187"/>
      <c r="E439" s="58"/>
      <c r="F439" s="188"/>
      <c r="G439" s="188"/>
      <c r="H439" s="188"/>
      <c r="I439" s="64"/>
      <c r="J439" s="64"/>
      <c r="K439" s="189"/>
      <c r="L439" s="259"/>
      <c r="M439" s="259"/>
      <c r="N439" s="58"/>
      <c r="O439" s="30"/>
      <c r="P439" s="58"/>
      <c r="Q439" s="30"/>
      <c r="R439" s="134"/>
      <c r="S439" s="206"/>
      <c r="T439" s="290"/>
      <c r="U439" s="29" t="s">
        <v>35</v>
      </c>
      <c r="V439" s="187"/>
      <c r="W439" s="58"/>
      <c r="X439" s="188"/>
      <c r="Y439" s="188"/>
      <c r="Z439" s="188"/>
      <c r="AA439" s="64"/>
      <c r="AB439" s="64"/>
      <c r="AC439" s="189"/>
      <c r="AD439" s="259"/>
      <c r="AE439" s="259"/>
      <c r="AF439" s="58"/>
      <c r="AG439" s="30"/>
      <c r="AH439" s="58"/>
      <c r="AI439" s="30"/>
      <c r="AJ439" s="134"/>
      <c r="AK439" s="208"/>
      <c r="AL439" s="290"/>
      <c r="AM439" s="88" t="str">
        <f t="shared" si="39"/>
        <v/>
      </c>
      <c r="AN439" s="123" t="str">
        <f t="shared" si="40"/>
        <v/>
      </c>
      <c r="AO439" s="123" t="str">
        <f t="shared" si="41"/>
        <v/>
      </c>
      <c r="AP439" s="123" t="str">
        <f t="shared" si="42"/>
        <v/>
      </c>
      <c r="AQ439" s="89" t="str">
        <f t="shared" si="43"/>
        <v/>
      </c>
      <c r="AR439" s="39"/>
      <c r="AS439" s="234"/>
      <c r="AT439" s="39"/>
    </row>
    <row r="440" spans="2:46" ht="13.5" customHeight="1" x14ac:dyDescent="0.15">
      <c r="B440" s="290"/>
      <c r="C440" s="29" t="s">
        <v>36</v>
      </c>
      <c r="D440" s="187"/>
      <c r="E440" s="58"/>
      <c r="F440" s="188"/>
      <c r="G440" s="188"/>
      <c r="H440" s="188"/>
      <c r="I440" s="64"/>
      <c r="J440" s="64"/>
      <c r="K440" s="189"/>
      <c r="L440" s="259"/>
      <c r="M440" s="259"/>
      <c r="N440" s="58"/>
      <c r="O440" s="30"/>
      <c r="P440" s="58"/>
      <c r="Q440" s="30"/>
      <c r="R440" s="134"/>
      <c r="S440" s="206"/>
      <c r="T440" s="290"/>
      <c r="U440" s="29" t="s">
        <v>36</v>
      </c>
      <c r="V440" s="187"/>
      <c r="W440" s="58"/>
      <c r="X440" s="188"/>
      <c r="Y440" s="188"/>
      <c r="Z440" s="188"/>
      <c r="AA440" s="64"/>
      <c r="AB440" s="64"/>
      <c r="AC440" s="189"/>
      <c r="AD440" s="259"/>
      <c r="AE440" s="259"/>
      <c r="AF440" s="58"/>
      <c r="AG440" s="30"/>
      <c r="AH440" s="58"/>
      <c r="AI440" s="30"/>
      <c r="AJ440" s="134"/>
      <c r="AK440" s="208"/>
      <c r="AL440" s="290"/>
      <c r="AM440" s="88" t="str">
        <f t="shared" si="39"/>
        <v/>
      </c>
      <c r="AN440" s="123" t="str">
        <f t="shared" si="40"/>
        <v/>
      </c>
      <c r="AO440" s="123" t="str">
        <f t="shared" si="41"/>
        <v/>
      </c>
      <c r="AP440" s="123" t="str">
        <f t="shared" si="42"/>
        <v/>
      </c>
      <c r="AQ440" s="89" t="str">
        <f t="shared" si="43"/>
        <v/>
      </c>
      <c r="AR440" s="39"/>
      <c r="AS440" s="234"/>
      <c r="AT440" s="39"/>
    </row>
    <row r="441" spans="2:46" ht="13.5" customHeight="1" x14ac:dyDescent="0.15">
      <c r="B441" s="290"/>
      <c r="C441" s="29" t="s">
        <v>38</v>
      </c>
      <c r="D441" s="187"/>
      <c r="E441" s="58"/>
      <c r="F441" s="188"/>
      <c r="G441" s="188"/>
      <c r="H441" s="188"/>
      <c r="I441" s="64"/>
      <c r="J441" s="64"/>
      <c r="K441" s="189"/>
      <c r="L441" s="259"/>
      <c r="M441" s="259"/>
      <c r="N441" s="58"/>
      <c r="O441" s="30"/>
      <c r="P441" s="58"/>
      <c r="Q441" s="30"/>
      <c r="R441" s="134"/>
      <c r="S441" s="206"/>
      <c r="T441" s="290"/>
      <c r="U441" s="29" t="s">
        <v>38</v>
      </c>
      <c r="V441" s="187"/>
      <c r="W441" s="58"/>
      <c r="X441" s="188"/>
      <c r="Y441" s="188"/>
      <c r="Z441" s="188"/>
      <c r="AA441" s="64"/>
      <c r="AB441" s="64"/>
      <c r="AC441" s="189"/>
      <c r="AD441" s="259"/>
      <c r="AE441" s="259"/>
      <c r="AF441" s="58"/>
      <c r="AG441" s="30"/>
      <c r="AH441" s="58"/>
      <c r="AI441" s="30"/>
      <c r="AJ441" s="134"/>
      <c r="AK441" s="208"/>
      <c r="AL441" s="290"/>
      <c r="AM441" s="88" t="str">
        <f t="shared" si="39"/>
        <v/>
      </c>
      <c r="AN441" s="123" t="str">
        <f t="shared" si="40"/>
        <v/>
      </c>
      <c r="AO441" s="123" t="str">
        <f t="shared" si="41"/>
        <v/>
      </c>
      <c r="AP441" s="123" t="str">
        <f t="shared" si="42"/>
        <v/>
      </c>
      <c r="AQ441" s="89" t="str">
        <f t="shared" si="43"/>
        <v/>
      </c>
      <c r="AR441" s="39"/>
      <c r="AS441" s="234"/>
      <c r="AT441" s="39"/>
    </row>
    <row r="442" spans="2:46" ht="13.5" customHeight="1" thickBot="1" x14ac:dyDescent="0.2">
      <c r="B442" s="291"/>
      <c r="C442" s="29"/>
      <c r="D442" s="187"/>
      <c r="E442" s="58"/>
      <c r="F442" s="190"/>
      <c r="G442" s="190"/>
      <c r="H442" s="190"/>
      <c r="I442" s="58"/>
      <c r="J442" s="58"/>
      <c r="K442" s="189"/>
      <c r="L442" s="259"/>
      <c r="M442" s="259"/>
      <c r="N442" s="58"/>
      <c r="O442" s="30"/>
      <c r="P442" s="58"/>
      <c r="Q442" s="30"/>
      <c r="R442" s="185"/>
      <c r="S442" s="206"/>
      <c r="T442" s="291"/>
      <c r="U442" s="29"/>
      <c r="V442" s="187"/>
      <c r="W442" s="58"/>
      <c r="X442" s="190"/>
      <c r="Y442" s="190"/>
      <c r="Z442" s="190"/>
      <c r="AA442" s="58"/>
      <c r="AB442" s="58"/>
      <c r="AC442" s="189"/>
      <c r="AD442" s="259"/>
      <c r="AE442" s="259"/>
      <c r="AF442" s="58"/>
      <c r="AG442" s="30"/>
      <c r="AH442" s="58"/>
      <c r="AI442" s="30"/>
      <c r="AJ442" s="185"/>
      <c r="AK442" s="208"/>
      <c r="AL442" s="291"/>
      <c r="AM442" s="124" t="str">
        <f t="shared" si="39"/>
        <v/>
      </c>
      <c r="AN442" s="125" t="str">
        <f t="shared" si="40"/>
        <v/>
      </c>
      <c r="AO442" s="125" t="str">
        <f t="shared" si="41"/>
        <v/>
      </c>
      <c r="AP442" s="125" t="str">
        <f t="shared" si="42"/>
        <v/>
      </c>
      <c r="AQ442" s="126" t="str">
        <f t="shared" si="43"/>
        <v/>
      </c>
      <c r="AR442" s="39"/>
      <c r="AS442" s="234"/>
      <c r="AT442" s="39"/>
    </row>
    <row r="443" spans="2:46" ht="13.5" customHeight="1" x14ac:dyDescent="0.15">
      <c r="B443" s="289" t="s">
        <v>154</v>
      </c>
      <c r="C443" s="27" t="s">
        <v>34</v>
      </c>
      <c r="D443" s="41"/>
      <c r="E443" s="57"/>
      <c r="F443" s="98"/>
      <c r="G443" s="98"/>
      <c r="H443" s="98"/>
      <c r="I443" s="62"/>
      <c r="J443" s="62"/>
      <c r="K443" s="63"/>
      <c r="L443" s="258"/>
      <c r="M443" s="258"/>
      <c r="N443" s="57"/>
      <c r="O443" s="28"/>
      <c r="P443" s="57"/>
      <c r="Q443" s="28"/>
      <c r="R443" s="133"/>
      <c r="S443" s="206"/>
      <c r="T443" s="289" t="s">
        <v>154</v>
      </c>
      <c r="U443" s="27" t="s">
        <v>34</v>
      </c>
      <c r="V443" s="41"/>
      <c r="W443" s="57"/>
      <c r="X443" s="98"/>
      <c r="Y443" s="98"/>
      <c r="Z443" s="98"/>
      <c r="AA443" s="62"/>
      <c r="AB443" s="62"/>
      <c r="AC443" s="63"/>
      <c r="AD443" s="258"/>
      <c r="AE443" s="258"/>
      <c r="AF443" s="57"/>
      <c r="AG443" s="28"/>
      <c r="AH443" s="57"/>
      <c r="AI443" s="28"/>
      <c r="AJ443" s="133"/>
      <c r="AK443" s="208"/>
      <c r="AL443" s="289" t="s">
        <v>154</v>
      </c>
      <c r="AM443" s="121" t="str">
        <f t="shared" si="39"/>
        <v/>
      </c>
      <c r="AN443" s="97" t="str">
        <f t="shared" si="40"/>
        <v/>
      </c>
      <c r="AO443" s="97" t="str">
        <f t="shared" si="41"/>
        <v/>
      </c>
      <c r="AP443" s="97" t="str">
        <f t="shared" si="42"/>
        <v/>
      </c>
      <c r="AQ443" s="122" t="str">
        <f t="shared" si="43"/>
        <v/>
      </c>
      <c r="AR443" s="39"/>
      <c r="AS443" s="234"/>
      <c r="AT443" s="39"/>
    </row>
    <row r="444" spans="2:46" ht="13.5" customHeight="1" x14ac:dyDescent="0.15">
      <c r="B444" s="290"/>
      <c r="C444" s="29" t="s">
        <v>35</v>
      </c>
      <c r="D444" s="187"/>
      <c r="E444" s="58"/>
      <c r="F444" s="188"/>
      <c r="G444" s="188"/>
      <c r="H444" s="188"/>
      <c r="I444" s="64"/>
      <c r="J444" s="64"/>
      <c r="K444" s="189"/>
      <c r="L444" s="259"/>
      <c r="M444" s="259"/>
      <c r="N444" s="58"/>
      <c r="O444" s="30"/>
      <c r="P444" s="58"/>
      <c r="Q444" s="30"/>
      <c r="R444" s="134"/>
      <c r="S444" s="206"/>
      <c r="T444" s="290"/>
      <c r="U444" s="29" t="s">
        <v>35</v>
      </c>
      <c r="V444" s="187"/>
      <c r="W444" s="58"/>
      <c r="X444" s="188"/>
      <c r="Y444" s="188"/>
      <c r="Z444" s="188"/>
      <c r="AA444" s="64"/>
      <c r="AB444" s="64"/>
      <c r="AC444" s="189"/>
      <c r="AD444" s="259"/>
      <c r="AE444" s="259"/>
      <c r="AF444" s="58"/>
      <c r="AG444" s="30"/>
      <c r="AH444" s="58"/>
      <c r="AI444" s="30"/>
      <c r="AJ444" s="134"/>
      <c r="AK444" s="208"/>
      <c r="AL444" s="290"/>
      <c r="AM444" s="88" t="str">
        <f t="shared" si="39"/>
        <v/>
      </c>
      <c r="AN444" s="123" t="str">
        <f t="shared" si="40"/>
        <v/>
      </c>
      <c r="AO444" s="123" t="str">
        <f t="shared" si="41"/>
        <v/>
      </c>
      <c r="AP444" s="123" t="str">
        <f t="shared" si="42"/>
        <v/>
      </c>
      <c r="AQ444" s="89" t="str">
        <f t="shared" si="43"/>
        <v/>
      </c>
      <c r="AR444" s="39"/>
      <c r="AS444" s="234"/>
      <c r="AT444" s="39"/>
    </row>
    <row r="445" spans="2:46" ht="13.5" customHeight="1" x14ac:dyDescent="0.15">
      <c r="B445" s="290"/>
      <c r="C445" s="29" t="s">
        <v>36</v>
      </c>
      <c r="D445" s="187"/>
      <c r="E445" s="58"/>
      <c r="F445" s="188"/>
      <c r="G445" s="188"/>
      <c r="H445" s="188"/>
      <c r="I445" s="64"/>
      <c r="J445" s="64"/>
      <c r="K445" s="189"/>
      <c r="L445" s="259"/>
      <c r="M445" s="259"/>
      <c r="N445" s="58"/>
      <c r="O445" s="30"/>
      <c r="P445" s="58"/>
      <c r="Q445" s="30"/>
      <c r="R445" s="134"/>
      <c r="S445" s="206"/>
      <c r="T445" s="290"/>
      <c r="U445" s="29" t="s">
        <v>36</v>
      </c>
      <c r="V445" s="187"/>
      <c r="W445" s="58"/>
      <c r="X445" s="188"/>
      <c r="Y445" s="188"/>
      <c r="Z445" s="188"/>
      <c r="AA445" s="64"/>
      <c r="AB445" s="64"/>
      <c r="AC445" s="189"/>
      <c r="AD445" s="259"/>
      <c r="AE445" s="259"/>
      <c r="AF445" s="58"/>
      <c r="AG445" s="30"/>
      <c r="AH445" s="58"/>
      <c r="AI445" s="30"/>
      <c r="AJ445" s="134"/>
      <c r="AK445" s="208"/>
      <c r="AL445" s="290"/>
      <c r="AM445" s="88" t="str">
        <f t="shared" si="39"/>
        <v/>
      </c>
      <c r="AN445" s="123" t="str">
        <f t="shared" si="40"/>
        <v/>
      </c>
      <c r="AO445" s="123" t="str">
        <f t="shared" si="41"/>
        <v/>
      </c>
      <c r="AP445" s="123" t="str">
        <f t="shared" si="42"/>
        <v/>
      </c>
      <c r="AQ445" s="89" t="str">
        <f t="shared" si="43"/>
        <v/>
      </c>
      <c r="AR445" s="39"/>
      <c r="AS445" s="234"/>
      <c r="AT445" s="39"/>
    </row>
    <row r="446" spans="2:46" ht="13.5" customHeight="1" x14ac:dyDescent="0.15">
      <c r="B446" s="290"/>
      <c r="C446" s="29" t="s">
        <v>38</v>
      </c>
      <c r="D446" s="187"/>
      <c r="E446" s="58"/>
      <c r="F446" s="188"/>
      <c r="G446" s="188"/>
      <c r="H446" s="188"/>
      <c r="I446" s="64"/>
      <c r="J446" s="64"/>
      <c r="K446" s="189"/>
      <c r="L446" s="259"/>
      <c r="M446" s="259"/>
      <c r="N446" s="58"/>
      <c r="O446" s="30"/>
      <c r="P446" s="58"/>
      <c r="Q446" s="30"/>
      <c r="R446" s="134"/>
      <c r="S446" s="206"/>
      <c r="T446" s="290"/>
      <c r="U446" s="29" t="s">
        <v>38</v>
      </c>
      <c r="V446" s="187"/>
      <c r="W446" s="58"/>
      <c r="X446" s="188"/>
      <c r="Y446" s="188"/>
      <c r="Z446" s="188"/>
      <c r="AA446" s="64"/>
      <c r="AB446" s="64"/>
      <c r="AC446" s="189"/>
      <c r="AD446" s="259"/>
      <c r="AE446" s="259"/>
      <c r="AF446" s="58"/>
      <c r="AG446" s="30"/>
      <c r="AH446" s="58"/>
      <c r="AI446" s="30"/>
      <c r="AJ446" s="134"/>
      <c r="AK446" s="208"/>
      <c r="AL446" s="290"/>
      <c r="AM446" s="88" t="str">
        <f t="shared" si="39"/>
        <v/>
      </c>
      <c r="AN446" s="123" t="str">
        <f t="shared" si="40"/>
        <v/>
      </c>
      <c r="AO446" s="123" t="str">
        <f t="shared" si="41"/>
        <v/>
      </c>
      <c r="AP446" s="123" t="str">
        <f t="shared" si="42"/>
        <v/>
      </c>
      <c r="AQ446" s="89" t="str">
        <f t="shared" si="43"/>
        <v/>
      </c>
      <c r="AR446" s="39"/>
      <c r="AS446" s="234"/>
      <c r="AT446" s="39"/>
    </row>
    <row r="447" spans="2:46" ht="13.5" customHeight="1" thickBot="1" x14ac:dyDescent="0.2">
      <c r="B447" s="291"/>
      <c r="C447" s="29"/>
      <c r="D447" s="187"/>
      <c r="E447" s="58"/>
      <c r="F447" s="190"/>
      <c r="G447" s="190"/>
      <c r="H447" s="190"/>
      <c r="I447" s="58"/>
      <c r="J447" s="58"/>
      <c r="K447" s="189"/>
      <c r="L447" s="259"/>
      <c r="M447" s="259"/>
      <c r="N447" s="58"/>
      <c r="O447" s="30"/>
      <c r="P447" s="58"/>
      <c r="Q447" s="30"/>
      <c r="R447" s="185"/>
      <c r="S447" s="206"/>
      <c r="T447" s="291"/>
      <c r="U447" s="29"/>
      <c r="V447" s="187"/>
      <c r="W447" s="58"/>
      <c r="X447" s="190"/>
      <c r="Y447" s="190"/>
      <c r="Z447" s="190"/>
      <c r="AA447" s="58"/>
      <c r="AB447" s="58"/>
      <c r="AC447" s="189"/>
      <c r="AD447" s="259"/>
      <c r="AE447" s="259"/>
      <c r="AF447" s="58"/>
      <c r="AG447" s="30"/>
      <c r="AH447" s="58"/>
      <c r="AI447" s="30"/>
      <c r="AJ447" s="185"/>
      <c r="AK447" s="208"/>
      <c r="AL447" s="291"/>
      <c r="AM447" s="124" t="str">
        <f t="shared" si="39"/>
        <v/>
      </c>
      <c r="AN447" s="125" t="str">
        <f t="shared" si="40"/>
        <v/>
      </c>
      <c r="AO447" s="125" t="str">
        <f t="shared" si="41"/>
        <v/>
      </c>
      <c r="AP447" s="125" t="str">
        <f t="shared" si="42"/>
        <v/>
      </c>
      <c r="AQ447" s="126" t="str">
        <f t="shared" si="43"/>
        <v/>
      </c>
      <c r="AR447" s="39"/>
      <c r="AS447" s="234"/>
      <c r="AT447" s="39"/>
    </row>
    <row r="448" spans="2:46" ht="13.5" customHeight="1" x14ac:dyDescent="0.15">
      <c r="B448" s="289" t="s">
        <v>155</v>
      </c>
      <c r="C448" s="27" t="s">
        <v>34</v>
      </c>
      <c r="D448" s="41"/>
      <c r="E448" s="57"/>
      <c r="F448" s="98"/>
      <c r="G448" s="98"/>
      <c r="H448" s="98"/>
      <c r="I448" s="62"/>
      <c r="J448" s="62"/>
      <c r="K448" s="63"/>
      <c r="L448" s="258"/>
      <c r="M448" s="258"/>
      <c r="N448" s="57"/>
      <c r="O448" s="28"/>
      <c r="P448" s="57"/>
      <c r="Q448" s="28"/>
      <c r="R448" s="133"/>
      <c r="S448" s="206"/>
      <c r="T448" s="289" t="s">
        <v>155</v>
      </c>
      <c r="U448" s="27" t="s">
        <v>34</v>
      </c>
      <c r="V448" s="41"/>
      <c r="W448" s="57"/>
      <c r="X448" s="98"/>
      <c r="Y448" s="98"/>
      <c r="Z448" s="98"/>
      <c r="AA448" s="62"/>
      <c r="AB448" s="62"/>
      <c r="AC448" s="63"/>
      <c r="AD448" s="258"/>
      <c r="AE448" s="258"/>
      <c r="AF448" s="57"/>
      <c r="AG448" s="28"/>
      <c r="AH448" s="57"/>
      <c r="AI448" s="28"/>
      <c r="AJ448" s="133"/>
      <c r="AK448" s="208"/>
      <c r="AL448" s="289" t="s">
        <v>155</v>
      </c>
      <c r="AM448" s="121" t="str">
        <f t="shared" si="39"/>
        <v/>
      </c>
      <c r="AN448" s="97" t="str">
        <f t="shared" si="40"/>
        <v/>
      </c>
      <c r="AO448" s="97" t="str">
        <f t="shared" si="41"/>
        <v/>
      </c>
      <c r="AP448" s="97" t="str">
        <f t="shared" si="42"/>
        <v/>
      </c>
      <c r="AQ448" s="122" t="str">
        <f t="shared" si="43"/>
        <v/>
      </c>
      <c r="AR448" s="39"/>
      <c r="AS448" s="234"/>
      <c r="AT448" s="39"/>
    </row>
    <row r="449" spans="2:46" ht="13.5" customHeight="1" x14ac:dyDescent="0.15">
      <c r="B449" s="290"/>
      <c r="C449" s="29" t="s">
        <v>35</v>
      </c>
      <c r="D449" s="187"/>
      <c r="E449" s="58"/>
      <c r="F449" s="188"/>
      <c r="G449" s="188"/>
      <c r="H449" s="188"/>
      <c r="I449" s="64"/>
      <c r="J449" s="64"/>
      <c r="K449" s="189"/>
      <c r="L449" s="259"/>
      <c r="M449" s="259"/>
      <c r="N449" s="58"/>
      <c r="O449" s="30"/>
      <c r="P449" s="58"/>
      <c r="Q449" s="30"/>
      <c r="R449" s="134"/>
      <c r="S449" s="206"/>
      <c r="T449" s="290"/>
      <c r="U449" s="29" t="s">
        <v>35</v>
      </c>
      <c r="V449" s="187"/>
      <c r="W449" s="58"/>
      <c r="X449" s="188"/>
      <c r="Y449" s="188"/>
      <c r="Z449" s="188"/>
      <c r="AA449" s="64"/>
      <c r="AB449" s="64"/>
      <c r="AC449" s="189"/>
      <c r="AD449" s="259"/>
      <c r="AE449" s="259"/>
      <c r="AF449" s="58"/>
      <c r="AG449" s="30"/>
      <c r="AH449" s="58"/>
      <c r="AI449" s="30"/>
      <c r="AJ449" s="134"/>
      <c r="AK449" s="208"/>
      <c r="AL449" s="290"/>
      <c r="AM449" s="88" t="str">
        <f t="shared" si="39"/>
        <v/>
      </c>
      <c r="AN449" s="123" t="str">
        <f t="shared" si="40"/>
        <v/>
      </c>
      <c r="AO449" s="123" t="str">
        <f t="shared" si="41"/>
        <v/>
      </c>
      <c r="AP449" s="123" t="str">
        <f t="shared" si="42"/>
        <v/>
      </c>
      <c r="AQ449" s="89" t="str">
        <f t="shared" si="43"/>
        <v/>
      </c>
      <c r="AR449" s="39"/>
      <c r="AS449" s="234"/>
      <c r="AT449" s="39"/>
    </row>
    <row r="450" spans="2:46" ht="13.5" customHeight="1" x14ac:dyDescent="0.15">
      <c r="B450" s="290"/>
      <c r="C450" s="29" t="s">
        <v>36</v>
      </c>
      <c r="D450" s="187"/>
      <c r="E450" s="58"/>
      <c r="F450" s="188"/>
      <c r="G450" s="188"/>
      <c r="H450" s="188"/>
      <c r="I450" s="64"/>
      <c r="J450" s="64"/>
      <c r="K450" s="189"/>
      <c r="L450" s="259"/>
      <c r="M450" s="259"/>
      <c r="N450" s="58"/>
      <c r="O450" s="30"/>
      <c r="P450" s="58"/>
      <c r="Q450" s="30"/>
      <c r="R450" s="134"/>
      <c r="S450" s="206"/>
      <c r="T450" s="290"/>
      <c r="U450" s="29" t="s">
        <v>36</v>
      </c>
      <c r="V450" s="187"/>
      <c r="W450" s="58"/>
      <c r="X450" s="188"/>
      <c r="Y450" s="188"/>
      <c r="Z450" s="188"/>
      <c r="AA450" s="64"/>
      <c r="AB450" s="64"/>
      <c r="AC450" s="189"/>
      <c r="AD450" s="259"/>
      <c r="AE450" s="259"/>
      <c r="AF450" s="58"/>
      <c r="AG450" s="30"/>
      <c r="AH450" s="58"/>
      <c r="AI450" s="30"/>
      <c r="AJ450" s="134"/>
      <c r="AK450" s="208"/>
      <c r="AL450" s="290"/>
      <c r="AM450" s="88" t="str">
        <f t="shared" si="39"/>
        <v/>
      </c>
      <c r="AN450" s="123" t="str">
        <f t="shared" si="40"/>
        <v/>
      </c>
      <c r="AO450" s="123" t="str">
        <f t="shared" si="41"/>
        <v/>
      </c>
      <c r="AP450" s="123" t="str">
        <f t="shared" si="42"/>
        <v/>
      </c>
      <c r="AQ450" s="89" t="str">
        <f t="shared" si="43"/>
        <v/>
      </c>
      <c r="AR450" s="39"/>
      <c r="AS450" s="234"/>
      <c r="AT450" s="39"/>
    </row>
    <row r="451" spans="2:46" ht="13.5" customHeight="1" x14ac:dyDescent="0.15">
      <c r="B451" s="290"/>
      <c r="C451" s="29" t="s">
        <v>38</v>
      </c>
      <c r="D451" s="187"/>
      <c r="E451" s="58"/>
      <c r="F451" s="188"/>
      <c r="G451" s="188"/>
      <c r="H451" s="188"/>
      <c r="I451" s="64"/>
      <c r="J451" s="64"/>
      <c r="K451" s="189"/>
      <c r="L451" s="259"/>
      <c r="M451" s="259"/>
      <c r="N451" s="58"/>
      <c r="O451" s="30"/>
      <c r="P451" s="58"/>
      <c r="Q451" s="30"/>
      <c r="R451" s="134"/>
      <c r="S451" s="206"/>
      <c r="T451" s="290"/>
      <c r="U451" s="29" t="s">
        <v>38</v>
      </c>
      <c r="V451" s="187"/>
      <c r="W451" s="58"/>
      <c r="X451" s="188"/>
      <c r="Y451" s="188"/>
      <c r="Z451" s="188"/>
      <c r="AA451" s="64"/>
      <c r="AB451" s="64"/>
      <c r="AC451" s="189"/>
      <c r="AD451" s="259"/>
      <c r="AE451" s="259"/>
      <c r="AF451" s="58"/>
      <c r="AG451" s="30"/>
      <c r="AH451" s="58"/>
      <c r="AI451" s="30"/>
      <c r="AJ451" s="134"/>
      <c r="AK451" s="208"/>
      <c r="AL451" s="290"/>
      <c r="AM451" s="88" t="str">
        <f t="shared" si="39"/>
        <v/>
      </c>
      <c r="AN451" s="123" t="str">
        <f t="shared" si="40"/>
        <v/>
      </c>
      <c r="AO451" s="123" t="str">
        <f t="shared" si="41"/>
        <v/>
      </c>
      <c r="AP451" s="123" t="str">
        <f t="shared" si="42"/>
        <v/>
      </c>
      <c r="AQ451" s="89" t="str">
        <f t="shared" si="43"/>
        <v/>
      </c>
      <c r="AR451" s="39"/>
      <c r="AS451" s="234"/>
      <c r="AT451" s="39"/>
    </row>
    <row r="452" spans="2:46" ht="13.5" customHeight="1" thickBot="1" x14ac:dyDescent="0.2">
      <c r="B452" s="291"/>
      <c r="C452" s="29"/>
      <c r="D452" s="187"/>
      <c r="E452" s="58"/>
      <c r="F452" s="190"/>
      <c r="G452" s="190"/>
      <c r="H452" s="190"/>
      <c r="I452" s="58"/>
      <c r="J452" s="58"/>
      <c r="K452" s="189"/>
      <c r="L452" s="259"/>
      <c r="M452" s="259"/>
      <c r="N452" s="58"/>
      <c r="O452" s="30"/>
      <c r="P452" s="58"/>
      <c r="Q452" s="30"/>
      <c r="R452" s="185"/>
      <c r="S452" s="206"/>
      <c r="T452" s="291"/>
      <c r="U452" s="29"/>
      <c r="V452" s="187"/>
      <c r="W452" s="58"/>
      <c r="X452" s="190"/>
      <c r="Y452" s="190"/>
      <c r="Z452" s="190"/>
      <c r="AA452" s="58"/>
      <c r="AB452" s="58"/>
      <c r="AC452" s="189"/>
      <c r="AD452" s="259"/>
      <c r="AE452" s="259"/>
      <c r="AF452" s="58"/>
      <c r="AG452" s="30"/>
      <c r="AH452" s="58"/>
      <c r="AI452" s="30"/>
      <c r="AJ452" s="185"/>
      <c r="AK452" s="208"/>
      <c r="AL452" s="291"/>
      <c r="AM452" s="124" t="str">
        <f t="shared" si="39"/>
        <v/>
      </c>
      <c r="AN452" s="125" t="str">
        <f t="shared" si="40"/>
        <v/>
      </c>
      <c r="AO452" s="125" t="str">
        <f t="shared" si="41"/>
        <v/>
      </c>
      <c r="AP452" s="125" t="str">
        <f t="shared" si="42"/>
        <v/>
      </c>
      <c r="AQ452" s="126" t="str">
        <f t="shared" si="43"/>
        <v/>
      </c>
      <c r="AR452" s="39"/>
      <c r="AS452" s="234"/>
      <c r="AT452" s="39"/>
    </row>
    <row r="453" spans="2:46" ht="13.5" customHeight="1" x14ac:dyDescent="0.15">
      <c r="B453" s="289" t="s">
        <v>156</v>
      </c>
      <c r="C453" s="27" t="s">
        <v>34</v>
      </c>
      <c r="D453" s="41"/>
      <c r="E453" s="57"/>
      <c r="F453" s="98"/>
      <c r="G453" s="98"/>
      <c r="H453" s="98"/>
      <c r="I453" s="62"/>
      <c r="J453" s="62"/>
      <c r="K453" s="63"/>
      <c r="L453" s="258"/>
      <c r="M453" s="258"/>
      <c r="N453" s="57"/>
      <c r="O453" s="28"/>
      <c r="P453" s="57"/>
      <c r="Q453" s="28"/>
      <c r="R453" s="133"/>
      <c r="S453" s="206"/>
      <c r="T453" s="289" t="s">
        <v>156</v>
      </c>
      <c r="U453" s="27" t="s">
        <v>34</v>
      </c>
      <c r="V453" s="41"/>
      <c r="W453" s="57"/>
      <c r="X453" s="98"/>
      <c r="Y453" s="98"/>
      <c r="Z453" s="98"/>
      <c r="AA453" s="62"/>
      <c r="AB453" s="62"/>
      <c r="AC453" s="63"/>
      <c r="AD453" s="258"/>
      <c r="AE453" s="258"/>
      <c r="AF453" s="57"/>
      <c r="AG453" s="28"/>
      <c r="AH453" s="57"/>
      <c r="AI453" s="28"/>
      <c r="AJ453" s="133"/>
      <c r="AK453" s="208"/>
      <c r="AL453" s="289" t="s">
        <v>156</v>
      </c>
      <c r="AM453" s="121" t="str">
        <f t="shared" si="39"/>
        <v/>
      </c>
      <c r="AN453" s="97" t="str">
        <f t="shared" si="40"/>
        <v/>
      </c>
      <c r="AO453" s="97" t="str">
        <f t="shared" si="41"/>
        <v/>
      </c>
      <c r="AP453" s="97" t="str">
        <f t="shared" si="42"/>
        <v/>
      </c>
      <c r="AQ453" s="122" t="str">
        <f t="shared" si="43"/>
        <v/>
      </c>
      <c r="AR453" s="39"/>
      <c r="AS453" s="234"/>
      <c r="AT453" s="39"/>
    </row>
    <row r="454" spans="2:46" ht="13.5" customHeight="1" x14ac:dyDescent="0.15">
      <c r="B454" s="290"/>
      <c r="C454" s="29" t="s">
        <v>35</v>
      </c>
      <c r="D454" s="187"/>
      <c r="E454" s="58"/>
      <c r="F454" s="188"/>
      <c r="G454" s="188"/>
      <c r="H454" s="188"/>
      <c r="I454" s="64"/>
      <c r="J454" s="64"/>
      <c r="K454" s="189"/>
      <c r="L454" s="259"/>
      <c r="M454" s="259"/>
      <c r="N454" s="58"/>
      <c r="O454" s="30"/>
      <c r="P454" s="58"/>
      <c r="Q454" s="30"/>
      <c r="R454" s="134"/>
      <c r="S454" s="206"/>
      <c r="T454" s="290"/>
      <c r="U454" s="29" t="s">
        <v>35</v>
      </c>
      <c r="V454" s="187"/>
      <c r="W454" s="58"/>
      <c r="X454" s="188"/>
      <c r="Y454" s="188"/>
      <c r="Z454" s="188"/>
      <c r="AA454" s="64"/>
      <c r="AB454" s="64"/>
      <c r="AC454" s="189"/>
      <c r="AD454" s="259"/>
      <c r="AE454" s="259"/>
      <c r="AF454" s="58"/>
      <c r="AG454" s="30"/>
      <c r="AH454" s="58"/>
      <c r="AI454" s="30"/>
      <c r="AJ454" s="134"/>
      <c r="AK454" s="208"/>
      <c r="AL454" s="290"/>
      <c r="AM454" s="88" t="str">
        <f t="shared" si="39"/>
        <v/>
      </c>
      <c r="AN454" s="123" t="str">
        <f t="shared" si="40"/>
        <v/>
      </c>
      <c r="AO454" s="123" t="str">
        <f t="shared" si="41"/>
        <v/>
      </c>
      <c r="AP454" s="123" t="str">
        <f t="shared" si="42"/>
        <v/>
      </c>
      <c r="AQ454" s="89" t="str">
        <f t="shared" si="43"/>
        <v/>
      </c>
      <c r="AR454" s="39"/>
      <c r="AS454" s="234"/>
      <c r="AT454" s="39"/>
    </row>
    <row r="455" spans="2:46" ht="13.5" customHeight="1" x14ac:dyDescent="0.15">
      <c r="B455" s="290"/>
      <c r="C455" s="29" t="s">
        <v>36</v>
      </c>
      <c r="D455" s="187"/>
      <c r="E455" s="58"/>
      <c r="F455" s="188"/>
      <c r="G455" s="188"/>
      <c r="H455" s="188"/>
      <c r="I455" s="64"/>
      <c r="J455" s="64"/>
      <c r="K455" s="189"/>
      <c r="L455" s="259"/>
      <c r="M455" s="259"/>
      <c r="N455" s="58"/>
      <c r="O455" s="30"/>
      <c r="P455" s="58"/>
      <c r="Q455" s="30"/>
      <c r="R455" s="134"/>
      <c r="S455" s="206"/>
      <c r="T455" s="290"/>
      <c r="U455" s="29" t="s">
        <v>36</v>
      </c>
      <c r="V455" s="187"/>
      <c r="W455" s="58"/>
      <c r="X455" s="188"/>
      <c r="Y455" s="188"/>
      <c r="Z455" s="188"/>
      <c r="AA455" s="64"/>
      <c r="AB455" s="64"/>
      <c r="AC455" s="189"/>
      <c r="AD455" s="259"/>
      <c r="AE455" s="259"/>
      <c r="AF455" s="58"/>
      <c r="AG455" s="30"/>
      <c r="AH455" s="58"/>
      <c r="AI455" s="30"/>
      <c r="AJ455" s="134"/>
      <c r="AK455" s="208"/>
      <c r="AL455" s="290"/>
      <c r="AM455" s="88" t="str">
        <f t="shared" si="39"/>
        <v/>
      </c>
      <c r="AN455" s="123" t="str">
        <f t="shared" si="40"/>
        <v/>
      </c>
      <c r="AO455" s="123" t="str">
        <f t="shared" si="41"/>
        <v/>
      </c>
      <c r="AP455" s="123" t="str">
        <f t="shared" si="42"/>
        <v/>
      </c>
      <c r="AQ455" s="89" t="str">
        <f t="shared" si="43"/>
        <v/>
      </c>
      <c r="AR455" s="39"/>
      <c r="AS455" s="234"/>
      <c r="AT455" s="39"/>
    </row>
    <row r="456" spans="2:46" ht="13.5" customHeight="1" x14ac:dyDescent="0.15">
      <c r="B456" s="290"/>
      <c r="C456" s="29" t="s">
        <v>38</v>
      </c>
      <c r="D456" s="187"/>
      <c r="E456" s="58"/>
      <c r="F456" s="188"/>
      <c r="G456" s="188"/>
      <c r="H456" s="188"/>
      <c r="I456" s="64"/>
      <c r="J456" s="64"/>
      <c r="K456" s="189"/>
      <c r="L456" s="259"/>
      <c r="M456" s="259"/>
      <c r="N456" s="58"/>
      <c r="O456" s="30"/>
      <c r="P456" s="58"/>
      <c r="Q456" s="30"/>
      <c r="R456" s="134"/>
      <c r="S456" s="206"/>
      <c r="T456" s="290"/>
      <c r="U456" s="29" t="s">
        <v>38</v>
      </c>
      <c r="V456" s="187"/>
      <c r="W456" s="58"/>
      <c r="X456" s="188"/>
      <c r="Y456" s="188"/>
      <c r="Z456" s="188"/>
      <c r="AA456" s="64"/>
      <c r="AB456" s="64"/>
      <c r="AC456" s="189"/>
      <c r="AD456" s="259"/>
      <c r="AE456" s="259"/>
      <c r="AF456" s="58"/>
      <c r="AG456" s="30"/>
      <c r="AH456" s="58"/>
      <c r="AI456" s="30"/>
      <c r="AJ456" s="134"/>
      <c r="AK456" s="208"/>
      <c r="AL456" s="290"/>
      <c r="AM456" s="88" t="str">
        <f t="shared" si="39"/>
        <v/>
      </c>
      <c r="AN456" s="123" t="str">
        <f t="shared" si="40"/>
        <v/>
      </c>
      <c r="AO456" s="123" t="str">
        <f t="shared" si="41"/>
        <v/>
      </c>
      <c r="AP456" s="123" t="str">
        <f t="shared" si="42"/>
        <v/>
      </c>
      <c r="AQ456" s="89" t="str">
        <f t="shared" si="43"/>
        <v/>
      </c>
      <c r="AR456" s="39"/>
      <c r="AS456" s="234"/>
      <c r="AT456" s="39"/>
    </row>
    <row r="457" spans="2:46" ht="13.5" customHeight="1" thickBot="1" x14ac:dyDescent="0.2">
      <c r="B457" s="291"/>
      <c r="C457" s="29"/>
      <c r="D457" s="187"/>
      <c r="E457" s="58"/>
      <c r="F457" s="190"/>
      <c r="G457" s="190"/>
      <c r="H457" s="190"/>
      <c r="I457" s="58"/>
      <c r="J457" s="58"/>
      <c r="K457" s="189"/>
      <c r="L457" s="259"/>
      <c r="M457" s="259"/>
      <c r="N457" s="58"/>
      <c r="O457" s="30"/>
      <c r="P457" s="58"/>
      <c r="Q457" s="30"/>
      <c r="R457" s="185"/>
      <c r="S457" s="206"/>
      <c r="T457" s="291"/>
      <c r="U457" s="29"/>
      <c r="V457" s="187"/>
      <c r="W457" s="58"/>
      <c r="X457" s="190"/>
      <c r="Y457" s="190"/>
      <c r="Z457" s="190"/>
      <c r="AA457" s="58"/>
      <c r="AB457" s="58"/>
      <c r="AC457" s="189"/>
      <c r="AD457" s="259"/>
      <c r="AE457" s="259"/>
      <c r="AF457" s="58"/>
      <c r="AG457" s="30"/>
      <c r="AH457" s="58"/>
      <c r="AI457" s="30"/>
      <c r="AJ457" s="185"/>
      <c r="AK457" s="208"/>
      <c r="AL457" s="291"/>
      <c r="AM457" s="124" t="str">
        <f t="shared" si="39"/>
        <v/>
      </c>
      <c r="AN457" s="125" t="str">
        <f t="shared" si="40"/>
        <v/>
      </c>
      <c r="AO457" s="125" t="str">
        <f t="shared" si="41"/>
        <v/>
      </c>
      <c r="AP457" s="125" t="str">
        <f t="shared" si="42"/>
        <v/>
      </c>
      <c r="AQ457" s="126" t="str">
        <f t="shared" si="43"/>
        <v/>
      </c>
      <c r="AR457" s="39"/>
      <c r="AS457" s="234"/>
      <c r="AT457" s="39"/>
    </row>
    <row r="458" spans="2:46" ht="13.5" customHeight="1" x14ac:dyDescent="0.15">
      <c r="B458" s="289" t="s">
        <v>157</v>
      </c>
      <c r="C458" s="27" t="s">
        <v>34</v>
      </c>
      <c r="D458" s="41"/>
      <c r="E458" s="57"/>
      <c r="F458" s="98"/>
      <c r="G458" s="98"/>
      <c r="H458" s="98"/>
      <c r="I458" s="62"/>
      <c r="J458" s="62"/>
      <c r="K458" s="63"/>
      <c r="L458" s="258"/>
      <c r="M458" s="258"/>
      <c r="N458" s="57"/>
      <c r="O458" s="28"/>
      <c r="P458" s="57"/>
      <c r="Q458" s="28"/>
      <c r="R458" s="133"/>
      <c r="S458" s="206"/>
      <c r="T458" s="289" t="s">
        <v>157</v>
      </c>
      <c r="U458" s="27" t="s">
        <v>34</v>
      </c>
      <c r="V458" s="41"/>
      <c r="W458" s="57"/>
      <c r="X458" s="98"/>
      <c r="Y458" s="98"/>
      <c r="Z458" s="98"/>
      <c r="AA458" s="62"/>
      <c r="AB458" s="62"/>
      <c r="AC458" s="63"/>
      <c r="AD458" s="258"/>
      <c r="AE458" s="258"/>
      <c r="AF458" s="57"/>
      <c r="AG458" s="28"/>
      <c r="AH458" s="57"/>
      <c r="AI458" s="28"/>
      <c r="AJ458" s="133"/>
      <c r="AK458" s="208"/>
      <c r="AL458" s="289" t="s">
        <v>157</v>
      </c>
      <c r="AM458" s="121" t="str">
        <f t="shared" si="39"/>
        <v/>
      </c>
      <c r="AN458" s="97" t="str">
        <f t="shared" si="40"/>
        <v/>
      </c>
      <c r="AO458" s="97" t="str">
        <f t="shared" si="41"/>
        <v/>
      </c>
      <c r="AP458" s="97" t="str">
        <f t="shared" si="42"/>
        <v/>
      </c>
      <c r="AQ458" s="122" t="str">
        <f t="shared" si="43"/>
        <v/>
      </c>
      <c r="AR458" s="39"/>
      <c r="AS458" s="234"/>
      <c r="AT458" s="39"/>
    </row>
    <row r="459" spans="2:46" ht="13.5" customHeight="1" x14ac:dyDescent="0.15">
      <c r="B459" s="290"/>
      <c r="C459" s="29" t="s">
        <v>35</v>
      </c>
      <c r="D459" s="187"/>
      <c r="E459" s="58"/>
      <c r="F459" s="188"/>
      <c r="G459" s="188"/>
      <c r="H459" s="188"/>
      <c r="I459" s="64"/>
      <c r="J459" s="64"/>
      <c r="K459" s="189"/>
      <c r="L459" s="259"/>
      <c r="M459" s="259"/>
      <c r="N459" s="58"/>
      <c r="O459" s="30"/>
      <c r="P459" s="58"/>
      <c r="Q459" s="30"/>
      <c r="R459" s="134"/>
      <c r="S459" s="206"/>
      <c r="T459" s="290"/>
      <c r="U459" s="29" t="s">
        <v>35</v>
      </c>
      <c r="V459" s="187"/>
      <c r="W459" s="58"/>
      <c r="X459" s="188"/>
      <c r="Y459" s="188"/>
      <c r="Z459" s="188"/>
      <c r="AA459" s="64"/>
      <c r="AB459" s="64"/>
      <c r="AC459" s="189"/>
      <c r="AD459" s="259"/>
      <c r="AE459" s="259"/>
      <c r="AF459" s="58"/>
      <c r="AG459" s="30"/>
      <c r="AH459" s="58"/>
      <c r="AI459" s="30"/>
      <c r="AJ459" s="134"/>
      <c r="AK459" s="208"/>
      <c r="AL459" s="290"/>
      <c r="AM459" s="88" t="str">
        <f t="shared" si="39"/>
        <v/>
      </c>
      <c r="AN459" s="123" t="str">
        <f t="shared" si="40"/>
        <v/>
      </c>
      <c r="AO459" s="123" t="str">
        <f t="shared" si="41"/>
        <v/>
      </c>
      <c r="AP459" s="123" t="str">
        <f t="shared" si="42"/>
        <v/>
      </c>
      <c r="AQ459" s="89" t="str">
        <f t="shared" si="43"/>
        <v/>
      </c>
      <c r="AR459" s="39"/>
      <c r="AS459" s="234"/>
      <c r="AT459" s="39"/>
    </row>
    <row r="460" spans="2:46" ht="13.5" customHeight="1" x14ac:dyDescent="0.15">
      <c r="B460" s="290"/>
      <c r="C460" s="29" t="s">
        <v>36</v>
      </c>
      <c r="D460" s="187"/>
      <c r="E460" s="58"/>
      <c r="F460" s="188"/>
      <c r="G460" s="188"/>
      <c r="H460" s="188"/>
      <c r="I460" s="64"/>
      <c r="J460" s="64"/>
      <c r="K460" s="189"/>
      <c r="L460" s="259"/>
      <c r="M460" s="259"/>
      <c r="N460" s="58"/>
      <c r="O460" s="30"/>
      <c r="P460" s="58"/>
      <c r="Q460" s="30"/>
      <c r="R460" s="134"/>
      <c r="S460" s="206"/>
      <c r="T460" s="290"/>
      <c r="U460" s="29" t="s">
        <v>36</v>
      </c>
      <c r="V460" s="187"/>
      <c r="W460" s="58"/>
      <c r="X460" s="188"/>
      <c r="Y460" s="188"/>
      <c r="Z460" s="188"/>
      <c r="AA460" s="64"/>
      <c r="AB460" s="64"/>
      <c r="AC460" s="189"/>
      <c r="AD460" s="259"/>
      <c r="AE460" s="259"/>
      <c r="AF460" s="58"/>
      <c r="AG460" s="30"/>
      <c r="AH460" s="58"/>
      <c r="AI460" s="30"/>
      <c r="AJ460" s="134"/>
      <c r="AK460" s="208"/>
      <c r="AL460" s="290"/>
      <c r="AM460" s="88" t="str">
        <f t="shared" si="39"/>
        <v/>
      </c>
      <c r="AN460" s="123" t="str">
        <f t="shared" si="40"/>
        <v/>
      </c>
      <c r="AO460" s="123" t="str">
        <f t="shared" si="41"/>
        <v/>
      </c>
      <c r="AP460" s="123" t="str">
        <f t="shared" si="42"/>
        <v/>
      </c>
      <c r="AQ460" s="89" t="str">
        <f t="shared" si="43"/>
        <v/>
      </c>
      <c r="AR460" s="39"/>
      <c r="AS460" s="234"/>
      <c r="AT460" s="39"/>
    </row>
    <row r="461" spans="2:46" ht="13.5" customHeight="1" x14ac:dyDescent="0.15">
      <c r="B461" s="290"/>
      <c r="C461" s="29" t="s">
        <v>38</v>
      </c>
      <c r="D461" s="187"/>
      <c r="E461" s="58"/>
      <c r="F461" s="188"/>
      <c r="G461" s="188"/>
      <c r="H461" s="188"/>
      <c r="I461" s="64"/>
      <c r="J461" s="64"/>
      <c r="K461" s="189"/>
      <c r="L461" s="259"/>
      <c r="M461" s="259"/>
      <c r="N461" s="58"/>
      <c r="O461" s="30"/>
      <c r="P461" s="58"/>
      <c r="Q461" s="30"/>
      <c r="R461" s="134"/>
      <c r="S461" s="206"/>
      <c r="T461" s="290"/>
      <c r="U461" s="29" t="s">
        <v>38</v>
      </c>
      <c r="V461" s="187"/>
      <c r="W461" s="58"/>
      <c r="X461" s="188"/>
      <c r="Y461" s="188"/>
      <c r="Z461" s="188"/>
      <c r="AA461" s="64"/>
      <c r="AB461" s="64"/>
      <c r="AC461" s="189"/>
      <c r="AD461" s="259"/>
      <c r="AE461" s="259"/>
      <c r="AF461" s="58"/>
      <c r="AG461" s="30"/>
      <c r="AH461" s="58"/>
      <c r="AI461" s="30"/>
      <c r="AJ461" s="134"/>
      <c r="AK461" s="208"/>
      <c r="AL461" s="290"/>
      <c r="AM461" s="88" t="str">
        <f t="shared" si="39"/>
        <v/>
      </c>
      <c r="AN461" s="123" t="str">
        <f t="shared" si="40"/>
        <v/>
      </c>
      <c r="AO461" s="123" t="str">
        <f t="shared" si="41"/>
        <v/>
      </c>
      <c r="AP461" s="123" t="str">
        <f t="shared" si="42"/>
        <v/>
      </c>
      <c r="AQ461" s="89" t="str">
        <f t="shared" si="43"/>
        <v/>
      </c>
      <c r="AR461" s="39"/>
      <c r="AS461" s="234"/>
      <c r="AT461" s="39"/>
    </row>
    <row r="462" spans="2:46" ht="13.5" customHeight="1" thickBot="1" x14ac:dyDescent="0.2">
      <c r="B462" s="291"/>
      <c r="C462" s="29"/>
      <c r="D462" s="187"/>
      <c r="E462" s="58"/>
      <c r="F462" s="190"/>
      <c r="G462" s="190"/>
      <c r="H462" s="190"/>
      <c r="I462" s="58"/>
      <c r="J462" s="58"/>
      <c r="K462" s="189"/>
      <c r="L462" s="259"/>
      <c r="M462" s="259"/>
      <c r="N462" s="58"/>
      <c r="O462" s="30"/>
      <c r="P462" s="58"/>
      <c r="Q462" s="30"/>
      <c r="R462" s="185"/>
      <c r="S462" s="206"/>
      <c r="T462" s="291"/>
      <c r="U462" s="29"/>
      <c r="V462" s="187"/>
      <c r="W462" s="58"/>
      <c r="X462" s="190"/>
      <c r="Y462" s="190"/>
      <c r="Z462" s="190"/>
      <c r="AA462" s="58"/>
      <c r="AB462" s="58"/>
      <c r="AC462" s="189"/>
      <c r="AD462" s="259"/>
      <c r="AE462" s="259"/>
      <c r="AF462" s="58"/>
      <c r="AG462" s="30"/>
      <c r="AH462" s="58"/>
      <c r="AI462" s="30"/>
      <c r="AJ462" s="185"/>
      <c r="AK462" s="208"/>
      <c r="AL462" s="291"/>
      <c r="AM462" s="124" t="str">
        <f t="shared" si="39"/>
        <v/>
      </c>
      <c r="AN462" s="125" t="str">
        <f t="shared" si="40"/>
        <v/>
      </c>
      <c r="AO462" s="125" t="str">
        <f t="shared" si="41"/>
        <v/>
      </c>
      <c r="AP462" s="125" t="str">
        <f t="shared" si="42"/>
        <v/>
      </c>
      <c r="AQ462" s="126" t="str">
        <f t="shared" si="43"/>
        <v/>
      </c>
      <c r="AR462" s="39"/>
      <c r="AS462" s="234"/>
      <c r="AT462" s="39"/>
    </row>
    <row r="463" spans="2:46" ht="13.5" customHeight="1" x14ac:dyDescent="0.15">
      <c r="B463" s="289" t="s">
        <v>158</v>
      </c>
      <c r="C463" s="27" t="s">
        <v>34</v>
      </c>
      <c r="D463" s="41"/>
      <c r="E463" s="57"/>
      <c r="F463" s="98"/>
      <c r="G463" s="98"/>
      <c r="H463" s="98"/>
      <c r="I463" s="62"/>
      <c r="J463" s="62"/>
      <c r="K463" s="63"/>
      <c r="L463" s="258"/>
      <c r="M463" s="258"/>
      <c r="N463" s="57"/>
      <c r="O463" s="28"/>
      <c r="P463" s="57"/>
      <c r="Q463" s="28"/>
      <c r="R463" s="133"/>
      <c r="S463" s="206"/>
      <c r="T463" s="289" t="s">
        <v>158</v>
      </c>
      <c r="U463" s="27" t="s">
        <v>34</v>
      </c>
      <c r="V463" s="41"/>
      <c r="W463" s="57"/>
      <c r="X463" s="98"/>
      <c r="Y463" s="98"/>
      <c r="Z463" s="98"/>
      <c r="AA463" s="62"/>
      <c r="AB463" s="62"/>
      <c r="AC463" s="63"/>
      <c r="AD463" s="258"/>
      <c r="AE463" s="258"/>
      <c r="AF463" s="57"/>
      <c r="AG463" s="28"/>
      <c r="AH463" s="57"/>
      <c r="AI463" s="28"/>
      <c r="AJ463" s="133"/>
      <c r="AK463" s="208"/>
      <c r="AL463" s="289" t="s">
        <v>158</v>
      </c>
      <c r="AM463" s="121" t="str">
        <f t="shared" si="39"/>
        <v/>
      </c>
      <c r="AN463" s="97" t="str">
        <f t="shared" si="40"/>
        <v/>
      </c>
      <c r="AO463" s="97" t="str">
        <f t="shared" si="41"/>
        <v/>
      </c>
      <c r="AP463" s="97" t="str">
        <f t="shared" si="42"/>
        <v/>
      </c>
      <c r="AQ463" s="122" t="str">
        <f t="shared" si="43"/>
        <v/>
      </c>
      <c r="AR463" s="39"/>
      <c r="AS463" s="234"/>
      <c r="AT463" s="39"/>
    </row>
    <row r="464" spans="2:46" ht="13.5" customHeight="1" x14ac:dyDescent="0.15">
      <c r="B464" s="290"/>
      <c r="C464" s="29" t="s">
        <v>35</v>
      </c>
      <c r="D464" s="187"/>
      <c r="E464" s="58"/>
      <c r="F464" s="188"/>
      <c r="G464" s="188"/>
      <c r="H464" s="188"/>
      <c r="I464" s="64"/>
      <c r="J464" s="64"/>
      <c r="K464" s="189"/>
      <c r="L464" s="259"/>
      <c r="M464" s="259"/>
      <c r="N464" s="58"/>
      <c r="O464" s="30"/>
      <c r="P464" s="58"/>
      <c r="Q464" s="30"/>
      <c r="R464" s="134"/>
      <c r="S464" s="206"/>
      <c r="T464" s="290"/>
      <c r="U464" s="29" t="s">
        <v>35</v>
      </c>
      <c r="V464" s="187"/>
      <c r="W464" s="58"/>
      <c r="X464" s="188"/>
      <c r="Y464" s="188"/>
      <c r="Z464" s="188"/>
      <c r="AA464" s="64"/>
      <c r="AB464" s="64"/>
      <c r="AC464" s="189"/>
      <c r="AD464" s="259"/>
      <c r="AE464" s="259"/>
      <c r="AF464" s="58"/>
      <c r="AG464" s="30"/>
      <c r="AH464" s="58"/>
      <c r="AI464" s="30"/>
      <c r="AJ464" s="134"/>
      <c r="AK464" s="208"/>
      <c r="AL464" s="290"/>
      <c r="AM464" s="88" t="str">
        <f t="shared" si="39"/>
        <v/>
      </c>
      <c r="AN464" s="123" t="str">
        <f t="shared" si="40"/>
        <v/>
      </c>
      <c r="AO464" s="123" t="str">
        <f t="shared" si="41"/>
        <v/>
      </c>
      <c r="AP464" s="123" t="str">
        <f t="shared" si="42"/>
        <v/>
      </c>
      <c r="AQ464" s="89" t="str">
        <f t="shared" si="43"/>
        <v/>
      </c>
      <c r="AR464" s="39"/>
      <c r="AS464" s="234"/>
      <c r="AT464" s="39"/>
    </row>
    <row r="465" spans="2:46" ht="13.5" customHeight="1" x14ac:dyDescent="0.15">
      <c r="B465" s="290"/>
      <c r="C465" s="29" t="s">
        <v>36</v>
      </c>
      <c r="D465" s="187"/>
      <c r="E465" s="58"/>
      <c r="F465" s="188"/>
      <c r="G465" s="188"/>
      <c r="H465" s="188"/>
      <c r="I465" s="64"/>
      <c r="J465" s="64"/>
      <c r="K465" s="189"/>
      <c r="L465" s="259"/>
      <c r="M465" s="259"/>
      <c r="N465" s="58"/>
      <c r="O465" s="30"/>
      <c r="P465" s="58"/>
      <c r="Q465" s="30"/>
      <c r="R465" s="134"/>
      <c r="S465" s="206"/>
      <c r="T465" s="290"/>
      <c r="U465" s="29" t="s">
        <v>36</v>
      </c>
      <c r="V465" s="187"/>
      <c r="W465" s="58"/>
      <c r="X465" s="188"/>
      <c r="Y465" s="188"/>
      <c r="Z465" s="188"/>
      <c r="AA465" s="64"/>
      <c r="AB465" s="64"/>
      <c r="AC465" s="189"/>
      <c r="AD465" s="259"/>
      <c r="AE465" s="259"/>
      <c r="AF465" s="58"/>
      <c r="AG465" s="30"/>
      <c r="AH465" s="58"/>
      <c r="AI465" s="30"/>
      <c r="AJ465" s="134"/>
      <c r="AK465" s="208"/>
      <c r="AL465" s="290"/>
      <c r="AM465" s="88" t="str">
        <f t="shared" si="39"/>
        <v/>
      </c>
      <c r="AN465" s="123" t="str">
        <f t="shared" si="40"/>
        <v/>
      </c>
      <c r="AO465" s="123" t="str">
        <f t="shared" si="41"/>
        <v/>
      </c>
      <c r="AP465" s="123" t="str">
        <f t="shared" si="42"/>
        <v/>
      </c>
      <c r="AQ465" s="89" t="str">
        <f t="shared" si="43"/>
        <v/>
      </c>
      <c r="AR465" s="39"/>
      <c r="AS465" s="234"/>
      <c r="AT465" s="39"/>
    </row>
    <row r="466" spans="2:46" ht="13.5" customHeight="1" x14ac:dyDescent="0.15">
      <c r="B466" s="290"/>
      <c r="C466" s="29" t="s">
        <v>38</v>
      </c>
      <c r="D466" s="187"/>
      <c r="E466" s="58"/>
      <c r="F466" s="188"/>
      <c r="G466" s="188"/>
      <c r="H466" s="188"/>
      <c r="I466" s="64"/>
      <c r="J466" s="64"/>
      <c r="K466" s="189"/>
      <c r="L466" s="259"/>
      <c r="M466" s="259"/>
      <c r="N466" s="58"/>
      <c r="O466" s="30"/>
      <c r="P466" s="58"/>
      <c r="Q466" s="30"/>
      <c r="R466" s="134"/>
      <c r="S466" s="206"/>
      <c r="T466" s="290"/>
      <c r="U466" s="29" t="s">
        <v>38</v>
      </c>
      <c r="V466" s="187"/>
      <c r="W466" s="58"/>
      <c r="X466" s="188"/>
      <c r="Y466" s="188"/>
      <c r="Z466" s="188"/>
      <c r="AA466" s="64"/>
      <c r="AB466" s="64"/>
      <c r="AC466" s="189"/>
      <c r="AD466" s="259"/>
      <c r="AE466" s="259"/>
      <c r="AF466" s="58"/>
      <c r="AG466" s="30"/>
      <c r="AH466" s="58"/>
      <c r="AI466" s="30"/>
      <c r="AJ466" s="134"/>
      <c r="AK466" s="208"/>
      <c r="AL466" s="290"/>
      <c r="AM466" s="88" t="str">
        <f t="shared" si="39"/>
        <v/>
      </c>
      <c r="AN466" s="123" t="str">
        <f t="shared" si="40"/>
        <v/>
      </c>
      <c r="AO466" s="123" t="str">
        <f t="shared" si="41"/>
        <v/>
      </c>
      <c r="AP466" s="123" t="str">
        <f t="shared" si="42"/>
        <v/>
      </c>
      <c r="AQ466" s="89" t="str">
        <f t="shared" si="43"/>
        <v/>
      </c>
      <c r="AR466" s="39"/>
      <c r="AS466" s="234"/>
      <c r="AT466" s="39"/>
    </row>
    <row r="467" spans="2:46" ht="13.5" customHeight="1" thickBot="1" x14ac:dyDescent="0.2">
      <c r="B467" s="291"/>
      <c r="C467" s="29"/>
      <c r="D467" s="187"/>
      <c r="E467" s="58"/>
      <c r="F467" s="190"/>
      <c r="G467" s="190"/>
      <c r="H467" s="190"/>
      <c r="I467" s="58"/>
      <c r="J467" s="58"/>
      <c r="K467" s="189"/>
      <c r="L467" s="259"/>
      <c r="M467" s="259"/>
      <c r="N467" s="58"/>
      <c r="O467" s="30"/>
      <c r="P467" s="58"/>
      <c r="Q467" s="30"/>
      <c r="R467" s="185"/>
      <c r="S467" s="206"/>
      <c r="T467" s="291"/>
      <c r="U467" s="29"/>
      <c r="V467" s="187"/>
      <c r="W467" s="58"/>
      <c r="X467" s="190"/>
      <c r="Y467" s="190"/>
      <c r="Z467" s="190"/>
      <c r="AA467" s="58"/>
      <c r="AB467" s="58"/>
      <c r="AC467" s="189"/>
      <c r="AD467" s="259"/>
      <c r="AE467" s="259"/>
      <c r="AF467" s="58"/>
      <c r="AG467" s="30"/>
      <c r="AH467" s="58"/>
      <c r="AI467" s="30"/>
      <c r="AJ467" s="185"/>
      <c r="AK467" s="208"/>
      <c r="AL467" s="291"/>
      <c r="AM467" s="124" t="str">
        <f t="shared" si="39"/>
        <v/>
      </c>
      <c r="AN467" s="125" t="str">
        <f t="shared" si="40"/>
        <v/>
      </c>
      <c r="AO467" s="125" t="str">
        <f t="shared" si="41"/>
        <v/>
      </c>
      <c r="AP467" s="125" t="str">
        <f t="shared" si="42"/>
        <v/>
      </c>
      <c r="AQ467" s="126" t="str">
        <f t="shared" si="43"/>
        <v/>
      </c>
      <c r="AR467" s="39"/>
      <c r="AS467" s="234"/>
      <c r="AT467" s="39"/>
    </row>
    <row r="468" spans="2:46" ht="13.5" customHeight="1" x14ac:dyDescent="0.15">
      <c r="B468" s="289" t="s">
        <v>159</v>
      </c>
      <c r="C468" s="27" t="s">
        <v>34</v>
      </c>
      <c r="D468" s="41"/>
      <c r="E468" s="57"/>
      <c r="F468" s="98"/>
      <c r="G468" s="98"/>
      <c r="H468" s="98"/>
      <c r="I468" s="62"/>
      <c r="J468" s="62"/>
      <c r="K468" s="63"/>
      <c r="L468" s="258"/>
      <c r="M468" s="258"/>
      <c r="N468" s="57"/>
      <c r="O468" s="28"/>
      <c r="P468" s="57"/>
      <c r="Q468" s="28"/>
      <c r="R468" s="133"/>
      <c r="S468" s="206"/>
      <c r="T468" s="289" t="s">
        <v>159</v>
      </c>
      <c r="U468" s="27" t="s">
        <v>34</v>
      </c>
      <c r="V468" s="41"/>
      <c r="W468" s="57"/>
      <c r="X468" s="98"/>
      <c r="Y468" s="98"/>
      <c r="Z468" s="98"/>
      <c r="AA468" s="62"/>
      <c r="AB468" s="62"/>
      <c r="AC468" s="63"/>
      <c r="AD468" s="258"/>
      <c r="AE468" s="258"/>
      <c r="AF468" s="57"/>
      <c r="AG468" s="28"/>
      <c r="AH468" s="57"/>
      <c r="AI468" s="28"/>
      <c r="AJ468" s="133"/>
      <c r="AK468" s="208"/>
      <c r="AL468" s="289" t="s">
        <v>159</v>
      </c>
      <c r="AM468" s="121" t="str">
        <f t="shared" si="39"/>
        <v/>
      </c>
      <c r="AN468" s="97" t="str">
        <f t="shared" si="40"/>
        <v/>
      </c>
      <c r="AO468" s="97" t="str">
        <f t="shared" si="41"/>
        <v/>
      </c>
      <c r="AP468" s="97" t="str">
        <f t="shared" si="42"/>
        <v/>
      </c>
      <c r="AQ468" s="122" t="str">
        <f t="shared" si="43"/>
        <v/>
      </c>
      <c r="AR468" s="39"/>
      <c r="AS468" s="234"/>
      <c r="AT468" s="39"/>
    </row>
    <row r="469" spans="2:46" ht="13.5" customHeight="1" x14ac:dyDescent="0.15">
      <c r="B469" s="290"/>
      <c r="C469" s="29" t="s">
        <v>35</v>
      </c>
      <c r="D469" s="187"/>
      <c r="E469" s="58"/>
      <c r="F469" s="188"/>
      <c r="G469" s="188"/>
      <c r="H469" s="188"/>
      <c r="I469" s="64"/>
      <c r="J469" s="64"/>
      <c r="K469" s="189"/>
      <c r="L469" s="259"/>
      <c r="M469" s="259"/>
      <c r="N469" s="58"/>
      <c r="O469" s="30"/>
      <c r="P469" s="58"/>
      <c r="Q469" s="30"/>
      <c r="R469" s="134"/>
      <c r="S469" s="206"/>
      <c r="T469" s="290"/>
      <c r="U469" s="29" t="s">
        <v>35</v>
      </c>
      <c r="V469" s="187"/>
      <c r="W469" s="58"/>
      <c r="X469" s="188"/>
      <c r="Y469" s="188"/>
      <c r="Z469" s="188"/>
      <c r="AA469" s="64"/>
      <c r="AB469" s="64"/>
      <c r="AC469" s="189"/>
      <c r="AD469" s="259"/>
      <c r="AE469" s="259"/>
      <c r="AF469" s="58"/>
      <c r="AG469" s="30"/>
      <c r="AH469" s="58"/>
      <c r="AI469" s="30"/>
      <c r="AJ469" s="134"/>
      <c r="AK469" s="208"/>
      <c r="AL469" s="290"/>
      <c r="AM469" s="88" t="str">
        <f t="shared" si="39"/>
        <v/>
      </c>
      <c r="AN469" s="123" t="str">
        <f t="shared" si="40"/>
        <v/>
      </c>
      <c r="AO469" s="123" t="str">
        <f t="shared" si="41"/>
        <v/>
      </c>
      <c r="AP469" s="123" t="str">
        <f t="shared" si="42"/>
        <v/>
      </c>
      <c r="AQ469" s="89" t="str">
        <f t="shared" si="43"/>
        <v/>
      </c>
      <c r="AR469" s="39"/>
      <c r="AS469" s="234"/>
      <c r="AT469" s="39"/>
    </row>
    <row r="470" spans="2:46" ht="13.5" customHeight="1" x14ac:dyDescent="0.15">
      <c r="B470" s="290"/>
      <c r="C470" s="29" t="s">
        <v>36</v>
      </c>
      <c r="D470" s="187"/>
      <c r="E470" s="58"/>
      <c r="F470" s="188"/>
      <c r="G470" s="188"/>
      <c r="H470" s="188"/>
      <c r="I470" s="64"/>
      <c r="J470" s="64"/>
      <c r="K470" s="189"/>
      <c r="L470" s="259"/>
      <c r="M470" s="259"/>
      <c r="N470" s="58"/>
      <c r="O470" s="30"/>
      <c r="P470" s="58"/>
      <c r="Q470" s="30"/>
      <c r="R470" s="134"/>
      <c r="S470" s="206"/>
      <c r="T470" s="290"/>
      <c r="U470" s="29" t="s">
        <v>36</v>
      </c>
      <c r="V470" s="187"/>
      <c r="W470" s="58"/>
      <c r="X470" s="188"/>
      <c r="Y470" s="188"/>
      <c r="Z470" s="188"/>
      <c r="AA470" s="64"/>
      <c r="AB470" s="64"/>
      <c r="AC470" s="189"/>
      <c r="AD470" s="259"/>
      <c r="AE470" s="259"/>
      <c r="AF470" s="58"/>
      <c r="AG470" s="30"/>
      <c r="AH470" s="58"/>
      <c r="AI470" s="30"/>
      <c r="AJ470" s="134"/>
      <c r="AK470" s="208"/>
      <c r="AL470" s="290"/>
      <c r="AM470" s="88" t="str">
        <f t="shared" si="39"/>
        <v/>
      </c>
      <c r="AN470" s="123" t="str">
        <f t="shared" si="40"/>
        <v/>
      </c>
      <c r="AO470" s="123" t="str">
        <f t="shared" si="41"/>
        <v/>
      </c>
      <c r="AP470" s="123" t="str">
        <f t="shared" si="42"/>
        <v/>
      </c>
      <c r="AQ470" s="89" t="str">
        <f t="shared" si="43"/>
        <v/>
      </c>
      <c r="AR470" s="39"/>
      <c r="AS470" s="234"/>
      <c r="AT470" s="39"/>
    </row>
    <row r="471" spans="2:46" ht="13.5" customHeight="1" x14ac:dyDescent="0.15">
      <c r="B471" s="290"/>
      <c r="C471" s="29" t="s">
        <v>38</v>
      </c>
      <c r="D471" s="187"/>
      <c r="E471" s="58"/>
      <c r="F471" s="188"/>
      <c r="G471" s="188"/>
      <c r="H471" s="188"/>
      <c r="I471" s="64"/>
      <c r="J471" s="64"/>
      <c r="K471" s="189"/>
      <c r="L471" s="259"/>
      <c r="M471" s="259"/>
      <c r="N471" s="58"/>
      <c r="O471" s="30"/>
      <c r="P471" s="58"/>
      <c r="Q471" s="30"/>
      <c r="R471" s="134"/>
      <c r="S471" s="206"/>
      <c r="T471" s="290"/>
      <c r="U471" s="29" t="s">
        <v>38</v>
      </c>
      <c r="V471" s="187"/>
      <c r="W471" s="58"/>
      <c r="X471" s="188"/>
      <c r="Y471" s="188"/>
      <c r="Z471" s="188"/>
      <c r="AA471" s="64"/>
      <c r="AB471" s="64"/>
      <c r="AC471" s="189"/>
      <c r="AD471" s="259"/>
      <c r="AE471" s="259"/>
      <c r="AF471" s="58"/>
      <c r="AG471" s="30"/>
      <c r="AH471" s="58"/>
      <c r="AI471" s="30"/>
      <c r="AJ471" s="134"/>
      <c r="AK471" s="208"/>
      <c r="AL471" s="290"/>
      <c r="AM471" s="88" t="str">
        <f t="shared" si="39"/>
        <v/>
      </c>
      <c r="AN471" s="123" t="str">
        <f t="shared" si="40"/>
        <v/>
      </c>
      <c r="AO471" s="123" t="str">
        <f t="shared" si="41"/>
        <v/>
      </c>
      <c r="AP471" s="123" t="str">
        <f t="shared" si="42"/>
        <v/>
      </c>
      <c r="AQ471" s="89" t="str">
        <f t="shared" si="43"/>
        <v/>
      </c>
      <c r="AR471" s="39"/>
      <c r="AS471" s="234"/>
      <c r="AT471" s="39"/>
    </row>
    <row r="472" spans="2:46" ht="13.5" customHeight="1" thickBot="1" x14ac:dyDescent="0.2">
      <c r="B472" s="291"/>
      <c r="C472" s="29"/>
      <c r="D472" s="187"/>
      <c r="E472" s="58"/>
      <c r="F472" s="190"/>
      <c r="G472" s="190"/>
      <c r="H472" s="190"/>
      <c r="I472" s="58"/>
      <c r="J472" s="58"/>
      <c r="K472" s="189"/>
      <c r="L472" s="259"/>
      <c r="M472" s="259"/>
      <c r="N472" s="58"/>
      <c r="O472" s="30"/>
      <c r="P472" s="58"/>
      <c r="Q472" s="30"/>
      <c r="R472" s="185"/>
      <c r="S472" s="206"/>
      <c r="T472" s="291"/>
      <c r="U472" s="29"/>
      <c r="V472" s="187"/>
      <c r="W472" s="58"/>
      <c r="X472" s="190"/>
      <c r="Y472" s="190"/>
      <c r="Z472" s="190"/>
      <c r="AA472" s="58"/>
      <c r="AB472" s="58"/>
      <c r="AC472" s="189"/>
      <c r="AD472" s="259"/>
      <c r="AE472" s="259"/>
      <c r="AF472" s="58"/>
      <c r="AG472" s="30"/>
      <c r="AH472" s="58"/>
      <c r="AI472" s="30"/>
      <c r="AJ472" s="185"/>
      <c r="AK472" s="208"/>
      <c r="AL472" s="291"/>
      <c r="AM472" s="124" t="str">
        <f t="shared" si="39"/>
        <v/>
      </c>
      <c r="AN472" s="125" t="str">
        <f t="shared" si="40"/>
        <v/>
      </c>
      <c r="AO472" s="125" t="str">
        <f t="shared" si="41"/>
        <v/>
      </c>
      <c r="AP472" s="125" t="str">
        <f t="shared" si="42"/>
        <v/>
      </c>
      <c r="AQ472" s="126" t="str">
        <f t="shared" si="43"/>
        <v/>
      </c>
      <c r="AR472" s="39"/>
      <c r="AS472" s="234"/>
      <c r="AT472" s="39"/>
    </row>
    <row r="473" spans="2:46" ht="13.5" customHeight="1" x14ac:dyDescent="0.15">
      <c r="B473" s="289" t="s">
        <v>160</v>
      </c>
      <c r="C473" s="27" t="s">
        <v>34</v>
      </c>
      <c r="D473" s="41"/>
      <c r="E473" s="57"/>
      <c r="F473" s="98"/>
      <c r="G473" s="98"/>
      <c r="H473" s="98"/>
      <c r="I473" s="62"/>
      <c r="J473" s="62"/>
      <c r="K473" s="63"/>
      <c r="L473" s="258"/>
      <c r="M473" s="258"/>
      <c r="N473" s="57"/>
      <c r="O473" s="28"/>
      <c r="P473" s="57"/>
      <c r="Q473" s="28"/>
      <c r="R473" s="133"/>
      <c r="S473" s="206"/>
      <c r="T473" s="289" t="s">
        <v>160</v>
      </c>
      <c r="U473" s="27" t="s">
        <v>34</v>
      </c>
      <c r="V473" s="41"/>
      <c r="W473" s="57"/>
      <c r="X473" s="98"/>
      <c r="Y473" s="98"/>
      <c r="Z473" s="98"/>
      <c r="AA473" s="62"/>
      <c r="AB473" s="62"/>
      <c r="AC473" s="63"/>
      <c r="AD473" s="258"/>
      <c r="AE473" s="258"/>
      <c r="AF473" s="57"/>
      <c r="AG473" s="28"/>
      <c r="AH473" s="57"/>
      <c r="AI473" s="28"/>
      <c r="AJ473" s="133"/>
      <c r="AK473" s="208"/>
      <c r="AL473" s="289" t="s">
        <v>160</v>
      </c>
      <c r="AM473" s="121" t="str">
        <f t="shared" si="39"/>
        <v/>
      </c>
      <c r="AN473" s="97" t="str">
        <f t="shared" si="40"/>
        <v/>
      </c>
      <c r="AO473" s="97" t="str">
        <f t="shared" si="41"/>
        <v/>
      </c>
      <c r="AP473" s="97" t="str">
        <f t="shared" si="42"/>
        <v/>
      </c>
      <c r="AQ473" s="122" t="str">
        <f t="shared" si="43"/>
        <v/>
      </c>
      <c r="AR473" s="39"/>
      <c r="AS473" s="234"/>
      <c r="AT473" s="39"/>
    </row>
    <row r="474" spans="2:46" ht="13.5" customHeight="1" x14ac:dyDescent="0.15">
      <c r="B474" s="290"/>
      <c r="C474" s="29" t="s">
        <v>35</v>
      </c>
      <c r="D474" s="187"/>
      <c r="E474" s="58"/>
      <c r="F474" s="188"/>
      <c r="G474" s="188"/>
      <c r="H474" s="188"/>
      <c r="I474" s="64"/>
      <c r="J474" s="64"/>
      <c r="K474" s="189"/>
      <c r="L474" s="259"/>
      <c r="M474" s="259"/>
      <c r="N474" s="58"/>
      <c r="O474" s="30"/>
      <c r="P474" s="58"/>
      <c r="Q474" s="30"/>
      <c r="R474" s="134"/>
      <c r="S474" s="206"/>
      <c r="T474" s="290"/>
      <c r="U474" s="29" t="s">
        <v>35</v>
      </c>
      <c r="V474" s="187"/>
      <c r="W474" s="58"/>
      <c r="X474" s="188"/>
      <c r="Y474" s="188"/>
      <c r="Z474" s="188"/>
      <c r="AA474" s="64"/>
      <c r="AB474" s="64"/>
      <c r="AC474" s="189"/>
      <c r="AD474" s="259"/>
      <c r="AE474" s="259"/>
      <c r="AF474" s="58"/>
      <c r="AG474" s="30"/>
      <c r="AH474" s="58"/>
      <c r="AI474" s="30"/>
      <c r="AJ474" s="134"/>
      <c r="AK474" s="208"/>
      <c r="AL474" s="290"/>
      <c r="AM474" s="88" t="str">
        <f t="shared" si="39"/>
        <v/>
      </c>
      <c r="AN474" s="123" t="str">
        <f t="shared" si="40"/>
        <v/>
      </c>
      <c r="AO474" s="123" t="str">
        <f t="shared" si="41"/>
        <v/>
      </c>
      <c r="AP474" s="123" t="str">
        <f t="shared" si="42"/>
        <v/>
      </c>
      <c r="AQ474" s="89" t="str">
        <f t="shared" si="43"/>
        <v/>
      </c>
      <c r="AR474" s="39"/>
      <c r="AS474" s="234"/>
      <c r="AT474" s="39"/>
    </row>
    <row r="475" spans="2:46" ht="13.5" customHeight="1" x14ac:dyDescent="0.15">
      <c r="B475" s="290"/>
      <c r="C475" s="29" t="s">
        <v>36</v>
      </c>
      <c r="D475" s="187"/>
      <c r="E475" s="58"/>
      <c r="F475" s="188"/>
      <c r="G475" s="188"/>
      <c r="H475" s="188"/>
      <c r="I475" s="64"/>
      <c r="J475" s="64"/>
      <c r="K475" s="189"/>
      <c r="L475" s="259"/>
      <c r="M475" s="259"/>
      <c r="N475" s="58"/>
      <c r="O475" s="30"/>
      <c r="P475" s="58"/>
      <c r="Q475" s="30"/>
      <c r="R475" s="134"/>
      <c r="S475" s="206"/>
      <c r="T475" s="290"/>
      <c r="U475" s="29" t="s">
        <v>36</v>
      </c>
      <c r="V475" s="187"/>
      <c r="W475" s="58"/>
      <c r="X475" s="188"/>
      <c r="Y475" s="188"/>
      <c r="Z475" s="188"/>
      <c r="AA475" s="64"/>
      <c r="AB475" s="64"/>
      <c r="AC475" s="189"/>
      <c r="AD475" s="259"/>
      <c r="AE475" s="259"/>
      <c r="AF475" s="58"/>
      <c r="AG475" s="30"/>
      <c r="AH475" s="58"/>
      <c r="AI475" s="30"/>
      <c r="AJ475" s="134"/>
      <c r="AK475" s="208"/>
      <c r="AL475" s="290"/>
      <c r="AM475" s="88" t="str">
        <f t="shared" si="39"/>
        <v/>
      </c>
      <c r="AN475" s="123" t="str">
        <f t="shared" si="40"/>
        <v/>
      </c>
      <c r="AO475" s="123" t="str">
        <f t="shared" si="41"/>
        <v/>
      </c>
      <c r="AP475" s="123" t="str">
        <f t="shared" si="42"/>
        <v/>
      </c>
      <c r="AQ475" s="89" t="str">
        <f t="shared" si="43"/>
        <v/>
      </c>
      <c r="AR475" s="39"/>
      <c r="AS475" s="234"/>
      <c r="AT475" s="39"/>
    </row>
    <row r="476" spans="2:46" ht="13.5" customHeight="1" x14ac:dyDescent="0.15">
      <c r="B476" s="290"/>
      <c r="C476" s="29" t="s">
        <v>38</v>
      </c>
      <c r="D476" s="187"/>
      <c r="E476" s="58"/>
      <c r="F476" s="188"/>
      <c r="G476" s="188"/>
      <c r="H476" s="188"/>
      <c r="I476" s="64"/>
      <c r="J476" s="64"/>
      <c r="K476" s="189"/>
      <c r="L476" s="259"/>
      <c r="M476" s="259"/>
      <c r="N476" s="58"/>
      <c r="O476" s="30"/>
      <c r="P476" s="58"/>
      <c r="Q476" s="30"/>
      <c r="R476" s="134"/>
      <c r="S476" s="206"/>
      <c r="T476" s="290"/>
      <c r="U476" s="29" t="s">
        <v>38</v>
      </c>
      <c r="V476" s="187"/>
      <c r="W476" s="58"/>
      <c r="X476" s="188"/>
      <c r="Y476" s="188"/>
      <c r="Z476" s="188"/>
      <c r="AA476" s="64"/>
      <c r="AB476" s="64"/>
      <c r="AC476" s="189"/>
      <c r="AD476" s="259"/>
      <c r="AE476" s="259"/>
      <c r="AF476" s="58"/>
      <c r="AG476" s="30"/>
      <c r="AH476" s="58"/>
      <c r="AI476" s="30"/>
      <c r="AJ476" s="134"/>
      <c r="AK476" s="208"/>
      <c r="AL476" s="290"/>
      <c r="AM476" s="88" t="str">
        <f t="shared" si="39"/>
        <v/>
      </c>
      <c r="AN476" s="123" t="str">
        <f t="shared" si="40"/>
        <v/>
      </c>
      <c r="AO476" s="123" t="str">
        <f t="shared" si="41"/>
        <v/>
      </c>
      <c r="AP476" s="123" t="str">
        <f t="shared" si="42"/>
        <v/>
      </c>
      <c r="AQ476" s="89" t="str">
        <f t="shared" si="43"/>
        <v/>
      </c>
      <c r="AR476" s="39"/>
      <c r="AS476" s="234"/>
      <c r="AT476" s="39"/>
    </row>
    <row r="477" spans="2:46" ht="13.5" customHeight="1" thickBot="1" x14ac:dyDescent="0.2">
      <c r="B477" s="291"/>
      <c r="C477" s="29"/>
      <c r="D477" s="187"/>
      <c r="E477" s="58"/>
      <c r="F477" s="190"/>
      <c r="G477" s="190"/>
      <c r="H477" s="190"/>
      <c r="I477" s="58"/>
      <c r="J477" s="58"/>
      <c r="K477" s="189"/>
      <c r="L477" s="259"/>
      <c r="M477" s="259"/>
      <c r="N477" s="58"/>
      <c r="O477" s="30"/>
      <c r="P477" s="58"/>
      <c r="Q477" s="30"/>
      <c r="R477" s="185"/>
      <c r="S477" s="206"/>
      <c r="T477" s="291"/>
      <c r="U477" s="29"/>
      <c r="V477" s="187"/>
      <c r="W477" s="58"/>
      <c r="X477" s="190"/>
      <c r="Y477" s="190"/>
      <c r="Z477" s="190"/>
      <c r="AA477" s="58"/>
      <c r="AB477" s="58"/>
      <c r="AC477" s="189"/>
      <c r="AD477" s="259"/>
      <c r="AE477" s="259"/>
      <c r="AF477" s="58"/>
      <c r="AG477" s="30"/>
      <c r="AH477" s="58"/>
      <c r="AI477" s="30"/>
      <c r="AJ477" s="185"/>
      <c r="AK477" s="208"/>
      <c r="AL477" s="291"/>
      <c r="AM477" s="124" t="str">
        <f t="shared" si="39"/>
        <v/>
      </c>
      <c r="AN477" s="125" t="str">
        <f t="shared" si="40"/>
        <v/>
      </c>
      <c r="AO477" s="125" t="str">
        <f t="shared" si="41"/>
        <v/>
      </c>
      <c r="AP477" s="125" t="str">
        <f t="shared" si="42"/>
        <v/>
      </c>
      <c r="AQ477" s="126" t="str">
        <f t="shared" si="43"/>
        <v/>
      </c>
      <c r="AR477" s="39"/>
      <c r="AS477" s="234"/>
      <c r="AT477" s="39"/>
    </row>
    <row r="478" spans="2:46" ht="13.5" customHeight="1" x14ac:dyDescent="0.15">
      <c r="B478" s="289" t="s">
        <v>161</v>
      </c>
      <c r="C478" s="27" t="s">
        <v>34</v>
      </c>
      <c r="D478" s="41"/>
      <c r="E478" s="57"/>
      <c r="F478" s="98"/>
      <c r="G478" s="98"/>
      <c r="H478" s="98"/>
      <c r="I478" s="62"/>
      <c r="J478" s="62"/>
      <c r="K478" s="63"/>
      <c r="L478" s="258"/>
      <c r="M478" s="258"/>
      <c r="N478" s="57"/>
      <c r="O478" s="28"/>
      <c r="P478" s="57"/>
      <c r="Q478" s="28"/>
      <c r="R478" s="133"/>
      <c r="S478" s="206"/>
      <c r="T478" s="289" t="s">
        <v>161</v>
      </c>
      <c r="U478" s="27" t="s">
        <v>34</v>
      </c>
      <c r="V478" s="41"/>
      <c r="W478" s="57"/>
      <c r="X478" s="98"/>
      <c r="Y478" s="98"/>
      <c r="Z478" s="98"/>
      <c r="AA478" s="62"/>
      <c r="AB478" s="62"/>
      <c r="AC478" s="63"/>
      <c r="AD478" s="258"/>
      <c r="AE478" s="258"/>
      <c r="AF478" s="57"/>
      <c r="AG478" s="28"/>
      <c r="AH478" s="57"/>
      <c r="AI478" s="28"/>
      <c r="AJ478" s="133"/>
      <c r="AK478" s="208"/>
      <c r="AL478" s="289" t="s">
        <v>161</v>
      </c>
      <c r="AM478" s="121" t="str">
        <f t="shared" si="39"/>
        <v/>
      </c>
      <c r="AN478" s="97" t="str">
        <f t="shared" si="40"/>
        <v/>
      </c>
      <c r="AO478" s="97" t="str">
        <f t="shared" si="41"/>
        <v/>
      </c>
      <c r="AP478" s="97" t="str">
        <f t="shared" si="42"/>
        <v/>
      </c>
      <c r="AQ478" s="122" t="str">
        <f t="shared" si="43"/>
        <v/>
      </c>
      <c r="AR478" s="39"/>
      <c r="AS478" s="234"/>
      <c r="AT478" s="39"/>
    </row>
    <row r="479" spans="2:46" ht="13.5" customHeight="1" x14ac:dyDescent="0.15">
      <c r="B479" s="290"/>
      <c r="C479" s="29" t="s">
        <v>35</v>
      </c>
      <c r="D479" s="187"/>
      <c r="E479" s="58"/>
      <c r="F479" s="188"/>
      <c r="G479" s="188"/>
      <c r="H479" s="188"/>
      <c r="I479" s="64"/>
      <c r="J479" s="64"/>
      <c r="K479" s="189"/>
      <c r="L479" s="259"/>
      <c r="M479" s="259"/>
      <c r="N479" s="58"/>
      <c r="O479" s="30"/>
      <c r="P479" s="58"/>
      <c r="Q479" s="30"/>
      <c r="R479" s="134"/>
      <c r="S479" s="206"/>
      <c r="T479" s="290"/>
      <c r="U479" s="29" t="s">
        <v>35</v>
      </c>
      <c r="V479" s="187"/>
      <c r="W479" s="58"/>
      <c r="X479" s="188"/>
      <c r="Y479" s="188"/>
      <c r="Z479" s="188"/>
      <c r="AA479" s="64"/>
      <c r="AB479" s="64"/>
      <c r="AC479" s="189"/>
      <c r="AD479" s="259"/>
      <c r="AE479" s="259"/>
      <c r="AF479" s="58"/>
      <c r="AG479" s="30"/>
      <c r="AH479" s="58"/>
      <c r="AI479" s="30"/>
      <c r="AJ479" s="134"/>
      <c r="AK479" s="208"/>
      <c r="AL479" s="290"/>
      <c r="AM479" s="88" t="str">
        <f t="shared" si="39"/>
        <v/>
      </c>
      <c r="AN479" s="123" t="str">
        <f t="shared" si="40"/>
        <v/>
      </c>
      <c r="AO479" s="123" t="str">
        <f t="shared" si="41"/>
        <v/>
      </c>
      <c r="AP479" s="123" t="str">
        <f t="shared" si="42"/>
        <v/>
      </c>
      <c r="AQ479" s="89" t="str">
        <f t="shared" si="43"/>
        <v/>
      </c>
      <c r="AR479" s="39"/>
      <c r="AS479" s="234"/>
      <c r="AT479" s="39"/>
    </row>
    <row r="480" spans="2:46" ht="13.5" customHeight="1" x14ac:dyDescent="0.15">
      <c r="B480" s="290"/>
      <c r="C480" s="29" t="s">
        <v>36</v>
      </c>
      <c r="D480" s="187"/>
      <c r="E480" s="58"/>
      <c r="F480" s="188"/>
      <c r="G480" s="188"/>
      <c r="H480" s="188"/>
      <c r="I480" s="64"/>
      <c r="J480" s="64"/>
      <c r="K480" s="189"/>
      <c r="L480" s="259"/>
      <c r="M480" s="259"/>
      <c r="N480" s="58"/>
      <c r="O480" s="30"/>
      <c r="P480" s="58"/>
      <c r="Q480" s="30"/>
      <c r="R480" s="134"/>
      <c r="S480" s="206"/>
      <c r="T480" s="290"/>
      <c r="U480" s="29" t="s">
        <v>36</v>
      </c>
      <c r="V480" s="187"/>
      <c r="W480" s="58"/>
      <c r="X480" s="188"/>
      <c r="Y480" s="188"/>
      <c r="Z480" s="188"/>
      <c r="AA480" s="64"/>
      <c r="AB480" s="64"/>
      <c r="AC480" s="189"/>
      <c r="AD480" s="259"/>
      <c r="AE480" s="259"/>
      <c r="AF480" s="58"/>
      <c r="AG480" s="30"/>
      <c r="AH480" s="58"/>
      <c r="AI480" s="30"/>
      <c r="AJ480" s="134"/>
      <c r="AK480" s="208"/>
      <c r="AL480" s="290"/>
      <c r="AM480" s="88" t="str">
        <f t="shared" si="39"/>
        <v/>
      </c>
      <c r="AN480" s="123" t="str">
        <f t="shared" si="40"/>
        <v/>
      </c>
      <c r="AO480" s="123" t="str">
        <f t="shared" si="41"/>
        <v/>
      </c>
      <c r="AP480" s="123" t="str">
        <f t="shared" si="42"/>
        <v/>
      </c>
      <c r="AQ480" s="89" t="str">
        <f t="shared" si="43"/>
        <v/>
      </c>
      <c r="AR480" s="39"/>
      <c r="AS480" s="234"/>
      <c r="AT480" s="39"/>
    </row>
    <row r="481" spans="2:46" ht="13.5" customHeight="1" x14ac:dyDescent="0.15">
      <c r="B481" s="290"/>
      <c r="C481" s="29" t="s">
        <v>38</v>
      </c>
      <c r="D481" s="187"/>
      <c r="E481" s="58"/>
      <c r="F481" s="188"/>
      <c r="G481" s="188"/>
      <c r="H481" s="188"/>
      <c r="I481" s="64"/>
      <c r="J481" s="64"/>
      <c r="K481" s="189"/>
      <c r="L481" s="259"/>
      <c r="M481" s="259"/>
      <c r="N481" s="58"/>
      <c r="O481" s="30"/>
      <c r="P481" s="58"/>
      <c r="Q481" s="30"/>
      <c r="R481" s="134"/>
      <c r="S481" s="206"/>
      <c r="T481" s="290"/>
      <c r="U481" s="29" t="s">
        <v>38</v>
      </c>
      <c r="V481" s="187"/>
      <c r="W481" s="58"/>
      <c r="X481" s="188"/>
      <c r="Y481" s="188"/>
      <c r="Z481" s="188"/>
      <c r="AA481" s="64"/>
      <c r="AB481" s="64"/>
      <c r="AC481" s="189"/>
      <c r="AD481" s="259"/>
      <c r="AE481" s="259"/>
      <c r="AF481" s="58"/>
      <c r="AG481" s="30"/>
      <c r="AH481" s="58"/>
      <c r="AI481" s="30"/>
      <c r="AJ481" s="134"/>
      <c r="AK481" s="208"/>
      <c r="AL481" s="290"/>
      <c r="AM481" s="88" t="str">
        <f t="shared" ref="AM481:AM544" si="44">IF(OR(X481="",F481=""),"",X481-F481)</f>
        <v/>
      </c>
      <c r="AN481" s="123" t="str">
        <f t="shared" ref="AN481:AN544" si="45">IF(OR(Y481="",G481=""),"",Y481-G481)</f>
        <v/>
      </c>
      <c r="AO481" s="123" t="str">
        <f t="shared" ref="AO481:AO544" si="46">IF(OR(Z481="",H481=""),"",Z481-H481)</f>
        <v/>
      </c>
      <c r="AP481" s="123" t="str">
        <f t="shared" ref="AP481:AP544" si="47">IF(OR(AA481="",I481=""),"",AA481-I481)</f>
        <v/>
      </c>
      <c r="AQ481" s="89" t="str">
        <f t="shared" ref="AQ481:AQ544" si="48">IF(OR(AB481="",J481=""),"",AB481-J481)</f>
        <v/>
      </c>
      <c r="AR481" s="39"/>
      <c r="AS481" s="234"/>
      <c r="AT481" s="39"/>
    </row>
    <row r="482" spans="2:46" ht="13.5" customHeight="1" thickBot="1" x14ac:dyDescent="0.2">
      <c r="B482" s="291"/>
      <c r="C482" s="29"/>
      <c r="D482" s="187"/>
      <c r="E482" s="58"/>
      <c r="F482" s="190"/>
      <c r="G482" s="190"/>
      <c r="H482" s="190"/>
      <c r="I482" s="58"/>
      <c r="J482" s="58"/>
      <c r="K482" s="189"/>
      <c r="L482" s="259"/>
      <c r="M482" s="259"/>
      <c r="N482" s="58"/>
      <c r="O482" s="30"/>
      <c r="P482" s="58"/>
      <c r="Q482" s="30"/>
      <c r="R482" s="185"/>
      <c r="S482" s="206"/>
      <c r="T482" s="291"/>
      <c r="U482" s="29"/>
      <c r="V482" s="187"/>
      <c r="W482" s="58"/>
      <c r="X482" s="190"/>
      <c r="Y482" s="190"/>
      <c r="Z482" s="190"/>
      <c r="AA482" s="58"/>
      <c r="AB482" s="58"/>
      <c r="AC482" s="189"/>
      <c r="AD482" s="259"/>
      <c r="AE482" s="259"/>
      <c r="AF482" s="58"/>
      <c r="AG482" s="30"/>
      <c r="AH482" s="58"/>
      <c r="AI482" s="30"/>
      <c r="AJ482" s="185"/>
      <c r="AK482" s="208"/>
      <c r="AL482" s="291"/>
      <c r="AM482" s="124" t="str">
        <f t="shared" si="44"/>
        <v/>
      </c>
      <c r="AN482" s="125" t="str">
        <f t="shared" si="45"/>
        <v/>
      </c>
      <c r="AO482" s="125" t="str">
        <f t="shared" si="46"/>
        <v/>
      </c>
      <c r="AP482" s="125" t="str">
        <f t="shared" si="47"/>
        <v/>
      </c>
      <c r="AQ482" s="126" t="str">
        <f t="shared" si="48"/>
        <v/>
      </c>
      <c r="AR482" s="39"/>
      <c r="AS482" s="234"/>
      <c r="AT482" s="39"/>
    </row>
    <row r="483" spans="2:46" ht="13.5" customHeight="1" x14ac:dyDescent="0.15">
      <c r="B483" s="289" t="s">
        <v>162</v>
      </c>
      <c r="C483" s="27" t="s">
        <v>34</v>
      </c>
      <c r="D483" s="41"/>
      <c r="E483" s="57"/>
      <c r="F483" s="98"/>
      <c r="G483" s="98"/>
      <c r="H483" s="98"/>
      <c r="I483" s="62"/>
      <c r="J483" s="62"/>
      <c r="K483" s="63"/>
      <c r="L483" s="258"/>
      <c r="M483" s="258"/>
      <c r="N483" s="57"/>
      <c r="O483" s="28"/>
      <c r="P483" s="57"/>
      <c r="Q483" s="28"/>
      <c r="R483" s="133"/>
      <c r="S483" s="206"/>
      <c r="T483" s="289" t="s">
        <v>162</v>
      </c>
      <c r="U483" s="27" t="s">
        <v>34</v>
      </c>
      <c r="V483" s="41"/>
      <c r="W483" s="57"/>
      <c r="X483" s="98"/>
      <c r="Y483" s="98"/>
      <c r="Z483" s="98"/>
      <c r="AA483" s="62"/>
      <c r="AB483" s="62"/>
      <c r="AC483" s="63"/>
      <c r="AD483" s="258"/>
      <c r="AE483" s="258"/>
      <c r="AF483" s="57"/>
      <c r="AG483" s="28"/>
      <c r="AH483" s="57"/>
      <c r="AI483" s="28"/>
      <c r="AJ483" s="133"/>
      <c r="AK483" s="208"/>
      <c r="AL483" s="289" t="s">
        <v>162</v>
      </c>
      <c r="AM483" s="121" t="str">
        <f t="shared" si="44"/>
        <v/>
      </c>
      <c r="AN483" s="97" t="str">
        <f t="shared" si="45"/>
        <v/>
      </c>
      <c r="AO483" s="97" t="str">
        <f t="shared" si="46"/>
        <v/>
      </c>
      <c r="AP483" s="97" t="str">
        <f t="shared" si="47"/>
        <v/>
      </c>
      <c r="AQ483" s="122" t="str">
        <f t="shared" si="48"/>
        <v/>
      </c>
      <c r="AR483" s="39"/>
      <c r="AS483" s="234"/>
      <c r="AT483" s="39"/>
    </row>
    <row r="484" spans="2:46" ht="13.5" customHeight="1" x14ac:dyDescent="0.15">
      <c r="B484" s="290"/>
      <c r="C484" s="29" t="s">
        <v>35</v>
      </c>
      <c r="D484" s="187"/>
      <c r="E484" s="58"/>
      <c r="F484" s="188"/>
      <c r="G484" s="188"/>
      <c r="H484" s="188"/>
      <c r="I484" s="64"/>
      <c r="J484" s="64"/>
      <c r="K484" s="189"/>
      <c r="L484" s="259"/>
      <c r="M484" s="259"/>
      <c r="N484" s="58"/>
      <c r="O484" s="30"/>
      <c r="P484" s="58"/>
      <c r="Q484" s="30"/>
      <c r="R484" s="134"/>
      <c r="S484" s="206"/>
      <c r="T484" s="290"/>
      <c r="U484" s="29" t="s">
        <v>35</v>
      </c>
      <c r="V484" s="187"/>
      <c r="W484" s="58"/>
      <c r="X484" s="188"/>
      <c r="Y484" s="188"/>
      <c r="Z484" s="188"/>
      <c r="AA484" s="64"/>
      <c r="AB484" s="64"/>
      <c r="AC484" s="189"/>
      <c r="AD484" s="259"/>
      <c r="AE484" s="259"/>
      <c r="AF484" s="58"/>
      <c r="AG484" s="30"/>
      <c r="AH484" s="58"/>
      <c r="AI484" s="30"/>
      <c r="AJ484" s="134"/>
      <c r="AK484" s="208"/>
      <c r="AL484" s="290"/>
      <c r="AM484" s="88" t="str">
        <f t="shared" si="44"/>
        <v/>
      </c>
      <c r="AN484" s="123" t="str">
        <f t="shared" si="45"/>
        <v/>
      </c>
      <c r="AO484" s="123" t="str">
        <f t="shared" si="46"/>
        <v/>
      </c>
      <c r="AP484" s="123" t="str">
        <f t="shared" si="47"/>
        <v/>
      </c>
      <c r="AQ484" s="89" t="str">
        <f t="shared" si="48"/>
        <v/>
      </c>
      <c r="AR484" s="39"/>
      <c r="AS484" s="234"/>
      <c r="AT484" s="39"/>
    </row>
    <row r="485" spans="2:46" ht="13.5" customHeight="1" x14ac:dyDescent="0.15">
      <c r="B485" s="290"/>
      <c r="C485" s="29" t="s">
        <v>36</v>
      </c>
      <c r="D485" s="187"/>
      <c r="E485" s="58"/>
      <c r="F485" s="188"/>
      <c r="G485" s="188"/>
      <c r="H485" s="188"/>
      <c r="I485" s="64"/>
      <c r="J485" s="64"/>
      <c r="K485" s="189"/>
      <c r="L485" s="259"/>
      <c r="M485" s="259"/>
      <c r="N485" s="58"/>
      <c r="O485" s="30"/>
      <c r="P485" s="58"/>
      <c r="Q485" s="30"/>
      <c r="R485" s="134"/>
      <c r="S485" s="206"/>
      <c r="T485" s="290"/>
      <c r="U485" s="29" t="s">
        <v>36</v>
      </c>
      <c r="V485" s="187"/>
      <c r="W485" s="58"/>
      <c r="X485" s="188"/>
      <c r="Y485" s="188"/>
      <c r="Z485" s="188"/>
      <c r="AA485" s="64"/>
      <c r="AB485" s="64"/>
      <c r="AC485" s="189"/>
      <c r="AD485" s="259"/>
      <c r="AE485" s="259"/>
      <c r="AF485" s="58"/>
      <c r="AG485" s="30"/>
      <c r="AH485" s="58"/>
      <c r="AI485" s="30"/>
      <c r="AJ485" s="134"/>
      <c r="AK485" s="208"/>
      <c r="AL485" s="290"/>
      <c r="AM485" s="88" t="str">
        <f t="shared" si="44"/>
        <v/>
      </c>
      <c r="AN485" s="123" t="str">
        <f t="shared" si="45"/>
        <v/>
      </c>
      <c r="AO485" s="123" t="str">
        <f t="shared" si="46"/>
        <v/>
      </c>
      <c r="AP485" s="123" t="str">
        <f t="shared" si="47"/>
        <v/>
      </c>
      <c r="AQ485" s="89" t="str">
        <f t="shared" si="48"/>
        <v/>
      </c>
      <c r="AR485" s="39"/>
      <c r="AS485" s="234"/>
      <c r="AT485" s="39"/>
    </row>
    <row r="486" spans="2:46" ht="13.5" customHeight="1" x14ac:dyDescent="0.15">
      <c r="B486" s="290"/>
      <c r="C486" s="29" t="s">
        <v>38</v>
      </c>
      <c r="D486" s="187"/>
      <c r="E486" s="58"/>
      <c r="F486" s="188"/>
      <c r="G486" s="188"/>
      <c r="H486" s="188"/>
      <c r="I486" s="64"/>
      <c r="J486" s="64"/>
      <c r="K486" s="189"/>
      <c r="L486" s="259"/>
      <c r="M486" s="259"/>
      <c r="N486" s="58"/>
      <c r="O486" s="30"/>
      <c r="P486" s="58"/>
      <c r="Q486" s="30"/>
      <c r="R486" s="134"/>
      <c r="S486" s="206"/>
      <c r="T486" s="290"/>
      <c r="U486" s="29" t="s">
        <v>38</v>
      </c>
      <c r="V486" s="187"/>
      <c r="W486" s="58"/>
      <c r="X486" s="188"/>
      <c r="Y486" s="188"/>
      <c r="Z486" s="188"/>
      <c r="AA486" s="64"/>
      <c r="AB486" s="64"/>
      <c r="AC486" s="189"/>
      <c r="AD486" s="259"/>
      <c r="AE486" s="259"/>
      <c r="AF486" s="58"/>
      <c r="AG486" s="30"/>
      <c r="AH486" s="58"/>
      <c r="AI486" s="30"/>
      <c r="AJ486" s="134"/>
      <c r="AK486" s="208"/>
      <c r="AL486" s="290"/>
      <c r="AM486" s="88" t="str">
        <f t="shared" si="44"/>
        <v/>
      </c>
      <c r="AN486" s="123" t="str">
        <f t="shared" si="45"/>
        <v/>
      </c>
      <c r="AO486" s="123" t="str">
        <f t="shared" si="46"/>
        <v/>
      </c>
      <c r="AP486" s="123" t="str">
        <f t="shared" si="47"/>
        <v/>
      </c>
      <c r="AQ486" s="89" t="str">
        <f t="shared" si="48"/>
        <v/>
      </c>
      <c r="AR486" s="39"/>
      <c r="AS486" s="234"/>
      <c r="AT486" s="39"/>
    </row>
    <row r="487" spans="2:46" ht="13.5" customHeight="1" thickBot="1" x14ac:dyDescent="0.2">
      <c r="B487" s="291"/>
      <c r="C487" s="29"/>
      <c r="D487" s="187"/>
      <c r="E487" s="58"/>
      <c r="F487" s="190"/>
      <c r="G487" s="190"/>
      <c r="H487" s="190"/>
      <c r="I487" s="58"/>
      <c r="J487" s="58"/>
      <c r="K487" s="189"/>
      <c r="L487" s="259"/>
      <c r="M487" s="259"/>
      <c r="N487" s="58"/>
      <c r="O487" s="30"/>
      <c r="P487" s="58"/>
      <c r="Q487" s="30"/>
      <c r="R487" s="185"/>
      <c r="S487" s="206"/>
      <c r="T487" s="291"/>
      <c r="U487" s="29"/>
      <c r="V487" s="187"/>
      <c r="W487" s="58"/>
      <c r="X487" s="190"/>
      <c r="Y487" s="190"/>
      <c r="Z487" s="190"/>
      <c r="AA487" s="58"/>
      <c r="AB487" s="58"/>
      <c r="AC487" s="189"/>
      <c r="AD487" s="259"/>
      <c r="AE487" s="259"/>
      <c r="AF487" s="58"/>
      <c r="AG487" s="30"/>
      <c r="AH487" s="58"/>
      <c r="AI487" s="30"/>
      <c r="AJ487" s="185"/>
      <c r="AK487" s="208"/>
      <c r="AL487" s="291"/>
      <c r="AM487" s="124" t="str">
        <f t="shared" si="44"/>
        <v/>
      </c>
      <c r="AN487" s="125" t="str">
        <f t="shared" si="45"/>
        <v/>
      </c>
      <c r="AO487" s="125" t="str">
        <f t="shared" si="46"/>
        <v/>
      </c>
      <c r="AP487" s="125" t="str">
        <f t="shared" si="47"/>
        <v/>
      </c>
      <c r="AQ487" s="126" t="str">
        <f t="shared" si="48"/>
        <v/>
      </c>
      <c r="AR487" s="39"/>
      <c r="AS487" s="234"/>
      <c r="AT487" s="39"/>
    </row>
    <row r="488" spans="2:46" ht="13.5" customHeight="1" x14ac:dyDescent="0.15">
      <c r="B488" s="289" t="s">
        <v>163</v>
      </c>
      <c r="C488" s="27" t="s">
        <v>34</v>
      </c>
      <c r="D488" s="41"/>
      <c r="E488" s="57"/>
      <c r="F488" s="98"/>
      <c r="G488" s="98"/>
      <c r="H488" s="98"/>
      <c r="I488" s="62"/>
      <c r="J488" s="62"/>
      <c r="K488" s="63"/>
      <c r="L488" s="258"/>
      <c r="M488" s="258"/>
      <c r="N488" s="57"/>
      <c r="O488" s="28"/>
      <c r="P488" s="57"/>
      <c r="Q488" s="28"/>
      <c r="R488" s="133"/>
      <c r="S488" s="206"/>
      <c r="T488" s="289" t="s">
        <v>163</v>
      </c>
      <c r="U488" s="27" t="s">
        <v>34</v>
      </c>
      <c r="V488" s="41"/>
      <c r="W488" s="57"/>
      <c r="X488" s="98"/>
      <c r="Y488" s="98"/>
      <c r="Z488" s="98"/>
      <c r="AA488" s="62"/>
      <c r="AB488" s="62"/>
      <c r="AC488" s="63"/>
      <c r="AD488" s="258"/>
      <c r="AE488" s="258"/>
      <c r="AF488" s="57"/>
      <c r="AG488" s="28"/>
      <c r="AH488" s="57"/>
      <c r="AI488" s="28"/>
      <c r="AJ488" s="133"/>
      <c r="AK488" s="208"/>
      <c r="AL488" s="289" t="s">
        <v>163</v>
      </c>
      <c r="AM488" s="121" t="str">
        <f t="shared" si="44"/>
        <v/>
      </c>
      <c r="AN488" s="97" t="str">
        <f t="shared" si="45"/>
        <v/>
      </c>
      <c r="AO488" s="97" t="str">
        <f t="shared" si="46"/>
        <v/>
      </c>
      <c r="AP488" s="97" t="str">
        <f t="shared" si="47"/>
        <v/>
      </c>
      <c r="AQ488" s="122" t="str">
        <f t="shared" si="48"/>
        <v/>
      </c>
      <c r="AR488" s="39"/>
      <c r="AS488" s="234"/>
      <c r="AT488" s="39"/>
    </row>
    <row r="489" spans="2:46" ht="13.5" customHeight="1" x14ac:dyDescent="0.15">
      <c r="B489" s="290"/>
      <c r="C489" s="29" t="s">
        <v>35</v>
      </c>
      <c r="D489" s="187"/>
      <c r="E489" s="58"/>
      <c r="F489" s="188"/>
      <c r="G489" s="188"/>
      <c r="H489" s="188"/>
      <c r="I489" s="64"/>
      <c r="J489" s="64"/>
      <c r="K489" s="189"/>
      <c r="L489" s="259"/>
      <c r="M489" s="259"/>
      <c r="N489" s="58"/>
      <c r="O489" s="30"/>
      <c r="P489" s="58"/>
      <c r="Q489" s="30"/>
      <c r="R489" s="134"/>
      <c r="S489" s="206"/>
      <c r="T489" s="290"/>
      <c r="U489" s="29" t="s">
        <v>35</v>
      </c>
      <c r="V489" s="187"/>
      <c r="W489" s="58"/>
      <c r="X489" s="188"/>
      <c r="Y489" s="188"/>
      <c r="Z489" s="188"/>
      <c r="AA489" s="64"/>
      <c r="AB489" s="64"/>
      <c r="AC489" s="189"/>
      <c r="AD489" s="259"/>
      <c r="AE489" s="259"/>
      <c r="AF489" s="58"/>
      <c r="AG489" s="30"/>
      <c r="AH489" s="58"/>
      <c r="AI489" s="30"/>
      <c r="AJ489" s="134"/>
      <c r="AK489" s="208"/>
      <c r="AL489" s="290"/>
      <c r="AM489" s="88" t="str">
        <f t="shared" si="44"/>
        <v/>
      </c>
      <c r="AN489" s="123" t="str">
        <f t="shared" si="45"/>
        <v/>
      </c>
      <c r="AO489" s="123" t="str">
        <f t="shared" si="46"/>
        <v/>
      </c>
      <c r="AP489" s="123" t="str">
        <f t="shared" si="47"/>
        <v/>
      </c>
      <c r="AQ489" s="89" t="str">
        <f t="shared" si="48"/>
        <v/>
      </c>
      <c r="AR489" s="39"/>
      <c r="AS489" s="234"/>
      <c r="AT489" s="39"/>
    </row>
    <row r="490" spans="2:46" ht="13.5" customHeight="1" x14ac:dyDescent="0.15">
      <c r="B490" s="290"/>
      <c r="C490" s="29" t="s">
        <v>36</v>
      </c>
      <c r="D490" s="187"/>
      <c r="E490" s="58"/>
      <c r="F490" s="188"/>
      <c r="G490" s="188"/>
      <c r="H490" s="188"/>
      <c r="I490" s="64"/>
      <c r="J490" s="64"/>
      <c r="K490" s="189"/>
      <c r="L490" s="259"/>
      <c r="M490" s="259"/>
      <c r="N490" s="58"/>
      <c r="O490" s="30"/>
      <c r="P490" s="58"/>
      <c r="Q490" s="30"/>
      <c r="R490" s="134"/>
      <c r="S490" s="206"/>
      <c r="T490" s="290"/>
      <c r="U490" s="29" t="s">
        <v>36</v>
      </c>
      <c r="V490" s="187"/>
      <c r="W490" s="58"/>
      <c r="X490" s="188"/>
      <c r="Y490" s="188"/>
      <c r="Z490" s="188"/>
      <c r="AA490" s="64"/>
      <c r="AB490" s="64"/>
      <c r="AC490" s="189"/>
      <c r="AD490" s="259"/>
      <c r="AE490" s="259"/>
      <c r="AF490" s="58"/>
      <c r="AG490" s="30"/>
      <c r="AH490" s="58"/>
      <c r="AI490" s="30"/>
      <c r="AJ490" s="134"/>
      <c r="AK490" s="208"/>
      <c r="AL490" s="290"/>
      <c r="AM490" s="88" t="str">
        <f t="shared" si="44"/>
        <v/>
      </c>
      <c r="AN490" s="123" t="str">
        <f t="shared" si="45"/>
        <v/>
      </c>
      <c r="AO490" s="123" t="str">
        <f t="shared" si="46"/>
        <v/>
      </c>
      <c r="AP490" s="123" t="str">
        <f t="shared" si="47"/>
        <v/>
      </c>
      <c r="AQ490" s="89" t="str">
        <f t="shared" si="48"/>
        <v/>
      </c>
      <c r="AR490" s="39"/>
      <c r="AS490" s="234"/>
      <c r="AT490" s="39"/>
    </row>
    <row r="491" spans="2:46" ht="13.5" customHeight="1" x14ac:dyDescent="0.15">
      <c r="B491" s="290"/>
      <c r="C491" s="29" t="s">
        <v>38</v>
      </c>
      <c r="D491" s="187"/>
      <c r="E491" s="58"/>
      <c r="F491" s="188"/>
      <c r="G491" s="188"/>
      <c r="H491" s="188"/>
      <c r="I491" s="64"/>
      <c r="J491" s="64"/>
      <c r="K491" s="189"/>
      <c r="L491" s="259"/>
      <c r="M491" s="259"/>
      <c r="N491" s="58"/>
      <c r="O491" s="30"/>
      <c r="P491" s="58"/>
      <c r="Q491" s="30"/>
      <c r="R491" s="134"/>
      <c r="S491" s="206"/>
      <c r="T491" s="290"/>
      <c r="U491" s="29" t="s">
        <v>38</v>
      </c>
      <c r="V491" s="187"/>
      <c r="W491" s="58"/>
      <c r="X491" s="188"/>
      <c r="Y491" s="188"/>
      <c r="Z491" s="188"/>
      <c r="AA491" s="64"/>
      <c r="AB491" s="64"/>
      <c r="AC491" s="189"/>
      <c r="AD491" s="259"/>
      <c r="AE491" s="259"/>
      <c r="AF491" s="58"/>
      <c r="AG491" s="30"/>
      <c r="AH491" s="58"/>
      <c r="AI491" s="30"/>
      <c r="AJ491" s="134"/>
      <c r="AK491" s="208"/>
      <c r="AL491" s="290"/>
      <c r="AM491" s="88" t="str">
        <f t="shared" si="44"/>
        <v/>
      </c>
      <c r="AN491" s="123" t="str">
        <f t="shared" si="45"/>
        <v/>
      </c>
      <c r="AO491" s="123" t="str">
        <f t="shared" si="46"/>
        <v/>
      </c>
      <c r="AP491" s="123" t="str">
        <f t="shared" si="47"/>
        <v/>
      </c>
      <c r="AQ491" s="89" t="str">
        <f t="shared" si="48"/>
        <v/>
      </c>
      <c r="AR491" s="39"/>
      <c r="AS491" s="234"/>
      <c r="AT491" s="39"/>
    </row>
    <row r="492" spans="2:46" ht="13.5" customHeight="1" thickBot="1" x14ac:dyDescent="0.2">
      <c r="B492" s="291"/>
      <c r="C492" s="29"/>
      <c r="D492" s="187"/>
      <c r="E492" s="58"/>
      <c r="F492" s="190"/>
      <c r="G492" s="190"/>
      <c r="H492" s="190"/>
      <c r="I492" s="58"/>
      <c r="J492" s="58"/>
      <c r="K492" s="189"/>
      <c r="L492" s="259"/>
      <c r="M492" s="259"/>
      <c r="N492" s="58"/>
      <c r="O492" s="30"/>
      <c r="P492" s="58"/>
      <c r="Q492" s="30"/>
      <c r="R492" s="185"/>
      <c r="S492" s="206"/>
      <c r="T492" s="291"/>
      <c r="U492" s="29"/>
      <c r="V492" s="187"/>
      <c r="W492" s="58"/>
      <c r="X492" s="190"/>
      <c r="Y492" s="190"/>
      <c r="Z492" s="190"/>
      <c r="AA492" s="58"/>
      <c r="AB492" s="58"/>
      <c r="AC492" s="189"/>
      <c r="AD492" s="259"/>
      <c r="AE492" s="259"/>
      <c r="AF492" s="58"/>
      <c r="AG492" s="30"/>
      <c r="AH492" s="58"/>
      <c r="AI492" s="30"/>
      <c r="AJ492" s="185"/>
      <c r="AK492" s="208"/>
      <c r="AL492" s="291"/>
      <c r="AM492" s="124" t="str">
        <f t="shared" si="44"/>
        <v/>
      </c>
      <c r="AN492" s="125" t="str">
        <f t="shared" si="45"/>
        <v/>
      </c>
      <c r="AO492" s="125" t="str">
        <f t="shared" si="46"/>
        <v/>
      </c>
      <c r="AP492" s="125" t="str">
        <f t="shared" si="47"/>
        <v/>
      </c>
      <c r="AQ492" s="126" t="str">
        <f t="shared" si="48"/>
        <v/>
      </c>
      <c r="AR492" s="39"/>
      <c r="AS492" s="234"/>
      <c r="AT492" s="39"/>
    </row>
    <row r="493" spans="2:46" ht="13.5" customHeight="1" x14ac:dyDescent="0.15">
      <c r="B493" s="289" t="s">
        <v>164</v>
      </c>
      <c r="C493" s="27" t="s">
        <v>34</v>
      </c>
      <c r="D493" s="41"/>
      <c r="E493" s="57"/>
      <c r="F493" s="98"/>
      <c r="G493" s="98"/>
      <c r="H493" s="98"/>
      <c r="I493" s="62"/>
      <c r="J493" s="62"/>
      <c r="K493" s="63"/>
      <c r="L493" s="258"/>
      <c r="M493" s="258"/>
      <c r="N493" s="57"/>
      <c r="O493" s="28"/>
      <c r="P493" s="57"/>
      <c r="Q493" s="28"/>
      <c r="R493" s="133"/>
      <c r="S493" s="206"/>
      <c r="T493" s="289" t="s">
        <v>164</v>
      </c>
      <c r="U493" s="27" t="s">
        <v>34</v>
      </c>
      <c r="V493" s="41"/>
      <c r="W493" s="57"/>
      <c r="X493" s="98"/>
      <c r="Y493" s="98"/>
      <c r="Z493" s="98"/>
      <c r="AA493" s="62"/>
      <c r="AB493" s="62"/>
      <c r="AC493" s="63"/>
      <c r="AD493" s="258"/>
      <c r="AE493" s="258"/>
      <c r="AF493" s="57"/>
      <c r="AG493" s="28"/>
      <c r="AH493" s="57"/>
      <c r="AI493" s="28"/>
      <c r="AJ493" s="133"/>
      <c r="AK493" s="208"/>
      <c r="AL493" s="289" t="s">
        <v>164</v>
      </c>
      <c r="AM493" s="121" t="str">
        <f t="shared" si="44"/>
        <v/>
      </c>
      <c r="AN493" s="97" t="str">
        <f t="shared" si="45"/>
        <v/>
      </c>
      <c r="AO493" s="97" t="str">
        <f t="shared" si="46"/>
        <v/>
      </c>
      <c r="AP493" s="97" t="str">
        <f t="shared" si="47"/>
        <v/>
      </c>
      <c r="AQ493" s="122" t="str">
        <f t="shared" si="48"/>
        <v/>
      </c>
      <c r="AR493" s="39"/>
      <c r="AS493" s="234"/>
      <c r="AT493" s="39"/>
    </row>
    <row r="494" spans="2:46" ht="13.5" customHeight="1" x14ac:dyDescent="0.15">
      <c r="B494" s="290"/>
      <c r="C494" s="29" t="s">
        <v>35</v>
      </c>
      <c r="D494" s="187"/>
      <c r="E494" s="58"/>
      <c r="F494" s="188"/>
      <c r="G494" s="188"/>
      <c r="H494" s="188"/>
      <c r="I494" s="64"/>
      <c r="J494" s="64"/>
      <c r="K494" s="189"/>
      <c r="L494" s="259"/>
      <c r="M494" s="259"/>
      <c r="N494" s="58"/>
      <c r="O494" s="30"/>
      <c r="P494" s="58"/>
      <c r="Q494" s="30"/>
      <c r="R494" s="134"/>
      <c r="S494" s="206"/>
      <c r="T494" s="290"/>
      <c r="U494" s="29" t="s">
        <v>35</v>
      </c>
      <c r="V494" s="187"/>
      <c r="W494" s="58"/>
      <c r="X494" s="188"/>
      <c r="Y494" s="188"/>
      <c r="Z494" s="188"/>
      <c r="AA494" s="64"/>
      <c r="AB494" s="64"/>
      <c r="AC494" s="189"/>
      <c r="AD494" s="259"/>
      <c r="AE494" s="259"/>
      <c r="AF494" s="58"/>
      <c r="AG494" s="30"/>
      <c r="AH494" s="58"/>
      <c r="AI494" s="30"/>
      <c r="AJ494" s="134"/>
      <c r="AK494" s="208"/>
      <c r="AL494" s="290"/>
      <c r="AM494" s="88" t="str">
        <f t="shared" si="44"/>
        <v/>
      </c>
      <c r="AN494" s="123" t="str">
        <f t="shared" si="45"/>
        <v/>
      </c>
      <c r="AO494" s="123" t="str">
        <f t="shared" si="46"/>
        <v/>
      </c>
      <c r="AP494" s="123" t="str">
        <f t="shared" si="47"/>
        <v/>
      </c>
      <c r="AQ494" s="89" t="str">
        <f t="shared" si="48"/>
        <v/>
      </c>
      <c r="AR494" s="39"/>
      <c r="AS494" s="234"/>
      <c r="AT494" s="39"/>
    </row>
    <row r="495" spans="2:46" ht="13.5" customHeight="1" x14ac:dyDescent="0.15">
      <c r="B495" s="290"/>
      <c r="C495" s="29" t="s">
        <v>36</v>
      </c>
      <c r="D495" s="187"/>
      <c r="E495" s="58"/>
      <c r="F495" s="188"/>
      <c r="G495" s="188"/>
      <c r="H495" s="188"/>
      <c r="I495" s="64"/>
      <c r="J495" s="64"/>
      <c r="K495" s="189"/>
      <c r="L495" s="259"/>
      <c r="M495" s="259"/>
      <c r="N495" s="58"/>
      <c r="O495" s="30"/>
      <c r="P495" s="58"/>
      <c r="Q495" s="30"/>
      <c r="R495" s="134"/>
      <c r="S495" s="206"/>
      <c r="T495" s="290"/>
      <c r="U495" s="29" t="s">
        <v>36</v>
      </c>
      <c r="V495" s="187"/>
      <c r="W495" s="58"/>
      <c r="X495" s="188"/>
      <c r="Y495" s="188"/>
      <c r="Z495" s="188"/>
      <c r="AA495" s="64"/>
      <c r="AB495" s="64"/>
      <c r="AC495" s="189"/>
      <c r="AD495" s="259"/>
      <c r="AE495" s="259"/>
      <c r="AF495" s="58"/>
      <c r="AG495" s="30"/>
      <c r="AH495" s="58"/>
      <c r="AI495" s="30"/>
      <c r="AJ495" s="134"/>
      <c r="AK495" s="208"/>
      <c r="AL495" s="290"/>
      <c r="AM495" s="88" t="str">
        <f t="shared" si="44"/>
        <v/>
      </c>
      <c r="AN495" s="123" t="str">
        <f t="shared" si="45"/>
        <v/>
      </c>
      <c r="AO495" s="123" t="str">
        <f t="shared" si="46"/>
        <v/>
      </c>
      <c r="AP495" s="123" t="str">
        <f t="shared" si="47"/>
        <v/>
      </c>
      <c r="AQ495" s="89" t="str">
        <f t="shared" si="48"/>
        <v/>
      </c>
      <c r="AR495" s="39"/>
      <c r="AS495" s="234"/>
      <c r="AT495" s="39"/>
    </row>
    <row r="496" spans="2:46" ht="13.5" customHeight="1" x14ac:dyDescent="0.15">
      <c r="B496" s="290"/>
      <c r="C496" s="29" t="s">
        <v>38</v>
      </c>
      <c r="D496" s="187"/>
      <c r="E496" s="58"/>
      <c r="F496" s="188"/>
      <c r="G496" s="188"/>
      <c r="H496" s="188"/>
      <c r="I496" s="64"/>
      <c r="J496" s="64"/>
      <c r="K496" s="189"/>
      <c r="L496" s="259"/>
      <c r="M496" s="259"/>
      <c r="N496" s="58"/>
      <c r="O496" s="30"/>
      <c r="P496" s="58"/>
      <c r="Q496" s="30"/>
      <c r="R496" s="134"/>
      <c r="S496" s="206"/>
      <c r="T496" s="290"/>
      <c r="U496" s="29" t="s">
        <v>38</v>
      </c>
      <c r="V496" s="187"/>
      <c r="W496" s="58"/>
      <c r="X496" s="188"/>
      <c r="Y496" s="188"/>
      <c r="Z496" s="188"/>
      <c r="AA496" s="64"/>
      <c r="AB496" s="64"/>
      <c r="AC496" s="189"/>
      <c r="AD496" s="259"/>
      <c r="AE496" s="259"/>
      <c r="AF496" s="58"/>
      <c r="AG496" s="30"/>
      <c r="AH496" s="58"/>
      <c r="AI496" s="30"/>
      <c r="AJ496" s="134"/>
      <c r="AK496" s="208"/>
      <c r="AL496" s="290"/>
      <c r="AM496" s="88" t="str">
        <f t="shared" si="44"/>
        <v/>
      </c>
      <c r="AN496" s="123" t="str">
        <f t="shared" si="45"/>
        <v/>
      </c>
      <c r="AO496" s="123" t="str">
        <f t="shared" si="46"/>
        <v/>
      </c>
      <c r="AP496" s="123" t="str">
        <f t="shared" si="47"/>
        <v/>
      </c>
      <c r="AQ496" s="89" t="str">
        <f t="shared" si="48"/>
        <v/>
      </c>
      <c r="AR496" s="39"/>
      <c r="AS496" s="234"/>
      <c r="AT496" s="39"/>
    </row>
    <row r="497" spans="2:46" ht="13.5" customHeight="1" thickBot="1" x14ac:dyDescent="0.2">
      <c r="B497" s="291"/>
      <c r="C497" s="29"/>
      <c r="D497" s="187"/>
      <c r="E497" s="58"/>
      <c r="F497" s="190"/>
      <c r="G497" s="190"/>
      <c r="H497" s="190"/>
      <c r="I497" s="58"/>
      <c r="J497" s="58"/>
      <c r="K497" s="189"/>
      <c r="L497" s="259"/>
      <c r="M497" s="259"/>
      <c r="N497" s="58"/>
      <c r="O497" s="30"/>
      <c r="P497" s="58"/>
      <c r="Q497" s="30"/>
      <c r="R497" s="185"/>
      <c r="S497" s="206"/>
      <c r="T497" s="291"/>
      <c r="U497" s="29"/>
      <c r="V497" s="187"/>
      <c r="W497" s="58"/>
      <c r="X497" s="190"/>
      <c r="Y497" s="190"/>
      <c r="Z497" s="190"/>
      <c r="AA497" s="58"/>
      <c r="AB497" s="58"/>
      <c r="AC497" s="189"/>
      <c r="AD497" s="259"/>
      <c r="AE497" s="259"/>
      <c r="AF497" s="58"/>
      <c r="AG497" s="30"/>
      <c r="AH497" s="58"/>
      <c r="AI497" s="30"/>
      <c r="AJ497" s="185"/>
      <c r="AK497" s="208"/>
      <c r="AL497" s="291"/>
      <c r="AM497" s="124" t="str">
        <f t="shared" si="44"/>
        <v/>
      </c>
      <c r="AN497" s="125" t="str">
        <f t="shared" si="45"/>
        <v/>
      </c>
      <c r="AO497" s="125" t="str">
        <f t="shared" si="46"/>
        <v/>
      </c>
      <c r="AP497" s="125" t="str">
        <f t="shared" si="47"/>
        <v/>
      </c>
      <c r="AQ497" s="126" t="str">
        <f t="shared" si="48"/>
        <v/>
      </c>
      <c r="AR497" s="39"/>
      <c r="AS497" s="234"/>
      <c r="AT497" s="39"/>
    </row>
    <row r="498" spans="2:46" ht="13.5" customHeight="1" x14ac:dyDescent="0.15">
      <c r="B498" s="289" t="s">
        <v>165</v>
      </c>
      <c r="C498" s="27" t="s">
        <v>34</v>
      </c>
      <c r="D498" s="41"/>
      <c r="E498" s="57"/>
      <c r="F498" s="98"/>
      <c r="G498" s="98"/>
      <c r="H498" s="98"/>
      <c r="I498" s="62"/>
      <c r="J498" s="62"/>
      <c r="K498" s="63"/>
      <c r="L498" s="258"/>
      <c r="M498" s="258"/>
      <c r="N498" s="57"/>
      <c r="O498" s="28"/>
      <c r="P498" s="57"/>
      <c r="Q498" s="28"/>
      <c r="R498" s="133"/>
      <c r="S498" s="206"/>
      <c r="T498" s="289" t="s">
        <v>165</v>
      </c>
      <c r="U498" s="27" t="s">
        <v>34</v>
      </c>
      <c r="V498" s="41"/>
      <c r="W498" s="57"/>
      <c r="X498" s="98"/>
      <c r="Y498" s="98"/>
      <c r="Z498" s="98"/>
      <c r="AA498" s="62"/>
      <c r="AB498" s="62"/>
      <c r="AC498" s="63"/>
      <c r="AD498" s="258"/>
      <c r="AE498" s="258"/>
      <c r="AF498" s="57"/>
      <c r="AG498" s="28"/>
      <c r="AH498" s="57"/>
      <c r="AI498" s="28"/>
      <c r="AJ498" s="133"/>
      <c r="AK498" s="208"/>
      <c r="AL498" s="289" t="s">
        <v>165</v>
      </c>
      <c r="AM498" s="121" t="str">
        <f t="shared" si="44"/>
        <v/>
      </c>
      <c r="AN498" s="97" t="str">
        <f t="shared" si="45"/>
        <v/>
      </c>
      <c r="AO498" s="97" t="str">
        <f t="shared" si="46"/>
        <v/>
      </c>
      <c r="AP498" s="97" t="str">
        <f t="shared" si="47"/>
        <v/>
      </c>
      <c r="AQ498" s="122" t="str">
        <f t="shared" si="48"/>
        <v/>
      </c>
      <c r="AR498" s="39"/>
      <c r="AS498" s="234"/>
      <c r="AT498" s="39"/>
    </row>
    <row r="499" spans="2:46" ht="13.5" customHeight="1" x14ac:dyDescent="0.15">
      <c r="B499" s="290"/>
      <c r="C499" s="29" t="s">
        <v>35</v>
      </c>
      <c r="D499" s="187"/>
      <c r="E499" s="58"/>
      <c r="F499" s="188"/>
      <c r="G499" s="188"/>
      <c r="H499" s="188"/>
      <c r="I499" s="64"/>
      <c r="J499" s="64"/>
      <c r="K499" s="189"/>
      <c r="L499" s="259"/>
      <c r="M499" s="259"/>
      <c r="N499" s="58"/>
      <c r="O499" s="30"/>
      <c r="P499" s="58"/>
      <c r="Q499" s="30"/>
      <c r="R499" s="134"/>
      <c r="S499" s="206"/>
      <c r="T499" s="290"/>
      <c r="U499" s="29" t="s">
        <v>35</v>
      </c>
      <c r="V499" s="187"/>
      <c r="W499" s="58"/>
      <c r="X499" s="188"/>
      <c r="Y499" s="188"/>
      <c r="Z499" s="188"/>
      <c r="AA499" s="64"/>
      <c r="AB499" s="64"/>
      <c r="AC499" s="189"/>
      <c r="AD499" s="259"/>
      <c r="AE499" s="259"/>
      <c r="AF499" s="58"/>
      <c r="AG499" s="30"/>
      <c r="AH499" s="58"/>
      <c r="AI499" s="30"/>
      <c r="AJ499" s="134"/>
      <c r="AK499" s="208"/>
      <c r="AL499" s="290"/>
      <c r="AM499" s="88" t="str">
        <f t="shared" si="44"/>
        <v/>
      </c>
      <c r="AN499" s="123" t="str">
        <f t="shared" si="45"/>
        <v/>
      </c>
      <c r="AO499" s="123" t="str">
        <f t="shared" si="46"/>
        <v/>
      </c>
      <c r="AP499" s="123" t="str">
        <f t="shared" si="47"/>
        <v/>
      </c>
      <c r="AQ499" s="89" t="str">
        <f t="shared" si="48"/>
        <v/>
      </c>
      <c r="AR499" s="39"/>
      <c r="AS499" s="234"/>
      <c r="AT499" s="39"/>
    </row>
    <row r="500" spans="2:46" ht="13.5" customHeight="1" x14ac:dyDescent="0.15">
      <c r="B500" s="290"/>
      <c r="C500" s="29" t="s">
        <v>36</v>
      </c>
      <c r="D500" s="187"/>
      <c r="E500" s="58"/>
      <c r="F500" s="188"/>
      <c r="G500" s="188"/>
      <c r="H500" s="188"/>
      <c r="I500" s="64"/>
      <c r="J500" s="64"/>
      <c r="K500" s="189"/>
      <c r="L500" s="259"/>
      <c r="M500" s="259"/>
      <c r="N500" s="58"/>
      <c r="O500" s="30"/>
      <c r="P500" s="58"/>
      <c r="Q500" s="30"/>
      <c r="R500" s="134"/>
      <c r="S500" s="206"/>
      <c r="T500" s="290"/>
      <c r="U500" s="29" t="s">
        <v>36</v>
      </c>
      <c r="V500" s="187"/>
      <c r="W500" s="58"/>
      <c r="X500" s="188"/>
      <c r="Y500" s="188"/>
      <c r="Z500" s="188"/>
      <c r="AA500" s="64"/>
      <c r="AB500" s="64"/>
      <c r="AC500" s="189"/>
      <c r="AD500" s="259"/>
      <c r="AE500" s="259"/>
      <c r="AF500" s="58"/>
      <c r="AG500" s="30"/>
      <c r="AH500" s="58"/>
      <c r="AI500" s="30"/>
      <c r="AJ500" s="134"/>
      <c r="AK500" s="208"/>
      <c r="AL500" s="290"/>
      <c r="AM500" s="88" t="str">
        <f t="shared" si="44"/>
        <v/>
      </c>
      <c r="AN500" s="123" t="str">
        <f t="shared" si="45"/>
        <v/>
      </c>
      <c r="AO500" s="123" t="str">
        <f t="shared" si="46"/>
        <v/>
      </c>
      <c r="AP500" s="123" t="str">
        <f t="shared" si="47"/>
        <v/>
      </c>
      <c r="AQ500" s="89" t="str">
        <f t="shared" si="48"/>
        <v/>
      </c>
      <c r="AR500" s="39"/>
      <c r="AS500" s="234"/>
      <c r="AT500" s="39"/>
    </row>
    <row r="501" spans="2:46" ht="13.5" customHeight="1" x14ac:dyDescent="0.15">
      <c r="B501" s="290"/>
      <c r="C501" s="29" t="s">
        <v>38</v>
      </c>
      <c r="D501" s="187"/>
      <c r="E501" s="58"/>
      <c r="F501" s="188"/>
      <c r="G501" s="188"/>
      <c r="H501" s="188"/>
      <c r="I501" s="64"/>
      <c r="J501" s="64"/>
      <c r="K501" s="189"/>
      <c r="L501" s="259"/>
      <c r="M501" s="259"/>
      <c r="N501" s="58"/>
      <c r="O501" s="30"/>
      <c r="P501" s="58"/>
      <c r="Q501" s="30"/>
      <c r="R501" s="134"/>
      <c r="S501" s="206"/>
      <c r="T501" s="290"/>
      <c r="U501" s="29" t="s">
        <v>38</v>
      </c>
      <c r="V501" s="187"/>
      <c r="W501" s="58"/>
      <c r="X501" s="188"/>
      <c r="Y501" s="188"/>
      <c r="Z501" s="188"/>
      <c r="AA501" s="64"/>
      <c r="AB501" s="64"/>
      <c r="AC501" s="189"/>
      <c r="AD501" s="259"/>
      <c r="AE501" s="259"/>
      <c r="AF501" s="58"/>
      <c r="AG501" s="30"/>
      <c r="AH501" s="58"/>
      <c r="AI501" s="30"/>
      <c r="AJ501" s="134"/>
      <c r="AK501" s="208"/>
      <c r="AL501" s="290"/>
      <c r="AM501" s="88" t="str">
        <f t="shared" si="44"/>
        <v/>
      </c>
      <c r="AN501" s="123" t="str">
        <f t="shared" si="45"/>
        <v/>
      </c>
      <c r="AO501" s="123" t="str">
        <f t="shared" si="46"/>
        <v/>
      </c>
      <c r="AP501" s="123" t="str">
        <f t="shared" si="47"/>
        <v/>
      </c>
      <c r="AQ501" s="89" t="str">
        <f t="shared" si="48"/>
        <v/>
      </c>
      <c r="AR501" s="39"/>
      <c r="AS501" s="234"/>
      <c r="AT501" s="39"/>
    </row>
    <row r="502" spans="2:46" ht="13.5" customHeight="1" thickBot="1" x14ac:dyDescent="0.2">
      <c r="B502" s="291"/>
      <c r="C502" s="29"/>
      <c r="D502" s="187"/>
      <c r="E502" s="58"/>
      <c r="F502" s="190"/>
      <c r="G502" s="190"/>
      <c r="H502" s="190"/>
      <c r="I502" s="58"/>
      <c r="J502" s="58"/>
      <c r="K502" s="189"/>
      <c r="L502" s="259"/>
      <c r="M502" s="259"/>
      <c r="N502" s="58"/>
      <c r="O502" s="30"/>
      <c r="P502" s="58"/>
      <c r="Q502" s="30"/>
      <c r="R502" s="185"/>
      <c r="S502" s="206"/>
      <c r="T502" s="291"/>
      <c r="U502" s="29"/>
      <c r="V502" s="187"/>
      <c r="W502" s="58"/>
      <c r="X502" s="190"/>
      <c r="Y502" s="190"/>
      <c r="Z502" s="190"/>
      <c r="AA502" s="58"/>
      <c r="AB502" s="58"/>
      <c r="AC502" s="189"/>
      <c r="AD502" s="259"/>
      <c r="AE502" s="259"/>
      <c r="AF502" s="58"/>
      <c r="AG502" s="30"/>
      <c r="AH502" s="58"/>
      <c r="AI502" s="30"/>
      <c r="AJ502" s="185"/>
      <c r="AK502" s="208"/>
      <c r="AL502" s="291"/>
      <c r="AM502" s="124" t="str">
        <f t="shared" si="44"/>
        <v/>
      </c>
      <c r="AN502" s="125" t="str">
        <f t="shared" si="45"/>
        <v/>
      </c>
      <c r="AO502" s="125" t="str">
        <f t="shared" si="46"/>
        <v/>
      </c>
      <c r="AP502" s="125" t="str">
        <f t="shared" si="47"/>
        <v/>
      </c>
      <c r="AQ502" s="126" t="str">
        <f t="shared" si="48"/>
        <v/>
      </c>
      <c r="AR502" s="39"/>
      <c r="AS502" s="234"/>
      <c r="AT502" s="39"/>
    </row>
    <row r="503" spans="2:46" ht="13.5" customHeight="1" x14ac:dyDescent="0.15">
      <c r="B503" s="289" t="s">
        <v>166</v>
      </c>
      <c r="C503" s="27" t="s">
        <v>34</v>
      </c>
      <c r="D503" s="41"/>
      <c r="E503" s="57"/>
      <c r="F503" s="98"/>
      <c r="G503" s="98"/>
      <c r="H503" s="98"/>
      <c r="I503" s="62"/>
      <c r="J503" s="62"/>
      <c r="K503" s="63"/>
      <c r="L503" s="258"/>
      <c r="M503" s="258"/>
      <c r="N503" s="57"/>
      <c r="O503" s="28"/>
      <c r="P503" s="57"/>
      <c r="Q503" s="28"/>
      <c r="R503" s="133"/>
      <c r="S503" s="206"/>
      <c r="T503" s="289" t="s">
        <v>166</v>
      </c>
      <c r="U503" s="27" t="s">
        <v>34</v>
      </c>
      <c r="V503" s="41"/>
      <c r="W503" s="57"/>
      <c r="X503" s="98"/>
      <c r="Y503" s="98"/>
      <c r="Z503" s="98"/>
      <c r="AA503" s="62"/>
      <c r="AB503" s="62"/>
      <c r="AC503" s="63"/>
      <c r="AD503" s="258"/>
      <c r="AE503" s="258"/>
      <c r="AF503" s="57"/>
      <c r="AG503" s="28"/>
      <c r="AH503" s="57"/>
      <c r="AI503" s="28"/>
      <c r="AJ503" s="133"/>
      <c r="AK503" s="208"/>
      <c r="AL503" s="289" t="s">
        <v>166</v>
      </c>
      <c r="AM503" s="121" t="str">
        <f t="shared" si="44"/>
        <v/>
      </c>
      <c r="AN503" s="97" t="str">
        <f t="shared" si="45"/>
        <v/>
      </c>
      <c r="AO503" s="97" t="str">
        <f t="shared" si="46"/>
        <v/>
      </c>
      <c r="AP503" s="97" t="str">
        <f t="shared" si="47"/>
        <v/>
      </c>
      <c r="AQ503" s="122" t="str">
        <f t="shared" si="48"/>
        <v/>
      </c>
      <c r="AR503" s="39"/>
      <c r="AS503" s="234"/>
      <c r="AT503" s="39"/>
    </row>
    <row r="504" spans="2:46" ht="13.5" customHeight="1" x14ac:dyDescent="0.15">
      <c r="B504" s="290"/>
      <c r="C504" s="29" t="s">
        <v>35</v>
      </c>
      <c r="D504" s="187"/>
      <c r="E504" s="58"/>
      <c r="F504" s="188"/>
      <c r="G504" s="188"/>
      <c r="H504" s="188"/>
      <c r="I504" s="64"/>
      <c r="J504" s="64"/>
      <c r="K504" s="189"/>
      <c r="L504" s="259"/>
      <c r="M504" s="259"/>
      <c r="N504" s="58"/>
      <c r="O504" s="30"/>
      <c r="P504" s="58"/>
      <c r="Q504" s="30"/>
      <c r="R504" s="134"/>
      <c r="S504" s="206"/>
      <c r="T504" s="290"/>
      <c r="U504" s="29" t="s">
        <v>35</v>
      </c>
      <c r="V504" s="187"/>
      <c r="W504" s="58"/>
      <c r="X504" s="188"/>
      <c r="Y504" s="188"/>
      <c r="Z504" s="188"/>
      <c r="AA504" s="64"/>
      <c r="AB504" s="64"/>
      <c r="AC504" s="189"/>
      <c r="AD504" s="259"/>
      <c r="AE504" s="259"/>
      <c r="AF504" s="58"/>
      <c r="AG504" s="30"/>
      <c r="AH504" s="58"/>
      <c r="AI504" s="30"/>
      <c r="AJ504" s="134"/>
      <c r="AK504" s="208"/>
      <c r="AL504" s="290"/>
      <c r="AM504" s="88" t="str">
        <f t="shared" si="44"/>
        <v/>
      </c>
      <c r="AN504" s="123" t="str">
        <f t="shared" si="45"/>
        <v/>
      </c>
      <c r="AO504" s="123" t="str">
        <f t="shared" si="46"/>
        <v/>
      </c>
      <c r="AP504" s="123" t="str">
        <f t="shared" si="47"/>
        <v/>
      </c>
      <c r="AQ504" s="89" t="str">
        <f t="shared" si="48"/>
        <v/>
      </c>
      <c r="AR504" s="39"/>
      <c r="AS504" s="234"/>
      <c r="AT504" s="39"/>
    </row>
    <row r="505" spans="2:46" ht="13.5" customHeight="1" x14ac:dyDescent="0.15">
      <c r="B505" s="290"/>
      <c r="C505" s="29" t="s">
        <v>36</v>
      </c>
      <c r="D505" s="187"/>
      <c r="E505" s="58"/>
      <c r="F505" s="188"/>
      <c r="G505" s="188"/>
      <c r="H505" s="188"/>
      <c r="I505" s="64"/>
      <c r="J505" s="64"/>
      <c r="K505" s="189"/>
      <c r="L505" s="259"/>
      <c r="M505" s="259"/>
      <c r="N505" s="58"/>
      <c r="O505" s="30"/>
      <c r="P505" s="58"/>
      <c r="Q505" s="30"/>
      <c r="R505" s="134"/>
      <c r="S505" s="206"/>
      <c r="T505" s="290"/>
      <c r="U505" s="29" t="s">
        <v>36</v>
      </c>
      <c r="V505" s="187"/>
      <c r="W505" s="58"/>
      <c r="X505" s="188"/>
      <c r="Y505" s="188"/>
      <c r="Z505" s="188"/>
      <c r="AA505" s="64"/>
      <c r="AB505" s="64"/>
      <c r="AC505" s="189"/>
      <c r="AD505" s="259"/>
      <c r="AE505" s="259"/>
      <c r="AF505" s="58"/>
      <c r="AG505" s="30"/>
      <c r="AH505" s="58"/>
      <c r="AI505" s="30"/>
      <c r="AJ505" s="134"/>
      <c r="AK505" s="208"/>
      <c r="AL505" s="290"/>
      <c r="AM505" s="88" t="str">
        <f t="shared" si="44"/>
        <v/>
      </c>
      <c r="AN505" s="123" t="str">
        <f t="shared" si="45"/>
        <v/>
      </c>
      <c r="AO505" s="123" t="str">
        <f t="shared" si="46"/>
        <v/>
      </c>
      <c r="AP505" s="123" t="str">
        <f t="shared" si="47"/>
        <v/>
      </c>
      <c r="AQ505" s="89" t="str">
        <f t="shared" si="48"/>
        <v/>
      </c>
      <c r="AR505" s="39"/>
      <c r="AS505" s="234"/>
      <c r="AT505" s="39"/>
    </row>
    <row r="506" spans="2:46" ht="13.5" customHeight="1" x14ac:dyDescent="0.15">
      <c r="B506" s="290"/>
      <c r="C506" s="29" t="s">
        <v>38</v>
      </c>
      <c r="D506" s="187"/>
      <c r="E506" s="58"/>
      <c r="F506" s="188"/>
      <c r="G506" s="188"/>
      <c r="H506" s="188"/>
      <c r="I506" s="64"/>
      <c r="J506" s="64"/>
      <c r="K506" s="189"/>
      <c r="L506" s="259"/>
      <c r="M506" s="259"/>
      <c r="N506" s="58"/>
      <c r="O506" s="30"/>
      <c r="P506" s="58"/>
      <c r="Q506" s="30"/>
      <c r="R506" s="134"/>
      <c r="S506" s="206"/>
      <c r="T506" s="290"/>
      <c r="U506" s="29" t="s">
        <v>38</v>
      </c>
      <c r="V506" s="187"/>
      <c r="W506" s="58"/>
      <c r="X506" s="188"/>
      <c r="Y506" s="188"/>
      <c r="Z506" s="188"/>
      <c r="AA506" s="64"/>
      <c r="AB506" s="64"/>
      <c r="AC506" s="189"/>
      <c r="AD506" s="259"/>
      <c r="AE506" s="259"/>
      <c r="AF506" s="58"/>
      <c r="AG506" s="30"/>
      <c r="AH506" s="58"/>
      <c r="AI506" s="30"/>
      <c r="AJ506" s="134"/>
      <c r="AK506" s="208"/>
      <c r="AL506" s="290"/>
      <c r="AM506" s="88" t="str">
        <f t="shared" si="44"/>
        <v/>
      </c>
      <c r="AN506" s="123" t="str">
        <f t="shared" si="45"/>
        <v/>
      </c>
      <c r="AO506" s="123" t="str">
        <f t="shared" si="46"/>
        <v/>
      </c>
      <c r="AP506" s="123" t="str">
        <f t="shared" si="47"/>
        <v/>
      </c>
      <c r="AQ506" s="89" t="str">
        <f t="shared" si="48"/>
        <v/>
      </c>
      <c r="AR506" s="39"/>
      <c r="AS506" s="234"/>
      <c r="AT506" s="39"/>
    </row>
    <row r="507" spans="2:46" ht="13.5" customHeight="1" thickBot="1" x14ac:dyDescent="0.2">
      <c r="B507" s="291"/>
      <c r="C507" s="29"/>
      <c r="D507" s="187"/>
      <c r="E507" s="58"/>
      <c r="F507" s="190"/>
      <c r="G507" s="190"/>
      <c r="H507" s="190"/>
      <c r="I507" s="58"/>
      <c r="J507" s="58"/>
      <c r="K507" s="189"/>
      <c r="L507" s="259"/>
      <c r="M507" s="259"/>
      <c r="N507" s="58"/>
      <c r="O507" s="30"/>
      <c r="P507" s="58"/>
      <c r="Q507" s="30"/>
      <c r="R507" s="185"/>
      <c r="S507" s="206"/>
      <c r="T507" s="291"/>
      <c r="U507" s="29"/>
      <c r="V507" s="187"/>
      <c r="W507" s="58"/>
      <c r="X507" s="190"/>
      <c r="Y507" s="190"/>
      <c r="Z507" s="190"/>
      <c r="AA507" s="58"/>
      <c r="AB507" s="58"/>
      <c r="AC507" s="189"/>
      <c r="AD507" s="259"/>
      <c r="AE507" s="259"/>
      <c r="AF507" s="58"/>
      <c r="AG507" s="30"/>
      <c r="AH507" s="58"/>
      <c r="AI507" s="30"/>
      <c r="AJ507" s="185"/>
      <c r="AK507" s="208"/>
      <c r="AL507" s="291"/>
      <c r="AM507" s="124" t="str">
        <f t="shared" si="44"/>
        <v/>
      </c>
      <c r="AN507" s="125" t="str">
        <f t="shared" si="45"/>
        <v/>
      </c>
      <c r="AO507" s="125" t="str">
        <f t="shared" si="46"/>
        <v/>
      </c>
      <c r="AP507" s="125" t="str">
        <f t="shared" si="47"/>
        <v/>
      </c>
      <c r="AQ507" s="126" t="str">
        <f t="shared" si="48"/>
        <v/>
      </c>
      <c r="AR507" s="39"/>
      <c r="AS507" s="234"/>
      <c r="AT507" s="39"/>
    </row>
    <row r="508" spans="2:46" ht="13.5" customHeight="1" x14ac:dyDescent="0.15">
      <c r="B508" s="289" t="s">
        <v>167</v>
      </c>
      <c r="C508" s="27" t="s">
        <v>34</v>
      </c>
      <c r="D508" s="41"/>
      <c r="E508" s="57"/>
      <c r="F508" s="98"/>
      <c r="G508" s="98"/>
      <c r="H508" s="98"/>
      <c r="I508" s="62"/>
      <c r="J508" s="62"/>
      <c r="K508" s="63"/>
      <c r="L508" s="258"/>
      <c r="M508" s="258"/>
      <c r="N508" s="57"/>
      <c r="O508" s="28"/>
      <c r="P508" s="57"/>
      <c r="Q508" s="28"/>
      <c r="R508" s="133"/>
      <c r="S508" s="206"/>
      <c r="T508" s="289" t="s">
        <v>167</v>
      </c>
      <c r="U508" s="27" t="s">
        <v>34</v>
      </c>
      <c r="V508" s="41"/>
      <c r="W508" s="57"/>
      <c r="X508" s="98"/>
      <c r="Y508" s="98"/>
      <c r="Z508" s="98"/>
      <c r="AA508" s="62"/>
      <c r="AB508" s="62"/>
      <c r="AC508" s="63"/>
      <c r="AD508" s="258"/>
      <c r="AE508" s="258"/>
      <c r="AF508" s="57"/>
      <c r="AG508" s="28"/>
      <c r="AH508" s="57"/>
      <c r="AI508" s="28"/>
      <c r="AJ508" s="133"/>
      <c r="AK508" s="208"/>
      <c r="AL508" s="289" t="s">
        <v>167</v>
      </c>
      <c r="AM508" s="121" t="str">
        <f t="shared" si="44"/>
        <v/>
      </c>
      <c r="AN508" s="97" t="str">
        <f t="shared" si="45"/>
        <v/>
      </c>
      <c r="AO508" s="97" t="str">
        <f t="shared" si="46"/>
        <v/>
      </c>
      <c r="AP508" s="97" t="str">
        <f t="shared" si="47"/>
        <v/>
      </c>
      <c r="AQ508" s="122" t="str">
        <f t="shared" si="48"/>
        <v/>
      </c>
      <c r="AR508" s="39"/>
      <c r="AS508" s="234"/>
      <c r="AT508" s="39"/>
    </row>
    <row r="509" spans="2:46" ht="13.5" customHeight="1" x14ac:dyDescent="0.15">
      <c r="B509" s="290"/>
      <c r="C509" s="29" t="s">
        <v>35</v>
      </c>
      <c r="D509" s="187"/>
      <c r="E509" s="58"/>
      <c r="F509" s="188"/>
      <c r="G509" s="188"/>
      <c r="H509" s="188"/>
      <c r="I509" s="64"/>
      <c r="J509" s="64"/>
      <c r="K509" s="189"/>
      <c r="L509" s="259"/>
      <c r="M509" s="259"/>
      <c r="N509" s="58"/>
      <c r="O509" s="30"/>
      <c r="P509" s="58"/>
      <c r="Q509" s="30"/>
      <c r="R509" s="134"/>
      <c r="S509" s="206"/>
      <c r="T509" s="290"/>
      <c r="U509" s="29" t="s">
        <v>35</v>
      </c>
      <c r="V509" s="187"/>
      <c r="W509" s="58"/>
      <c r="X509" s="188"/>
      <c r="Y509" s="188"/>
      <c r="Z509" s="188"/>
      <c r="AA509" s="64"/>
      <c r="AB509" s="64"/>
      <c r="AC509" s="189"/>
      <c r="AD509" s="259"/>
      <c r="AE509" s="259"/>
      <c r="AF509" s="58"/>
      <c r="AG509" s="30"/>
      <c r="AH509" s="58"/>
      <c r="AI509" s="30"/>
      <c r="AJ509" s="134"/>
      <c r="AK509" s="208"/>
      <c r="AL509" s="290"/>
      <c r="AM509" s="88" t="str">
        <f t="shared" si="44"/>
        <v/>
      </c>
      <c r="AN509" s="123" t="str">
        <f t="shared" si="45"/>
        <v/>
      </c>
      <c r="AO509" s="123" t="str">
        <f t="shared" si="46"/>
        <v/>
      </c>
      <c r="AP509" s="123" t="str">
        <f t="shared" si="47"/>
        <v/>
      </c>
      <c r="AQ509" s="89" t="str">
        <f t="shared" si="48"/>
        <v/>
      </c>
      <c r="AR509" s="39"/>
      <c r="AS509" s="234"/>
      <c r="AT509" s="39"/>
    </row>
    <row r="510" spans="2:46" ht="13.5" customHeight="1" x14ac:dyDescent="0.15">
      <c r="B510" s="290"/>
      <c r="C510" s="29" t="s">
        <v>36</v>
      </c>
      <c r="D510" s="187"/>
      <c r="E510" s="58"/>
      <c r="F510" s="188"/>
      <c r="G510" s="188"/>
      <c r="H510" s="188"/>
      <c r="I510" s="64"/>
      <c r="J510" s="64"/>
      <c r="K510" s="189"/>
      <c r="L510" s="259"/>
      <c r="M510" s="259"/>
      <c r="N510" s="58"/>
      <c r="O510" s="30"/>
      <c r="P510" s="58"/>
      <c r="Q510" s="30"/>
      <c r="R510" s="134"/>
      <c r="S510" s="206"/>
      <c r="T510" s="290"/>
      <c r="U510" s="29" t="s">
        <v>36</v>
      </c>
      <c r="V510" s="187"/>
      <c r="W510" s="58"/>
      <c r="X510" s="188"/>
      <c r="Y510" s="188"/>
      <c r="Z510" s="188"/>
      <c r="AA510" s="64"/>
      <c r="AB510" s="64"/>
      <c r="AC510" s="189"/>
      <c r="AD510" s="259"/>
      <c r="AE510" s="259"/>
      <c r="AF510" s="58"/>
      <c r="AG510" s="30"/>
      <c r="AH510" s="58"/>
      <c r="AI510" s="30"/>
      <c r="AJ510" s="134"/>
      <c r="AK510" s="208"/>
      <c r="AL510" s="290"/>
      <c r="AM510" s="88" t="str">
        <f t="shared" si="44"/>
        <v/>
      </c>
      <c r="AN510" s="123" t="str">
        <f t="shared" si="45"/>
        <v/>
      </c>
      <c r="AO510" s="123" t="str">
        <f t="shared" si="46"/>
        <v/>
      </c>
      <c r="AP510" s="123" t="str">
        <f t="shared" si="47"/>
        <v/>
      </c>
      <c r="AQ510" s="89" t="str">
        <f t="shared" si="48"/>
        <v/>
      </c>
      <c r="AR510" s="39"/>
      <c r="AS510" s="234"/>
      <c r="AT510" s="39"/>
    </row>
    <row r="511" spans="2:46" ht="13.5" customHeight="1" x14ac:dyDescent="0.15">
      <c r="B511" s="290"/>
      <c r="C511" s="29" t="s">
        <v>38</v>
      </c>
      <c r="D511" s="187"/>
      <c r="E511" s="58"/>
      <c r="F511" s="188"/>
      <c r="G511" s="188"/>
      <c r="H511" s="188"/>
      <c r="I511" s="64"/>
      <c r="J511" s="64"/>
      <c r="K511" s="189"/>
      <c r="L511" s="259"/>
      <c r="M511" s="259"/>
      <c r="N511" s="58"/>
      <c r="O511" s="30"/>
      <c r="P511" s="58"/>
      <c r="Q511" s="30"/>
      <c r="R511" s="134"/>
      <c r="S511" s="206"/>
      <c r="T511" s="290"/>
      <c r="U511" s="29" t="s">
        <v>38</v>
      </c>
      <c r="V511" s="187"/>
      <c r="W511" s="58"/>
      <c r="X511" s="188"/>
      <c r="Y511" s="188"/>
      <c r="Z511" s="188"/>
      <c r="AA511" s="64"/>
      <c r="AB511" s="64"/>
      <c r="AC511" s="189"/>
      <c r="AD511" s="259"/>
      <c r="AE511" s="259"/>
      <c r="AF511" s="58"/>
      <c r="AG511" s="30"/>
      <c r="AH511" s="58"/>
      <c r="AI511" s="30"/>
      <c r="AJ511" s="134"/>
      <c r="AK511" s="208"/>
      <c r="AL511" s="290"/>
      <c r="AM511" s="88" t="str">
        <f t="shared" si="44"/>
        <v/>
      </c>
      <c r="AN511" s="123" t="str">
        <f t="shared" si="45"/>
        <v/>
      </c>
      <c r="AO511" s="123" t="str">
        <f t="shared" si="46"/>
        <v/>
      </c>
      <c r="AP511" s="123" t="str">
        <f t="shared" si="47"/>
        <v/>
      </c>
      <c r="AQ511" s="89" t="str">
        <f t="shared" si="48"/>
        <v/>
      </c>
      <c r="AR511" s="39"/>
      <c r="AS511" s="234"/>
      <c r="AT511" s="39"/>
    </row>
    <row r="512" spans="2:46" ht="13.5" customHeight="1" thickBot="1" x14ac:dyDescent="0.2">
      <c r="B512" s="291"/>
      <c r="C512" s="29"/>
      <c r="D512" s="187"/>
      <c r="E512" s="58"/>
      <c r="F512" s="190"/>
      <c r="G512" s="190"/>
      <c r="H512" s="190"/>
      <c r="I512" s="58"/>
      <c r="J512" s="58"/>
      <c r="K512" s="189"/>
      <c r="L512" s="259"/>
      <c r="M512" s="259"/>
      <c r="N512" s="58"/>
      <c r="O512" s="30"/>
      <c r="P512" s="58"/>
      <c r="Q512" s="30"/>
      <c r="R512" s="185"/>
      <c r="S512" s="206"/>
      <c r="T512" s="291"/>
      <c r="U512" s="29"/>
      <c r="V512" s="187"/>
      <c r="W512" s="58"/>
      <c r="X512" s="190"/>
      <c r="Y512" s="190"/>
      <c r="Z512" s="190"/>
      <c r="AA512" s="58"/>
      <c r="AB512" s="58"/>
      <c r="AC512" s="189"/>
      <c r="AD512" s="259"/>
      <c r="AE512" s="259"/>
      <c r="AF512" s="58"/>
      <c r="AG512" s="30"/>
      <c r="AH512" s="58"/>
      <c r="AI512" s="30"/>
      <c r="AJ512" s="185"/>
      <c r="AK512" s="208"/>
      <c r="AL512" s="291"/>
      <c r="AM512" s="124" t="str">
        <f t="shared" si="44"/>
        <v/>
      </c>
      <c r="AN512" s="125" t="str">
        <f t="shared" si="45"/>
        <v/>
      </c>
      <c r="AO512" s="125" t="str">
        <f t="shared" si="46"/>
        <v/>
      </c>
      <c r="AP512" s="125" t="str">
        <f t="shared" si="47"/>
        <v/>
      </c>
      <c r="AQ512" s="126" t="str">
        <f t="shared" si="48"/>
        <v/>
      </c>
      <c r="AR512" s="39"/>
      <c r="AS512" s="234"/>
      <c r="AT512" s="39"/>
    </row>
    <row r="513" spans="2:46" ht="13.5" customHeight="1" x14ac:dyDescent="0.15">
      <c r="B513" s="289" t="s">
        <v>168</v>
      </c>
      <c r="C513" s="27" t="s">
        <v>34</v>
      </c>
      <c r="D513" s="41"/>
      <c r="E513" s="57"/>
      <c r="F513" s="98"/>
      <c r="G513" s="98"/>
      <c r="H513" s="98"/>
      <c r="I513" s="62"/>
      <c r="J513" s="62"/>
      <c r="K513" s="63"/>
      <c r="L513" s="258"/>
      <c r="M513" s="258"/>
      <c r="N513" s="57"/>
      <c r="O513" s="28"/>
      <c r="P513" s="57"/>
      <c r="Q513" s="28"/>
      <c r="R513" s="133"/>
      <c r="S513" s="206"/>
      <c r="T513" s="289" t="s">
        <v>168</v>
      </c>
      <c r="U513" s="27" t="s">
        <v>34</v>
      </c>
      <c r="V513" s="41"/>
      <c r="W513" s="57"/>
      <c r="X513" s="98"/>
      <c r="Y513" s="98"/>
      <c r="Z513" s="98"/>
      <c r="AA513" s="62"/>
      <c r="AB513" s="62"/>
      <c r="AC513" s="63"/>
      <c r="AD513" s="258"/>
      <c r="AE513" s="258"/>
      <c r="AF513" s="57"/>
      <c r="AG513" s="28"/>
      <c r="AH513" s="57"/>
      <c r="AI513" s="28"/>
      <c r="AJ513" s="133"/>
      <c r="AK513" s="208"/>
      <c r="AL513" s="289" t="s">
        <v>168</v>
      </c>
      <c r="AM513" s="121" t="str">
        <f t="shared" si="44"/>
        <v/>
      </c>
      <c r="AN513" s="97" t="str">
        <f t="shared" si="45"/>
        <v/>
      </c>
      <c r="AO513" s="97" t="str">
        <f t="shared" si="46"/>
        <v/>
      </c>
      <c r="AP513" s="97" t="str">
        <f t="shared" si="47"/>
        <v/>
      </c>
      <c r="AQ513" s="122" t="str">
        <f t="shared" si="48"/>
        <v/>
      </c>
      <c r="AR513" s="39"/>
      <c r="AS513" s="234"/>
      <c r="AT513" s="39"/>
    </row>
    <row r="514" spans="2:46" ht="13.5" customHeight="1" x14ac:dyDescent="0.15">
      <c r="B514" s="290"/>
      <c r="C514" s="29" t="s">
        <v>35</v>
      </c>
      <c r="D514" s="187"/>
      <c r="E514" s="58"/>
      <c r="F514" s="188"/>
      <c r="G514" s="188"/>
      <c r="H514" s="188"/>
      <c r="I514" s="64"/>
      <c r="J514" s="64"/>
      <c r="K514" s="189"/>
      <c r="L514" s="259"/>
      <c r="M514" s="259"/>
      <c r="N514" s="58"/>
      <c r="O514" s="30"/>
      <c r="P514" s="58"/>
      <c r="Q514" s="30"/>
      <c r="R514" s="134"/>
      <c r="S514" s="206"/>
      <c r="T514" s="290"/>
      <c r="U514" s="29" t="s">
        <v>35</v>
      </c>
      <c r="V514" s="187"/>
      <c r="W514" s="58"/>
      <c r="X514" s="188"/>
      <c r="Y514" s="188"/>
      <c r="Z514" s="188"/>
      <c r="AA514" s="64"/>
      <c r="AB514" s="64"/>
      <c r="AC514" s="189"/>
      <c r="AD514" s="259"/>
      <c r="AE514" s="259"/>
      <c r="AF514" s="58"/>
      <c r="AG514" s="30"/>
      <c r="AH514" s="58"/>
      <c r="AI514" s="30"/>
      <c r="AJ514" s="134"/>
      <c r="AK514" s="208"/>
      <c r="AL514" s="290"/>
      <c r="AM514" s="88" t="str">
        <f t="shared" si="44"/>
        <v/>
      </c>
      <c r="AN514" s="123" t="str">
        <f t="shared" si="45"/>
        <v/>
      </c>
      <c r="AO514" s="123" t="str">
        <f t="shared" si="46"/>
        <v/>
      </c>
      <c r="AP514" s="123" t="str">
        <f t="shared" si="47"/>
        <v/>
      </c>
      <c r="AQ514" s="89" t="str">
        <f t="shared" si="48"/>
        <v/>
      </c>
      <c r="AR514" s="39"/>
      <c r="AS514" s="234"/>
      <c r="AT514" s="39"/>
    </row>
    <row r="515" spans="2:46" ht="13.5" customHeight="1" x14ac:dyDescent="0.15">
      <c r="B515" s="290"/>
      <c r="C515" s="29" t="s">
        <v>36</v>
      </c>
      <c r="D515" s="187"/>
      <c r="E515" s="58"/>
      <c r="F515" s="188"/>
      <c r="G515" s="188"/>
      <c r="H515" s="188"/>
      <c r="I515" s="64"/>
      <c r="J515" s="64"/>
      <c r="K515" s="189"/>
      <c r="L515" s="259"/>
      <c r="M515" s="259"/>
      <c r="N515" s="58"/>
      <c r="O515" s="30"/>
      <c r="P515" s="58"/>
      <c r="Q515" s="30"/>
      <c r="R515" s="134"/>
      <c r="S515" s="206"/>
      <c r="T515" s="290"/>
      <c r="U515" s="29" t="s">
        <v>36</v>
      </c>
      <c r="V515" s="187"/>
      <c r="W515" s="58"/>
      <c r="X515" s="188"/>
      <c r="Y515" s="188"/>
      <c r="Z515" s="188"/>
      <c r="AA515" s="64"/>
      <c r="AB515" s="64"/>
      <c r="AC515" s="189"/>
      <c r="AD515" s="259"/>
      <c r="AE515" s="259"/>
      <c r="AF515" s="58"/>
      <c r="AG515" s="30"/>
      <c r="AH515" s="58"/>
      <c r="AI515" s="30"/>
      <c r="AJ515" s="134"/>
      <c r="AK515" s="208"/>
      <c r="AL515" s="290"/>
      <c r="AM515" s="88" t="str">
        <f t="shared" si="44"/>
        <v/>
      </c>
      <c r="AN515" s="123" t="str">
        <f t="shared" si="45"/>
        <v/>
      </c>
      <c r="AO515" s="123" t="str">
        <f t="shared" si="46"/>
        <v/>
      </c>
      <c r="AP515" s="123" t="str">
        <f t="shared" si="47"/>
        <v/>
      </c>
      <c r="AQ515" s="89" t="str">
        <f t="shared" si="48"/>
        <v/>
      </c>
      <c r="AR515" s="39"/>
      <c r="AS515" s="234"/>
      <c r="AT515" s="39"/>
    </row>
    <row r="516" spans="2:46" ht="13.5" customHeight="1" x14ac:dyDescent="0.15">
      <c r="B516" s="290"/>
      <c r="C516" s="29" t="s">
        <v>38</v>
      </c>
      <c r="D516" s="187"/>
      <c r="E516" s="58"/>
      <c r="F516" s="188"/>
      <c r="G516" s="188"/>
      <c r="H516" s="188"/>
      <c r="I516" s="64"/>
      <c r="J516" s="64"/>
      <c r="K516" s="189"/>
      <c r="L516" s="259"/>
      <c r="M516" s="259"/>
      <c r="N516" s="58"/>
      <c r="O516" s="30"/>
      <c r="P516" s="58"/>
      <c r="Q516" s="30"/>
      <c r="R516" s="134"/>
      <c r="S516" s="206"/>
      <c r="T516" s="290"/>
      <c r="U516" s="29" t="s">
        <v>38</v>
      </c>
      <c r="V516" s="187"/>
      <c r="W516" s="58"/>
      <c r="X516" s="188"/>
      <c r="Y516" s="188"/>
      <c r="Z516" s="188"/>
      <c r="AA516" s="64"/>
      <c r="AB516" s="64"/>
      <c r="AC516" s="189"/>
      <c r="AD516" s="259"/>
      <c r="AE516" s="259"/>
      <c r="AF516" s="58"/>
      <c r="AG516" s="30"/>
      <c r="AH516" s="58"/>
      <c r="AI516" s="30"/>
      <c r="AJ516" s="134"/>
      <c r="AK516" s="208"/>
      <c r="AL516" s="290"/>
      <c r="AM516" s="88" t="str">
        <f t="shared" si="44"/>
        <v/>
      </c>
      <c r="AN516" s="123" t="str">
        <f t="shared" si="45"/>
        <v/>
      </c>
      <c r="AO516" s="123" t="str">
        <f t="shared" si="46"/>
        <v/>
      </c>
      <c r="AP516" s="123" t="str">
        <f t="shared" si="47"/>
        <v/>
      </c>
      <c r="AQ516" s="89" t="str">
        <f t="shared" si="48"/>
        <v/>
      </c>
      <c r="AR516" s="39"/>
      <c r="AS516" s="234"/>
      <c r="AT516" s="39"/>
    </row>
    <row r="517" spans="2:46" ht="13.5" customHeight="1" thickBot="1" x14ac:dyDescent="0.2">
      <c r="B517" s="291"/>
      <c r="C517" s="29"/>
      <c r="D517" s="187"/>
      <c r="E517" s="58"/>
      <c r="F517" s="190"/>
      <c r="G517" s="190"/>
      <c r="H517" s="190"/>
      <c r="I517" s="58"/>
      <c r="J517" s="58"/>
      <c r="K517" s="189"/>
      <c r="L517" s="259"/>
      <c r="M517" s="259"/>
      <c r="N517" s="58"/>
      <c r="O517" s="30"/>
      <c r="P517" s="58"/>
      <c r="Q517" s="30"/>
      <c r="R517" s="185"/>
      <c r="S517" s="206"/>
      <c r="T517" s="291"/>
      <c r="U517" s="29"/>
      <c r="V517" s="187"/>
      <c r="W517" s="58"/>
      <c r="X517" s="190"/>
      <c r="Y517" s="190"/>
      <c r="Z517" s="190"/>
      <c r="AA517" s="58"/>
      <c r="AB517" s="58"/>
      <c r="AC517" s="189"/>
      <c r="AD517" s="259"/>
      <c r="AE517" s="259"/>
      <c r="AF517" s="58"/>
      <c r="AG517" s="30"/>
      <c r="AH517" s="58"/>
      <c r="AI517" s="30"/>
      <c r="AJ517" s="185"/>
      <c r="AK517" s="208"/>
      <c r="AL517" s="291"/>
      <c r="AM517" s="124" t="str">
        <f t="shared" si="44"/>
        <v/>
      </c>
      <c r="AN517" s="125" t="str">
        <f t="shared" si="45"/>
        <v/>
      </c>
      <c r="AO517" s="125" t="str">
        <f t="shared" si="46"/>
        <v/>
      </c>
      <c r="AP517" s="125" t="str">
        <f t="shared" si="47"/>
        <v/>
      </c>
      <c r="AQ517" s="126" t="str">
        <f t="shared" si="48"/>
        <v/>
      </c>
      <c r="AR517" s="39"/>
      <c r="AS517" s="234"/>
      <c r="AT517" s="39"/>
    </row>
    <row r="518" spans="2:46" ht="13.5" customHeight="1" x14ac:dyDescent="0.15">
      <c r="B518" s="289" t="s">
        <v>169</v>
      </c>
      <c r="C518" s="27" t="s">
        <v>34</v>
      </c>
      <c r="D518" s="41"/>
      <c r="E518" s="57"/>
      <c r="F518" s="98"/>
      <c r="G518" s="98"/>
      <c r="H518" s="98"/>
      <c r="I518" s="62"/>
      <c r="J518" s="62"/>
      <c r="K518" s="63"/>
      <c r="L518" s="258"/>
      <c r="M518" s="258"/>
      <c r="N518" s="57"/>
      <c r="O518" s="28"/>
      <c r="P518" s="57"/>
      <c r="Q518" s="28"/>
      <c r="R518" s="133"/>
      <c r="S518" s="206"/>
      <c r="T518" s="289" t="s">
        <v>169</v>
      </c>
      <c r="U518" s="27" t="s">
        <v>34</v>
      </c>
      <c r="V518" s="41"/>
      <c r="W518" s="57"/>
      <c r="X518" s="98"/>
      <c r="Y518" s="98"/>
      <c r="Z518" s="98"/>
      <c r="AA518" s="62"/>
      <c r="AB518" s="62"/>
      <c r="AC518" s="63"/>
      <c r="AD518" s="258"/>
      <c r="AE518" s="258"/>
      <c r="AF518" s="57"/>
      <c r="AG518" s="28"/>
      <c r="AH518" s="57"/>
      <c r="AI518" s="28"/>
      <c r="AJ518" s="133"/>
      <c r="AK518" s="208"/>
      <c r="AL518" s="289" t="s">
        <v>169</v>
      </c>
      <c r="AM518" s="121" t="str">
        <f t="shared" si="44"/>
        <v/>
      </c>
      <c r="AN518" s="97" t="str">
        <f t="shared" si="45"/>
        <v/>
      </c>
      <c r="AO518" s="97" t="str">
        <f t="shared" si="46"/>
        <v/>
      </c>
      <c r="AP518" s="97" t="str">
        <f t="shared" si="47"/>
        <v/>
      </c>
      <c r="AQ518" s="122" t="str">
        <f t="shared" si="48"/>
        <v/>
      </c>
      <c r="AR518" s="39"/>
      <c r="AS518" s="234"/>
      <c r="AT518" s="39"/>
    </row>
    <row r="519" spans="2:46" ht="13.5" customHeight="1" x14ac:dyDescent="0.15">
      <c r="B519" s="290"/>
      <c r="C519" s="29" t="s">
        <v>35</v>
      </c>
      <c r="D519" s="187"/>
      <c r="E519" s="58"/>
      <c r="F519" s="188"/>
      <c r="G519" s="188"/>
      <c r="H519" s="188"/>
      <c r="I519" s="64"/>
      <c r="J519" s="64"/>
      <c r="K519" s="189"/>
      <c r="L519" s="259"/>
      <c r="M519" s="259"/>
      <c r="N519" s="58"/>
      <c r="O519" s="30"/>
      <c r="P519" s="58"/>
      <c r="Q519" s="30"/>
      <c r="R519" s="134"/>
      <c r="S519" s="206"/>
      <c r="T519" s="290"/>
      <c r="U519" s="29" t="s">
        <v>35</v>
      </c>
      <c r="V519" s="187"/>
      <c r="W519" s="58"/>
      <c r="X519" s="188"/>
      <c r="Y519" s="188"/>
      <c r="Z519" s="188"/>
      <c r="AA519" s="64"/>
      <c r="AB519" s="64"/>
      <c r="AC519" s="189"/>
      <c r="AD519" s="259"/>
      <c r="AE519" s="259"/>
      <c r="AF519" s="58"/>
      <c r="AG519" s="30"/>
      <c r="AH519" s="58"/>
      <c r="AI519" s="30"/>
      <c r="AJ519" s="134"/>
      <c r="AK519" s="208"/>
      <c r="AL519" s="290"/>
      <c r="AM519" s="88" t="str">
        <f t="shared" si="44"/>
        <v/>
      </c>
      <c r="AN519" s="123" t="str">
        <f t="shared" si="45"/>
        <v/>
      </c>
      <c r="AO519" s="123" t="str">
        <f t="shared" si="46"/>
        <v/>
      </c>
      <c r="AP519" s="123" t="str">
        <f t="shared" si="47"/>
        <v/>
      </c>
      <c r="AQ519" s="89" t="str">
        <f t="shared" si="48"/>
        <v/>
      </c>
      <c r="AR519" s="39"/>
      <c r="AS519" s="234"/>
      <c r="AT519" s="39"/>
    </row>
    <row r="520" spans="2:46" ht="13.5" customHeight="1" x14ac:dyDescent="0.15">
      <c r="B520" s="290"/>
      <c r="C520" s="29" t="s">
        <v>36</v>
      </c>
      <c r="D520" s="187"/>
      <c r="E520" s="58"/>
      <c r="F520" s="188"/>
      <c r="G520" s="188"/>
      <c r="H520" s="188"/>
      <c r="I520" s="64"/>
      <c r="J520" s="64"/>
      <c r="K520" s="189"/>
      <c r="L520" s="259"/>
      <c r="M520" s="259"/>
      <c r="N520" s="58"/>
      <c r="O520" s="30"/>
      <c r="P520" s="58"/>
      <c r="Q520" s="30"/>
      <c r="R520" s="134"/>
      <c r="S520" s="206"/>
      <c r="T520" s="290"/>
      <c r="U520" s="29" t="s">
        <v>36</v>
      </c>
      <c r="V520" s="187"/>
      <c r="W520" s="58"/>
      <c r="X520" s="188"/>
      <c r="Y520" s="188"/>
      <c r="Z520" s="188"/>
      <c r="AA520" s="64"/>
      <c r="AB520" s="64"/>
      <c r="AC520" s="189"/>
      <c r="AD520" s="259"/>
      <c r="AE520" s="259"/>
      <c r="AF520" s="58"/>
      <c r="AG520" s="30"/>
      <c r="AH520" s="58"/>
      <c r="AI520" s="30"/>
      <c r="AJ520" s="134"/>
      <c r="AK520" s="208"/>
      <c r="AL520" s="290"/>
      <c r="AM520" s="88" t="str">
        <f t="shared" si="44"/>
        <v/>
      </c>
      <c r="AN520" s="123" t="str">
        <f t="shared" si="45"/>
        <v/>
      </c>
      <c r="AO520" s="123" t="str">
        <f t="shared" si="46"/>
        <v/>
      </c>
      <c r="AP520" s="123" t="str">
        <f t="shared" si="47"/>
        <v/>
      </c>
      <c r="AQ520" s="89" t="str">
        <f t="shared" si="48"/>
        <v/>
      </c>
      <c r="AR520" s="39"/>
      <c r="AS520" s="234"/>
      <c r="AT520" s="39"/>
    </row>
    <row r="521" spans="2:46" ht="13.5" customHeight="1" x14ac:dyDescent="0.15">
      <c r="B521" s="290"/>
      <c r="C521" s="29" t="s">
        <v>38</v>
      </c>
      <c r="D521" s="187"/>
      <c r="E521" s="58"/>
      <c r="F521" s="188"/>
      <c r="G521" s="188"/>
      <c r="H521" s="188"/>
      <c r="I521" s="64"/>
      <c r="J521" s="64"/>
      <c r="K521" s="189"/>
      <c r="L521" s="259"/>
      <c r="M521" s="259"/>
      <c r="N521" s="58"/>
      <c r="O521" s="30"/>
      <c r="P521" s="58"/>
      <c r="Q521" s="30"/>
      <c r="R521" s="134"/>
      <c r="S521" s="206"/>
      <c r="T521" s="290"/>
      <c r="U521" s="29" t="s">
        <v>38</v>
      </c>
      <c r="V521" s="187"/>
      <c r="W521" s="58"/>
      <c r="X521" s="188"/>
      <c r="Y521" s="188"/>
      <c r="Z521" s="188"/>
      <c r="AA521" s="64"/>
      <c r="AB521" s="64"/>
      <c r="AC521" s="189"/>
      <c r="AD521" s="259"/>
      <c r="AE521" s="259"/>
      <c r="AF521" s="58"/>
      <c r="AG521" s="30"/>
      <c r="AH521" s="58"/>
      <c r="AI521" s="30"/>
      <c r="AJ521" s="134"/>
      <c r="AK521" s="208"/>
      <c r="AL521" s="290"/>
      <c r="AM521" s="88" t="str">
        <f t="shared" si="44"/>
        <v/>
      </c>
      <c r="AN521" s="123" t="str">
        <f t="shared" si="45"/>
        <v/>
      </c>
      <c r="AO521" s="123" t="str">
        <f t="shared" si="46"/>
        <v/>
      </c>
      <c r="AP521" s="123" t="str">
        <f t="shared" si="47"/>
        <v/>
      </c>
      <c r="AQ521" s="89" t="str">
        <f t="shared" si="48"/>
        <v/>
      </c>
      <c r="AR521" s="39"/>
      <c r="AS521" s="234"/>
      <c r="AT521" s="39"/>
    </row>
    <row r="522" spans="2:46" ht="13.5" customHeight="1" thickBot="1" x14ac:dyDescent="0.2">
      <c r="B522" s="291"/>
      <c r="C522" s="29"/>
      <c r="D522" s="187"/>
      <c r="E522" s="58"/>
      <c r="F522" s="190"/>
      <c r="G522" s="190"/>
      <c r="H522" s="190"/>
      <c r="I522" s="58"/>
      <c r="J522" s="58"/>
      <c r="K522" s="189"/>
      <c r="L522" s="259"/>
      <c r="M522" s="259"/>
      <c r="N522" s="58"/>
      <c r="O522" s="30"/>
      <c r="P522" s="58"/>
      <c r="Q522" s="30"/>
      <c r="R522" s="185"/>
      <c r="S522" s="206"/>
      <c r="T522" s="291"/>
      <c r="U522" s="29"/>
      <c r="V522" s="187"/>
      <c r="W522" s="58"/>
      <c r="X522" s="190"/>
      <c r="Y522" s="190"/>
      <c r="Z522" s="190"/>
      <c r="AA522" s="58"/>
      <c r="AB522" s="58"/>
      <c r="AC522" s="189"/>
      <c r="AD522" s="259"/>
      <c r="AE522" s="259"/>
      <c r="AF522" s="58"/>
      <c r="AG522" s="30"/>
      <c r="AH522" s="58"/>
      <c r="AI522" s="30"/>
      <c r="AJ522" s="185"/>
      <c r="AK522" s="208"/>
      <c r="AL522" s="291"/>
      <c r="AM522" s="124" t="str">
        <f t="shared" si="44"/>
        <v/>
      </c>
      <c r="AN522" s="125" t="str">
        <f t="shared" si="45"/>
        <v/>
      </c>
      <c r="AO522" s="125" t="str">
        <f t="shared" si="46"/>
        <v/>
      </c>
      <c r="AP522" s="125" t="str">
        <f t="shared" si="47"/>
        <v/>
      </c>
      <c r="AQ522" s="126" t="str">
        <f t="shared" si="48"/>
        <v/>
      </c>
      <c r="AR522" s="39"/>
      <c r="AS522" s="234"/>
      <c r="AT522" s="39"/>
    </row>
    <row r="523" spans="2:46" ht="13.5" customHeight="1" x14ac:dyDescent="0.15">
      <c r="B523" s="289" t="s">
        <v>170</v>
      </c>
      <c r="C523" s="27" t="s">
        <v>34</v>
      </c>
      <c r="D523" s="41"/>
      <c r="E523" s="57"/>
      <c r="F523" s="98"/>
      <c r="G523" s="98"/>
      <c r="H523" s="98"/>
      <c r="I523" s="62"/>
      <c r="J523" s="62"/>
      <c r="K523" s="63"/>
      <c r="L523" s="258"/>
      <c r="M523" s="258"/>
      <c r="N523" s="57"/>
      <c r="O523" s="28"/>
      <c r="P523" s="57"/>
      <c r="Q523" s="28"/>
      <c r="R523" s="133"/>
      <c r="S523" s="206"/>
      <c r="T523" s="289" t="s">
        <v>170</v>
      </c>
      <c r="U523" s="27" t="s">
        <v>34</v>
      </c>
      <c r="V523" s="41"/>
      <c r="W523" s="57"/>
      <c r="X523" s="98"/>
      <c r="Y523" s="98"/>
      <c r="Z523" s="98"/>
      <c r="AA523" s="62"/>
      <c r="AB523" s="62"/>
      <c r="AC523" s="63"/>
      <c r="AD523" s="258"/>
      <c r="AE523" s="258"/>
      <c r="AF523" s="57"/>
      <c r="AG523" s="28"/>
      <c r="AH523" s="57"/>
      <c r="AI523" s="28"/>
      <c r="AJ523" s="133"/>
      <c r="AK523" s="208"/>
      <c r="AL523" s="289" t="s">
        <v>170</v>
      </c>
      <c r="AM523" s="121" t="str">
        <f t="shared" si="44"/>
        <v/>
      </c>
      <c r="AN523" s="97" t="str">
        <f t="shared" si="45"/>
        <v/>
      </c>
      <c r="AO523" s="97" t="str">
        <f t="shared" si="46"/>
        <v/>
      </c>
      <c r="AP523" s="97" t="str">
        <f t="shared" si="47"/>
        <v/>
      </c>
      <c r="AQ523" s="122" t="str">
        <f t="shared" si="48"/>
        <v/>
      </c>
      <c r="AR523" s="39"/>
      <c r="AS523" s="234"/>
      <c r="AT523" s="39"/>
    </row>
    <row r="524" spans="2:46" ht="13.5" customHeight="1" x14ac:dyDescent="0.15">
      <c r="B524" s="290"/>
      <c r="C524" s="29" t="s">
        <v>35</v>
      </c>
      <c r="D524" s="187"/>
      <c r="E524" s="58"/>
      <c r="F524" s="188"/>
      <c r="G524" s="188"/>
      <c r="H524" s="188"/>
      <c r="I524" s="64"/>
      <c r="J524" s="64"/>
      <c r="K524" s="189"/>
      <c r="L524" s="259"/>
      <c r="M524" s="259"/>
      <c r="N524" s="58"/>
      <c r="O524" s="30"/>
      <c r="P524" s="58"/>
      <c r="Q524" s="30"/>
      <c r="R524" s="134"/>
      <c r="S524" s="206"/>
      <c r="T524" s="290"/>
      <c r="U524" s="29" t="s">
        <v>35</v>
      </c>
      <c r="V524" s="187"/>
      <c r="W524" s="58"/>
      <c r="X524" s="188"/>
      <c r="Y524" s="188"/>
      <c r="Z524" s="188"/>
      <c r="AA524" s="64"/>
      <c r="AB524" s="64"/>
      <c r="AC524" s="189"/>
      <c r="AD524" s="259"/>
      <c r="AE524" s="259"/>
      <c r="AF524" s="58"/>
      <c r="AG524" s="30"/>
      <c r="AH524" s="58"/>
      <c r="AI524" s="30"/>
      <c r="AJ524" s="134"/>
      <c r="AK524" s="208"/>
      <c r="AL524" s="290"/>
      <c r="AM524" s="88" t="str">
        <f t="shared" si="44"/>
        <v/>
      </c>
      <c r="AN524" s="123" t="str">
        <f t="shared" si="45"/>
        <v/>
      </c>
      <c r="AO524" s="123" t="str">
        <f t="shared" si="46"/>
        <v/>
      </c>
      <c r="AP524" s="123" t="str">
        <f t="shared" si="47"/>
        <v/>
      </c>
      <c r="AQ524" s="89" t="str">
        <f t="shared" si="48"/>
        <v/>
      </c>
      <c r="AR524" s="39"/>
      <c r="AS524" s="234"/>
      <c r="AT524" s="39"/>
    </row>
    <row r="525" spans="2:46" ht="13.5" customHeight="1" x14ac:dyDescent="0.15">
      <c r="B525" s="290"/>
      <c r="C525" s="29" t="s">
        <v>36</v>
      </c>
      <c r="D525" s="187"/>
      <c r="E525" s="58"/>
      <c r="F525" s="188"/>
      <c r="G525" s="188"/>
      <c r="H525" s="188"/>
      <c r="I525" s="64"/>
      <c r="J525" s="64"/>
      <c r="K525" s="189"/>
      <c r="L525" s="259"/>
      <c r="M525" s="259"/>
      <c r="N525" s="58"/>
      <c r="O525" s="30"/>
      <c r="P525" s="58"/>
      <c r="Q525" s="30"/>
      <c r="R525" s="134"/>
      <c r="S525" s="206"/>
      <c r="T525" s="290"/>
      <c r="U525" s="29" t="s">
        <v>36</v>
      </c>
      <c r="V525" s="187"/>
      <c r="W525" s="58"/>
      <c r="X525" s="188"/>
      <c r="Y525" s="188"/>
      <c r="Z525" s="188"/>
      <c r="AA525" s="64"/>
      <c r="AB525" s="64"/>
      <c r="AC525" s="189"/>
      <c r="AD525" s="259"/>
      <c r="AE525" s="259"/>
      <c r="AF525" s="58"/>
      <c r="AG525" s="30"/>
      <c r="AH525" s="58"/>
      <c r="AI525" s="30"/>
      <c r="AJ525" s="134"/>
      <c r="AK525" s="208"/>
      <c r="AL525" s="290"/>
      <c r="AM525" s="88" t="str">
        <f t="shared" si="44"/>
        <v/>
      </c>
      <c r="AN525" s="123" t="str">
        <f t="shared" si="45"/>
        <v/>
      </c>
      <c r="AO525" s="123" t="str">
        <f t="shared" si="46"/>
        <v/>
      </c>
      <c r="AP525" s="123" t="str">
        <f t="shared" si="47"/>
        <v/>
      </c>
      <c r="AQ525" s="89" t="str">
        <f t="shared" si="48"/>
        <v/>
      </c>
      <c r="AR525" s="39"/>
      <c r="AS525" s="234"/>
      <c r="AT525" s="39"/>
    </row>
    <row r="526" spans="2:46" ht="13.5" customHeight="1" x14ac:dyDescent="0.15">
      <c r="B526" s="290"/>
      <c r="C526" s="29" t="s">
        <v>38</v>
      </c>
      <c r="D526" s="187"/>
      <c r="E526" s="58"/>
      <c r="F526" s="188"/>
      <c r="G526" s="188"/>
      <c r="H526" s="188"/>
      <c r="I526" s="64"/>
      <c r="J526" s="64"/>
      <c r="K526" s="189"/>
      <c r="L526" s="259"/>
      <c r="M526" s="259"/>
      <c r="N526" s="58"/>
      <c r="O526" s="30"/>
      <c r="P526" s="58"/>
      <c r="Q526" s="30"/>
      <c r="R526" s="134"/>
      <c r="S526" s="206"/>
      <c r="T526" s="290"/>
      <c r="U526" s="29" t="s">
        <v>38</v>
      </c>
      <c r="V526" s="187"/>
      <c r="W526" s="58"/>
      <c r="X526" s="188"/>
      <c r="Y526" s="188"/>
      <c r="Z526" s="188"/>
      <c r="AA526" s="64"/>
      <c r="AB526" s="64"/>
      <c r="AC526" s="189"/>
      <c r="AD526" s="259"/>
      <c r="AE526" s="259"/>
      <c r="AF526" s="58"/>
      <c r="AG526" s="30"/>
      <c r="AH526" s="58"/>
      <c r="AI526" s="30"/>
      <c r="AJ526" s="134"/>
      <c r="AK526" s="208"/>
      <c r="AL526" s="290"/>
      <c r="AM526" s="88" t="str">
        <f t="shared" si="44"/>
        <v/>
      </c>
      <c r="AN526" s="123" t="str">
        <f t="shared" si="45"/>
        <v/>
      </c>
      <c r="AO526" s="123" t="str">
        <f t="shared" si="46"/>
        <v/>
      </c>
      <c r="AP526" s="123" t="str">
        <f t="shared" si="47"/>
        <v/>
      </c>
      <c r="AQ526" s="89" t="str">
        <f t="shared" si="48"/>
        <v/>
      </c>
      <c r="AR526" s="39"/>
      <c r="AS526" s="234"/>
      <c r="AT526" s="39"/>
    </row>
    <row r="527" spans="2:46" ht="13.5" customHeight="1" thickBot="1" x14ac:dyDescent="0.2">
      <c r="B527" s="291"/>
      <c r="C527" s="29"/>
      <c r="D527" s="187"/>
      <c r="E527" s="58"/>
      <c r="F527" s="190"/>
      <c r="G527" s="190"/>
      <c r="H527" s="190"/>
      <c r="I527" s="58"/>
      <c r="J527" s="58"/>
      <c r="K527" s="189"/>
      <c r="L527" s="259"/>
      <c r="M527" s="259"/>
      <c r="N527" s="58"/>
      <c r="O527" s="30"/>
      <c r="P527" s="58"/>
      <c r="Q527" s="30"/>
      <c r="R527" s="185"/>
      <c r="S527" s="206"/>
      <c r="T527" s="291"/>
      <c r="U527" s="29"/>
      <c r="V527" s="187"/>
      <c r="W527" s="58"/>
      <c r="X527" s="190"/>
      <c r="Y527" s="190"/>
      <c r="Z527" s="190"/>
      <c r="AA527" s="58"/>
      <c r="AB527" s="58"/>
      <c r="AC527" s="189"/>
      <c r="AD527" s="259"/>
      <c r="AE527" s="259"/>
      <c r="AF527" s="58"/>
      <c r="AG527" s="30"/>
      <c r="AH527" s="58"/>
      <c r="AI527" s="30"/>
      <c r="AJ527" s="185"/>
      <c r="AK527" s="208"/>
      <c r="AL527" s="291"/>
      <c r="AM527" s="124" t="str">
        <f t="shared" si="44"/>
        <v/>
      </c>
      <c r="AN527" s="125" t="str">
        <f t="shared" si="45"/>
        <v/>
      </c>
      <c r="AO527" s="125" t="str">
        <f t="shared" si="46"/>
        <v/>
      </c>
      <c r="AP527" s="125" t="str">
        <f t="shared" si="47"/>
        <v/>
      </c>
      <c r="AQ527" s="126" t="str">
        <f t="shared" si="48"/>
        <v/>
      </c>
      <c r="AR527" s="39"/>
      <c r="AS527" s="234"/>
      <c r="AT527" s="39"/>
    </row>
    <row r="528" spans="2:46" ht="13.5" customHeight="1" x14ac:dyDescent="0.15">
      <c r="B528" s="289" t="s">
        <v>171</v>
      </c>
      <c r="C528" s="27" t="s">
        <v>34</v>
      </c>
      <c r="D528" s="41"/>
      <c r="E528" s="57"/>
      <c r="F528" s="98"/>
      <c r="G528" s="98"/>
      <c r="H528" s="98"/>
      <c r="I528" s="62"/>
      <c r="J528" s="62"/>
      <c r="K528" s="63"/>
      <c r="L528" s="258"/>
      <c r="M528" s="258"/>
      <c r="N528" s="57"/>
      <c r="O528" s="28"/>
      <c r="P528" s="57"/>
      <c r="Q528" s="28"/>
      <c r="R528" s="133"/>
      <c r="S528" s="206"/>
      <c r="T528" s="289" t="s">
        <v>171</v>
      </c>
      <c r="U528" s="27" t="s">
        <v>34</v>
      </c>
      <c r="V528" s="41"/>
      <c r="W528" s="57"/>
      <c r="X528" s="98"/>
      <c r="Y528" s="98"/>
      <c r="Z528" s="98"/>
      <c r="AA528" s="62"/>
      <c r="AB528" s="62"/>
      <c r="AC528" s="63"/>
      <c r="AD528" s="258"/>
      <c r="AE528" s="258"/>
      <c r="AF528" s="57"/>
      <c r="AG528" s="28"/>
      <c r="AH528" s="57"/>
      <c r="AI528" s="28"/>
      <c r="AJ528" s="133"/>
      <c r="AK528" s="208"/>
      <c r="AL528" s="289" t="s">
        <v>171</v>
      </c>
      <c r="AM528" s="121" t="str">
        <f t="shared" si="44"/>
        <v/>
      </c>
      <c r="AN528" s="97" t="str">
        <f t="shared" si="45"/>
        <v/>
      </c>
      <c r="AO528" s="97" t="str">
        <f t="shared" si="46"/>
        <v/>
      </c>
      <c r="AP528" s="97" t="str">
        <f t="shared" si="47"/>
        <v/>
      </c>
      <c r="AQ528" s="122" t="str">
        <f t="shared" si="48"/>
        <v/>
      </c>
      <c r="AR528" s="39"/>
      <c r="AS528" s="234"/>
      <c r="AT528" s="39"/>
    </row>
    <row r="529" spans="2:46" ht="13.5" customHeight="1" x14ac:dyDescent="0.15">
      <c r="B529" s="290"/>
      <c r="C529" s="29" t="s">
        <v>35</v>
      </c>
      <c r="D529" s="187"/>
      <c r="E529" s="58"/>
      <c r="F529" s="188"/>
      <c r="G529" s="188"/>
      <c r="H529" s="188"/>
      <c r="I529" s="64"/>
      <c r="J529" s="64"/>
      <c r="K529" s="189"/>
      <c r="L529" s="259"/>
      <c r="M529" s="259"/>
      <c r="N529" s="58"/>
      <c r="O529" s="30"/>
      <c r="P529" s="58"/>
      <c r="Q529" s="30"/>
      <c r="R529" s="134"/>
      <c r="S529" s="206"/>
      <c r="T529" s="290"/>
      <c r="U529" s="29" t="s">
        <v>35</v>
      </c>
      <c r="V529" s="187"/>
      <c r="W529" s="58"/>
      <c r="X529" s="188"/>
      <c r="Y529" s="188"/>
      <c r="Z529" s="188"/>
      <c r="AA529" s="64"/>
      <c r="AB529" s="64"/>
      <c r="AC529" s="189"/>
      <c r="AD529" s="259"/>
      <c r="AE529" s="259"/>
      <c r="AF529" s="58"/>
      <c r="AG529" s="30"/>
      <c r="AH529" s="58"/>
      <c r="AI529" s="30"/>
      <c r="AJ529" s="134"/>
      <c r="AK529" s="208"/>
      <c r="AL529" s="290"/>
      <c r="AM529" s="88" t="str">
        <f t="shared" si="44"/>
        <v/>
      </c>
      <c r="AN529" s="123" t="str">
        <f t="shared" si="45"/>
        <v/>
      </c>
      <c r="AO529" s="123" t="str">
        <f t="shared" si="46"/>
        <v/>
      </c>
      <c r="AP529" s="123" t="str">
        <f t="shared" si="47"/>
        <v/>
      </c>
      <c r="AQ529" s="89" t="str">
        <f t="shared" si="48"/>
        <v/>
      </c>
      <c r="AR529" s="39"/>
      <c r="AS529" s="234"/>
      <c r="AT529" s="39"/>
    </row>
    <row r="530" spans="2:46" ht="13.5" customHeight="1" x14ac:dyDescent="0.15">
      <c r="B530" s="290"/>
      <c r="C530" s="29" t="s">
        <v>36</v>
      </c>
      <c r="D530" s="187"/>
      <c r="E530" s="58"/>
      <c r="F530" s="188"/>
      <c r="G530" s="188"/>
      <c r="H530" s="188"/>
      <c r="I530" s="64"/>
      <c r="J530" s="64"/>
      <c r="K530" s="189"/>
      <c r="L530" s="259"/>
      <c r="M530" s="259"/>
      <c r="N530" s="58"/>
      <c r="O530" s="30"/>
      <c r="P530" s="58"/>
      <c r="Q530" s="30"/>
      <c r="R530" s="134"/>
      <c r="S530" s="206"/>
      <c r="T530" s="290"/>
      <c r="U530" s="29" t="s">
        <v>36</v>
      </c>
      <c r="V530" s="187"/>
      <c r="W530" s="58"/>
      <c r="X530" s="188"/>
      <c r="Y530" s="188"/>
      <c r="Z530" s="188"/>
      <c r="AA530" s="64"/>
      <c r="AB530" s="64"/>
      <c r="AC530" s="189"/>
      <c r="AD530" s="259"/>
      <c r="AE530" s="259"/>
      <c r="AF530" s="58"/>
      <c r="AG530" s="30"/>
      <c r="AH530" s="58"/>
      <c r="AI530" s="30"/>
      <c r="AJ530" s="134"/>
      <c r="AK530" s="208"/>
      <c r="AL530" s="290"/>
      <c r="AM530" s="88" t="str">
        <f t="shared" si="44"/>
        <v/>
      </c>
      <c r="AN530" s="123" t="str">
        <f t="shared" si="45"/>
        <v/>
      </c>
      <c r="AO530" s="123" t="str">
        <f t="shared" si="46"/>
        <v/>
      </c>
      <c r="AP530" s="123" t="str">
        <f t="shared" si="47"/>
        <v/>
      </c>
      <c r="AQ530" s="89" t="str">
        <f t="shared" si="48"/>
        <v/>
      </c>
      <c r="AR530" s="39"/>
      <c r="AS530" s="234"/>
      <c r="AT530" s="39"/>
    </row>
    <row r="531" spans="2:46" ht="13.5" customHeight="1" x14ac:dyDescent="0.15">
      <c r="B531" s="290"/>
      <c r="C531" s="29" t="s">
        <v>38</v>
      </c>
      <c r="D531" s="187"/>
      <c r="E531" s="58"/>
      <c r="F531" s="188"/>
      <c r="G531" s="188"/>
      <c r="H531" s="188"/>
      <c r="I531" s="64"/>
      <c r="J531" s="64"/>
      <c r="K531" s="189"/>
      <c r="L531" s="259"/>
      <c r="M531" s="259"/>
      <c r="N531" s="58"/>
      <c r="O531" s="30"/>
      <c r="P531" s="58"/>
      <c r="Q531" s="30"/>
      <c r="R531" s="134"/>
      <c r="S531" s="206"/>
      <c r="T531" s="290"/>
      <c r="U531" s="29" t="s">
        <v>38</v>
      </c>
      <c r="V531" s="187"/>
      <c r="W531" s="58"/>
      <c r="X531" s="188"/>
      <c r="Y531" s="188"/>
      <c r="Z531" s="188"/>
      <c r="AA531" s="64"/>
      <c r="AB531" s="64"/>
      <c r="AC531" s="189"/>
      <c r="AD531" s="259"/>
      <c r="AE531" s="259"/>
      <c r="AF531" s="58"/>
      <c r="AG531" s="30"/>
      <c r="AH531" s="58"/>
      <c r="AI531" s="30"/>
      <c r="AJ531" s="134"/>
      <c r="AK531" s="208"/>
      <c r="AL531" s="290"/>
      <c r="AM531" s="88" t="str">
        <f t="shared" si="44"/>
        <v/>
      </c>
      <c r="AN531" s="123" t="str">
        <f t="shared" si="45"/>
        <v/>
      </c>
      <c r="AO531" s="123" t="str">
        <f t="shared" si="46"/>
        <v/>
      </c>
      <c r="AP531" s="123" t="str">
        <f t="shared" si="47"/>
        <v/>
      </c>
      <c r="AQ531" s="89" t="str">
        <f t="shared" si="48"/>
        <v/>
      </c>
      <c r="AR531" s="39"/>
      <c r="AS531" s="234"/>
      <c r="AT531" s="39"/>
    </row>
    <row r="532" spans="2:46" ht="13.5" customHeight="1" thickBot="1" x14ac:dyDescent="0.2">
      <c r="B532" s="291"/>
      <c r="C532" s="29"/>
      <c r="D532" s="187"/>
      <c r="E532" s="58"/>
      <c r="F532" s="190"/>
      <c r="G532" s="190"/>
      <c r="H532" s="190"/>
      <c r="I532" s="58"/>
      <c r="J532" s="58"/>
      <c r="K532" s="189"/>
      <c r="L532" s="259"/>
      <c r="M532" s="259"/>
      <c r="N532" s="58"/>
      <c r="O532" s="30"/>
      <c r="P532" s="58"/>
      <c r="Q532" s="30"/>
      <c r="R532" s="185"/>
      <c r="S532" s="206"/>
      <c r="T532" s="291"/>
      <c r="U532" s="29"/>
      <c r="V532" s="187"/>
      <c r="W532" s="58"/>
      <c r="X532" s="190"/>
      <c r="Y532" s="190"/>
      <c r="Z532" s="190"/>
      <c r="AA532" s="58"/>
      <c r="AB532" s="58"/>
      <c r="AC532" s="189"/>
      <c r="AD532" s="259"/>
      <c r="AE532" s="259"/>
      <c r="AF532" s="58"/>
      <c r="AG532" s="30"/>
      <c r="AH532" s="58"/>
      <c r="AI532" s="30"/>
      <c r="AJ532" s="185"/>
      <c r="AK532" s="208"/>
      <c r="AL532" s="291"/>
      <c r="AM532" s="124" t="str">
        <f t="shared" si="44"/>
        <v/>
      </c>
      <c r="AN532" s="125" t="str">
        <f t="shared" si="45"/>
        <v/>
      </c>
      <c r="AO532" s="125" t="str">
        <f t="shared" si="46"/>
        <v/>
      </c>
      <c r="AP532" s="125" t="str">
        <f t="shared" si="47"/>
        <v/>
      </c>
      <c r="AQ532" s="126" t="str">
        <f t="shared" si="48"/>
        <v/>
      </c>
      <c r="AR532" s="39"/>
      <c r="AS532" s="234"/>
      <c r="AT532" s="39"/>
    </row>
    <row r="533" spans="2:46" ht="13.5" customHeight="1" x14ac:dyDescent="0.15">
      <c r="B533" s="289" t="s">
        <v>172</v>
      </c>
      <c r="C533" s="27" t="s">
        <v>34</v>
      </c>
      <c r="D533" s="41"/>
      <c r="E533" s="57"/>
      <c r="F533" s="98"/>
      <c r="G533" s="98"/>
      <c r="H533" s="98"/>
      <c r="I533" s="62"/>
      <c r="J533" s="62"/>
      <c r="K533" s="63"/>
      <c r="L533" s="258"/>
      <c r="M533" s="258"/>
      <c r="N533" s="57"/>
      <c r="O533" s="28"/>
      <c r="P533" s="57"/>
      <c r="Q533" s="28"/>
      <c r="R533" s="133"/>
      <c r="S533" s="206"/>
      <c r="T533" s="289" t="s">
        <v>172</v>
      </c>
      <c r="U533" s="27" t="s">
        <v>34</v>
      </c>
      <c r="V533" s="41"/>
      <c r="W533" s="57"/>
      <c r="X533" s="98"/>
      <c r="Y533" s="98"/>
      <c r="Z533" s="98"/>
      <c r="AA533" s="62"/>
      <c r="AB533" s="62"/>
      <c r="AC533" s="63"/>
      <c r="AD533" s="258"/>
      <c r="AE533" s="258"/>
      <c r="AF533" s="57"/>
      <c r="AG533" s="28"/>
      <c r="AH533" s="57"/>
      <c r="AI533" s="28"/>
      <c r="AJ533" s="133"/>
      <c r="AK533" s="208"/>
      <c r="AL533" s="289" t="s">
        <v>172</v>
      </c>
      <c r="AM533" s="121" t="str">
        <f t="shared" si="44"/>
        <v/>
      </c>
      <c r="AN533" s="97" t="str">
        <f t="shared" si="45"/>
        <v/>
      </c>
      <c r="AO533" s="97" t="str">
        <f t="shared" si="46"/>
        <v/>
      </c>
      <c r="AP533" s="97" t="str">
        <f t="shared" si="47"/>
        <v/>
      </c>
      <c r="AQ533" s="122" t="str">
        <f t="shared" si="48"/>
        <v/>
      </c>
      <c r="AR533" s="39"/>
      <c r="AS533" s="234"/>
      <c r="AT533" s="39"/>
    </row>
    <row r="534" spans="2:46" ht="13.5" customHeight="1" x14ac:dyDescent="0.15">
      <c r="B534" s="290"/>
      <c r="C534" s="29" t="s">
        <v>35</v>
      </c>
      <c r="D534" s="187"/>
      <c r="E534" s="58"/>
      <c r="F534" s="188"/>
      <c r="G534" s="188"/>
      <c r="H534" s="188"/>
      <c r="I534" s="64"/>
      <c r="J534" s="64"/>
      <c r="K534" s="189"/>
      <c r="L534" s="259"/>
      <c r="M534" s="259"/>
      <c r="N534" s="58"/>
      <c r="O534" s="30"/>
      <c r="P534" s="58"/>
      <c r="Q534" s="30"/>
      <c r="R534" s="134"/>
      <c r="S534" s="206"/>
      <c r="T534" s="290"/>
      <c r="U534" s="29" t="s">
        <v>35</v>
      </c>
      <c r="V534" s="187"/>
      <c r="W534" s="58"/>
      <c r="X534" s="188"/>
      <c r="Y534" s="188"/>
      <c r="Z534" s="188"/>
      <c r="AA534" s="64"/>
      <c r="AB534" s="64"/>
      <c r="AC534" s="189"/>
      <c r="AD534" s="259"/>
      <c r="AE534" s="259"/>
      <c r="AF534" s="58"/>
      <c r="AG534" s="30"/>
      <c r="AH534" s="58"/>
      <c r="AI534" s="30"/>
      <c r="AJ534" s="134"/>
      <c r="AK534" s="208"/>
      <c r="AL534" s="290"/>
      <c r="AM534" s="88" t="str">
        <f t="shared" si="44"/>
        <v/>
      </c>
      <c r="AN534" s="123" t="str">
        <f t="shared" si="45"/>
        <v/>
      </c>
      <c r="AO534" s="123" t="str">
        <f t="shared" si="46"/>
        <v/>
      </c>
      <c r="AP534" s="123" t="str">
        <f t="shared" si="47"/>
        <v/>
      </c>
      <c r="AQ534" s="89" t="str">
        <f t="shared" si="48"/>
        <v/>
      </c>
      <c r="AR534" s="39"/>
      <c r="AS534" s="234"/>
      <c r="AT534" s="39"/>
    </row>
    <row r="535" spans="2:46" ht="13.5" customHeight="1" x14ac:dyDescent="0.15">
      <c r="B535" s="290"/>
      <c r="C535" s="29" t="s">
        <v>36</v>
      </c>
      <c r="D535" s="187"/>
      <c r="E535" s="58"/>
      <c r="F535" s="188"/>
      <c r="G535" s="188"/>
      <c r="H535" s="188"/>
      <c r="I535" s="64"/>
      <c r="J535" s="64"/>
      <c r="K535" s="189"/>
      <c r="L535" s="259"/>
      <c r="M535" s="259"/>
      <c r="N535" s="58"/>
      <c r="O535" s="30"/>
      <c r="P535" s="58"/>
      <c r="Q535" s="30"/>
      <c r="R535" s="134"/>
      <c r="S535" s="206"/>
      <c r="T535" s="290"/>
      <c r="U535" s="29" t="s">
        <v>36</v>
      </c>
      <c r="V535" s="187"/>
      <c r="W535" s="58"/>
      <c r="X535" s="188"/>
      <c r="Y535" s="188"/>
      <c r="Z535" s="188"/>
      <c r="AA535" s="64"/>
      <c r="AB535" s="64"/>
      <c r="AC535" s="189"/>
      <c r="AD535" s="259"/>
      <c r="AE535" s="259"/>
      <c r="AF535" s="58"/>
      <c r="AG535" s="30"/>
      <c r="AH535" s="58"/>
      <c r="AI535" s="30"/>
      <c r="AJ535" s="134"/>
      <c r="AK535" s="208"/>
      <c r="AL535" s="290"/>
      <c r="AM535" s="88" t="str">
        <f t="shared" si="44"/>
        <v/>
      </c>
      <c r="AN535" s="123" t="str">
        <f t="shared" si="45"/>
        <v/>
      </c>
      <c r="AO535" s="123" t="str">
        <f t="shared" si="46"/>
        <v/>
      </c>
      <c r="AP535" s="123" t="str">
        <f t="shared" si="47"/>
        <v/>
      </c>
      <c r="AQ535" s="89" t="str">
        <f t="shared" si="48"/>
        <v/>
      </c>
      <c r="AR535" s="39"/>
      <c r="AS535" s="234"/>
      <c r="AT535" s="39"/>
    </row>
    <row r="536" spans="2:46" ht="13.5" customHeight="1" x14ac:dyDescent="0.15">
      <c r="B536" s="290"/>
      <c r="C536" s="29" t="s">
        <v>38</v>
      </c>
      <c r="D536" s="187"/>
      <c r="E536" s="58"/>
      <c r="F536" s="188"/>
      <c r="G536" s="188"/>
      <c r="H536" s="188"/>
      <c r="I536" s="64"/>
      <c r="J536" s="64"/>
      <c r="K536" s="189"/>
      <c r="L536" s="259"/>
      <c r="M536" s="259"/>
      <c r="N536" s="58"/>
      <c r="O536" s="30"/>
      <c r="P536" s="58"/>
      <c r="Q536" s="30"/>
      <c r="R536" s="134"/>
      <c r="S536" s="206"/>
      <c r="T536" s="290"/>
      <c r="U536" s="29" t="s">
        <v>38</v>
      </c>
      <c r="V536" s="187"/>
      <c r="W536" s="58"/>
      <c r="X536" s="188"/>
      <c r="Y536" s="188"/>
      <c r="Z536" s="188"/>
      <c r="AA536" s="64"/>
      <c r="AB536" s="64"/>
      <c r="AC536" s="189"/>
      <c r="AD536" s="259"/>
      <c r="AE536" s="259"/>
      <c r="AF536" s="58"/>
      <c r="AG536" s="30"/>
      <c r="AH536" s="58"/>
      <c r="AI536" s="30"/>
      <c r="AJ536" s="134"/>
      <c r="AK536" s="208"/>
      <c r="AL536" s="290"/>
      <c r="AM536" s="88" t="str">
        <f t="shared" si="44"/>
        <v/>
      </c>
      <c r="AN536" s="123" t="str">
        <f t="shared" si="45"/>
        <v/>
      </c>
      <c r="AO536" s="123" t="str">
        <f t="shared" si="46"/>
        <v/>
      </c>
      <c r="AP536" s="123" t="str">
        <f t="shared" si="47"/>
        <v/>
      </c>
      <c r="AQ536" s="89" t="str">
        <f t="shared" si="48"/>
        <v/>
      </c>
      <c r="AR536" s="39"/>
      <c r="AS536" s="234"/>
      <c r="AT536" s="39"/>
    </row>
    <row r="537" spans="2:46" ht="13.5" customHeight="1" thickBot="1" x14ac:dyDescent="0.2">
      <c r="B537" s="291"/>
      <c r="C537" s="29"/>
      <c r="D537" s="187"/>
      <c r="E537" s="58"/>
      <c r="F537" s="190"/>
      <c r="G537" s="190"/>
      <c r="H537" s="190"/>
      <c r="I537" s="58"/>
      <c r="J537" s="58"/>
      <c r="K537" s="189"/>
      <c r="L537" s="259"/>
      <c r="M537" s="259"/>
      <c r="N537" s="58"/>
      <c r="O537" s="30"/>
      <c r="P537" s="58"/>
      <c r="Q537" s="30"/>
      <c r="R537" s="185"/>
      <c r="S537" s="206"/>
      <c r="T537" s="291"/>
      <c r="U537" s="29"/>
      <c r="V537" s="187"/>
      <c r="W537" s="58"/>
      <c r="X537" s="190"/>
      <c r="Y537" s="190"/>
      <c r="Z537" s="190"/>
      <c r="AA537" s="58"/>
      <c r="AB537" s="58"/>
      <c r="AC537" s="189"/>
      <c r="AD537" s="259"/>
      <c r="AE537" s="259"/>
      <c r="AF537" s="58"/>
      <c r="AG537" s="30"/>
      <c r="AH537" s="58"/>
      <c r="AI537" s="30"/>
      <c r="AJ537" s="185"/>
      <c r="AK537" s="208"/>
      <c r="AL537" s="291"/>
      <c r="AM537" s="124" t="str">
        <f t="shared" si="44"/>
        <v/>
      </c>
      <c r="AN537" s="125" t="str">
        <f t="shared" si="45"/>
        <v/>
      </c>
      <c r="AO537" s="125" t="str">
        <f t="shared" si="46"/>
        <v/>
      </c>
      <c r="AP537" s="125" t="str">
        <f t="shared" si="47"/>
        <v/>
      </c>
      <c r="AQ537" s="126" t="str">
        <f t="shared" si="48"/>
        <v/>
      </c>
      <c r="AR537" s="39"/>
      <c r="AS537" s="234"/>
      <c r="AT537" s="39"/>
    </row>
    <row r="538" spans="2:46" ht="13.5" customHeight="1" x14ac:dyDescent="0.15">
      <c r="B538" s="289" t="s">
        <v>173</v>
      </c>
      <c r="C538" s="27" t="s">
        <v>34</v>
      </c>
      <c r="D538" s="41"/>
      <c r="E538" s="57"/>
      <c r="F538" s="98"/>
      <c r="G538" s="98"/>
      <c r="H538" s="98"/>
      <c r="I538" s="62"/>
      <c r="J538" s="62"/>
      <c r="K538" s="63"/>
      <c r="L538" s="258"/>
      <c r="M538" s="258"/>
      <c r="N538" s="57"/>
      <c r="O538" s="28"/>
      <c r="P538" s="57"/>
      <c r="Q538" s="28"/>
      <c r="R538" s="133"/>
      <c r="S538" s="206"/>
      <c r="T538" s="289" t="s">
        <v>173</v>
      </c>
      <c r="U538" s="27" t="s">
        <v>34</v>
      </c>
      <c r="V538" s="41"/>
      <c r="W538" s="57"/>
      <c r="X538" s="98"/>
      <c r="Y538" s="98"/>
      <c r="Z538" s="98"/>
      <c r="AA538" s="62"/>
      <c r="AB538" s="62"/>
      <c r="AC538" s="63"/>
      <c r="AD538" s="258"/>
      <c r="AE538" s="258"/>
      <c r="AF538" s="57"/>
      <c r="AG538" s="28"/>
      <c r="AH538" s="57"/>
      <c r="AI538" s="28"/>
      <c r="AJ538" s="133"/>
      <c r="AK538" s="208"/>
      <c r="AL538" s="289" t="s">
        <v>173</v>
      </c>
      <c r="AM538" s="121" t="str">
        <f t="shared" si="44"/>
        <v/>
      </c>
      <c r="AN538" s="97" t="str">
        <f t="shared" si="45"/>
        <v/>
      </c>
      <c r="AO538" s="97" t="str">
        <f t="shared" si="46"/>
        <v/>
      </c>
      <c r="AP538" s="97" t="str">
        <f t="shared" si="47"/>
        <v/>
      </c>
      <c r="AQ538" s="122" t="str">
        <f t="shared" si="48"/>
        <v/>
      </c>
      <c r="AR538" s="39"/>
      <c r="AS538" s="234"/>
      <c r="AT538" s="39"/>
    </row>
    <row r="539" spans="2:46" ht="13.5" customHeight="1" x14ac:dyDescent="0.15">
      <c r="B539" s="290"/>
      <c r="C539" s="29" t="s">
        <v>35</v>
      </c>
      <c r="D539" s="187"/>
      <c r="E539" s="58"/>
      <c r="F539" s="188"/>
      <c r="G539" s="188"/>
      <c r="H539" s="188"/>
      <c r="I539" s="64"/>
      <c r="J539" s="64"/>
      <c r="K539" s="189"/>
      <c r="L539" s="259"/>
      <c r="M539" s="259"/>
      <c r="N539" s="58"/>
      <c r="O539" s="30"/>
      <c r="P539" s="58"/>
      <c r="Q539" s="30"/>
      <c r="R539" s="134"/>
      <c r="S539" s="206"/>
      <c r="T539" s="290"/>
      <c r="U539" s="29" t="s">
        <v>35</v>
      </c>
      <c r="V539" s="187"/>
      <c r="W539" s="58"/>
      <c r="X539" s="188"/>
      <c r="Y539" s="188"/>
      <c r="Z539" s="188"/>
      <c r="AA539" s="64"/>
      <c r="AB539" s="64"/>
      <c r="AC539" s="189"/>
      <c r="AD539" s="259"/>
      <c r="AE539" s="259"/>
      <c r="AF539" s="58"/>
      <c r="AG539" s="30"/>
      <c r="AH539" s="58"/>
      <c r="AI539" s="30"/>
      <c r="AJ539" s="134"/>
      <c r="AK539" s="208"/>
      <c r="AL539" s="290"/>
      <c r="AM539" s="88" t="str">
        <f t="shared" si="44"/>
        <v/>
      </c>
      <c r="AN539" s="123" t="str">
        <f t="shared" si="45"/>
        <v/>
      </c>
      <c r="AO539" s="123" t="str">
        <f t="shared" si="46"/>
        <v/>
      </c>
      <c r="AP539" s="123" t="str">
        <f t="shared" si="47"/>
        <v/>
      </c>
      <c r="AQ539" s="89" t="str">
        <f t="shared" si="48"/>
        <v/>
      </c>
      <c r="AR539" s="39"/>
      <c r="AS539" s="234"/>
      <c r="AT539" s="39"/>
    </row>
    <row r="540" spans="2:46" ht="13.5" customHeight="1" x14ac:dyDescent="0.15">
      <c r="B540" s="290"/>
      <c r="C540" s="29" t="s">
        <v>36</v>
      </c>
      <c r="D540" s="187"/>
      <c r="E540" s="58"/>
      <c r="F540" s="188"/>
      <c r="G540" s="188"/>
      <c r="H540" s="188"/>
      <c r="I540" s="64"/>
      <c r="J540" s="64"/>
      <c r="K540" s="189"/>
      <c r="L540" s="259"/>
      <c r="M540" s="259"/>
      <c r="N540" s="58"/>
      <c r="O540" s="30"/>
      <c r="P540" s="58"/>
      <c r="Q540" s="30"/>
      <c r="R540" s="134"/>
      <c r="S540" s="206"/>
      <c r="T540" s="290"/>
      <c r="U540" s="29" t="s">
        <v>36</v>
      </c>
      <c r="V540" s="187"/>
      <c r="W540" s="58"/>
      <c r="X540" s="188"/>
      <c r="Y540" s="188"/>
      <c r="Z540" s="188"/>
      <c r="AA540" s="64"/>
      <c r="AB540" s="64"/>
      <c r="AC540" s="189"/>
      <c r="AD540" s="259"/>
      <c r="AE540" s="259"/>
      <c r="AF540" s="58"/>
      <c r="AG540" s="30"/>
      <c r="AH540" s="58"/>
      <c r="AI540" s="30"/>
      <c r="AJ540" s="134"/>
      <c r="AK540" s="208"/>
      <c r="AL540" s="290"/>
      <c r="AM540" s="88" t="str">
        <f t="shared" si="44"/>
        <v/>
      </c>
      <c r="AN540" s="123" t="str">
        <f t="shared" si="45"/>
        <v/>
      </c>
      <c r="AO540" s="123" t="str">
        <f t="shared" si="46"/>
        <v/>
      </c>
      <c r="AP540" s="123" t="str">
        <f t="shared" si="47"/>
        <v/>
      </c>
      <c r="AQ540" s="89" t="str">
        <f t="shared" si="48"/>
        <v/>
      </c>
      <c r="AR540" s="39"/>
      <c r="AS540" s="234"/>
      <c r="AT540" s="39"/>
    </row>
    <row r="541" spans="2:46" ht="13.5" customHeight="1" x14ac:dyDescent="0.15">
      <c r="B541" s="290"/>
      <c r="C541" s="29" t="s">
        <v>38</v>
      </c>
      <c r="D541" s="187"/>
      <c r="E541" s="58"/>
      <c r="F541" s="188"/>
      <c r="G541" s="188"/>
      <c r="H541" s="188"/>
      <c r="I541" s="64"/>
      <c r="J541" s="64"/>
      <c r="K541" s="189"/>
      <c r="L541" s="259"/>
      <c r="M541" s="259"/>
      <c r="N541" s="58"/>
      <c r="O541" s="30"/>
      <c r="P541" s="58"/>
      <c r="Q541" s="30"/>
      <c r="R541" s="134"/>
      <c r="S541" s="206"/>
      <c r="T541" s="290"/>
      <c r="U541" s="29" t="s">
        <v>38</v>
      </c>
      <c r="V541" s="187"/>
      <c r="W541" s="58"/>
      <c r="X541" s="188"/>
      <c r="Y541" s="188"/>
      <c r="Z541" s="188"/>
      <c r="AA541" s="64"/>
      <c r="AB541" s="64"/>
      <c r="AC541" s="189"/>
      <c r="AD541" s="259"/>
      <c r="AE541" s="259"/>
      <c r="AF541" s="58"/>
      <c r="AG541" s="30"/>
      <c r="AH541" s="58"/>
      <c r="AI541" s="30"/>
      <c r="AJ541" s="134"/>
      <c r="AK541" s="208"/>
      <c r="AL541" s="290"/>
      <c r="AM541" s="88" t="str">
        <f t="shared" si="44"/>
        <v/>
      </c>
      <c r="AN541" s="123" t="str">
        <f t="shared" si="45"/>
        <v/>
      </c>
      <c r="AO541" s="123" t="str">
        <f t="shared" si="46"/>
        <v/>
      </c>
      <c r="AP541" s="123" t="str">
        <f t="shared" si="47"/>
        <v/>
      </c>
      <c r="AQ541" s="89" t="str">
        <f t="shared" si="48"/>
        <v/>
      </c>
      <c r="AR541" s="39"/>
      <c r="AS541" s="234"/>
      <c r="AT541" s="39"/>
    </row>
    <row r="542" spans="2:46" ht="13.5" customHeight="1" thickBot="1" x14ac:dyDescent="0.2">
      <c r="B542" s="291"/>
      <c r="C542" s="29"/>
      <c r="D542" s="187"/>
      <c r="E542" s="58"/>
      <c r="F542" s="190"/>
      <c r="G542" s="190"/>
      <c r="H542" s="190"/>
      <c r="I542" s="58"/>
      <c r="J542" s="58"/>
      <c r="K542" s="189"/>
      <c r="L542" s="259"/>
      <c r="M542" s="259"/>
      <c r="N542" s="58"/>
      <c r="O542" s="30"/>
      <c r="P542" s="58"/>
      <c r="Q542" s="30"/>
      <c r="R542" s="185"/>
      <c r="S542" s="206"/>
      <c r="T542" s="291"/>
      <c r="U542" s="29"/>
      <c r="V542" s="187"/>
      <c r="W542" s="58"/>
      <c r="X542" s="190"/>
      <c r="Y542" s="190"/>
      <c r="Z542" s="190"/>
      <c r="AA542" s="58"/>
      <c r="AB542" s="58"/>
      <c r="AC542" s="189"/>
      <c r="AD542" s="259"/>
      <c r="AE542" s="259"/>
      <c r="AF542" s="58"/>
      <c r="AG542" s="30"/>
      <c r="AH542" s="58"/>
      <c r="AI542" s="30"/>
      <c r="AJ542" s="185"/>
      <c r="AK542" s="208"/>
      <c r="AL542" s="291"/>
      <c r="AM542" s="124" t="str">
        <f t="shared" si="44"/>
        <v/>
      </c>
      <c r="AN542" s="125" t="str">
        <f t="shared" si="45"/>
        <v/>
      </c>
      <c r="AO542" s="125" t="str">
        <f t="shared" si="46"/>
        <v/>
      </c>
      <c r="AP542" s="125" t="str">
        <f t="shared" si="47"/>
        <v/>
      </c>
      <c r="AQ542" s="126" t="str">
        <f t="shared" si="48"/>
        <v/>
      </c>
      <c r="AR542" s="39"/>
      <c r="AS542" s="234"/>
      <c r="AT542" s="39"/>
    </row>
    <row r="543" spans="2:46" ht="13.5" customHeight="1" x14ac:dyDescent="0.15">
      <c r="B543" s="289" t="s">
        <v>174</v>
      </c>
      <c r="C543" s="27" t="s">
        <v>34</v>
      </c>
      <c r="D543" s="41"/>
      <c r="E543" s="57"/>
      <c r="F543" s="98"/>
      <c r="G543" s="98"/>
      <c r="H543" s="98"/>
      <c r="I543" s="62"/>
      <c r="J543" s="62"/>
      <c r="K543" s="63"/>
      <c r="L543" s="258"/>
      <c r="M543" s="258"/>
      <c r="N543" s="57"/>
      <c r="O543" s="28"/>
      <c r="P543" s="57"/>
      <c r="Q543" s="28"/>
      <c r="R543" s="133"/>
      <c r="S543" s="206"/>
      <c r="T543" s="289" t="s">
        <v>174</v>
      </c>
      <c r="U543" s="27" t="s">
        <v>34</v>
      </c>
      <c r="V543" s="41"/>
      <c r="W543" s="57"/>
      <c r="X543" s="98"/>
      <c r="Y543" s="98"/>
      <c r="Z543" s="98"/>
      <c r="AA543" s="62"/>
      <c r="AB543" s="62"/>
      <c r="AC543" s="63"/>
      <c r="AD543" s="258"/>
      <c r="AE543" s="258"/>
      <c r="AF543" s="57"/>
      <c r="AG543" s="28"/>
      <c r="AH543" s="57"/>
      <c r="AI543" s="28"/>
      <c r="AJ543" s="133"/>
      <c r="AK543" s="208"/>
      <c r="AL543" s="289" t="s">
        <v>174</v>
      </c>
      <c r="AM543" s="121" t="str">
        <f t="shared" si="44"/>
        <v/>
      </c>
      <c r="AN543" s="97" t="str">
        <f t="shared" si="45"/>
        <v/>
      </c>
      <c r="AO543" s="97" t="str">
        <f t="shared" si="46"/>
        <v/>
      </c>
      <c r="AP543" s="97" t="str">
        <f t="shared" si="47"/>
        <v/>
      </c>
      <c r="AQ543" s="122" t="str">
        <f t="shared" si="48"/>
        <v/>
      </c>
      <c r="AR543" s="39"/>
      <c r="AS543" s="234"/>
      <c r="AT543" s="39"/>
    </row>
    <row r="544" spans="2:46" ht="13.5" customHeight="1" x14ac:dyDescent="0.15">
      <c r="B544" s="290"/>
      <c r="C544" s="29" t="s">
        <v>35</v>
      </c>
      <c r="D544" s="187"/>
      <c r="E544" s="58"/>
      <c r="F544" s="188"/>
      <c r="G544" s="188"/>
      <c r="H544" s="188"/>
      <c r="I544" s="64"/>
      <c r="J544" s="64"/>
      <c r="K544" s="189"/>
      <c r="L544" s="259"/>
      <c r="M544" s="259"/>
      <c r="N544" s="58"/>
      <c r="O544" s="30"/>
      <c r="P544" s="58"/>
      <c r="Q544" s="30"/>
      <c r="R544" s="134"/>
      <c r="S544" s="206"/>
      <c r="T544" s="290"/>
      <c r="U544" s="29" t="s">
        <v>35</v>
      </c>
      <c r="V544" s="187"/>
      <c r="W544" s="58"/>
      <c r="X544" s="188"/>
      <c r="Y544" s="188"/>
      <c r="Z544" s="188"/>
      <c r="AA544" s="64"/>
      <c r="AB544" s="64"/>
      <c r="AC544" s="189"/>
      <c r="AD544" s="259"/>
      <c r="AE544" s="259"/>
      <c r="AF544" s="58"/>
      <c r="AG544" s="30"/>
      <c r="AH544" s="58"/>
      <c r="AI544" s="30"/>
      <c r="AJ544" s="134"/>
      <c r="AK544" s="208"/>
      <c r="AL544" s="290"/>
      <c r="AM544" s="88" t="str">
        <f t="shared" si="44"/>
        <v/>
      </c>
      <c r="AN544" s="123" t="str">
        <f t="shared" si="45"/>
        <v/>
      </c>
      <c r="AO544" s="123" t="str">
        <f t="shared" si="46"/>
        <v/>
      </c>
      <c r="AP544" s="123" t="str">
        <f t="shared" si="47"/>
        <v/>
      </c>
      <c r="AQ544" s="89" t="str">
        <f t="shared" si="48"/>
        <v/>
      </c>
      <c r="AR544" s="39"/>
      <c r="AS544" s="234"/>
      <c r="AT544" s="39"/>
    </row>
    <row r="545" spans="2:46" ht="13.5" customHeight="1" x14ac:dyDescent="0.15">
      <c r="B545" s="290"/>
      <c r="C545" s="29" t="s">
        <v>36</v>
      </c>
      <c r="D545" s="187"/>
      <c r="E545" s="58"/>
      <c r="F545" s="188"/>
      <c r="G545" s="188"/>
      <c r="H545" s="188"/>
      <c r="I545" s="64"/>
      <c r="J545" s="64"/>
      <c r="K545" s="189"/>
      <c r="L545" s="259"/>
      <c r="M545" s="259"/>
      <c r="N545" s="58"/>
      <c r="O545" s="30"/>
      <c r="P545" s="58"/>
      <c r="Q545" s="30"/>
      <c r="R545" s="134"/>
      <c r="S545" s="206"/>
      <c r="T545" s="290"/>
      <c r="U545" s="29" t="s">
        <v>36</v>
      </c>
      <c r="V545" s="187"/>
      <c r="W545" s="58"/>
      <c r="X545" s="188"/>
      <c r="Y545" s="188"/>
      <c r="Z545" s="188"/>
      <c r="AA545" s="64"/>
      <c r="AB545" s="64"/>
      <c r="AC545" s="189"/>
      <c r="AD545" s="259"/>
      <c r="AE545" s="259"/>
      <c r="AF545" s="58"/>
      <c r="AG545" s="30"/>
      <c r="AH545" s="58"/>
      <c r="AI545" s="30"/>
      <c r="AJ545" s="134"/>
      <c r="AK545" s="208"/>
      <c r="AL545" s="290"/>
      <c r="AM545" s="88" t="str">
        <f t="shared" ref="AM545:AM608" si="49">IF(OR(X545="",F545=""),"",X545-F545)</f>
        <v/>
      </c>
      <c r="AN545" s="123" t="str">
        <f t="shared" ref="AN545:AN608" si="50">IF(OR(Y545="",G545=""),"",Y545-G545)</f>
        <v/>
      </c>
      <c r="AO545" s="123" t="str">
        <f t="shared" ref="AO545:AO608" si="51">IF(OR(Z545="",H545=""),"",Z545-H545)</f>
        <v/>
      </c>
      <c r="AP545" s="123" t="str">
        <f t="shared" ref="AP545:AP608" si="52">IF(OR(AA545="",I545=""),"",AA545-I545)</f>
        <v/>
      </c>
      <c r="AQ545" s="89" t="str">
        <f t="shared" ref="AQ545:AQ608" si="53">IF(OR(AB545="",J545=""),"",AB545-J545)</f>
        <v/>
      </c>
      <c r="AR545" s="39"/>
      <c r="AS545" s="234"/>
      <c r="AT545" s="39"/>
    </row>
    <row r="546" spans="2:46" ht="13.5" customHeight="1" x14ac:dyDescent="0.15">
      <c r="B546" s="290"/>
      <c r="C546" s="29" t="s">
        <v>38</v>
      </c>
      <c r="D546" s="187"/>
      <c r="E546" s="58"/>
      <c r="F546" s="188"/>
      <c r="G546" s="188"/>
      <c r="H546" s="188"/>
      <c r="I546" s="64"/>
      <c r="J546" s="64"/>
      <c r="K546" s="189"/>
      <c r="L546" s="259"/>
      <c r="M546" s="259"/>
      <c r="N546" s="58"/>
      <c r="O546" s="30"/>
      <c r="P546" s="58"/>
      <c r="Q546" s="30"/>
      <c r="R546" s="134"/>
      <c r="S546" s="206"/>
      <c r="T546" s="290"/>
      <c r="U546" s="29" t="s">
        <v>38</v>
      </c>
      <c r="V546" s="187"/>
      <c r="W546" s="58"/>
      <c r="X546" s="188"/>
      <c r="Y546" s="188"/>
      <c r="Z546" s="188"/>
      <c r="AA546" s="64"/>
      <c r="AB546" s="64"/>
      <c r="AC546" s="189"/>
      <c r="AD546" s="259"/>
      <c r="AE546" s="259"/>
      <c r="AF546" s="58"/>
      <c r="AG546" s="30"/>
      <c r="AH546" s="58"/>
      <c r="AI546" s="30"/>
      <c r="AJ546" s="134"/>
      <c r="AK546" s="208"/>
      <c r="AL546" s="290"/>
      <c r="AM546" s="88" t="str">
        <f t="shared" si="49"/>
        <v/>
      </c>
      <c r="AN546" s="123" t="str">
        <f t="shared" si="50"/>
        <v/>
      </c>
      <c r="AO546" s="123" t="str">
        <f t="shared" si="51"/>
        <v/>
      </c>
      <c r="AP546" s="123" t="str">
        <f t="shared" si="52"/>
        <v/>
      </c>
      <c r="AQ546" s="89" t="str">
        <f t="shared" si="53"/>
        <v/>
      </c>
      <c r="AR546" s="39"/>
      <c r="AS546" s="234"/>
      <c r="AT546" s="39"/>
    </row>
    <row r="547" spans="2:46" ht="13.5" customHeight="1" thickBot="1" x14ac:dyDescent="0.2">
      <c r="B547" s="291"/>
      <c r="C547" s="29"/>
      <c r="D547" s="187"/>
      <c r="E547" s="58"/>
      <c r="F547" s="190"/>
      <c r="G547" s="190"/>
      <c r="H547" s="190"/>
      <c r="I547" s="58"/>
      <c r="J547" s="58"/>
      <c r="K547" s="189"/>
      <c r="L547" s="259"/>
      <c r="M547" s="259"/>
      <c r="N547" s="58"/>
      <c r="O547" s="30"/>
      <c r="P547" s="58"/>
      <c r="Q547" s="30"/>
      <c r="R547" s="185"/>
      <c r="S547" s="206"/>
      <c r="T547" s="291"/>
      <c r="U547" s="29"/>
      <c r="V547" s="187"/>
      <c r="W547" s="58"/>
      <c r="X547" s="190"/>
      <c r="Y547" s="190"/>
      <c r="Z547" s="190"/>
      <c r="AA547" s="58"/>
      <c r="AB547" s="58"/>
      <c r="AC547" s="189"/>
      <c r="AD547" s="259"/>
      <c r="AE547" s="259"/>
      <c r="AF547" s="58"/>
      <c r="AG547" s="30"/>
      <c r="AH547" s="58"/>
      <c r="AI547" s="30"/>
      <c r="AJ547" s="185"/>
      <c r="AK547" s="208"/>
      <c r="AL547" s="291"/>
      <c r="AM547" s="124" t="str">
        <f t="shared" si="49"/>
        <v/>
      </c>
      <c r="AN547" s="125" t="str">
        <f t="shared" si="50"/>
        <v/>
      </c>
      <c r="AO547" s="125" t="str">
        <f t="shared" si="51"/>
        <v/>
      </c>
      <c r="AP547" s="125" t="str">
        <f t="shared" si="52"/>
        <v/>
      </c>
      <c r="AQ547" s="126" t="str">
        <f t="shared" si="53"/>
        <v/>
      </c>
      <c r="AR547" s="39"/>
      <c r="AS547" s="234"/>
      <c r="AT547" s="39"/>
    </row>
    <row r="548" spans="2:46" ht="13.5" customHeight="1" x14ac:dyDescent="0.15">
      <c r="B548" s="289" t="s">
        <v>175</v>
      </c>
      <c r="C548" s="27" t="s">
        <v>34</v>
      </c>
      <c r="D548" s="41"/>
      <c r="E548" s="57"/>
      <c r="F548" s="98"/>
      <c r="G548" s="98"/>
      <c r="H548" s="98"/>
      <c r="I548" s="62"/>
      <c r="J548" s="62"/>
      <c r="K548" s="63"/>
      <c r="L548" s="258"/>
      <c r="M548" s="258"/>
      <c r="N548" s="57"/>
      <c r="O548" s="28"/>
      <c r="P548" s="57"/>
      <c r="Q548" s="28"/>
      <c r="R548" s="133"/>
      <c r="S548" s="206"/>
      <c r="T548" s="289" t="s">
        <v>175</v>
      </c>
      <c r="U548" s="27" t="s">
        <v>34</v>
      </c>
      <c r="V548" s="41"/>
      <c r="W548" s="57"/>
      <c r="X548" s="98"/>
      <c r="Y548" s="98"/>
      <c r="Z548" s="98"/>
      <c r="AA548" s="62"/>
      <c r="AB548" s="62"/>
      <c r="AC548" s="63"/>
      <c r="AD548" s="258"/>
      <c r="AE548" s="258"/>
      <c r="AF548" s="57"/>
      <c r="AG548" s="28"/>
      <c r="AH548" s="57"/>
      <c r="AI548" s="28"/>
      <c r="AJ548" s="133"/>
      <c r="AK548" s="208"/>
      <c r="AL548" s="289" t="s">
        <v>175</v>
      </c>
      <c r="AM548" s="121" t="str">
        <f t="shared" si="49"/>
        <v/>
      </c>
      <c r="AN548" s="97" t="str">
        <f t="shared" si="50"/>
        <v/>
      </c>
      <c r="AO548" s="97" t="str">
        <f t="shared" si="51"/>
        <v/>
      </c>
      <c r="AP548" s="97" t="str">
        <f t="shared" si="52"/>
        <v/>
      </c>
      <c r="AQ548" s="122" t="str">
        <f t="shared" si="53"/>
        <v/>
      </c>
      <c r="AR548" s="39"/>
      <c r="AS548" s="234"/>
      <c r="AT548" s="39"/>
    </row>
    <row r="549" spans="2:46" ht="13.5" customHeight="1" x14ac:dyDescent="0.15">
      <c r="B549" s="290"/>
      <c r="C549" s="29" t="s">
        <v>35</v>
      </c>
      <c r="D549" s="187"/>
      <c r="E549" s="58"/>
      <c r="F549" s="188"/>
      <c r="G549" s="188"/>
      <c r="H549" s="188"/>
      <c r="I549" s="64"/>
      <c r="J549" s="64"/>
      <c r="K549" s="189"/>
      <c r="L549" s="259"/>
      <c r="M549" s="259"/>
      <c r="N549" s="58"/>
      <c r="O549" s="30"/>
      <c r="P549" s="58"/>
      <c r="Q549" s="30"/>
      <c r="R549" s="134"/>
      <c r="S549" s="206"/>
      <c r="T549" s="290"/>
      <c r="U549" s="29" t="s">
        <v>35</v>
      </c>
      <c r="V549" s="187"/>
      <c r="W549" s="58"/>
      <c r="X549" s="188"/>
      <c r="Y549" s="188"/>
      <c r="Z549" s="188"/>
      <c r="AA549" s="64"/>
      <c r="AB549" s="64"/>
      <c r="AC549" s="189"/>
      <c r="AD549" s="259"/>
      <c r="AE549" s="259"/>
      <c r="AF549" s="58"/>
      <c r="AG549" s="30"/>
      <c r="AH549" s="58"/>
      <c r="AI549" s="30"/>
      <c r="AJ549" s="134"/>
      <c r="AK549" s="208"/>
      <c r="AL549" s="290"/>
      <c r="AM549" s="88" t="str">
        <f t="shared" si="49"/>
        <v/>
      </c>
      <c r="AN549" s="123" t="str">
        <f t="shared" si="50"/>
        <v/>
      </c>
      <c r="AO549" s="123" t="str">
        <f t="shared" si="51"/>
        <v/>
      </c>
      <c r="AP549" s="123" t="str">
        <f t="shared" si="52"/>
        <v/>
      </c>
      <c r="AQ549" s="89" t="str">
        <f t="shared" si="53"/>
        <v/>
      </c>
      <c r="AR549" s="39"/>
      <c r="AS549" s="234"/>
      <c r="AT549" s="39"/>
    </row>
    <row r="550" spans="2:46" ht="13.5" customHeight="1" x14ac:dyDescent="0.15">
      <c r="B550" s="290"/>
      <c r="C550" s="29" t="s">
        <v>36</v>
      </c>
      <c r="D550" s="187"/>
      <c r="E550" s="58"/>
      <c r="F550" s="188"/>
      <c r="G550" s="188"/>
      <c r="H550" s="188"/>
      <c r="I550" s="64"/>
      <c r="J550" s="64"/>
      <c r="K550" s="189"/>
      <c r="L550" s="259"/>
      <c r="M550" s="259"/>
      <c r="N550" s="58"/>
      <c r="O550" s="30"/>
      <c r="P550" s="58"/>
      <c r="Q550" s="30"/>
      <c r="R550" s="134"/>
      <c r="S550" s="206"/>
      <c r="T550" s="290"/>
      <c r="U550" s="29" t="s">
        <v>36</v>
      </c>
      <c r="V550" s="187"/>
      <c r="W550" s="58"/>
      <c r="X550" s="188"/>
      <c r="Y550" s="188"/>
      <c r="Z550" s="188"/>
      <c r="AA550" s="64"/>
      <c r="AB550" s="64"/>
      <c r="AC550" s="189"/>
      <c r="AD550" s="259"/>
      <c r="AE550" s="259"/>
      <c r="AF550" s="58"/>
      <c r="AG550" s="30"/>
      <c r="AH550" s="58"/>
      <c r="AI550" s="30"/>
      <c r="AJ550" s="134"/>
      <c r="AK550" s="208"/>
      <c r="AL550" s="290"/>
      <c r="AM550" s="88" t="str">
        <f t="shared" si="49"/>
        <v/>
      </c>
      <c r="AN550" s="123" t="str">
        <f t="shared" si="50"/>
        <v/>
      </c>
      <c r="AO550" s="123" t="str">
        <f t="shared" si="51"/>
        <v/>
      </c>
      <c r="AP550" s="123" t="str">
        <f t="shared" si="52"/>
        <v/>
      </c>
      <c r="AQ550" s="89" t="str">
        <f t="shared" si="53"/>
        <v/>
      </c>
      <c r="AR550" s="39"/>
      <c r="AS550" s="234"/>
      <c r="AT550" s="39"/>
    </row>
    <row r="551" spans="2:46" ht="13.5" customHeight="1" x14ac:dyDescent="0.15">
      <c r="B551" s="290"/>
      <c r="C551" s="29" t="s">
        <v>38</v>
      </c>
      <c r="D551" s="187"/>
      <c r="E551" s="58"/>
      <c r="F551" s="188"/>
      <c r="G551" s="188"/>
      <c r="H551" s="188"/>
      <c r="I551" s="64"/>
      <c r="J551" s="64"/>
      <c r="K551" s="189"/>
      <c r="L551" s="259"/>
      <c r="M551" s="259"/>
      <c r="N551" s="58"/>
      <c r="O551" s="30"/>
      <c r="P551" s="58"/>
      <c r="Q551" s="30"/>
      <c r="R551" s="134"/>
      <c r="S551" s="206"/>
      <c r="T551" s="290"/>
      <c r="U551" s="29" t="s">
        <v>38</v>
      </c>
      <c r="V551" s="187"/>
      <c r="W551" s="58"/>
      <c r="X551" s="188"/>
      <c r="Y551" s="188"/>
      <c r="Z551" s="188"/>
      <c r="AA551" s="64"/>
      <c r="AB551" s="64"/>
      <c r="AC551" s="189"/>
      <c r="AD551" s="259"/>
      <c r="AE551" s="259"/>
      <c r="AF551" s="58"/>
      <c r="AG551" s="30"/>
      <c r="AH551" s="58"/>
      <c r="AI551" s="30"/>
      <c r="AJ551" s="134"/>
      <c r="AK551" s="208"/>
      <c r="AL551" s="290"/>
      <c r="AM551" s="88" t="str">
        <f t="shared" si="49"/>
        <v/>
      </c>
      <c r="AN551" s="123" t="str">
        <f t="shared" si="50"/>
        <v/>
      </c>
      <c r="AO551" s="123" t="str">
        <f t="shared" si="51"/>
        <v/>
      </c>
      <c r="AP551" s="123" t="str">
        <f t="shared" si="52"/>
        <v/>
      </c>
      <c r="AQ551" s="89" t="str">
        <f t="shared" si="53"/>
        <v/>
      </c>
      <c r="AR551" s="39"/>
      <c r="AS551" s="234"/>
      <c r="AT551" s="39"/>
    </row>
    <row r="552" spans="2:46" ht="13.5" customHeight="1" thickBot="1" x14ac:dyDescent="0.2">
      <c r="B552" s="291"/>
      <c r="C552" s="29"/>
      <c r="D552" s="187"/>
      <c r="E552" s="58"/>
      <c r="F552" s="190"/>
      <c r="G552" s="190"/>
      <c r="H552" s="190"/>
      <c r="I552" s="58"/>
      <c r="J552" s="58"/>
      <c r="K552" s="189"/>
      <c r="L552" s="259"/>
      <c r="M552" s="259"/>
      <c r="N552" s="58"/>
      <c r="O552" s="30"/>
      <c r="P552" s="58"/>
      <c r="Q552" s="30"/>
      <c r="R552" s="185"/>
      <c r="S552" s="206"/>
      <c r="T552" s="291"/>
      <c r="U552" s="29"/>
      <c r="V552" s="187"/>
      <c r="W552" s="58"/>
      <c r="X552" s="190"/>
      <c r="Y552" s="190"/>
      <c r="Z552" s="190"/>
      <c r="AA552" s="58"/>
      <c r="AB552" s="58"/>
      <c r="AC552" s="189"/>
      <c r="AD552" s="259"/>
      <c r="AE552" s="259"/>
      <c r="AF552" s="58"/>
      <c r="AG552" s="30"/>
      <c r="AH552" s="58"/>
      <c r="AI552" s="30"/>
      <c r="AJ552" s="185"/>
      <c r="AK552" s="208"/>
      <c r="AL552" s="291"/>
      <c r="AM552" s="124" t="str">
        <f t="shared" si="49"/>
        <v/>
      </c>
      <c r="AN552" s="125" t="str">
        <f t="shared" si="50"/>
        <v/>
      </c>
      <c r="AO552" s="125" t="str">
        <f t="shared" si="51"/>
        <v/>
      </c>
      <c r="AP552" s="125" t="str">
        <f t="shared" si="52"/>
        <v/>
      </c>
      <c r="AQ552" s="126" t="str">
        <f t="shared" si="53"/>
        <v/>
      </c>
      <c r="AR552" s="39"/>
      <c r="AS552" s="234"/>
      <c r="AT552" s="39"/>
    </row>
    <row r="553" spans="2:46" ht="13.5" customHeight="1" x14ac:dyDescent="0.15">
      <c r="B553" s="289" t="s">
        <v>176</v>
      </c>
      <c r="C553" s="27" t="s">
        <v>34</v>
      </c>
      <c r="D553" s="41"/>
      <c r="E553" s="57"/>
      <c r="F553" s="98"/>
      <c r="G553" s="98"/>
      <c r="H553" s="98"/>
      <c r="I553" s="62"/>
      <c r="J553" s="62"/>
      <c r="K553" s="63"/>
      <c r="L553" s="258"/>
      <c r="M553" s="258"/>
      <c r="N553" s="57"/>
      <c r="O553" s="28"/>
      <c r="P553" s="57"/>
      <c r="Q553" s="28"/>
      <c r="R553" s="133"/>
      <c r="S553" s="206"/>
      <c r="T553" s="289" t="s">
        <v>176</v>
      </c>
      <c r="U553" s="27" t="s">
        <v>34</v>
      </c>
      <c r="V553" s="41"/>
      <c r="W553" s="57"/>
      <c r="X553" s="98"/>
      <c r="Y553" s="98"/>
      <c r="Z553" s="98"/>
      <c r="AA553" s="62"/>
      <c r="AB553" s="62"/>
      <c r="AC553" s="63"/>
      <c r="AD553" s="258"/>
      <c r="AE553" s="258"/>
      <c r="AF553" s="57"/>
      <c r="AG553" s="28"/>
      <c r="AH553" s="57"/>
      <c r="AI553" s="28"/>
      <c r="AJ553" s="133"/>
      <c r="AK553" s="208"/>
      <c r="AL553" s="289" t="s">
        <v>176</v>
      </c>
      <c r="AM553" s="121" t="str">
        <f t="shared" si="49"/>
        <v/>
      </c>
      <c r="AN553" s="97" t="str">
        <f t="shared" si="50"/>
        <v/>
      </c>
      <c r="AO553" s="97" t="str">
        <f t="shared" si="51"/>
        <v/>
      </c>
      <c r="AP553" s="97" t="str">
        <f t="shared" si="52"/>
        <v/>
      </c>
      <c r="AQ553" s="122" t="str">
        <f t="shared" si="53"/>
        <v/>
      </c>
      <c r="AR553" s="39"/>
      <c r="AS553" s="234"/>
      <c r="AT553" s="39"/>
    </row>
    <row r="554" spans="2:46" ht="13.5" customHeight="1" x14ac:dyDescent="0.15">
      <c r="B554" s="290"/>
      <c r="C554" s="29" t="s">
        <v>35</v>
      </c>
      <c r="D554" s="187"/>
      <c r="E554" s="58"/>
      <c r="F554" s="188"/>
      <c r="G554" s="188"/>
      <c r="H554" s="188"/>
      <c r="I554" s="64"/>
      <c r="J554" s="64"/>
      <c r="K554" s="189"/>
      <c r="L554" s="259"/>
      <c r="M554" s="259"/>
      <c r="N554" s="58"/>
      <c r="O554" s="30"/>
      <c r="P554" s="58"/>
      <c r="Q554" s="30"/>
      <c r="R554" s="134"/>
      <c r="S554" s="206"/>
      <c r="T554" s="290"/>
      <c r="U554" s="29" t="s">
        <v>35</v>
      </c>
      <c r="V554" s="187"/>
      <c r="W554" s="58"/>
      <c r="X554" s="188"/>
      <c r="Y554" s="188"/>
      <c r="Z554" s="188"/>
      <c r="AA554" s="64"/>
      <c r="AB554" s="64"/>
      <c r="AC554" s="189"/>
      <c r="AD554" s="259"/>
      <c r="AE554" s="259"/>
      <c r="AF554" s="58"/>
      <c r="AG554" s="30"/>
      <c r="AH554" s="58"/>
      <c r="AI554" s="30"/>
      <c r="AJ554" s="134"/>
      <c r="AK554" s="208"/>
      <c r="AL554" s="290"/>
      <c r="AM554" s="88" t="str">
        <f t="shared" si="49"/>
        <v/>
      </c>
      <c r="AN554" s="123" t="str">
        <f t="shared" si="50"/>
        <v/>
      </c>
      <c r="AO554" s="123" t="str">
        <f t="shared" si="51"/>
        <v/>
      </c>
      <c r="AP554" s="123" t="str">
        <f t="shared" si="52"/>
        <v/>
      </c>
      <c r="AQ554" s="89" t="str">
        <f t="shared" si="53"/>
        <v/>
      </c>
      <c r="AR554" s="39"/>
      <c r="AS554" s="234"/>
      <c r="AT554" s="39"/>
    </row>
    <row r="555" spans="2:46" ht="13.5" customHeight="1" x14ac:dyDescent="0.15">
      <c r="B555" s="290"/>
      <c r="C555" s="29" t="s">
        <v>36</v>
      </c>
      <c r="D555" s="187"/>
      <c r="E555" s="58"/>
      <c r="F555" s="188"/>
      <c r="G555" s="188"/>
      <c r="H555" s="188"/>
      <c r="I555" s="64"/>
      <c r="J555" s="64"/>
      <c r="K555" s="189"/>
      <c r="L555" s="259"/>
      <c r="M555" s="259"/>
      <c r="N555" s="58"/>
      <c r="O555" s="30"/>
      <c r="P555" s="58"/>
      <c r="Q555" s="30"/>
      <c r="R555" s="134"/>
      <c r="S555" s="206"/>
      <c r="T555" s="290"/>
      <c r="U555" s="29" t="s">
        <v>36</v>
      </c>
      <c r="V555" s="187"/>
      <c r="W555" s="58"/>
      <c r="X555" s="188"/>
      <c r="Y555" s="188"/>
      <c r="Z555" s="188"/>
      <c r="AA555" s="64"/>
      <c r="AB555" s="64"/>
      <c r="AC555" s="189"/>
      <c r="AD555" s="259"/>
      <c r="AE555" s="259"/>
      <c r="AF555" s="58"/>
      <c r="AG555" s="30"/>
      <c r="AH555" s="58"/>
      <c r="AI555" s="30"/>
      <c r="AJ555" s="134"/>
      <c r="AK555" s="208"/>
      <c r="AL555" s="290"/>
      <c r="AM555" s="88" t="str">
        <f t="shared" si="49"/>
        <v/>
      </c>
      <c r="AN555" s="123" t="str">
        <f t="shared" si="50"/>
        <v/>
      </c>
      <c r="AO555" s="123" t="str">
        <f t="shared" si="51"/>
        <v/>
      </c>
      <c r="AP555" s="123" t="str">
        <f t="shared" si="52"/>
        <v/>
      </c>
      <c r="AQ555" s="89" t="str">
        <f t="shared" si="53"/>
        <v/>
      </c>
      <c r="AR555" s="39"/>
      <c r="AS555" s="234"/>
      <c r="AT555" s="39"/>
    </row>
    <row r="556" spans="2:46" ht="13.5" customHeight="1" x14ac:dyDescent="0.15">
      <c r="B556" s="290"/>
      <c r="C556" s="29" t="s">
        <v>38</v>
      </c>
      <c r="D556" s="187"/>
      <c r="E556" s="58"/>
      <c r="F556" s="188"/>
      <c r="G556" s="188"/>
      <c r="H556" s="188"/>
      <c r="I556" s="64"/>
      <c r="J556" s="64"/>
      <c r="K556" s="189"/>
      <c r="L556" s="259"/>
      <c r="M556" s="259"/>
      <c r="N556" s="58"/>
      <c r="O556" s="30"/>
      <c r="P556" s="58"/>
      <c r="Q556" s="30"/>
      <c r="R556" s="134"/>
      <c r="S556" s="206"/>
      <c r="T556" s="290"/>
      <c r="U556" s="29" t="s">
        <v>38</v>
      </c>
      <c r="V556" s="187"/>
      <c r="W556" s="58"/>
      <c r="X556" s="188"/>
      <c r="Y556" s="188"/>
      <c r="Z556" s="188"/>
      <c r="AA556" s="64"/>
      <c r="AB556" s="64"/>
      <c r="AC556" s="189"/>
      <c r="AD556" s="259"/>
      <c r="AE556" s="259"/>
      <c r="AF556" s="58"/>
      <c r="AG556" s="30"/>
      <c r="AH556" s="58"/>
      <c r="AI556" s="30"/>
      <c r="AJ556" s="134"/>
      <c r="AK556" s="208"/>
      <c r="AL556" s="290"/>
      <c r="AM556" s="88" t="str">
        <f t="shared" si="49"/>
        <v/>
      </c>
      <c r="AN556" s="123" t="str">
        <f t="shared" si="50"/>
        <v/>
      </c>
      <c r="AO556" s="123" t="str">
        <f t="shared" si="51"/>
        <v/>
      </c>
      <c r="AP556" s="123" t="str">
        <f t="shared" si="52"/>
        <v/>
      </c>
      <c r="AQ556" s="89" t="str">
        <f t="shared" si="53"/>
        <v/>
      </c>
      <c r="AR556" s="39"/>
      <c r="AS556" s="234"/>
      <c r="AT556" s="39"/>
    </row>
    <row r="557" spans="2:46" ht="13.5" customHeight="1" thickBot="1" x14ac:dyDescent="0.2">
      <c r="B557" s="291"/>
      <c r="C557" s="29"/>
      <c r="D557" s="187"/>
      <c r="E557" s="58"/>
      <c r="F557" s="190"/>
      <c r="G557" s="190"/>
      <c r="H557" s="190"/>
      <c r="I557" s="58"/>
      <c r="J557" s="58"/>
      <c r="K557" s="189"/>
      <c r="L557" s="259"/>
      <c r="M557" s="259"/>
      <c r="N557" s="58"/>
      <c r="O557" s="30"/>
      <c r="P557" s="58"/>
      <c r="Q557" s="30"/>
      <c r="R557" s="185"/>
      <c r="S557" s="206"/>
      <c r="T557" s="291"/>
      <c r="U557" s="29"/>
      <c r="V557" s="187"/>
      <c r="W557" s="58"/>
      <c r="X557" s="190"/>
      <c r="Y557" s="190"/>
      <c r="Z557" s="190"/>
      <c r="AA557" s="58"/>
      <c r="AB557" s="58"/>
      <c r="AC557" s="189"/>
      <c r="AD557" s="259"/>
      <c r="AE557" s="259"/>
      <c r="AF557" s="58"/>
      <c r="AG557" s="30"/>
      <c r="AH557" s="58"/>
      <c r="AI557" s="30"/>
      <c r="AJ557" s="185"/>
      <c r="AK557" s="208"/>
      <c r="AL557" s="291"/>
      <c r="AM557" s="124" t="str">
        <f t="shared" si="49"/>
        <v/>
      </c>
      <c r="AN557" s="125" t="str">
        <f t="shared" si="50"/>
        <v/>
      </c>
      <c r="AO557" s="125" t="str">
        <f t="shared" si="51"/>
        <v/>
      </c>
      <c r="AP557" s="125" t="str">
        <f t="shared" si="52"/>
        <v/>
      </c>
      <c r="AQ557" s="126" t="str">
        <f t="shared" si="53"/>
        <v/>
      </c>
      <c r="AR557" s="39"/>
      <c r="AS557" s="234"/>
      <c r="AT557" s="39"/>
    </row>
    <row r="558" spans="2:46" ht="13.5" customHeight="1" x14ac:dyDescent="0.15">
      <c r="B558" s="289" t="s">
        <v>177</v>
      </c>
      <c r="C558" s="27" t="s">
        <v>34</v>
      </c>
      <c r="D558" s="41"/>
      <c r="E558" s="57"/>
      <c r="F558" s="98"/>
      <c r="G558" s="98"/>
      <c r="H558" s="98"/>
      <c r="I558" s="62"/>
      <c r="J558" s="62"/>
      <c r="K558" s="63"/>
      <c r="L558" s="258"/>
      <c r="M558" s="258"/>
      <c r="N558" s="57"/>
      <c r="O558" s="28"/>
      <c r="P558" s="57"/>
      <c r="Q558" s="28"/>
      <c r="R558" s="133"/>
      <c r="S558" s="206"/>
      <c r="T558" s="289" t="s">
        <v>177</v>
      </c>
      <c r="U558" s="27" t="s">
        <v>34</v>
      </c>
      <c r="V558" s="41"/>
      <c r="W558" s="57"/>
      <c r="X558" s="98"/>
      <c r="Y558" s="98"/>
      <c r="Z558" s="98"/>
      <c r="AA558" s="62"/>
      <c r="AB558" s="62"/>
      <c r="AC558" s="63"/>
      <c r="AD558" s="258"/>
      <c r="AE558" s="258"/>
      <c r="AF558" s="57"/>
      <c r="AG558" s="28"/>
      <c r="AH558" s="57"/>
      <c r="AI558" s="28"/>
      <c r="AJ558" s="133"/>
      <c r="AK558" s="208"/>
      <c r="AL558" s="289" t="s">
        <v>177</v>
      </c>
      <c r="AM558" s="121" t="str">
        <f t="shared" si="49"/>
        <v/>
      </c>
      <c r="AN558" s="97" t="str">
        <f t="shared" si="50"/>
        <v/>
      </c>
      <c r="AO558" s="97" t="str">
        <f t="shared" si="51"/>
        <v/>
      </c>
      <c r="AP558" s="97" t="str">
        <f t="shared" si="52"/>
        <v/>
      </c>
      <c r="AQ558" s="122" t="str">
        <f t="shared" si="53"/>
        <v/>
      </c>
      <c r="AR558" s="39"/>
      <c r="AS558" s="234"/>
      <c r="AT558" s="39"/>
    </row>
    <row r="559" spans="2:46" ht="13.5" customHeight="1" x14ac:dyDescent="0.15">
      <c r="B559" s="290"/>
      <c r="C559" s="29" t="s">
        <v>35</v>
      </c>
      <c r="D559" s="187"/>
      <c r="E559" s="58"/>
      <c r="F559" s="188"/>
      <c r="G559" s="188"/>
      <c r="H559" s="188"/>
      <c r="I559" s="64"/>
      <c r="J559" s="64"/>
      <c r="K559" s="189"/>
      <c r="L559" s="259"/>
      <c r="M559" s="259"/>
      <c r="N559" s="58"/>
      <c r="O559" s="30"/>
      <c r="P559" s="58"/>
      <c r="Q559" s="30"/>
      <c r="R559" s="134"/>
      <c r="S559" s="206"/>
      <c r="T559" s="290"/>
      <c r="U559" s="29" t="s">
        <v>35</v>
      </c>
      <c r="V559" s="187"/>
      <c r="W559" s="58"/>
      <c r="X559" s="188"/>
      <c r="Y559" s="188"/>
      <c r="Z559" s="188"/>
      <c r="AA559" s="64"/>
      <c r="AB559" s="64"/>
      <c r="AC559" s="189"/>
      <c r="AD559" s="259"/>
      <c r="AE559" s="259"/>
      <c r="AF559" s="58"/>
      <c r="AG559" s="30"/>
      <c r="AH559" s="58"/>
      <c r="AI559" s="30"/>
      <c r="AJ559" s="134"/>
      <c r="AK559" s="208"/>
      <c r="AL559" s="290"/>
      <c r="AM559" s="88" t="str">
        <f t="shared" si="49"/>
        <v/>
      </c>
      <c r="AN559" s="123" t="str">
        <f t="shared" si="50"/>
        <v/>
      </c>
      <c r="AO559" s="123" t="str">
        <f t="shared" si="51"/>
        <v/>
      </c>
      <c r="AP559" s="123" t="str">
        <f t="shared" si="52"/>
        <v/>
      </c>
      <c r="AQ559" s="89" t="str">
        <f t="shared" si="53"/>
        <v/>
      </c>
      <c r="AR559" s="39"/>
      <c r="AS559" s="234"/>
      <c r="AT559" s="39"/>
    </row>
    <row r="560" spans="2:46" ht="13.5" customHeight="1" x14ac:dyDescent="0.15">
      <c r="B560" s="290"/>
      <c r="C560" s="29" t="s">
        <v>36</v>
      </c>
      <c r="D560" s="187"/>
      <c r="E560" s="58"/>
      <c r="F560" s="188"/>
      <c r="G560" s="188"/>
      <c r="H560" s="188"/>
      <c r="I560" s="64"/>
      <c r="J560" s="64"/>
      <c r="K560" s="189"/>
      <c r="L560" s="259"/>
      <c r="M560" s="259"/>
      <c r="N560" s="58"/>
      <c r="O560" s="30"/>
      <c r="P560" s="58"/>
      <c r="Q560" s="30"/>
      <c r="R560" s="134"/>
      <c r="S560" s="206"/>
      <c r="T560" s="290"/>
      <c r="U560" s="29" t="s">
        <v>36</v>
      </c>
      <c r="V560" s="187"/>
      <c r="W560" s="58"/>
      <c r="X560" s="188"/>
      <c r="Y560" s="188"/>
      <c r="Z560" s="188"/>
      <c r="AA560" s="64"/>
      <c r="AB560" s="64"/>
      <c r="AC560" s="189"/>
      <c r="AD560" s="259"/>
      <c r="AE560" s="259"/>
      <c r="AF560" s="58"/>
      <c r="AG560" s="30"/>
      <c r="AH560" s="58"/>
      <c r="AI560" s="30"/>
      <c r="AJ560" s="134"/>
      <c r="AK560" s="208"/>
      <c r="AL560" s="290"/>
      <c r="AM560" s="88" t="str">
        <f t="shared" si="49"/>
        <v/>
      </c>
      <c r="AN560" s="123" t="str">
        <f t="shared" si="50"/>
        <v/>
      </c>
      <c r="AO560" s="123" t="str">
        <f t="shared" si="51"/>
        <v/>
      </c>
      <c r="AP560" s="123" t="str">
        <f t="shared" si="52"/>
        <v/>
      </c>
      <c r="AQ560" s="89" t="str">
        <f t="shared" si="53"/>
        <v/>
      </c>
      <c r="AR560" s="39"/>
      <c r="AS560" s="234"/>
      <c r="AT560" s="39"/>
    </row>
    <row r="561" spans="2:46" ht="13.5" customHeight="1" x14ac:dyDescent="0.15">
      <c r="B561" s="290"/>
      <c r="C561" s="29" t="s">
        <v>38</v>
      </c>
      <c r="D561" s="187"/>
      <c r="E561" s="58"/>
      <c r="F561" s="188"/>
      <c r="G561" s="188"/>
      <c r="H561" s="188"/>
      <c r="I561" s="64"/>
      <c r="J561" s="64"/>
      <c r="K561" s="189"/>
      <c r="L561" s="259"/>
      <c r="M561" s="259"/>
      <c r="N561" s="58"/>
      <c r="O561" s="30"/>
      <c r="P561" s="58"/>
      <c r="Q561" s="30"/>
      <c r="R561" s="134"/>
      <c r="S561" s="206"/>
      <c r="T561" s="290"/>
      <c r="U561" s="29" t="s">
        <v>38</v>
      </c>
      <c r="V561" s="187"/>
      <c r="W561" s="58"/>
      <c r="X561" s="188"/>
      <c r="Y561" s="188"/>
      <c r="Z561" s="188"/>
      <c r="AA561" s="64"/>
      <c r="AB561" s="64"/>
      <c r="AC561" s="189"/>
      <c r="AD561" s="259"/>
      <c r="AE561" s="259"/>
      <c r="AF561" s="58"/>
      <c r="AG561" s="30"/>
      <c r="AH561" s="58"/>
      <c r="AI561" s="30"/>
      <c r="AJ561" s="134"/>
      <c r="AK561" s="208"/>
      <c r="AL561" s="290"/>
      <c r="AM561" s="88" t="str">
        <f t="shared" si="49"/>
        <v/>
      </c>
      <c r="AN561" s="123" t="str">
        <f t="shared" si="50"/>
        <v/>
      </c>
      <c r="AO561" s="123" t="str">
        <f t="shared" si="51"/>
        <v/>
      </c>
      <c r="AP561" s="123" t="str">
        <f t="shared" si="52"/>
        <v/>
      </c>
      <c r="AQ561" s="89" t="str">
        <f t="shared" si="53"/>
        <v/>
      </c>
      <c r="AR561" s="39"/>
      <c r="AS561" s="234"/>
      <c r="AT561" s="39"/>
    </row>
    <row r="562" spans="2:46" ht="13.5" customHeight="1" thickBot="1" x14ac:dyDescent="0.2">
      <c r="B562" s="291"/>
      <c r="C562" s="29"/>
      <c r="D562" s="187"/>
      <c r="E562" s="58"/>
      <c r="F562" s="190"/>
      <c r="G562" s="190"/>
      <c r="H562" s="190"/>
      <c r="I562" s="58"/>
      <c r="J562" s="58"/>
      <c r="K562" s="189"/>
      <c r="L562" s="259"/>
      <c r="M562" s="259"/>
      <c r="N562" s="58"/>
      <c r="O562" s="30"/>
      <c r="P562" s="58"/>
      <c r="Q562" s="30"/>
      <c r="R562" s="185"/>
      <c r="S562" s="206"/>
      <c r="T562" s="291"/>
      <c r="U562" s="29"/>
      <c r="V562" s="187"/>
      <c r="W562" s="58"/>
      <c r="X562" s="190"/>
      <c r="Y562" s="190"/>
      <c r="Z562" s="190"/>
      <c r="AA562" s="58"/>
      <c r="AB562" s="58"/>
      <c r="AC562" s="189"/>
      <c r="AD562" s="259"/>
      <c r="AE562" s="259"/>
      <c r="AF562" s="58"/>
      <c r="AG562" s="30"/>
      <c r="AH562" s="58"/>
      <c r="AI562" s="30"/>
      <c r="AJ562" s="185"/>
      <c r="AK562" s="208"/>
      <c r="AL562" s="291"/>
      <c r="AM562" s="124" t="str">
        <f t="shared" si="49"/>
        <v/>
      </c>
      <c r="AN562" s="125" t="str">
        <f t="shared" si="50"/>
        <v/>
      </c>
      <c r="AO562" s="125" t="str">
        <f t="shared" si="51"/>
        <v/>
      </c>
      <c r="AP562" s="125" t="str">
        <f t="shared" si="52"/>
        <v/>
      </c>
      <c r="AQ562" s="126" t="str">
        <f t="shared" si="53"/>
        <v/>
      </c>
      <c r="AR562" s="39"/>
      <c r="AS562" s="234"/>
      <c r="AT562" s="39"/>
    </row>
    <row r="563" spans="2:46" ht="13.5" customHeight="1" x14ac:dyDescent="0.15">
      <c r="B563" s="289" t="s">
        <v>178</v>
      </c>
      <c r="C563" s="27" t="s">
        <v>34</v>
      </c>
      <c r="D563" s="41"/>
      <c r="E563" s="57"/>
      <c r="F563" s="98"/>
      <c r="G563" s="98"/>
      <c r="H563" s="98"/>
      <c r="I563" s="62"/>
      <c r="J563" s="62"/>
      <c r="K563" s="63"/>
      <c r="L563" s="258"/>
      <c r="M563" s="258"/>
      <c r="N563" s="57"/>
      <c r="O563" s="28"/>
      <c r="P563" s="57"/>
      <c r="Q563" s="28"/>
      <c r="R563" s="133"/>
      <c r="S563" s="206"/>
      <c r="T563" s="289" t="s">
        <v>178</v>
      </c>
      <c r="U563" s="27" t="s">
        <v>34</v>
      </c>
      <c r="V563" s="41"/>
      <c r="W563" s="57"/>
      <c r="X563" s="98"/>
      <c r="Y563" s="98"/>
      <c r="Z563" s="98"/>
      <c r="AA563" s="62"/>
      <c r="AB563" s="62"/>
      <c r="AC563" s="63"/>
      <c r="AD563" s="258"/>
      <c r="AE563" s="258"/>
      <c r="AF563" s="57"/>
      <c r="AG563" s="28"/>
      <c r="AH563" s="57"/>
      <c r="AI563" s="28"/>
      <c r="AJ563" s="133"/>
      <c r="AK563" s="208"/>
      <c r="AL563" s="289" t="s">
        <v>178</v>
      </c>
      <c r="AM563" s="121" t="str">
        <f t="shared" si="49"/>
        <v/>
      </c>
      <c r="AN563" s="97" t="str">
        <f t="shared" si="50"/>
        <v/>
      </c>
      <c r="AO563" s="97" t="str">
        <f t="shared" si="51"/>
        <v/>
      </c>
      <c r="AP563" s="97" t="str">
        <f t="shared" si="52"/>
        <v/>
      </c>
      <c r="AQ563" s="122" t="str">
        <f t="shared" si="53"/>
        <v/>
      </c>
      <c r="AR563" s="39"/>
      <c r="AS563" s="234"/>
      <c r="AT563" s="39"/>
    </row>
    <row r="564" spans="2:46" ht="13.5" customHeight="1" x14ac:dyDescent="0.15">
      <c r="B564" s="290"/>
      <c r="C564" s="29" t="s">
        <v>35</v>
      </c>
      <c r="D564" s="187"/>
      <c r="E564" s="58"/>
      <c r="F564" s="188"/>
      <c r="G564" s="188"/>
      <c r="H564" s="188"/>
      <c r="I564" s="64"/>
      <c r="J564" s="64"/>
      <c r="K564" s="189"/>
      <c r="L564" s="259"/>
      <c r="M564" s="259"/>
      <c r="N564" s="58"/>
      <c r="O564" s="30"/>
      <c r="P564" s="58"/>
      <c r="Q564" s="30"/>
      <c r="R564" s="134"/>
      <c r="S564" s="206"/>
      <c r="T564" s="290"/>
      <c r="U564" s="29" t="s">
        <v>35</v>
      </c>
      <c r="V564" s="187"/>
      <c r="W564" s="58"/>
      <c r="X564" s="188"/>
      <c r="Y564" s="188"/>
      <c r="Z564" s="188"/>
      <c r="AA564" s="64"/>
      <c r="AB564" s="64"/>
      <c r="AC564" s="189"/>
      <c r="AD564" s="259"/>
      <c r="AE564" s="259"/>
      <c r="AF564" s="58"/>
      <c r="AG564" s="30"/>
      <c r="AH564" s="58"/>
      <c r="AI564" s="30"/>
      <c r="AJ564" s="134"/>
      <c r="AK564" s="208"/>
      <c r="AL564" s="290"/>
      <c r="AM564" s="88" t="str">
        <f t="shared" si="49"/>
        <v/>
      </c>
      <c r="AN564" s="123" t="str">
        <f t="shared" si="50"/>
        <v/>
      </c>
      <c r="AO564" s="123" t="str">
        <f t="shared" si="51"/>
        <v/>
      </c>
      <c r="AP564" s="123" t="str">
        <f t="shared" si="52"/>
        <v/>
      </c>
      <c r="AQ564" s="89" t="str">
        <f t="shared" si="53"/>
        <v/>
      </c>
      <c r="AR564" s="39"/>
      <c r="AS564" s="234"/>
      <c r="AT564" s="39"/>
    </row>
    <row r="565" spans="2:46" ht="13.5" customHeight="1" x14ac:dyDescent="0.15">
      <c r="B565" s="290"/>
      <c r="C565" s="29" t="s">
        <v>36</v>
      </c>
      <c r="D565" s="187"/>
      <c r="E565" s="58"/>
      <c r="F565" s="188"/>
      <c r="G565" s="188"/>
      <c r="H565" s="188"/>
      <c r="I565" s="64"/>
      <c r="J565" s="64"/>
      <c r="K565" s="189"/>
      <c r="L565" s="259"/>
      <c r="M565" s="259"/>
      <c r="N565" s="58"/>
      <c r="O565" s="30"/>
      <c r="P565" s="58"/>
      <c r="Q565" s="30"/>
      <c r="R565" s="134"/>
      <c r="S565" s="206"/>
      <c r="T565" s="290"/>
      <c r="U565" s="29" t="s">
        <v>36</v>
      </c>
      <c r="V565" s="187"/>
      <c r="W565" s="58"/>
      <c r="X565" s="188"/>
      <c r="Y565" s="188"/>
      <c r="Z565" s="188"/>
      <c r="AA565" s="64"/>
      <c r="AB565" s="64"/>
      <c r="AC565" s="189"/>
      <c r="AD565" s="259"/>
      <c r="AE565" s="259"/>
      <c r="AF565" s="58"/>
      <c r="AG565" s="30"/>
      <c r="AH565" s="58"/>
      <c r="AI565" s="30"/>
      <c r="AJ565" s="134"/>
      <c r="AK565" s="208"/>
      <c r="AL565" s="290"/>
      <c r="AM565" s="88" t="str">
        <f t="shared" si="49"/>
        <v/>
      </c>
      <c r="AN565" s="123" t="str">
        <f t="shared" si="50"/>
        <v/>
      </c>
      <c r="AO565" s="123" t="str">
        <f t="shared" si="51"/>
        <v/>
      </c>
      <c r="AP565" s="123" t="str">
        <f t="shared" si="52"/>
        <v/>
      </c>
      <c r="AQ565" s="89" t="str">
        <f t="shared" si="53"/>
        <v/>
      </c>
      <c r="AR565" s="39"/>
      <c r="AS565" s="234"/>
      <c r="AT565" s="39"/>
    </row>
    <row r="566" spans="2:46" ht="13.5" customHeight="1" x14ac:dyDescent="0.15">
      <c r="B566" s="290"/>
      <c r="C566" s="29" t="s">
        <v>38</v>
      </c>
      <c r="D566" s="187"/>
      <c r="E566" s="58"/>
      <c r="F566" s="188"/>
      <c r="G566" s="188"/>
      <c r="H566" s="188"/>
      <c r="I566" s="64"/>
      <c r="J566" s="64"/>
      <c r="K566" s="189"/>
      <c r="L566" s="259"/>
      <c r="M566" s="259"/>
      <c r="N566" s="58"/>
      <c r="O566" s="30"/>
      <c r="P566" s="58"/>
      <c r="Q566" s="30"/>
      <c r="R566" s="134"/>
      <c r="S566" s="206"/>
      <c r="T566" s="290"/>
      <c r="U566" s="29" t="s">
        <v>38</v>
      </c>
      <c r="V566" s="187"/>
      <c r="W566" s="58"/>
      <c r="X566" s="188"/>
      <c r="Y566" s="188"/>
      <c r="Z566" s="188"/>
      <c r="AA566" s="64"/>
      <c r="AB566" s="64"/>
      <c r="AC566" s="189"/>
      <c r="AD566" s="259"/>
      <c r="AE566" s="259"/>
      <c r="AF566" s="58"/>
      <c r="AG566" s="30"/>
      <c r="AH566" s="58"/>
      <c r="AI566" s="30"/>
      <c r="AJ566" s="134"/>
      <c r="AK566" s="208"/>
      <c r="AL566" s="290"/>
      <c r="AM566" s="88" t="str">
        <f t="shared" si="49"/>
        <v/>
      </c>
      <c r="AN566" s="123" t="str">
        <f t="shared" si="50"/>
        <v/>
      </c>
      <c r="AO566" s="123" t="str">
        <f t="shared" si="51"/>
        <v/>
      </c>
      <c r="AP566" s="123" t="str">
        <f t="shared" si="52"/>
        <v/>
      </c>
      <c r="AQ566" s="89" t="str">
        <f t="shared" si="53"/>
        <v/>
      </c>
      <c r="AR566" s="39"/>
      <c r="AS566" s="234"/>
      <c r="AT566" s="39"/>
    </row>
    <row r="567" spans="2:46" ht="13.5" customHeight="1" thickBot="1" x14ac:dyDescent="0.2">
      <c r="B567" s="291"/>
      <c r="C567" s="29"/>
      <c r="D567" s="187"/>
      <c r="E567" s="58"/>
      <c r="F567" s="190"/>
      <c r="G567" s="190"/>
      <c r="H567" s="190"/>
      <c r="I567" s="58"/>
      <c r="J567" s="58"/>
      <c r="K567" s="189"/>
      <c r="L567" s="259"/>
      <c r="M567" s="259"/>
      <c r="N567" s="58"/>
      <c r="O567" s="30"/>
      <c r="P567" s="58"/>
      <c r="Q567" s="30"/>
      <c r="R567" s="185"/>
      <c r="S567" s="206"/>
      <c r="T567" s="291"/>
      <c r="U567" s="29"/>
      <c r="V567" s="187"/>
      <c r="W567" s="58"/>
      <c r="X567" s="190"/>
      <c r="Y567" s="190"/>
      <c r="Z567" s="190"/>
      <c r="AA567" s="58"/>
      <c r="AB567" s="58"/>
      <c r="AC567" s="189"/>
      <c r="AD567" s="259"/>
      <c r="AE567" s="259"/>
      <c r="AF567" s="58"/>
      <c r="AG567" s="30"/>
      <c r="AH567" s="58"/>
      <c r="AI567" s="30"/>
      <c r="AJ567" s="185"/>
      <c r="AK567" s="208"/>
      <c r="AL567" s="291"/>
      <c r="AM567" s="124" t="str">
        <f t="shared" si="49"/>
        <v/>
      </c>
      <c r="AN567" s="125" t="str">
        <f t="shared" si="50"/>
        <v/>
      </c>
      <c r="AO567" s="125" t="str">
        <f t="shared" si="51"/>
        <v/>
      </c>
      <c r="AP567" s="125" t="str">
        <f t="shared" si="52"/>
        <v/>
      </c>
      <c r="AQ567" s="126" t="str">
        <f t="shared" si="53"/>
        <v/>
      </c>
      <c r="AR567" s="39"/>
      <c r="AS567" s="234"/>
      <c r="AT567" s="39"/>
    </row>
    <row r="568" spans="2:46" ht="13.5" customHeight="1" x14ac:dyDescent="0.15">
      <c r="B568" s="289" t="s">
        <v>179</v>
      </c>
      <c r="C568" s="27" t="s">
        <v>34</v>
      </c>
      <c r="D568" s="41"/>
      <c r="E568" s="57"/>
      <c r="F568" s="98"/>
      <c r="G568" s="98"/>
      <c r="H568" s="98"/>
      <c r="I568" s="62"/>
      <c r="J568" s="62"/>
      <c r="K568" s="63"/>
      <c r="L568" s="258"/>
      <c r="M568" s="258"/>
      <c r="N568" s="57"/>
      <c r="O568" s="28"/>
      <c r="P568" s="57"/>
      <c r="Q568" s="28"/>
      <c r="R568" s="133"/>
      <c r="S568" s="206"/>
      <c r="T568" s="289" t="s">
        <v>179</v>
      </c>
      <c r="U568" s="27" t="s">
        <v>34</v>
      </c>
      <c r="V568" s="41"/>
      <c r="W568" s="57"/>
      <c r="X568" s="98"/>
      <c r="Y568" s="98"/>
      <c r="Z568" s="98"/>
      <c r="AA568" s="62"/>
      <c r="AB568" s="62"/>
      <c r="AC568" s="63"/>
      <c r="AD568" s="258"/>
      <c r="AE568" s="258"/>
      <c r="AF568" s="57"/>
      <c r="AG568" s="28"/>
      <c r="AH568" s="57"/>
      <c r="AI568" s="28"/>
      <c r="AJ568" s="133"/>
      <c r="AK568" s="208"/>
      <c r="AL568" s="289" t="s">
        <v>179</v>
      </c>
      <c r="AM568" s="121" t="str">
        <f t="shared" si="49"/>
        <v/>
      </c>
      <c r="AN568" s="97" t="str">
        <f t="shared" si="50"/>
        <v/>
      </c>
      <c r="AO568" s="97" t="str">
        <f t="shared" si="51"/>
        <v/>
      </c>
      <c r="AP568" s="97" t="str">
        <f t="shared" si="52"/>
        <v/>
      </c>
      <c r="AQ568" s="122" t="str">
        <f t="shared" si="53"/>
        <v/>
      </c>
      <c r="AR568" s="39"/>
      <c r="AS568" s="234"/>
      <c r="AT568" s="39"/>
    </row>
    <row r="569" spans="2:46" ht="13.5" customHeight="1" x14ac:dyDescent="0.15">
      <c r="B569" s="290"/>
      <c r="C569" s="29" t="s">
        <v>35</v>
      </c>
      <c r="D569" s="187"/>
      <c r="E569" s="58"/>
      <c r="F569" s="188"/>
      <c r="G569" s="188"/>
      <c r="H569" s="188"/>
      <c r="I569" s="64"/>
      <c r="J569" s="64"/>
      <c r="K569" s="189"/>
      <c r="L569" s="259"/>
      <c r="M569" s="259"/>
      <c r="N569" s="58"/>
      <c r="O569" s="30"/>
      <c r="P569" s="58"/>
      <c r="Q569" s="30"/>
      <c r="R569" s="134"/>
      <c r="S569" s="206"/>
      <c r="T569" s="290"/>
      <c r="U569" s="29" t="s">
        <v>35</v>
      </c>
      <c r="V569" s="187"/>
      <c r="W569" s="58"/>
      <c r="X569" s="188"/>
      <c r="Y569" s="188"/>
      <c r="Z569" s="188"/>
      <c r="AA569" s="64"/>
      <c r="AB569" s="64"/>
      <c r="AC569" s="189"/>
      <c r="AD569" s="259"/>
      <c r="AE569" s="259"/>
      <c r="AF569" s="58"/>
      <c r="AG569" s="30"/>
      <c r="AH569" s="58"/>
      <c r="AI569" s="30"/>
      <c r="AJ569" s="134"/>
      <c r="AK569" s="208"/>
      <c r="AL569" s="290"/>
      <c r="AM569" s="88" t="str">
        <f t="shared" si="49"/>
        <v/>
      </c>
      <c r="AN569" s="123" t="str">
        <f t="shared" si="50"/>
        <v/>
      </c>
      <c r="AO569" s="123" t="str">
        <f t="shared" si="51"/>
        <v/>
      </c>
      <c r="AP569" s="123" t="str">
        <f t="shared" si="52"/>
        <v/>
      </c>
      <c r="AQ569" s="89" t="str">
        <f t="shared" si="53"/>
        <v/>
      </c>
      <c r="AR569" s="39"/>
      <c r="AS569" s="234"/>
      <c r="AT569" s="39"/>
    </row>
    <row r="570" spans="2:46" ht="13.5" customHeight="1" x14ac:dyDescent="0.15">
      <c r="B570" s="290"/>
      <c r="C570" s="29" t="s">
        <v>36</v>
      </c>
      <c r="D570" s="187"/>
      <c r="E570" s="58"/>
      <c r="F570" s="188"/>
      <c r="G570" s="188"/>
      <c r="H570" s="188"/>
      <c r="I570" s="64"/>
      <c r="J570" s="64"/>
      <c r="K570" s="189"/>
      <c r="L570" s="259"/>
      <c r="M570" s="259"/>
      <c r="N570" s="58"/>
      <c r="O570" s="30"/>
      <c r="P570" s="58"/>
      <c r="Q570" s="30"/>
      <c r="R570" s="134"/>
      <c r="S570" s="206"/>
      <c r="T570" s="290"/>
      <c r="U570" s="29" t="s">
        <v>36</v>
      </c>
      <c r="V570" s="187"/>
      <c r="W570" s="58"/>
      <c r="X570" s="188"/>
      <c r="Y570" s="188"/>
      <c r="Z570" s="188"/>
      <c r="AA570" s="64"/>
      <c r="AB570" s="64"/>
      <c r="AC570" s="189"/>
      <c r="AD570" s="259"/>
      <c r="AE570" s="259"/>
      <c r="AF570" s="58"/>
      <c r="AG570" s="30"/>
      <c r="AH570" s="58"/>
      <c r="AI570" s="30"/>
      <c r="AJ570" s="134"/>
      <c r="AK570" s="208"/>
      <c r="AL570" s="290"/>
      <c r="AM570" s="88" t="str">
        <f t="shared" si="49"/>
        <v/>
      </c>
      <c r="AN570" s="123" t="str">
        <f t="shared" si="50"/>
        <v/>
      </c>
      <c r="AO570" s="123" t="str">
        <f t="shared" si="51"/>
        <v/>
      </c>
      <c r="AP570" s="123" t="str">
        <f t="shared" si="52"/>
        <v/>
      </c>
      <c r="AQ570" s="89" t="str">
        <f t="shared" si="53"/>
        <v/>
      </c>
      <c r="AR570" s="39"/>
      <c r="AS570" s="234"/>
      <c r="AT570" s="39"/>
    </row>
    <row r="571" spans="2:46" ht="13.5" customHeight="1" x14ac:dyDescent="0.15">
      <c r="B571" s="290"/>
      <c r="C571" s="29" t="s">
        <v>38</v>
      </c>
      <c r="D571" s="187"/>
      <c r="E571" s="58"/>
      <c r="F571" s="188"/>
      <c r="G571" s="188"/>
      <c r="H571" s="188"/>
      <c r="I571" s="64"/>
      <c r="J571" s="64"/>
      <c r="K571" s="189"/>
      <c r="L571" s="259"/>
      <c r="M571" s="259"/>
      <c r="N571" s="58"/>
      <c r="O571" s="30"/>
      <c r="P571" s="58"/>
      <c r="Q571" s="30"/>
      <c r="R571" s="134"/>
      <c r="S571" s="206"/>
      <c r="T571" s="290"/>
      <c r="U571" s="29" t="s">
        <v>38</v>
      </c>
      <c r="V571" s="187"/>
      <c r="W571" s="58"/>
      <c r="X571" s="188"/>
      <c r="Y571" s="188"/>
      <c r="Z571" s="188"/>
      <c r="AA571" s="64"/>
      <c r="AB571" s="64"/>
      <c r="AC571" s="189"/>
      <c r="AD571" s="259"/>
      <c r="AE571" s="259"/>
      <c r="AF571" s="58"/>
      <c r="AG571" s="30"/>
      <c r="AH571" s="58"/>
      <c r="AI571" s="30"/>
      <c r="AJ571" s="134"/>
      <c r="AK571" s="208"/>
      <c r="AL571" s="290"/>
      <c r="AM571" s="88" t="str">
        <f t="shared" si="49"/>
        <v/>
      </c>
      <c r="AN571" s="123" t="str">
        <f t="shared" si="50"/>
        <v/>
      </c>
      <c r="AO571" s="123" t="str">
        <f t="shared" si="51"/>
        <v/>
      </c>
      <c r="AP571" s="123" t="str">
        <f t="shared" si="52"/>
        <v/>
      </c>
      <c r="AQ571" s="89" t="str">
        <f t="shared" si="53"/>
        <v/>
      </c>
      <c r="AR571" s="39"/>
      <c r="AS571" s="234"/>
      <c r="AT571" s="39"/>
    </row>
    <row r="572" spans="2:46" ht="13.5" customHeight="1" thickBot="1" x14ac:dyDescent="0.2">
      <c r="B572" s="291"/>
      <c r="C572" s="29"/>
      <c r="D572" s="187"/>
      <c r="E572" s="58"/>
      <c r="F572" s="190"/>
      <c r="G572" s="190"/>
      <c r="H572" s="190"/>
      <c r="I572" s="58"/>
      <c r="J572" s="58"/>
      <c r="K572" s="189"/>
      <c r="L572" s="259"/>
      <c r="M572" s="259"/>
      <c r="N572" s="58"/>
      <c r="O572" s="30"/>
      <c r="P572" s="58"/>
      <c r="Q572" s="30"/>
      <c r="R572" s="185"/>
      <c r="S572" s="206"/>
      <c r="T572" s="291"/>
      <c r="U572" s="29"/>
      <c r="V572" s="187"/>
      <c r="W572" s="58"/>
      <c r="X572" s="190"/>
      <c r="Y572" s="190"/>
      <c r="Z572" s="190"/>
      <c r="AA572" s="58"/>
      <c r="AB572" s="58"/>
      <c r="AC572" s="189"/>
      <c r="AD572" s="259"/>
      <c r="AE572" s="259"/>
      <c r="AF572" s="58"/>
      <c r="AG572" s="30"/>
      <c r="AH572" s="58"/>
      <c r="AI572" s="30"/>
      <c r="AJ572" s="185"/>
      <c r="AK572" s="208"/>
      <c r="AL572" s="291"/>
      <c r="AM572" s="124" t="str">
        <f t="shared" si="49"/>
        <v/>
      </c>
      <c r="AN572" s="125" t="str">
        <f t="shared" si="50"/>
        <v/>
      </c>
      <c r="AO572" s="125" t="str">
        <f t="shared" si="51"/>
        <v/>
      </c>
      <c r="AP572" s="125" t="str">
        <f t="shared" si="52"/>
        <v/>
      </c>
      <c r="AQ572" s="126" t="str">
        <f t="shared" si="53"/>
        <v/>
      </c>
      <c r="AR572" s="39"/>
      <c r="AS572" s="234"/>
      <c r="AT572" s="39"/>
    </row>
    <row r="573" spans="2:46" ht="13.5" customHeight="1" x14ac:dyDescent="0.15">
      <c r="B573" s="289" t="s">
        <v>180</v>
      </c>
      <c r="C573" s="27" t="s">
        <v>34</v>
      </c>
      <c r="D573" s="41"/>
      <c r="E573" s="57"/>
      <c r="F573" s="98"/>
      <c r="G573" s="98"/>
      <c r="H573" s="98"/>
      <c r="I573" s="62"/>
      <c r="J573" s="62"/>
      <c r="K573" s="63"/>
      <c r="L573" s="258"/>
      <c r="M573" s="258"/>
      <c r="N573" s="57"/>
      <c r="O573" s="28"/>
      <c r="P573" s="57"/>
      <c r="Q573" s="28"/>
      <c r="R573" s="133"/>
      <c r="S573" s="206"/>
      <c r="T573" s="289" t="s">
        <v>180</v>
      </c>
      <c r="U573" s="27" t="s">
        <v>34</v>
      </c>
      <c r="V573" s="41"/>
      <c r="W573" s="57"/>
      <c r="X573" s="98"/>
      <c r="Y573" s="98"/>
      <c r="Z573" s="98"/>
      <c r="AA573" s="62"/>
      <c r="AB573" s="62"/>
      <c r="AC573" s="63"/>
      <c r="AD573" s="258"/>
      <c r="AE573" s="258"/>
      <c r="AF573" s="57"/>
      <c r="AG573" s="28"/>
      <c r="AH573" s="57"/>
      <c r="AI573" s="28"/>
      <c r="AJ573" s="133"/>
      <c r="AK573" s="208"/>
      <c r="AL573" s="289" t="s">
        <v>180</v>
      </c>
      <c r="AM573" s="121" t="str">
        <f t="shared" si="49"/>
        <v/>
      </c>
      <c r="AN573" s="97" t="str">
        <f t="shared" si="50"/>
        <v/>
      </c>
      <c r="AO573" s="97" t="str">
        <f t="shared" si="51"/>
        <v/>
      </c>
      <c r="AP573" s="97" t="str">
        <f t="shared" si="52"/>
        <v/>
      </c>
      <c r="AQ573" s="122" t="str">
        <f t="shared" si="53"/>
        <v/>
      </c>
      <c r="AR573" s="39"/>
      <c r="AS573" s="234"/>
      <c r="AT573" s="39"/>
    </row>
    <row r="574" spans="2:46" ht="13.5" customHeight="1" x14ac:dyDescent="0.15">
      <c r="B574" s="290"/>
      <c r="C574" s="29" t="s">
        <v>35</v>
      </c>
      <c r="D574" s="187"/>
      <c r="E574" s="58"/>
      <c r="F574" s="188"/>
      <c r="G574" s="188"/>
      <c r="H574" s="188"/>
      <c r="I574" s="64"/>
      <c r="J574" s="64"/>
      <c r="K574" s="189"/>
      <c r="L574" s="259"/>
      <c r="M574" s="259"/>
      <c r="N574" s="58"/>
      <c r="O574" s="30"/>
      <c r="P574" s="58"/>
      <c r="Q574" s="30"/>
      <c r="R574" s="134"/>
      <c r="S574" s="206"/>
      <c r="T574" s="290"/>
      <c r="U574" s="29" t="s">
        <v>35</v>
      </c>
      <c r="V574" s="187"/>
      <c r="W574" s="58"/>
      <c r="X574" s="188"/>
      <c r="Y574" s="188"/>
      <c r="Z574" s="188"/>
      <c r="AA574" s="64"/>
      <c r="AB574" s="64"/>
      <c r="AC574" s="189"/>
      <c r="AD574" s="259"/>
      <c r="AE574" s="259"/>
      <c r="AF574" s="58"/>
      <c r="AG574" s="30"/>
      <c r="AH574" s="58"/>
      <c r="AI574" s="30"/>
      <c r="AJ574" s="134"/>
      <c r="AK574" s="208"/>
      <c r="AL574" s="290"/>
      <c r="AM574" s="88" t="str">
        <f t="shared" si="49"/>
        <v/>
      </c>
      <c r="AN574" s="123" t="str">
        <f t="shared" si="50"/>
        <v/>
      </c>
      <c r="AO574" s="123" t="str">
        <f t="shared" si="51"/>
        <v/>
      </c>
      <c r="AP574" s="123" t="str">
        <f t="shared" si="52"/>
        <v/>
      </c>
      <c r="AQ574" s="89" t="str">
        <f t="shared" si="53"/>
        <v/>
      </c>
      <c r="AR574" s="39"/>
      <c r="AS574" s="234"/>
      <c r="AT574" s="39"/>
    </row>
    <row r="575" spans="2:46" ht="13.5" customHeight="1" x14ac:dyDescent="0.15">
      <c r="B575" s="290"/>
      <c r="C575" s="29" t="s">
        <v>36</v>
      </c>
      <c r="D575" s="187"/>
      <c r="E575" s="58"/>
      <c r="F575" s="188"/>
      <c r="G575" s="188"/>
      <c r="H575" s="188"/>
      <c r="I575" s="64"/>
      <c r="J575" s="64"/>
      <c r="K575" s="189"/>
      <c r="L575" s="259"/>
      <c r="M575" s="259"/>
      <c r="N575" s="58"/>
      <c r="O575" s="30"/>
      <c r="P575" s="58"/>
      <c r="Q575" s="30"/>
      <c r="R575" s="134"/>
      <c r="S575" s="206"/>
      <c r="T575" s="290"/>
      <c r="U575" s="29" t="s">
        <v>36</v>
      </c>
      <c r="V575" s="187"/>
      <c r="W575" s="58"/>
      <c r="X575" s="188"/>
      <c r="Y575" s="188"/>
      <c r="Z575" s="188"/>
      <c r="AA575" s="64"/>
      <c r="AB575" s="64"/>
      <c r="AC575" s="189"/>
      <c r="AD575" s="259"/>
      <c r="AE575" s="259"/>
      <c r="AF575" s="58"/>
      <c r="AG575" s="30"/>
      <c r="AH575" s="58"/>
      <c r="AI575" s="30"/>
      <c r="AJ575" s="134"/>
      <c r="AK575" s="208"/>
      <c r="AL575" s="290"/>
      <c r="AM575" s="88" t="str">
        <f t="shared" si="49"/>
        <v/>
      </c>
      <c r="AN575" s="123" t="str">
        <f t="shared" si="50"/>
        <v/>
      </c>
      <c r="AO575" s="123" t="str">
        <f t="shared" si="51"/>
        <v/>
      </c>
      <c r="AP575" s="123" t="str">
        <f t="shared" si="52"/>
        <v/>
      </c>
      <c r="AQ575" s="89" t="str">
        <f t="shared" si="53"/>
        <v/>
      </c>
      <c r="AR575" s="39"/>
      <c r="AS575" s="234"/>
      <c r="AT575" s="39"/>
    </row>
    <row r="576" spans="2:46" ht="13.5" customHeight="1" x14ac:dyDescent="0.15">
      <c r="B576" s="290"/>
      <c r="C576" s="29" t="s">
        <v>38</v>
      </c>
      <c r="D576" s="187"/>
      <c r="E576" s="58"/>
      <c r="F576" s="188"/>
      <c r="G576" s="188"/>
      <c r="H576" s="188"/>
      <c r="I576" s="64"/>
      <c r="J576" s="64"/>
      <c r="K576" s="189"/>
      <c r="L576" s="259"/>
      <c r="M576" s="259"/>
      <c r="N576" s="58"/>
      <c r="O576" s="30"/>
      <c r="P576" s="58"/>
      <c r="Q576" s="30"/>
      <c r="R576" s="134"/>
      <c r="S576" s="206"/>
      <c r="T576" s="290"/>
      <c r="U576" s="29" t="s">
        <v>38</v>
      </c>
      <c r="V576" s="187"/>
      <c r="W576" s="58"/>
      <c r="X576" s="188"/>
      <c r="Y576" s="188"/>
      <c r="Z576" s="188"/>
      <c r="AA576" s="64"/>
      <c r="AB576" s="64"/>
      <c r="AC576" s="189"/>
      <c r="AD576" s="259"/>
      <c r="AE576" s="259"/>
      <c r="AF576" s="58"/>
      <c r="AG576" s="30"/>
      <c r="AH576" s="58"/>
      <c r="AI576" s="30"/>
      <c r="AJ576" s="134"/>
      <c r="AK576" s="208"/>
      <c r="AL576" s="290"/>
      <c r="AM576" s="88" t="str">
        <f t="shared" si="49"/>
        <v/>
      </c>
      <c r="AN576" s="123" t="str">
        <f t="shared" si="50"/>
        <v/>
      </c>
      <c r="AO576" s="123" t="str">
        <f t="shared" si="51"/>
        <v/>
      </c>
      <c r="AP576" s="123" t="str">
        <f t="shared" si="52"/>
        <v/>
      </c>
      <c r="AQ576" s="89" t="str">
        <f t="shared" si="53"/>
        <v/>
      </c>
      <c r="AR576" s="39"/>
      <c r="AS576" s="234"/>
      <c r="AT576" s="39"/>
    </row>
    <row r="577" spans="2:46" ht="13.5" customHeight="1" thickBot="1" x14ac:dyDescent="0.2">
      <c r="B577" s="291"/>
      <c r="C577" s="29"/>
      <c r="D577" s="187"/>
      <c r="E577" s="58"/>
      <c r="F577" s="190"/>
      <c r="G577" s="190"/>
      <c r="H577" s="190"/>
      <c r="I577" s="58"/>
      <c r="J577" s="58"/>
      <c r="K577" s="189"/>
      <c r="L577" s="259"/>
      <c r="M577" s="259"/>
      <c r="N577" s="58"/>
      <c r="O577" s="30"/>
      <c r="P577" s="58"/>
      <c r="Q577" s="30"/>
      <c r="R577" s="185"/>
      <c r="S577" s="206"/>
      <c r="T577" s="291"/>
      <c r="U577" s="29"/>
      <c r="V577" s="187"/>
      <c r="W577" s="58"/>
      <c r="X577" s="190"/>
      <c r="Y577" s="190"/>
      <c r="Z577" s="190"/>
      <c r="AA577" s="58"/>
      <c r="AB577" s="58"/>
      <c r="AC577" s="189"/>
      <c r="AD577" s="259"/>
      <c r="AE577" s="259"/>
      <c r="AF577" s="58"/>
      <c r="AG577" s="30"/>
      <c r="AH577" s="58"/>
      <c r="AI577" s="30"/>
      <c r="AJ577" s="185"/>
      <c r="AK577" s="208"/>
      <c r="AL577" s="291"/>
      <c r="AM577" s="124" t="str">
        <f t="shared" si="49"/>
        <v/>
      </c>
      <c r="AN577" s="125" t="str">
        <f t="shared" si="50"/>
        <v/>
      </c>
      <c r="AO577" s="125" t="str">
        <f t="shared" si="51"/>
        <v/>
      </c>
      <c r="AP577" s="125" t="str">
        <f t="shared" si="52"/>
        <v/>
      </c>
      <c r="AQ577" s="126" t="str">
        <f t="shared" si="53"/>
        <v/>
      </c>
      <c r="AR577" s="39"/>
      <c r="AS577" s="234"/>
      <c r="AT577" s="39"/>
    </row>
    <row r="578" spans="2:46" ht="13.5" customHeight="1" x14ac:dyDescent="0.15">
      <c r="B578" s="289" t="s">
        <v>181</v>
      </c>
      <c r="C578" s="27" t="s">
        <v>34</v>
      </c>
      <c r="D578" s="41"/>
      <c r="E578" s="57"/>
      <c r="F578" s="98"/>
      <c r="G578" s="98"/>
      <c r="H578" s="98"/>
      <c r="I578" s="62"/>
      <c r="J578" s="62"/>
      <c r="K578" s="63"/>
      <c r="L578" s="258"/>
      <c r="M578" s="258"/>
      <c r="N578" s="57"/>
      <c r="O578" s="28"/>
      <c r="P578" s="57"/>
      <c r="Q578" s="28"/>
      <c r="R578" s="133"/>
      <c r="S578" s="206"/>
      <c r="T578" s="289" t="s">
        <v>181</v>
      </c>
      <c r="U578" s="27" t="s">
        <v>34</v>
      </c>
      <c r="V578" s="41"/>
      <c r="W578" s="57"/>
      <c r="X578" s="98"/>
      <c r="Y578" s="98"/>
      <c r="Z578" s="98"/>
      <c r="AA578" s="62"/>
      <c r="AB578" s="62"/>
      <c r="AC578" s="63"/>
      <c r="AD578" s="258"/>
      <c r="AE578" s="258"/>
      <c r="AF578" s="57"/>
      <c r="AG578" s="28"/>
      <c r="AH578" s="57"/>
      <c r="AI578" s="28"/>
      <c r="AJ578" s="133"/>
      <c r="AK578" s="208"/>
      <c r="AL578" s="289" t="s">
        <v>181</v>
      </c>
      <c r="AM578" s="121" t="str">
        <f t="shared" si="49"/>
        <v/>
      </c>
      <c r="AN578" s="97" t="str">
        <f t="shared" si="50"/>
        <v/>
      </c>
      <c r="AO578" s="97" t="str">
        <f t="shared" si="51"/>
        <v/>
      </c>
      <c r="AP578" s="97" t="str">
        <f t="shared" si="52"/>
        <v/>
      </c>
      <c r="AQ578" s="122" t="str">
        <f t="shared" si="53"/>
        <v/>
      </c>
      <c r="AR578" s="39"/>
      <c r="AS578" s="234"/>
      <c r="AT578" s="39"/>
    </row>
    <row r="579" spans="2:46" ht="13.5" customHeight="1" x14ac:dyDescent="0.15">
      <c r="B579" s="290"/>
      <c r="C579" s="29" t="s">
        <v>35</v>
      </c>
      <c r="D579" s="187"/>
      <c r="E579" s="58"/>
      <c r="F579" s="188"/>
      <c r="G579" s="188"/>
      <c r="H579" s="188"/>
      <c r="I579" s="64"/>
      <c r="J579" s="64"/>
      <c r="K579" s="189"/>
      <c r="L579" s="259"/>
      <c r="M579" s="259"/>
      <c r="N579" s="58"/>
      <c r="O579" s="30"/>
      <c r="P579" s="58"/>
      <c r="Q579" s="30"/>
      <c r="R579" s="134"/>
      <c r="S579" s="206"/>
      <c r="T579" s="290"/>
      <c r="U579" s="29" t="s">
        <v>35</v>
      </c>
      <c r="V579" s="187"/>
      <c r="W579" s="58"/>
      <c r="X579" s="188"/>
      <c r="Y579" s="188"/>
      <c r="Z579" s="188"/>
      <c r="AA579" s="64"/>
      <c r="AB579" s="64"/>
      <c r="AC579" s="189"/>
      <c r="AD579" s="259"/>
      <c r="AE579" s="259"/>
      <c r="AF579" s="58"/>
      <c r="AG579" s="30"/>
      <c r="AH579" s="58"/>
      <c r="AI579" s="30"/>
      <c r="AJ579" s="134"/>
      <c r="AK579" s="208"/>
      <c r="AL579" s="290"/>
      <c r="AM579" s="88" t="str">
        <f t="shared" si="49"/>
        <v/>
      </c>
      <c r="AN579" s="123" t="str">
        <f t="shared" si="50"/>
        <v/>
      </c>
      <c r="AO579" s="123" t="str">
        <f t="shared" si="51"/>
        <v/>
      </c>
      <c r="AP579" s="123" t="str">
        <f t="shared" si="52"/>
        <v/>
      </c>
      <c r="AQ579" s="89" t="str">
        <f t="shared" si="53"/>
        <v/>
      </c>
      <c r="AR579" s="39"/>
      <c r="AS579" s="234"/>
      <c r="AT579" s="39"/>
    </row>
    <row r="580" spans="2:46" ht="13.5" customHeight="1" x14ac:dyDescent="0.15">
      <c r="B580" s="290"/>
      <c r="C580" s="29" t="s">
        <v>36</v>
      </c>
      <c r="D580" s="187"/>
      <c r="E580" s="58"/>
      <c r="F580" s="188"/>
      <c r="G580" s="188"/>
      <c r="H580" s="188"/>
      <c r="I580" s="64"/>
      <c r="J580" s="64"/>
      <c r="K580" s="189"/>
      <c r="L580" s="259"/>
      <c r="M580" s="259"/>
      <c r="N580" s="58"/>
      <c r="O580" s="30"/>
      <c r="P580" s="58"/>
      <c r="Q580" s="30"/>
      <c r="R580" s="134"/>
      <c r="S580" s="206"/>
      <c r="T580" s="290"/>
      <c r="U580" s="29" t="s">
        <v>36</v>
      </c>
      <c r="V580" s="187"/>
      <c r="W580" s="58"/>
      <c r="X580" s="188"/>
      <c r="Y580" s="188"/>
      <c r="Z580" s="188"/>
      <c r="AA580" s="64"/>
      <c r="AB580" s="64"/>
      <c r="AC580" s="189"/>
      <c r="AD580" s="259"/>
      <c r="AE580" s="259"/>
      <c r="AF580" s="58"/>
      <c r="AG580" s="30"/>
      <c r="AH580" s="58"/>
      <c r="AI580" s="30"/>
      <c r="AJ580" s="134"/>
      <c r="AK580" s="208"/>
      <c r="AL580" s="290"/>
      <c r="AM580" s="88" t="str">
        <f t="shared" si="49"/>
        <v/>
      </c>
      <c r="AN580" s="123" t="str">
        <f t="shared" si="50"/>
        <v/>
      </c>
      <c r="AO580" s="123" t="str">
        <f t="shared" si="51"/>
        <v/>
      </c>
      <c r="AP580" s="123" t="str">
        <f t="shared" si="52"/>
        <v/>
      </c>
      <c r="AQ580" s="89" t="str">
        <f t="shared" si="53"/>
        <v/>
      </c>
      <c r="AR580" s="39"/>
      <c r="AS580" s="234"/>
      <c r="AT580" s="39"/>
    </row>
    <row r="581" spans="2:46" ht="13.5" customHeight="1" x14ac:dyDescent="0.15">
      <c r="B581" s="290"/>
      <c r="C581" s="29" t="s">
        <v>38</v>
      </c>
      <c r="D581" s="187"/>
      <c r="E581" s="58"/>
      <c r="F581" s="188"/>
      <c r="G581" s="188"/>
      <c r="H581" s="188"/>
      <c r="I581" s="64"/>
      <c r="J581" s="64"/>
      <c r="K581" s="189"/>
      <c r="L581" s="259"/>
      <c r="M581" s="259"/>
      <c r="N581" s="58"/>
      <c r="O581" s="30"/>
      <c r="P581" s="58"/>
      <c r="Q581" s="30"/>
      <c r="R581" s="134"/>
      <c r="S581" s="206"/>
      <c r="T581" s="290"/>
      <c r="U581" s="29" t="s">
        <v>38</v>
      </c>
      <c r="V581" s="187"/>
      <c r="W581" s="58"/>
      <c r="X581" s="188"/>
      <c r="Y581" s="188"/>
      <c r="Z581" s="188"/>
      <c r="AA581" s="64"/>
      <c r="AB581" s="64"/>
      <c r="AC581" s="189"/>
      <c r="AD581" s="259"/>
      <c r="AE581" s="259"/>
      <c r="AF581" s="58"/>
      <c r="AG581" s="30"/>
      <c r="AH581" s="58"/>
      <c r="AI581" s="30"/>
      <c r="AJ581" s="134"/>
      <c r="AK581" s="208"/>
      <c r="AL581" s="290"/>
      <c r="AM581" s="88" t="str">
        <f t="shared" si="49"/>
        <v/>
      </c>
      <c r="AN581" s="123" t="str">
        <f t="shared" si="50"/>
        <v/>
      </c>
      <c r="AO581" s="123" t="str">
        <f t="shared" si="51"/>
        <v/>
      </c>
      <c r="AP581" s="123" t="str">
        <f t="shared" si="52"/>
        <v/>
      </c>
      <c r="AQ581" s="89" t="str">
        <f t="shared" si="53"/>
        <v/>
      </c>
      <c r="AR581" s="39"/>
      <c r="AS581" s="234"/>
      <c r="AT581" s="39"/>
    </row>
    <row r="582" spans="2:46" ht="13.5" customHeight="1" thickBot="1" x14ac:dyDescent="0.2">
      <c r="B582" s="291"/>
      <c r="C582" s="29"/>
      <c r="D582" s="187"/>
      <c r="E582" s="58"/>
      <c r="F582" s="190"/>
      <c r="G582" s="190"/>
      <c r="H582" s="190"/>
      <c r="I582" s="58"/>
      <c r="J582" s="58"/>
      <c r="K582" s="189"/>
      <c r="L582" s="259"/>
      <c r="M582" s="259"/>
      <c r="N582" s="58"/>
      <c r="O582" s="30"/>
      <c r="P582" s="58"/>
      <c r="Q582" s="30"/>
      <c r="R582" s="185"/>
      <c r="S582" s="206"/>
      <c r="T582" s="291"/>
      <c r="U582" s="29"/>
      <c r="V582" s="187"/>
      <c r="W582" s="58"/>
      <c r="X582" s="190"/>
      <c r="Y582" s="190"/>
      <c r="Z582" s="190"/>
      <c r="AA582" s="58"/>
      <c r="AB582" s="58"/>
      <c r="AC582" s="189"/>
      <c r="AD582" s="259"/>
      <c r="AE582" s="259"/>
      <c r="AF582" s="58"/>
      <c r="AG582" s="30"/>
      <c r="AH582" s="58"/>
      <c r="AI582" s="30"/>
      <c r="AJ582" s="185"/>
      <c r="AK582" s="208"/>
      <c r="AL582" s="291"/>
      <c r="AM582" s="124" t="str">
        <f t="shared" si="49"/>
        <v/>
      </c>
      <c r="AN582" s="125" t="str">
        <f t="shared" si="50"/>
        <v/>
      </c>
      <c r="AO582" s="125" t="str">
        <f t="shared" si="51"/>
        <v/>
      </c>
      <c r="AP582" s="125" t="str">
        <f t="shared" si="52"/>
        <v/>
      </c>
      <c r="AQ582" s="126" t="str">
        <f t="shared" si="53"/>
        <v/>
      </c>
      <c r="AR582" s="39"/>
      <c r="AS582" s="234"/>
      <c r="AT582" s="39"/>
    </row>
    <row r="583" spans="2:46" ht="13.5" customHeight="1" x14ac:dyDescent="0.15">
      <c r="B583" s="289" t="s">
        <v>182</v>
      </c>
      <c r="C583" s="27" t="s">
        <v>34</v>
      </c>
      <c r="D583" s="41"/>
      <c r="E583" s="57"/>
      <c r="F583" s="98"/>
      <c r="G583" s="98"/>
      <c r="H583" s="98"/>
      <c r="I583" s="62"/>
      <c r="J583" s="62"/>
      <c r="K583" s="63"/>
      <c r="L583" s="258"/>
      <c r="M583" s="258"/>
      <c r="N583" s="57"/>
      <c r="O583" s="28"/>
      <c r="P583" s="57"/>
      <c r="Q583" s="28"/>
      <c r="R583" s="133"/>
      <c r="S583" s="206"/>
      <c r="T583" s="289" t="s">
        <v>182</v>
      </c>
      <c r="U583" s="27" t="s">
        <v>34</v>
      </c>
      <c r="V583" s="41"/>
      <c r="W583" s="57"/>
      <c r="X583" s="98"/>
      <c r="Y583" s="98"/>
      <c r="Z583" s="98"/>
      <c r="AA583" s="62"/>
      <c r="AB583" s="62"/>
      <c r="AC583" s="63"/>
      <c r="AD583" s="258"/>
      <c r="AE583" s="258"/>
      <c r="AF583" s="57"/>
      <c r="AG583" s="28"/>
      <c r="AH583" s="57"/>
      <c r="AI583" s="28"/>
      <c r="AJ583" s="133"/>
      <c r="AK583" s="208"/>
      <c r="AL583" s="289" t="s">
        <v>182</v>
      </c>
      <c r="AM583" s="121" t="str">
        <f t="shared" si="49"/>
        <v/>
      </c>
      <c r="AN583" s="97" t="str">
        <f t="shared" si="50"/>
        <v/>
      </c>
      <c r="AO583" s="97" t="str">
        <f t="shared" si="51"/>
        <v/>
      </c>
      <c r="AP583" s="97" t="str">
        <f t="shared" si="52"/>
        <v/>
      </c>
      <c r="AQ583" s="122" t="str">
        <f t="shared" si="53"/>
        <v/>
      </c>
      <c r="AR583" s="39"/>
      <c r="AS583" s="234"/>
      <c r="AT583" s="39"/>
    </row>
    <row r="584" spans="2:46" ht="13.5" customHeight="1" x14ac:dyDescent="0.15">
      <c r="B584" s="290"/>
      <c r="C584" s="29" t="s">
        <v>35</v>
      </c>
      <c r="D584" s="187"/>
      <c r="E584" s="58"/>
      <c r="F584" s="188"/>
      <c r="G584" s="188"/>
      <c r="H584" s="188"/>
      <c r="I584" s="64"/>
      <c r="J584" s="64"/>
      <c r="K584" s="189"/>
      <c r="L584" s="259"/>
      <c r="M584" s="259"/>
      <c r="N584" s="58"/>
      <c r="O584" s="30"/>
      <c r="P584" s="58"/>
      <c r="Q584" s="30"/>
      <c r="R584" s="134"/>
      <c r="S584" s="206"/>
      <c r="T584" s="290"/>
      <c r="U584" s="29" t="s">
        <v>35</v>
      </c>
      <c r="V584" s="187"/>
      <c r="W584" s="58"/>
      <c r="X584" s="188"/>
      <c r="Y584" s="188"/>
      <c r="Z584" s="188"/>
      <c r="AA584" s="64"/>
      <c r="AB584" s="64"/>
      <c r="AC584" s="189"/>
      <c r="AD584" s="259"/>
      <c r="AE584" s="259"/>
      <c r="AF584" s="58"/>
      <c r="AG584" s="30"/>
      <c r="AH584" s="58"/>
      <c r="AI584" s="30"/>
      <c r="AJ584" s="134"/>
      <c r="AK584" s="208"/>
      <c r="AL584" s="290"/>
      <c r="AM584" s="88" t="str">
        <f t="shared" si="49"/>
        <v/>
      </c>
      <c r="AN584" s="123" t="str">
        <f t="shared" si="50"/>
        <v/>
      </c>
      <c r="AO584" s="123" t="str">
        <f t="shared" si="51"/>
        <v/>
      </c>
      <c r="AP584" s="123" t="str">
        <f t="shared" si="52"/>
        <v/>
      </c>
      <c r="AQ584" s="89" t="str">
        <f t="shared" si="53"/>
        <v/>
      </c>
      <c r="AR584" s="39"/>
      <c r="AS584" s="234"/>
      <c r="AT584" s="39"/>
    </row>
    <row r="585" spans="2:46" ht="13.5" customHeight="1" x14ac:dyDescent="0.15">
      <c r="B585" s="290"/>
      <c r="C585" s="29" t="s">
        <v>36</v>
      </c>
      <c r="D585" s="187"/>
      <c r="E585" s="58"/>
      <c r="F585" s="188"/>
      <c r="G585" s="188"/>
      <c r="H585" s="188"/>
      <c r="I585" s="64"/>
      <c r="J585" s="64"/>
      <c r="K585" s="189"/>
      <c r="L585" s="259"/>
      <c r="M585" s="259"/>
      <c r="N585" s="58"/>
      <c r="O585" s="30"/>
      <c r="P585" s="58"/>
      <c r="Q585" s="30"/>
      <c r="R585" s="134"/>
      <c r="S585" s="206"/>
      <c r="T585" s="290"/>
      <c r="U585" s="29" t="s">
        <v>36</v>
      </c>
      <c r="V585" s="187"/>
      <c r="W585" s="58"/>
      <c r="X585" s="188"/>
      <c r="Y585" s="188"/>
      <c r="Z585" s="188"/>
      <c r="AA585" s="64"/>
      <c r="AB585" s="64"/>
      <c r="AC585" s="189"/>
      <c r="AD585" s="259"/>
      <c r="AE585" s="259"/>
      <c r="AF585" s="58"/>
      <c r="AG585" s="30"/>
      <c r="AH585" s="58"/>
      <c r="AI585" s="30"/>
      <c r="AJ585" s="134"/>
      <c r="AK585" s="208"/>
      <c r="AL585" s="290"/>
      <c r="AM585" s="88" t="str">
        <f t="shared" si="49"/>
        <v/>
      </c>
      <c r="AN585" s="123" t="str">
        <f t="shared" si="50"/>
        <v/>
      </c>
      <c r="AO585" s="123" t="str">
        <f t="shared" si="51"/>
        <v/>
      </c>
      <c r="AP585" s="123" t="str">
        <f t="shared" si="52"/>
        <v/>
      </c>
      <c r="AQ585" s="89" t="str">
        <f t="shared" si="53"/>
        <v/>
      </c>
      <c r="AR585" s="39"/>
      <c r="AS585" s="234"/>
      <c r="AT585" s="39"/>
    </row>
    <row r="586" spans="2:46" ht="13.5" customHeight="1" x14ac:dyDescent="0.15">
      <c r="B586" s="290"/>
      <c r="C586" s="29" t="s">
        <v>38</v>
      </c>
      <c r="D586" s="187"/>
      <c r="E586" s="58"/>
      <c r="F586" s="188"/>
      <c r="G586" s="188"/>
      <c r="H586" s="188"/>
      <c r="I586" s="64"/>
      <c r="J586" s="64"/>
      <c r="K586" s="189"/>
      <c r="L586" s="259"/>
      <c r="M586" s="259"/>
      <c r="N586" s="58"/>
      <c r="O586" s="30"/>
      <c r="P586" s="58"/>
      <c r="Q586" s="30"/>
      <c r="R586" s="134"/>
      <c r="S586" s="206"/>
      <c r="T586" s="290"/>
      <c r="U586" s="29" t="s">
        <v>38</v>
      </c>
      <c r="V586" s="187"/>
      <c r="W586" s="58"/>
      <c r="X586" s="188"/>
      <c r="Y586" s="188"/>
      <c r="Z586" s="188"/>
      <c r="AA586" s="64"/>
      <c r="AB586" s="64"/>
      <c r="AC586" s="189"/>
      <c r="AD586" s="259"/>
      <c r="AE586" s="259"/>
      <c r="AF586" s="58"/>
      <c r="AG586" s="30"/>
      <c r="AH586" s="58"/>
      <c r="AI586" s="30"/>
      <c r="AJ586" s="134"/>
      <c r="AK586" s="208"/>
      <c r="AL586" s="290"/>
      <c r="AM586" s="88" t="str">
        <f t="shared" si="49"/>
        <v/>
      </c>
      <c r="AN586" s="123" t="str">
        <f t="shared" si="50"/>
        <v/>
      </c>
      <c r="AO586" s="123" t="str">
        <f t="shared" si="51"/>
        <v/>
      </c>
      <c r="AP586" s="123" t="str">
        <f t="shared" si="52"/>
        <v/>
      </c>
      <c r="AQ586" s="89" t="str">
        <f t="shared" si="53"/>
        <v/>
      </c>
      <c r="AR586" s="39"/>
      <c r="AS586" s="234"/>
      <c r="AT586" s="39"/>
    </row>
    <row r="587" spans="2:46" ht="13.5" customHeight="1" thickBot="1" x14ac:dyDescent="0.2">
      <c r="B587" s="291"/>
      <c r="C587" s="29"/>
      <c r="D587" s="187"/>
      <c r="E587" s="58"/>
      <c r="F587" s="190"/>
      <c r="G587" s="190"/>
      <c r="H587" s="190"/>
      <c r="I587" s="58"/>
      <c r="J587" s="58"/>
      <c r="K587" s="189"/>
      <c r="L587" s="259"/>
      <c r="M587" s="259"/>
      <c r="N587" s="58"/>
      <c r="O587" s="30"/>
      <c r="P587" s="58"/>
      <c r="Q587" s="30"/>
      <c r="R587" s="185"/>
      <c r="S587" s="206"/>
      <c r="T587" s="291"/>
      <c r="U587" s="29"/>
      <c r="V587" s="187"/>
      <c r="W587" s="58"/>
      <c r="X587" s="190"/>
      <c r="Y587" s="190"/>
      <c r="Z587" s="190"/>
      <c r="AA587" s="58"/>
      <c r="AB587" s="58"/>
      <c r="AC587" s="189"/>
      <c r="AD587" s="259"/>
      <c r="AE587" s="259"/>
      <c r="AF587" s="58"/>
      <c r="AG587" s="30"/>
      <c r="AH587" s="58"/>
      <c r="AI587" s="30"/>
      <c r="AJ587" s="185"/>
      <c r="AK587" s="208"/>
      <c r="AL587" s="291"/>
      <c r="AM587" s="124" t="str">
        <f t="shared" si="49"/>
        <v/>
      </c>
      <c r="AN587" s="125" t="str">
        <f t="shared" si="50"/>
        <v/>
      </c>
      <c r="AO587" s="125" t="str">
        <f t="shared" si="51"/>
        <v/>
      </c>
      <c r="AP587" s="125" t="str">
        <f t="shared" si="52"/>
        <v/>
      </c>
      <c r="AQ587" s="126" t="str">
        <f t="shared" si="53"/>
        <v/>
      </c>
      <c r="AR587" s="39"/>
      <c r="AS587" s="234"/>
      <c r="AT587" s="39"/>
    </row>
    <row r="588" spans="2:46" ht="13.5" customHeight="1" x14ac:dyDescent="0.15">
      <c r="B588" s="289" t="s">
        <v>183</v>
      </c>
      <c r="C588" s="27" t="s">
        <v>34</v>
      </c>
      <c r="D588" s="41"/>
      <c r="E588" s="57"/>
      <c r="F588" s="98"/>
      <c r="G588" s="98"/>
      <c r="H588" s="98"/>
      <c r="I588" s="62"/>
      <c r="J588" s="62"/>
      <c r="K588" s="63"/>
      <c r="L588" s="258"/>
      <c r="M588" s="258"/>
      <c r="N588" s="57"/>
      <c r="O588" s="28"/>
      <c r="P588" s="57"/>
      <c r="Q588" s="28"/>
      <c r="R588" s="133"/>
      <c r="S588" s="206"/>
      <c r="T588" s="289" t="s">
        <v>183</v>
      </c>
      <c r="U588" s="27" t="s">
        <v>34</v>
      </c>
      <c r="V588" s="41"/>
      <c r="W588" s="57"/>
      <c r="X588" s="98"/>
      <c r="Y588" s="98"/>
      <c r="Z588" s="98"/>
      <c r="AA588" s="62"/>
      <c r="AB588" s="62"/>
      <c r="AC588" s="63"/>
      <c r="AD588" s="258"/>
      <c r="AE588" s="258"/>
      <c r="AF588" s="57"/>
      <c r="AG588" s="28"/>
      <c r="AH588" s="57"/>
      <c r="AI588" s="28"/>
      <c r="AJ588" s="133"/>
      <c r="AK588" s="208"/>
      <c r="AL588" s="289" t="s">
        <v>183</v>
      </c>
      <c r="AM588" s="121" t="str">
        <f t="shared" si="49"/>
        <v/>
      </c>
      <c r="AN588" s="97" t="str">
        <f t="shared" si="50"/>
        <v/>
      </c>
      <c r="AO588" s="97" t="str">
        <f t="shared" si="51"/>
        <v/>
      </c>
      <c r="AP588" s="97" t="str">
        <f t="shared" si="52"/>
        <v/>
      </c>
      <c r="AQ588" s="122" t="str">
        <f t="shared" si="53"/>
        <v/>
      </c>
      <c r="AR588" s="39"/>
      <c r="AS588" s="234"/>
      <c r="AT588" s="39"/>
    </row>
    <row r="589" spans="2:46" ht="13.5" customHeight="1" x14ac:dyDescent="0.15">
      <c r="B589" s="290"/>
      <c r="C589" s="29" t="s">
        <v>35</v>
      </c>
      <c r="D589" s="187"/>
      <c r="E589" s="58"/>
      <c r="F589" s="188"/>
      <c r="G589" s="188"/>
      <c r="H589" s="188"/>
      <c r="I589" s="64"/>
      <c r="J589" s="64"/>
      <c r="K589" s="189"/>
      <c r="L589" s="259"/>
      <c r="M589" s="259"/>
      <c r="N589" s="58"/>
      <c r="O589" s="30"/>
      <c r="P589" s="58"/>
      <c r="Q589" s="30"/>
      <c r="R589" s="134"/>
      <c r="S589" s="206"/>
      <c r="T589" s="290"/>
      <c r="U589" s="29" t="s">
        <v>35</v>
      </c>
      <c r="V589" s="187"/>
      <c r="W589" s="58"/>
      <c r="X589" s="188"/>
      <c r="Y589" s="188"/>
      <c r="Z589" s="188"/>
      <c r="AA589" s="64"/>
      <c r="AB589" s="64"/>
      <c r="AC589" s="189"/>
      <c r="AD589" s="259"/>
      <c r="AE589" s="259"/>
      <c r="AF589" s="58"/>
      <c r="AG589" s="30"/>
      <c r="AH589" s="58"/>
      <c r="AI589" s="30"/>
      <c r="AJ589" s="134"/>
      <c r="AK589" s="208"/>
      <c r="AL589" s="290"/>
      <c r="AM589" s="88" t="str">
        <f t="shared" si="49"/>
        <v/>
      </c>
      <c r="AN589" s="123" t="str">
        <f t="shared" si="50"/>
        <v/>
      </c>
      <c r="AO589" s="123" t="str">
        <f t="shared" si="51"/>
        <v/>
      </c>
      <c r="AP589" s="123" t="str">
        <f t="shared" si="52"/>
        <v/>
      </c>
      <c r="AQ589" s="89" t="str">
        <f t="shared" si="53"/>
        <v/>
      </c>
      <c r="AR589" s="39"/>
      <c r="AS589" s="234"/>
      <c r="AT589" s="39"/>
    </row>
    <row r="590" spans="2:46" ht="13.5" customHeight="1" x14ac:dyDescent="0.15">
      <c r="B590" s="290"/>
      <c r="C590" s="29" t="s">
        <v>36</v>
      </c>
      <c r="D590" s="187"/>
      <c r="E590" s="58"/>
      <c r="F590" s="188"/>
      <c r="G590" s="188"/>
      <c r="H590" s="188"/>
      <c r="I590" s="64"/>
      <c r="J590" s="64"/>
      <c r="K590" s="189"/>
      <c r="L590" s="259"/>
      <c r="M590" s="259"/>
      <c r="N590" s="58"/>
      <c r="O590" s="30"/>
      <c r="P590" s="58"/>
      <c r="Q590" s="30"/>
      <c r="R590" s="134"/>
      <c r="S590" s="206"/>
      <c r="T590" s="290"/>
      <c r="U590" s="29" t="s">
        <v>36</v>
      </c>
      <c r="V590" s="187"/>
      <c r="W590" s="58"/>
      <c r="X590" s="188"/>
      <c r="Y590" s="188"/>
      <c r="Z590" s="188"/>
      <c r="AA590" s="64"/>
      <c r="AB590" s="64"/>
      <c r="AC590" s="189"/>
      <c r="AD590" s="259"/>
      <c r="AE590" s="259"/>
      <c r="AF590" s="58"/>
      <c r="AG590" s="30"/>
      <c r="AH590" s="58"/>
      <c r="AI590" s="30"/>
      <c r="AJ590" s="134"/>
      <c r="AK590" s="208"/>
      <c r="AL590" s="290"/>
      <c r="AM590" s="88" t="str">
        <f t="shared" si="49"/>
        <v/>
      </c>
      <c r="AN590" s="123" t="str">
        <f t="shared" si="50"/>
        <v/>
      </c>
      <c r="AO590" s="123" t="str">
        <f t="shared" si="51"/>
        <v/>
      </c>
      <c r="AP590" s="123" t="str">
        <f t="shared" si="52"/>
        <v/>
      </c>
      <c r="AQ590" s="89" t="str">
        <f t="shared" si="53"/>
        <v/>
      </c>
      <c r="AR590" s="39"/>
      <c r="AS590" s="234"/>
      <c r="AT590" s="39"/>
    </row>
    <row r="591" spans="2:46" ht="13.5" customHeight="1" x14ac:dyDescent="0.15">
      <c r="B591" s="290"/>
      <c r="C591" s="29" t="s">
        <v>38</v>
      </c>
      <c r="D591" s="187"/>
      <c r="E591" s="58"/>
      <c r="F591" s="188"/>
      <c r="G591" s="188"/>
      <c r="H591" s="188"/>
      <c r="I591" s="64"/>
      <c r="J591" s="64"/>
      <c r="K591" s="189"/>
      <c r="L591" s="259"/>
      <c r="M591" s="259"/>
      <c r="N591" s="58"/>
      <c r="O591" s="30"/>
      <c r="P591" s="58"/>
      <c r="Q591" s="30"/>
      <c r="R591" s="134"/>
      <c r="S591" s="206"/>
      <c r="T591" s="290"/>
      <c r="U591" s="29" t="s">
        <v>38</v>
      </c>
      <c r="V591" s="187"/>
      <c r="W591" s="58"/>
      <c r="X591" s="188"/>
      <c r="Y591" s="188"/>
      <c r="Z591" s="188"/>
      <c r="AA591" s="64"/>
      <c r="AB591" s="64"/>
      <c r="AC591" s="189"/>
      <c r="AD591" s="259"/>
      <c r="AE591" s="259"/>
      <c r="AF591" s="58"/>
      <c r="AG591" s="30"/>
      <c r="AH591" s="58"/>
      <c r="AI591" s="30"/>
      <c r="AJ591" s="134"/>
      <c r="AK591" s="208"/>
      <c r="AL591" s="290"/>
      <c r="AM591" s="88" t="str">
        <f t="shared" si="49"/>
        <v/>
      </c>
      <c r="AN591" s="123" t="str">
        <f t="shared" si="50"/>
        <v/>
      </c>
      <c r="AO591" s="123" t="str">
        <f t="shared" si="51"/>
        <v/>
      </c>
      <c r="AP591" s="123" t="str">
        <f t="shared" si="52"/>
        <v/>
      </c>
      <c r="AQ591" s="89" t="str">
        <f t="shared" si="53"/>
        <v/>
      </c>
      <c r="AR591" s="39"/>
      <c r="AS591" s="234"/>
      <c r="AT591" s="39"/>
    </row>
    <row r="592" spans="2:46" ht="13.5" customHeight="1" thickBot="1" x14ac:dyDescent="0.2">
      <c r="B592" s="291"/>
      <c r="C592" s="29"/>
      <c r="D592" s="187"/>
      <c r="E592" s="58"/>
      <c r="F592" s="190"/>
      <c r="G592" s="190"/>
      <c r="H592" s="190"/>
      <c r="I592" s="58"/>
      <c r="J592" s="58"/>
      <c r="K592" s="189"/>
      <c r="L592" s="259"/>
      <c r="M592" s="259"/>
      <c r="N592" s="58"/>
      <c r="O592" s="30"/>
      <c r="P592" s="58"/>
      <c r="Q592" s="30"/>
      <c r="R592" s="185"/>
      <c r="S592" s="206"/>
      <c r="T592" s="291"/>
      <c r="U592" s="29"/>
      <c r="V592" s="187"/>
      <c r="W592" s="58"/>
      <c r="X592" s="190"/>
      <c r="Y592" s="190"/>
      <c r="Z592" s="190"/>
      <c r="AA592" s="58"/>
      <c r="AB592" s="58"/>
      <c r="AC592" s="189"/>
      <c r="AD592" s="259"/>
      <c r="AE592" s="259"/>
      <c r="AF592" s="58"/>
      <c r="AG592" s="30"/>
      <c r="AH592" s="58"/>
      <c r="AI592" s="30"/>
      <c r="AJ592" s="185"/>
      <c r="AK592" s="208"/>
      <c r="AL592" s="291"/>
      <c r="AM592" s="124" t="str">
        <f t="shared" si="49"/>
        <v/>
      </c>
      <c r="AN592" s="125" t="str">
        <f t="shared" si="50"/>
        <v/>
      </c>
      <c r="AO592" s="125" t="str">
        <f t="shared" si="51"/>
        <v/>
      </c>
      <c r="AP592" s="125" t="str">
        <f t="shared" si="52"/>
        <v/>
      </c>
      <c r="AQ592" s="126" t="str">
        <f t="shared" si="53"/>
        <v/>
      </c>
      <c r="AR592" s="39"/>
      <c r="AS592" s="234"/>
      <c r="AT592" s="39"/>
    </row>
    <row r="593" spans="2:46" ht="13.5" customHeight="1" x14ac:dyDescent="0.15">
      <c r="B593" s="289" t="s">
        <v>184</v>
      </c>
      <c r="C593" s="27" t="s">
        <v>34</v>
      </c>
      <c r="D593" s="41"/>
      <c r="E593" s="57"/>
      <c r="F593" s="98"/>
      <c r="G593" s="98"/>
      <c r="H593" s="98"/>
      <c r="I593" s="62"/>
      <c r="J593" s="62"/>
      <c r="K593" s="63"/>
      <c r="L593" s="258"/>
      <c r="M593" s="258"/>
      <c r="N593" s="57"/>
      <c r="O593" s="28"/>
      <c r="P593" s="57"/>
      <c r="Q593" s="28"/>
      <c r="R593" s="133"/>
      <c r="S593" s="206"/>
      <c r="T593" s="289" t="s">
        <v>184</v>
      </c>
      <c r="U593" s="27" t="s">
        <v>34</v>
      </c>
      <c r="V593" s="41"/>
      <c r="W593" s="57"/>
      <c r="X593" s="98"/>
      <c r="Y593" s="98"/>
      <c r="Z593" s="98"/>
      <c r="AA593" s="62"/>
      <c r="AB593" s="62"/>
      <c r="AC593" s="63"/>
      <c r="AD593" s="258"/>
      <c r="AE593" s="258"/>
      <c r="AF593" s="57"/>
      <c r="AG593" s="28"/>
      <c r="AH593" s="57"/>
      <c r="AI593" s="28"/>
      <c r="AJ593" s="133"/>
      <c r="AK593" s="208"/>
      <c r="AL593" s="289" t="s">
        <v>184</v>
      </c>
      <c r="AM593" s="121" t="str">
        <f t="shared" si="49"/>
        <v/>
      </c>
      <c r="AN593" s="97" t="str">
        <f t="shared" si="50"/>
        <v/>
      </c>
      <c r="AO593" s="97" t="str">
        <f t="shared" si="51"/>
        <v/>
      </c>
      <c r="AP593" s="97" t="str">
        <f t="shared" si="52"/>
        <v/>
      </c>
      <c r="AQ593" s="122" t="str">
        <f t="shared" si="53"/>
        <v/>
      </c>
      <c r="AR593" s="39"/>
      <c r="AS593" s="234"/>
      <c r="AT593" s="39"/>
    </row>
    <row r="594" spans="2:46" ht="13.5" customHeight="1" x14ac:dyDescent="0.15">
      <c r="B594" s="290"/>
      <c r="C594" s="29" t="s">
        <v>35</v>
      </c>
      <c r="D594" s="187"/>
      <c r="E594" s="58"/>
      <c r="F594" s="188"/>
      <c r="G594" s="188"/>
      <c r="H594" s="188"/>
      <c r="I594" s="64"/>
      <c r="J594" s="64"/>
      <c r="K594" s="189"/>
      <c r="L594" s="259"/>
      <c r="M594" s="259"/>
      <c r="N594" s="58"/>
      <c r="O594" s="30"/>
      <c r="P594" s="58"/>
      <c r="Q594" s="30"/>
      <c r="R594" s="134"/>
      <c r="S594" s="206"/>
      <c r="T594" s="290"/>
      <c r="U594" s="29" t="s">
        <v>35</v>
      </c>
      <c r="V594" s="187"/>
      <c r="W594" s="58"/>
      <c r="X594" s="188"/>
      <c r="Y594" s="188"/>
      <c r="Z594" s="188"/>
      <c r="AA594" s="64"/>
      <c r="AB594" s="64"/>
      <c r="AC594" s="189"/>
      <c r="AD594" s="259"/>
      <c r="AE594" s="259"/>
      <c r="AF594" s="58"/>
      <c r="AG594" s="30"/>
      <c r="AH594" s="58"/>
      <c r="AI594" s="30"/>
      <c r="AJ594" s="134"/>
      <c r="AK594" s="208"/>
      <c r="AL594" s="290"/>
      <c r="AM594" s="88" t="str">
        <f t="shared" si="49"/>
        <v/>
      </c>
      <c r="AN594" s="123" t="str">
        <f t="shared" si="50"/>
        <v/>
      </c>
      <c r="AO594" s="123" t="str">
        <f t="shared" si="51"/>
        <v/>
      </c>
      <c r="AP594" s="123" t="str">
        <f t="shared" si="52"/>
        <v/>
      </c>
      <c r="AQ594" s="89" t="str">
        <f t="shared" si="53"/>
        <v/>
      </c>
      <c r="AR594" s="39"/>
      <c r="AS594" s="234"/>
      <c r="AT594" s="39"/>
    </row>
    <row r="595" spans="2:46" ht="13.5" customHeight="1" x14ac:dyDescent="0.15">
      <c r="B595" s="290"/>
      <c r="C595" s="29" t="s">
        <v>36</v>
      </c>
      <c r="D595" s="187"/>
      <c r="E595" s="58"/>
      <c r="F595" s="188"/>
      <c r="G595" s="188"/>
      <c r="H595" s="188"/>
      <c r="I595" s="64"/>
      <c r="J595" s="64"/>
      <c r="K595" s="189"/>
      <c r="L595" s="259"/>
      <c r="M595" s="259"/>
      <c r="N595" s="58"/>
      <c r="O595" s="30"/>
      <c r="P595" s="58"/>
      <c r="Q595" s="30"/>
      <c r="R595" s="134"/>
      <c r="S595" s="206"/>
      <c r="T595" s="290"/>
      <c r="U595" s="29" t="s">
        <v>36</v>
      </c>
      <c r="V595" s="187"/>
      <c r="W595" s="58"/>
      <c r="X595" s="188"/>
      <c r="Y595" s="188"/>
      <c r="Z595" s="188"/>
      <c r="AA595" s="64"/>
      <c r="AB595" s="64"/>
      <c r="AC595" s="189"/>
      <c r="AD595" s="259"/>
      <c r="AE595" s="259"/>
      <c r="AF595" s="58"/>
      <c r="AG595" s="30"/>
      <c r="AH595" s="58"/>
      <c r="AI595" s="30"/>
      <c r="AJ595" s="134"/>
      <c r="AK595" s="208"/>
      <c r="AL595" s="290"/>
      <c r="AM595" s="88" t="str">
        <f t="shared" si="49"/>
        <v/>
      </c>
      <c r="AN595" s="123" t="str">
        <f t="shared" si="50"/>
        <v/>
      </c>
      <c r="AO595" s="123" t="str">
        <f t="shared" si="51"/>
        <v/>
      </c>
      <c r="AP595" s="123" t="str">
        <f t="shared" si="52"/>
        <v/>
      </c>
      <c r="AQ595" s="89" t="str">
        <f t="shared" si="53"/>
        <v/>
      </c>
      <c r="AR595" s="39"/>
      <c r="AS595" s="234"/>
      <c r="AT595" s="39"/>
    </row>
    <row r="596" spans="2:46" ht="13.5" customHeight="1" x14ac:dyDescent="0.15">
      <c r="B596" s="290"/>
      <c r="C596" s="29" t="s">
        <v>38</v>
      </c>
      <c r="D596" s="187"/>
      <c r="E596" s="58"/>
      <c r="F596" s="188"/>
      <c r="G596" s="188"/>
      <c r="H596" s="188"/>
      <c r="I596" s="64"/>
      <c r="J596" s="64"/>
      <c r="K596" s="189"/>
      <c r="L596" s="259"/>
      <c r="M596" s="259"/>
      <c r="N596" s="58"/>
      <c r="O596" s="30"/>
      <c r="P596" s="58"/>
      <c r="Q596" s="30"/>
      <c r="R596" s="134"/>
      <c r="S596" s="206"/>
      <c r="T596" s="290"/>
      <c r="U596" s="29" t="s">
        <v>38</v>
      </c>
      <c r="V596" s="187"/>
      <c r="W596" s="58"/>
      <c r="X596" s="188"/>
      <c r="Y596" s="188"/>
      <c r="Z596" s="188"/>
      <c r="AA596" s="64"/>
      <c r="AB596" s="64"/>
      <c r="AC596" s="189"/>
      <c r="AD596" s="259"/>
      <c r="AE596" s="259"/>
      <c r="AF596" s="58"/>
      <c r="AG596" s="30"/>
      <c r="AH596" s="58"/>
      <c r="AI596" s="30"/>
      <c r="AJ596" s="134"/>
      <c r="AK596" s="208"/>
      <c r="AL596" s="290"/>
      <c r="AM596" s="88" t="str">
        <f t="shared" si="49"/>
        <v/>
      </c>
      <c r="AN596" s="123" t="str">
        <f t="shared" si="50"/>
        <v/>
      </c>
      <c r="AO596" s="123" t="str">
        <f t="shared" si="51"/>
        <v/>
      </c>
      <c r="AP596" s="123" t="str">
        <f t="shared" si="52"/>
        <v/>
      </c>
      <c r="AQ596" s="89" t="str">
        <f t="shared" si="53"/>
        <v/>
      </c>
      <c r="AR596" s="39"/>
      <c r="AS596" s="234"/>
      <c r="AT596" s="39"/>
    </row>
    <row r="597" spans="2:46" ht="13.5" customHeight="1" thickBot="1" x14ac:dyDescent="0.2">
      <c r="B597" s="291"/>
      <c r="C597" s="29"/>
      <c r="D597" s="187"/>
      <c r="E597" s="58"/>
      <c r="F597" s="190"/>
      <c r="G597" s="190"/>
      <c r="H597" s="190"/>
      <c r="I597" s="58"/>
      <c r="J597" s="58"/>
      <c r="K597" s="189"/>
      <c r="L597" s="259"/>
      <c r="M597" s="259"/>
      <c r="N597" s="58"/>
      <c r="O597" s="30"/>
      <c r="P597" s="58"/>
      <c r="Q597" s="30"/>
      <c r="R597" s="185"/>
      <c r="S597" s="206"/>
      <c r="T597" s="291"/>
      <c r="U597" s="29"/>
      <c r="V597" s="187"/>
      <c r="W597" s="58"/>
      <c r="X597" s="190"/>
      <c r="Y597" s="190"/>
      <c r="Z597" s="190"/>
      <c r="AA597" s="58"/>
      <c r="AB597" s="58"/>
      <c r="AC597" s="189"/>
      <c r="AD597" s="259"/>
      <c r="AE597" s="259"/>
      <c r="AF597" s="58"/>
      <c r="AG597" s="30"/>
      <c r="AH597" s="58"/>
      <c r="AI597" s="30"/>
      <c r="AJ597" s="185"/>
      <c r="AK597" s="208"/>
      <c r="AL597" s="291"/>
      <c r="AM597" s="124" t="str">
        <f t="shared" si="49"/>
        <v/>
      </c>
      <c r="AN597" s="125" t="str">
        <f t="shared" si="50"/>
        <v/>
      </c>
      <c r="AO597" s="125" t="str">
        <f t="shared" si="51"/>
        <v/>
      </c>
      <c r="AP597" s="125" t="str">
        <f t="shared" si="52"/>
        <v/>
      </c>
      <c r="AQ597" s="126" t="str">
        <f t="shared" si="53"/>
        <v/>
      </c>
      <c r="AR597" s="39"/>
      <c r="AS597" s="234"/>
      <c r="AT597" s="39"/>
    </row>
    <row r="598" spans="2:46" ht="13.5" customHeight="1" x14ac:dyDescent="0.15">
      <c r="B598" s="289" t="s">
        <v>185</v>
      </c>
      <c r="C598" s="27" t="s">
        <v>34</v>
      </c>
      <c r="D598" s="41"/>
      <c r="E598" s="57"/>
      <c r="F598" s="98"/>
      <c r="G598" s="98"/>
      <c r="H598" s="98"/>
      <c r="I598" s="62"/>
      <c r="J598" s="62"/>
      <c r="K598" s="63"/>
      <c r="L598" s="258"/>
      <c r="M598" s="258"/>
      <c r="N598" s="57"/>
      <c r="O598" s="28"/>
      <c r="P598" s="57"/>
      <c r="Q598" s="28"/>
      <c r="R598" s="133"/>
      <c r="S598" s="206"/>
      <c r="T598" s="289" t="s">
        <v>185</v>
      </c>
      <c r="U598" s="27" t="s">
        <v>34</v>
      </c>
      <c r="V598" s="41"/>
      <c r="W598" s="57"/>
      <c r="X598" s="98"/>
      <c r="Y598" s="98"/>
      <c r="Z598" s="98"/>
      <c r="AA598" s="62"/>
      <c r="AB598" s="62"/>
      <c r="AC598" s="63"/>
      <c r="AD598" s="258"/>
      <c r="AE598" s="258"/>
      <c r="AF598" s="57"/>
      <c r="AG598" s="28"/>
      <c r="AH598" s="57"/>
      <c r="AI598" s="28"/>
      <c r="AJ598" s="133"/>
      <c r="AK598" s="208"/>
      <c r="AL598" s="289" t="s">
        <v>185</v>
      </c>
      <c r="AM598" s="121" t="str">
        <f t="shared" si="49"/>
        <v/>
      </c>
      <c r="AN598" s="97" t="str">
        <f t="shared" si="50"/>
        <v/>
      </c>
      <c r="AO598" s="97" t="str">
        <f t="shared" si="51"/>
        <v/>
      </c>
      <c r="AP598" s="97" t="str">
        <f t="shared" si="52"/>
        <v/>
      </c>
      <c r="AQ598" s="122" t="str">
        <f t="shared" si="53"/>
        <v/>
      </c>
      <c r="AR598" s="39"/>
      <c r="AS598" s="234"/>
      <c r="AT598" s="39"/>
    </row>
    <row r="599" spans="2:46" ht="13.5" customHeight="1" x14ac:dyDescent="0.15">
      <c r="B599" s="290"/>
      <c r="C599" s="29" t="s">
        <v>35</v>
      </c>
      <c r="D599" s="187"/>
      <c r="E599" s="58"/>
      <c r="F599" s="188"/>
      <c r="G599" s="188"/>
      <c r="H599" s="188"/>
      <c r="I599" s="64"/>
      <c r="J599" s="64"/>
      <c r="K599" s="189"/>
      <c r="L599" s="259"/>
      <c r="M599" s="259"/>
      <c r="N599" s="58"/>
      <c r="O599" s="30"/>
      <c r="P599" s="58"/>
      <c r="Q599" s="30"/>
      <c r="R599" s="134"/>
      <c r="S599" s="206"/>
      <c r="T599" s="290"/>
      <c r="U599" s="29" t="s">
        <v>35</v>
      </c>
      <c r="V599" s="187"/>
      <c r="W599" s="58"/>
      <c r="X599" s="188"/>
      <c r="Y599" s="188"/>
      <c r="Z599" s="188"/>
      <c r="AA599" s="64"/>
      <c r="AB599" s="64"/>
      <c r="AC599" s="189"/>
      <c r="AD599" s="259"/>
      <c r="AE599" s="259"/>
      <c r="AF599" s="58"/>
      <c r="AG599" s="30"/>
      <c r="AH599" s="58"/>
      <c r="AI599" s="30"/>
      <c r="AJ599" s="134"/>
      <c r="AK599" s="208"/>
      <c r="AL599" s="290"/>
      <c r="AM599" s="88" t="str">
        <f t="shared" si="49"/>
        <v/>
      </c>
      <c r="AN599" s="123" t="str">
        <f t="shared" si="50"/>
        <v/>
      </c>
      <c r="AO599" s="123" t="str">
        <f t="shared" si="51"/>
        <v/>
      </c>
      <c r="AP599" s="123" t="str">
        <f t="shared" si="52"/>
        <v/>
      </c>
      <c r="AQ599" s="89" t="str">
        <f t="shared" si="53"/>
        <v/>
      </c>
      <c r="AR599" s="39"/>
      <c r="AS599" s="234"/>
      <c r="AT599" s="39"/>
    </row>
    <row r="600" spans="2:46" ht="13.5" customHeight="1" x14ac:dyDescent="0.15">
      <c r="B600" s="290"/>
      <c r="C600" s="29" t="s">
        <v>36</v>
      </c>
      <c r="D600" s="187"/>
      <c r="E600" s="58"/>
      <c r="F600" s="188"/>
      <c r="G600" s="188"/>
      <c r="H600" s="188"/>
      <c r="I600" s="64"/>
      <c r="J600" s="64"/>
      <c r="K600" s="189"/>
      <c r="L600" s="259"/>
      <c r="M600" s="259"/>
      <c r="N600" s="58"/>
      <c r="O600" s="30"/>
      <c r="P600" s="58"/>
      <c r="Q600" s="30"/>
      <c r="R600" s="134"/>
      <c r="S600" s="206"/>
      <c r="T600" s="290"/>
      <c r="U600" s="29" t="s">
        <v>36</v>
      </c>
      <c r="V600" s="187"/>
      <c r="W600" s="58"/>
      <c r="X600" s="188"/>
      <c r="Y600" s="188"/>
      <c r="Z600" s="188"/>
      <c r="AA600" s="64"/>
      <c r="AB600" s="64"/>
      <c r="AC600" s="189"/>
      <c r="AD600" s="259"/>
      <c r="AE600" s="259"/>
      <c r="AF600" s="58"/>
      <c r="AG600" s="30"/>
      <c r="AH600" s="58"/>
      <c r="AI600" s="30"/>
      <c r="AJ600" s="134"/>
      <c r="AK600" s="208"/>
      <c r="AL600" s="290"/>
      <c r="AM600" s="88" t="str">
        <f t="shared" si="49"/>
        <v/>
      </c>
      <c r="AN600" s="123" t="str">
        <f t="shared" si="50"/>
        <v/>
      </c>
      <c r="AO600" s="123" t="str">
        <f t="shared" si="51"/>
        <v/>
      </c>
      <c r="AP600" s="123" t="str">
        <f t="shared" si="52"/>
        <v/>
      </c>
      <c r="AQ600" s="89" t="str">
        <f t="shared" si="53"/>
        <v/>
      </c>
      <c r="AR600" s="39"/>
      <c r="AS600" s="234"/>
      <c r="AT600" s="39"/>
    </row>
    <row r="601" spans="2:46" ht="13.5" customHeight="1" x14ac:dyDescent="0.15">
      <c r="B601" s="290"/>
      <c r="C601" s="29" t="s">
        <v>38</v>
      </c>
      <c r="D601" s="187"/>
      <c r="E601" s="58"/>
      <c r="F601" s="188"/>
      <c r="G601" s="188"/>
      <c r="H601" s="188"/>
      <c r="I601" s="64"/>
      <c r="J601" s="64"/>
      <c r="K601" s="189"/>
      <c r="L601" s="259"/>
      <c r="M601" s="259"/>
      <c r="N601" s="58"/>
      <c r="O601" s="30"/>
      <c r="P601" s="58"/>
      <c r="Q601" s="30"/>
      <c r="R601" s="134"/>
      <c r="S601" s="206"/>
      <c r="T601" s="290"/>
      <c r="U601" s="29" t="s">
        <v>38</v>
      </c>
      <c r="V601" s="187"/>
      <c r="W601" s="58"/>
      <c r="X601" s="188"/>
      <c r="Y601" s="188"/>
      <c r="Z601" s="188"/>
      <c r="AA601" s="64"/>
      <c r="AB601" s="64"/>
      <c r="AC601" s="189"/>
      <c r="AD601" s="259"/>
      <c r="AE601" s="259"/>
      <c r="AF601" s="58"/>
      <c r="AG601" s="30"/>
      <c r="AH601" s="58"/>
      <c r="AI601" s="30"/>
      <c r="AJ601" s="134"/>
      <c r="AK601" s="208"/>
      <c r="AL601" s="290"/>
      <c r="AM601" s="88" t="str">
        <f t="shared" si="49"/>
        <v/>
      </c>
      <c r="AN601" s="123" t="str">
        <f t="shared" si="50"/>
        <v/>
      </c>
      <c r="AO601" s="123" t="str">
        <f t="shared" si="51"/>
        <v/>
      </c>
      <c r="AP601" s="123" t="str">
        <f t="shared" si="52"/>
        <v/>
      </c>
      <c r="AQ601" s="89" t="str">
        <f t="shared" si="53"/>
        <v/>
      </c>
      <c r="AR601" s="39"/>
      <c r="AS601" s="234"/>
      <c r="AT601" s="39"/>
    </row>
    <row r="602" spans="2:46" ht="13.5" customHeight="1" thickBot="1" x14ac:dyDescent="0.2">
      <c r="B602" s="291"/>
      <c r="C602" s="29"/>
      <c r="D602" s="187"/>
      <c r="E602" s="58"/>
      <c r="F602" s="190"/>
      <c r="G602" s="190"/>
      <c r="H602" s="190"/>
      <c r="I602" s="58"/>
      <c r="J602" s="58"/>
      <c r="K602" s="189"/>
      <c r="L602" s="259"/>
      <c r="M602" s="259"/>
      <c r="N602" s="58"/>
      <c r="O602" s="30"/>
      <c r="P602" s="58"/>
      <c r="Q602" s="30"/>
      <c r="R602" s="185"/>
      <c r="S602" s="206"/>
      <c r="T602" s="291"/>
      <c r="U602" s="29"/>
      <c r="V602" s="187"/>
      <c r="W602" s="58"/>
      <c r="X602" s="190"/>
      <c r="Y602" s="190"/>
      <c r="Z602" s="190"/>
      <c r="AA602" s="58"/>
      <c r="AB602" s="58"/>
      <c r="AC602" s="189"/>
      <c r="AD602" s="259"/>
      <c r="AE602" s="259"/>
      <c r="AF602" s="58"/>
      <c r="AG602" s="30"/>
      <c r="AH602" s="58"/>
      <c r="AI602" s="30"/>
      <c r="AJ602" s="185"/>
      <c r="AK602" s="208"/>
      <c r="AL602" s="291"/>
      <c r="AM602" s="124" t="str">
        <f t="shared" si="49"/>
        <v/>
      </c>
      <c r="AN602" s="125" t="str">
        <f t="shared" si="50"/>
        <v/>
      </c>
      <c r="AO602" s="125" t="str">
        <f t="shared" si="51"/>
        <v/>
      </c>
      <c r="AP602" s="125" t="str">
        <f t="shared" si="52"/>
        <v/>
      </c>
      <c r="AQ602" s="126" t="str">
        <f t="shared" si="53"/>
        <v/>
      </c>
      <c r="AR602" s="39"/>
      <c r="AS602" s="234"/>
      <c r="AT602" s="39"/>
    </row>
    <row r="603" spans="2:46" ht="13.5" customHeight="1" x14ac:dyDescent="0.15">
      <c r="B603" s="289" t="s">
        <v>186</v>
      </c>
      <c r="C603" s="27" t="s">
        <v>34</v>
      </c>
      <c r="D603" s="41"/>
      <c r="E603" s="57"/>
      <c r="F603" s="98"/>
      <c r="G603" s="98"/>
      <c r="H603" s="98"/>
      <c r="I603" s="62"/>
      <c r="J603" s="62"/>
      <c r="K603" s="63"/>
      <c r="L603" s="258"/>
      <c r="M603" s="258"/>
      <c r="N603" s="57"/>
      <c r="O603" s="28"/>
      <c r="P603" s="57"/>
      <c r="Q603" s="28"/>
      <c r="R603" s="133"/>
      <c r="S603" s="206"/>
      <c r="T603" s="289" t="s">
        <v>186</v>
      </c>
      <c r="U603" s="27" t="s">
        <v>34</v>
      </c>
      <c r="V603" s="41"/>
      <c r="W603" s="57"/>
      <c r="X603" s="98"/>
      <c r="Y603" s="98"/>
      <c r="Z603" s="98"/>
      <c r="AA603" s="62"/>
      <c r="AB603" s="62"/>
      <c r="AC603" s="63"/>
      <c r="AD603" s="258"/>
      <c r="AE603" s="258"/>
      <c r="AF603" s="57"/>
      <c r="AG603" s="28"/>
      <c r="AH603" s="57"/>
      <c r="AI603" s="28"/>
      <c r="AJ603" s="133"/>
      <c r="AK603" s="208"/>
      <c r="AL603" s="289" t="s">
        <v>186</v>
      </c>
      <c r="AM603" s="121" t="str">
        <f t="shared" si="49"/>
        <v/>
      </c>
      <c r="AN603" s="97" t="str">
        <f t="shared" si="50"/>
        <v/>
      </c>
      <c r="AO603" s="97" t="str">
        <f t="shared" si="51"/>
        <v/>
      </c>
      <c r="AP603" s="97" t="str">
        <f t="shared" si="52"/>
        <v/>
      </c>
      <c r="AQ603" s="122" t="str">
        <f t="shared" si="53"/>
        <v/>
      </c>
      <c r="AR603" s="39"/>
      <c r="AS603" s="234"/>
      <c r="AT603" s="39"/>
    </row>
    <row r="604" spans="2:46" ht="13.5" customHeight="1" x14ac:dyDescent="0.15">
      <c r="B604" s="290"/>
      <c r="C604" s="29" t="s">
        <v>35</v>
      </c>
      <c r="D604" s="187"/>
      <c r="E604" s="58"/>
      <c r="F604" s="188"/>
      <c r="G604" s="188"/>
      <c r="H604" s="188"/>
      <c r="I604" s="64"/>
      <c r="J604" s="64"/>
      <c r="K604" s="189"/>
      <c r="L604" s="259"/>
      <c r="M604" s="259"/>
      <c r="N604" s="58"/>
      <c r="O604" s="30"/>
      <c r="P604" s="58"/>
      <c r="Q604" s="30"/>
      <c r="R604" s="134"/>
      <c r="S604" s="206"/>
      <c r="T604" s="290"/>
      <c r="U604" s="29" t="s">
        <v>35</v>
      </c>
      <c r="V604" s="187"/>
      <c r="W604" s="58"/>
      <c r="X604" s="188"/>
      <c r="Y604" s="188"/>
      <c r="Z604" s="188"/>
      <c r="AA604" s="64"/>
      <c r="AB604" s="64"/>
      <c r="AC604" s="189"/>
      <c r="AD604" s="259"/>
      <c r="AE604" s="259"/>
      <c r="AF604" s="58"/>
      <c r="AG604" s="30"/>
      <c r="AH604" s="58"/>
      <c r="AI604" s="30"/>
      <c r="AJ604" s="134"/>
      <c r="AK604" s="208"/>
      <c r="AL604" s="290"/>
      <c r="AM604" s="88" t="str">
        <f t="shared" si="49"/>
        <v/>
      </c>
      <c r="AN604" s="123" t="str">
        <f t="shared" si="50"/>
        <v/>
      </c>
      <c r="AO604" s="123" t="str">
        <f t="shared" si="51"/>
        <v/>
      </c>
      <c r="AP604" s="123" t="str">
        <f t="shared" si="52"/>
        <v/>
      </c>
      <c r="AQ604" s="89" t="str">
        <f t="shared" si="53"/>
        <v/>
      </c>
      <c r="AR604" s="39"/>
      <c r="AS604" s="234"/>
      <c r="AT604" s="39"/>
    </row>
    <row r="605" spans="2:46" ht="13.5" customHeight="1" x14ac:dyDescent="0.15">
      <c r="B605" s="290"/>
      <c r="C605" s="29" t="s">
        <v>36</v>
      </c>
      <c r="D605" s="187"/>
      <c r="E605" s="58"/>
      <c r="F605" s="188"/>
      <c r="G605" s="188"/>
      <c r="H605" s="188"/>
      <c r="I605" s="64"/>
      <c r="J605" s="64"/>
      <c r="K605" s="189"/>
      <c r="L605" s="259"/>
      <c r="M605" s="259"/>
      <c r="N605" s="58"/>
      <c r="O605" s="30"/>
      <c r="P605" s="58"/>
      <c r="Q605" s="30"/>
      <c r="R605" s="134"/>
      <c r="S605" s="206"/>
      <c r="T605" s="290"/>
      <c r="U605" s="29" t="s">
        <v>36</v>
      </c>
      <c r="V605" s="187"/>
      <c r="W605" s="58"/>
      <c r="X605" s="188"/>
      <c r="Y605" s="188"/>
      <c r="Z605" s="188"/>
      <c r="AA605" s="64"/>
      <c r="AB605" s="64"/>
      <c r="AC605" s="189"/>
      <c r="AD605" s="259"/>
      <c r="AE605" s="259"/>
      <c r="AF605" s="58"/>
      <c r="AG605" s="30"/>
      <c r="AH605" s="58"/>
      <c r="AI605" s="30"/>
      <c r="AJ605" s="134"/>
      <c r="AK605" s="208"/>
      <c r="AL605" s="290"/>
      <c r="AM605" s="88" t="str">
        <f t="shared" si="49"/>
        <v/>
      </c>
      <c r="AN605" s="123" t="str">
        <f t="shared" si="50"/>
        <v/>
      </c>
      <c r="AO605" s="123" t="str">
        <f t="shared" si="51"/>
        <v/>
      </c>
      <c r="AP605" s="123" t="str">
        <f t="shared" si="52"/>
        <v/>
      </c>
      <c r="AQ605" s="89" t="str">
        <f t="shared" si="53"/>
        <v/>
      </c>
      <c r="AR605" s="39"/>
      <c r="AS605" s="234"/>
      <c r="AT605" s="39"/>
    </row>
    <row r="606" spans="2:46" ht="13.5" customHeight="1" x14ac:dyDescent="0.15">
      <c r="B606" s="290"/>
      <c r="C606" s="29" t="s">
        <v>38</v>
      </c>
      <c r="D606" s="187"/>
      <c r="E606" s="58"/>
      <c r="F606" s="188"/>
      <c r="G606" s="188"/>
      <c r="H606" s="188"/>
      <c r="I606" s="64"/>
      <c r="J606" s="64"/>
      <c r="K606" s="189"/>
      <c r="L606" s="259"/>
      <c r="M606" s="259"/>
      <c r="N606" s="58"/>
      <c r="O606" s="30"/>
      <c r="P606" s="58"/>
      <c r="Q606" s="30"/>
      <c r="R606" s="134"/>
      <c r="S606" s="206"/>
      <c r="T606" s="290"/>
      <c r="U606" s="29" t="s">
        <v>38</v>
      </c>
      <c r="V606" s="187"/>
      <c r="W606" s="58"/>
      <c r="X606" s="188"/>
      <c r="Y606" s="188"/>
      <c r="Z606" s="188"/>
      <c r="AA606" s="64"/>
      <c r="AB606" s="64"/>
      <c r="AC606" s="189"/>
      <c r="AD606" s="259"/>
      <c r="AE606" s="259"/>
      <c r="AF606" s="58"/>
      <c r="AG606" s="30"/>
      <c r="AH606" s="58"/>
      <c r="AI606" s="30"/>
      <c r="AJ606" s="134"/>
      <c r="AK606" s="208"/>
      <c r="AL606" s="290"/>
      <c r="AM606" s="88" t="str">
        <f t="shared" si="49"/>
        <v/>
      </c>
      <c r="AN606" s="123" t="str">
        <f t="shared" si="50"/>
        <v/>
      </c>
      <c r="AO606" s="123" t="str">
        <f t="shared" si="51"/>
        <v/>
      </c>
      <c r="AP606" s="123" t="str">
        <f t="shared" si="52"/>
        <v/>
      </c>
      <c r="AQ606" s="89" t="str">
        <f t="shared" si="53"/>
        <v/>
      </c>
      <c r="AR606" s="39"/>
      <c r="AS606" s="234"/>
      <c r="AT606" s="39"/>
    </row>
    <row r="607" spans="2:46" ht="13.5" customHeight="1" thickBot="1" x14ac:dyDescent="0.2">
      <c r="B607" s="291"/>
      <c r="C607" s="29"/>
      <c r="D607" s="187"/>
      <c r="E607" s="58"/>
      <c r="F607" s="190"/>
      <c r="G607" s="190"/>
      <c r="H607" s="190"/>
      <c r="I607" s="58"/>
      <c r="J607" s="58"/>
      <c r="K607" s="189"/>
      <c r="L607" s="259"/>
      <c r="M607" s="259"/>
      <c r="N607" s="58"/>
      <c r="O607" s="30"/>
      <c r="P607" s="58"/>
      <c r="Q607" s="30"/>
      <c r="R607" s="185"/>
      <c r="S607" s="206"/>
      <c r="T607" s="291"/>
      <c r="U607" s="29"/>
      <c r="V607" s="187"/>
      <c r="W607" s="58"/>
      <c r="X607" s="190"/>
      <c r="Y607" s="190"/>
      <c r="Z607" s="190"/>
      <c r="AA607" s="58"/>
      <c r="AB607" s="58"/>
      <c r="AC607" s="189"/>
      <c r="AD607" s="259"/>
      <c r="AE607" s="259"/>
      <c r="AF607" s="58"/>
      <c r="AG607" s="30"/>
      <c r="AH607" s="58"/>
      <c r="AI607" s="30"/>
      <c r="AJ607" s="185"/>
      <c r="AK607" s="208"/>
      <c r="AL607" s="291"/>
      <c r="AM607" s="124" t="str">
        <f t="shared" si="49"/>
        <v/>
      </c>
      <c r="AN607" s="125" t="str">
        <f t="shared" si="50"/>
        <v/>
      </c>
      <c r="AO607" s="125" t="str">
        <f t="shared" si="51"/>
        <v/>
      </c>
      <c r="AP607" s="125" t="str">
        <f t="shared" si="52"/>
        <v/>
      </c>
      <c r="AQ607" s="126" t="str">
        <f t="shared" si="53"/>
        <v/>
      </c>
      <c r="AR607" s="39"/>
      <c r="AS607" s="234"/>
      <c r="AT607" s="39"/>
    </row>
    <row r="608" spans="2:46" ht="13.5" customHeight="1" x14ac:dyDescent="0.15">
      <c r="B608" s="289" t="s">
        <v>187</v>
      </c>
      <c r="C608" s="27" t="s">
        <v>34</v>
      </c>
      <c r="D608" s="41"/>
      <c r="E608" s="57"/>
      <c r="F608" s="98"/>
      <c r="G608" s="98"/>
      <c r="H608" s="98"/>
      <c r="I608" s="62"/>
      <c r="J608" s="62"/>
      <c r="K608" s="63"/>
      <c r="L608" s="258"/>
      <c r="M608" s="258"/>
      <c r="N608" s="57"/>
      <c r="O608" s="28"/>
      <c r="P608" s="57"/>
      <c r="Q608" s="28"/>
      <c r="R608" s="133"/>
      <c r="S608" s="206"/>
      <c r="T608" s="289" t="s">
        <v>187</v>
      </c>
      <c r="U608" s="27" t="s">
        <v>34</v>
      </c>
      <c r="V608" s="41"/>
      <c r="W608" s="57"/>
      <c r="X608" s="98"/>
      <c r="Y608" s="98"/>
      <c r="Z608" s="98"/>
      <c r="AA608" s="62"/>
      <c r="AB608" s="62"/>
      <c r="AC608" s="63"/>
      <c r="AD608" s="258"/>
      <c r="AE608" s="258"/>
      <c r="AF608" s="57"/>
      <c r="AG608" s="28"/>
      <c r="AH608" s="57"/>
      <c r="AI608" s="28"/>
      <c r="AJ608" s="133"/>
      <c r="AK608" s="208"/>
      <c r="AL608" s="289" t="s">
        <v>187</v>
      </c>
      <c r="AM608" s="121" t="str">
        <f t="shared" si="49"/>
        <v/>
      </c>
      <c r="AN608" s="97" t="str">
        <f t="shared" si="50"/>
        <v/>
      </c>
      <c r="AO608" s="97" t="str">
        <f t="shared" si="51"/>
        <v/>
      </c>
      <c r="AP608" s="97" t="str">
        <f t="shared" si="52"/>
        <v/>
      </c>
      <c r="AQ608" s="122" t="str">
        <f t="shared" si="53"/>
        <v/>
      </c>
      <c r="AR608" s="39"/>
      <c r="AS608" s="234"/>
      <c r="AT608" s="39"/>
    </row>
    <row r="609" spans="2:46" ht="13.5" customHeight="1" x14ac:dyDescent="0.15">
      <c r="B609" s="290"/>
      <c r="C609" s="29" t="s">
        <v>35</v>
      </c>
      <c r="D609" s="187"/>
      <c r="E609" s="58"/>
      <c r="F609" s="188"/>
      <c r="G609" s="188"/>
      <c r="H609" s="188"/>
      <c r="I609" s="64"/>
      <c r="J609" s="64"/>
      <c r="K609" s="189"/>
      <c r="L609" s="259"/>
      <c r="M609" s="259"/>
      <c r="N609" s="58"/>
      <c r="O609" s="30"/>
      <c r="P609" s="58"/>
      <c r="Q609" s="30"/>
      <c r="R609" s="134"/>
      <c r="S609" s="206"/>
      <c r="T609" s="290"/>
      <c r="U609" s="29" t="s">
        <v>35</v>
      </c>
      <c r="V609" s="187"/>
      <c r="W609" s="58"/>
      <c r="X609" s="188"/>
      <c r="Y609" s="188"/>
      <c r="Z609" s="188"/>
      <c r="AA609" s="64"/>
      <c r="AB609" s="64"/>
      <c r="AC609" s="189"/>
      <c r="AD609" s="259"/>
      <c r="AE609" s="259"/>
      <c r="AF609" s="58"/>
      <c r="AG609" s="30"/>
      <c r="AH609" s="58"/>
      <c r="AI609" s="30"/>
      <c r="AJ609" s="134"/>
      <c r="AK609" s="208"/>
      <c r="AL609" s="290"/>
      <c r="AM609" s="88" t="str">
        <f t="shared" ref="AM609:AM637" si="54">IF(OR(X609="",F609=""),"",X609-F609)</f>
        <v/>
      </c>
      <c r="AN609" s="123" t="str">
        <f t="shared" ref="AN609:AN637" si="55">IF(OR(Y609="",G609=""),"",Y609-G609)</f>
        <v/>
      </c>
      <c r="AO609" s="123" t="str">
        <f t="shared" ref="AO609:AO637" si="56">IF(OR(Z609="",H609=""),"",Z609-H609)</f>
        <v/>
      </c>
      <c r="AP609" s="123" t="str">
        <f t="shared" ref="AP609:AP637" si="57">IF(OR(AA609="",I609=""),"",AA609-I609)</f>
        <v/>
      </c>
      <c r="AQ609" s="89" t="str">
        <f t="shared" ref="AQ609:AQ637" si="58">IF(OR(AB609="",J609=""),"",AB609-J609)</f>
        <v/>
      </c>
      <c r="AR609" s="39"/>
      <c r="AS609" s="234"/>
      <c r="AT609" s="39"/>
    </row>
    <row r="610" spans="2:46" ht="13.5" customHeight="1" x14ac:dyDescent="0.15">
      <c r="B610" s="290"/>
      <c r="C610" s="29" t="s">
        <v>36</v>
      </c>
      <c r="D610" s="187"/>
      <c r="E610" s="58"/>
      <c r="F610" s="188"/>
      <c r="G610" s="188"/>
      <c r="H610" s="188"/>
      <c r="I610" s="64"/>
      <c r="J610" s="64"/>
      <c r="K610" s="189"/>
      <c r="L610" s="259"/>
      <c r="M610" s="259"/>
      <c r="N610" s="58"/>
      <c r="O610" s="30"/>
      <c r="P610" s="58"/>
      <c r="Q610" s="30"/>
      <c r="R610" s="134"/>
      <c r="S610" s="206"/>
      <c r="T610" s="290"/>
      <c r="U610" s="29" t="s">
        <v>36</v>
      </c>
      <c r="V610" s="187"/>
      <c r="W610" s="58"/>
      <c r="X610" s="188"/>
      <c r="Y610" s="188"/>
      <c r="Z610" s="188"/>
      <c r="AA610" s="64"/>
      <c r="AB610" s="64"/>
      <c r="AC610" s="189"/>
      <c r="AD610" s="259"/>
      <c r="AE610" s="259"/>
      <c r="AF610" s="58"/>
      <c r="AG610" s="30"/>
      <c r="AH610" s="58"/>
      <c r="AI610" s="30"/>
      <c r="AJ610" s="134"/>
      <c r="AK610" s="208"/>
      <c r="AL610" s="290"/>
      <c r="AM610" s="88" t="str">
        <f t="shared" si="54"/>
        <v/>
      </c>
      <c r="AN610" s="123" t="str">
        <f t="shared" si="55"/>
        <v/>
      </c>
      <c r="AO610" s="123" t="str">
        <f t="shared" si="56"/>
        <v/>
      </c>
      <c r="AP610" s="123" t="str">
        <f t="shared" si="57"/>
        <v/>
      </c>
      <c r="AQ610" s="89" t="str">
        <f t="shared" si="58"/>
        <v/>
      </c>
      <c r="AR610" s="39"/>
      <c r="AS610" s="234"/>
      <c r="AT610" s="39"/>
    </row>
    <row r="611" spans="2:46" ht="13.5" customHeight="1" x14ac:dyDescent="0.15">
      <c r="B611" s="290"/>
      <c r="C611" s="29" t="s">
        <v>38</v>
      </c>
      <c r="D611" s="187"/>
      <c r="E611" s="58"/>
      <c r="F611" s="188"/>
      <c r="G611" s="188"/>
      <c r="H611" s="188"/>
      <c r="I611" s="64"/>
      <c r="J611" s="64"/>
      <c r="K611" s="189"/>
      <c r="L611" s="259"/>
      <c r="M611" s="259"/>
      <c r="N611" s="58"/>
      <c r="O611" s="30"/>
      <c r="P611" s="58"/>
      <c r="Q611" s="30"/>
      <c r="R611" s="134"/>
      <c r="S611" s="206"/>
      <c r="T611" s="290"/>
      <c r="U611" s="29" t="s">
        <v>38</v>
      </c>
      <c r="V611" s="187"/>
      <c r="W611" s="58"/>
      <c r="X611" s="188"/>
      <c r="Y611" s="188"/>
      <c r="Z611" s="188"/>
      <c r="AA611" s="64"/>
      <c r="AB611" s="64"/>
      <c r="AC611" s="189"/>
      <c r="AD611" s="259"/>
      <c r="AE611" s="259"/>
      <c r="AF611" s="58"/>
      <c r="AG611" s="30"/>
      <c r="AH611" s="58"/>
      <c r="AI611" s="30"/>
      <c r="AJ611" s="134"/>
      <c r="AK611" s="208"/>
      <c r="AL611" s="290"/>
      <c r="AM611" s="88" t="str">
        <f t="shared" si="54"/>
        <v/>
      </c>
      <c r="AN611" s="123" t="str">
        <f t="shared" si="55"/>
        <v/>
      </c>
      <c r="AO611" s="123" t="str">
        <f t="shared" si="56"/>
        <v/>
      </c>
      <c r="AP611" s="123" t="str">
        <f t="shared" si="57"/>
        <v/>
      </c>
      <c r="AQ611" s="89" t="str">
        <f t="shared" si="58"/>
        <v/>
      </c>
      <c r="AR611" s="39"/>
      <c r="AS611" s="234"/>
      <c r="AT611" s="39"/>
    </row>
    <row r="612" spans="2:46" ht="13.5" customHeight="1" thickBot="1" x14ac:dyDescent="0.2">
      <c r="B612" s="291"/>
      <c r="C612" s="29"/>
      <c r="D612" s="187"/>
      <c r="E612" s="58"/>
      <c r="F612" s="190"/>
      <c r="G612" s="190"/>
      <c r="H612" s="190"/>
      <c r="I612" s="58"/>
      <c r="J612" s="58"/>
      <c r="K612" s="189"/>
      <c r="L612" s="259"/>
      <c r="M612" s="259"/>
      <c r="N612" s="58"/>
      <c r="O612" s="30"/>
      <c r="P612" s="58"/>
      <c r="Q612" s="30"/>
      <c r="R612" s="185"/>
      <c r="S612" s="206"/>
      <c r="T612" s="291"/>
      <c r="U612" s="29"/>
      <c r="V612" s="187"/>
      <c r="W612" s="58"/>
      <c r="X612" s="190"/>
      <c r="Y612" s="190"/>
      <c r="Z612" s="190"/>
      <c r="AA612" s="58"/>
      <c r="AB612" s="58"/>
      <c r="AC612" s="189"/>
      <c r="AD612" s="259"/>
      <c r="AE612" s="259"/>
      <c r="AF612" s="58"/>
      <c r="AG612" s="30"/>
      <c r="AH612" s="58"/>
      <c r="AI612" s="30"/>
      <c r="AJ612" s="185"/>
      <c r="AK612" s="208"/>
      <c r="AL612" s="291"/>
      <c r="AM612" s="124" t="str">
        <f t="shared" si="54"/>
        <v/>
      </c>
      <c r="AN612" s="125" t="str">
        <f t="shared" si="55"/>
        <v/>
      </c>
      <c r="AO612" s="125" t="str">
        <f t="shared" si="56"/>
        <v/>
      </c>
      <c r="AP612" s="125" t="str">
        <f t="shared" si="57"/>
        <v/>
      </c>
      <c r="AQ612" s="126" t="str">
        <f t="shared" si="58"/>
        <v/>
      </c>
      <c r="AR612" s="39"/>
      <c r="AS612" s="234"/>
      <c r="AT612" s="39"/>
    </row>
    <row r="613" spans="2:46" ht="13.5" customHeight="1" x14ac:dyDescent="0.15">
      <c r="B613" s="289" t="s">
        <v>188</v>
      </c>
      <c r="C613" s="27" t="s">
        <v>34</v>
      </c>
      <c r="D613" s="41"/>
      <c r="E613" s="57"/>
      <c r="F613" s="98"/>
      <c r="G613" s="98"/>
      <c r="H613" s="98"/>
      <c r="I613" s="62"/>
      <c r="J613" s="62"/>
      <c r="K613" s="63"/>
      <c r="L613" s="258"/>
      <c r="M613" s="258"/>
      <c r="N613" s="57"/>
      <c r="O613" s="28"/>
      <c r="P613" s="57"/>
      <c r="Q613" s="28"/>
      <c r="R613" s="133"/>
      <c r="S613" s="206"/>
      <c r="T613" s="289" t="s">
        <v>188</v>
      </c>
      <c r="U613" s="27" t="s">
        <v>34</v>
      </c>
      <c r="V613" s="41"/>
      <c r="W613" s="57"/>
      <c r="X613" s="98"/>
      <c r="Y613" s="98"/>
      <c r="Z613" s="98"/>
      <c r="AA613" s="62"/>
      <c r="AB613" s="62"/>
      <c r="AC613" s="63"/>
      <c r="AD613" s="258"/>
      <c r="AE613" s="258"/>
      <c r="AF613" s="57"/>
      <c r="AG613" s="28"/>
      <c r="AH613" s="57"/>
      <c r="AI613" s="28"/>
      <c r="AJ613" s="133"/>
      <c r="AK613" s="208"/>
      <c r="AL613" s="289" t="s">
        <v>188</v>
      </c>
      <c r="AM613" s="121" t="str">
        <f t="shared" si="54"/>
        <v/>
      </c>
      <c r="AN613" s="97" t="str">
        <f t="shared" si="55"/>
        <v/>
      </c>
      <c r="AO613" s="97" t="str">
        <f t="shared" si="56"/>
        <v/>
      </c>
      <c r="AP613" s="97" t="str">
        <f t="shared" si="57"/>
        <v/>
      </c>
      <c r="AQ613" s="122" t="str">
        <f t="shared" si="58"/>
        <v/>
      </c>
      <c r="AR613" s="39"/>
      <c r="AS613" s="234"/>
      <c r="AT613" s="39"/>
    </row>
    <row r="614" spans="2:46" ht="13.5" customHeight="1" x14ac:dyDescent="0.15">
      <c r="B614" s="290"/>
      <c r="C614" s="29" t="s">
        <v>35</v>
      </c>
      <c r="D614" s="187"/>
      <c r="E614" s="58"/>
      <c r="F614" s="188"/>
      <c r="G614" s="188"/>
      <c r="H614" s="188"/>
      <c r="I614" s="64"/>
      <c r="J614" s="64"/>
      <c r="K614" s="189"/>
      <c r="L614" s="259"/>
      <c r="M614" s="259"/>
      <c r="N614" s="58"/>
      <c r="O614" s="30"/>
      <c r="P614" s="58"/>
      <c r="Q614" s="30"/>
      <c r="R614" s="134"/>
      <c r="S614" s="206"/>
      <c r="T614" s="290"/>
      <c r="U614" s="29" t="s">
        <v>35</v>
      </c>
      <c r="V614" s="187"/>
      <c r="W614" s="58"/>
      <c r="X614" s="188"/>
      <c r="Y614" s="188"/>
      <c r="Z614" s="188"/>
      <c r="AA614" s="64"/>
      <c r="AB614" s="64"/>
      <c r="AC614" s="189"/>
      <c r="AD614" s="259"/>
      <c r="AE614" s="259"/>
      <c r="AF614" s="58"/>
      <c r="AG614" s="30"/>
      <c r="AH614" s="58"/>
      <c r="AI614" s="30"/>
      <c r="AJ614" s="134"/>
      <c r="AK614" s="208"/>
      <c r="AL614" s="290"/>
      <c r="AM614" s="88" t="str">
        <f t="shared" si="54"/>
        <v/>
      </c>
      <c r="AN614" s="123" t="str">
        <f t="shared" si="55"/>
        <v/>
      </c>
      <c r="AO614" s="123" t="str">
        <f t="shared" si="56"/>
        <v/>
      </c>
      <c r="AP614" s="123" t="str">
        <f t="shared" si="57"/>
        <v/>
      </c>
      <c r="AQ614" s="89" t="str">
        <f t="shared" si="58"/>
        <v/>
      </c>
      <c r="AR614" s="39"/>
      <c r="AS614" s="234"/>
      <c r="AT614" s="39"/>
    </row>
    <row r="615" spans="2:46" ht="13.5" customHeight="1" x14ac:dyDescent="0.15">
      <c r="B615" s="290"/>
      <c r="C615" s="29" t="s">
        <v>36</v>
      </c>
      <c r="D615" s="187"/>
      <c r="E615" s="58"/>
      <c r="F615" s="188"/>
      <c r="G615" s="188"/>
      <c r="H615" s="188"/>
      <c r="I615" s="64"/>
      <c r="J615" s="64"/>
      <c r="K615" s="189"/>
      <c r="L615" s="259"/>
      <c r="M615" s="259"/>
      <c r="N615" s="58"/>
      <c r="O615" s="30"/>
      <c r="P615" s="58"/>
      <c r="Q615" s="30"/>
      <c r="R615" s="134"/>
      <c r="S615" s="206"/>
      <c r="T615" s="290"/>
      <c r="U615" s="29" t="s">
        <v>36</v>
      </c>
      <c r="V615" s="187"/>
      <c r="W615" s="58"/>
      <c r="X615" s="188"/>
      <c r="Y615" s="188"/>
      <c r="Z615" s="188"/>
      <c r="AA615" s="64"/>
      <c r="AB615" s="64"/>
      <c r="AC615" s="189"/>
      <c r="AD615" s="259"/>
      <c r="AE615" s="259"/>
      <c r="AF615" s="58"/>
      <c r="AG615" s="30"/>
      <c r="AH615" s="58"/>
      <c r="AI615" s="30"/>
      <c r="AJ615" s="134"/>
      <c r="AK615" s="208"/>
      <c r="AL615" s="290"/>
      <c r="AM615" s="88" t="str">
        <f t="shared" si="54"/>
        <v/>
      </c>
      <c r="AN615" s="123" t="str">
        <f t="shared" si="55"/>
        <v/>
      </c>
      <c r="AO615" s="123" t="str">
        <f t="shared" si="56"/>
        <v/>
      </c>
      <c r="AP615" s="123" t="str">
        <f t="shared" si="57"/>
        <v/>
      </c>
      <c r="AQ615" s="89" t="str">
        <f t="shared" si="58"/>
        <v/>
      </c>
      <c r="AR615" s="39"/>
      <c r="AS615" s="234"/>
      <c r="AT615" s="39"/>
    </row>
    <row r="616" spans="2:46" ht="13.5" customHeight="1" x14ac:dyDescent="0.15">
      <c r="B616" s="290"/>
      <c r="C616" s="29" t="s">
        <v>38</v>
      </c>
      <c r="D616" s="187"/>
      <c r="E616" s="58"/>
      <c r="F616" s="188"/>
      <c r="G616" s="188"/>
      <c r="H616" s="188"/>
      <c r="I616" s="64"/>
      <c r="J616" s="64"/>
      <c r="K616" s="189"/>
      <c r="L616" s="259"/>
      <c r="M616" s="259"/>
      <c r="N616" s="58"/>
      <c r="O616" s="30"/>
      <c r="P616" s="58"/>
      <c r="Q616" s="30"/>
      <c r="R616" s="134"/>
      <c r="S616" s="206"/>
      <c r="T616" s="290"/>
      <c r="U616" s="29" t="s">
        <v>38</v>
      </c>
      <c r="V616" s="187"/>
      <c r="W616" s="58"/>
      <c r="X616" s="188"/>
      <c r="Y616" s="188"/>
      <c r="Z616" s="188"/>
      <c r="AA616" s="64"/>
      <c r="AB616" s="64"/>
      <c r="AC616" s="189"/>
      <c r="AD616" s="259"/>
      <c r="AE616" s="259"/>
      <c r="AF616" s="58"/>
      <c r="AG616" s="30"/>
      <c r="AH616" s="58"/>
      <c r="AI616" s="30"/>
      <c r="AJ616" s="134"/>
      <c r="AK616" s="208"/>
      <c r="AL616" s="290"/>
      <c r="AM616" s="88" t="str">
        <f t="shared" si="54"/>
        <v/>
      </c>
      <c r="AN616" s="123" t="str">
        <f t="shared" si="55"/>
        <v/>
      </c>
      <c r="AO616" s="123" t="str">
        <f t="shared" si="56"/>
        <v/>
      </c>
      <c r="AP616" s="123" t="str">
        <f t="shared" si="57"/>
        <v/>
      </c>
      <c r="AQ616" s="89" t="str">
        <f t="shared" si="58"/>
        <v/>
      </c>
      <c r="AR616" s="39"/>
      <c r="AS616" s="234"/>
      <c r="AT616" s="39"/>
    </row>
    <row r="617" spans="2:46" ht="13.5" customHeight="1" thickBot="1" x14ac:dyDescent="0.2">
      <c r="B617" s="291"/>
      <c r="C617" s="29"/>
      <c r="D617" s="187"/>
      <c r="E617" s="58"/>
      <c r="F617" s="190"/>
      <c r="G617" s="190"/>
      <c r="H617" s="190"/>
      <c r="I617" s="58"/>
      <c r="J617" s="58"/>
      <c r="K617" s="189"/>
      <c r="L617" s="259"/>
      <c r="M617" s="259"/>
      <c r="N617" s="58"/>
      <c r="O617" s="30"/>
      <c r="P617" s="58"/>
      <c r="Q617" s="30"/>
      <c r="R617" s="185"/>
      <c r="S617" s="206"/>
      <c r="T617" s="291"/>
      <c r="U617" s="29"/>
      <c r="V617" s="187"/>
      <c r="W617" s="58"/>
      <c r="X617" s="190"/>
      <c r="Y617" s="190"/>
      <c r="Z617" s="190"/>
      <c r="AA617" s="58"/>
      <c r="AB617" s="58"/>
      <c r="AC617" s="189"/>
      <c r="AD617" s="259"/>
      <c r="AE617" s="259"/>
      <c r="AF617" s="58"/>
      <c r="AG617" s="30"/>
      <c r="AH617" s="58"/>
      <c r="AI617" s="30"/>
      <c r="AJ617" s="185"/>
      <c r="AK617" s="208"/>
      <c r="AL617" s="291"/>
      <c r="AM617" s="124" t="str">
        <f t="shared" si="54"/>
        <v/>
      </c>
      <c r="AN617" s="125" t="str">
        <f t="shared" si="55"/>
        <v/>
      </c>
      <c r="AO617" s="125" t="str">
        <f t="shared" si="56"/>
        <v/>
      </c>
      <c r="AP617" s="125" t="str">
        <f t="shared" si="57"/>
        <v/>
      </c>
      <c r="AQ617" s="126" t="str">
        <f t="shared" si="58"/>
        <v/>
      </c>
      <c r="AR617" s="39"/>
      <c r="AS617" s="234"/>
      <c r="AT617" s="39"/>
    </row>
    <row r="618" spans="2:46" ht="13.5" customHeight="1" x14ac:dyDescent="0.15">
      <c r="B618" s="289" t="s">
        <v>189</v>
      </c>
      <c r="C618" s="27" t="s">
        <v>34</v>
      </c>
      <c r="D618" s="41"/>
      <c r="E618" s="57"/>
      <c r="F618" s="98"/>
      <c r="G618" s="98"/>
      <c r="H618" s="98"/>
      <c r="I618" s="62"/>
      <c r="J618" s="62"/>
      <c r="K618" s="63"/>
      <c r="L618" s="258"/>
      <c r="M618" s="258"/>
      <c r="N618" s="57"/>
      <c r="O618" s="28"/>
      <c r="P618" s="57"/>
      <c r="Q618" s="28"/>
      <c r="R618" s="133"/>
      <c r="S618" s="206"/>
      <c r="T618" s="289" t="s">
        <v>189</v>
      </c>
      <c r="U618" s="27" t="s">
        <v>34</v>
      </c>
      <c r="V618" s="41"/>
      <c r="W618" s="57"/>
      <c r="X618" s="98"/>
      <c r="Y618" s="98"/>
      <c r="Z618" s="98"/>
      <c r="AA618" s="62"/>
      <c r="AB618" s="62"/>
      <c r="AC618" s="63"/>
      <c r="AD618" s="258"/>
      <c r="AE618" s="258"/>
      <c r="AF618" s="57"/>
      <c r="AG618" s="28"/>
      <c r="AH618" s="57"/>
      <c r="AI618" s="28"/>
      <c r="AJ618" s="133"/>
      <c r="AK618" s="208"/>
      <c r="AL618" s="289" t="s">
        <v>189</v>
      </c>
      <c r="AM618" s="121" t="str">
        <f t="shared" si="54"/>
        <v/>
      </c>
      <c r="AN618" s="97" t="str">
        <f t="shared" si="55"/>
        <v/>
      </c>
      <c r="AO618" s="97" t="str">
        <f t="shared" si="56"/>
        <v/>
      </c>
      <c r="AP618" s="97" t="str">
        <f t="shared" si="57"/>
        <v/>
      </c>
      <c r="AQ618" s="122" t="str">
        <f t="shared" si="58"/>
        <v/>
      </c>
      <c r="AR618" s="39"/>
      <c r="AS618" s="234"/>
      <c r="AT618" s="39"/>
    </row>
    <row r="619" spans="2:46" ht="13.5" customHeight="1" x14ac:dyDescent="0.15">
      <c r="B619" s="290"/>
      <c r="C619" s="29" t="s">
        <v>35</v>
      </c>
      <c r="D619" s="187"/>
      <c r="E619" s="58"/>
      <c r="F619" s="188"/>
      <c r="G619" s="188"/>
      <c r="H619" s="188"/>
      <c r="I619" s="64"/>
      <c r="J619" s="64"/>
      <c r="K619" s="189"/>
      <c r="L619" s="259"/>
      <c r="M619" s="259"/>
      <c r="N619" s="58"/>
      <c r="O619" s="30"/>
      <c r="P619" s="58"/>
      <c r="Q619" s="30"/>
      <c r="R619" s="134"/>
      <c r="S619" s="206"/>
      <c r="T619" s="290"/>
      <c r="U619" s="29" t="s">
        <v>35</v>
      </c>
      <c r="V619" s="187"/>
      <c r="W619" s="58"/>
      <c r="X619" s="188"/>
      <c r="Y619" s="188"/>
      <c r="Z619" s="188"/>
      <c r="AA619" s="64"/>
      <c r="AB619" s="64"/>
      <c r="AC619" s="189"/>
      <c r="AD619" s="259"/>
      <c r="AE619" s="259"/>
      <c r="AF619" s="58"/>
      <c r="AG619" s="30"/>
      <c r="AH619" s="58"/>
      <c r="AI619" s="30"/>
      <c r="AJ619" s="134"/>
      <c r="AK619" s="208"/>
      <c r="AL619" s="290"/>
      <c r="AM619" s="88" t="str">
        <f t="shared" si="54"/>
        <v/>
      </c>
      <c r="AN619" s="123" t="str">
        <f t="shared" si="55"/>
        <v/>
      </c>
      <c r="AO619" s="123" t="str">
        <f t="shared" si="56"/>
        <v/>
      </c>
      <c r="AP619" s="123" t="str">
        <f t="shared" si="57"/>
        <v/>
      </c>
      <c r="AQ619" s="89" t="str">
        <f t="shared" si="58"/>
        <v/>
      </c>
      <c r="AR619" s="39"/>
      <c r="AS619" s="234"/>
      <c r="AT619" s="39"/>
    </row>
    <row r="620" spans="2:46" ht="13.5" customHeight="1" x14ac:dyDescent="0.15">
      <c r="B620" s="290"/>
      <c r="C620" s="29" t="s">
        <v>36</v>
      </c>
      <c r="D620" s="187"/>
      <c r="E620" s="58"/>
      <c r="F620" s="188"/>
      <c r="G620" s="188"/>
      <c r="H620" s="188"/>
      <c r="I620" s="64"/>
      <c r="J620" s="64"/>
      <c r="K620" s="189"/>
      <c r="L620" s="259"/>
      <c r="M620" s="259"/>
      <c r="N620" s="58"/>
      <c r="O620" s="30"/>
      <c r="P620" s="58"/>
      <c r="Q620" s="30"/>
      <c r="R620" s="134"/>
      <c r="S620" s="206"/>
      <c r="T620" s="290"/>
      <c r="U620" s="29" t="s">
        <v>36</v>
      </c>
      <c r="V620" s="187"/>
      <c r="W620" s="58"/>
      <c r="X620" s="188"/>
      <c r="Y620" s="188"/>
      <c r="Z620" s="188"/>
      <c r="AA620" s="64"/>
      <c r="AB620" s="64"/>
      <c r="AC620" s="189"/>
      <c r="AD620" s="259"/>
      <c r="AE620" s="259"/>
      <c r="AF620" s="58"/>
      <c r="AG620" s="30"/>
      <c r="AH620" s="58"/>
      <c r="AI620" s="30"/>
      <c r="AJ620" s="134"/>
      <c r="AK620" s="208"/>
      <c r="AL620" s="290"/>
      <c r="AM620" s="88" t="str">
        <f t="shared" si="54"/>
        <v/>
      </c>
      <c r="AN620" s="123" t="str">
        <f t="shared" si="55"/>
        <v/>
      </c>
      <c r="AO620" s="123" t="str">
        <f t="shared" si="56"/>
        <v/>
      </c>
      <c r="AP620" s="123" t="str">
        <f t="shared" si="57"/>
        <v/>
      </c>
      <c r="AQ620" s="89" t="str">
        <f t="shared" si="58"/>
        <v/>
      </c>
      <c r="AR620" s="39"/>
      <c r="AS620" s="234"/>
      <c r="AT620" s="39"/>
    </row>
    <row r="621" spans="2:46" ht="13.5" customHeight="1" x14ac:dyDescent="0.15">
      <c r="B621" s="290"/>
      <c r="C621" s="29" t="s">
        <v>38</v>
      </c>
      <c r="D621" s="187"/>
      <c r="E621" s="58"/>
      <c r="F621" s="188"/>
      <c r="G621" s="188"/>
      <c r="H621" s="188"/>
      <c r="I621" s="64"/>
      <c r="J621" s="64"/>
      <c r="K621" s="189"/>
      <c r="L621" s="259"/>
      <c r="M621" s="259"/>
      <c r="N621" s="58"/>
      <c r="O621" s="30"/>
      <c r="P621" s="58"/>
      <c r="Q621" s="30"/>
      <c r="R621" s="134"/>
      <c r="S621" s="206"/>
      <c r="T621" s="290"/>
      <c r="U621" s="29" t="s">
        <v>38</v>
      </c>
      <c r="V621" s="187"/>
      <c r="W621" s="58"/>
      <c r="X621" s="188"/>
      <c r="Y621" s="188"/>
      <c r="Z621" s="188"/>
      <c r="AA621" s="64"/>
      <c r="AB621" s="64"/>
      <c r="AC621" s="189"/>
      <c r="AD621" s="259"/>
      <c r="AE621" s="259"/>
      <c r="AF621" s="58"/>
      <c r="AG621" s="30"/>
      <c r="AH621" s="58"/>
      <c r="AI621" s="30"/>
      <c r="AJ621" s="134"/>
      <c r="AK621" s="208"/>
      <c r="AL621" s="290"/>
      <c r="AM621" s="88" t="str">
        <f t="shared" si="54"/>
        <v/>
      </c>
      <c r="AN621" s="123" t="str">
        <f t="shared" si="55"/>
        <v/>
      </c>
      <c r="AO621" s="123" t="str">
        <f t="shared" si="56"/>
        <v/>
      </c>
      <c r="AP621" s="123" t="str">
        <f t="shared" si="57"/>
        <v/>
      </c>
      <c r="AQ621" s="89" t="str">
        <f t="shared" si="58"/>
        <v/>
      </c>
      <c r="AR621" s="39"/>
      <c r="AS621" s="234"/>
      <c r="AT621" s="39"/>
    </row>
    <row r="622" spans="2:46" ht="13.5" customHeight="1" thickBot="1" x14ac:dyDescent="0.2">
      <c r="B622" s="291"/>
      <c r="C622" s="29"/>
      <c r="D622" s="187"/>
      <c r="E622" s="58"/>
      <c r="F622" s="190"/>
      <c r="G622" s="190"/>
      <c r="H622" s="190"/>
      <c r="I622" s="58"/>
      <c r="J622" s="58"/>
      <c r="K622" s="189"/>
      <c r="L622" s="259"/>
      <c r="M622" s="259"/>
      <c r="N622" s="58"/>
      <c r="O622" s="30"/>
      <c r="P622" s="58"/>
      <c r="Q622" s="30"/>
      <c r="R622" s="185"/>
      <c r="S622" s="206"/>
      <c r="T622" s="291"/>
      <c r="U622" s="29"/>
      <c r="V622" s="187"/>
      <c r="W622" s="58"/>
      <c r="X622" s="190"/>
      <c r="Y622" s="190"/>
      <c r="Z622" s="190"/>
      <c r="AA622" s="58"/>
      <c r="AB622" s="58"/>
      <c r="AC622" s="189"/>
      <c r="AD622" s="259"/>
      <c r="AE622" s="259"/>
      <c r="AF622" s="58"/>
      <c r="AG622" s="30"/>
      <c r="AH622" s="58"/>
      <c r="AI622" s="30"/>
      <c r="AJ622" s="185"/>
      <c r="AK622" s="208"/>
      <c r="AL622" s="291"/>
      <c r="AM622" s="124" t="str">
        <f t="shared" si="54"/>
        <v/>
      </c>
      <c r="AN622" s="125" t="str">
        <f t="shared" si="55"/>
        <v/>
      </c>
      <c r="AO622" s="125" t="str">
        <f t="shared" si="56"/>
        <v/>
      </c>
      <c r="AP622" s="125" t="str">
        <f t="shared" si="57"/>
        <v/>
      </c>
      <c r="AQ622" s="126" t="str">
        <f t="shared" si="58"/>
        <v/>
      </c>
      <c r="AR622" s="39"/>
      <c r="AS622" s="234"/>
      <c r="AT622" s="39"/>
    </row>
    <row r="623" spans="2:46" ht="13.5" customHeight="1" x14ac:dyDescent="0.15">
      <c r="B623" s="289" t="s">
        <v>190</v>
      </c>
      <c r="C623" s="27" t="s">
        <v>34</v>
      </c>
      <c r="D623" s="41"/>
      <c r="E623" s="57"/>
      <c r="F623" s="98"/>
      <c r="G623" s="98"/>
      <c r="H623" s="98"/>
      <c r="I623" s="62"/>
      <c r="J623" s="62"/>
      <c r="K623" s="63"/>
      <c r="L623" s="258"/>
      <c r="M623" s="258"/>
      <c r="N623" s="57"/>
      <c r="O623" s="28"/>
      <c r="P623" s="57"/>
      <c r="Q623" s="28"/>
      <c r="R623" s="133"/>
      <c r="S623" s="206"/>
      <c r="T623" s="289" t="s">
        <v>190</v>
      </c>
      <c r="U623" s="27" t="s">
        <v>34</v>
      </c>
      <c r="V623" s="41"/>
      <c r="W623" s="57"/>
      <c r="X623" s="98"/>
      <c r="Y623" s="98"/>
      <c r="Z623" s="98"/>
      <c r="AA623" s="62"/>
      <c r="AB623" s="62"/>
      <c r="AC623" s="63"/>
      <c r="AD623" s="258"/>
      <c r="AE623" s="258"/>
      <c r="AF623" s="57"/>
      <c r="AG623" s="28"/>
      <c r="AH623" s="57"/>
      <c r="AI623" s="28"/>
      <c r="AJ623" s="133"/>
      <c r="AK623" s="208"/>
      <c r="AL623" s="289" t="s">
        <v>190</v>
      </c>
      <c r="AM623" s="121" t="str">
        <f t="shared" si="54"/>
        <v/>
      </c>
      <c r="AN623" s="97" t="str">
        <f t="shared" si="55"/>
        <v/>
      </c>
      <c r="AO623" s="97" t="str">
        <f t="shared" si="56"/>
        <v/>
      </c>
      <c r="AP623" s="97" t="str">
        <f t="shared" si="57"/>
        <v/>
      </c>
      <c r="AQ623" s="122" t="str">
        <f t="shared" si="58"/>
        <v/>
      </c>
      <c r="AR623" s="39"/>
      <c r="AS623" s="234"/>
      <c r="AT623" s="39"/>
    </row>
    <row r="624" spans="2:46" ht="13.5" customHeight="1" x14ac:dyDescent="0.15">
      <c r="B624" s="290"/>
      <c r="C624" s="29" t="s">
        <v>35</v>
      </c>
      <c r="D624" s="187"/>
      <c r="E624" s="58"/>
      <c r="F624" s="188"/>
      <c r="G624" s="188"/>
      <c r="H624" s="188"/>
      <c r="I624" s="64"/>
      <c r="J624" s="64"/>
      <c r="K624" s="189"/>
      <c r="L624" s="259"/>
      <c r="M624" s="259"/>
      <c r="N624" s="58"/>
      <c r="O624" s="30"/>
      <c r="P624" s="58"/>
      <c r="Q624" s="30"/>
      <c r="R624" s="134"/>
      <c r="S624" s="206"/>
      <c r="T624" s="290"/>
      <c r="U624" s="29" t="s">
        <v>35</v>
      </c>
      <c r="V624" s="187"/>
      <c r="W624" s="58"/>
      <c r="X624" s="188"/>
      <c r="Y624" s="188"/>
      <c r="Z624" s="188"/>
      <c r="AA624" s="64"/>
      <c r="AB624" s="64"/>
      <c r="AC624" s="189"/>
      <c r="AD624" s="259"/>
      <c r="AE624" s="259"/>
      <c r="AF624" s="58"/>
      <c r="AG624" s="30"/>
      <c r="AH624" s="58"/>
      <c r="AI624" s="30"/>
      <c r="AJ624" s="134"/>
      <c r="AK624" s="208"/>
      <c r="AL624" s="290"/>
      <c r="AM624" s="88" t="str">
        <f t="shared" si="54"/>
        <v/>
      </c>
      <c r="AN624" s="123" t="str">
        <f t="shared" si="55"/>
        <v/>
      </c>
      <c r="AO624" s="123" t="str">
        <f t="shared" si="56"/>
        <v/>
      </c>
      <c r="AP624" s="123" t="str">
        <f t="shared" si="57"/>
        <v/>
      </c>
      <c r="AQ624" s="89" t="str">
        <f t="shared" si="58"/>
        <v/>
      </c>
      <c r="AR624" s="39"/>
      <c r="AS624" s="234"/>
      <c r="AT624" s="39"/>
    </row>
    <row r="625" spans="2:46" ht="13.5" customHeight="1" x14ac:dyDescent="0.15">
      <c r="B625" s="290"/>
      <c r="C625" s="29" t="s">
        <v>36</v>
      </c>
      <c r="D625" s="187"/>
      <c r="E625" s="58"/>
      <c r="F625" s="188"/>
      <c r="G625" s="188"/>
      <c r="H625" s="188"/>
      <c r="I625" s="64"/>
      <c r="J625" s="64"/>
      <c r="K625" s="189"/>
      <c r="L625" s="259"/>
      <c r="M625" s="259"/>
      <c r="N625" s="58"/>
      <c r="O625" s="30"/>
      <c r="P625" s="58"/>
      <c r="Q625" s="30"/>
      <c r="R625" s="134"/>
      <c r="S625" s="206"/>
      <c r="T625" s="290"/>
      <c r="U625" s="29" t="s">
        <v>36</v>
      </c>
      <c r="V625" s="187"/>
      <c r="W625" s="58"/>
      <c r="X625" s="188"/>
      <c r="Y625" s="188"/>
      <c r="Z625" s="188"/>
      <c r="AA625" s="64"/>
      <c r="AB625" s="64"/>
      <c r="AC625" s="189"/>
      <c r="AD625" s="259"/>
      <c r="AE625" s="259"/>
      <c r="AF625" s="58"/>
      <c r="AG625" s="30"/>
      <c r="AH625" s="58"/>
      <c r="AI625" s="30"/>
      <c r="AJ625" s="134"/>
      <c r="AK625" s="208"/>
      <c r="AL625" s="290"/>
      <c r="AM625" s="88" t="str">
        <f t="shared" si="54"/>
        <v/>
      </c>
      <c r="AN625" s="123" t="str">
        <f t="shared" si="55"/>
        <v/>
      </c>
      <c r="AO625" s="123" t="str">
        <f t="shared" si="56"/>
        <v/>
      </c>
      <c r="AP625" s="123" t="str">
        <f t="shared" si="57"/>
        <v/>
      </c>
      <c r="AQ625" s="89" t="str">
        <f t="shared" si="58"/>
        <v/>
      </c>
      <c r="AR625" s="39"/>
      <c r="AS625" s="234"/>
      <c r="AT625" s="39"/>
    </row>
    <row r="626" spans="2:46" ht="13.5" customHeight="1" x14ac:dyDescent="0.15">
      <c r="B626" s="290"/>
      <c r="C626" s="29" t="s">
        <v>38</v>
      </c>
      <c r="D626" s="187"/>
      <c r="E626" s="58"/>
      <c r="F626" s="188"/>
      <c r="G626" s="188"/>
      <c r="H626" s="188"/>
      <c r="I626" s="64"/>
      <c r="J626" s="64"/>
      <c r="K626" s="189"/>
      <c r="L626" s="259"/>
      <c r="M626" s="259"/>
      <c r="N626" s="58"/>
      <c r="O626" s="30"/>
      <c r="P626" s="58"/>
      <c r="Q626" s="30"/>
      <c r="R626" s="134"/>
      <c r="S626" s="206"/>
      <c r="T626" s="290"/>
      <c r="U626" s="29" t="s">
        <v>38</v>
      </c>
      <c r="V626" s="187"/>
      <c r="W626" s="58"/>
      <c r="X626" s="188"/>
      <c r="Y626" s="188"/>
      <c r="Z626" s="188"/>
      <c r="AA626" s="64"/>
      <c r="AB626" s="64"/>
      <c r="AC626" s="189"/>
      <c r="AD626" s="259"/>
      <c r="AE626" s="259"/>
      <c r="AF626" s="58"/>
      <c r="AG626" s="30"/>
      <c r="AH626" s="58"/>
      <c r="AI626" s="30"/>
      <c r="AJ626" s="134"/>
      <c r="AK626" s="208"/>
      <c r="AL626" s="290"/>
      <c r="AM626" s="88" t="str">
        <f t="shared" si="54"/>
        <v/>
      </c>
      <c r="AN626" s="123" t="str">
        <f t="shared" si="55"/>
        <v/>
      </c>
      <c r="AO626" s="123" t="str">
        <f t="shared" si="56"/>
        <v/>
      </c>
      <c r="AP626" s="123" t="str">
        <f t="shared" si="57"/>
        <v/>
      </c>
      <c r="AQ626" s="89" t="str">
        <f t="shared" si="58"/>
        <v/>
      </c>
      <c r="AR626" s="39"/>
      <c r="AS626" s="234"/>
      <c r="AT626" s="39"/>
    </row>
    <row r="627" spans="2:46" ht="13.5" customHeight="1" thickBot="1" x14ac:dyDescent="0.2">
      <c r="B627" s="291"/>
      <c r="C627" s="29"/>
      <c r="D627" s="187"/>
      <c r="E627" s="58"/>
      <c r="F627" s="190"/>
      <c r="G627" s="190"/>
      <c r="H627" s="190"/>
      <c r="I627" s="58"/>
      <c r="J627" s="58"/>
      <c r="K627" s="189"/>
      <c r="L627" s="259"/>
      <c r="M627" s="259"/>
      <c r="N627" s="58"/>
      <c r="O627" s="30"/>
      <c r="P627" s="58"/>
      <c r="Q627" s="30"/>
      <c r="R627" s="185"/>
      <c r="S627" s="206"/>
      <c r="T627" s="291"/>
      <c r="U627" s="29"/>
      <c r="V627" s="187"/>
      <c r="W627" s="58"/>
      <c r="X627" s="190"/>
      <c r="Y627" s="190"/>
      <c r="Z627" s="190"/>
      <c r="AA627" s="58"/>
      <c r="AB627" s="58"/>
      <c r="AC627" s="189"/>
      <c r="AD627" s="259"/>
      <c r="AE627" s="259"/>
      <c r="AF627" s="58"/>
      <c r="AG627" s="30"/>
      <c r="AH627" s="58"/>
      <c r="AI627" s="30"/>
      <c r="AJ627" s="185"/>
      <c r="AK627" s="208"/>
      <c r="AL627" s="291"/>
      <c r="AM627" s="124" t="str">
        <f t="shared" si="54"/>
        <v/>
      </c>
      <c r="AN627" s="125" t="str">
        <f t="shared" si="55"/>
        <v/>
      </c>
      <c r="AO627" s="125" t="str">
        <f t="shared" si="56"/>
        <v/>
      </c>
      <c r="AP627" s="125" t="str">
        <f t="shared" si="57"/>
        <v/>
      </c>
      <c r="AQ627" s="126" t="str">
        <f t="shared" si="58"/>
        <v/>
      </c>
      <c r="AR627" s="39"/>
      <c r="AS627" s="234"/>
      <c r="AT627" s="39"/>
    </row>
    <row r="628" spans="2:46" ht="13.5" customHeight="1" x14ac:dyDescent="0.15">
      <c r="B628" s="289" t="s">
        <v>191</v>
      </c>
      <c r="C628" s="27" t="s">
        <v>34</v>
      </c>
      <c r="D628" s="41"/>
      <c r="E628" s="57"/>
      <c r="F628" s="98"/>
      <c r="G628" s="98"/>
      <c r="H628" s="98"/>
      <c r="I628" s="62"/>
      <c r="J628" s="62"/>
      <c r="K628" s="63"/>
      <c r="L628" s="258"/>
      <c r="M628" s="258"/>
      <c r="N628" s="57"/>
      <c r="O628" s="28"/>
      <c r="P628" s="57"/>
      <c r="Q628" s="28"/>
      <c r="R628" s="133"/>
      <c r="S628" s="206"/>
      <c r="T628" s="289" t="s">
        <v>191</v>
      </c>
      <c r="U628" s="27" t="s">
        <v>34</v>
      </c>
      <c r="V628" s="41"/>
      <c r="W628" s="57"/>
      <c r="X628" s="98"/>
      <c r="Y628" s="98"/>
      <c r="Z628" s="98"/>
      <c r="AA628" s="62"/>
      <c r="AB628" s="62"/>
      <c r="AC628" s="63"/>
      <c r="AD628" s="258"/>
      <c r="AE628" s="258"/>
      <c r="AF628" s="57"/>
      <c r="AG628" s="28"/>
      <c r="AH628" s="57"/>
      <c r="AI628" s="28"/>
      <c r="AJ628" s="133"/>
      <c r="AK628" s="208"/>
      <c r="AL628" s="289" t="s">
        <v>191</v>
      </c>
      <c r="AM628" s="121" t="str">
        <f t="shared" si="54"/>
        <v/>
      </c>
      <c r="AN628" s="97" t="str">
        <f t="shared" si="55"/>
        <v/>
      </c>
      <c r="AO628" s="97" t="str">
        <f t="shared" si="56"/>
        <v/>
      </c>
      <c r="AP628" s="97" t="str">
        <f t="shared" si="57"/>
        <v/>
      </c>
      <c r="AQ628" s="122" t="str">
        <f t="shared" si="58"/>
        <v/>
      </c>
      <c r="AR628" s="39"/>
      <c r="AS628" s="234"/>
      <c r="AT628" s="39"/>
    </row>
    <row r="629" spans="2:46" ht="13.5" customHeight="1" x14ac:dyDescent="0.15">
      <c r="B629" s="290"/>
      <c r="C629" s="29" t="s">
        <v>35</v>
      </c>
      <c r="D629" s="187"/>
      <c r="E629" s="58"/>
      <c r="F629" s="188"/>
      <c r="G629" s="188"/>
      <c r="H629" s="188"/>
      <c r="I629" s="64"/>
      <c r="J629" s="64"/>
      <c r="K629" s="189"/>
      <c r="L629" s="259"/>
      <c r="M629" s="259"/>
      <c r="N629" s="58"/>
      <c r="O629" s="30"/>
      <c r="P629" s="58"/>
      <c r="Q629" s="30"/>
      <c r="R629" s="134"/>
      <c r="S629" s="206"/>
      <c r="T629" s="290"/>
      <c r="U629" s="29" t="s">
        <v>35</v>
      </c>
      <c r="V629" s="187"/>
      <c r="W629" s="58"/>
      <c r="X629" s="188"/>
      <c r="Y629" s="188"/>
      <c r="Z629" s="188"/>
      <c r="AA629" s="64"/>
      <c r="AB629" s="64"/>
      <c r="AC629" s="189"/>
      <c r="AD629" s="259"/>
      <c r="AE629" s="259"/>
      <c r="AF629" s="58"/>
      <c r="AG629" s="30"/>
      <c r="AH629" s="58"/>
      <c r="AI629" s="30"/>
      <c r="AJ629" s="134"/>
      <c r="AK629" s="208"/>
      <c r="AL629" s="290"/>
      <c r="AM629" s="88" t="str">
        <f t="shared" si="54"/>
        <v/>
      </c>
      <c r="AN629" s="123" t="str">
        <f t="shared" si="55"/>
        <v/>
      </c>
      <c r="AO629" s="123" t="str">
        <f t="shared" si="56"/>
        <v/>
      </c>
      <c r="AP629" s="123" t="str">
        <f t="shared" si="57"/>
        <v/>
      </c>
      <c r="AQ629" s="89" t="str">
        <f t="shared" si="58"/>
        <v/>
      </c>
      <c r="AR629" s="39"/>
      <c r="AS629" s="234"/>
      <c r="AT629" s="39"/>
    </row>
    <row r="630" spans="2:46" ht="13.5" customHeight="1" x14ac:dyDescent="0.15">
      <c r="B630" s="290"/>
      <c r="C630" s="29" t="s">
        <v>36</v>
      </c>
      <c r="D630" s="187"/>
      <c r="E630" s="58"/>
      <c r="F630" s="188"/>
      <c r="G630" s="188"/>
      <c r="H630" s="188"/>
      <c r="I630" s="64"/>
      <c r="J630" s="64"/>
      <c r="K630" s="189"/>
      <c r="L630" s="259"/>
      <c r="M630" s="259"/>
      <c r="N630" s="58"/>
      <c r="O630" s="30"/>
      <c r="P630" s="58"/>
      <c r="Q630" s="30"/>
      <c r="R630" s="134"/>
      <c r="S630" s="206"/>
      <c r="T630" s="290"/>
      <c r="U630" s="29" t="s">
        <v>36</v>
      </c>
      <c r="V630" s="187"/>
      <c r="W630" s="58"/>
      <c r="X630" s="188"/>
      <c r="Y630" s="188"/>
      <c r="Z630" s="188"/>
      <c r="AA630" s="64"/>
      <c r="AB630" s="64"/>
      <c r="AC630" s="189"/>
      <c r="AD630" s="259"/>
      <c r="AE630" s="259"/>
      <c r="AF630" s="58"/>
      <c r="AG630" s="30"/>
      <c r="AH630" s="58"/>
      <c r="AI630" s="30"/>
      <c r="AJ630" s="134"/>
      <c r="AK630" s="208"/>
      <c r="AL630" s="290"/>
      <c r="AM630" s="88" t="str">
        <f t="shared" si="54"/>
        <v/>
      </c>
      <c r="AN630" s="123" t="str">
        <f t="shared" si="55"/>
        <v/>
      </c>
      <c r="AO630" s="123" t="str">
        <f t="shared" si="56"/>
        <v/>
      </c>
      <c r="AP630" s="123" t="str">
        <f t="shared" si="57"/>
        <v/>
      </c>
      <c r="AQ630" s="89" t="str">
        <f t="shared" si="58"/>
        <v/>
      </c>
      <c r="AR630" s="39"/>
      <c r="AS630" s="234"/>
      <c r="AT630" s="39"/>
    </row>
    <row r="631" spans="2:46" ht="13.5" customHeight="1" x14ac:dyDescent="0.15">
      <c r="B631" s="290"/>
      <c r="C631" s="29" t="s">
        <v>38</v>
      </c>
      <c r="D631" s="187"/>
      <c r="E631" s="58"/>
      <c r="F631" s="188"/>
      <c r="G631" s="188"/>
      <c r="H631" s="188"/>
      <c r="I631" s="64"/>
      <c r="J631" s="64"/>
      <c r="K631" s="189"/>
      <c r="L631" s="259"/>
      <c r="M631" s="259"/>
      <c r="N631" s="58"/>
      <c r="O631" s="30"/>
      <c r="P631" s="58"/>
      <c r="Q631" s="30"/>
      <c r="R631" s="134"/>
      <c r="S631" s="206"/>
      <c r="T631" s="290"/>
      <c r="U631" s="29" t="s">
        <v>38</v>
      </c>
      <c r="V631" s="187"/>
      <c r="W631" s="58"/>
      <c r="X631" s="188"/>
      <c r="Y631" s="188"/>
      <c r="Z631" s="188"/>
      <c r="AA631" s="64"/>
      <c r="AB631" s="64"/>
      <c r="AC631" s="189"/>
      <c r="AD631" s="259"/>
      <c r="AE631" s="259"/>
      <c r="AF631" s="58"/>
      <c r="AG631" s="30"/>
      <c r="AH631" s="58"/>
      <c r="AI631" s="30"/>
      <c r="AJ631" s="134"/>
      <c r="AK631" s="208"/>
      <c r="AL631" s="290"/>
      <c r="AM631" s="88" t="str">
        <f t="shared" si="54"/>
        <v/>
      </c>
      <c r="AN631" s="123" t="str">
        <f t="shared" si="55"/>
        <v/>
      </c>
      <c r="AO631" s="123" t="str">
        <f t="shared" si="56"/>
        <v/>
      </c>
      <c r="AP631" s="123" t="str">
        <f t="shared" si="57"/>
        <v/>
      </c>
      <c r="AQ631" s="89" t="str">
        <f t="shared" si="58"/>
        <v/>
      </c>
      <c r="AR631" s="39"/>
      <c r="AS631" s="234"/>
      <c r="AT631" s="39"/>
    </row>
    <row r="632" spans="2:46" ht="13.5" customHeight="1" thickBot="1" x14ac:dyDescent="0.2">
      <c r="B632" s="291"/>
      <c r="C632" s="29"/>
      <c r="D632" s="187"/>
      <c r="E632" s="58"/>
      <c r="F632" s="190"/>
      <c r="G632" s="190"/>
      <c r="H632" s="190"/>
      <c r="I632" s="58"/>
      <c r="J632" s="58"/>
      <c r="K632" s="189"/>
      <c r="L632" s="259"/>
      <c r="M632" s="259"/>
      <c r="N632" s="58"/>
      <c r="O632" s="30"/>
      <c r="P632" s="58"/>
      <c r="Q632" s="30"/>
      <c r="R632" s="185"/>
      <c r="S632" s="206"/>
      <c r="T632" s="291"/>
      <c r="U632" s="29"/>
      <c r="V632" s="187"/>
      <c r="W632" s="58"/>
      <c r="X632" s="190"/>
      <c r="Y632" s="190"/>
      <c r="Z632" s="190"/>
      <c r="AA632" s="58"/>
      <c r="AB632" s="58"/>
      <c r="AC632" s="189"/>
      <c r="AD632" s="259"/>
      <c r="AE632" s="259"/>
      <c r="AF632" s="58"/>
      <c r="AG632" s="30"/>
      <c r="AH632" s="58"/>
      <c r="AI632" s="30"/>
      <c r="AJ632" s="185"/>
      <c r="AK632" s="208"/>
      <c r="AL632" s="291"/>
      <c r="AM632" s="124" t="str">
        <f t="shared" si="54"/>
        <v/>
      </c>
      <c r="AN632" s="125" t="str">
        <f t="shared" si="55"/>
        <v/>
      </c>
      <c r="AO632" s="125" t="str">
        <f t="shared" si="56"/>
        <v/>
      </c>
      <c r="AP632" s="125" t="str">
        <f t="shared" si="57"/>
        <v/>
      </c>
      <c r="AQ632" s="126" t="str">
        <f t="shared" si="58"/>
        <v/>
      </c>
      <c r="AR632" s="39"/>
      <c r="AS632" s="234"/>
      <c r="AT632" s="39"/>
    </row>
    <row r="633" spans="2:46" ht="13.5" customHeight="1" x14ac:dyDescent="0.15">
      <c r="B633" s="289" t="s">
        <v>192</v>
      </c>
      <c r="C633" s="27" t="s">
        <v>34</v>
      </c>
      <c r="D633" s="41"/>
      <c r="E633" s="57"/>
      <c r="F633" s="98"/>
      <c r="G633" s="98"/>
      <c r="H633" s="98"/>
      <c r="I633" s="62"/>
      <c r="J633" s="62"/>
      <c r="K633" s="63"/>
      <c r="L633" s="258"/>
      <c r="M633" s="258"/>
      <c r="N633" s="57"/>
      <c r="O633" s="28"/>
      <c r="P633" s="57"/>
      <c r="Q633" s="28"/>
      <c r="R633" s="133"/>
      <c r="S633" s="206"/>
      <c r="T633" s="289" t="s">
        <v>192</v>
      </c>
      <c r="U633" s="27" t="s">
        <v>34</v>
      </c>
      <c r="V633" s="41"/>
      <c r="W633" s="57"/>
      <c r="X633" s="98"/>
      <c r="Y633" s="98"/>
      <c r="Z633" s="98"/>
      <c r="AA633" s="62"/>
      <c r="AB633" s="62"/>
      <c r="AC633" s="63"/>
      <c r="AD633" s="258"/>
      <c r="AE633" s="258"/>
      <c r="AF633" s="57"/>
      <c r="AG633" s="28"/>
      <c r="AH633" s="57"/>
      <c r="AI633" s="28"/>
      <c r="AJ633" s="133"/>
      <c r="AK633" s="208"/>
      <c r="AL633" s="289" t="s">
        <v>192</v>
      </c>
      <c r="AM633" s="121" t="str">
        <f t="shared" si="54"/>
        <v/>
      </c>
      <c r="AN633" s="97" t="str">
        <f t="shared" si="55"/>
        <v/>
      </c>
      <c r="AO633" s="97" t="str">
        <f t="shared" si="56"/>
        <v/>
      </c>
      <c r="AP633" s="97" t="str">
        <f t="shared" si="57"/>
        <v/>
      </c>
      <c r="AQ633" s="122" t="str">
        <f t="shared" si="58"/>
        <v/>
      </c>
      <c r="AR633" s="39"/>
      <c r="AS633" s="234"/>
      <c r="AT633" s="39"/>
    </row>
    <row r="634" spans="2:46" ht="13.5" customHeight="1" x14ac:dyDescent="0.15">
      <c r="B634" s="290"/>
      <c r="C634" s="29" t="s">
        <v>35</v>
      </c>
      <c r="D634" s="187"/>
      <c r="E634" s="58"/>
      <c r="F634" s="188"/>
      <c r="G634" s="188"/>
      <c r="H634" s="188"/>
      <c r="I634" s="64"/>
      <c r="J634" s="64"/>
      <c r="K634" s="189"/>
      <c r="L634" s="259"/>
      <c r="M634" s="259"/>
      <c r="N634" s="58"/>
      <c r="O634" s="30"/>
      <c r="P634" s="58"/>
      <c r="Q634" s="30"/>
      <c r="R634" s="134"/>
      <c r="S634" s="206"/>
      <c r="T634" s="290"/>
      <c r="U634" s="29" t="s">
        <v>35</v>
      </c>
      <c r="V634" s="187"/>
      <c r="W634" s="58"/>
      <c r="X634" s="188"/>
      <c r="Y634" s="188"/>
      <c r="Z634" s="188"/>
      <c r="AA634" s="64"/>
      <c r="AB634" s="64"/>
      <c r="AC634" s="189"/>
      <c r="AD634" s="259"/>
      <c r="AE634" s="259"/>
      <c r="AF634" s="58"/>
      <c r="AG634" s="30"/>
      <c r="AH634" s="58"/>
      <c r="AI634" s="30"/>
      <c r="AJ634" s="134"/>
      <c r="AK634" s="208"/>
      <c r="AL634" s="290"/>
      <c r="AM634" s="88" t="str">
        <f t="shared" si="54"/>
        <v/>
      </c>
      <c r="AN634" s="123" t="str">
        <f t="shared" si="55"/>
        <v/>
      </c>
      <c r="AO634" s="123" t="str">
        <f t="shared" si="56"/>
        <v/>
      </c>
      <c r="AP634" s="123" t="str">
        <f t="shared" si="57"/>
        <v/>
      </c>
      <c r="AQ634" s="89" t="str">
        <f t="shared" si="58"/>
        <v/>
      </c>
      <c r="AR634" s="39"/>
      <c r="AS634" s="234"/>
      <c r="AT634" s="39"/>
    </row>
    <row r="635" spans="2:46" ht="13.5" customHeight="1" x14ac:dyDescent="0.15">
      <c r="B635" s="290"/>
      <c r="C635" s="29" t="s">
        <v>36</v>
      </c>
      <c r="D635" s="187"/>
      <c r="E635" s="58"/>
      <c r="F635" s="188"/>
      <c r="G635" s="188"/>
      <c r="H635" s="188"/>
      <c r="I635" s="64"/>
      <c r="J635" s="64"/>
      <c r="K635" s="189"/>
      <c r="L635" s="259"/>
      <c r="M635" s="259"/>
      <c r="N635" s="58"/>
      <c r="O635" s="30"/>
      <c r="P635" s="58"/>
      <c r="Q635" s="30"/>
      <c r="R635" s="134"/>
      <c r="S635" s="206"/>
      <c r="T635" s="290"/>
      <c r="U635" s="29" t="s">
        <v>36</v>
      </c>
      <c r="V635" s="187"/>
      <c r="W635" s="58"/>
      <c r="X635" s="188"/>
      <c r="Y635" s="188"/>
      <c r="Z635" s="188"/>
      <c r="AA635" s="64"/>
      <c r="AB635" s="64"/>
      <c r="AC635" s="189"/>
      <c r="AD635" s="259"/>
      <c r="AE635" s="259"/>
      <c r="AF635" s="58"/>
      <c r="AG635" s="30"/>
      <c r="AH635" s="58"/>
      <c r="AI635" s="30"/>
      <c r="AJ635" s="134"/>
      <c r="AK635" s="208"/>
      <c r="AL635" s="290"/>
      <c r="AM635" s="88" t="str">
        <f t="shared" si="54"/>
        <v/>
      </c>
      <c r="AN635" s="123" t="str">
        <f t="shared" si="55"/>
        <v/>
      </c>
      <c r="AO635" s="123" t="str">
        <f t="shared" si="56"/>
        <v/>
      </c>
      <c r="AP635" s="123" t="str">
        <f t="shared" si="57"/>
        <v/>
      </c>
      <c r="AQ635" s="89" t="str">
        <f t="shared" si="58"/>
        <v/>
      </c>
      <c r="AR635" s="39"/>
      <c r="AS635" s="234"/>
      <c r="AT635" s="39"/>
    </row>
    <row r="636" spans="2:46" ht="13.5" customHeight="1" x14ac:dyDescent="0.15">
      <c r="B636" s="290"/>
      <c r="C636" s="29" t="s">
        <v>38</v>
      </c>
      <c r="D636" s="187"/>
      <c r="E636" s="58"/>
      <c r="F636" s="188"/>
      <c r="G636" s="188"/>
      <c r="H636" s="188"/>
      <c r="I636" s="64"/>
      <c r="J636" s="64"/>
      <c r="K636" s="189"/>
      <c r="L636" s="259"/>
      <c r="M636" s="259"/>
      <c r="N636" s="58"/>
      <c r="O636" s="30"/>
      <c r="P636" s="58"/>
      <c r="Q636" s="30"/>
      <c r="R636" s="134"/>
      <c r="S636" s="206"/>
      <c r="T636" s="290"/>
      <c r="U636" s="29" t="s">
        <v>38</v>
      </c>
      <c r="V636" s="187"/>
      <c r="W636" s="58"/>
      <c r="X636" s="188"/>
      <c r="Y636" s="188"/>
      <c r="Z636" s="188"/>
      <c r="AA636" s="64"/>
      <c r="AB636" s="64"/>
      <c r="AC636" s="189"/>
      <c r="AD636" s="259"/>
      <c r="AE636" s="259"/>
      <c r="AF636" s="58"/>
      <c r="AG636" s="30"/>
      <c r="AH636" s="58"/>
      <c r="AI636" s="30"/>
      <c r="AJ636" s="134"/>
      <c r="AK636" s="208"/>
      <c r="AL636" s="290"/>
      <c r="AM636" s="88" t="str">
        <f t="shared" si="54"/>
        <v/>
      </c>
      <c r="AN636" s="123" t="str">
        <f t="shared" si="55"/>
        <v/>
      </c>
      <c r="AO636" s="123" t="str">
        <f t="shared" si="56"/>
        <v/>
      </c>
      <c r="AP636" s="123" t="str">
        <f t="shared" si="57"/>
        <v/>
      </c>
      <c r="AQ636" s="89" t="str">
        <f t="shared" si="58"/>
        <v/>
      </c>
      <c r="AR636" s="39"/>
      <c r="AS636" s="234"/>
      <c r="AT636" s="39"/>
    </row>
    <row r="637" spans="2:46" ht="13.5" customHeight="1" thickBot="1" x14ac:dyDescent="0.2">
      <c r="B637" s="291"/>
      <c r="C637" s="31"/>
      <c r="D637" s="43"/>
      <c r="E637" s="60"/>
      <c r="F637" s="191"/>
      <c r="G637" s="191"/>
      <c r="H637" s="191"/>
      <c r="I637" s="60"/>
      <c r="J637" s="60"/>
      <c r="K637" s="65"/>
      <c r="L637" s="260"/>
      <c r="M637" s="260"/>
      <c r="N637" s="60"/>
      <c r="O637" s="37"/>
      <c r="P637" s="60"/>
      <c r="Q637" s="37"/>
      <c r="R637" s="182"/>
      <c r="S637" s="206"/>
      <c r="T637" s="291"/>
      <c r="U637" s="31"/>
      <c r="V637" s="43"/>
      <c r="W637" s="60"/>
      <c r="X637" s="191"/>
      <c r="Y637" s="191"/>
      <c r="Z637" s="191"/>
      <c r="AA637" s="60"/>
      <c r="AB637" s="60"/>
      <c r="AC637" s="65"/>
      <c r="AD637" s="260"/>
      <c r="AE637" s="260"/>
      <c r="AF637" s="60"/>
      <c r="AG637" s="37"/>
      <c r="AH637" s="60"/>
      <c r="AI637" s="37"/>
      <c r="AJ637" s="182"/>
      <c r="AK637" s="208"/>
      <c r="AL637" s="291"/>
      <c r="AM637" s="124" t="str">
        <f t="shared" si="54"/>
        <v/>
      </c>
      <c r="AN637" s="125" t="str">
        <f t="shared" si="55"/>
        <v/>
      </c>
      <c r="AO637" s="125" t="str">
        <f t="shared" si="56"/>
        <v/>
      </c>
      <c r="AP637" s="125" t="str">
        <f t="shared" si="57"/>
        <v/>
      </c>
      <c r="AQ637" s="126" t="str">
        <f t="shared" si="58"/>
        <v/>
      </c>
      <c r="AR637" s="39"/>
      <c r="AS637" s="234"/>
      <c r="AT637" s="39"/>
    </row>
    <row r="638" spans="2:46" ht="13.5" customHeight="1" thickBot="1" x14ac:dyDescent="0.2">
      <c r="B638" s="206"/>
      <c r="C638" s="206"/>
      <c r="D638" s="206"/>
      <c r="E638" s="206"/>
      <c r="F638" s="206"/>
      <c r="G638" s="206"/>
      <c r="H638" s="206"/>
      <c r="I638" s="206"/>
      <c r="J638" s="206"/>
      <c r="K638" s="206"/>
      <c r="L638" s="206"/>
      <c r="M638" s="206"/>
      <c r="N638" s="206"/>
      <c r="O638" s="250"/>
      <c r="P638" s="206"/>
      <c r="Q638" s="206"/>
      <c r="R638" s="93"/>
      <c r="S638" s="206"/>
      <c r="T638" s="206"/>
      <c r="U638" s="206"/>
      <c r="V638" s="206"/>
      <c r="W638" s="206"/>
      <c r="X638" s="206"/>
      <c r="Y638" s="206"/>
      <c r="Z638" s="206"/>
      <c r="AA638" s="206"/>
      <c r="AB638" s="206"/>
      <c r="AC638" s="206"/>
      <c r="AD638" s="206"/>
      <c r="AE638" s="206"/>
      <c r="AF638" s="206"/>
      <c r="AG638" s="250"/>
      <c r="AH638" s="206"/>
      <c r="AI638" s="206"/>
      <c r="AJ638" s="93"/>
      <c r="AK638" s="208"/>
      <c r="AL638" s="208"/>
      <c r="AM638" s="42"/>
      <c r="AN638" s="42"/>
      <c r="AO638" s="42"/>
      <c r="AP638" s="39"/>
      <c r="AQ638" s="39"/>
      <c r="AR638" s="39"/>
      <c r="AS638" s="234"/>
      <c r="AT638" s="39"/>
    </row>
    <row r="639" spans="2:46" ht="13.95" customHeight="1" x14ac:dyDescent="0.15">
      <c r="B639" s="141"/>
      <c r="C639" s="211"/>
      <c r="D639" s="103"/>
      <c r="E639" s="261"/>
      <c r="F639" s="32" t="s">
        <v>51</v>
      </c>
      <c r="G639" s="212" t="s">
        <v>51</v>
      </c>
      <c r="H639" s="212" t="s">
        <v>51</v>
      </c>
      <c r="I639" s="212" t="s">
        <v>51</v>
      </c>
      <c r="J639" s="212" t="s">
        <v>51</v>
      </c>
      <c r="K639" s="104"/>
      <c r="L639" s="104"/>
      <c r="M639" s="104"/>
      <c r="N639" s="104"/>
      <c r="O639" s="252"/>
      <c r="P639" s="104"/>
      <c r="Q639" s="105"/>
      <c r="R639" s="106"/>
      <c r="T639" s="141"/>
      <c r="U639" s="211"/>
      <c r="V639" s="103"/>
      <c r="W639" s="261"/>
      <c r="X639" s="32" t="s">
        <v>51</v>
      </c>
      <c r="Y639" s="212" t="s">
        <v>51</v>
      </c>
      <c r="Z639" s="212" t="s">
        <v>51</v>
      </c>
      <c r="AA639" s="212" t="s">
        <v>51</v>
      </c>
      <c r="AB639" s="212" t="s">
        <v>51</v>
      </c>
      <c r="AC639" s="104"/>
      <c r="AD639" s="104"/>
      <c r="AE639" s="104"/>
      <c r="AF639" s="104"/>
      <c r="AG639" s="252"/>
      <c r="AH639" s="104"/>
      <c r="AI639" s="105"/>
      <c r="AJ639" s="106"/>
    </row>
    <row r="640" spans="2:46" ht="14.4" customHeight="1" thickBot="1" x14ac:dyDescent="0.2">
      <c r="B640" s="142"/>
      <c r="C640" s="208"/>
      <c r="F640" s="92" t="s">
        <v>30</v>
      </c>
      <c r="G640" s="250" t="s">
        <v>41</v>
      </c>
      <c r="H640" s="250" t="s">
        <v>44</v>
      </c>
      <c r="I640" s="250" t="s">
        <v>47</v>
      </c>
      <c r="J640" s="250" t="s">
        <v>57</v>
      </c>
      <c r="R640" s="107"/>
      <c r="T640" s="142"/>
      <c r="U640" s="208"/>
      <c r="V640" s="8"/>
      <c r="W640" s="232"/>
      <c r="X640" s="92" t="s">
        <v>30</v>
      </c>
      <c r="Y640" s="250" t="s">
        <v>41</v>
      </c>
      <c r="Z640" s="250" t="s">
        <v>44</v>
      </c>
      <c r="AA640" s="250" t="s">
        <v>47</v>
      </c>
      <c r="AB640" s="250" t="s">
        <v>57</v>
      </c>
      <c r="AC640" s="12"/>
      <c r="AD640" s="12"/>
      <c r="AE640" s="12"/>
      <c r="AF640" s="12"/>
      <c r="AH640" s="12"/>
      <c r="AI640" s="13"/>
      <c r="AJ640" s="107"/>
    </row>
    <row r="641" spans="2:36" x14ac:dyDescent="0.15">
      <c r="B641" s="289" t="s">
        <v>193</v>
      </c>
      <c r="C641" s="27" t="s">
        <v>34</v>
      </c>
      <c r="D641" s="108"/>
      <c r="E641" s="262"/>
      <c r="F641" s="137">
        <f t="shared" ref="F641:J644" si="59">MIN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27.616593000000002</v>
      </c>
      <c r="G641" s="137">
        <f t="shared" si="59"/>
        <v>31.838823999999999</v>
      </c>
      <c r="H641" s="137">
        <f t="shared" si="59"/>
        <v>0.92494111999999995</v>
      </c>
      <c r="I641" s="137">
        <f t="shared" si="59"/>
        <v>0.95600200000000002</v>
      </c>
      <c r="J641" s="137">
        <f t="shared" si="59"/>
        <v>5.8764964000000003E-2</v>
      </c>
      <c r="K641" s="111"/>
      <c r="L641" s="111"/>
      <c r="M641" s="111"/>
      <c r="N641" s="111"/>
      <c r="O641" s="263"/>
      <c r="P641" s="111"/>
      <c r="Q641" s="112"/>
      <c r="R641" s="113"/>
      <c r="T641" s="289" t="s">
        <v>193</v>
      </c>
      <c r="U641" s="27" t="s">
        <v>34</v>
      </c>
      <c r="V641" s="108"/>
      <c r="W641" s="262"/>
      <c r="X641" s="137">
        <f t="shared" ref="X641:AB644" si="60">MIN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27.602065</v>
      </c>
      <c r="Y641" s="137">
        <f t="shared" si="60"/>
        <v>31.831813</v>
      </c>
      <c r="Z641" s="137">
        <f t="shared" si="60"/>
        <v>0.92494684000000005</v>
      </c>
      <c r="AA641" s="137">
        <f t="shared" si="60"/>
        <v>0.95572093000000002</v>
      </c>
      <c r="AB641" s="137">
        <f t="shared" si="60"/>
        <v>5.8450530000000001E-2</v>
      </c>
      <c r="AC641" s="111"/>
      <c r="AD641" s="111"/>
      <c r="AE641" s="111"/>
      <c r="AF641" s="111"/>
      <c r="AG641" s="263"/>
      <c r="AH641" s="111"/>
      <c r="AI641" s="112"/>
      <c r="AJ641" s="113"/>
    </row>
    <row r="642" spans="2:36" x14ac:dyDescent="0.15">
      <c r="B642" s="290"/>
      <c r="C642" s="29" t="s">
        <v>35</v>
      </c>
      <c r="D642" s="109"/>
      <c r="E642" s="264"/>
      <c r="F642" s="20">
        <f t="shared" si="59"/>
        <v>32.127403000000001</v>
      </c>
      <c r="G642" s="20">
        <f t="shared" si="59"/>
        <v>36.087221999999997</v>
      </c>
      <c r="H642" s="20">
        <f t="shared" si="59"/>
        <v>0.96501671</v>
      </c>
      <c r="I642" s="20">
        <f t="shared" si="59"/>
        <v>0.97864625000000005</v>
      </c>
      <c r="J642" s="20">
        <f t="shared" si="59"/>
        <v>2.4367794000000002E-2</v>
      </c>
      <c r="K642" s="114"/>
      <c r="L642" s="114"/>
      <c r="M642" s="114"/>
      <c r="N642" s="114"/>
      <c r="O642" s="265"/>
      <c r="P642" s="114"/>
      <c r="Q642" s="115"/>
      <c r="R642" s="116"/>
      <c r="T642" s="290"/>
      <c r="U642" s="29" t="s">
        <v>35</v>
      </c>
      <c r="V642" s="109"/>
      <c r="W642" s="264"/>
      <c r="X642" s="20">
        <f t="shared" si="60"/>
        <v>32.181395999999999</v>
      </c>
      <c r="Y642" s="20">
        <f t="shared" si="60"/>
        <v>36.121831999999998</v>
      </c>
      <c r="Z642" s="20">
        <f t="shared" si="60"/>
        <v>0.96504387000000003</v>
      </c>
      <c r="AA642" s="20">
        <f t="shared" si="60"/>
        <v>0.97868893999999995</v>
      </c>
      <c r="AB642" s="20">
        <f t="shared" si="60"/>
        <v>2.3996380000000001E-2</v>
      </c>
      <c r="AC642" s="114"/>
      <c r="AD642" s="114"/>
      <c r="AE642" s="114"/>
      <c r="AF642" s="114"/>
      <c r="AG642" s="265"/>
      <c r="AH642" s="114"/>
      <c r="AI642" s="115"/>
      <c r="AJ642" s="116"/>
    </row>
    <row r="643" spans="2:36" x14ac:dyDescent="0.15">
      <c r="B643" s="290"/>
      <c r="C643" s="29" t="s">
        <v>36</v>
      </c>
      <c r="D643" s="109"/>
      <c r="E643" s="264"/>
      <c r="F643" s="20">
        <f t="shared" si="59"/>
        <v>38.006582000000002</v>
      </c>
      <c r="G643" s="20">
        <f t="shared" si="59"/>
        <v>41.336069999999999</v>
      </c>
      <c r="H643" s="20">
        <f t="shared" si="59"/>
        <v>0.98686594000000005</v>
      </c>
      <c r="I643" s="20">
        <f t="shared" si="59"/>
        <v>0.99152141999999999</v>
      </c>
      <c r="J643" s="20">
        <f t="shared" si="59"/>
        <v>9.580435E-3</v>
      </c>
      <c r="K643" s="114"/>
      <c r="L643" s="114"/>
      <c r="M643" s="114"/>
      <c r="N643" s="114"/>
      <c r="O643" s="265"/>
      <c r="P643" s="114"/>
      <c r="Q643" s="115"/>
      <c r="R643" s="116"/>
      <c r="T643" s="290"/>
      <c r="U643" s="29" t="s">
        <v>36</v>
      </c>
      <c r="V643" s="109"/>
      <c r="W643" s="264"/>
      <c r="X643" s="20">
        <f t="shared" si="60"/>
        <v>37.932048999999999</v>
      </c>
      <c r="Y643" s="20">
        <f t="shared" si="60"/>
        <v>41.258111999999997</v>
      </c>
      <c r="Z643" s="20">
        <f t="shared" si="60"/>
        <v>0.98683094000000005</v>
      </c>
      <c r="AA643" s="20">
        <f t="shared" si="60"/>
        <v>0.99150663000000006</v>
      </c>
      <c r="AB643" s="20">
        <f t="shared" si="60"/>
        <v>9.6250550000000004E-3</v>
      </c>
      <c r="AC643" s="114"/>
      <c r="AD643" s="114"/>
      <c r="AE643" s="114"/>
      <c r="AF643" s="114"/>
      <c r="AG643" s="265"/>
      <c r="AH643" s="114"/>
      <c r="AI643" s="115"/>
      <c r="AJ643" s="116"/>
    </row>
    <row r="644" spans="2:36" x14ac:dyDescent="0.15">
      <c r="B644" s="290"/>
      <c r="C644" s="29" t="s">
        <v>38</v>
      </c>
      <c r="D644" s="109"/>
      <c r="E644" s="264"/>
      <c r="F644" s="20">
        <f t="shared" si="59"/>
        <v>41.635812999999999</v>
      </c>
      <c r="G644" s="20">
        <f t="shared" si="59"/>
        <v>44.775199999999998</v>
      </c>
      <c r="H644" s="20">
        <f t="shared" si="59"/>
        <v>0.99369034999999994</v>
      </c>
      <c r="I644" s="20">
        <f t="shared" si="59"/>
        <v>0.99611939999999999</v>
      </c>
      <c r="J644" s="20">
        <f t="shared" si="59"/>
        <v>4.3455404000000003E-3</v>
      </c>
      <c r="K644" s="114"/>
      <c r="L644" s="114"/>
      <c r="M644" s="114"/>
      <c r="N644" s="114"/>
      <c r="O644" s="265"/>
      <c r="P644" s="114"/>
      <c r="Q644" s="115"/>
      <c r="R644" s="116"/>
      <c r="T644" s="290"/>
      <c r="U644" s="29" t="s">
        <v>38</v>
      </c>
      <c r="V644" s="109"/>
      <c r="W644" s="264"/>
      <c r="X644" s="20">
        <f t="shared" si="60"/>
        <v>41.654063999999998</v>
      </c>
      <c r="Y644" s="20">
        <f t="shared" si="60"/>
        <v>44.788555000000002</v>
      </c>
      <c r="Z644" s="20">
        <f t="shared" si="60"/>
        <v>0.99367260999999996</v>
      </c>
      <c r="AA644" s="20">
        <f t="shared" si="60"/>
        <v>0.99611287000000004</v>
      </c>
      <c r="AB644" s="20">
        <f t="shared" si="60"/>
        <v>4.3075861999999996E-3</v>
      </c>
      <c r="AC644" s="114"/>
      <c r="AD644" s="114"/>
      <c r="AE644" s="114"/>
      <c r="AF644" s="114"/>
      <c r="AG644" s="265"/>
      <c r="AH644" s="114"/>
      <c r="AI644" s="115"/>
      <c r="AJ644" s="116"/>
    </row>
    <row r="645" spans="2:36" ht="12.6" customHeight="1" thickBot="1" x14ac:dyDescent="0.2">
      <c r="B645" s="291"/>
      <c r="C645" s="31"/>
      <c r="D645" s="110"/>
      <c r="E645" s="266"/>
      <c r="F645" s="186"/>
      <c r="G645" s="186"/>
      <c r="H645" s="186"/>
      <c r="I645" s="186"/>
      <c r="J645" s="186"/>
      <c r="K645" s="117"/>
      <c r="L645" s="117"/>
      <c r="M645" s="117"/>
      <c r="N645" s="117"/>
      <c r="O645" s="267"/>
      <c r="P645" s="117"/>
      <c r="Q645" s="118"/>
      <c r="R645" s="119"/>
      <c r="T645" s="291"/>
      <c r="U645" s="31"/>
      <c r="V645" s="110"/>
      <c r="W645" s="266"/>
      <c r="X645" s="186"/>
      <c r="Y645" s="186"/>
      <c r="Z645" s="186"/>
      <c r="AA645" s="186"/>
      <c r="AB645" s="186"/>
      <c r="AC645" s="117"/>
      <c r="AD645" s="117"/>
      <c r="AE645" s="117"/>
      <c r="AF645" s="117"/>
      <c r="AG645" s="267"/>
      <c r="AH645" s="117"/>
      <c r="AI645" s="118"/>
      <c r="AJ645" s="119"/>
    </row>
    <row r="646" spans="2:36" x14ac:dyDescent="0.15">
      <c r="B646" s="301" t="s">
        <v>194</v>
      </c>
      <c r="C646" s="27" t="s">
        <v>34</v>
      </c>
      <c r="D646" s="108"/>
      <c r="E646" s="262"/>
      <c r="F646" s="137">
        <f t="shared" ref="F646:J649" si="61">MAX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29.569222</v>
      </c>
      <c r="G646" s="137">
        <f t="shared" si="61"/>
        <v>33.669704000000003</v>
      </c>
      <c r="H646" s="137">
        <f t="shared" si="61"/>
        <v>0.94728188000000002</v>
      </c>
      <c r="I646" s="137">
        <f t="shared" si="61"/>
        <v>0.97042766000000003</v>
      </c>
      <c r="J646" s="137">
        <f t="shared" si="61"/>
        <v>7.4416389999999999E-2</v>
      </c>
      <c r="K646" s="111"/>
      <c r="L646" s="111"/>
      <c r="M646" s="111"/>
      <c r="N646" s="111"/>
      <c r="O646" s="263"/>
      <c r="P646" s="111"/>
      <c r="Q646" s="112"/>
      <c r="R646" s="113"/>
      <c r="T646" s="301" t="s">
        <v>194</v>
      </c>
      <c r="U646" s="27" t="s">
        <v>34</v>
      </c>
      <c r="V646" s="108"/>
      <c r="W646" s="262"/>
      <c r="X646" s="137">
        <f t="shared" ref="X646:AB649" si="62">MAX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29.544084999999999</v>
      </c>
      <c r="Y646" s="137">
        <f t="shared" si="62"/>
        <v>33.674449000000003</v>
      </c>
      <c r="Z646" s="137">
        <f t="shared" si="62"/>
        <v>0.94738029999999995</v>
      </c>
      <c r="AA646" s="137">
        <f t="shared" si="62"/>
        <v>0.97051564999999995</v>
      </c>
      <c r="AB646" s="137">
        <f t="shared" si="62"/>
        <v>7.4614780000000006E-2</v>
      </c>
      <c r="AC646" s="111"/>
      <c r="AD646" s="111"/>
      <c r="AE646" s="111"/>
      <c r="AF646" s="111"/>
      <c r="AG646" s="263"/>
      <c r="AH646" s="111"/>
      <c r="AI646" s="112"/>
      <c r="AJ646" s="113"/>
    </row>
    <row r="647" spans="2:36" x14ac:dyDescent="0.15">
      <c r="B647" s="290"/>
      <c r="C647" s="29" t="s">
        <v>35</v>
      </c>
      <c r="D647" s="109"/>
      <c r="E647" s="264"/>
      <c r="F647" s="20">
        <f t="shared" si="61"/>
        <v>34.590297999999997</v>
      </c>
      <c r="G647" s="20">
        <f t="shared" si="61"/>
        <v>38.083528000000001</v>
      </c>
      <c r="H647" s="20">
        <f t="shared" si="61"/>
        <v>0.97781735000000003</v>
      </c>
      <c r="I647" s="20">
        <f t="shared" si="61"/>
        <v>0.9868382</v>
      </c>
      <c r="J647" s="20">
        <f t="shared" si="61"/>
        <v>3.4763966E-2</v>
      </c>
      <c r="K647" s="114"/>
      <c r="L647" s="114"/>
      <c r="M647" s="114"/>
      <c r="N647" s="114"/>
      <c r="O647" s="265"/>
      <c r="P647" s="114"/>
      <c r="Q647" s="115"/>
      <c r="R647" s="116"/>
      <c r="T647" s="290"/>
      <c r="U647" s="29" t="s">
        <v>35</v>
      </c>
      <c r="V647" s="109"/>
      <c r="W647" s="264"/>
      <c r="X647" s="20">
        <f t="shared" si="62"/>
        <v>34.641188999999997</v>
      </c>
      <c r="Y647" s="20">
        <f t="shared" si="62"/>
        <v>38.134349999999998</v>
      </c>
      <c r="Z647" s="20">
        <f t="shared" si="62"/>
        <v>0.97779083</v>
      </c>
      <c r="AA647" s="20">
        <f t="shared" si="62"/>
        <v>0.98684351000000003</v>
      </c>
      <c r="AB647" s="20">
        <f t="shared" si="62"/>
        <v>3.5293955000000002E-2</v>
      </c>
      <c r="AC647" s="114"/>
      <c r="AD647" s="114"/>
      <c r="AE647" s="114"/>
      <c r="AF647" s="114"/>
      <c r="AG647" s="265"/>
      <c r="AH647" s="114"/>
      <c r="AI647" s="115"/>
      <c r="AJ647" s="116"/>
    </row>
    <row r="648" spans="2:36" x14ac:dyDescent="0.15">
      <c r="B648" s="290"/>
      <c r="C648" s="29" t="s">
        <v>36</v>
      </c>
      <c r="D648" s="109"/>
      <c r="E648" s="264"/>
      <c r="F648" s="20">
        <f t="shared" si="61"/>
        <v>39.891066000000002</v>
      </c>
      <c r="G648" s="20">
        <f t="shared" si="61"/>
        <v>43.193108000000002</v>
      </c>
      <c r="H648" s="20">
        <f t="shared" si="61"/>
        <v>0.99139739999999998</v>
      </c>
      <c r="I648" s="20">
        <f t="shared" si="61"/>
        <v>0.99463601999999995</v>
      </c>
      <c r="J648" s="20">
        <f t="shared" si="61"/>
        <v>1.3401997000000001E-2</v>
      </c>
      <c r="K648" s="114"/>
      <c r="L648" s="114"/>
      <c r="M648" s="114"/>
      <c r="N648" s="114"/>
      <c r="O648" s="265"/>
      <c r="P648" s="114"/>
      <c r="Q648" s="115"/>
      <c r="R648" s="116"/>
      <c r="T648" s="290"/>
      <c r="U648" s="29" t="s">
        <v>36</v>
      </c>
      <c r="V648" s="109"/>
      <c r="W648" s="264"/>
      <c r="X648" s="20">
        <f t="shared" si="62"/>
        <v>39.891171999999997</v>
      </c>
      <c r="Y648" s="20">
        <f t="shared" si="62"/>
        <v>43.174745000000001</v>
      </c>
      <c r="Z648" s="20">
        <f t="shared" si="62"/>
        <v>0.99138382000000003</v>
      </c>
      <c r="AA648" s="20">
        <f t="shared" si="62"/>
        <v>0.99459889999999995</v>
      </c>
      <c r="AB648" s="20">
        <f t="shared" si="62"/>
        <v>1.3389968E-2</v>
      </c>
      <c r="AC648" s="114"/>
      <c r="AD648" s="114"/>
      <c r="AE648" s="114"/>
      <c r="AF648" s="114"/>
      <c r="AG648" s="265"/>
      <c r="AH648" s="114"/>
      <c r="AI648" s="115"/>
      <c r="AJ648" s="116"/>
    </row>
    <row r="649" spans="2:36" x14ac:dyDescent="0.15">
      <c r="B649" s="290"/>
      <c r="C649" s="29" t="s">
        <v>38</v>
      </c>
      <c r="D649" s="109"/>
      <c r="E649" s="264"/>
      <c r="F649" s="20">
        <f t="shared" si="61"/>
        <v>44.003300000000003</v>
      </c>
      <c r="G649" s="20">
        <f t="shared" si="61"/>
        <v>46.938859999999998</v>
      </c>
      <c r="H649" s="20">
        <f t="shared" si="61"/>
        <v>0.99528559999999999</v>
      </c>
      <c r="I649" s="20">
        <f t="shared" si="61"/>
        <v>0.99729422999999995</v>
      </c>
      <c r="J649" s="20">
        <f t="shared" si="61"/>
        <v>6.6565047000000004E-3</v>
      </c>
      <c r="K649" s="114"/>
      <c r="L649" s="114"/>
      <c r="M649" s="114"/>
      <c r="N649" s="114"/>
      <c r="O649" s="265"/>
      <c r="P649" s="114"/>
      <c r="Q649" s="115"/>
      <c r="R649" s="116"/>
      <c r="T649" s="290"/>
      <c r="U649" s="29" t="s">
        <v>38</v>
      </c>
      <c r="V649" s="109"/>
      <c r="W649" s="264"/>
      <c r="X649" s="20">
        <f t="shared" si="62"/>
        <v>44.079994999999997</v>
      </c>
      <c r="Y649" s="20">
        <f t="shared" si="62"/>
        <v>47.002699999999997</v>
      </c>
      <c r="Z649" s="20">
        <f t="shared" si="62"/>
        <v>0.99529761999999999</v>
      </c>
      <c r="AA649" s="20">
        <f t="shared" si="62"/>
        <v>0.99733333000000002</v>
      </c>
      <c r="AB649" s="20">
        <f t="shared" si="62"/>
        <v>6.6505037000000001E-3</v>
      </c>
      <c r="AC649" s="114"/>
      <c r="AD649" s="114"/>
      <c r="AE649" s="114"/>
      <c r="AF649" s="114"/>
      <c r="AG649" s="265"/>
      <c r="AH649" s="114"/>
      <c r="AI649" s="115"/>
      <c r="AJ649" s="116"/>
    </row>
    <row r="650" spans="2:36" ht="12.6" customHeight="1" thickBot="1" x14ac:dyDescent="0.2">
      <c r="B650" s="291"/>
      <c r="C650" s="31"/>
      <c r="D650" s="110"/>
      <c r="E650" s="266"/>
      <c r="F650" s="186"/>
      <c r="G650" s="186"/>
      <c r="H650" s="186"/>
      <c r="I650" s="186"/>
      <c r="J650" s="186"/>
      <c r="K650" s="117"/>
      <c r="L650" s="117"/>
      <c r="M650" s="117"/>
      <c r="N650" s="117"/>
      <c r="O650" s="267"/>
      <c r="P650" s="117"/>
      <c r="Q650" s="118"/>
      <c r="R650" s="119"/>
      <c r="T650" s="291"/>
      <c r="U650" s="31"/>
      <c r="V650" s="110"/>
      <c r="W650" s="266"/>
      <c r="X650" s="186"/>
      <c r="Y650" s="186"/>
      <c r="Z650" s="186"/>
      <c r="AA650" s="186"/>
      <c r="AB650" s="186"/>
      <c r="AC650" s="117"/>
      <c r="AD650" s="117"/>
      <c r="AE650" s="117"/>
      <c r="AF650" s="117"/>
      <c r="AG650" s="267"/>
      <c r="AH650" s="117"/>
      <c r="AI650" s="118"/>
      <c r="AJ650" s="119"/>
    </row>
    <row r="651" spans="2:36" ht="13.95" customHeight="1" x14ac:dyDescent="0.15">
      <c r="B651" s="299" t="s">
        <v>195</v>
      </c>
      <c r="C651" s="27" t="s">
        <v>34</v>
      </c>
      <c r="D651" s="108"/>
      <c r="E651" s="262"/>
      <c r="F651" s="137">
        <f t="shared" ref="F651:J654" si="63">F646-F641</f>
        <v>1.9526289999999982</v>
      </c>
      <c r="G651" s="137">
        <f t="shared" si="63"/>
        <v>1.8308800000000041</v>
      </c>
      <c r="H651" s="137">
        <f t="shared" si="63"/>
        <v>2.2340760000000071E-2</v>
      </c>
      <c r="I651" s="137">
        <f t="shared" si="63"/>
        <v>1.4425660000000007E-2</v>
      </c>
      <c r="J651" s="137">
        <f t="shared" si="63"/>
        <v>1.5651425999999996E-2</v>
      </c>
      <c r="K651" s="111"/>
      <c r="L651" s="111"/>
      <c r="M651" s="111"/>
      <c r="N651" s="111"/>
      <c r="O651" s="263"/>
      <c r="P651" s="111"/>
      <c r="Q651" s="112"/>
      <c r="R651" s="113"/>
      <c r="T651" s="299" t="s">
        <v>195</v>
      </c>
      <c r="U651" s="27" t="s">
        <v>34</v>
      </c>
      <c r="V651" s="108"/>
      <c r="W651" s="262"/>
      <c r="X651" s="137">
        <f t="shared" ref="X651:AB654" si="64">X646-X641</f>
        <v>1.9420199999999994</v>
      </c>
      <c r="Y651" s="137">
        <f t="shared" si="64"/>
        <v>1.8426360000000024</v>
      </c>
      <c r="Z651" s="137">
        <f t="shared" si="64"/>
        <v>2.2433459999999905E-2</v>
      </c>
      <c r="AA651" s="137">
        <f t="shared" si="64"/>
        <v>1.4794719999999928E-2</v>
      </c>
      <c r="AB651" s="137">
        <f t="shared" si="64"/>
        <v>1.6164250000000005E-2</v>
      </c>
      <c r="AC651" s="111"/>
      <c r="AD651" s="111"/>
      <c r="AE651" s="111"/>
      <c r="AF651" s="111"/>
      <c r="AG651" s="263"/>
      <c r="AH651" s="111"/>
      <c r="AI651" s="112"/>
      <c r="AJ651" s="113"/>
    </row>
    <row r="652" spans="2:36" x14ac:dyDescent="0.15">
      <c r="B652" s="290"/>
      <c r="C652" s="29" t="s">
        <v>35</v>
      </c>
      <c r="D652" s="109"/>
      <c r="E652" s="264"/>
      <c r="F652" s="20">
        <f t="shared" si="63"/>
        <v>2.4628949999999961</v>
      </c>
      <c r="G652" s="20">
        <f t="shared" si="63"/>
        <v>1.9963060000000041</v>
      </c>
      <c r="H652" s="20">
        <f t="shared" si="63"/>
        <v>1.280064000000003E-2</v>
      </c>
      <c r="I652" s="20">
        <f t="shared" si="63"/>
        <v>8.1919499999999479E-3</v>
      </c>
      <c r="J652" s="20">
        <f t="shared" si="63"/>
        <v>1.0396171999999999E-2</v>
      </c>
      <c r="K652" s="114"/>
      <c r="L652" s="114"/>
      <c r="M652" s="114"/>
      <c r="N652" s="114"/>
      <c r="O652" s="265"/>
      <c r="P652" s="114"/>
      <c r="Q652" s="115"/>
      <c r="R652" s="116"/>
      <c r="T652" s="290"/>
      <c r="U652" s="29" t="s">
        <v>35</v>
      </c>
      <c r="V652" s="109"/>
      <c r="W652" s="264"/>
      <c r="X652" s="20">
        <f t="shared" si="64"/>
        <v>2.4597929999999977</v>
      </c>
      <c r="Y652" s="20">
        <f t="shared" si="64"/>
        <v>2.012518</v>
      </c>
      <c r="Z652" s="20">
        <f t="shared" si="64"/>
        <v>1.2746959999999974E-2</v>
      </c>
      <c r="AA652" s="20">
        <f t="shared" si="64"/>
        <v>8.1545700000000831E-3</v>
      </c>
      <c r="AB652" s="20">
        <f t="shared" si="64"/>
        <v>1.1297575000000001E-2</v>
      </c>
      <c r="AC652" s="114"/>
      <c r="AD652" s="114"/>
      <c r="AE652" s="114"/>
      <c r="AF652" s="114"/>
      <c r="AG652" s="265"/>
      <c r="AH652" s="114"/>
      <c r="AI652" s="115"/>
      <c r="AJ652" s="116"/>
    </row>
    <row r="653" spans="2:36" x14ac:dyDescent="0.15">
      <c r="B653" s="290"/>
      <c r="C653" s="29" t="s">
        <v>36</v>
      </c>
      <c r="D653" s="109"/>
      <c r="E653" s="264"/>
      <c r="F653" s="20">
        <f t="shared" si="63"/>
        <v>1.8844840000000005</v>
      </c>
      <c r="G653" s="20">
        <f t="shared" si="63"/>
        <v>1.8570380000000029</v>
      </c>
      <c r="H653" s="20">
        <f t="shared" si="63"/>
        <v>4.5314599999999317E-3</v>
      </c>
      <c r="I653" s="20">
        <f t="shared" si="63"/>
        <v>3.1145999999999674E-3</v>
      </c>
      <c r="J653" s="20">
        <f t="shared" si="63"/>
        <v>3.8215620000000006E-3</v>
      </c>
      <c r="K653" s="114"/>
      <c r="L653" s="114"/>
      <c r="M653" s="114"/>
      <c r="N653" s="114"/>
      <c r="O653" s="265"/>
      <c r="P653" s="114"/>
      <c r="Q653" s="115"/>
      <c r="R653" s="116"/>
      <c r="T653" s="290"/>
      <c r="U653" s="29" t="s">
        <v>36</v>
      </c>
      <c r="V653" s="109"/>
      <c r="W653" s="264"/>
      <c r="X653" s="20">
        <f t="shared" si="64"/>
        <v>1.9591229999999982</v>
      </c>
      <c r="Y653" s="20">
        <f t="shared" si="64"/>
        <v>1.9166330000000045</v>
      </c>
      <c r="Z653" s="20">
        <f t="shared" si="64"/>
        <v>4.5528799999999814E-3</v>
      </c>
      <c r="AA653" s="20">
        <f t="shared" si="64"/>
        <v>3.092269999999897E-3</v>
      </c>
      <c r="AB653" s="20">
        <f t="shared" si="64"/>
        <v>3.7649129999999999E-3</v>
      </c>
      <c r="AC653" s="114"/>
      <c r="AD653" s="114"/>
      <c r="AE653" s="114"/>
      <c r="AF653" s="114"/>
      <c r="AG653" s="265"/>
      <c r="AH653" s="114"/>
      <c r="AI653" s="115"/>
      <c r="AJ653" s="116"/>
    </row>
    <row r="654" spans="2:36" x14ac:dyDescent="0.15">
      <c r="B654" s="290"/>
      <c r="C654" s="29" t="s">
        <v>38</v>
      </c>
      <c r="D654" s="109"/>
      <c r="E654" s="264"/>
      <c r="F654" s="20">
        <f t="shared" si="63"/>
        <v>2.3674870000000041</v>
      </c>
      <c r="G654" s="20">
        <f t="shared" si="63"/>
        <v>2.1636600000000001</v>
      </c>
      <c r="H654" s="20">
        <f t="shared" si="63"/>
        <v>1.595250000000048E-3</v>
      </c>
      <c r="I654" s="20">
        <f t="shared" si="63"/>
        <v>1.1748299999999601E-3</v>
      </c>
      <c r="J654" s="20">
        <f t="shared" si="63"/>
        <v>2.3109643000000001E-3</v>
      </c>
      <c r="K654" s="114"/>
      <c r="L654" s="114"/>
      <c r="M654" s="114"/>
      <c r="N654" s="114"/>
      <c r="O654" s="265"/>
      <c r="P654" s="114"/>
      <c r="Q654" s="115"/>
      <c r="R654" s="116"/>
      <c r="T654" s="290"/>
      <c r="U654" s="29" t="s">
        <v>38</v>
      </c>
      <c r="V654" s="109"/>
      <c r="W654" s="264"/>
      <c r="X654" s="20">
        <f t="shared" si="64"/>
        <v>2.4259309999999985</v>
      </c>
      <c r="Y654" s="20">
        <f t="shared" si="64"/>
        <v>2.2141449999999949</v>
      </c>
      <c r="Z654" s="20">
        <f t="shared" si="64"/>
        <v>1.6250100000000378E-3</v>
      </c>
      <c r="AA654" s="20">
        <f t="shared" si="64"/>
        <v>1.2204599999999788E-3</v>
      </c>
      <c r="AB654" s="20">
        <f t="shared" si="64"/>
        <v>2.3429175000000005E-3</v>
      </c>
      <c r="AC654" s="114"/>
      <c r="AD654" s="114"/>
      <c r="AE654" s="114"/>
      <c r="AF654" s="114"/>
      <c r="AG654" s="265"/>
      <c r="AH654" s="114"/>
      <c r="AI654" s="115"/>
      <c r="AJ654" s="116"/>
    </row>
    <row r="655" spans="2:36" ht="12.6" customHeight="1" thickBot="1" x14ac:dyDescent="0.2">
      <c r="B655" s="291"/>
      <c r="C655" s="31"/>
      <c r="D655" s="110"/>
      <c r="E655" s="266"/>
      <c r="F655" s="186"/>
      <c r="G655" s="186"/>
      <c r="H655" s="186"/>
      <c r="I655" s="186"/>
      <c r="J655" s="186"/>
      <c r="K655" s="117"/>
      <c r="L655" s="117"/>
      <c r="M655" s="117"/>
      <c r="N655" s="117"/>
      <c r="O655" s="267"/>
      <c r="P655" s="117"/>
      <c r="Q655" s="118"/>
      <c r="R655" s="119"/>
      <c r="T655" s="291"/>
      <c r="U655" s="31"/>
      <c r="V655" s="110"/>
      <c r="W655" s="266"/>
      <c r="X655" s="186"/>
      <c r="Y655" s="186"/>
      <c r="Z655" s="186"/>
      <c r="AA655" s="186"/>
      <c r="AB655" s="186"/>
      <c r="AC655" s="117"/>
      <c r="AD655" s="117"/>
      <c r="AE655" s="117"/>
      <c r="AF655" s="117"/>
      <c r="AG655" s="267"/>
      <c r="AH655" s="117"/>
      <c r="AI655" s="118"/>
      <c r="AJ655" s="119"/>
    </row>
    <row r="675" spans="2:10" x14ac:dyDescent="0.15">
      <c r="B675" s="297"/>
      <c r="C675" s="206"/>
      <c r="D675" s="206"/>
      <c r="E675" s="92"/>
      <c r="F675" s="159"/>
      <c r="G675" s="159"/>
      <c r="H675" s="159"/>
      <c r="I675" s="92"/>
      <c r="J675" s="92"/>
    </row>
    <row r="676" spans="2:10" x14ac:dyDescent="0.15">
      <c r="B676" s="286"/>
      <c r="C676" s="206"/>
      <c r="D676" s="206"/>
      <c r="E676" s="92"/>
      <c r="F676" s="159"/>
      <c r="G676" s="159"/>
      <c r="H676" s="159"/>
      <c r="I676" s="92"/>
      <c r="J676" s="92"/>
    </row>
    <row r="677" spans="2:10" x14ac:dyDescent="0.15">
      <c r="B677" s="286"/>
      <c r="C677" s="206"/>
      <c r="D677" s="206"/>
      <c r="E677" s="92"/>
      <c r="F677" s="159"/>
      <c r="G677" s="159"/>
      <c r="H677" s="159"/>
      <c r="I677" s="92"/>
      <c r="J677" s="92"/>
    </row>
    <row r="678" spans="2:10" x14ac:dyDescent="0.15">
      <c r="B678" s="286"/>
      <c r="C678" s="206"/>
      <c r="D678" s="206"/>
      <c r="E678" s="92"/>
      <c r="F678" s="159"/>
      <c r="G678" s="159"/>
      <c r="H678" s="159"/>
      <c r="I678" s="92"/>
      <c r="J678" s="92"/>
    </row>
    <row r="679" spans="2:10" x14ac:dyDescent="0.15">
      <c r="B679" s="286"/>
      <c r="C679" s="206"/>
      <c r="D679" s="206"/>
      <c r="E679" s="92"/>
      <c r="F679" s="159"/>
      <c r="G679" s="159"/>
      <c r="H679" s="159"/>
      <c r="I679" s="92"/>
      <c r="J679" s="92"/>
    </row>
    <row r="680" spans="2:10" x14ac:dyDescent="0.15">
      <c r="B680" s="297"/>
      <c r="C680" s="206"/>
      <c r="D680" s="206"/>
      <c r="E680" s="92"/>
      <c r="F680" s="159"/>
      <c r="G680" s="159"/>
      <c r="H680" s="159"/>
      <c r="I680" s="159"/>
      <c r="J680" s="159"/>
    </row>
    <row r="681" spans="2:10" x14ac:dyDescent="0.15">
      <c r="B681" s="286"/>
      <c r="C681" s="206"/>
      <c r="D681" s="206"/>
      <c r="E681" s="92"/>
      <c r="F681" s="159"/>
      <c r="G681" s="159"/>
      <c r="H681" s="159"/>
      <c r="I681" s="159"/>
      <c r="J681" s="159"/>
    </row>
    <row r="682" spans="2:10" x14ac:dyDescent="0.15">
      <c r="B682" s="286"/>
      <c r="C682" s="206"/>
      <c r="D682" s="206"/>
      <c r="E682" s="92"/>
      <c r="F682" s="159"/>
      <c r="G682" s="159"/>
      <c r="H682" s="159"/>
      <c r="I682" s="159"/>
      <c r="J682" s="159"/>
    </row>
    <row r="683" spans="2:10" x14ac:dyDescent="0.15">
      <c r="B683" s="286"/>
      <c r="C683" s="206"/>
      <c r="D683" s="206"/>
      <c r="E683" s="92"/>
      <c r="F683" s="159"/>
      <c r="G683" s="159"/>
      <c r="H683" s="159"/>
      <c r="I683" s="159"/>
      <c r="J683" s="159"/>
    </row>
    <row r="684" spans="2:10" x14ac:dyDescent="0.15">
      <c r="B684" s="286"/>
      <c r="C684" s="206"/>
      <c r="D684" s="206"/>
      <c r="E684" s="92"/>
      <c r="F684" s="159"/>
      <c r="G684" s="159"/>
      <c r="H684" s="159"/>
      <c r="I684" s="159"/>
      <c r="J684" s="159"/>
    </row>
    <row r="685" spans="2:10" x14ac:dyDescent="0.15">
      <c r="B685" s="297"/>
      <c r="C685" s="206"/>
      <c r="D685" s="206"/>
      <c r="E685" s="92"/>
      <c r="F685" s="159"/>
      <c r="G685" s="159"/>
      <c r="H685" s="159"/>
      <c r="I685" s="159"/>
      <c r="J685" s="159"/>
    </row>
    <row r="686" spans="2:10" x14ac:dyDescent="0.15">
      <c r="B686" s="286"/>
      <c r="C686" s="206"/>
      <c r="D686" s="206"/>
      <c r="E686" s="92"/>
      <c r="F686" s="159"/>
      <c r="G686" s="159"/>
      <c r="H686" s="159"/>
      <c r="I686" s="159"/>
      <c r="J686" s="159"/>
    </row>
    <row r="687" spans="2:10" x14ac:dyDescent="0.15">
      <c r="B687" s="286"/>
      <c r="C687" s="206"/>
      <c r="D687" s="206"/>
      <c r="E687" s="92"/>
      <c r="F687" s="159"/>
      <c r="G687" s="159"/>
      <c r="H687" s="159"/>
      <c r="I687" s="159"/>
      <c r="J687" s="159"/>
    </row>
    <row r="688" spans="2:10" x14ac:dyDescent="0.15">
      <c r="B688" s="286"/>
      <c r="C688" s="206"/>
      <c r="D688" s="206"/>
      <c r="E688" s="92"/>
      <c r="F688" s="159"/>
      <c r="G688" s="159"/>
      <c r="H688" s="159"/>
      <c r="I688" s="159"/>
      <c r="J688" s="159"/>
    </row>
    <row r="689" spans="2:10" x14ac:dyDescent="0.15">
      <c r="B689" s="286"/>
      <c r="C689" s="206"/>
      <c r="D689" s="206"/>
      <c r="E689" s="92"/>
      <c r="F689" s="159"/>
      <c r="G689" s="159"/>
      <c r="H689" s="159"/>
      <c r="I689" s="159"/>
      <c r="J689" s="159"/>
    </row>
  </sheetData>
  <mergeCells count="399">
    <mergeCell ref="AL38:AL42"/>
    <mergeCell ref="T388:T392"/>
    <mergeCell ref="T288:T292"/>
    <mergeCell ref="AL338:AL342"/>
    <mergeCell ref="AL103:AL107"/>
    <mergeCell ref="T138:T142"/>
    <mergeCell ref="B78:B82"/>
    <mergeCell ref="AL493:AL497"/>
    <mergeCell ref="AL558:AL562"/>
    <mergeCell ref="B358:B362"/>
    <mergeCell ref="AL33:AL37"/>
    <mergeCell ref="B593:B597"/>
    <mergeCell ref="B493:B497"/>
    <mergeCell ref="AL318:AL322"/>
    <mergeCell ref="B68:B72"/>
    <mergeCell ref="T258:T262"/>
    <mergeCell ref="B188:B192"/>
    <mergeCell ref="T543:T547"/>
    <mergeCell ref="AL333:AL337"/>
    <mergeCell ref="AL308:AL312"/>
    <mergeCell ref="T178:T182"/>
    <mergeCell ref="T153:T157"/>
    <mergeCell ref="B363:B367"/>
    <mergeCell ref="T438:T442"/>
    <mergeCell ref="T478:T482"/>
    <mergeCell ref="AL113:AL117"/>
    <mergeCell ref="AL343:AL347"/>
    <mergeCell ref="AL403:AL407"/>
    <mergeCell ref="B23:B27"/>
    <mergeCell ref="T273:T277"/>
    <mergeCell ref="B308:B312"/>
    <mergeCell ref="T53:T57"/>
    <mergeCell ref="C31:R31"/>
    <mergeCell ref="B538:B542"/>
    <mergeCell ref="B598:B602"/>
    <mergeCell ref="B298:B302"/>
    <mergeCell ref="T548:T552"/>
    <mergeCell ref="T593:T597"/>
    <mergeCell ref="T588:T592"/>
    <mergeCell ref="AL628:AL632"/>
    <mergeCell ref="AL313:AL317"/>
    <mergeCell ref="AL373:AL377"/>
    <mergeCell ref="AL478:AL482"/>
    <mergeCell ref="B283:B287"/>
    <mergeCell ref="T73:T77"/>
    <mergeCell ref="AL323:AL327"/>
    <mergeCell ref="T423:T427"/>
    <mergeCell ref="B608:B612"/>
    <mergeCell ref="AL613:AL617"/>
    <mergeCell ref="T268:T272"/>
    <mergeCell ref="AL623:AL627"/>
    <mergeCell ref="B163:B167"/>
    <mergeCell ref="T518:T522"/>
    <mergeCell ref="B138:B142"/>
    <mergeCell ref="T213:T217"/>
    <mergeCell ref="AL568:AL572"/>
    <mergeCell ref="T78:T82"/>
    <mergeCell ref="B263:B267"/>
    <mergeCell ref="AL468:AL472"/>
    <mergeCell ref="B238:B242"/>
    <mergeCell ref="AL163:AL167"/>
    <mergeCell ref="T378:T382"/>
    <mergeCell ref="T353:T357"/>
    <mergeCell ref="AV14:AX14"/>
    <mergeCell ref="AL288:AL292"/>
    <mergeCell ref="B158:B162"/>
    <mergeCell ref="AL263:AL267"/>
    <mergeCell ref="T573:T577"/>
    <mergeCell ref="B443:B447"/>
    <mergeCell ref="T208:T212"/>
    <mergeCell ref="B393:B397"/>
    <mergeCell ref="B453:B457"/>
    <mergeCell ref="AL563:AL567"/>
    <mergeCell ref="T493:T497"/>
    <mergeCell ref="B153:B157"/>
    <mergeCell ref="B553:B557"/>
    <mergeCell ref="U31:AJ31"/>
    <mergeCell ref="AL293:AL297"/>
    <mergeCell ref="B98:B102"/>
    <mergeCell ref="AL268:AL272"/>
    <mergeCell ref="T453:T457"/>
    <mergeCell ref="AV21:AX21"/>
    <mergeCell ref="AL393:AL397"/>
    <mergeCell ref="AL258:AL262"/>
    <mergeCell ref="T443:T447"/>
    <mergeCell ref="T418:T422"/>
    <mergeCell ref="AL208:AL212"/>
    <mergeCell ref="B680:B684"/>
    <mergeCell ref="T38:T42"/>
    <mergeCell ref="T63:T67"/>
    <mergeCell ref="AL278:AL282"/>
    <mergeCell ref="B148:B152"/>
    <mergeCell ref="B563:B567"/>
    <mergeCell ref="T163:T167"/>
    <mergeCell ref="T223:T227"/>
    <mergeCell ref="AL518:AL522"/>
    <mergeCell ref="AL578:AL582"/>
    <mergeCell ref="B448:B452"/>
    <mergeCell ref="B108:B112"/>
    <mergeCell ref="AL213:AL217"/>
    <mergeCell ref="T523:T527"/>
    <mergeCell ref="B143:B147"/>
    <mergeCell ref="B558:B562"/>
    <mergeCell ref="T498:T502"/>
    <mergeCell ref="B368:B372"/>
    <mergeCell ref="T158:T162"/>
    <mergeCell ref="AL408:AL412"/>
    <mergeCell ref="AL513:AL517"/>
    <mergeCell ref="T598:T602"/>
    <mergeCell ref="B253:B257"/>
    <mergeCell ref="T503:T507"/>
    <mergeCell ref="C2:R2"/>
    <mergeCell ref="AL553:AL557"/>
    <mergeCell ref="T88:T92"/>
    <mergeCell ref="T148:T152"/>
    <mergeCell ref="AM31:AP31"/>
    <mergeCell ref="B398:B402"/>
    <mergeCell ref="AL503:AL507"/>
    <mergeCell ref="AL98:AL102"/>
    <mergeCell ref="T21:T22"/>
    <mergeCell ref="AL123:AL127"/>
    <mergeCell ref="B343:B347"/>
    <mergeCell ref="Q3:Q4"/>
    <mergeCell ref="AJ3:AJ4"/>
    <mergeCell ref="P3:P4"/>
    <mergeCell ref="R3:R4"/>
    <mergeCell ref="U2:AJ2"/>
    <mergeCell ref="T93:T97"/>
    <mergeCell ref="T68:T72"/>
    <mergeCell ref="B16:B20"/>
    <mergeCell ref="T48:T52"/>
    <mergeCell ref="AL158:AL162"/>
    <mergeCell ref="AL133:AL137"/>
    <mergeCell ref="T348:T352"/>
    <mergeCell ref="B83:B87"/>
    <mergeCell ref="T623:T627"/>
    <mergeCell ref="B218:B222"/>
    <mergeCell ref="AL423:AL427"/>
    <mergeCell ref="T5:T9"/>
    <mergeCell ref="AL508:AL512"/>
    <mergeCell ref="T303:T307"/>
    <mergeCell ref="T103:T107"/>
    <mergeCell ref="T168:T172"/>
    <mergeCell ref="AL458:AL462"/>
    <mergeCell ref="AL523:AL527"/>
    <mergeCell ref="AL218:AL222"/>
    <mergeCell ref="B373:B377"/>
    <mergeCell ref="T113:T117"/>
    <mergeCell ref="AL363:AL367"/>
    <mergeCell ref="T23:T27"/>
    <mergeCell ref="AL58:AL62"/>
    <mergeCell ref="AL378:AL382"/>
    <mergeCell ref="AL63:AL67"/>
    <mergeCell ref="T308:T312"/>
    <mergeCell ref="B33:B37"/>
    <mergeCell ref="T16:T20"/>
    <mergeCell ref="T283:T287"/>
    <mergeCell ref="AL73:AL77"/>
    <mergeCell ref="AL48:AL52"/>
    <mergeCell ref="B633:B637"/>
    <mergeCell ref="B498:B502"/>
    <mergeCell ref="AL358:AL362"/>
    <mergeCell ref="T608:T612"/>
    <mergeCell ref="B193:B197"/>
    <mergeCell ref="AL398:AL402"/>
    <mergeCell ref="T583:T587"/>
    <mergeCell ref="AL148:AL152"/>
    <mergeCell ref="AL498:AL502"/>
    <mergeCell ref="B353:B357"/>
    <mergeCell ref="AL473:AL477"/>
    <mergeCell ref="B278:B282"/>
    <mergeCell ref="B628:B632"/>
    <mergeCell ref="B603:B607"/>
    <mergeCell ref="B578:B582"/>
    <mergeCell ref="AL238:AL242"/>
    <mergeCell ref="AL303:AL307"/>
    <mergeCell ref="T538:T542"/>
    <mergeCell ref="T513:T517"/>
    <mergeCell ref="B198:B202"/>
    <mergeCell ref="B418:B422"/>
    <mergeCell ref="B483:B487"/>
    <mergeCell ref="T248:T252"/>
    <mergeCell ref="B233:B237"/>
    <mergeCell ref="B651:B655"/>
    <mergeCell ref="AL53:AL57"/>
    <mergeCell ref="T238:T242"/>
    <mergeCell ref="T403:T407"/>
    <mergeCell ref="B588:B592"/>
    <mergeCell ref="AL593:AL597"/>
    <mergeCell ref="AL68:AL72"/>
    <mergeCell ref="B183:B187"/>
    <mergeCell ref="B288:B292"/>
    <mergeCell ref="B348:B352"/>
    <mergeCell ref="AL353:AL357"/>
    <mergeCell ref="T603:T607"/>
    <mergeCell ref="T233:T237"/>
    <mergeCell ref="T298:T302"/>
    <mergeCell ref="AL588:AL592"/>
    <mergeCell ref="B203:B207"/>
    <mergeCell ref="T558:T562"/>
    <mergeCell ref="AL173:AL177"/>
    <mergeCell ref="T358:T362"/>
    <mergeCell ref="B583:B587"/>
    <mergeCell ref="AL443:AL447"/>
    <mergeCell ref="B328:B332"/>
    <mergeCell ref="T118:T122"/>
    <mergeCell ref="B303:B307"/>
    <mergeCell ref="T646:T650"/>
    <mergeCell ref="AL598:AL602"/>
    <mergeCell ref="T633:T637"/>
    <mergeCell ref="B228:B232"/>
    <mergeCell ref="B293:B297"/>
    <mergeCell ref="B88:B92"/>
    <mergeCell ref="T188:T192"/>
    <mergeCell ref="T253:T257"/>
    <mergeCell ref="B438:B442"/>
    <mergeCell ref="AL543:AL547"/>
    <mergeCell ref="AL608:AL612"/>
    <mergeCell ref="B388:B392"/>
    <mergeCell ref="T203:T207"/>
    <mergeCell ref="B133:B137"/>
    <mergeCell ref="T488:T492"/>
    <mergeCell ref="AL88:AL92"/>
    <mergeCell ref="AL253:AL257"/>
    <mergeCell ref="B123:B127"/>
    <mergeCell ref="B433:B437"/>
    <mergeCell ref="AL603:AL607"/>
    <mergeCell ref="B383:B387"/>
    <mergeCell ref="T343:T347"/>
    <mergeCell ref="T318:T322"/>
    <mergeCell ref="B533:B537"/>
    <mergeCell ref="B675:B679"/>
    <mergeCell ref="T33:T37"/>
    <mergeCell ref="AL388:AL392"/>
    <mergeCell ref="AL188:AL192"/>
    <mergeCell ref="B248:B252"/>
    <mergeCell ref="AL108:AL112"/>
    <mergeCell ref="B93:B97"/>
    <mergeCell ref="T448:T452"/>
    <mergeCell ref="T333:T337"/>
    <mergeCell ref="T133:T137"/>
    <mergeCell ref="B518:B522"/>
    <mergeCell ref="T193:T197"/>
    <mergeCell ref="AL488:AL492"/>
    <mergeCell ref="AL548:AL552"/>
    <mergeCell ref="T143:T147"/>
    <mergeCell ref="AL183:AL187"/>
    <mergeCell ref="B243:B247"/>
    <mergeCell ref="T433:T437"/>
    <mergeCell ref="AL198:AL202"/>
    <mergeCell ref="T128:T132"/>
    <mergeCell ref="B38:B42"/>
    <mergeCell ref="AL483:AL487"/>
    <mergeCell ref="T393:T397"/>
    <mergeCell ref="B338:B342"/>
    <mergeCell ref="T58:T62"/>
    <mergeCell ref="AH3:AH4"/>
    <mergeCell ref="B318:B322"/>
    <mergeCell ref="T108:T112"/>
    <mergeCell ref="T83:T87"/>
    <mergeCell ref="B333:B337"/>
    <mergeCell ref="T368:T372"/>
    <mergeCell ref="AL118:AL122"/>
    <mergeCell ref="B618:B622"/>
    <mergeCell ref="AL93:AL97"/>
    <mergeCell ref="T278:T282"/>
    <mergeCell ref="T383:T387"/>
    <mergeCell ref="B313:B317"/>
    <mergeCell ref="B5:B9"/>
    <mergeCell ref="T613:T617"/>
    <mergeCell ref="AL618:AL622"/>
    <mergeCell ref="B488:B492"/>
    <mergeCell ref="B513:B517"/>
    <mergeCell ref="AL168:AL172"/>
    <mergeCell ref="U13:AJ13"/>
    <mergeCell ref="B73:B77"/>
    <mergeCell ref="T363:T367"/>
    <mergeCell ref="T428:T432"/>
    <mergeCell ref="B613:B617"/>
    <mergeCell ref="AL633:AL637"/>
    <mergeCell ref="AL328:AL332"/>
    <mergeCell ref="T578:T582"/>
    <mergeCell ref="AL193:AL197"/>
    <mergeCell ref="T98:T102"/>
    <mergeCell ref="B646:B650"/>
    <mergeCell ref="B43:B47"/>
    <mergeCell ref="T398:T402"/>
    <mergeCell ref="B468:B472"/>
    <mergeCell ref="AL283:AL287"/>
    <mergeCell ref="AL448:AL452"/>
    <mergeCell ref="AL348:AL352"/>
    <mergeCell ref="B641:B645"/>
    <mergeCell ref="B568:B572"/>
    <mergeCell ref="AL43:AL47"/>
    <mergeCell ref="T228:T232"/>
    <mergeCell ref="B543:B547"/>
    <mergeCell ref="T293:T297"/>
    <mergeCell ref="T553:T557"/>
    <mergeCell ref="B463:B467"/>
    <mergeCell ref="AL138:AL142"/>
    <mergeCell ref="AL248:AL252"/>
    <mergeCell ref="T458:T462"/>
    <mergeCell ref="T618:T622"/>
    <mergeCell ref="T651:T655"/>
    <mergeCell ref="AL143:AL147"/>
    <mergeCell ref="AL453:AL457"/>
    <mergeCell ref="B458:B462"/>
    <mergeCell ref="AL438:AL442"/>
    <mergeCell ref="AI3:AI4"/>
    <mergeCell ref="B323:B327"/>
    <mergeCell ref="B273:B277"/>
    <mergeCell ref="T373:T377"/>
    <mergeCell ref="B473:B477"/>
    <mergeCell ref="T641:T645"/>
    <mergeCell ref="T628:T632"/>
    <mergeCell ref="B548:B552"/>
    <mergeCell ref="T183:T187"/>
    <mergeCell ref="AL538:AL542"/>
    <mergeCell ref="B408:B412"/>
    <mergeCell ref="T198:T202"/>
    <mergeCell ref="B128:B132"/>
    <mergeCell ref="AL233:AL237"/>
    <mergeCell ref="T508:T512"/>
    <mergeCell ref="AL298:AL302"/>
    <mergeCell ref="T483:T487"/>
    <mergeCell ref="B103:B107"/>
    <mergeCell ref="B168:B172"/>
    <mergeCell ref="B685:B689"/>
    <mergeCell ref="B623:B627"/>
    <mergeCell ref="T323:T327"/>
    <mergeCell ref="B573:B577"/>
    <mergeCell ref="B258:B262"/>
    <mergeCell ref="AL273:AL277"/>
    <mergeCell ref="AM2:AQ2"/>
    <mergeCell ref="B178:B182"/>
    <mergeCell ref="T533:T537"/>
    <mergeCell ref="B413:B417"/>
    <mergeCell ref="AL418:AL422"/>
    <mergeCell ref="B478:B482"/>
    <mergeCell ref="AL583:AL587"/>
    <mergeCell ref="T243:T247"/>
    <mergeCell ref="T43:T47"/>
    <mergeCell ref="B113:B117"/>
    <mergeCell ref="B173:B177"/>
    <mergeCell ref="T463:T467"/>
    <mergeCell ref="AL153:AL157"/>
    <mergeCell ref="T468:T472"/>
    <mergeCell ref="T528:T532"/>
    <mergeCell ref="T328:T332"/>
    <mergeCell ref="AL128:AL132"/>
    <mergeCell ref="AL413:AL417"/>
    <mergeCell ref="AM14:AT14"/>
    <mergeCell ref="B428:B432"/>
    <mergeCell ref="AL533:AL537"/>
    <mergeCell ref="T218:T222"/>
    <mergeCell ref="B403:B407"/>
    <mergeCell ref="B63:B67"/>
    <mergeCell ref="AL573:AL577"/>
    <mergeCell ref="B268:B272"/>
    <mergeCell ref="T338:T342"/>
    <mergeCell ref="B528:B532"/>
    <mergeCell ref="B58:B62"/>
    <mergeCell ref="B223:B227"/>
    <mergeCell ref="AL428:AL432"/>
    <mergeCell ref="AL228:AL232"/>
    <mergeCell ref="AL203:AL207"/>
    <mergeCell ref="T413:T417"/>
    <mergeCell ref="B508:B512"/>
    <mergeCell ref="T173:T177"/>
    <mergeCell ref="T568:T572"/>
    <mergeCell ref="T563:T567"/>
    <mergeCell ref="AL178:AL182"/>
    <mergeCell ref="AL243:AL247"/>
    <mergeCell ref="B48:B52"/>
    <mergeCell ref="T123:T127"/>
    <mergeCell ref="BD3:BF3"/>
    <mergeCell ref="B21:B22"/>
    <mergeCell ref="AL463:AL467"/>
    <mergeCell ref="B523:B527"/>
    <mergeCell ref="B423:B427"/>
    <mergeCell ref="AL528:AL532"/>
    <mergeCell ref="B53:B57"/>
    <mergeCell ref="B118:B122"/>
    <mergeCell ref="AL223:AL227"/>
    <mergeCell ref="T408:T412"/>
    <mergeCell ref="T473:T477"/>
    <mergeCell ref="AL83:AL87"/>
    <mergeCell ref="C13:R13"/>
    <mergeCell ref="AL368:AL372"/>
    <mergeCell ref="AL433:AL437"/>
    <mergeCell ref="B213:B217"/>
    <mergeCell ref="B378:B382"/>
    <mergeCell ref="AL383:AL387"/>
    <mergeCell ref="T313:T317"/>
    <mergeCell ref="AL78:AL82"/>
    <mergeCell ref="T263:T267"/>
    <mergeCell ref="B503:B507"/>
    <mergeCell ref="AV3:BB3"/>
    <mergeCell ref="B208:B212"/>
  </mergeCells>
  <phoneticPr fontId="27" type="noConversion"/>
  <pageMargins left="0.7" right="0.7" top="0.75" bottom="0.75" header="0.3" footer="0.3"/>
  <pageSetup orientation="portrait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46"/>
  <dimension ref="A1:BF689"/>
  <sheetViews>
    <sheetView workbookViewId="0"/>
  </sheetViews>
  <sheetFormatPr defaultColWidth="9" defaultRowHeight="12" x14ac:dyDescent="0.15"/>
  <cols>
    <col min="1" max="1" width="2.3984375" style="17" bestFit="1" customWidth="1"/>
    <col min="2" max="2" width="9.8984375" style="17" customWidth="1"/>
    <col min="3" max="3" width="9.5" style="8" bestFit="1" customWidth="1"/>
    <col min="4" max="4" width="2.59765625" style="8" bestFit="1" customWidth="1"/>
    <col min="5" max="5" width="9.19921875" style="232" customWidth="1"/>
    <col min="6" max="8" width="9.19921875" style="12" customWidth="1"/>
    <col min="9" max="9" width="10.09765625" style="12" customWidth="1"/>
    <col min="10" max="10" width="9.19921875" style="12" customWidth="1"/>
    <col min="11" max="11" width="7.8984375" style="12" customWidth="1"/>
    <col min="12" max="12" width="8.59765625" style="12" customWidth="1"/>
    <col min="13" max="13" width="8.69921875" style="12" customWidth="1"/>
    <col min="14" max="14" width="3.69921875" style="12" customWidth="1"/>
    <col min="15" max="15" width="3.69921875" style="233" customWidth="1"/>
    <col min="16" max="16" width="9.3984375" style="12" customWidth="1"/>
    <col min="17" max="18" width="9.19921875" style="13" customWidth="1"/>
    <col min="19" max="19" width="4.19921875" style="17" customWidth="1"/>
    <col min="20" max="20" width="11" style="17" customWidth="1"/>
    <col min="21" max="23" width="9.19921875" style="17" customWidth="1"/>
    <col min="24" max="24" width="9.69921875" style="17" customWidth="1"/>
    <col min="25" max="25" width="9.8984375" style="17" customWidth="1"/>
    <col min="26" max="26" width="8.69921875" style="17" customWidth="1"/>
    <col min="27" max="27" width="10.09765625" style="17" bestFit="1" customWidth="1"/>
    <col min="28" max="28" width="10.09765625" style="17" customWidth="1"/>
    <col min="29" max="29" width="11.3984375" style="17" customWidth="1"/>
    <col min="30" max="30" width="9.09765625" style="17" customWidth="1"/>
    <col min="31" max="31" width="8.19921875" style="17" customWidth="1"/>
    <col min="32" max="32" width="3.69921875" style="17" customWidth="1"/>
    <col min="33" max="33" width="3.69921875" style="233" customWidth="1"/>
    <col min="34" max="34" width="7.09765625" style="17" customWidth="1"/>
    <col min="35" max="35" width="7.8984375" style="17" customWidth="1"/>
    <col min="36" max="36" width="9.09765625" style="17" customWidth="1"/>
    <col min="37" max="37" width="3.69921875" style="17" customWidth="1"/>
    <col min="38" max="38" width="8.3984375" style="17" bestFit="1" customWidth="1"/>
    <col min="39" max="39" width="10.69921875" style="17" customWidth="1"/>
    <col min="40" max="40" width="10.3984375" style="17" customWidth="1"/>
    <col min="41" max="41" width="9.8984375" style="17" customWidth="1"/>
    <col min="42" max="42" width="11.3984375" style="17" customWidth="1"/>
    <col min="43" max="43" width="10.5" style="17" customWidth="1"/>
    <col min="44" max="44" width="7" style="17" bestFit="1" customWidth="1"/>
    <col min="45" max="45" width="7.5" style="17" bestFit="1" customWidth="1"/>
    <col min="46" max="46" width="8.19921875" style="17" customWidth="1"/>
    <col min="47" max="47" width="16.19921875" style="17" customWidth="1"/>
    <col min="48" max="49" width="8.5" style="17" bestFit="1" customWidth="1"/>
    <col min="50" max="52" width="7.3984375" style="17" bestFit="1" customWidth="1"/>
    <col min="53" max="53" width="7.3984375" style="17" customWidth="1"/>
    <col min="54" max="54" width="7.3984375" style="17" bestFit="1" customWidth="1"/>
    <col min="55" max="55" width="2.3984375" style="17" customWidth="1"/>
    <col min="56" max="70" width="9" style="17" customWidth="1"/>
    <col min="71" max="16384" width="9" style="17"/>
  </cols>
  <sheetData>
    <row r="1" spans="1:58" ht="12.6" customHeight="1" thickBot="1" x14ac:dyDescent="0.2">
      <c r="A1" s="1" t="s">
        <v>0</v>
      </c>
      <c r="S1" s="1" t="s">
        <v>0</v>
      </c>
      <c r="AK1" s="1" t="s">
        <v>0</v>
      </c>
      <c r="AL1" s="1"/>
      <c r="AP1" s="1" t="s">
        <v>0</v>
      </c>
      <c r="AQ1" s="1"/>
      <c r="AU1" s="1" t="s">
        <v>0</v>
      </c>
    </row>
    <row r="2" spans="1:58" ht="13.5" customHeight="1" thickBot="1" x14ac:dyDescent="0.3">
      <c r="B2" s="143" t="s">
        <v>19</v>
      </c>
      <c r="C2" s="304" t="str">
        <f>CONCATENATE("Summary [ ",'Summary (auto)'!$C$3," ]")</f>
        <v>Summary [ MPEG-151 ]</v>
      </c>
      <c r="D2" s="279"/>
      <c r="E2" s="279"/>
      <c r="F2" s="279"/>
      <c r="G2" s="279"/>
      <c r="H2" s="279"/>
      <c r="I2" s="279"/>
      <c r="J2" s="279"/>
      <c r="K2" s="279"/>
      <c r="L2" s="279"/>
      <c r="M2" s="279"/>
      <c r="N2" s="279"/>
      <c r="O2" s="279"/>
      <c r="P2" s="279"/>
      <c r="Q2" s="279"/>
      <c r="R2" s="280"/>
      <c r="S2" s="206"/>
      <c r="T2" s="143" t="str">
        <f>$B$2</f>
        <v>bartender_track</v>
      </c>
      <c r="U2" s="293" t="str">
        <f>CONCATENATE("Summary [ ",'Summary (auto)'!$C$4," ]")</f>
        <v>Summary [ my ]</v>
      </c>
      <c r="V2" s="269"/>
      <c r="W2" s="269"/>
      <c r="X2" s="269"/>
      <c r="Y2" s="269"/>
      <c r="Z2" s="269"/>
      <c r="AA2" s="269"/>
      <c r="AB2" s="269"/>
      <c r="AC2" s="269"/>
      <c r="AD2" s="269"/>
      <c r="AE2" s="269"/>
      <c r="AF2" s="269"/>
      <c r="AG2" s="269"/>
      <c r="AH2" s="269"/>
      <c r="AI2" s="269"/>
      <c r="AJ2" s="294"/>
      <c r="AK2" s="208"/>
      <c r="AL2" s="163" t="str">
        <f>$B$2</f>
        <v>bartender_track</v>
      </c>
      <c r="AM2" s="298" t="s">
        <v>50</v>
      </c>
      <c r="AN2" s="269"/>
      <c r="AO2" s="269"/>
      <c r="AP2" s="269"/>
      <c r="AQ2" s="294"/>
      <c r="AR2" s="39"/>
      <c r="AS2" s="234"/>
      <c r="AT2" s="39"/>
    </row>
    <row r="3" spans="1:58" ht="13.5" customHeight="1" x14ac:dyDescent="0.3">
      <c r="B3" s="157"/>
      <c r="C3" s="211"/>
      <c r="D3" s="95"/>
      <c r="E3" s="235" t="s">
        <v>32</v>
      </c>
      <c r="F3" s="32" t="s">
        <v>51</v>
      </c>
      <c r="G3" s="212" t="s">
        <v>51</v>
      </c>
      <c r="H3" s="212" t="s">
        <v>51</v>
      </c>
      <c r="I3" s="212" t="s">
        <v>51</v>
      </c>
      <c r="J3" s="212" t="s">
        <v>51</v>
      </c>
      <c r="K3" s="212"/>
      <c r="L3" s="212"/>
      <c r="M3" s="212"/>
      <c r="N3" s="212"/>
      <c r="O3" s="236"/>
      <c r="P3" s="300" t="s">
        <v>52</v>
      </c>
      <c r="Q3" s="300" t="s">
        <v>53</v>
      </c>
      <c r="R3" s="306" t="s">
        <v>54</v>
      </c>
      <c r="S3" s="206"/>
      <c r="T3" s="141"/>
      <c r="U3" s="211"/>
      <c r="V3" s="95"/>
      <c r="W3" s="235" t="s">
        <v>32</v>
      </c>
      <c r="X3" s="32" t="s">
        <v>51</v>
      </c>
      <c r="Y3" s="212" t="s">
        <v>51</v>
      </c>
      <c r="Z3" s="212" t="s">
        <v>51</v>
      </c>
      <c r="AA3" s="212" t="s">
        <v>51</v>
      </c>
      <c r="AB3" s="212" t="s">
        <v>51</v>
      </c>
      <c r="AC3" s="212"/>
      <c r="AD3" s="212"/>
      <c r="AE3" s="212"/>
      <c r="AF3" s="212"/>
      <c r="AG3" s="236"/>
      <c r="AH3" s="300" t="s">
        <v>52</v>
      </c>
      <c r="AI3" s="300" t="s">
        <v>53</v>
      </c>
      <c r="AJ3" s="306" t="s">
        <v>54</v>
      </c>
      <c r="AK3" s="208"/>
      <c r="AL3" s="141"/>
      <c r="AM3" s="164"/>
      <c r="AN3" s="164"/>
      <c r="AO3" s="164"/>
      <c r="AP3" s="164"/>
      <c r="AQ3" s="165"/>
      <c r="AR3" s="44"/>
      <c r="AS3" s="52"/>
      <c r="AT3" s="21" t="s">
        <v>55</v>
      </c>
      <c r="AV3" s="295"/>
      <c r="AW3" s="286"/>
      <c r="AX3" s="286"/>
      <c r="AY3" s="286"/>
      <c r="AZ3" s="286"/>
      <c r="BA3" s="286"/>
      <c r="BB3" s="286"/>
      <c r="BD3" s="285"/>
      <c r="BE3" s="286"/>
      <c r="BF3" s="286"/>
    </row>
    <row r="4" spans="1:58" ht="13.5" customHeight="1" thickBot="1" x14ac:dyDescent="0.2">
      <c r="B4" s="142"/>
      <c r="C4" s="208"/>
      <c r="D4" s="34"/>
      <c r="E4" s="237" t="s">
        <v>56</v>
      </c>
      <c r="F4" s="35" t="s">
        <v>30</v>
      </c>
      <c r="G4" s="238" t="s">
        <v>41</v>
      </c>
      <c r="H4" s="238" t="s">
        <v>44</v>
      </c>
      <c r="I4" s="238" t="s">
        <v>47</v>
      </c>
      <c r="J4" s="238" t="s">
        <v>57</v>
      </c>
      <c r="K4" s="238"/>
      <c r="L4" s="120"/>
      <c r="M4" s="120"/>
      <c r="N4" s="93"/>
      <c r="O4" s="238"/>
      <c r="P4" s="273"/>
      <c r="Q4" s="273"/>
      <c r="R4" s="307"/>
      <c r="S4" s="206"/>
      <c r="T4" s="142"/>
      <c r="U4" s="208"/>
      <c r="V4" s="34"/>
      <c r="W4" s="237" t="s">
        <v>56</v>
      </c>
      <c r="X4" s="35" t="s">
        <v>30</v>
      </c>
      <c r="Y4" s="238" t="s">
        <v>41</v>
      </c>
      <c r="Z4" s="238" t="s">
        <v>44</v>
      </c>
      <c r="AA4" s="238" t="s">
        <v>47</v>
      </c>
      <c r="AB4" s="238" t="s">
        <v>57</v>
      </c>
      <c r="AC4" s="238"/>
      <c r="AD4" s="238"/>
      <c r="AE4" s="238"/>
      <c r="AF4" s="93"/>
      <c r="AG4" s="238"/>
      <c r="AH4" s="273"/>
      <c r="AI4" s="273"/>
      <c r="AJ4" s="307"/>
      <c r="AK4" s="206"/>
      <c r="AL4" s="210"/>
      <c r="AM4" s="92" t="s">
        <v>30</v>
      </c>
      <c r="AN4" s="92" t="s">
        <v>41</v>
      </c>
      <c r="AO4" s="92" t="s">
        <v>44</v>
      </c>
      <c r="AP4" s="92" t="s">
        <v>47</v>
      </c>
      <c r="AQ4" s="166" t="s">
        <v>57</v>
      </c>
      <c r="AR4" s="92"/>
      <c r="AS4" s="92"/>
      <c r="AT4" s="92"/>
      <c r="AV4" s="20"/>
      <c r="AW4" s="20"/>
      <c r="AX4" s="20"/>
      <c r="AY4" s="20"/>
      <c r="AZ4" s="20"/>
      <c r="BA4" s="20"/>
      <c r="BB4" s="20"/>
      <c r="BD4" s="8"/>
      <c r="BE4" s="8"/>
      <c r="BF4" s="8"/>
    </row>
    <row r="5" spans="1:58" ht="13.5" customHeight="1" x14ac:dyDescent="0.15">
      <c r="B5" s="301"/>
      <c r="C5" s="27" t="s">
        <v>34</v>
      </c>
      <c r="D5" s="28"/>
      <c r="E5" s="127">
        <f>E23</f>
        <v>43155.911999999997</v>
      </c>
      <c r="F5" s="32">
        <f t="shared" ref="F5:J8" si="0">AVERAGE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32.775007666666667</v>
      </c>
      <c r="G5" s="32">
        <f t="shared" si="0"/>
        <v>36.345243476190475</v>
      </c>
      <c r="H5" s="32">
        <f t="shared" si="0"/>
        <v>0.9713511142857143</v>
      </c>
      <c r="I5" s="92">
        <f t="shared" si="0"/>
        <v>0.97887245571428583</v>
      </c>
      <c r="J5" s="92">
        <f t="shared" si="0"/>
        <v>5.750067752380951E-2</v>
      </c>
      <c r="K5" s="57"/>
      <c r="L5" s="57"/>
      <c r="M5" s="57"/>
      <c r="N5" s="28"/>
      <c r="O5" s="58"/>
      <c r="P5" s="132">
        <f t="shared" ref="P5:Q8" si="1">P16</f>
        <v>23.420999999999999</v>
      </c>
      <c r="Q5" s="153">
        <f t="shared" si="1"/>
        <v>3.2029999999999998</v>
      </c>
      <c r="R5" s="135" t="e">
        <f>AVERAGE(R33,R38,R43,R48,R53,R58,R63,R68,R73,R78,R83,R88,R93,R98,R103,R108,R113,R118,R123,R128,R133,R138,R143,R148,R153,R158,R163,R168,R173,R178,R183,R188,R193,R198,R203,R208,R213,R218,R223,R228,R233,R238,R243,R248,R253,R258,R263,R268,R273,R278,R283,R288,R293,R298,R303,R308,R313,R318,R323,R328,R333,R338,R343,R348,R353,R358,R363,R368,R373,R378,R383,R388,R393,R398,R403,R408,R413,R418,R423,R428,R433,R438,R443,R448,R453,R458,R463,R468,R473,R478,R483,R488,R493,R498,R503,R508,R513,R518,R523,R528,R533,R538,R543,R548,R553,R558,R563,R568,R573,R578,R583,R588,R593,R598,R603,R608,R613,R618,R623,R628,R633)</f>
        <v>#DIV/0!</v>
      </c>
      <c r="S5" s="206"/>
      <c r="T5" s="302"/>
      <c r="U5" s="27" t="s">
        <v>34</v>
      </c>
      <c r="V5" s="28"/>
      <c r="W5" s="128">
        <f>W23</f>
        <v>43156.303999999996</v>
      </c>
      <c r="X5" s="32">
        <f t="shared" ref="X5:AB8" si="2">AVERAGE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32.785963428571421</v>
      </c>
      <c r="Y5" s="32">
        <f t="shared" si="2"/>
        <v>36.358307857142847</v>
      </c>
      <c r="Z5" s="32">
        <f t="shared" si="2"/>
        <v>0.97132028333333342</v>
      </c>
      <c r="AA5" s="92">
        <f t="shared" si="2"/>
        <v>0.97872685238095247</v>
      </c>
      <c r="AB5" s="92">
        <f t="shared" si="2"/>
        <v>5.6918220380952386E-2</v>
      </c>
      <c r="AC5" s="57"/>
      <c r="AD5" s="57"/>
      <c r="AE5" s="57"/>
      <c r="AF5" s="28"/>
      <c r="AG5" s="239"/>
      <c r="AH5" s="132">
        <f t="shared" ref="AH5:AI8" si="3">AH16</f>
        <v>77.031000000000006</v>
      </c>
      <c r="AI5" s="153">
        <f t="shared" si="3"/>
        <v>11.484</v>
      </c>
      <c r="AJ5" s="135" t="e">
        <f>AVERAGE(AJ33,AJ38,AJ43,AJ48,AJ53,AJ58,AJ63,AJ68,AJ73,AJ78,AJ83,AJ88,AJ93,AJ98,AJ103,AJ108,AJ113,AJ118,AJ123,AJ128,AJ133,AJ138,AJ143,AJ148,AJ153,AJ158,AJ163,AJ168,AJ173,AJ178,AJ183,AJ188,AJ193,AJ198,AJ203,AJ208,AJ213,AJ218,AJ223,AJ228,AJ233,AJ238,AJ243,AJ248,AJ253,AJ258,AJ263,AJ268,AJ273,AJ278,AJ283,AJ288,AJ293,AJ298,AJ303,AJ308,AJ313,AJ318,AJ323,AJ328,AJ333,AJ338,AJ343,AJ348,AJ353,AJ358,AJ363,AJ368,AJ373,AJ378,AJ383,AJ388,AJ393,AJ398,AJ403,AJ408,AJ413,AJ418,AJ423,AJ428,AJ433,AJ438,AJ443,AJ448,AJ453,AJ458,AJ463,AJ468,AJ473,AJ478,AJ483,AJ488,AJ493,AJ498,AJ503,AJ508,AJ513,AJ518,AJ523,AJ528,AJ533,AJ538,AJ543,AJ548,AJ553,AJ558,AJ563,AJ568,AJ573,AJ578,AJ583,AJ588,AJ593,AJ598,AJ603,AJ608,AJ613,AJ618,AJ623,AJ628,AJ633)</f>
        <v>#DIV/0!</v>
      </c>
      <c r="AK5" s="208"/>
      <c r="AL5" s="160"/>
      <c r="AM5" s="240">
        <f>bdrate($E5:$E8,F5:F8,$W5:$W8,X5:X8)</f>
        <v>-5.6646923070724498E-5</v>
      </c>
      <c r="AN5" s="241">
        <f>bdrate($E5:$E8,G5:G8,$W5:$W8,Y5:Y8)</f>
        <v>-5.2002532946326951E-4</v>
      </c>
      <c r="AO5" s="241">
        <f>bdrate($E5:$E8,H5:H8,$W5:$W8,Z5:Z8)</f>
        <v>4.3383813557640316E-4</v>
      </c>
      <c r="AP5" s="241">
        <f>bdrate($E5:$E8,I5:I8,$W5:$W8,AA5:AA8)</f>
        <v>4.2887411551495447E-4</v>
      </c>
      <c r="AQ5" s="242">
        <f>bdrateInverted($E5:$E8,J5:J8,$W5:$W8,AB5:AB8)</f>
        <v>-1.7997248261045762E-3</v>
      </c>
      <c r="AR5" s="243"/>
      <c r="AS5" s="53"/>
      <c r="AT5" s="21" t="s">
        <v>58</v>
      </c>
      <c r="AV5" s="244"/>
      <c r="AW5" s="244"/>
      <c r="AX5" s="244"/>
      <c r="AY5" s="244"/>
      <c r="AZ5" s="244"/>
      <c r="BA5" s="244"/>
      <c r="BB5" s="244"/>
      <c r="BF5" s="12"/>
    </row>
    <row r="6" spans="1:58" ht="13.5" customHeight="1" x14ac:dyDescent="0.15">
      <c r="B6" s="290"/>
      <c r="C6" s="29" t="s">
        <v>35</v>
      </c>
      <c r="D6" s="30"/>
      <c r="E6" s="158">
        <f>E24</f>
        <v>64133.495999999999</v>
      </c>
      <c r="F6" s="92">
        <f t="shared" si="0"/>
        <v>36.177745142857155</v>
      </c>
      <c r="G6" s="92">
        <f t="shared" si="0"/>
        <v>39.570199619047621</v>
      </c>
      <c r="H6" s="92">
        <f t="shared" si="0"/>
        <v>0.98298408380952396</v>
      </c>
      <c r="I6" s="92">
        <f t="shared" si="0"/>
        <v>0.98778708000000004</v>
      </c>
      <c r="J6" s="92">
        <f t="shared" si="0"/>
        <v>3.3999164952380957E-2</v>
      </c>
      <c r="K6" s="58"/>
      <c r="L6" s="58"/>
      <c r="M6" s="58"/>
      <c r="N6" s="30"/>
      <c r="O6" s="58"/>
      <c r="P6" s="132">
        <f t="shared" si="1"/>
        <v>23.452999999999999</v>
      </c>
      <c r="Q6" s="132">
        <f t="shared" si="1"/>
        <v>3.6869999999999998</v>
      </c>
      <c r="R6" s="135" t="e">
        <f>AVERAGE(R34,R39,R44,R49,R54,R59,R64,R69,R74,R79,R84,R89,R94,R99,R104,R109,R114,R119,R124,R129,R134,R139,R144,R149,R154,R159,R164,R169,R174,R179,R184,R189,R194,R199,R204,R209,R214,R219,R224,R229,R234,R239,R244,R249,R254,R259,R264,R269,R274,R279,R284,R289,R294,R299,R304,R309,R314,R319,R324,R329,R334,R339,R344,R349,R354,R359,R364,R369,R374,R379,R384,R389,R394,R399,R404,R409,R414,R419,R424,R429,R434,R439,R444,R449,R454,R459,R464,R469,R474,R479,R484,R489,R494,R499,R504,R509,R514,R519,R524,R529,R534,R539,R544,R549,R554,R559,R564,R569,R574,R579,R584,R589,R594,R599,R604,R609,R614,R619,R624,R629,R634)</f>
        <v>#DIV/0!</v>
      </c>
      <c r="S6" s="206"/>
      <c r="T6" s="290"/>
      <c r="U6" s="29" t="s">
        <v>35</v>
      </c>
      <c r="V6" s="30"/>
      <c r="W6" s="129">
        <f>W24</f>
        <v>64133.896000000008</v>
      </c>
      <c r="X6" s="92">
        <f t="shared" si="2"/>
        <v>36.193547142857135</v>
      </c>
      <c r="Y6" s="92">
        <f t="shared" si="2"/>
        <v>39.579372190476185</v>
      </c>
      <c r="Z6" s="92">
        <f t="shared" si="2"/>
        <v>0.98298197476190496</v>
      </c>
      <c r="AA6" s="92">
        <f t="shared" si="2"/>
        <v>0.98781299285714308</v>
      </c>
      <c r="AB6" s="92">
        <f t="shared" si="2"/>
        <v>3.3904619761904758E-2</v>
      </c>
      <c r="AC6" s="58"/>
      <c r="AD6" s="58"/>
      <c r="AE6" s="58"/>
      <c r="AF6" s="30"/>
      <c r="AG6" s="239"/>
      <c r="AH6" s="132">
        <f t="shared" si="3"/>
        <v>77.875</v>
      </c>
      <c r="AI6" s="132">
        <f t="shared" si="3"/>
        <v>11.765000000000001</v>
      </c>
      <c r="AJ6" s="135" t="e">
        <f>AVERAGE(AJ34,AJ39,AJ44,AJ49,AJ54,AJ59,AJ64,AJ69,AJ74,AJ79,AJ84,AJ89,AJ94,AJ99,AJ104,AJ109,AJ114,AJ119,AJ124,AJ129,AJ134,AJ139,AJ144,AJ149,AJ154,AJ159,AJ164,AJ169,AJ174,AJ179,AJ184,AJ189,AJ194,AJ199,AJ204,AJ209,AJ214,AJ219,AJ224,AJ229,AJ234,AJ239,AJ244,AJ249,AJ254,AJ259,AJ264,AJ269,AJ274,AJ279,AJ284,AJ289,AJ294,AJ299,AJ304,AJ309,AJ314,AJ319,AJ324,AJ329,AJ334,AJ339,AJ344,AJ349,AJ354,AJ359,AJ364,AJ369,AJ374,AJ379,AJ384,AJ389,AJ394,AJ399,AJ404,AJ409,AJ414,AJ419,AJ424,AJ429,AJ434,AJ439,AJ444,AJ449,AJ454,AJ459,AJ464,AJ469,AJ474,AJ479,AJ484,AJ489,AJ494,AJ499,AJ504,AJ509,AJ514,AJ519,AJ524,AJ529,AJ534,AJ539,AJ544,AJ549,AJ554,AJ559,AJ564,AJ569,AJ574,AJ579,AJ584,AJ589,AJ594,AJ599,AJ604,AJ609,AJ614,AJ619,AJ624,AJ629,AJ634)</f>
        <v>#DIV/0!</v>
      </c>
      <c r="AK6" s="208"/>
      <c r="AL6" s="160"/>
      <c r="AM6" s="245"/>
      <c r="AN6" s="246"/>
      <c r="AO6" s="161"/>
      <c r="AP6" s="161"/>
      <c r="AQ6" s="45"/>
      <c r="AR6" s="243"/>
      <c r="AS6" s="243"/>
      <c r="AT6" s="38"/>
      <c r="AV6" s="244"/>
      <c r="AW6" s="244"/>
      <c r="AX6" s="9"/>
      <c r="AY6" s="244"/>
      <c r="AZ6" s="244"/>
      <c r="BA6" s="244"/>
      <c r="BB6" s="9"/>
      <c r="BF6" s="12"/>
    </row>
    <row r="7" spans="1:58" ht="12.75" customHeight="1" x14ac:dyDescent="0.15">
      <c r="B7" s="290"/>
      <c r="C7" s="29" t="s">
        <v>36</v>
      </c>
      <c r="D7" s="30"/>
      <c r="E7" s="158">
        <f>E25</f>
        <v>94915.872000000003</v>
      </c>
      <c r="F7" s="92">
        <f t="shared" si="0"/>
        <v>40.227179238095239</v>
      </c>
      <c r="G7" s="92">
        <f t="shared" si="0"/>
        <v>43.586855952380951</v>
      </c>
      <c r="H7" s="92">
        <f t="shared" si="0"/>
        <v>0.99117098142857141</v>
      </c>
      <c r="I7" s="92">
        <f t="shared" si="0"/>
        <v>0.99423217047619072</v>
      </c>
      <c r="J7" s="92">
        <f t="shared" si="0"/>
        <v>1.6109171761904763E-2</v>
      </c>
      <c r="K7" s="58"/>
      <c r="L7" s="58"/>
      <c r="M7" s="58"/>
      <c r="N7" s="30"/>
      <c r="O7" s="58"/>
      <c r="P7" s="132">
        <f t="shared" si="1"/>
        <v>23.484000000000002</v>
      </c>
      <c r="Q7" s="132">
        <f t="shared" si="1"/>
        <v>3.609</v>
      </c>
      <c r="R7" s="135" t="e">
        <f>AVERAGE(R35,R40,R45,R50,R55,R60,R65,R70,R75,R80,R85,R90,R95,R100,R105,R110,R115,R120,R125,R130,R135,R140,R145,R150,R155,R160,R165,R170,R175,R180,R185,R190,R195,R200,R205,R210,R215,R220,R225,R230,R235,R240,R245,R250,R255,R260,R265,R270,R275,R280,R285,R290,R295,R300,R305,R310,R315,R320,R325,R330,R335,R340,R345,R350,R355,R360,R365,R370,R375,R380,R385,R390,R395,R400,R405,R410,R415,R420,R425,R430,R435,R440,R445,R450,R455,R460,R465,R470,R475,R480,R485,R490,R495,R500,R505,R510,R515,R520,R525,R530,R535,R540,R545,R550,R555,R560,R565,R570,R575,R580,R585,R590,R595,R600,R605,R610,R615,R620,R625,R630,R635)</f>
        <v>#DIV/0!</v>
      </c>
      <c r="S7" s="206"/>
      <c r="T7" s="290"/>
      <c r="U7" s="29" t="s">
        <v>36</v>
      </c>
      <c r="V7" s="30"/>
      <c r="W7" s="129">
        <f>W25</f>
        <v>94916.112000000008</v>
      </c>
      <c r="X7" s="92">
        <f t="shared" si="2"/>
        <v>40.200374809523801</v>
      </c>
      <c r="Y7" s="92">
        <f t="shared" si="2"/>
        <v>43.574701666666662</v>
      </c>
      <c r="Z7" s="92">
        <f t="shared" si="2"/>
        <v>0.9911598433333334</v>
      </c>
      <c r="AA7" s="92">
        <f t="shared" si="2"/>
        <v>0.99422430904761883</v>
      </c>
      <c r="AB7" s="92">
        <f t="shared" si="2"/>
        <v>1.6196287285714286E-2</v>
      </c>
      <c r="AC7" s="58"/>
      <c r="AD7" s="58"/>
      <c r="AE7" s="58"/>
      <c r="AF7" s="30"/>
      <c r="AG7" s="239"/>
      <c r="AH7" s="132">
        <f t="shared" si="3"/>
        <v>77.89</v>
      </c>
      <c r="AI7" s="132">
        <f t="shared" si="3"/>
        <v>12.531000000000001</v>
      </c>
      <c r="AJ7" s="135" t="e">
        <f>AVERAGE(AJ35,AJ40,AJ45,AJ50,AJ55,AJ60,AJ65,AJ70,AJ75,AJ80,AJ85,AJ90,AJ95,AJ100,AJ105,AJ110,AJ115,AJ120,AJ125,AJ130,AJ135,AJ140,AJ145,AJ150,AJ155,AJ160,AJ165,AJ170,AJ175,AJ180,AJ185,AJ190,AJ195,AJ200,AJ205,AJ210,AJ215,AJ220,AJ225,AJ230,AJ235,AJ240,AJ245,AJ250,AJ255,AJ260,AJ265,AJ270,AJ275,AJ280,AJ285,AJ290,AJ295,AJ300,AJ305,AJ310,AJ315,AJ320,AJ325,AJ330,AJ335,AJ340,AJ345,AJ350,AJ355,AJ360,AJ365,AJ370,AJ375,AJ380,AJ385,AJ390,AJ395,AJ400,AJ405,AJ410,AJ415,AJ420,AJ425,AJ430,AJ435,AJ440,AJ445,AJ450,AJ455,AJ460,AJ465,AJ470,AJ475,AJ480,AJ485,AJ490,AJ495,AJ500,AJ505,AJ510,AJ515,AJ520,AJ525,AJ530,AJ535,AJ540,AJ545,AJ550,AJ555,AJ560,AJ565,AJ570,AJ575,AJ580,AJ585,AJ590,AJ595,AJ600,AJ605,AJ610,AJ615,AJ620,AJ625,AJ630,AJ635)</f>
        <v>#DIV/0!</v>
      </c>
      <c r="AK7" s="208"/>
      <c r="AL7" s="160"/>
      <c r="AM7" s="245"/>
      <c r="AN7" s="246"/>
      <c r="AO7" s="161"/>
      <c r="AP7" s="161"/>
      <c r="AQ7" s="45"/>
      <c r="AR7" s="243"/>
      <c r="AS7" s="54"/>
      <c r="AT7" s="21" t="s">
        <v>59</v>
      </c>
      <c r="AV7" s="244"/>
      <c r="AW7" s="244"/>
      <c r="AX7" s="9"/>
      <c r="AY7" s="244"/>
      <c r="AZ7" s="244"/>
      <c r="BA7" s="244"/>
      <c r="BB7" s="9"/>
      <c r="BF7" s="12"/>
    </row>
    <row r="8" spans="1:58" ht="12.75" customHeight="1" x14ac:dyDescent="0.15">
      <c r="B8" s="290"/>
      <c r="C8" s="29" t="s">
        <v>38</v>
      </c>
      <c r="D8" s="30"/>
      <c r="E8" s="158">
        <f>E26</f>
        <v>133515.45600000001</v>
      </c>
      <c r="F8" s="92">
        <f t="shared" si="0"/>
        <v>44.196745619047611</v>
      </c>
      <c r="G8" s="92">
        <f t="shared" si="0"/>
        <v>47.191150714285712</v>
      </c>
      <c r="H8" s="92">
        <f t="shared" si="0"/>
        <v>0.99458999999999997</v>
      </c>
      <c r="I8" s="92">
        <f t="shared" si="0"/>
        <v>0.99710845142857152</v>
      </c>
      <c r="J8" s="92">
        <f t="shared" si="0"/>
        <v>6.7792141761904767E-3</v>
      </c>
      <c r="K8" s="58"/>
      <c r="L8" s="58"/>
      <c r="M8" s="58"/>
      <c r="N8" s="30"/>
      <c r="O8" s="58"/>
      <c r="P8" s="132">
        <f t="shared" si="1"/>
        <v>23.937000000000001</v>
      </c>
      <c r="Q8" s="132">
        <f t="shared" si="1"/>
        <v>3.718</v>
      </c>
      <c r="R8" s="135" t="e">
        <f>AVERAGE(R36,R41,R46,R51,R56,R61,R66,R71,R76,R81,R86,R91,R96,R101,R106,R111,R116,R121,R126,R131,R136,R141,R146,R151,R156,R161,R166,R171,R176,R181,R186,R191,R196,R201,R206,R211,R216,R221,R226,R231,R236,R241,R246,R251,R256,R261,R266,R271,R276,R281,R286,R291,R296,R301,R306,R311,R316,R321,R326,R331,R336,R341,R346,R351,R356,R361,R366,R371,R376,R381,R386,R391,R396,R401,R406,R411,R416,R421,R426,R431,R436,R441,R446,R451,R456,R461,R466,R471,R476,R481,R486,R491,R496,R501,R506,R511,R516,R521,R526,R531,R536,R541,R546,R551,R556,R561,R566,R571,R576,R581,R586,R591,R596,R601,R606,R611,R616,R621,R626,R631,R636)</f>
        <v>#DIV/0!</v>
      </c>
      <c r="S8" s="206"/>
      <c r="T8" s="290"/>
      <c r="U8" s="29" t="s">
        <v>38</v>
      </c>
      <c r="V8" s="30"/>
      <c r="W8" s="129">
        <f>W26</f>
        <v>133514.47200000001</v>
      </c>
      <c r="X8" s="92">
        <f t="shared" si="2"/>
        <v>44.225509285714281</v>
      </c>
      <c r="Y8" s="92">
        <f t="shared" si="2"/>
        <v>47.229705571428568</v>
      </c>
      <c r="Z8" s="92">
        <f t="shared" si="2"/>
        <v>0.99458288571428577</v>
      </c>
      <c r="AA8" s="92">
        <f t="shared" si="2"/>
        <v>0.99711003523809527</v>
      </c>
      <c r="AB8" s="92">
        <f t="shared" si="2"/>
        <v>6.7628823999999988E-3</v>
      </c>
      <c r="AC8" s="58"/>
      <c r="AD8" s="58"/>
      <c r="AE8" s="58"/>
      <c r="AF8" s="30"/>
      <c r="AG8" s="239"/>
      <c r="AH8" s="132">
        <f t="shared" si="3"/>
        <v>78.186999999999998</v>
      </c>
      <c r="AI8" s="132">
        <f t="shared" si="3"/>
        <v>12.593</v>
      </c>
      <c r="AJ8" s="135" t="e">
        <f>AVERAGE(AJ36,AJ41,AJ46,AJ51,AJ56,AJ61,AJ66,AJ71,AJ76,AJ81,AJ86,AJ91,AJ96,AJ101,AJ106,AJ111,AJ116,AJ121,AJ126,AJ131,AJ136,AJ141,AJ146,AJ151,AJ156,AJ161,AJ166,AJ171,AJ176,AJ181,AJ186,AJ191,AJ196,AJ201,AJ206,AJ211,AJ216,AJ221,AJ226,AJ231,AJ236,AJ241,AJ246,AJ251,AJ256,AJ261,AJ266,AJ271,AJ276,AJ281,AJ286,AJ291,AJ296,AJ301,AJ306,AJ311,AJ316,AJ321,AJ326,AJ331,AJ336,AJ341,AJ346,AJ351,AJ356,AJ361,AJ366,AJ371,AJ376,AJ381,AJ386,AJ391,AJ396,AJ401,AJ406,AJ411,AJ416,AJ421,AJ426,AJ431,AJ436,AJ441,AJ446,AJ451,AJ456,AJ461,AJ466,AJ471,AJ476,AJ481,AJ486,AJ491,AJ496,AJ501,AJ506,AJ511,AJ516,AJ521,AJ526,AJ531,AJ536,AJ541,AJ546,AJ551,AJ556,AJ561,AJ566,AJ571,AJ576,AJ581,AJ586,AJ591,AJ596,AJ601,AJ606,AJ611,AJ616,AJ621,AJ626,AJ631,AJ636)</f>
        <v>#DIV/0!</v>
      </c>
      <c r="AK8" s="208"/>
      <c r="AL8" s="160"/>
      <c r="AM8" s="46"/>
      <c r="AN8" s="161"/>
      <c r="AO8" s="161"/>
      <c r="AP8" s="161"/>
      <c r="AQ8" s="45"/>
      <c r="AR8" s="38"/>
      <c r="AV8" s="9"/>
      <c r="AW8" s="9"/>
      <c r="AX8" s="9"/>
      <c r="AY8" s="9"/>
      <c r="AZ8" s="9"/>
      <c r="BA8" s="9"/>
      <c r="BB8" s="9"/>
      <c r="BF8" s="12"/>
    </row>
    <row r="9" spans="1:58" ht="12.75" customHeight="1" thickBot="1" x14ac:dyDescent="0.2">
      <c r="B9" s="291"/>
      <c r="C9" s="31"/>
      <c r="D9" s="37"/>
      <c r="E9" s="181"/>
      <c r="F9" s="60"/>
      <c r="G9" s="60"/>
      <c r="H9" s="60"/>
      <c r="I9" s="60"/>
      <c r="J9" s="60"/>
      <c r="K9" s="60"/>
      <c r="L9" s="60"/>
      <c r="M9" s="60"/>
      <c r="N9" s="37"/>
      <c r="O9" s="60"/>
      <c r="P9" s="171"/>
      <c r="Q9" s="171"/>
      <c r="R9" s="182"/>
      <c r="S9" s="206"/>
      <c r="T9" s="290"/>
      <c r="U9" s="29"/>
      <c r="V9" s="30"/>
      <c r="W9" s="183"/>
      <c r="X9" s="60"/>
      <c r="Y9" s="60"/>
      <c r="Z9" s="60"/>
      <c r="AA9" s="60"/>
      <c r="AB9" s="60"/>
      <c r="AC9" s="58"/>
      <c r="AD9" s="58"/>
      <c r="AE9" s="58"/>
      <c r="AF9" s="30"/>
      <c r="AG9" s="239"/>
      <c r="AH9" s="171"/>
      <c r="AI9" s="171"/>
      <c r="AJ9" s="182"/>
      <c r="AK9" s="208"/>
      <c r="AL9" s="160"/>
      <c r="AM9" s="47"/>
      <c r="AN9" s="152"/>
      <c r="AO9" s="152"/>
      <c r="AP9" s="152"/>
      <c r="AQ9" s="48"/>
      <c r="AR9" s="208"/>
      <c r="AS9" s="208"/>
      <c r="AT9" s="208"/>
      <c r="BF9" s="12"/>
    </row>
    <row r="10" spans="1:58" ht="13.5" customHeight="1" thickBot="1" x14ac:dyDescent="0.2">
      <c r="B10" s="155" t="s">
        <v>60</v>
      </c>
      <c r="C10" s="138"/>
      <c r="D10" s="138"/>
      <c r="E10" s="247"/>
      <c r="F10" s="139"/>
      <c r="G10" s="139"/>
      <c r="H10" s="139"/>
      <c r="I10" s="139"/>
      <c r="J10" s="139"/>
      <c r="K10" s="139"/>
      <c r="L10" s="138"/>
      <c r="M10" s="140"/>
      <c r="N10" s="140"/>
      <c r="O10" s="248"/>
      <c r="P10" s="156">
        <f>GEOMEAN(P5:P8)</f>
        <v>23.572812797665314</v>
      </c>
      <c r="Q10" s="156">
        <f>GEOMEAN(Q5:Q8)</f>
        <v>3.5479834548715723</v>
      </c>
      <c r="R10" s="136" t="e">
        <f>AVERAGE(R5:R8)</f>
        <v>#DIV/0!</v>
      </c>
      <c r="S10" s="206"/>
      <c r="T10" s="155" t="s">
        <v>60</v>
      </c>
      <c r="U10" s="138"/>
      <c r="V10" s="138"/>
      <c r="W10" s="247"/>
      <c r="X10" s="139"/>
      <c r="Y10" s="139"/>
      <c r="Z10" s="139"/>
      <c r="AA10" s="139"/>
      <c r="AB10" s="139"/>
      <c r="AC10" s="139"/>
      <c r="AD10" s="138"/>
      <c r="AE10" s="140"/>
      <c r="AF10" s="140"/>
      <c r="AG10" s="248"/>
      <c r="AH10" s="156">
        <f>GEOMEAN(AH5:AH8)</f>
        <v>77.744551458486981</v>
      </c>
      <c r="AI10" s="156">
        <f>GEOMEAN(AI5:AI8)</f>
        <v>12.083702158891978</v>
      </c>
      <c r="AJ10" s="136" t="e">
        <f>AVERAGE(AJ5:AJ8)</f>
        <v>#DIV/0!</v>
      </c>
      <c r="AK10" s="208"/>
      <c r="AL10" s="162"/>
      <c r="AM10" s="49"/>
      <c r="AN10" s="50"/>
      <c r="AO10" s="50"/>
      <c r="AP10" s="50"/>
      <c r="AQ10" s="51"/>
      <c r="AR10" s="208"/>
      <c r="AS10" s="208"/>
      <c r="AT10" s="208"/>
      <c r="BF10" s="12"/>
    </row>
    <row r="11" spans="1:58" ht="13.5" customHeight="1" x14ac:dyDescent="0.15">
      <c r="B11" s="206"/>
      <c r="C11" s="206"/>
      <c r="D11" s="206"/>
      <c r="E11" s="249"/>
      <c r="F11" s="92"/>
      <c r="G11" s="92"/>
      <c r="H11" s="92"/>
      <c r="I11" s="92"/>
      <c r="J11" s="92"/>
      <c r="K11" s="92"/>
      <c r="L11" s="206"/>
      <c r="M11" s="93"/>
      <c r="N11" s="93"/>
      <c r="O11" s="250"/>
      <c r="P11" s="92"/>
      <c r="Q11" s="92"/>
      <c r="R11" s="132"/>
      <c r="S11" s="206"/>
      <c r="T11" s="206"/>
      <c r="U11" s="206"/>
      <c r="V11" s="206"/>
      <c r="W11" s="249"/>
      <c r="X11" s="92"/>
      <c r="Y11" s="92"/>
      <c r="Z11" s="92"/>
      <c r="AA11" s="92"/>
      <c r="AB11" s="92"/>
      <c r="AC11" s="92"/>
      <c r="AD11" s="206"/>
      <c r="AE11" s="93"/>
      <c r="AF11" s="93"/>
      <c r="AG11" s="250"/>
      <c r="AH11" s="92"/>
      <c r="AI11" s="92"/>
      <c r="AJ11" s="132"/>
      <c r="AK11" s="208"/>
      <c r="AL11" s="208"/>
      <c r="AM11" s="208"/>
      <c r="AN11" s="208"/>
      <c r="AO11" s="208"/>
      <c r="AP11" s="208"/>
      <c r="AQ11" s="208"/>
      <c r="AR11" s="208"/>
      <c r="AS11" s="208"/>
      <c r="AT11" s="208"/>
      <c r="BF11" s="12"/>
    </row>
    <row r="12" spans="1:58" ht="13.5" customHeight="1" thickBot="1" x14ac:dyDescent="0.2">
      <c r="B12" s="206"/>
      <c r="C12" s="206"/>
      <c r="D12" s="206"/>
      <c r="E12" s="249"/>
      <c r="F12" s="92"/>
      <c r="G12" s="92"/>
      <c r="H12" s="92"/>
      <c r="I12" s="92"/>
      <c r="J12" s="92"/>
      <c r="K12" s="92"/>
      <c r="L12" s="206"/>
      <c r="M12" s="93"/>
      <c r="N12" s="93"/>
      <c r="O12" s="250"/>
      <c r="P12" s="92"/>
      <c r="Q12" s="92"/>
      <c r="R12" s="132"/>
      <c r="S12" s="206"/>
      <c r="T12" s="206"/>
      <c r="U12" s="206"/>
      <c r="V12" s="206"/>
      <c r="W12" s="249"/>
      <c r="X12" s="92"/>
      <c r="Y12" s="92"/>
      <c r="Z12" s="92"/>
      <c r="AA12" s="92"/>
      <c r="AB12" s="92"/>
      <c r="AC12" s="92"/>
      <c r="AD12" s="206"/>
      <c r="AE12" s="93"/>
      <c r="AF12" s="93"/>
      <c r="AG12" s="250"/>
      <c r="AH12" s="92"/>
      <c r="AI12" s="92"/>
      <c r="AJ12" s="132"/>
      <c r="AK12" s="208"/>
      <c r="AL12" s="208"/>
      <c r="AM12" s="208"/>
      <c r="AN12" s="208"/>
      <c r="AO12" s="208"/>
      <c r="AP12" s="208"/>
      <c r="AQ12" s="208"/>
      <c r="AR12" s="208"/>
      <c r="AS12" s="208"/>
      <c r="AT12" s="208"/>
      <c r="BF12" s="12"/>
    </row>
    <row r="13" spans="1:58" ht="16.2" customHeight="1" thickBot="1" x14ac:dyDescent="0.3">
      <c r="B13" s="151"/>
      <c r="C13" s="293" t="str">
        <f>CONCATENATE("Encoding/Decoding [ ",'Summary (auto)'!$C$3," ]")</f>
        <v>Encoding/Decoding [ MPEG-151 ]</v>
      </c>
      <c r="D13" s="269"/>
      <c r="E13" s="269"/>
      <c r="F13" s="269"/>
      <c r="G13" s="269"/>
      <c r="H13" s="269"/>
      <c r="I13" s="269"/>
      <c r="J13" s="269"/>
      <c r="K13" s="269"/>
      <c r="L13" s="269"/>
      <c r="M13" s="269"/>
      <c r="N13" s="269"/>
      <c r="O13" s="269"/>
      <c r="P13" s="269"/>
      <c r="Q13" s="269"/>
      <c r="R13" s="294"/>
      <c r="T13" s="23"/>
      <c r="U13" s="293" t="str">
        <f>CONCATENATE("Encoding [ ",'Summary (auto)'!$C$4," ]")</f>
        <v>Encoding [ my ]</v>
      </c>
      <c r="V13" s="269"/>
      <c r="W13" s="269"/>
      <c r="X13" s="269"/>
      <c r="Y13" s="269"/>
      <c r="Z13" s="269"/>
      <c r="AA13" s="269"/>
      <c r="AB13" s="269"/>
      <c r="AC13" s="269"/>
      <c r="AD13" s="269"/>
      <c r="AE13" s="269"/>
      <c r="AF13" s="269"/>
      <c r="AG13" s="269"/>
      <c r="AH13" s="269"/>
      <c r="AI13" s="269"/>
      <c r="AJ13" s="294"/>
    </row>
    <row r="14" spans="1:58" ht="15.6" customHeight="1" x14ac:dyDescent="0.25">
      <c r="B14" s="157"/>
      <c r="C14" s="103"/>
      <c r="D14" s="103"/>
      <c r="E14" s="251" t="s">
        <v>61</v>
      </c>
      <c r="F14" s="137" t="s">
        <v>62</v>
      </c>
      <c r="G14" s="137" t="s">
        <v>63</v>
      </c>
      <c r="H14" s="137" t="s">
        <v>64</v>
      </c>
      <c r="I14" s="137" t="s">
        <v>65</v>
      </c>
      <c r="J14" s="137" t="s">
        <v>66</v>
      </c>
      <c r="K14" s="137" t="s">
        <v>67</v>
      </c>
      <c r="L14" s="137" t="s">
        <v>68</v>
      </c>
      <c r="M14" s="104" t="s">
        <v>69</v>
      </c>
      <c r="N14" s="104"/>
      <c r="O14" s="252"/>
      <c r="P14" s="104"/>
      <c r="Q14" s="105"/>
      <c r="R14" s="106"/>
      <c r="S14" s="208"/>
      <c r="T14" s="157"/>
      <c r="U14" s="103"/>
      <c r="V14" s="103"/>
      <c r="W14" s="251" t="s">
        <v>61</v>
      </c>
      <c r="X14" s="137" t="s">
        <v>62</v>
      </c>
      <c r="Y14" s="137" t="s">
        <v>63</v>
      </c>
      <c r="Z14" s="137" t="s">
        <v>64</v>
      </c>
      <c r="AA14" s="137" t="s">
        <v>65</v>
      </c>
      <c r="AB14" s="137" t="s">
        <v>66</v>
      </c>
      <c r="AC14" s="137" t="s">
        <v>67</v>
      </c>
      <c r="AD14" s="137" t="s">
        <v>68</v>
      </c>
      <c r="AE14" s="104" t="s">
        <v>69</v>
      </c>
      <c r="AF14" s="104"/>
      <c r="AG14" s="252"/>
      <c r="AH14" s="104"/>
      <c r="AI14" s="105"/>
      <c r="AJ14" s="106"/>
      <c r="AK14" s="208"/>
      <c r="AL14" s="208"/>
      <c r="AM14" s="296"/>
      <c r="AN14" s="286"/>
      <c r="AO14" s="286"/>
      <c r="AP14" s="286"/>
      <c r="AQ14" s="286"/>
      <c r="AR14" s="286"/>
      <c r="AS14" s="286"/>
      <c r="AT14" s="286"/>
      <c r="AV14" s="285"/>
      <c r="AW14" s="286"/>
      <c r="AX14" s="286"/>
      <c r="BB14" s="209"/>
      <c r="BC14" s="209"/>
    </row>
    <row r="15" spans="1:58" s="8" customFormat="1" ht="16.2" customHeight="1" thickBot="1" x14ac:dyDescent="0.3">
      <c r="B15" s="150"/>
      <c r="C15" s="34"/>
      <c r="D15" s="34"/>
      <c r="E15" s="237" t="s">
        <v>56</v>
      </c>
      <c r="F15" s="237" t="s">
        <v>56</v>
      </c>
      <c r="G15" s="237" t="s">
        <v>56</v>
      </c>
      <c r="H15" s="237" t="s">
        <v>56</v>
      </c>
      <c r="I15" s="237" t="s">
        <v>56</v>
      </c>
      <c r="J15" s="237" t="s">
        <v>56</v>
      </c>
      <c r="K15" s="237" t="s">
        <v>56</v>
      </c>
      <c r="L15" s="237" t="s">
        <v>56</v>
      </c>
      <c r="M15" s="237" t="s">
        <v>56</v>
      </c>
      <c r="N15" s="35"/>
      <c r="O15" s="238"/>
      <c r="P15" s="213" t="s">
        <v>52</v>
      </c>
      <c r="Q15" s="213" t="s">
        <v>53</v>
      </c>
      <c r="R15" s="36"/>
      <c r="S15" s="206"/>
      <c r="T15" s="150"/>
      <c r="U15" s="34"/>
      <c r="V15" s="34"/>
      <c r="W15" s="237" t="s">
        <v>56</v>
      </c>
      <c r="X15" s="237" t="s">
        <v>56</v>
      </c>
      <c r="Y15" s="237" t="s">
        <v>56</v>
      </c>
      <c r="Z15" s="237" t="s">
        <v>56</v>
      </c>
      <c r="AA15" s="237" t="s">
        <v>56</v>
      </c>
      <c r="AB15" s="237" t="s">
        <v>56</v>
      </c>
      <c r="AC15" s="237" t="s">
        <v>56</v>
      </c>
      <c r="AD15" s="237" t="s">
        <v>56</v>
      </c>
      <c r="AE15" s="237" t="s">
        <v>56</v>
      </c>
      <c r="AF15" s="35"/>
      <c r="AG15" s="238"/>
      <c r="AH15" s="213" t="s">
        <v>52</v>
      </c>
      <c r="AI15" s="213" t="s">
        <v>53</v>
      </c>
      <c r="AJ15" s="36"/>
      <c r="AK15" s="206"/>
      <c r="AL15" s="206"/>
      <c r="AM15" s="92"/>
      <c r="AN15" s="92"/>
      <c r="AO15" s="92"/>
      <c r="AP15" s="206"/>
      <c r="AQ15" s="206"/>
      <c r="AR15" s="206"/>
      <c r="AS15" s="206"/>
      <c r="AT15" s="206"/>
      <c r="AZ15" s="17"/>
      <c r="BA15" s="17"/>
      <c r="BB15" s="209"/>
      <c r="BC15" s="209"/>
    </row>
    <row r="16" spans="1:58" ht="12.75" customHeight="1" x14ac:dyDescent="0.25">
      <c r="B16" s="303"/>
      <c r="C16" s="27" t="s">
        <v>34</v>
      </c>
      <c r="D16" s="28"/>
      <c r="E16" s="130">
        <v>5841.6</v>
      </c>
      <c r="F16" s="168">
        <v>8338.0159999999996</v>
      </c>
      <c r="G16" s="168">
        <v>3518.4</v>
      </c>
      <c r="H16" s="168">
        <v>1539.856</v>
      </c>
      <c r="I16" s="168">
        <v>772.26400000000001</v>
      </c>
      <c r="J16" s="168">
        <v>12477.191999999999</v>
      </c>
      <c r="K16" s="62">
        <v>7964.2560000000003</v>
      </c>
      <c r="L16" s="62">
        <v>2704.328</v>
      </c>
      <c r="M16" s="62">
        <v>13.24</v>
      </c>
      <c r="N16" s="57"/>
      <c r="O16" s="253"/>
      <c r="P16" s="131">
        <v>23.420999999999999</v>
      </c>
      <c r="Q16" s="131">
        <v>3.2029999999999998</v>
      </c>
      <c r="R16" s="144"/>
      <c r="S16" s="206"/>
      <c r="T16" s="303"/>
      <c r="U16" s="27" t="s">
        <v>34</v>
      </c>
      <c r="V16" s="28"/>
      <c r="W16" s="130">
        <v>5841.6</v>
      </c>
      <c r="X16" s="168">
        <v>8337.7839999999997</v>
      </c>
      <c r="Y16" s="168">
        <v>3518.192</v>
      </c>
      <c r="Z16" s="168">
        <v>1539.7840000000001</v>
      </c>
      <c r="AA16" s="168">
        <v>772.904</v>
      </c>
      <c r="AB16" s="168">
        <v>12477.575999999999</v>
      </c>
      <c r="AC16" s="62">
        <v>7964.08</v>
      </c>
      <c r="AD16" s="62">
        <v>2704.384</v>
      </c>
      <c r="AE16" s="62">
        <v>13.24</v>
      </c>
      <c r="AF16" s="57"/>
      <c r="AG16" s="253"/>
      <c r="AH16" s="131">
        <v>77.031000000000006</v>
      </c>
      <c r="AI16" s="131">
        <v>11.484</v>
      </c>
      <c r="AJ16" s="144"/>
      <c r="AK16" s="208"/>
      <c r="AL16" s="208"/>
      <c r="AP16" s="22"/>
      <c r="AQ16" s="22"/>
      <c r="AR16" s="208"/>
      <c r="AS16" s="208"/>
      <c r="AT16" s="208"/>
      <c r="AX16" s="12"/>
      <c r="AZ16" s="209"/>
      <c r="BA16" s="56"/>
      <c r="BB16" s="209"/>
      <c r="BC16" s="209"/>
      <c r="BD16" s="9"/>
    </row>
    <row r="17" spans="2:56" ht="12.75" customHeight="1" x14ac:dyDescent="0.25">
      <c r="B17" s="290"/>
      <c r="C17" s="29" t="s">
        <v>35</v>
      </c>
      <c r="D17" s="30"/>
      <c r="E17" s="145">
        <v>5841.6</v>
      </c>
      <c r="F17" s="169">
        <v>10848.407999999999</v>
      </c>
      <c r="G17" s="169">
        <v>8476.0239999999994</v>
      </c>
      <c r="H17" s="169">
        <v>5187.6239999999998</v>
      </c>
      <c r="I17" s="169">
        <v>3801.672</v>
      </c>
      <c r="J17" s="169">
        <v>15913.768</v>
      </c>
      <c r="K17" s="64">
        <v>10522.84</v>
      </c>
      <c r="L17" s="64">
        <v>3541.56</v>
      </c>
      <c r="M17" s="64">
        <v>13.24</v>
      </c>
      <c r="N17" s="58"/>
      <c r="O17" s="239"/>
      <c r="P17" s="146">
        <v>23.452999999999999</v>
      </c>
      <c r="Q17" s="146">
        <v>3.6869999999999998</v>
      </c>
      <c r="R17" s="147"/>
      <c r="S17" s="206"/>
      <c r="T17" s="290"/>
      <c r="U17" s="29" t="s">
        <v>35</v>
      </c>
      <c r="V17" s="30"/>
      <c r="W17" s="145">
        <v>5841.6</v>
      </c>
      <c r="X17" s="169">
        <v>10848.48</v>
      </c>
      <c r="Y17" s="169">
        <v>8475.3760000000002</v>
      </c>
      <c r="Z17" s="169">
        <v>5187.6080000000002</v>
      </c>
      <c r="AA17" s="169">
        <v>3801.5360000000001</v>
      </c>
      <c r="AB17" s="169">
        <v>15914.688</v>
      </c>
      <c r="AC17" s="64">
        <v>10522.856</v>
      </c>
      <c r="AD17" s="64">
        <v>3541.752</v>
      </c>
      <c r="AE17" s="64">
        <v>13.24</v>
      </c>
      <c r="AF17" s="58"/>
      <c r="AG17" s="239"/>
      <c r="AH17" s="146">
        <v>77.875</v>
      </c>
      <c r="AI17" s="146">
        <v>11.765000000000001</v>
      </c>
      <c r="AJ17" s="147"/>
      <c r="AK17" s="208"/>
      <c r="AL17" s="208"/>
      <c r="AN17" s="22"/>
      <c r="AO17" s="22"/>
      <c r="AP17" s="22"/>
      <c r="AQ17" s="22"/>
      <c r="AR17" s="208"/>
      <c r="AS17" s="208"/>
      <c r="AT17" s="208"/>
      <c r="AX17" s="12"/>
      <c r="AZ17" s="209"/>
      <c r="BA17" s="209"/>
      <c r="BB17" s="209"/>
      <c r="BC17" s="209"/>
      <c r="BD17" s="9"/>
    </row>
    <row r="18" spans="2:56" ht="12.75" customHeight="1" x14ac:dyDescent="0.25">
      <c r="B18" s="290"/>
      <c r="C18" s="29" t="s">
        <v>36</v>
      </c>
      <c r="D18" s="30"/>
      <c r="E18" s="145">
        <v>5841.6</v>
      </c>
      <c r="F18" s="169">
        <v>13464.32</v>
      </c>
      <c r="G18" s="169">
        <v>14997.536</v>
      </c>
      <c r="H18" s="169">
        <v>12182.632</v>
      </c>
      <c r="I18" s="169">
        <v>11404.944</v>
      </c>
      <c r="J18" s="169">
        <v>19450.024000000001</v>
      </c>
      <c r="K18" s="64">
        <v>13163.495999999999</v>
      </c>
      <c r="L18" s="64">
        <v>4411.32</v>
      </c>
      <c r="M18" s="64">
        <v>13.231999999999999</v>
      </c>
      <c r="N18" s="58"/>
      <c r="O18" s="239"/>
      <c r="P18" s="146">
        <v>23.484000000000002</v>
      </c>
      <c r="Q18" s="146">
        <v>3.609</v>
      </c>
      <c r="R18" s="147"/>
      <c r="S18" s="206"/>
      <c r="T18" s="290"/>
      <c r="U18" s="29" t="s">
        <v>36</v>
      </c>
      <c r="V18" s="30"/>
      <c r="W18" s="145">
        <v>5841.6</v>
      </c>
      <c r="X18" s="169">
        <v>13464.736000000001</v>
      </c>
      <c r="Y18" s="169">
        <v>14996.76</v>
      </c>
      <c r="Z18" s="169">
        <v>12182.472</v>
      </c>
      <c r="AA18" s="169">
        <v>11403.744000000001</v>
      </c>
      <c r="AB18" s="169">
        <v>19451.04</v>
      </c>
      <c r="AC18" s="64">
        <v>13164.255999999999</v>
      </c>
      <c r="AD18" s="64">
        <v>4411.5039999999999</v>
      </c>
      <c r="AE18" s="64">
        <v>13.231999999999999</v>
      </c>
      <c r="AF18" s="58"/>
      <c r="AG18" s="239"/>
      <c r="AH18" s="146">
        <v>77.89</v>
      </c>
      <c r="AI18" s="146">
        <v>12.531000000000001</v>
      </c>
      <c r="AJ18" s="147"/>
      <c r="AK18" s="208"/>
      <c r="AL18" s="208"/>
      <c r="AP18" s="22"/>
      <c r="AQ18" s="22"/>
      <c r="AR18" s="208"/>
      <c r="AS18" s="208"/>
      <c r="AT18" s="208"/>
      <c r="AX18" s="12"/>
      <c r="AZ18" s="209"/>
      <c r="BA18" s="55"/>
      <c r="BB18" s="209"/>
      <c r="BC18" s="209"/>
      <c r="BD18" s="9"/>
    </row>
    <row r="19" spans="2:56" ht="12.75" customHeight="1" x14ac:dyDescent="0.25">
      <c r="B19" s="290"/>
      <c r="C19" s="29" t="s">
        <v>38</v>
      </c>
      <c r="D19" s="30"/>
      <c r="E19" s="145">
        <v>5841.6</v>
      </c>
      <c r="F19" s="169">
        <v>15269.335999999999</v>
      </c>
      <c r="G19" s="169">
        <v>22139.871999999999</v>
      </c>
      <c r="H19" s="169">
        <v>22049.68</v>
      </c>
      <c r="I19" s="169">
        <v>23889.376</v>
      </c>
      <c r="J19" s="169">
        <v>23101.08</v>
      </c>
      <c r="K19" s="64">
        <v>15905.392</v>
      </c>
      <c r="L19" s="64">
        <v>5319.12</v>
      </c>
      <c r="M19" s="64">
        <v>13.215999999999999</v>
      </c>
      <c r="N19" s="58"/>
      <c r="O19" s="239"/>
      <c r="P19" s="146">
        <v>23.937000000000001</v>
      </c>
      <c r="Q19" s="146">
        <v>3.718</v>
      </c>
      <c r="R19" s="147"/>
      <c r="S19" s="206"/>
      <c r="T19" s="290"/>
      <c r="U19" s="29" t="s">
        <v>38</v>
      </c>
      <c r="V19" s="30"/>
      <c r="W19" s="145">
        <v>5841.6</v>
      </c>
      <c r="X19" s="169">
        <v>15269.495999999999</v>
      </c>
      <c r="Y19" s="169">
        <v>22139.56</v>
      </c>
      <c r="Z19" s="169">
        <v>22048.248</v>
      </c>
      <c r="AA19" s="169">
        <v>23886.984</v>
      </c>
      <c r="AB19" s="169">
        <v>23102.639999999999</v>
      </c>
      <c r="AC19" s="64">
        <v>15906.528</v>
      </c>
      <c r="AD19" s="64">
        <v>5319.4160000000002</v>
      </c>
      <c r="AE19" s="64">
        <v>13.215999999999999</v>
      </c>
      <c r="AF19" s="58"/>
      <c r="AG19" s="239"/>
      <c r="AH19" s="146">
        <v>78.186999999999998</v>
      </c>
      <c r="AI19" s="146">
        <v>12.593</v>
      </c>
      <c r="AJ19" s="147"/>
      <c r="AK19" s="208"/>
      <c r="AL19" s="208"/>
      <c r="AN19" s="22"/>
      <c r="AO19" s="21"/>
      <c r="AP19" s="22"/>
      <c r="AQ19" s="22"/>
      <c r="AR19" s="208"/>
      <c r="AS19" s="208"/>
      <c r="AT19" s="208"/>
      <c r="AX19" s="12"/>
      <c r="AZ19" s="209"/>
      <c r="BA19" s="55"/>
      <c r="BB19" s="209"/>
      <c r="BC19" s="209"/>
      <c r="BD19" s="9"/>
    </row>
    <row r="20" spans="2:56" ht="12.75" customHeight="1" thickBot="1" x14ac:dyDescent="0.3">
      <c r="B20" s="290"/>
      <c r="C20" s="31"/>
      <c r="D20" s="37"/>
      <c r="E20" s="214">
        <f>SUM(E16:E19)/SUM(E23:E26)</f>
        <v>6.9600705271895977E-2</v>
      </c>
      <c r="F20" s="214">
        <f>SUM(F16:F19)/SUM(E23:E26)</f>
        <v>0.14273792131803262</v>
      </c>
      <c r="G20" s="214">
        <f>SUM(G16:G19)/SUM(E23:E26)</f>
        <v>0.14634732601086634</v>
      </c>
      <c r="H20" s="214">
        <f>SUM(H16:H19)/SUM(E23:E26)</f>
        <v>0.12200554689597724</v>
      </c>
      <c r="I20" s="214">
        <f>SUM(I16:I19)/SUM(E23:E26)</f>
        <v>0.11875422553583344</v>
      </c>
      <c r="J20" s="214">
        <f>SUM(J16:J19)/SUM(E23:E26)</f>
        <v>0.21131272630118383</v>
      </c>
      <c r="K20" s="214">
        <f>SUM(K16:K19)/SUM(E23:E26)</f>
        <v>0.14165340087899722</v>
      </c>
      <c r="L20" s="214">
        <f>SUM(L16:L19)/SUM(E23:E26)</f>
        <v>4.7588147787213229E-2</v>
      </c>
      <c r="M20" s="60"/>
      <c r="N20" s="60"/>
      <c r="O20" s="254"/>
      <c r="P20" s="171"/>
      <c r="Q20" s="171"/>
      <c r="R20" s="148"/>
      <c r="S20" s="206"/>
      <c r="T20" s="290"/>
      <c r="U20" s="31"/>
      <c r="V20" s="37"/>
      <c r="W20" s="214">
        <f>SUM(W16:W19)/SUM(W23:W26)</f>
        <v>6.9600695320668621E-2</v>
      </c>
      <c r="X20" s="214">
        <f>SUM(X16:X19)/SUM(W23:W26)</f>
        <v>0.1427391400348928</v>
      </c>
      <c r="Y20" s="214">
        <f>SUM(Y16:Y19)/SUM(W23:W26)</f>
        <v>0.14634151456050454</v>
      </c>
      <c r="Z20" s="214">
        <f>SUM(Z16:Z19)/SUM(W23:W26)</f>
        <v>0.12200052529366187</v>
      </c>
      <c r="AA20" s="214">
        <f>SUM(AA16:AA19)/SUM(W23:W26)</f>
        <v>0.11874501043700648</v>
      </c>
      <c r="AB20" s="214">
        <f>SUM(AB16:AB19)/SUM(W23:W26)</f>
        <v>0.21132425331164481</v>
      </c>
      <c r="AC20" s="214">
        <f>SUM(AC16:AC19)/SUM(W23:W26)</f>
        <v>0.14165855158970436</v>
      </c>
      <c r="AD20" s="214">
        <f>SUM(AD16:AD19)/SUM(W23:W26)</f>
        <v>4.7590309451916446E-2</v>
      </c>
      <c r="AE20" s="215"/>
      <c r="AF20" s="60"/>
      <c r="AG20" s="254"/>
      <c r="AH20" s="171"/>
      <c r="AI20" s="171"/>
      <c r="AJ20" s="148"/>
      <c r="AK20" s="208"/>
      <c r="AL20" s="208"/>
      <c r="AN20" s="22"/>
      <c r="AO20" s="22"/>
      <c r="AP20" s="22"/>
      <c r="AQ20" s="22"/>
      <c r="AR20" s="208"/>
      <c r="AS20" s="208"/>
      <c r="AT20" s="208"/>
      <c r="AX20" s="12"/>
      <c r="AZ20" s="209"/>
      <c r="BA20" s="209"/>
      <c r="BD20" s="9"/>
    </row>
    <row r="21" spans="2:56" ht="13.5" customHeight="1" x14ac:dyDescent="0.15">
      <c r="B21" s="287"/>
      <c r="C21" s="95"/>
      <c r="D21" s="95"/>
      <c r="E21" s="235" t="s">
        <v>32</v>
      </c>
      <c r="F21" s="32"/>
      <c r="G21" s="32"/>
      <c r="H21" s="32"/>
      <c r="I21" s="32"/>
      <c r="J21" s="32"/>
      <c r="K21" s="32"/>
      <c r="L21" s="32"/>
      <c r="M21" s="32"/>
      <c r="N21" s="32"/>
      <c r="O21" s="236"/>
      <c r="P21" s="32"/>
      <c r="Q21" s="212"/>
      <c r="R21" s="33"/>
      <c r="S21" s="206"/>
      <c r="T21" s="287"/>
      <c r="U21" s="95"/>
      <c r="V21" s="95"/>
      <c r="W21" s="255" t="s">
        <v>32</v>
      </c>
      <c r="X21" s="32"/>
      <c r="Y21" s="32"/>
      <c r="Z21" s="32"/>
      <c r="AA21" s="32"/>
      <c r="AB21" s="32"/>
      <c r="AC21" s="32"/>
      <c r="AD21" s="32"/>
      <c r="AE21" s="32"/>
      <c r="AF21" s="32"/>
      <c r="AG21" s="236"/>
      <c r="AH21" s="32"/>
      <c r="AI21" s="212"/>
      <c r="AJ21" s="33"/>
      <c r="AK21" s="208"/>
      <c r="AL21" s="208"/>
      <c r="AP21" s="22"/>
      <c r="AQ21" s="22"/>
      <c r="AR21" s="207"/>
      <c r="AS21" s="207"/>
      <c r="AT21" s="207"/>
      <c r="AV21" s="285"/>
      <c r="AW21" s="286"/>
      <c r="AX21" s="286"/>
    </row>
    <row r="22" spans="2:56" s="8" customFormat="1" ht="13.5" customHeight="1" thickBot="1" x14ac:dyDescent="0.3">
      <c r="B22" s="288"/>
      <c r="C22" s="34"/>
      <c r="D22" s="34"/>
      <c r="E22" s="237" t="s">
        <v>56</v>
      </c>
      <c r="F22" s="35"/>
      <c r="G22" s="35"/>
      <c r="H22" s="35"/>
      <c r="I22" s="35"/>
      <c r="J22" s="35"/>
      <c r="K22" s="35"/>
      <c r="L22" s="35"/>
      <c r="M22" s="35"/>
      <c r="N22" s="35"/>
      <c r="O22" s="238"/>
      <c r="P22" s="35"/>
      <c r="Q22" s="213"/>
      <c r="R22" s="36"/>
      <c r="S22" s="206"/>
      <c r="T22" s="288"/>
      <c r="U22" s="34"/>
      <c r="V22" s="34"/>
      <c r="W22" s="256" t="s">
        <v>56</v>
      </c>
      <c r="X22" s="35"/>
      <c r="Y22" s="35"/>
      <c r="Z22" s="35"/>
      <c r="AA22" s="35"/>
      <c r="AB22" s="35"/>
      <c r="AC22" s="35"/>
      <c r="AD22" s="35"/>
      <c r="AE22" s="35"/>
      <c r="AF22" s="35"/>
      <c r="AG22" s="238"/>
      <c r="AH22" s="35"/>
      <c r="AI22" s="213"/>
      <c r="AJ22" s="36"/>
      <c r="AK22" s="206"/>
      <c r="AL22" s="206"/>
      <c r="AM22" s="92"/>
      <c r="AN22" s="92"/>
      <c r="AO22" s="92"/>
      <c r="AP22" s="206"/>
      <c r="AQ22" s="206"/>
      <c r="AR22" s="206"/>
      <c r="AS22" s="206"/>
      <c r="AT22" s="206"/>
      <c r="AZ22" s="209"/>
      <c r="BA22" s="56"/>
    </row>
    <row r="23" spans="2:56" ht="13.5" customHeight="1" x14ac:dyDescent="0.15">
      <c r="B23" s="301"/>
      <c r="C23" s="27" t="s">
        <v>34</v>
      </c>
      <c r="D23" s="28"/>
      <c r="E23" s="129">
        <f>SUM(E16:L16)</f>
        <v>43155.911999999997</v>
      </c>
      <c r="F23" s="58"/>
      <c r="G23" s="58"/>
      <c r="H23" s="58"/>
      <c r="I23" s="58"/>
      <c r="J23" s="58"/>
      <c r="K23" s="58"/>
      <c r="L23" s="58"/>
      <c r="M23" s="58"/>
      <c r="N23" s="58"/>
      <c r="O23" s="239"/>
      <c r="P23" s="58"/>
      <c r="Q23" s="170"/>
      <c r="R23" s="59"/>
      <c r="S23" s="206"/>
      <c r="T23" s="301"/>
      <c r="U23" s="27" t="s">
        <v>34</v>
      </c>
      <c r="V23" s="28"/>
      <c r="W23" s="129">
        <f>SUM(W16:AD16)</f>
        <v>43156.303999999996</v>
      </c>
      <c r="X23" s="58"/>
      <c r="Y23" s="58"/>
      <c r="Z23" s="58"/>
      <c r="AA23" s="58"/>
      <c r="AB23" s="58"/>
      <c r="AC23" s="58"/>
      <c r="AD23" s="58"/>
      <c r="AE23" s="58"/>
      <c r="AF23" s="58"/>
      <c r="AG23" s="239"/>
      <c r="AH23" s="58"/>
      <c r="AI23" s="170"/>
      <c r="AJ23" s="59"/>
      <c r="AK23" s="208"/>
      <c r="AL23" s="208"/>
      <c r="AM23" s="38"/>
      <c r="AN23" s="38"/>
      <c r="AO23" s="38"/>
      <c r="AP23" s="208"/>
      <c r="AQ23" s="208"/>
      <c r="AR23" s="208"/>
      <c r="AS23" s="208"/>
      <c r="AT23" s="208"/>
      <c r="AX23" s="12"/>
    </row>
    <row r="24" spans="2:56" x14ac:dyDescent="0.15">
      <c r="B24" s="290"/>
      <c r="C24" s="29" t="s">
        <v>35</v>
      </c>
      <c r="D24" s="30"/>
      <c r="E24" s="129">
        <f>SUM(E17:L17)</f>
        <v>64133.495999999999</v>
      </c>
      <c r="F24" s="58"/>
      <c r="G24" s="58"/>
      <c r="H24" s="58"/>
      <c r="I24" s="58"/>
      <c r="J24" s="58"/>
      <c r="K24" s="58"/>
      <c r="L24" s="58"/>
      <c r="M24" s="58"/>
      <c r="N24" s="58"/>
      <c r="O24" s="239"/>
      <c r="P24" s="58"/>
      <c r="Q24" s="170"/>
      <c r="R24" s="59"/>
      <c r="S24" s="206"/>
      <c r="T24" s="290"/>
      <c r="U24" s="29" t="s">
        <v>35</v>
      </c>
      <c r="V24" s="30"/>
      <c r="W24" s="129">
        <f>SUM(W17:AD17)</f>
        <v>64133.896000000008</v>
      </c>
      <c r="X24" s="58"/>
      <c r="Y24" s="58"/>
      <c r="Z24" s="58"/>
      <c r="AA24" s="58"/>
      <c r="AB24" s="58"/>
      <c r="AC24" s="58"/>
      <c r="AD24" s="58"/>
      <c r="AE24" s="58"/>
      <c r="AF24" s="58"/>
      <c r="AG24" s="239"/>
      <c r="AH24" s="58"/>
      <c r="AI24" s="170"/>
      <c r="AJ24" s="59"/>
      <c r="AK24" s="208"/>
      <c r="AL24" s="208"/>
      <c r="AM24" s="38"/>
      <c r="AN24" s="38"/>
      <c r="AO24" s="38"/>
      <c r="AP24" s="208"/>
      <c r="AQ24" s="208"/>
      <c r="AR24" s="208"/>
      <c r="AS24" s="208"/>
      <c r="AT24" s="208"/>
      <c r="AX24" s="12"/>
      <c r="AZ24" s="8"/>
      <c r="BA24" s="8"/>
    </row>
    <row r="25" spans="2:56" x14ac:dyDescent="0.15">
      <c r="B25" s="290"/>
      <c r="C25" s="29" t="s">
        <v>36</v>
      </c>
      <c r="D25" s="30"/>
      <c r="E25" s="129">
        <f>SUM(E18:L18)</f>
        <v>94915.872000000003</v>
      </c>
      <c r="F25" s="58"/>
      <c r="G25" s="58"/>
      <c r="H25" s="58"/>
      <c r="I25" s="58"/>
      <c r="J25" s="58"/>
      <c r="K25" s="58"/>
      <c r="L25" s="58"/>
      <c r="M25" s="58"/>
      <c r="N25" s="58"/>
      <c r="O25" s="239"/>
      <c r="P25" s="58"/>
      <c r="Q25" s="170"/>
      <c r="R25" s="59"/>
      <c r="S25" s="206"/>
      <c r="T25" s="290"/>
      <c r="U25" s="29" t="s">
        <v>36</v>
      </c>
      <c r="V25" s="30"/>
      <c r="W25" s="129">
        <f>SUM(W18:AD18)</f>
        <v>94916.112000000008</v>
      </c>
      <c r="X25" s="58"/>
      <c r="Y25" s="58"/>
      <c r="Z25" s="58"/>
      <c r="AA25" s="58"/>
      <c r="AB25" s="58"/>
      <c r="AC25" s="58"/>
      <c r="AD25" s="58"/>
      <c r="AE25" s="58"/>
      <c r="AF25" s="58"/>
      <c r="AG25" s="239"/>
      <c r="AH25" s="58"/>
      <c r="AI25" s="170"/>
      <c r="AJ25" s="59"/>
      <c r="AK25" s="208"/>
      <c r="AL25" s="208"/>
      <c r="AM25" s="208"/>
      <c r="AN25" s="208"/>
      <c r="AO25" s="208"/>
      <c r="AP25" s="208"/>
      <c r="AQ25" s="208"/>
      <c r="AR25" s="208"/>
      <c r="AS25" s="208"/>
      <c r="AT25" s="208"/>
      <c r="AX25" s="12"/>
    </row>
    <row r="26" spans="2:56" x14ac:dyDescent="0.15">
      <c r="B26" s="290"/>
      <c r="C26" s="29" t="s">
        <v>38</v>
      </c>
      <c r="D26" s="30"/>
      <c r="E26" s="129">
        <f>SUM(E19:L19)</f>
        <v>133515.45600000001</v>
      </c>
      <c r="F26" s="58"/>
      <c r="G26" s="58"/>
      <c r="H26" s="58"/>
      <c r="I26" s="58"/>
      <c r="J26" s="58"/>
      <c r="K26" s="58"/>
      <c r="L26" s="58"/>
      <c r="M26" s="58"/>
      <c r="N26" s="58"/>
      <c r="O26" s="239"/>
      <c r="P26" s="58"/>
      <c r="Q26" s="170"/>
      <c r="R26" s="59"/>
      <c r="S26" s="206"/>
      <c r="T26" s="290"/>
      <c r="U26" s="29" t="s">
        <v>38</v>
      </c>
      <c r="V26" s="30"/>
      <c r="W26" s="129">
        <f>SUM(W19:AD19)</f>
        <v>133514.47200000001</v>
      </c>
      <c r="X26" s="58"/>
      <c r="Y26" s="58"/>
      <c r="Z26" s="58"/>
      <c r="AA26" s="58"/>
      <c r="AB26" s="58"/>
      <c r="AC26" s="58"/>
      <c r="AD26" s="58"/>
      <c r="AE26" s="58"/>
      <c r="AF26" s="58"/>
      <c r="AG26" s="239"/>
      <c r="AH26" s="58"/>
      <c r="AI26" s="170"/>
      <c r="AJ26" s="59"/>
      <c r="AK26" s="208"/>
      <c r="AL26" s="208"/>
      <c r="AM26" s="208"/>
      <c r="AN26" s="208"/>
      <c r="AO26" s="208"/>
      <c r="AP26" s="208"/>
      <c r="AQ26" s="208"/>
      <c r="AR26" s="208"/>
      <c r="AS26" s="208"/>
      <c r="AT26" s="208"/>
      <c r="AX26" s="12"/>
    </row>
    <row r="27" spans="2:56" ht="13.5" customHeight="1" thickBot="1" x14ac:dyDescent="0.2">
      <c r="B27" s="291"/>
      <c r="C27" s="31"/>
      <c r="D27" s="37"/>
      <c r="E27" s="184"/>
      <c r="F27" s="60"/>
      <c r="G27" s="60"/>
      <c r="H27" s="60"/>
      <c r="I27" s="60"/>
      <c r="J27" s="60"/>
      <c r="K27" s="60"/>
      <c r="L27" s="60"/>
      <c r="M27" s="60"/>
      <c r="N27" s="60"/>
      <c r="O27" s="254"/>
      <c r="P27" s="60"/>
      <c r="Q27" s="171"/>
      <c r="R27" s="61"/>
      <c r="S27" s="206"/>
      <c r="T27" s="291"/>
      <c r="U27" s="31"/>
      <c r="V27" s="37"/>
      <c r="W27" s="184"/>
      <c r="X27" s="60"/>
      <c r="Y27" s="60"/>
      <c r="Z27" s="60"/>
      <c r="AA27" s="60"/>
      <c r="AB27" s="60"/>
      <c r="AC27" s="60"/>
      <c r="AD27" s="60"/>
      <c r="AE27" s="60"/>
      <c r="AF27" s="60"/>
      <c r="AG27" s="254"/>
      <c r="AH27" s="60"/>
      <c r="AI27" s="171"/>
      <c r="AJ27" s="61"/>
      <c r="AK27" s="208"/>
      <c r="AL27" s="208"/>
      <c r="AM27" s="208"/>
      <c r="AN27" s="208"/>
      <c r="AO27" s="208"/>
      <c r="AP27" s="208"/>
      <c r="AQ27" s="208"/>
      <c r="AR27" s="208"/>
      <c r="AS27" s="208"/>
      <c r="AT27" s="208"/>
      <c r="AX27" s="12"/>
    </row>
    <row r="28" spans="2:56" x14ac:dyDescent="0.15">
      <c r="B28" s="206"/>
      <c r="C28" s="206"/>
      <c r="D28" s="93"/>
      <c r="E28" s="249"/>
      <c r="F28" s="92"/>
      <c r="G28" s="92"/>
      <c r="H28" s="92"/>
      <c r="I28" s="92"/>
      <c r="J28" s="92"/>
      <c r="K28" s="92"/>
      <c r="L28" s="92"/>
      <c r="M28" s="92"/>
      <c r="N28" s="92"/>
      <c r="O28" s="250"/>
      <c r="P28" s="92"/>
      <c r="Q28" s="93"/>
      <c r="R28" s="93"/>
      <c r="S28" s="206"/>
      <c r="T28" s="206"/>
      <c r="U28" s="206"/>
      <c r="V28" s="93"/>
      <c r="W28" s="249"/>
      <c r="X28" s="92"/>
      <c r="Y28" s="92"/>
      <c r="Z28" s="92"/>
      <c r="AA28" s="92"/>
      <c r="AB28" s="92"/>
      <c r="AC28" s="92"/>
      <c r="AD28" s="92"/>
      <c r="AE28" s="92"/>
      <c r="AF28" s="92"/>
      <c r="AG28" s="250"/>
      <c r="AH28" s="92"/>
      <c r="AI28" s="93"/>
      <c r="AJ28" s="93"/>
      <c r="AK28" s="208"/>
      <c r="AL28" s="208"/>
      <c r="AM28" s="208"/>
      <c r="AN28" s="208"/>
      <c r="AO28" s="208"/>
      <c r="AP28" s="208"/>
      <c r="AQ28" s="208"/>
      <c r="AR28" s="208"/>
      <c r="AS28" s="208"/>
      <c r="AT28" s="208"/>
      <c r="AX28" s="12"/>
    </row>
    <row r="29" spans="2:56" ht="13.5" customHeight="1" x14ac:dyDescent="0.15">
      <c r="B29" s="206"/>
      <c r="C29" s="206"/>
      <c r="D29" s="206"/>
      <c r="E29" s="206"/>
      <c r="F29" s="206"/>
      <c r="G29" s="206"/>
      <c r="H29" s="206"/>
      <c r="I29" s="206"/>
      <c r="J29" s="206"/>
      <c r="K29" s="206"/>
      <c r="L29" s="206"/>
      <c r="M29" s="206"/>
      <c r="N29" s="206"/>
      <c r="O29" s="250"/>
      <c r="P29" s="206"/>
      <c r="Q29" s="206"/>
      <c r="R29" s="206"/>
      <c r="S29" s="206"/>
      <c r="T29" s="206"/>
      <c r="U29" s="206"/>
      <c r="V29" s="206"/>
      <c r="W29" s="206"/>
      <c r="X29" s="206"/>
      <c r="Y29" s="206"/>
      <c r="Z29" s="206"/>
      <c r="AA29" s="206"/>
      <c r="AB29" s="206"/>
      <c r="AC29" s="206"/>
      <c r="AD29" s="206"/>
      <c r="AE29" s="206"/>
      <c r="AF29" s="206"/>
      <c r="AG29" s="250"/>
      <c r="AH29" s="206"/>
      <c r="AI29" s="206"/>
      <c r="AJ29" s="206"/>
      <c r="AK29" s="208"/>
      <c r="AL29" s="208"/>
      <c r="AM29" s="208"/>
      <c r="AN29" s="208"/>
      <c r="AO29" s="208"/>
      <c r="AP29" s="208"/>
      <c r="AQ29" s="208"/>
      <c r="AR29" s="208"/>
      <c r="AS29" s="208"/>
      <c r="AT29" s="208"/>
    </row>
    <row r="30" spans="2:56" ht="13.5" customHeight="1" thickBot="1" x14ac:dyDescent="0.2">
      <c r="B30" s="206"/>
      <c r="C30" s="206"/>
      <c r="D30" s="206"/>
      <c r="E30" s="249"/>
      <c r="F30" s="206"/>
      <c r="G30" s="206"/>
      <c r="H30" s="206"/>
      <c r="I30" s="206"/>
      <c r="J30" s="206"/>
      <c r="K30" s="206"/>
      <c r="L30" s="206"/>
      <c r="M30" s="206"/>
      <c r="N30" s="206"/>
      <c r="O30" s="250"/>
      <c r="P30" s="206"/>
      <c r="Q30" s="206"/>
      <c r="R30" s="206"/>
      <c r="S30" s="206"/>
      <c r="T30" s="206"/>
      <c r="U30" s="206"/>
      <c r="V30" s="206"/>
      <c r="W30" s="249"/>
      <c r="X30" s="206"/>
      <c r="Y30" s="206"/>
      <c r="Z30" s="206"/>
      <c r="AA30" s="206"/>
      <c r="AB30" s="206"/>
      <c r="AC30" s="206"/>
      <c r="AD30" s="206"/>
      <c r="AE30" s="206"/>
      <c r="AF30" s="206"/>
      <c r="AG30" s="250"/>
      <c r="AH30" s="206"/>
      <c r="AI30" s="206"/>
      <c r="AJ30" s="206"/>
      <c r="AK30" s="208"/>
      <c r="AL30" s="208"/>
      <c r="AM30" s="208"/>
      <c r="AN30" s="208"/>
      <c r="AO30" s="208"/>
      <c r="AP30" s="208"/>
      <c r="AQ30" s="208"/>
      <c r="AR30" s="208"/>
      <c r="AS30" s="208"/>
      <c r="AT30" s="208"/>
    </row>
    <row r="31" spans="2:56" ht="13.5" customHeight="1" thickBot="1" x14ac:dyDescent="0.3">
      <c r="B31" s="23"/>
      <c r="C31" s="293" t="str">
        <f>CONCATENATE("View Synthesis [ ",'Summary (auto)'!$C$3," ]")</f>
        <v>View Synthesis [ MPEG-151 ]</v>
      </c>
      <c r="D31" s="269"/>
      <c r="E31" s="269"/>
      <c r="F31" s="269"/>
      <c r="G31" s="269"/>
      <c r="H31" s="269"/>
      <c r="I31" s="269"/>
      <c r="J31" s="269"/>
      <c r="K31" s="269"/>
      <c r="L31" s="269"/>
      <c r="M31" s="269"/>
      <c r="N31" s="269"/>
      <c r="O31" s="269"/>
      <c r="P31" s="269"/>
      <c r="Q31" s="269"/>
      <c r="R31" s="294"/>
      <c r="S31" s="206"/>
      <c r="T31" s="23"/>
      <c r="U31" s="293" t="str">
        <f>CONCATENATE("View Synthesis [ ",'Summary (auto)'!$C$4," ]")</f>
        <v>View Synthesis [ my ]</v>
      </c>
      <c r="V31" s="269"/>
      <c r="W31" s="269"/>
      <c r="X31" s="269"/>
      <c r="Y31" s="269"/>
      <c r="Z31" s="269"/>
      <c r="AA31" s="269"/>
      <c r="AB31" s="269"/>
      <c r="AC31" s="269"/>
      <c r="AD31" s="269"/>
      <c r="AE31" s="269"/>
      <c r="AF31" s="269"/>
      <c r="AG31" s="269"/>
      <c r="AH31" s="269"/>
      <c r="AI31" s="269"/>
      <c r="AJ31" s="294"/>
      <c r="AK31" s="208"/>
      <c r="AL31" s="208"/>
      <c r="AM31" s="305" t="s">
        <v>70</v>
      </c>
      <c r="AN31" s="279"/>
      <c r="AO31" s="279"/>
      <c r="AP31" s="279"/>
      <c r="AQ31" s="154"/>
      <c r="AR31" s="208"/>
      <c r="AS31" s="208"/>
      <c r="AT31" s="208"/>
    </row>
    <row r="32" spans="2:56" ht="13.5" customHeight="1" thickBot="1" x14ac:dyDescent="0.2">
      <c r="B32" s="26" t="s">
        <v>71</v>
      </c>
      <c r="C32" s="96"/>
      <c r="D32" s="96"/>
      <c r="E32" s="206"/>
      <c r="F32" s="24" t="s">
        <v>30</v>
      </c>
      <c r="G32" s="24" t="s">
        <v>41</v>
      </c>
      <c r="H32" s="24" t="s">
        <v>44</v>
      </c>
      <c r="I32" s="24" t="s">
        <v>47</v>
      </c>
      <c r="J32" s="24" t="s">
        <v>57</v>
      </c>
      <c r="K32" s="24"/>
      <c r="L32" s="120"/>
      <c r="M32" s="120"/>
      <c r="N32" s="24"/>
      <c r="O32" s="257"/>
      <c r="P32" s="24"/>
      <c r="Q32" s="24"/>
      <c r="R32" s="25" t="s">
        <v>54</v>
      </c>
      <c r="S32" s="206"/>
      <c r="T32" s="26" t="s">
        <v>71</v>
      </c>
      <c r="U32" s="96"/>
      <c r="V32" s="96"/>
      <c r="W32" s="206"/>
      <c r="X32" s="24" t="s">
        <v>30</v>
      </c>
      <c r="Y32" s="24" t="s">
        <v>41</v>
      </c>
      <c r="Z32" s="24" t="s">
        <v>44</v>
      </c>
      <c r="AA32" s="24" t="s">
        <v>47</v>
      </c>
      <c r="AB32" s="24" t="s">
        <v>57</v>
      </c>
      <c r="AC32" s="24"/>
      <c r="AD32" s="206"/>
      <c r="AE32" s="206"/>
      <c r="AF32" s="24"/>
      <c r="AG32" s="257"/>
      <c r="AH32" s="24"/>
      <c r="AI32" s="24"/>
      <c r="AJ32" s="25" t="s">
        <v>54</v>
      </c>
      <c r="AK32" s="208"/>
      <c r="AL32" s="26" t="s">
        <v>71</v>
      </c>
      <c r="AM32" s="100" t="s">
        <v>30</v>
      </c>
      <c r="AN32" s="32" t="s">
        <v>41</v>
      </c>
      <c r="AO32" s="32" t="s">
        <v>44</v>
      </c>
      <c r="AP32" s="32" t="s">
        <v>47</v>
      </c>
      <c r="AQ32" s="99" t="s">
        <v>57</v>
      </c>
      <c r="AR32" s="92"/>
      <c r="AS32" s="250"/>
      <c r="AT32" s="92"/>
    </row>
    <row r="33" spans="2:52" x14ac:dyDescent="0.15">
      <c r="B33" s="292" t="s">
        <v>72</v>
      </c>
      <c r="C33" s="27" t="s">
        <v>34</v>
      </c>
      <c r="D33" s="41"/>
      <c r="E33" s="57"/>
      <c r="F33" s="98">
        <v>32.271056999999999</v>
      </c>
      <c r="G33" s="98">
        <v>35.777560000000001</v>
      </c>
      <c r="H33" s="98">
        <v>0.96979713000000001</v>
      </c>
      <c r="I33" s="62">
        <v>0.97606508999999997</v>
      </c>
      <c r="J33" s="62">
        <v>6.2777009999999994E-2</v>
      </c>
      <c r="K33" s="63"/>
      <c r="L33" s="258"/>
      <c r="M33" s="258"/>
      <c r="N33" s="57"/>
      <c r="O33" s="28"/>
      <c r="P33" s="57"/>
      <c r="Q33" s="28"/>
      <c r="R33" s="133"/>
      <c r="S33" s="206"/>
      <c r="T33" s="292" t="s">
        <v>72</v>
      </c>
      <c r="U33" s="27" t="s">
        <v>34</v>
      </c>
      <c r="V33" s="41"/>
      <c r="W33" s="57"/>
      <c r="X33" s="98">
        <v>32.263528999999998</v>
      </c>
      <c r="Y33" s="98">
        <v>35.748654000000002</v>
      </c>
      <c r="Z33" s="98">
        <v>0.96965630000000003</v>
      </c>
      <c r="AA33" s="62">
        <v>0.97594913999999999</v>
      </c>
      <c r="AB33" s="62">
        <v>6.2127455999999998E-2</v>
      </c>
      <c r="AC33" s="63"/>
      <c r="AD33" s="258"/>
      <c r="AE33" s="258"/>
      <c r="AF33" s="57"/>
      <c r="AG33" s="28"/>
      <c r="AH33" s="57"/>
      <c r="AI33" s="28"/>
      <c r="AJ33" s="133"/>
      <c r="AK33" s="208"/>
      <c r="AL33" s="292" t="s">
        <v>72</v>
      </c>
      <c r="AM33" s="121">
        <f t="shared" ref="AM33:AM96" si="4">IF(OR(X33="",F33=""),"",X33-F33)</f>
        <v>-7.5280000000006453E-3</v>
      </c>
      <c r="AN33" s="97">
        <f t="shared" ref="AN33:AN96" si="5">IF(OR(Y33="",G33=""),"",Y33-G33)</f>
        <v>-2.890599999999921E-2</v>
      </c>
      <c r="AO33" s="97">
        <f t="shared" ref="AO33:AO96" si="6">IF(OR(Z33="",H33=""),"",Z33-H33)</f>
        <v>-1.4082999999998069E-4</v>
      </c>
      <c r="AP33" s="97">
        <f t="shared" ref="AP33:AP96" si="7">IF(OR(AA33="",I33=""),"",AA33-I33)</f>
        <v>-1.1594999999997579E-4</v>
      </c>
      <c r="AQ33" s="122">
        <f t="shared" ref="AQ33:AQ96" si="8">IF(OR(AB33="",J33=""),"",AB33-J33)</f>
        <v>-6.4955399999999663E-4</v>
      </c>
      <c r="AR33" s="42"/>
      <c r="AS33" s="42" t="str">
        <f t="shared" ref="AS33:AS64" si="9">IF(OR(AD33="",L33=""),"",AD33-L33)</f>
        <v/>
      </c>
      <c r="AT33" s="42" t="str">
        <f t="shared" ref="AT33:AT64" si="10">IF(OR(AE33="",M33=""),"",AE33-M33)</f>
        <v/>
      </c>
      <c r="AX33" s="12"/>
      <c r="AZ33" s="12"/>
    </row>
    <row r="34" spans="2:52" ht="13.5" customHeight="1" x14ac:dyDescent="0.15">
      <c r="B34" s="290"/>
      <c r="C34" s="29" t="s">
        <v>35</v>
      </c>
      <c r="D34" s="187"/>
      <c r="E34" s="58"/>
      <c r="F34" s="188">
        <v>35.908259000000001</v>
      </c>
      <c r="G34" s="188">
        <v>39.122492000000001</v>
      </c>
      <c r="H34" s="188">
        <v>0.98253884999999996</v>
      </c>
      <c r="I34" s="64">
        <v>0.98683167999999999</v>
      </c>
      <c r="J34" s="64">
        <v>3.6401959999999997E-2</v>
      </c>
      <c r="K34" s="189"/>
      <c r="L34" s="259"/>
      <c r="M34" s="259"/>
      <c r="N34" s="58"/>
      <c r="O34" s="30"/>
      <c r="P34" s="58"/>
      <c r="Q34" s="30"/>
      <c r="R34" s="134"/>
      <c r="S34" s="206"/>
      <c r="T34" s="290"/>
      <c r="U34" s="29" t="s">
        <v>35</v>
      </c>
      <c r="V34" s="187"/>
      <c r="W34" s="58"/>
      <c r="X34" s="188">
        <v>35.913404</v>
      </c>
      <c r="Y34" s="188">
        <v>39.160075999999997</v>
      </c>
      <c r="Z34" s="188">
        <v>0.98253073000000002</v>
      </c>
      <c r="AA34" s="64">
        <v>0.98675930999999995</v>
      </c>
      <c r="AB34" s="64">
        <v>3.6259079999999999E-2</v>
      </c>
      <c r="AC34" s="189"/>
      <c r="AD34" s="259"/>
      <c r="AE34" s="259"/>
      <c r="AF34" s="58"/>
      <c r="AG34" s="30"/>
      <c r="AH34" s="58"/>
      <c r="AI34" s="30"/>
      <c r="AJ34" s="134"/>
      <c r="AK34" s="208"/>
      <c r="AL34" s="290"/>
      <c r="AM34" s="88">
        <f t="shared" si="4"/>
        <v>5.1449999999988449E-3</v>
      </c>
      <c r="AN34" s="123">
        <f t="shared" si="5"/>
        <v>3.7583999999995399E-2</v>
      </c>
      <c r="AO34" s="123">
        <f t="shared" si="6"/>
        <v>-8.119999999944838E-6</v>
      </c>
      <c r="AP34" s="123">
        <f t="shared" si="7"/>
        <v>-7.2370000000043788E-5</v>
      </c>
      <c r="AQ34" s="89">
        <f t="shared" si="8"/>
        <v>-1.4287999999999801E-4</v>
      </c>
      <c r="AR34" s="42"/>
      <c r="AS34" s="42" t="str">
        <f t="shared" si="9"/>
        <v/>
      </c>
      <c r="AT34" s="42" t="str">
        <f t="shared" si="10"/>
        <v/>
      </c>
      <c r="AX34" s="12"/>
      <c r="AZ34" s="12"/>
    </row>
    <row r="35" spans="2:52" ht="13.5" customHeight="1" x14ac:dyDescent="0.15">
      <c r="B35" s="290"/>
      <c r="C35" s="29" t="s">
        <v>36</v>
      </c>
      <c r="D35" s="187"/>
      <c r="E35" s="58"/>
      <c r="F35" s="188">
        <v>40.161332999999999</v>
      </c>
      <c r="G35" s="188">
        <v>43.573376000000003</v>
      </c>
      <c r="H35" s="188">
        <v>0.99116177000000005</v>
      </c>
      <c r="I35" s="64">
        <v>0.99415717999999997</v>
      </c>
      <c r="J35" s="64">
        <v>1.6375582999999999E-2</v>
      </c>
      <c r="K35" s="189"/>
      <c r="L35" s="259"/>
      <c r="M35" s="259"/>
      <c r="N35" s="58"/>
      <c r="O35" s="30"/>
      <c r="P35" s="58"/>
      <c r="Q35" s="30"/>
      <c r="R35" s="134"/>
      <c r="S35" s="206"/>
      <c r="T35" s="290"/>
      <c r="U35" s="29" t="s">
        <v>36</v>
      </c>
      <c r="V35" s="187"/>
      <c r="W35" s="58"/>
      <c r="X35" s="188">
        <v>40.132525999999999</v>
      </c>
      <c r="Y35" s="188">
        <v>43.546444000000001</v>
      </c>
      <c r="Z35" s="188">
        <v>0.99115317999999997</v>
      </c>
      <c r="AA35" s="64">
        <v>0.99411417999999996</v>
      </c>
      <c r="AB35" s="64">
        <v>1.6449354999999999E-2</v>
      </c>
      <c r="AC35" s="189"/>
      <c r="AD35" s="259"/>
      <c r="AE35" s="259"/>
      <c r="AF35" s="58"/>
      <c r="AG35" s="30"/>
      <c r="AH35" s="58"/>
      <c r="AI35" s="30"/>
      <c r="AJ35" s="134"/>
      <c r="AK35" s="208"/>
      <c r="AL35" s="290"/>
      <c r="AM35" s="88">
        <f t="shared" si="4"/>
        <v>-2.8807000000000471E-2</v>
      </c>
      <c r="AN35" s="123">
        <f t="shared" si="5"/>
        <v>-2.6932000000002176E-2</v>
      </c>
      <c r="AO35" s="123">
        <f t="shared" si="6"/>
        <v>-8.5900000000860288E-6</v>
      </c>
      <c r="AP35" s="123">
        <f t="shared" si="7"/>
        <v>-4.3000000000015248E-5</v>
      </c>
      <c r="AQ35" s="89">
        <f t="shared" si="8"/>
        <v>7.3771999999999727E-5</v>
      </c>
      <c r="AR35" s="42"/>
      <c r="AS35" s="42" t="str">
        <f t="shared" si="9"/>
        <v/>
      </c>
      <c r="AT35" s="42" t="str">
        <f t="shared" si="10"/>
        <v/>
      </c>
      <c r="AX35" s="12"/>
      <c r="AZ35" s="12"/>
    </row>
    <row r="36" spans="2:52" ht="13.5" customHeight="1" x14ac:dyDescent="0.15">
      <c r="B36" s="290"/>
      <c r="C36" s="29" t="s">
        <v>38</v>
      </c>
      <c r="D36" s="187"/>
      <c r="E36" s="58"/>
      <c r="F36" s="188">
        <v>44.117113000000003</v>
      </c>
      <c r="G36" s="188">
        <v>47.164408000000002</v>
      </c>
      <c r="H36" s="188">
        <v>0.99462545999999996</v>
      </c>
      <c r="I36" s="64">
        <v>0.99706116</v>
      </c>
      <c r="J36" s="64">
        <v>6.2685496999999998E-3</v>
      </c>
      <c r="K36" s="189"/>
      <c r="L36" s="259"/>
      <c r="M36" s="259"/>
      <c r="N36" s="58"/>
      <c r="O36" s="30"/>
      <c r="P36" s="58"/>
      <c r="Q36" s="30"/>
      <c r="R36" s="134"/>
      <c r="S36" s="206"/>
      <c r="T36" s="290"/>
      <c r="U36" s="29" t="s">
        <v>38</v>
      </c>
      <c r="V36" s="187"/>
      <c r="W36" s="58"/>
      <c r="X36" s="188">
        <v>44.123686999999997</v>
      </c>
      <c r="Y36" s="188">
        <v>47.153543999999997</v>
      </c>
      <c r="Z36" s="188">
        <v>0.99462154000000003</v>
      </c>
      <c r="AA36" s="64">
        <v>0.99702709</v>
      </c>
      <c r="AB36" s="64">
        <v>6.2528703999999999E-3</v>
      </c>
      <c r="AC36" s="189"/>
      <c r="AD36" s="259"/>
      <c r="AE36" s="259"/>
      <c r="AF36" s="58"/>
      <c r="AG36" s="30"/>
      <c r="AH36" s="58"/>
      <c r="AI36" s="30"/>
      <c r="AJ36" s="134"/>
      <c r="AK36" s="208"/>
      <c r="AL36" s="290"/>
      <c r="AM36" s="88">
        <f t="shared" si="4"/>
        <v>6.5739999999934184E-3</v>
      </c>
      <c r="AN36" s="123">
        <f t="shared" si="5"/>
        <v>-1.0864000000005092E-2</v>
      </c>
      <c r="AO36" s="123">
        <f t="shared" si="6"/>
        <v>-3.9199999999350865E-6</v>
      </c>
      <c r="AP36" s="123">
        <f t="shared" si="7"/>
        <v>-3.4069999999997158E-5</v>
      </c>
      <c r="AQ36" s="89">
        <f t="shared" si="8"/>
        <v>-1.5679299999999882E-5</v>
      </c>
      <c r="AR36" s="42"/>
      <c r="AS36" s="42" t="str">
        <f t="shared" si="9"/>
        <v/>
      </c>
      <c r="AT36" s="42" t="str">
        <f t="shared" si="10"/>
        <v/>
      </c>
      <c r="AX36" s="12"/>
      <c r="AZ36" s="12"/>
    </row>
    <row r="37" spans="2:52" ht="13.5" customHeight="1" thickBot="1" x14ac:dyDescent="0.2">
      <c r="B37" s="290"/>
      <c r="C37" s="29"/>
      <c r="D37" s="187"/>
      <c r="E37" s="58"/>
      <c r="F37" s="190"/>
      <c r="G37" s="190"/>
      <c r="H37" s="190"/>
      <c r="I37" s="58"/>
      <c r="J37" s="58"/>
      <c r="K37" s="189"/>
      <c r="L37" s="259"/>
      <c r="M37" s="259"/>
      <c r="N37" s="58"/>
      <c r="O37" s="30"/>
      <c r="P37" s="58"/>
      <c r="Q37" s="30"/>
      <c r="R37" s="185"/>
      <c r="S37" s="206"/>
      <c r="T37" s="290"/>
      <c r="U37" s="29"/>
      <c r="V37" s="187"/>
      <c r="W37" s="58"/>
      <c r="X37" s="190"/>
      <c r="Y37" s="190"/>
      <c r="Z37" s="190"/>
      <c r="AA37" s="58"/>
      <c r="AB37" s="58"/>
      <c r="AC37" s="189"/>
      <c r="AD37" s="259"/>
      <c r="AE37" s="259"/>
      <c r="AF37" s="58"/>
      <c r="AG37" s="30"/>
      <c r="AH37" s="58"/>
      <c r="AI37" s="30"/>
      <c r="AJ37" s="185"/>
      <c r="AK37" s="208"/>
      <c r="AL37" s="290"/>
      <c r="AM37" s="124" t="str">
        <f t="shared" si="4"/>
        <v/>
      </c>
      <c r="AN37" s="125" t="str">
        <f t="shared" si="5"/>
        <v/>
      </c>
      <c r="AO37" s="125" t="str">
        <f t="shared" si="6"/>
        <v/>
      </c>
      <c r="AP37" s="125" t="str">
        <f t="shared" si="7"/>
        <v/>
      </c>
      <c r="AQ37" s="126" t="str">
        <f t="shared" si="8"/>
        <v/>
      </c>
      <c r="AR37" s="42"/>
      <c r="AS37" s="42" t="str">
        <f t="shared" si="9"/>
        <v/>
      </c>
      <c r="AT37" s="42" t="str">
        <f t="shared" si="10"/>
        <v/>
      </c>
      <c r="AX37" s="12"/>
      <c r="AZ37" s="12"/>
    </row>
    <row r="38" spans="2:52" x14ac:dyDescent="0.15">
      <c r="B38" s="292" t="s">
        <v>73</v>
      </c>
      <c r="C38" s="27" t="s">
        <v>34</v>
      </c>
      <c r="D38" s="41"/>
      <c r="E38" s="57"/>
      <c r="F38" s="98">
        <v>32.557684000000002</v>
      </c>
      <c r="G38" s="98">
        <v>36.089238999999999</v>
      </c>
      <c r="H38" s="98">
        <v>0.97153840999999996</v>
      </c>
      <c r="I38" s="62">
        <v>0.97847156000000002</v>
      </c>
      <c r="J38" s="62">
        <v>6.0192265000000002E-2</v>
      </c>
      <c r="K38" s="63"/>
      <c r="L38" s="258"/>
      <c r="M38" s="258"/>
      <c r="N38" s="57"/>
      <c r="O38" s="28"/>
      <c r="P38" s="57"/>
      <c r="Q38" s="28"/>
      <c r="R38" s="133"/>
      <c r="S38" s="206"/>
      <c r="T38" s="292" t="s">
        <v>73</v>
      </c>
      <c r="U38" s="27" t="s">
        <v>34</v>
      </c>
      <c r="V38" s="41"/>
      <c r="W38" s="57"/>
      <c r="X38" s="98">
        <v>32.573900999999999</v>
      </c>
      <c r="Y38" s="98">
        <v>36.095728999999999</v>
      </c>
      <c r="Z38" s="98">
        <v>0.97146113000000001</v>
      </c>
      <c r="AA38" s="62">
        <v>0.97842854000000001</v>
      </c>
      <c r="AB38" s="62">
        <v>5.918284E-2</v>
      </c>
      <c r="AC38" s="63"/>
      <c r="AD38" s="258"/>
      <c r="AE38" s="258"/>
      <c r="AF38" s="57"/>
      <c r="AG38" s="28"/>
      <c r="AH38" s="57"/>
      <c r="AI38" s="28"/>
      <c r="AJ38" s="133"/>
      <c r="AK38" s="208"/>
      <c r="AL38" s="292" t="s">
        <v>73</v>
      </c>
      <c r="AM38" s="121">
        <f t="shared" si="4"/>
        <v>1.6216999999997483E-2</v>
      </c>
      <c r="AN38" s="97">
        <f t="shared" si="5"/>
        <v>6.4899999999994407E-3</v>
      </c>
      <c r="AO38" s="97">
        <f t="shared" si="6"/>
        <v>-7.7279999999957383E-5</v>
      </c>
      <c r="AP38" s="97">
        <f t="shared" si="7"/>
        <v>-4.3020000000004721E-5</v>
      </c>
      <c r="AQ38" s="122">
        <f t="shared" si="8"/>
        <v>-1.0094250000000013E-3</v>
      </c>
      <c r="AR38" s="42"/>
      <c r="AS38" s="42" t="str">
        <f t="shared" si="9"/>
        <v/>
      </c>
      <c r="AT38" s="42" t="str">
        <f t="shared" si="10"/>
        <v/>
      </c>
      <c r="AX38" s="12"/>
      <c r="AZ38" s="12"/>
    </row>
    <row r="39" spans="2:52" ht="13.5" customHeight="1" x14ac:dyDescent="0.15">
      <c r="B39" s="290"/>
      <c r="C39" s="29" t="s">
        <v>35</v>
      </c>
      <c r="D39" s="187"/>
      <c r="E39" s="58"/>
      <c r="F39" s="188">
        <v>36.048408000000002</v>
      </c>
      <c r="G39" s="188">
        <v>39.349055</v>
      </c>
      <c r="H39" s="188">
        <v>0.98292663000000002</v>
      </c>
      <c r="I39" s="64">
        <v>0.98728072</v>
      </c>
      <c r="J39" s="64">
        <v>3.6420613999999997E-2</v>
      </c>
      <c r="K39" s="189"/>
      <c r="L39" s="259"/>
      <c r="M39" s="259"/>
      <c r="N39" s="58"/>
      <c r="O39" s="30"/>
      <c r="P39" s="58"/>
      <c r="Q39" s="30"/>
      <c r="R39" s="134"/>
      <c r="S39" s="206"/>
      <c r="T39" s="290"/>
      <c r="U39" s="29" t="s">
        <v>35</v>
      </c>
      <c r="V39" s="187"/>
      <c r="W39" s="58"/>
      <c r="X39" s="188">
        <v>36.007984999999998</v>
      </c>
      <c r="Y39" s="188">
        <v>39.348426000000003</v>
      </c>
      <c r="Z39" s="188">
        <v>0.98289859999999996</v>
      </c>
      <c r="AA39" s="64">
        <v>0.98717124999999994</v>
      </c>
      <c r="AB39" s="64">
        <v>3.6296450000000001E-2</v>
      </c>
      <c r="AC39" s="189"/>
      <c r="AD39" s="259"/>
      <c r="AE39" s="259"/>
      <c r="AF39" s="58"/>
      <c r="AG39" s="30"/>
      <c r="AH39" s="58"/>
      <c r="AI39" s="30"/>
      <c r="AJ39" s="134"/>
      <c r="AK39" s="208"/>
      <c r="AL39" s="290"/>
      <c r="AM39" s="88">
        <f t="shared" si="4"/>
        <v>-4.0423000000004095E-2</v>
      </c>
      <c r="AN39" s="123">
        <f t="shared" si="5"/>
        <v>-6.2899999999643796E-4</v>
      </c>
      <c r="AO39" s="123">
        <f t="shared" si="6"/>
        <v>-2.8030000000067723E-5</v>
      </c>
      <c r="AP39" s="123">
        <f t="shared" si="7"/>
        <v>-1.0947000000005591E-4</v>
      </c>
      <c r="AQ39" s="89">
        <f t="shared" si="8"/>
        <v>-1.2416399999999606E-4</v>
      </c>
      <c r="AR39" s="42"/>
      <c r="AS39" s="42" t="str">
        <f t="shared" si="9"/>
        <v/>
      </c>
      <c r="AT39" s="42" t="str">
        <f t="shared" si="10"/>
        <v/>
      </c>
      <c r="AX39" s="12"/>
      <c r="AZ39" s="12"/>
    </row>
    <row r="40" spans="2:52" ht="13.5" customHeight="1" x14ac:dyDescent="0.15">
      <c r="B40" s="290"/>
      <c r="C40" s="29" t="s">
        <v>36</v>
      </c>
      <c r="D40" s="187"/>
      <c r="E40" s="58"/>
      <c r="F40" s="188">
        <v>40.276476000000002</v>
      </c>
      <c r="G40" s="188">
        <v>43.632426000000002</v>
      </c>
      <c r="H40" s="188">
        <v>0.99125644999999996</v>
      </c>
      <c r="I40" s="64">
        <v>0.99425010000000003</v>
      </c>
      <c r="J40" s="64">
        <v>1.5999936999999999E-2</v>
      </c>
      <c r="K40" s="189"/>
      <c r="L40" s="259"/>
      <c r="M40" s="259"/>
      <c r="N40" s="58"/>
      <c r="O40" s="30"/>
      <c r="P40" s="58"/>
      <c r="Q40" s="30"/>
      <c r="R40" s="134"/>
      <c r="S40" s="206"/>
      <c r="T40" s="290"/>
      <c r="U40" s="29" t="s">
        <v>36</v>
      </c>
      <c r="V40" s="187"/>
      <c r="W40" s="58"/>
      <c r="X40" s="188">
        <v>40.210540999999999</v>
      </c>
      <c r="Y40" s="188">
        <v>43.577674000000002</v>
      </c>
      <c r="Z40" s="188">
        <v>0.99126155000000005</v>
      </c>
      <c r="AA40" s="64">
        <v>0.99421134</v>
      </c>
      <c r="AB40" s="64">
        <v>1.6132856000000001E-2</v>
      </c>
      <c r="AC40" s="189"/>
      <c r="AD40" s="259"/>
      <c r="AE40" s="259"/>
      <c r="AF40" s="58"/>
      <c r="AG40" s="30"/>
      <c r="AH40" s="58"/>
      <c r="AI40" s="30"/>
      <c r="AJ40" s="134"/>
      <c r="AK40" s="208"/>
      <c r="AL40" s="290"/>
      <c r="AM40" s="88">
        <f t="shared" si="4"/>
        <v>-6.5935000000003186E-2</v>
      </c>
      <c r="AN40" s="123">
        <f t="shared" si="5"/>
        <v>-5.4752000000000578E-2</v>
      </c>
      <c r="AO40" s="123">
        <f t="shared" si="6"/>
        <v>5.1000000000911427E-6</v>
      </c>
      <c r="AP40" s="123">
        <f t="shared" si="7"/>
        <v>-3.8760000000026551E-5</v>
      </c>
      <c r="AQ40" s="89">
        <f t="shared" si="8"/>
        <v>1.3291900000000217E-4</v>
      </c>
      <c r="AR40" s="42"/>
      <c r="AS40" s="42" t="str">
        <f t="shared" si="9"/>
        <v/>
      </c>
      <c r="AT40" s="42" t="str">
        <f t="shared" si="10"/>
        <v/>
      </c>
      <c r="AX40" s="12"/>
      <c r="AZ40" s="12"/>
    </row>
    <row r="41" spans="2:52" ht="13.5" customHeight="1" x14ac:dyDescent="0.15">
      <c r="B41" s="290"/>
      <c r="C41" s="29" t="s">
        <v>38</v>
      </c>
      <c r="D41" s="187"/>
      <c r="E41" s="58"/>
      <c r="F41" s="188">
        <v>44.089619999999996</v>
      </c>
      <c r="G41" s="188">
        <v>47.163742999999997</v>
      </c>
      <c r="H41" s="188">
        <v>0.99471688999999996</v>
      </c>
      <c r="I41" s="64">
        <v>0.99712469999999997</v>
      </c>
      <c r="J41" s="64">
        <v>6.2298010000000001E-3</v>
      </c>
      <c r="K41" s="189"/>
      <c r="L41" s="259"/>
      <c r="M41" s="259"/>
      <c r="N41" s="58"/>
      <c r="O41" s="30"/>
      <c r="P41" s="58"/>
      <c r="Q41" s="30"/>
      <c r="R41" s="134"/>
      <c r="S41" s="206"/>
      <c r="T41" s="290"/>
      <c r="U41" s="29" t="s">
        <v>38</v>
      </c>
      <c r="V41" s="187"/>
      <c r="W41" s="58"/>
      <c r="X41" s="188">
        <v>44.094417999999997</v>
      </c>
      <c r="Y41" s="188">
        <v>47.162806000000003</v>
      </c>
      <c r="Z41" s="188">
        <v>0.99471120000000002</v>
      </c>
      <c r="AA41" s="64">
        <v>0.99710918000000004</v>
      </c>
      <c r="AB41" s="64">
        <v>6.1959279999999999E-3</v>
      </c>
      <c r="AC41" s="189"/>
      <c r="AD41" s="259"/>
      <c r="AE41" s="259"/>
      <c r="AF41" s="58"/>
      <c r="AG41" s="30"/>
      <c r="AH41" s="58"/>
      <c r="AI41" s="30"/>
      <c r="AJ41" s="134"/>
      <c r="AK41" s="208"/>
      <c r="AL41" s="290"/>
      <c r="AM41" s="88">
        <f t="shared" si="4"/>
        <v>4.7980000000009682E-3</v>
      </c>
      <c r="AN41" s="123">
        <f t="shared" si="5"/>
        <v>-9.369999999933043E-4</v>
      </c>
      <c r="AO41" s="123">
        <f t="shared" si="6"/>
        <v>-5.6899999999471262E-6</v>
      </c>
      <c r="AP41" s="123">
        <f t="shared" si="7"/>
        <v>-1.5519999999935585E-5</v>
      </c>
      <c r="AQ41" s="89">
        <f t="shared" si="8"/>
        <v>-3.3873000000000236E-5</v>
      </c>
      <c r="AR41" s="42"/>
      <c r="AS41" s="42" t="str">
        <f t="shared" si="9"/>
        <v/>
      </c>
      <c r="AT41" s="42" t="str">
        <f t="shared" si="10"/>
        <v/>
      </c>
      <c r="AX41" s="12"/>
      <c r="AZ41" s="12"/>
    </row>
    <row r="42" spans="2:52" ht="13.5" customHeight="1" thickBot="1" x14ac:dyDescent="0.2">
      <c r="B42" s="290"/>
      <c r="C42" s="29"/>
      <c r="D42" s="187"/>
      <c r="E42" s="58"/>
      <c r="F42" s="190"/>
      <c r="G42" s="190"/>
      <c r="H42" s="190"/>
      <c r="I42" s="58"/>
      <c r="J42" s="58"/>
      <c r="K42" s="189"/>
      <c r="L42" s="259"/>
      <c r="M42" s="259"/>
      <c r="N42" s="58"/>
      <c r="O42" s="30"/>
      <c r="P42" s="58"/>
      <c r="Q42" s="30"/>
      <c r="R42" s="185"/>
      <c r="S42" s="206"/>
      <c r="T42" s="290"/>
      <c r="U42" s="29"/>
      <c r="V42" s="187"/>
      <c r="W42" s="58"/>
      <c r="X42" s="190"/>
      <c r="Y42" s="190"/>
      <c r="Z42" s="190"/>
      <c r="AA42" s="58"/>
      <c r="AB42" s="58"/>
      <c r="AC42" s="189"/>
      <c r="AD42" s="259"/>
      <c r="AE42" s="259"/>
      <c r="AF42" s="58"/>
      <c r="AG42" s="30"/>
      <c r="AH42" s="58"/>
      <c r="AI42" s="30"/>
      <c r="AJ42" s="185"/>
      <c r="AK42" s="208"/>
      <c r="AL42" s="290"/>
      <c r="AM42" s="124" t="str">
        <f t="shared" si="4"/>
        <v/>
      </c>
      <c r="AN42" s="125" t="str">
        <f t="shared" si="5"/>
        <v/>
      </c>
      <c r="AO42" s="125" t="str">
        <f t="shared" si="6"/>
        <v/>
      </c>
      <c r="AP42" s="125" t="str">
        <f t="shared" si="7"/>
        <v/>
      </c>
      <c r="AQ42" s="126" t="str">
        <f t="shared" si="8"/>
        <v/>
      </c>
      <c r="AR42" s="42"/>
      <c r="AS42" s="42" t="str">
        <f t="shared" si="9"/>
        <v/>
      </c>
      <c r="AT42" s="42" t="str">
        <f t="shared" si="10"/>
        <v/>
      </c>
      <c r="AX42" s="12"/>
      <c r="AZ42" s="12"/>
    </row>
    <row r="43" spans="2:52" x14ac:dyDescent="0.15">
      <c r="B43" s="292" t="s">
        <v>74</v>
      </c>
      <c r="C43" s="27" t="s">
        <v>34</v>
      </c>
      <c r="D43" s="41"/>
      <c r="E43" s="57"/>
      <c r="F43" s="98">
        <v>32.388927000000002</v>
      </c>
      <c r="G43" s="98">
        <v>35.647786000000004</v>
      </c>
      <c r="H43" s="98">
        <v>0.97265296000000001</v>
      </c>
      <c r="I43" s="62">
        <v>0.97882444000000002</v>
      </c>
      <c r="J43" s="62">
        <v>5.8679457999999997E-2</v>
      </c>
      <c r="K43" s="63"/>
      <c r="L43" s="258"/>
      <c r="M43" s="258"/>
      <c r="N43" s="57"/>
      <c r="O43" s="28"/>
      <c r="P43" s="57"/>
      <c r="Q43" s="28"/>
      <c r="R43" s="133"/>
      <c r="S43" s="206"/>
      <c r="T43" s="292" t="s">
        <v>74</v>
      </c>
      <c r="U43" s="27" t="s">
        <v>34</v>
      </c>
      <c r="V43" s="41"/>
      <c r="W43" s="57"/>
      <c r="X43" s="98">
        <v>32.408213000000003</v>
      </c>
      <c r="Y43" s="98">
        <v>35.658448</v>
      </c>
      <c r="Z43" s="98">
        <v>0.97262722999999995</v>
      </c>
      <c r="AA43" s="62">
        <v>0.97876487999999995</v>
      </c>
      <c r="AB43" s="62">
        <v>5.7654469999999999E-2</v>
      </c>
      <c r="AC43" s="63"/>
      <c r="AD43" s="258"/>
      <c r="AE43" s="258"/>
      <c r="AF43" s="57"/>
      <c r="AG43" s="28"/>
      <c r="AH43" s="57"/>
      <c r="AI43" s="28"/>
      <c r="AJ43" s="133"/>
      <c r="AK43" s="208"/>
      <c r="AL43" s="292" t="s">
        <v>74</v>
      </c>
      <c r="AM43" s="121">
        <f t="shared" si="4"/>
        <v>1.9286000000001025E-2</v>
      </c>
      <c r="AN43" s="97">
        <f t="shared" si="5"/>
        <v>1.0661999999996397E-2</v>
      </c>
      <c r="AO43" s="97">
        <f t="shared" si="6"/>
        <v>-2.5730000000057096E-5</v>
      </c>
      <c r="AP43" s="97">
        <f t="shared" si="7"/>
        <v>-5.9560000000069557E-5</v>
      </c>
      <c r="AQ43" s="122">
        <f t="shared" si="8"/>
        <v>-1.0249879999999975E-3</v>
      </c>
      <c r="AR43" s="42"/>
      <c r="AS43" s="42" t="str">
        <f t="shared" si="9"/>
        <v/>
      </c>
      <c r="AT43" s="42" t="str">
        <f t="shared" si="10"/>
        <v/>
      </c>
      <c r="AX43" s="12"/>
      <c r="AZ43" s="12"/>
    </row>
    <row r="44" spans="2:52" ht="13.5" customHeight="1" x14ac:dyDescent="0.15">
      <c r="B44" s="290"/>
      <c r="C44" s="29" t="s">
        <v>35</v>
      </c>
      <c r="D44" s="187"/>
      <c r="E44" s="58"/>
      <c r="F44" s="188">
        <v>35.863379999999999</v>
      </c>
      <c r="G44" s="188">
        <v>39.159115999999997</v>
      </c>
      <c r="H44" s="188">
        <v>0.98301554999999996</v>
      </c>
      <c r="I44" s="64">
        <v>0.98732847999999995</v>
      </c>
      <c r="J44" s="64">
        <v>3.4150479999999997E-2</v>
      </c>
      <c r="K44" s="189"/>
      <c r="L44" s="259"/>
      <c r="M44" s="259"/>
      <c r="N44" s="58"/>
      <c r="O44" s="30"/>
      <c r="P44" s="58"/>
      <c r="Q44" s="30"/>
      <c r="R44" s="134"/>
      <c r="S44" s="206"/>
      <c r="T44" s="290"/>
      <c r="U44" s="29" t="s">
        <v>35</v>
      </c>
      <c r="V44" s="187"/>
      <c r="W44" s="58"/>
      <c r="X44" s="188">
        <v>35.879399999999997</v>
      </c>
      <c r="Y44" s="188">
        <v>39.194941999999998</v>
      </c>
      <c r="Z44" s="188">
        <v>0.98300363000000002</v>
      </c>
      <c r="AA44" s="64">
        <v>0.98752653999999995</v>
      </c>
      <c r="AB44" s="64">
        <v>3.3779589999999998E-2</v>
      </c>
      <c r="AC44" s="189"/>
      <c r="AD44" s="259"/>
      <c r="AE44" s="259"/>
      <c r="AF44" s="58"/>
      <c r="AG44" s="30"/>
      <c r="AH44" s="58"/>
      <c r="AI44" s="30"/>
      <c r="AJ44" s="134"/>
      <c r="AK44" s="208"/>
      <c r="AL44" s="290"/>
      <c r="AM44" s="88">
        <f t="shared" si="4"/>
        <v>1.6019999999997481E-2</v>
      </c>
      <c r="AN44" s="123">
        <f t="shared" si="5"/>
        <v>3.5826000000000136E-2</v>
      </c>
      <c r="AO44" s="123">
        <f t="shared" si="6"/>
        <v>-1.1919999999943087E-5</v>
      </c>
      <c r="AP44" s="123">
        <f t="shared" si="7"/>
        <v>1.980599999999999E-4</v>
      </c>
      <c r="AQ44" s="89">
        <f t="shared" si="8"/>
        <v>-3.7088999999999872E-4</v>
      </c>
      <c r="AR44" s="42"/>
      <c r="AS44" s="42" t="str">
        <f t="shared" si="9"/>
        <v/>
      </c>
      <c r="AT44" s="42" t="str">
        <f t="shared" si="10"/>
        <v/>
      </c>
      <c r="AX44" s="12"/>
      <c r="AZ44" s="12"/>
    </row>
    <row r="45" spans="2:52" ht="13.5" customHeight="1" x14ac:dyDescent="0.15">
      <c r="B45" s="290"/>
      <c r="C45" s="29" t="s">
        <v>36</v>
      </c>
      <c r="D45" s="187"/>
      <c r="E45" s="58"/>
      <c r="F45" s="188">
        <v>39.790689999999998</v>
      </c>
      <c r="G45" s="188">
        <v>43.199621999999998</v>
      </c>
      <c r="H45" s="188">
        <v>0.99114086000000001</v>
      </c>
      <c r="I45" s="64">
        <v>0.99400502000000002</v>
      </c>
      <c r="J45" s="64">
        <v>1.5708403999999999E-2</v>
      </c>
      <c r="K45" s="189"/>
      <c r="L45" s="259"/>
      <c r="M45" s="259"/>
      <c r="N45" s="58"/>
      <c r="O45" s="30"/>
      <c r="P45" s="58"/>
      <c r="Q45" s="30"/>
      <c r="R45" s="134"/>
      <c r="S45" s="206"/>
      <c r="T45" s="290"/>
      <c r="U45" s="29" t="s">
        <v>36</v>
      </c>
      <c r="V45" s="187"/>
      <c r="W45" s="58"/>
      <c r="X45" s="188">
        <v>39.723436999999997</v>
      </c>
      <c r="Y45" s="188">
        <v>43.171576999999999</v>
      </c>
      <c r="Z45" s="188">
        <v>0.99115010000000003</v>
      </c>
      <c r="AA45" s="64">
        <v>0.99400195999999996</v>
      </c>
      <c r="AB45" s="64">
        <v>1.5877709E-2</v>
      </c>
      <c r="AC45" s="189"/>
      <c r="AD45" s="259"/>
      <c r="AE45" s="259"/>
      <c r="AF45" s="58"/>
      <c r="AG45" s="30"/>
      <c r="AH45" s="58"/>
      <c r="AI45" s="30"/>
      <c r="AJ45" s="134"/>
      <c r="AK45" s="208"/>
      <c r="AL45" s="290"/>
      <c r="AM45" s="88">
        <f t="shared" si="4"/>
        <v>-6.7253000000000895E-2</v>
      </c>
      <c r="AN45" s="123">
        <f t="shared" si="5"/>
        <v>-2.8044999999998765E-2</v>
      </c>
      <c r="AO45" s="123">
        <f t="shared" si="6"/>
        <v>9.2400000000214533E-6</v>
      </c>
      <c r="AP45" s="123">
        <f t="shared" si="7"/>
        <v>-3.0600000000546856E-6</v>
      </c>
      <c r="AQ45" s="89">
        <f t="shared" si="8"/>
        <v>1.6930500000000154E-4</v>
      </c>
      <c r="AR45" s="42"/>
      <c r="AS45" s="42" t="str">
        <f t="shared" si="9"/>
        <v/>
      </c>
      <c r="AT45" s="42" t="str">
        <f t="shared" si="10"/>
        <v/>
      </c>
      <c r="AX45" s="12"/>
      <c r="AZ45" s="12"/>
    </row>
    <row r="46" spans="2:52" ht="13.5" customHeight="1" x14ac:dyDescent="0.15">
      <c r="B46" s="290"/>
      <c r="C46" s="29" t="s">
        <v>38</v>
      </c>
      <c r="D46" s="187"/>
      <c r="E46" s="58"/>
      <c r="F46" s="188">
        <v>43.750211</v>
      </c>
      <c r="G46" s="188">
        <v>46.834986999999998</v>
      </c>
      <c r="H46" s="188">
        <v>0.99463047999999998</v>
      </c>
      <c r="I46" s="64">
        <v>0.99700171000000004</v>
      </c>
      <c r="J46" s="64">
        <v>6.3468300000000004E-3</v>
      </c>
      <c r="K46" s="189"/>
      <c r="L46" s="259"/>
      <c r="M46" s="259"/>
      <c r="N46" s="58"/>
      <c r="O46" s="30"/>
      <c r="P46" s="58"/>
      <c r="Q46" s="30"/>
      <c r="R46" s="134"/>
      <c r="S46" s="206"/>
      <c r="T46" s="290"/>
      <c r="U46" s="29" t="s">
        <v>38</v>
      </c>
      <c r="V46" s="187"/>
      <c r="W46" s="58"/>
      <c r="X46" s="188">
        <v>43.806206000000003</v>
      </c>
      <c r="Y46" s="188">
        <v>46.883225000000003</v>
      </c>
      <c r="Z46" s="188">
        <v>0.99462128000000005</v>
      </c>
      <c r="AA46" s="64">
        <v>0.99700522000000003</v>
      </c>
      <c r="AB46" s="64">
        <v>6.3231703999999996E-3</v>
      </c>
      <c r="AC46" s="189"/>
      <c r="AD46" s="259"/>
      <c r="AE46" s="259"/>
      <c r="AF46" s="58"/>
      <c r="AG46" s="30"/>
      <c r="AH46" s="58"/>
      <c r="AI46" s="30"/>
      <c r="AJ46" s="134"/>
      <c r="AK46" s="208"/>
      <c r="AL46" s="290"/>
      <c r="AM46" s="88">
        <f t="shared" si="4"/>
        <v>5.5995000000002904E-2</v>
      </c>
      <c r="AN46" s="123">
        <f t="shared" si="5"/>
        <v>4.8238000000004888E-2</v>
      </c>
      <c r="AO46" s="123">
        <f t="shared" si="6"/>
        <v>-9.1999999999314852E-6</v>
      </c>
      <c r="AP46" s="123">
        <f t="shared" si="7"/>
        <v>3.509999999984359E-6</v>
      </c>
      <c r="AQ46" s="89">
        <f t="shared" si="8"/>
        <v>-2.3659600000000731E-5</v>
      </c>
      <c r="AR46" s="42"/>
      <c r="AS46" s="42" t="str">
        <f t="shared" si="9"/>
        <v/>
      </c>
      <c r="AT46" s="42" t="str">
        <f t="shared" si="10"/>
        <v/>
      </c>
      <c r="AX46" s="12"/>
      <c r="AZ46" s="12"/>
    </row>
    <row r="47" spans="2:52" ht="13.5" customHeight="1" thickBot="1" x14ac:dyDescent="0.2">
      <c r="B47" s="290"/>
      <c r="C47" s="29"/>
      <c r="D47" s="187"/>
      <c r="E47" s="58"/>
      <c r="F47" s="190"/>
      <c r="G47" s="190"/>
      <c r="H47" s="190"/>
      <c r="I47" s="58"/>
      <c r="J47" s="58"/>
      <c r="K47" s="189"/>
      <c r="L47" s="259"/>
      <c r="M47" s="259"/>
      <c r="N47" s="58"/>
      <c r="O47" s="30"/>
      <c r="P47" s="58"/>
      <c r="Q47" s="30"/>
      <c r="R47" s="185"/>
      <c r="S47" s="206"/>
      <c r="T47" s="290"/>
      <c r="U47" s="29"/>
      <c r="V47" s="187"/>
      <c r="W47" s="58"/>
      <c r="X47" s="190"/>
      <c r="Y47" s="190"/>
      <c r="Z47" s="190"/>
      <c r="AA47" s="58"/>
      <c r="AB47" s="58"/>
      <c r="AC47" s="189"/>
      <c r="AD47" s="259"/>
      <c r="AE47" s="259"/>
      <c r="AF47" s="58"/>
      <c r="AG47" s="30"/>
      <c r="AH47" s="58"/>
      <c r="AI47" s="30"/>
      <c r="AJ47" s="185"/>
      <c r="AK47" s="208"/>
      <c r="AL47" s="290"/>
      <c r="AM47" s="124" t="str">
        <f t="shared" si="4"/>
        <v/>
      </c>
      <c r="AN47" s="125" t="str">
        <f t="shared" si="5"/>
        <v/>
      </c>
      <c r="AO47" s="125" t="str">
        <f t="shared" si="6"/>
        <v/>
      </c>
      <c r="AP47" s="125" t="str">
        <f t="shared" si="7"/>
        <v/>
      </c>
      <c r="AQ47" s="126" t="str">
        <f t="shared" si="8"/>
        <v/>
      </c>
      <c r="AR47" s="42"/>
      <c r="AS47" s="42" t="str">
        <f t="shared" si="9"/>
        <v/>
      </c>
      <c r="AT47" s="42" t="str">
        <f t="shared" si="10"/>
        <v/>
      </c>
      <c r="AX47" s="12"/>
      <c r="AZ47" s="12"/>
    </row>
    <row r="48" spans="2:52" x14ac:dyDescent="0.15">
      <c r="B48" s="292" t="s">
        <v>75</v>
      </c>
      <c r="C48" s="27" t="s">
        <v>34</v>
      </c>
      <c r="D48" s="41"/>
      <c r="E48" s="57"/>
      <c r="F48" s="98">
        <v>32.279069</v>
      </c>
      <c r="G48" s="98">
        <v>35.876021999999999</v>
      </c>
      <c r="H48" s="98">
        <v>0.97245778999999999</v>
      </c>
      <c r="I48" s="62">
        <v>0.97890900999999997</v>
      </c>
      <c r="J48" s="62">
        <v>5.1851875999999998E-2</v>
      </c>
      <c r="K48" s="63"/>
      <c r="L48" s="258"/>
      <c r="M48" s="258"/>
      <c r="N48" s="57"/>
      <c r="O48" s="28"/>
      <c r="P48" s="57"/>
      <c r="Q48" s="28"/>
      <c r="R48" s="133"/>
      <c r="S48" s="206"/>
      <c r="T48" s="292" t="s">
        <v>75</v>
      </c>
      <c r="U48" s="27" t="s">
        <v>34</v>
      </c>
      <c r="V48" s="41"/>
      <c r="W48" s="57"/>
      <c r="X48" s="98">
        <v>32.256272000000003</v>
      </c>
      <c r="Y48" s="98">
        <v>35.861258999999997</v>
      </c>
      <c r="Z48" s="98">
        <v>0.97240917000000004</v>
      </c>
      <c r="AA48" s="62">
        <v>0.97879411999999999</v>
      </c>
      <c r="AB48" s="62">
        <v>5.1388256E-2</v>
      </c>
      <c r="AC48" s="63"/>
      <c r="AD48" s="258"/>
      <c r="AE48" s="258"/>
      <c r="AF48" s="57"/>
      <c r="AG48" s="28"/>
      <c r="AH48" s="57"/>
      <c r="AI48" s="28"/>
      <c r="AJ48" s="133"/>
      <c r="AK48" s="208"/>
      <c r="AL48" s="292" t="s">
        <v>75</v>
      </c>
      <c r="AM48" s="121">
        <f t="shared" si="4"/>
        <v>-2.279699999999707E-2</v>
      </c>
      <c r="AN48" s="97">
        <f t="shared" si="5"/>
        <v>-1.476300000000208E-2</v>
      </c>
      <c r="AO48" s="97">
        <f t="shared" si="6"/>
        <v>-4.8619999999943708E-5</v>
      </c>
      <c r="AP48" s="97">
        <f t="shared" si="7"/>
        <v>-1.1488999999997862E-4</v>
      </c>
      <c r="AQ48" s="122">
        <f t="shared" si="8"/>
        <v>-4.6361999999999792E-4</v>
      </c>
      <c r="AR48" s="42" t="str">
        <f t="shared" ref="AR48:AR87" si="11">IF(OR(AC48="",K48=""),"",AC48-K48)</f>
        <v/>
      </c>
      <c r="AS48" s="42" t="str">
        <f t="shared" si="9"/>
        <v/>
      </c>
      <c r="AT48" s="42" t="str">
        <f t="shared" si="10"/>
        <v/>
      </c>
      <c r="AX48" s="12"/>
      <c r="AZ48" s="12"/>
    </row>
    <row r="49" spans="2:52" ht="13.5" customHeight="1" x14ac:dyDescent="0.15">
      <c r="B49" s="290"/>
      <c r="C49" s="29" t="s">
        <v>35</v>
      </c>
      <c r="D49" s="187"/>
      <c r="E49" s="58"/>
      <c r="F49" s="188">
        <v>36.094678000000002</v>
      </c>
      <c r="G49" s="188">
        <v>39.488402000000001</v>
      </c>
      <c r="H49" s="188">
        <v>0.98282044999999996</v>
      </c>
      <c r="I49" s="64">
        <v>0.98785915000000002</v>
      </c>
      <c r="J49" s="64">
        <v>3.0714399999999999E-2</v>
      </c>
      <c r="K49" s="189"/>
      <c r="L49" s="259"/>
      <c r="M49" s="259"/>
      <c r="N49" s="58"/>
      <c r="O49" s="30"/>
      <c r="P49" s="58"/>
      <c r="Q49" s="30"/>
      <c r="R49" s="134"/>
      <c r="S49" s="206"/>
      <c r="T49" s="290"/>
      <c r="U49" s="29" t="s">
        <v>35</v>
      </c>
      <c r="V49" s="187"/>
      <c r="W49" s="58"/>
      <c r="X49" s="188">
        <v>36.195281999999999</v>
      </c>
      <c r="Y49" s="188">
        <v>39.568728999999998</v>
      </c>
      <c r="Z49" s="188">
        <v>0.98281052000000002</v>
      </c>
      <c r="AA49" s="64">
        <v>0.98810964000000001</v>
      </c>
      <c r="AB49" s="64">
        <v>3.0478528000000001E-2</v>
      </c>
      <c r="AC49" s="189"/>
      <c r="AD49" s="259"/>
      <c r="AE49" s="259"/>
      <c r="AF49" s="58"/>
      <c r="AG49" s="30"/>
      <c r="AH49" s="58"/>
      <c r="AI49" s="30"/>
      <c r="AJ49" s="134"/>
      <c r="AK49" s="208"/>
      <c r="AL49" s="290"/>
      <c r="AM49" s="88">
        <f t="shared" si="4"/>
        <v>0.10060399999999703</v>
      </c>
      <c r="AN49" s="123">
        <f t="shared" si="5"/>
        <v>8.0326999999996929E-2</v>
      </c>
      <c r="AO49" s="123">
        <f t="shared" si="6"/>
        <v>-9.9299999999358235E-6</v>
      </c>
      <c r="AP49" s="123">
        <f t="shared" si="7"/>
        <v>2.5048999999999211E-4</v>
      </c>
      <c r="AQ49" s="89">
        <f t="shared" si="8"/>
        <v>-2.3587199999999808E-4</v>
      </c>
      <c r="AR49" s="42" t="str">
        <f t="shared" si="11"/>
        <v/>
      </c>
      <c r="AS49" s="42" t="str">
        <f t="shared" si="9"/>
        <v/>
      </c>
      <c r="AT49" s="42" t="str">
        <f t="shared" si="10"/>
        <v/>
      </c>
      <c r="AX49" s="12"/>
      <c r="AZ49" s="12"/>
    </row>
    <row r="50" spans="2:52" ht="13.5" customHeight="1" x14ac:dyDescent="0.15">
      <c r="B50" s="290"/>
      <c r="C50" s="29" t="s">
        <v>36</v>
      </c>
      <c r="D50" s="187"/>
      <c r="E50" s="58"/>
      <c r="F50" s="188">
        <v>40.311169</v>
      </c>
      <c r="G50" s="188">
        <v>43.587325999999997</v>
      </c>
      <c r="H50" s="188">
        <v>0.99085372000000005</v>
      </c>
      <c r="I50" s="64">
        <v>0.99397572000000001</v>
      </c>
      <c r="J50" s="64">
        <v>1.43621685E-2</v>
      </c>
      <c r="K50" s="189"/>
      <c r="L50" s="259"/>
      <c r="M50" s="259"/>
      <c r="N50" s="58"/>
      <c r="O50" s="30"/>
      <c r="P50" s="58"/>
      <c r="Q50" s="30"/>
      <c r="R50" s="134"/>
      <c r="S50" s="206"/>
      <c r="T50" s="290"/>
      <c r="U50" s="29" t="s">
        <v>36</v>
      </c>
      <c r="V50" s="187"/>
      <c r="W50" s="58"/>
      <c r="X50" s="188">
        <v>40.271340000000002</v>
      </c>
      <c r="Y50" s="188">
        <v>43.566048000000002</v>
      </c>
      <c r="Z50" s="188">
        <v>0.99085734000000003</v>
      </c>
      <c r="AA50" s="64">
        <v>0.99398894000000004</v>
      </c>
      <c r="AB50" s="64">
        <v>1.4360368E-2</v>
      </c>
      <c r="AC50" s="189"/>
      <c r="AD50" s="259"/>
      <c r="AE50" s="259"/>
      <c r="AF50" s="58"/>
      <c r="AG50" s="30"/>
      <c r="AH50" s="58"/>
      <c r="AI50" s="30"/>
      <c r="AJ50" s="134"/>
      <c r="AK50" s="208"/>
      <c r="AL50" s="290"/>
      <c r="AM50" s="88">
        <f t="shared" si="4"/>
        <v>-3.982899999999745E-2</v>
      </c>
      <c r="AN50" s="123">
        <f t="shared" si="5"/>
        <v>-2.1277999999995245E-2</v>
      </c>
      <c r="AO50" s="123">
        <f t="shared" si="6"/>
        <v>3.619999999981971E-6</v>
      </c>
      <c r="AP50" s="123">
        <f t="shared" si="7"/>
        <v>1.3220000000035981E-5</v>
      </c>
      <c r="AQ50" s="89">
        <f t="shared" si="8"/>
        <v>-1.8004999999994553E-6</v>
      </c>
      <c r="AR50" s="42" t="str">
        <f t="shared" si="11"/>
        <v/>
      </c>
      <c r="AS50" s="42" t="str">
        <f t="shared" si="9"/>
        <v/>
      </c>
      <c r="AT50" s="42" t="str">
        <f t="shared" si="10"/>
        <v/>
      </c>
      <c r="AX50" s="12"/>
      <c r="AZ50" s="12"/>
    </row>
    <row r="51" spans="2:52" ht="13.5" customHeight="1" x14ac:dyDescent="0.15">
      <c r="B51" s="290"/>
      <c r="C51" s="29" t="s">
        <v>38</v>
      </c>
      <c r="D51" s="187"/>
      <c r="E51" s="58"/>
      <c r="F51" s="188">
        <v>43.908479</v>
      </c>
      <c r="G51" s="188">
        <v>46.897539999999999</v>
      </c>
      <c r="H51" s="188">
        <v>0.99443709999999996</v>
      </c>
      <c r="I51" s="64">
        <v>0.99691770999999996</v>
      </c>
      <c r="J51" s="64">
        <v>6.2463474000000003E-3</v>
      </c>
      <c r="K51" s="189"/>
      <c r="L51" s="259"/>
      <c r="M51" s="259"/>
      <c r="N51" s="58"/>
      <c r="O51" s="30"/>
      <c r="P51" s="58"/>
      <c r="Q51" s="30"/>
      <c r="R51" s="134"/>
      <c r="S51" s="206"/>
      <c r="T51" s="290"/>
      <c r="U51" s="29" t="s">
        <v>38</v>
      </c>
      <c r="V51" s="187"/>
      <c r="W51" s="58"/>
      <c r="X51" s="188">
        <v>43.945518</v>
      </c>
      <c r="Y51" s="188">
        <v>46.93853</v>
      </c>
      <c r="Z51" s="188">
        <v>0.99442492999999998</v>
      </c>
      <c r="AA51" s="64">
        <v>0.99691463000000002</v>
      </c>
      <c r="AB51" s="64">
        <v>6.1811870000000003E-3</v>
      </c>
      <c r="AC51" s="189"/>
      <c r="AD51" s="259"/>
      <c r="AE51" s="259"/>
      <c r="AF51" s="58"/>
      <c r="AG51" s="30"/>
      <c r="AH51" s="58"/>
      <c r="AI51" s="30"/>
      <c r="AJ51" s="134"/>
      <c r="AK51" s="208"/>
      <c r="AL51" s="290"/>
      <c r="AM51" s="88">
        <f t="shared" si="4"/>
        <v>3.7039000000000044E-2</v>
      </c>
      <c r="AN51" s="123">
        <f t="shared" si="5"/>
        <v>4.0990000000000748E-2</v>
      </c>
      <c r="AO51" s="123">
        <f t="shared" si="6"/>
        <v>-1.2169999999978032E-5</v>
      </c>
      <c r="AP51" s="123">
        <f t="shared" si="7"/>
        <v>-3.0799999999331362E-6</v>
      </c>
      <c r="AQ51" s="89">
        <f t="shared" si="8"/>
        <v>-6.5160400000000007E-5</v>
      </c>
      <c r="AR51" s="42" t="str">
        <f t="shared" si="11"/>
        <v/>
      </c>
      <c r="AS51" s="42" t="str">
        <f t="shared" si="9"/>
        <v/>
      </c>
      <c r="AT51" s="42" t="str">
        <f t="shared" si="10"/>
        <v/>
      </c>
      <c r="AX51" s="12"/>
      <c r="AZ51" s="12"/>
    </row>
    <row r="52" spans="2:52" ht="13.5" customHeight="1" thickBot="1" x14ac:dyDescent="0.2">
      <c r="B52" s="290"/>
      <c r="C52" s="29"/>
      <c r="D52" s="187"/>
      <c r="E52" s="58"/>
      <c r="F52" s="190"/>
      <c r="G52" s="190"/>
      <c r="H52" s="190"/>
      <c r="I52" s="58"/>
      <c r="J52" s="58"/>
      <c r="K52" s="189"/>
      <c r="L52" s="259"/>
      <c r="M52" s="259"/>
      <c r="N52" s="58"/>
      <c r="O52" s="30"/>
      <c r="P52" s="58"/>
      <c r="Q52" s="30"/>
      <c r="R52" s="185"/>
      <c r="S52" s="206"/>
      <c r="T52" s="290"/>
      <c r="U52" s="29"/>
      <c r="V52" s="187"/>
      <c r="W52" s="58"/>
      <c r="X52" s="190"/>
      <c r="Y52" s="190"/>
      <c r="Z52" s="190"/>
      <c r="AA52" s="58"/>
      <c r="AB52" s="58"/>
      <c r="AC52" s="189"/>
      <c r="AD52" s="259"/>
      <c r="AE52" s="259"/>
      <c r="AF52" s="58"/>
      <c r="AG52" s="30"/>
      <c r="AH52" s="58"/>
      <c r="AI52" s="30"/>
      <c r="AJ52" s="185"/>
      <c r="AK52" s="208"/>
      <c r="AL52" s="290"/>
      <c r="AM52" s="124" t="str">
        <f t="shared" si="4"/>
        <v/>
      </c>
      <c r="AN52" s="125" t="str">
        <f t="shared" si="5"/>
        <v/>
      </c>
      <c r="AO52" s="125" t="str">
        <f t="shared" si="6"/>
        <v/>
      </c>
      <c r="AP52" s="125" t="str">
        <f t="shared" si="7"/>
        <v/>
      </c>
      <c r="AQ52" s="126" t="str">
        <f t="shared" si="8"/>
        <v/>
      </c>
      <c r="AR52" s="42" t="str">
        <f t="shared" si="11"/>
        <v/>
      </c>
      <c r="AS52" s="42" t="str">
        <f t="shared" si="9"/>
        <v/>
      </c>
      <c r="AT52" s="42" t="str">
        <f t="shared" si="10"/>
        <v/>
      </c>
      <c r="AX52" s="12"/>
      <c r="AZ52" s="12"/>
    </row>
    <row r="53" spans="2:52" x14ac:dyDescent="0.15">
      <c r="B53" s="292" t="s">
        <v>76</v>
      </c>
      <c r="C53" s="27" t="s">
        <v>34</v>
      </c>
      <c r="D53" s="41"/>
      <c r="E53" s="57"/>
      <c r="F53" s="98">
        <v>32.857537000000001</v>
      </c>
      <c r="G53" s="98">
        <v>36.185563000000002</v>
      </c>
      <c r="H53" s="98">
        <v>0.97275422</v>
      </c>
      <c r="I53" s="62">
        <v>0.98004175999999998</v>
      </c>
      <c r="J53" s="62">
        <v>5.2353106000000003E-2</v>
      </c>
      <c r="K53" s="63"/>
      <c r="L53" s="258"/>
      <c r="M53" s="258"/>
      <c r="N53" s="57"/>
      <c r="O53" s="28"/>
      <c r="P53" s="57"/>
      <c r="Q53" s="28"/>
      <c r="R53" s="133"/>
      <c r="S53" s="206"/>
      <c r="T53" s="292" t="s">
        <v>76</v>
      </c>
      <c r="U53" s="27" t="s">
        <v>34</v>
      </c>
      <c r="V53" s="41"/>
      <c r="W53" s="57"/>
      <c r="X53" s="98">
        <v>32.87912</v>
      </c>
      <c r="Y53" s="98">
        <v>36.215302999999999</v>
      </c>
      <c r="Z53" s="98">
        <v>0.97281313999999997</v>
      </c>
      <c r="AA53" s="62">
        <v>0.98008313999999996</v>
      </c>
      <c r="AB53" s="62">
        <v>5.1688377000000001E-2</v>
      </c>
      <c r="AC53" s="63"/>
      <c r="AD53" s="258"/>
      <c r="AE53" s="258"/>
      <c r="AF53" s="57"/>
      <c r="AG53" s="28"/>
      <c r="AH53" s="57"/>
      <c r="AI53" s="28"/>
      <c r="AJ53" s="133"/>
      <c r="AK53" s="208"/>
      <c r="AL53" s="292" t="s">
        <v>76</v>
      </c>
      <c r="AM53" s="121">
        <f t="shared" si="4"/>
        <v>2.1582999999999686E-2</v>
      </c>
      <c r="AN53" s="97">
        <f t="shared" si="5"/>
        <v>2.9739999999996769E-2</v>
      </c>
      <c r="AO53" s="97">
        <f t="shared" si="6"/>
        <v>5.8919999999962336E-5</v>
      </c>
      <c r="AP53" s="97">
        <f t="shared" si="7"/>
        <v>4.1379999999979766E-5</v>
      </c>
      <c r="AQ53" s="122">
        <f t="shared" si="8"/>
        <v>-6.6472900000000279E-4</v>
      </c>
      <c r="AR53" s="42" t="str">
        <f t="shared" si="11"/>
        <v/>
      </c>
      <c r="AS53" s="42" t="str">
        <f t="shared" si="9"/>
        <v/>
      </c>
      <c r="AT53" s="42" t="str">
        <f t="shared" si="10"/>
        <v/>
      </c>
      <c r="AX53" s="12"/>
      <c r="AZ53" s="12"/>
    </row>
    <row r="54" spans="2:52" ht="13.5" customHeight="1" x14ac:dyDescent="0.15">
      <c r="B54" s="290"/>
      <c r="C54" s="29" t="s">
        <v>35</v>
      </c>
      <c r="D54" s="187"/>
      <c r="E54" s="58"/>
      <c r="F54" s="188">
        <v>36.485486000000002</v>
      </c>
      <c r="G54" s="188">
        <v>39.750298999999998</v>
      </c>
      <c r="H54" s="188">
        <v>0.98302637000000004</v>
      </c>
      <c r="I54" s="64">
        <v>0.98816444000000003</v>
      </c>
      <c r="J54" s="64">
        <v>3.0059329999999999E-2</v>
      </c>
      <c r="K54" s="189"/>
      <c r="L54" s="259"/>
      <c r="M54" s="259"/>
      <c r="N54" s="58"/>
      <c r="O54" s="30"/>
      <c r="P54" s="58"/>
      <c r="Q54" s="30"/>
      <c r="R54" s="134"/>
      <c r="S54" s="206"/>
      <c r="T54" s="290"/>
      <c r="U54" s="29" t="s">
        <v>35</v>
      </c>
      <c r="V54" s="187"/>
      <c r="W54" s="58"/>
      <c r="X54" s="188">
        <v>36.518416000000002</v>
      </c>
      <c r="Y54" s="188">
        <v>39.779536999999998</v>
      </c>
      <c r="Z54" s="188">
        <v>0.98302414999999999</v>
      </c>
      <c r="AA54" s="64">
        <v>0.98828318999999998</v>
      </c>
      <c r="AB54" s="64">
        <v>2.9916580000000002E-2</v>
      </c>
      <c r="AC54" s="189"/>
      <c r="AD54" s="259"/>
      <c r="AE54" s="259"/>
      <c r="AF54" s="58"/>
      <c r="AG54" s="30"/>
      <c r="AH54" s="58"/>
      <c r="AI54" s="30"/>
      <c r="AJ54" s="134"/>
      <c r="AK54" s="208"/>
      <c r="AL54" s="290"/>
      <c r="AM54" s="88">
        <f t="shared" si="4"/>
        <v>3.2930000000000348E-2</v>
      </c>
      <c r="AN54" s="123">
        <f t="shared" si="5"/>
        <v>2.9237999999999431E-2</v>
      </c>
      <c r="AO54" s="123">
        <f t="shared" si="6"/>
        <v>-2.2200000000527353E-6</v>
      </c>
      <c r="AP54" s="123">
        <f t="shared" si="7"/>
        <v>1.1874999999994529E-4</v>
      </c>
      <c r="AQ54" s="89">
        <f t="shared" si="8"/>
        <v>-1.4274999999999705E-4</v>
      </c>
      <c r="AR54" s="42" t="str">
        <f t="shared" si="11"/>
        <v/>
      </c>
      <c r="AS54" s="42" t="str">
        <f t="shared" si="9"/>
        <v/>
      </c>
      <c r="AT54" s="42" t="str">
        <f t="shared" si="10"/>
        <v/>
      </c>
      <c r="AX54" s="12"/>
      <c r="AZ54" s="12"/>
    </row>
    <row r="55" spans="2:52" ht="13.5" customHeight="1" x14ac:dyDescent="0.15">
      <c r="B55" s="290"/>
      <c r="C55" s="29" t="s">
        <v>36</v>
      </c>
      <c r="D55" s="187"/>
      <c r="E55" s="58"/>
      <c r="F55" s="188">
        <v>40.193624999999997</v>
      </c>
      <c r="G55" s="188">
        <v>43.526580000000003</v>
      </c>
      <c r="H55" s="188">
        <v>0.99082144000000005</v>
      </c>
      <c r="I55" s="64">
        <v>0.99386176999999998</v>
      </c>
      <c r="J55" s="64">
        <v>1.4753406E-2</v>
      </c>
      <c r="K55" s="189"/>
      <c r="L55" s="259"/>
      <c r="M55" s="259"/>
      <c r="N55" s="58"/>
      <c r="O55" s="30"/>
      <c r="P55" s="58"/>
      <c r="Q55" s="30"/>
      <c r="R55" s="134"/>
      <c r="S55" s="206"/>
      <c r="T55" s="290"/>
      <c r="U55" s="29" t="s">
        <v>36</v>
      </c>
      <c r="V55" s="187"/>
      <c r="W55" s="58"/>
      <c r="X55" s="188">
        <v>40.130937000000003</v>
      </c>
      <c r="Y55" s="188">
        <v>43.504426000000002</v>
      </c>
      <c r="Z55" s="188">
        <v>0.99081134000000004</v>
      </c>
      <c r="AA55" s="64">
        <v>0.99385780000000001</v>
      </c>
      <c r="AB55" s="64">
        <v>1.4773375E-2</v>
      </c>
      <c r="AC55" s="189"/>
      <c r="AD55" s="259"/>
      <c r="AE55" s="259"/>
      <c r="AF55" s="58"/>
      <c r="AG55" s="30"/>
      <c r="AH55" s="58"/>
      <c r="AI55" s="30"/>
      <c r="AJ55" s="134"/>
      <c r="AK55" s="208"/>
      <c r="AL55" s="290"/>
      <c r="AM55" s="88">
        <f t="shared" si="4"/>
        <v>-6.2687999999994304E-2</v>
      </c>
      <c r="AN55" s="123">
        <f t="shared" si="5"/>
        <v>-2.2154000000000451E-2</v>
      </c>
      <c r="AO55" s="123">
        <f t="shared" si="6"/>
        <v>-1.0100000000012876E-5</v>
      </c>
      <c r="AP55" s="123">
        <f t="shared" si="7"/>
        <v>-3.9699999999642799E-6</v>
      </c>
      <c r="AQ55" s="89">
        <f t="shared" si="8"/>
        <v>1.996899999999989E-5</v>
      </c>
      <c r="AR55" s="42" t="str">
        <f t="shared" si="11"/>
        <v/>
      </c>
      <c r="AS55" s="42" t="str">
        <f t="shared" si="9"/>
        <v/>
      </c>
      <c r="AT55" s="42" t="str">
        <f t="shared" si="10"/>
        <v/>
      </c>
      <c r="AX55" s="12"/>
      <c r="AZ55" s="12"/>
    </row>
    <row r="56" spans="2:52" ht="13.5" customHeight="1" x14ac:dyDescent="0.15">
      <c r="B56" s="290"/>
      <c r="C56" s="29" t="s">
        <v>38</v>
      </c>
      <c r="D56" s="187"/>
      <c r="E56" s="58"/>
      <c r="F56" s="188">
        <v>43.984645</v>
      </c>
      <c r="G56" s="188">
        <v>46.966959000000003</v>
      </c>
      <c r="H56" s="188">
        <v>0.99448904999999999</v>
      </c>
      <c r="I56" s="64">
        <v>0.99693458999999995</v>
      </c>
      <c r="J56" s="64">
        <v>6.2980205000000003E-3</v>
      </c>
      <c r="K56" s="189"/>
      <c r="L56" s="259"/>
      <c r="M56" s="259"/>
      <c r="N56" s="58"/>
      <c r="O56" s="30"/>
      <c r="P56" s="58"/>
      <c r="Q56" s="30"/>
      <c r="R56" s="134"/>
      <c r="S56" s="206"/>
      <c r="T56" s="290"/>
      <c r="U56" s="29" t="s">
        <v>38</v>
      </c>
      <c r="V56" s="187"/>
      <c r="W56" s="58"/>
      <c r="X56" s="188">
        <v>43.983277999999999</v>
      </c>
      <c r="Y56" s="188">
        <v>46.991948999999998</v>
      </c>
      <c r="Z56" s="188">
        <v>0.99447638999999999</v>
      </c>
      <c r="AA56" s="64">
        <v>0.99691788999999997</v>
      </c>
      <c r="AB56" s="64">
        <v>6.3057393E-3</v>
      </c>
      <c r="AC56" s="189"/>
      <c r="AD56" s="259"/>
      <c r="AE56" s="259"/>
      <c r="AF56" s="58"/>
      <c r="AG56" s="30"/>
      <c r="AH56" s="58"/>
      <c r="AI56" s="30"/>
      <c r="AJ56" s="134"/>
      <c r="AK56" s="208"/>
      <c r="AL56" s="290"/>
      <c r="AM56" s="88">
        <f t="shared" si="4"/>
        <v>-1.3670000000018945E-3</v>
      </c>
      <c r="AN56" s="123">
        <f t="shared" si="5"/>
        <v>2.4989999999995405E-2</v>
      </c>
      <c r="AO56" s="123">
        <f t="shared" si="6"/>
        <v>-1.2659999999997673E-5</v>
      </c>
      <c r="AP56" s="123">
        <f t="shared" si="7"/>
        <v>-1.6699999999980619E-5</v>
      </c>
      <c r="AQ56" s="89">
        <f t="shared" si="8"/>
        <v>7.7187999999997134E-6</v>
      </c>
      <c r="AR56" s="42" t="str">
        <f t="shared" si="11"/>
        <v/>
      </c>
      <c r="AS56" s="42" t="str">
        <f t="shared" si="9"/>
        <v/>
      </c>
      <c r="AT56" s="42" t="str">
        <f t="shared" si="10"/>
        <v/>
      </c>
      <c r="AX56" s="12"/>
      <c r="AZ56" s="12"/>
    </row>
    <row r="57" spans="2:52" ht="13.5" customHeight="1" thickBot="1" x14ac:dyDescent="0.2">
      <c r="B57" s="290"/>
      <c r="C57" s="29"/>
      <c r="D57" s="187"/>
      <c r="E57" s="58"/>
      <c r="F57" s="190"/>
      <c r="G57" s="190"/>
      <c r="H57" s="190"/>
      <c r="I57" s="58"/>
      <c r="J57" s="58"/>
      <c r="K57" s="189"/>
      <c r="L57" s="259"/>
      <c r="M57" s="259"/>
      <c r="N57" s="58"/>
      <c r="O57" s="30"/>
      <c r="P57" s="58"/>
      <c r="Q57" s="30"/>
      <c r="R57" s="185"/>
      <c r="S57" s="206"/>
      <c r="T57" s="290"/>
      <c r="U57" s="29"/>
      <c r="V57" s="187"/>
      <c r="W57" s="58"/>
      <c r="X57" s="190"/>
      <c r="Y57" s="190"/>
      <c r="Z57" s="190"/>
      <c r="AA57" s="58"/>
      <c r="AB57" s="58"/>
      <c r="AC57" s="189"/>
      <c r="AD57" s="259"/>
      <c r="AE57" s="259"/>
      <c r="AF57" s="58"/>
      <c r="AG57" s="30"/>
      <c r="AH57" s="58"/>
      <c r="AI57" s="30"/>
      <c r="AJ57" s="185"/>
      <c r="AK57" s="208"/>
      <c r="AL57" s="290"/>
      <c r="AM57" s="124" t="str">
        <f t="shared" si="4"/>
        <v/>
      </c>
      <c r="AN57" s="125" t="str">
        <f t="shared" si="5"/>
        <v/>
      </c>
      <c r="AO57" s="125" t="str">
        <f t="shared" si="6"/>
        <v/>
      </c>
      <c r="AP57" s="125" t="str">
        <f t="shared" si="7"/>
        <v/>
      </c>
      <c r="AQ57" s="126" t="str">
        <f t="shared" si="8"/>
        <v/>
      </c>
      <c r="AR57" s="42" t="str">
        <f t="shared" si="11"/>
        <v/>
      </c>
      <c r="AS57" s="42" t="str">
        <f t="shared" si="9"/>
        <v/>
      </c>
      <c r="AT57" s="42" t="str">
        <f t="shared" si="10"/>
        <v/>
      </c>
      <c r="AX57" s="12"/>
      <c r="AZ57" s="12"/>
    </row>
    <row r="58" spans="2:52" x14ac:dyDescent="0.15">
      <c r="B58" s="292" t="s">
        <v>77</v>
      </c>
      <c r="C58" s="27" t="s">
        <v>34</v>
      </c>
      <c r="D58" s="41"/>
      <c r="E58" s="57"/>
      <c r="F58" s="98">
        <v>32.719791999999998</v>
      </c>
      <c r="G58" s="98">
        <v>35.860306000000001</v>
      </c>
      <c r="H58" s="98">
        <v>0.97283118999999996</v>
      </c>
      <c r="I58" s="62">
        <v>0.98108691999999997</v>
      </c>
      <c r="J58" s="62">
        <v>5.4274459999999997E-2</v>
      </c>
      <c r="K58" s="63"/>
      <c r="L58" s="258"/>
      <c r="M58" s="258"/>
      <c r="N58" s="57"/>
      <c r="O58" s="28"/>
      <c r="P58" s="57"/>
      <c r="Q58" s="28"/>
      <c r="R58" s="133"/>
      <c r="S58" s="206"/>
      <c r="T58" s="292" t="s">
        <v>77</v>
      </c>
      <c r="U58" s="27" t="s">
        <v>34</v>
      </c>
      <c r="V58" s="41"/>
      <c r="W58" s="57"/>
      <c r="X58" s="98">
        <v>32.772156000000003</v>
      </c>
      <c r="Y58" s="98">
        <v>35.916533000000001</v>
      </c>
      <c r="Z58" s="98">
        <v>0.97275385999999997</v>
      </c>
      <c r="AA58" s="62">
        <v>0.98101106000000005</v>
      </c>
      <c r="AB58" s="62">
        <v>5.3832360000000003E-2</v>
      </c>
      <c r="AC58" s="63"/>
      <c r="AD58" s="258"/>
      <c r="AE58" s="258"/>
      <c r="AF58" s="57"/>
      <c r="AG58" s="28"/>
      <c r="AH58" s="57"/>
      <c r="AI58" s="28"/>
      <c r="AJ58" s="133"/>
      <c r="AK58" s="208"/>
      <c r="AL58" s="292" t="s">
        <v>77</v>
      </c>
      <c r="AM58" s="121">
        <f t="shared" si="4"/>
        <v>5.2364000000004296E-2</v>
      </c>
      <c r="AN58" s="97">
        <f t="shared" si="5"/>
        <v>5.6226999999999805E-2</v>
      </c>
      <c r="AO58" s="97">
        <f t="shared" si="6"/>
        <v>-7.7329999999986576E-5</v>
      </c>
      <c r="AP58" s="97">
        <f t="shared" si="7"/>
        <v>-7.5859999999927652E-5</v>
      </c>
      <c r="AQ58" s="122">
        <f t="shared" si="8"/>
        <v>-4.4209999999999389E-4</v>
      </c>
      <c r="AR58" s="42" t="str">
        <f t="shared" si="11"/>
        <v/>
      </c>
      <c r="AS58" s="42" t="str">
        <f t="shared" si="9"/>
        <v/>
      </c>
      <c r="AT58" s="42" t="str">
        <f t="shared" si="10"/>
        <v/>
      </c>
      <c r="AX58" s="12"/>
      <c r="AZ58" s="12"/>
    </row>
    <row r="59" spans="2:52" ht="12.75" customHeight="1" x14ac:dyDescent="0.15">
      <c r="B59" s="290"/>
      <c r="C59" s="29" t="s">
        <v>35</v>
      </c>
      <c r="D59" s="187"/>
      <c r="E59" s="58"/>
      <c r="F59" s="188">
        <v>35.902132999999999</v>
      </c>
      <c r="G59" s="188">
        <v>39.320923999999998</v>
      </c>
      <c r="H59" s="188">
        <v>0.98334162000000003</v>
      </c>
      <c r="I59" s="64">
        <v>0.98819082999999996</v>
      </c>
      <c r="J59" s="64">
        <v>3.1608097000000002E-2</v>
      </c>
      <c r="K59" s="189"/>
      <c r="L59" s="259"/>
      <c r="M59" s="259"/>
      <c r="N59" s="58"/>
      <c r="O59" s="30"/>
      <c r="P59" s="58"/>
      <c r="Q59" s="30"/>
      <c r="R59" s="134"/>
      <c r="S59" s="206"/>
      <c r="T59" s="290"/>
      <c r="U59" s="29" t="s">
        <v>35</v>
      </c>
      <c r="V59" s="187"/>
      <c r="W59" s="58"/>
      <c r="X59" s="188">
        <v>35.872675000000001</v>
      </c>
      <c r="Y59" s="188">
        <v>39.321452999999998</v>
      </c>
      <c r="Z59" s="188">
        <v>0.98334562000000003</v>
      </c>
      <c r="AA59" s="64">
        <v>0.98831466999999995</v>
      </c>
      <c r="AB59" s="64">
        <v>3.176383E-2</v>
      </c>
      <c r="AC59" s="189"/>
      <c r="AD59" s="259"/>
      <c r="AE59" s="259"/>
      <c r="AF59" s="58"/>
      <c r="AG59" s="30"/>
      <c r="AH59" s="58"/>
      <c r="AI59" s="30"/>
      <c r="AJ59" s="134"/>
      <c r="AK59" s="208"/>
      <c r="AL59" s="290"/>
      <c r="AM59" s="88">
        <f t="shared" si="4"/>
        <v>-2.9457999999998208E-2</v>
      </c>
      <c r="AN59" s="123">
        <f t="shared" si="5"/>
        <v>5.2900000000022374E-4</v>
      </c>
      <c r="AO59" s="123">
        <f t="shared" si="6"/>
        <v>4.0000000000040004E-6</v>
      </c>
      <c r="AP59" s="123">
        <f t="shared" si="7"/>
        <v>1.2383999999998618E-4</v>
      </c>
      <c r="AQ59" s="89">
        <f t="shared" si="8"/>
        <v>1.5573299999999818E-4</v>
      </c>
      <c r="AR59" s="42" t="str">
        <f t="shared" si="11"/>
        <v/>
      </c>
      <c r="AS59" s="42" t="str">
        <f t="shared" si="9"/>
        <v/>
      </c>
      <c r="AT59" s="42" t="str">
        <f t="shared" si="10"/>
        <v/>
      </c>
      <c r="AX59" s="12"/>
      <c r="AZ59" s="12"/>
    </row>
    <row r="60" spans="2:52" ht="12.75" customHeight="1" x14ac:dyDescent="0.15">
      <c r="B60" s="290"/>
      <c r="C60" s="29" t="s">
        <v>36</v>
      </c>
      <c r="D60" s="187"/>
      <c r="E60" s="58"/>
      <c r="F60" s="188">
        <v>39.625720999999999</v>
      </c>
      <c r="G60" s="188">
        <v>43.201529000000001</v>
      </c>
      <c r="H60" s="188">
        <v>0.99096185000000003</v>
      </c>
      <c r="I60" s="64">
        <v>0.99389452</v>
      </c>
      <c r="J60" s="64">
        <v>1.6184745E-2</v>
      </c>
      <c r="K60" s="189"/>
      <c r="L60" s="259"/>
      <c r="M60" s="259"/>
      <c r="N60" s="58"/>
      <c r="O60" s="30"/>
      <c r="P60" s="58"/>
      <c r="Q60" s="30"/>
      <c r="R60" s="134"/>
      <c r="S60" s="206"/>
      <c r="T60" s="290"/>
      <c r="U60" s="29" t="s">
        <v>36</v>
      </c>
      <c r="V60" s="187"/>
      <c r="W60" s="58"/>
      <c r="X60" s="188">
        <v>39.592643000000002</v>
      </c>
      <c r="Y60" s="188">
        <v>43.204484000000001</v>
      </c>
      <c r="Z60" s="188">
        <v>0.99094671000000001</v>
      </c>
      <c r="AA60" s="64">
        <v>0.99391169999999995</v>
      </c>
      <c r="AB60" s="64">
        <v>1.6328055000000001E-2</v>
      </c>
      <c r="AC60" s="189"/>
      <c r="AD60" s="259"/>
      <c r="AE60" s="259"/>
      <c r="AF60" s="58"/>
      <c r="AG60" s="30"/>
      <c r="AH60" s="58"/>
      <c r="AI60" s="30"/>
      <c r="AJ60" s="134"/>
      <c r="AK60" s="208"/>
      <c r="AL60" s="290"/>
      <c r="AM60" s="88">
        <f t="shared" si="4"/>
        <v>-3.3077999999996166E-2</v>
      </c>
      <c r="AN60" s="123">
        <f t="shared" si="5"/>
        <v>2.9550000000000409E-3</v>
      </c>
      <c r="AO60" s="123">
        <f t="shared" si="6"/>
        <v>-1.5140000000024578E-5</v>
      </c>
      <c r="AP60" s="123">
        <f t="shared" si="7"/>
        <v>1.7179999999950013E-5</v>
      </c>
      <c r="AQ60" s="89">
        <f t="shared" si="8"/>
        <v>1.4331000000000066E-4</v>
      </c>
      <c r="AR60" s="42" t="str">
        <f t="shared" si="11"/>
        <v/>
      </c>
      <c r="AS60" s="42" t="str">
        <f t="shared" si="9"/>
        <v/>
      </c>
      <c r="AT60" s="42" t="str">
        <f t="shared" si="10"/>
        <v/>
      </c>
      <c r="AX60" s="12"/>
      <c r="AZ60" s="12"/>
    </row>
    <row r="61" spans="2:52" ht="12.75" customHeight="1" x14ac:dyDescent="0.15">
      <c r="B61" s="290"/>
      <c r="C61" s="29" t="s">
        <v>38</v>
      </c>
      <c r="D61" s="187"/>
      <c r="E61" s="58"/>
      <c r="F61" s="188">
        <v>43.622401000000004</v>
      </c>
      <c r="G61" s="188">
        <v>46.834102999999999</v>
      </c>
      <c r="H61" s="188">
        <v>0.99457894000000002</v>
      </c>
      <c r="I61" s="64">
        <v>0.99696938999999996</v>
      </c>
      <c r="J61" s="64">
        <v>6.7206061999999997E-3</v>
      </c>
      <c r="K61" s="189"/>
      <c r="L61" s="259"/>
      <c r="M61" s="259"/>
      <c r="N61" s="58"/>
      <c r="O61" s="30"/>
      <c r="P61" s="58"/>
      <c r="Q61" s="30"/>
      <c r="R61" s="134"/>
      <c r="S61" s="206"/>
      <c r="T61" s="290"/>
      <c r="U61" s="29" t="s">
        <v>38</v>
      </c>
      <c r="V61" s="187"/>
      <c r="W61" s="58"/>
      <c r="X61" s="188">
        <v>43.646599999999999</v>
      </c>
      <c r="Y61" s="188">
        <v>46.876296000000004</v>
      </c>
      <c r="Z61" s="188">
        <v>0.99456478000000004</v>
      </c>
      <c r="AA61" s="64">
        <v>0.99694976999999996</v>
      </c>
      <c r="AB61" s="64">
        <v>6.6813864000000002E-3</v>
      </c>
      <c r="AC61" s="189"/>
      <c r="AD61" s="259"/>
      <c r="AE61" s="259"/>
      <c r="AF61" s="58"/>
      <c r="AG61" s="30"/>
      <c r="AH61" s="58"/>
      <c r="AI61" s="30"/>
      <c r="AJ61" s="134"/>
      <c r="AK61" s="208"/>
      <c r="AL61" s="290"/>
      <c r="AM61" s="88">
        <f t="shared" si="4"/>
        <v>2.4198999999995863E-2</v>
      </c>
      <c r="AN61" s="123">
        <f t="shared" si="5"/>
        <v>4.2193000000004588E-2</v>
      </c>
      <c r="AO61" s="123">
        <f t="shared" si="6"/>
        <v>-1.4159999999985295E-5</v>
      </c>
      <c r="AP61" s="123">
        <f t="shared" si="7"/>
        <v>-1.9619999999997972E-5</v>
      </c>
      <c r="AQ61" s="89">
        <f t="shared" si="8"/>
        <v>-3.9219799999999465E-5</v>
      </c>
      <c r="AR61" s="42" t="str">
        <f t="shared" si="11"/>
        <v/>
      </c>
      <c r="AS61" s="42" t="str">
        <f t="shared" si="9"/>
        <v/>
      </c>
      <c r="AT61" s="42" t="str">
        <f t="shared" si="10"/>
        <v/>
      </c>
      <c r="AX61" s="12"/>
      <c r="AZ61" s="12"/>
    </row>
    <row r="62" spans="2:52" ht="13.5" customHeight="1" thickBot="1" x14ac:dyDescent="0.2">
      <c r="B62" s="290"/>
      <c r="C62" s="29"/>
      <c r="D62" s="187"/>
      <c r="E62" s="58"/>
      <c r="F62" s="190"/>
      <c r="G62" s="190"/>
      <c r="H62" s="190"/>
      <c r="I62" s="58"/>
      <c r="J62" s="58"/>
      <c r="K62" s="189"/>
      <c r="L62" s="259"/>
      <c r="M62" s="259"/>
      <c r="N62" s="58"/>
      <c r="O62" s="30"/>
      <c r="P62" s="58"/>
      <c r="Q62" s="30"/>
      <c r="R62" s="185"/>
      <c r="S62" s="206"/>
      <c r="T62" s="290"/>
      <c r="U62" s="29"/>
      <c r="V62" s="187"/>
      <c r="W62" s="58"/>
      <c r="X62" s="190"/>
      <c r="Y62" s="190"/>
      <c r="Z62" s="190"/>
      <c r="AA62" s="58"/>
      <c r="AB62" s="58"/>
      <c r="AC62" s="189"/>
      <c r="AD62" s="259"/>
      <c r="AE62" s="259"/>
      <c r="AF62" s="58"/>
      <c r="AG62" s="30"/>
      <c r="AH62" s="58"/>
      <c r="AI62" s="30"/>
      <c r="AJ62" s="185"/>
      <c r="AK62" s="208"/>
      <c r="AL62" s="290"/>
      <c r="AM62" s="124" t="str">
        <f t="shared" si="4"/>
        <v/>
      </c>
      <c r="AN62" s="125" t="str">
        <f t="shared" si="5"/>
        <v/>
      </c>
      <c r="AO62" s="125" t="str">
        <f t="shared" si="6"/>
        <v/>
      </c>
      <c r="AP62" s="125" t="str">
        <f t="shared" si="7"/>
        <v/>
      </c>
      <c r="AQ62" s="126" t="str">
        <f t="shared" si="8"/>
        <v/>
      </c>
      <c r="AR62" s="42" t="str">
        <f t="shared" si="11"/>
        <v/>
      </c>
      <c r="AS62" s="42" t="str">
        <f t="shared" si="9"/>
        <v/>
      </c>
      <c r="AT62" s="42" t="str">
        <f t="shared" si="10"/>
        <v/>
      </c>
      <c r="AX62" s="12"/>
      <c r="AZ62" s="12"/>
    </row>
    <row r="63" spans="2:52" x14ac:dyDescent="0.15">
      <c r="B63" s="292" t="s">
        <v>78</v>
      </c>
      <c r="C63" s="27" t="s">
        <v>34</v>
      </c>
      <c r="D63" s="41"/>
      <c r="E63" s="57"/>
      <c r="F63" s="98">
        <v>33.184522999999999</v>
      </c>
      <c r="G63" s="98">
        <v>36.762571999999999</v>
      </c>
      <c r="H63" s="98">
        <v>0.97077398000000004</v>
      </c>
      <c r="I63" s="62">
        <v>0.98104086000000001</v>
      </c>
      <c r="J63" s="62">
        <v>5.6945126999999998E-2</v>
      </c>
      <c r="K63" s="63"/>
      <c r="L63" s="258"/>
      <c r="M63" s="258"/>
      <c r="N63" s="57"/>
      <c r="O63" s="28"/>
      <c r="P63" s="57"/>
      <c r="Q63" s="28"/>
      <c r="R63" s="133"/>
      <c r="S63" s="206"/>
      <c r="T63" s="292" t="s">
        <v>78</v>
      </c>
      <c r="U63" s="27" t="s">
        <v>34</v>
      </c>
      <c r="V63" s="41"/>
      <c r="W63" s="57"/>
      <c r="X63" s="98">
        <v>33.212744999999998</v>
      </c>
      <c r="Y63" s="98">
        <v>36.788581000000001</v>
      </c>
      <c r="Z63" s="98">
        <v>0.97084459999999995</v>
      </c>
      <c r="AA63" s="62">
        <v>0.98084077999999997</v>
      </c>
      <c r="AB63" s="62">
        <v>5.6713220000000002E-2</v>
      </c>
      <c r="AC63" s="63"/>
      <c r="AD63" s="258"/>
      <c r="AE63" s="258"/>
      <c r="AF63" s="57"/>
      <c r="AG63" s="28"/>
      <c r="AH63" s="57"/>
      <c r="AI63" s="28"/>
      <c r="AJ63" s="133"/>
      <c r="AK63" s="208"/>
      <c r="AL63" s="292" t="s">
        <v>78</v>
      </c>
      <c r="AM63" s="121">
        <f t="shared" si="4"/>
        <v>2.8221999999999525E-2</v>
      </c>
      <c r="AN63" s="97">
        <f t="shared" si="5"/>
        <v>2.6009000000001947E-2</v>
      </c>
      <c r="AO63" s="97">
        <f t="shared" si="6"/>
        <v>7.0619999999910199E-5</v>
      </c>
      <c r="AP63" s="97">
        <f t="shared" si="7"/>
        <v>-2.0008000000004689E-4</v>
      </c>
      <c r="AQ63" s="122">
        <f t="shared" si="8"/>
        <v>-2.3190699999999648E-4</v>
      </c>
      <c r="AR63" s="42" t="str">
        <f t="shared" si="11"/>
        <v/>
      </c>
      <c r="AS63" s="42" t="str">
        <f t="shared" si="9"/>
        <v/>
      </c>
      <c r="AT63" s="42" t="str">
        <f t="shared" si="10"/>
        <v/>
      </c>
      <c r="AX63" s="12"/>
      <c r="AZ63" s="12"/>
    </row>
    <row r="64" spans="2:52" ht="12.75" customHeight="1" x14ac:dyDescent="0.15">
      <c r="B64" s="290"/>
      <c r="C64" s="29" t="s">
        <v>35</v>
      </c>
      <c r="D64" s="187"/>
      <c r="E64" s="58"/>
      <c r="F64" s="188">
        <v>36.424674000000003</v>
      </c>
      <c r="G64" s="188">
        <v>39.904767999999997</v>
      </c>
      <c r="H64" s="188">
        <v>0.98261050999999999</v>
      </c>
      <c r="I64" s="64">
        <v>0.98810251999999998</v>
      </c>
      <c r="J64" s="64">
        <v>3.4161467000000001E-2</v>
      </c>
      <c r="K64" s="189"/>
      <c r="L64" s="259"/>
      <c r="M64" s="259"/>
      <c r="N64" s="58"/>
      <c r="O64" s="30"/>
      <c r="P64" s="58"/>
      <c r="Q64" s="30"/>
      <c r="R64" s="134"/>
      <c r="S64" s="206"/>
      <c r="T64" s="290"/>
      <c r="U64" s="29" t="s">
        <v>35</v>
      </c>
      <c r="V64" s="187"/>
      <c r="W64" s="58"/>
      <c r="X64" s="188">
        <v>36.428963000000003</v>
      </c>
      <c r="Y64" s="188">
        <v>39.922027999999997</v>
      </c>
      <c r="Z64" s="188">
        <v>0.98261814999999997</v>
      </c>
      <c r="AA64" s="64">
        <v>0.98819195000000004</v>
      </c>
      <c r="AB64" s="64">
        <v>3.4194679999999998E-2</v>
      </c>
      <c r="AC64" s="189"/>
      <c r="AD64" s="259"/>
      <c r="AE64" s="259"/>
      <c r="AF64" s="58"/>
      <c r="AG64" s="30"/>
      <c r="AH64" s="58"/>
      <c r="AI64" s="30"/>
      <c r="AJ64" s="134"/>
      <c r="AK64" s="208"/>
      <c r="AL64" s="290"/>
      <c r="AM64" s="88">
        <f t="shared" si="4"/>
        <v>4.2889999999999873E-3</v>
      </c>
      <c r="AN64" s="123">
        <f t="shared" si="5"/>
        <v>1.7260000000000275E-2</v>
      </c>
      <c r="AO64" s="123">
        <f t="shared" si="6"/>
        <v>7.6399999999754442E-6</v>
      </c>
      <c r="AP64" s="123">
        <f t="shared" si="7"/>
        <v>8.9430000000056964E-5</v>
      </c>
      <c r="AQ64" s="89">
        <f t="shared" si="8"/>
        <v>3.3212999999997217E-5</v>
      </c>
      <c r="AR64" s="42" t="str">
        <f t="shared" si="11"/>
        <v/>
      </c>
      <c r="AS64" s="42" t="str">
        <f t="shared" si="9"/>
        <v/>
      </c>
      <c r="AT64" s="42" t="str">
        <f t="shared" si="10"/>
        <v/>
      </c>
      <c r="AX64" s="12"/>
      <c r="AZ64" s="12"/>
    </row>
    <row r="65" spans="2:52" ht="12.75" customHeight="1" x14ac:dyDescent="0.15">
      <c r="B65" s="290"/>
      <c r="C65" s="29" t="s">
        <v>36</v>
      </c>
      <c r="D65" s="187"/>
      <c r="E65" s="58"/>
      <c r="F65" s="188">
        <v>40.124887999999999</v>
      </c>
      <c r="G65" s="188">
        <v>43.562418000000001</v>
      </c>
      <c r="H65" s="188">
        <v>0.99079258999999997</v>
      </c>
      <c r="I65" s="64">
        <v>0.99376452000000004</v>
      </c>
      <c r="J65" s="64">
        <v>1.7163502000000001E-2</v>
      </c>
      <c r="K65" s="189"/>
      <c r="L65" s="259"/>
      <c r="M65" s="259"/>
      <c r="N65" s="58"/>
      <c r="O65" s="30"/>
      <c r="P65" s="58"/>
      <c r="Q65" s="30"/>
      <c r="R65" s="134"/>
      <c r="S65" s="206"/>
      <c r="T65" s="290"/>
      <c r="U65" s="29" t="s">
        <v>36</v>
      </c>
      <c r="V65" s="187"/>
      <c r="W65" s="58"/>
      <c r="X65" s="188">
        <v>40.147927000000003</v>
      </c>
      <c r="Y65" s="188">
        <v>43.572034000000002</v>
      </c>
      <c r="Z65" s="188">
        <v>0.99078347</v>
      </c>
      <c r="AA65" s="64">
        <v>0.99378816999999997</v>
      </c>
      <c r="AB65" s="64">
        <v>1.725047E-2</v>
      </c>
      <c r="AC65" s="189"/>
      <c r="AD65" s="259"/>
      <c r="AE65" s="259"/>
      <c r="AF65" s="58"/>
      <c r="AG65" s="30"/>
      <c r="AH65" s="58"/>
      <c r="AI65" s="30"/>
      <c r="AJ65" s="134"/>
      <c r="AK65" s="208"/>
      <c r="AL65" s="290"/>
      <c r="AM65" s="88">
        <f t="shared" si="4"/>
        <v>2.3039000000004251E-2</v>
      </c>
      <c r="AN65" s="123">
        <f t="shared" si="5"/>
        <v>9.6160000000011792E-3</v>
      </c>
      <c r="AO65" s="123">
        <f t="shared" si="6"/>
        <v>-9.1199999999735937E-6</v>
      </c>
      <c r="AP65" s="123">
        <f t="shared" si="7"/>
        <v>2.3649999999930671E-5</v>
      </c>
      <c r="AQ65" s="89">
        <f t="shared" si="8"/>
        <v>8.6967999999999768E-5</v>
      </c>
      <c r="AR65" s="42" t="str">
        <f t="shared" si="11"/>
        <v/>
      </c>
      <c r="AS65" s="42" t="str">
        <f t="shared" ref="AS65:AS87" si="12">IF(OR(AD65="",L65=""),"",AD65-L65)</f>
        <v/>
      </c>
      <c r="AT65" s="42" t="str">
        <f t="shared" ref="AT65:AT87" si="13">IF(OR(AE65="",M65=""),"",AE65-M65)</f>
        <v/>
      </c>
      <c r="AX65" s="12"/>
      <c r="AZ65" s="12"/>
    </row>
    <row r="66" spans="2:52" ht="12.75" customHeight="1" x14ac:dyDescent="0.15">
      <c r="B66" s="290"/>
      <c r="C66" s="29" t="s">
        <v>38</v>
      </c>
      <c r="D66" s="187"/>
      <c r="E66" s="58"/>
      <c r="F66" s="188">
        <v>43.871447000000003</v>
      </c>
      <c r="G66" s="188">
        <v>46.968006000000003</v>
      </c>
      <c r="H66" s="188">
        <v>0.99443629</v>
      </c>
      <c r="I66" s="64">
        <v>0.99689897999999999</v>
      </c>
      <c r="J66" s="64">
        <v>6.9196550000000003E-3</v>
      </c>
      <c r="K66" s="189"/>
      <c r="L66" s="259"/>
      <c r="M66" s="259"/>
      <c r="N66" s="58"/>
      <c r="O66" s="30"/>
      <c r="P66" s="58"/>
      <c r="Q66" s="30"/>
      <c r="R66" s="134"/>
      <c r="S66" s="206"/>
      <c r="T66" s="290"/>
      <c r="U66" s="29" t="s">
        <v>38</v>
      </c>
      <c r="V66" s="187"/>
      <c r="W66" s="58"/>
      <c r="X66" s="188">
        <v>43.889100999999997</v>
      </c>
      <c r="Y66" s="188">
        <v>46.995165999999998</v>
      </c>
      <c r="Z66" s="188">
        <v>0.99441610000000003</v>
      </c>
      <c r="AA66" s="64">
        <v>0.99690082999999996</v>
      </c>
      <c r="AB66" s="64">
        <v>6.9770225999999996E-3</v>
      </c>
      <c r="AC66" s="189"/>
      <c r="AD66" s="259"/>
      <c r="AE66" s="259"/>
      <c r="AF66" s="58"/>
      <c r="AG66" s="30"/>
      <c r="AH66" s="58"/>
      <c r="AI66" s="30"/>
      <c r="AJ66" s="134"/>
      <c r="AK66" s="208"/>
      <c r="AL66" s="290"/>
      <c r="AM66" s="88">
        <f t="shared" si="4"/>
        <v>1.7653999999993175E-2</v>
      </c>
      <c r="AN66" s="123">
        <f t="shared" si="5"/>
        <v>2.7159999999994966E-2</v>
      </c>
      <c r="AO66" s="123">
        <f t="shared" si="6"/>
        <v>-2.0189999999975505E-5</v>
      </c>
      <c r="AP66" s="123">
        <f t="shared" si="7"/>
        <v>1.8499999999699313E-6</v>
      </c>
      <c r="AQ66" s="89">
        <f t="shared" si="8"/>
        <v>5.7367599999999346E-5</v>
      </c>
      <c r="AR66" s="42" t="str">
        <f t="shared" si="11"/>
        <v/>
      </c>
      <c r="AS66" s="42" t="str">
        <f t="shared" si="12"/>
        <v/>
      </c>
      <c r="AT66" s="42" t="str">
        <f t="shared" si="13"/>
        <v/>
      </c>
      <c r="AX66" s="12"/>
      <c r="AZ66" s="12"/>
    </row>
    <row r="67" spans="2:52" ht="13.5" customHeight="1" thickBot="1" x14ac:dyDescent="0.2">
      <c r="B67" s="290"/>
      <c r="C67" s="29"/>
      <c r="D67" s="187"/>
      <c r="E67" s="58"/>
      <c r="F67" s="190"/>
      <c r="G67" s="190"/>
      <c r="H67" s="190"/>
      <c r="I67" s="58"/>
      <c r="J67" s="58"/>
      <c r="K67" s="189"/>
      <c r="L67" s="259"/>
      <c r="M67" s="259"/>
      <c r="N67" s="58"/>
      <c r="O67" s="30"/>
      <c r="P67" s="58"/>
      <c r="Q67" s="30"/>
      <c r="R67" s="185"/>
      <c r="S67" s="206"/>
      <c r="T67" s="290"/>
      <c r="U67" s="29"/>
      <c r="V67" s="187"/>
      <c r="W67" s="58"/>
      <c r="X67" s="190"/>
      <c r="Y67" s="190"/>
      <c r="Z67" s="190"/>
      <c r="AA67" s="58"/>
      <c r="AB67" s="58"/>
      <c r="AC67" s="189"/>
      <c r="AD67" s="259"/>
      <c r="AE67" s="259"/>
      <c r="AF67" s="58"/>
      <c r="AG67" s="30"/>
      <c r="AH67" s="58"/>
      <c r="AI67" s="30"/>
      <c r="AJ67" s="185"/>
      <c r="AK67" s="208"/>
      <c r="AL67" s="290"/>
      <c r="AM67" s="124" t="str">
        <f t="shared" si="4"/>
        <v/>
      </c>
      <c r="AN67" s="125" t="str">
        <f t="shared" si="5"/>
        <v/>
      </c>
      <c r="AO67" s="125" t="str">
        <f t="shared" si="6"/>
        <v/>
      </c>
      <c r="AP67" s="125" t="str">
        <f t="shared" si="7"/>
        <v/>
      </c>
      <c r="AQ67" s="126" t="str">
        <f t="shared" si="8"/>
        <v/>
      </c>
      <c r="AR67" s="42" t="str">
        <f t="shared" si="11"/>
        <v/>
      </c>
      <c r="AS67" s="42" t="str">
        <f t="shared" si="12"/>
        <v/>
      </c>
      <c r="AT67" s="42" t="str">
        <f t="shared" si="13"/>
        <v/>
      </c>
      <c r="AX67" s="12"/>
      <c r="AZ67" s="12"/>
    </row>
    <row r="68" spans="2:52" x14ac:dyDescent="0.15">
      <c r="B68" s="292" t="s">
        <v>79</v>
      </c>
      <c r="C68" s="27" t="s">
        <v>34</v>
      </c>
      <c r="D68" s="41"/>
      <c r="E68" s="57"/>
      <c r="F68" s="98">
        <v>32.057918999999998</v>
      </c>
      <c r="G68" s="98">
        <v>35.535234000000003</v>
      </c>
      <c r="H68" s="98">
        <v>0.96817408999999999</v>
      </c>
      <c r="I68" s="62">
        <v>0.97479300000000002</v>
      </c>
      <c r="J68" s="62">
        <v>5.9692778000000002E-2</v>
      </c>
      <c r="K68" s="63"/>
      <c r="L68" s="258"/>
      <c r="M68" s="258"/>
      <c r="N68" s="57"/>
      <c r="O68" s="28"/>
      <c r="P68" s="57"/>
      <c r="Q68" s="28"/>
      <c r="R68" s="133"/>
      <c r="S68" s="206"/>
      <c r="T68" s="292" t="s">
        <v>79</v>
      </c>
      <c r="U68" s="27" t="s">
        <v>34</v>
      </c>
      <c r="V68" s="41"/>
      <c r="W68" s="57"/>
      <c r="X68" s="98">
        <v>31.950647</v>
      </c>
      <c r="Y68" s="98">
        <v>35.429645000000001</v>
      </c>
      <c r="Z68" s="98">
        <v>0.96789588000000004</v>
      </c>
      <c r="AA68" s="62">
        <v>0.97426250000000003</v>
      </c>
      <c r="AB68" s="62">
        <v>5.9707521999999999E-2</v>
      </c>
      <c r="AC68" s="63"/>
      <c r="AD68" s="258"/>
      <c r="AE68" s="258"/>
      <c r="AF68" s="57"/>
      <c r="AG68" s="28"/>
      <c r="AH68" s="57"/>
      <c r="AI68" s="28"/>
      <c r="AJ68" s="133"/>
      <c r="AK68" s="208"/>
      <c r="AL68" s="292" t="s">
        <v>79</v>
      </c>
      <c r="AM68" s="121">
        <f t="shared" si="4"/>
        <v>-0.10727199999999826</v>
      </c>
      <c r="AN68" s="97">
        <f t="shared" si="5"/>
        <v>-0.10558900000000193</v>
      </c>
      <c r="AO68" s="97">
        <f t="shared" si="6"/>
        <v>-2.7820999999994545E-4</v>
      </c>
      <c r="AP68" s="97">
        <f t="shared" si="7"/>
        <v>-5.3049999999998931E-4</v>
      </c>
      <c r="AQ68" s="122">
        <f t="shared" si="8"/>
        <v>1.4743999999997093E-5</v>
      </c>
      <c r="AR68" s="42" t="str">
        <f t="shared" si="11"/>
        <v/>
      </c>
      <c r="AS68" s="42" t="str">
        <f t="shared" si="12"/>
        <v/>
      </c>
      <c r="AT68" s="42" t="str">
        <f t="shared" si="13"/>
        <v/>
      </c>
      <c r="AX68" s="12"/>
      <c r="AZ68" s="12"/>
    </row>
    <row r="69" spans="2:52" ht="12.75" customHeight="1" x14ac:dyDescent="0.15">
      <c r="B69" s="290"/>
      <c r="C69" s="29" t="s">
        <v>35</v>
      </c>
      <c r="D69" s="187"/>
      <c r="E69" s="58"/>
      <c r="F69" s="188">
        <v>35.702967999999998</v>
      </c>
      <c r="G69" s="188">
        <v>39.089615999999999</v>
      </c>
      <c r="H69" s="188">
        <v>0.98205344000000006</v>
      </c>
      <c r="I69" s="64">
        <v>0.98635123999999996</v>
      </c>
      <c r="J69" s="64">
        <v>3.4977064000000002E-2</v>
      </c>
      <c r="K69" s="189"/>
      <c r="L69" s="259"/>
      <c r="M69" s="259"/>
      <c r="N69" s="58"/>
      <c r="O69" s="30"/>
      <c r="P69" s="58"/>
      <c r="Q69" s="30"/>
      <c r="R69" s="134"/>
      <c r="S69" s="206"/>
      <c r="T69" s="290"/>
      <c r="U69" s="29" t="s">
        <v>35</v>
      </c>
      <c r="V69" s="187"/>
      <c r="W69" s="58"/>
      <c r="X69" s="188">
        <v>35.622960999999997</v>
      </c>
      <c r="Y69" s="188">
        <v>39.043393999999999</v>
      </c>
      <c r="Z69" s="188">
        <v>0.98200246000000002</v>
      </c>
      <c r="AA69" s="64">
        <v>0.98618415000000004</v>
      </c>
      <c r="AB69" s="64">
        <v>3.4952860000000002E-2</v>
      </c>
      <c r="AC69" s="189"/>
      <c r="AD69" s="259"/>
      <c r="AE69" s="259"/>
      <c r="AF69" s="58"/>
      <c r="AG69" s="30"/>
      <c r="AH69" s="58"/>
      <c r="AI69" s="30"/>
      <c r="AJ69" s="134"/>
      <c r="AK69" s="208"/>
      <c r="AL69" s="290"/>
      <c r="AM69" s="88">
        <f t="shared" si="4"/>
        <v>-8.0007000000001938E-2</v>
      </c>
      <c r="AN69" s="123">
        <f t="shared" si="5"/>
        <v>-4.6222000000000207E-2</v>
      </c>
      <c r="AO69" s="123">
        <f t="shared" si="6"/>
        <v>-5.0980000000033776E-5</v>
      </c>
      <c r="AP69" s="123">
        <f t="shared" si="7"/>
        <v>-1.6708999999992535E-4</v>
      </c>
      <c r="AQ69" s="89">
        <f t="shared" si="8"/>
        <v>-2.4203999999999892E-5</v>
      </c>
      <c r="AR69" s="42" t="str">
        <f t="shared" si="11"/>
        <v/>
      </c>
      <c r="AS69" s="42" t="str">
        <f t="shared" si="12"/>
        <v/>
      </c>
      <c r="AT69" s="42" t="str">
        <f t="shared" si="13"/>
        <v/>
      </c>
      <c r="AX69" s="12"/>
      <c r="AZ69" s="12"/>
    </row>
    <row r="70" spans="2:52" ht="12.75" customHeight="1" x14ac:dyDescent="0.15">
      <c r="B70" s="290"/>
      <c r="C70" s="29" t="s">
        <v>36</v>
      </c>
      <c r="D70" s="187"/>
      <c r="E70" s="58"/>
      <c r="F70" s="188">
        <v>39.977725999999997</v>
      </c>
      <c r="G70" s="188">
        <v>43.514892000000003</v>
      </c>
      <c r="H70" s="188">
        <v>0.99112160999999999</v>
      </c>
      <c r="I70" s="64">
        <v>0.99399101000000001</v>
      </c>
      <c r="J70" s="64">
        <v>1.5264125E-2</v>
      </c>
      <c r="K70" s="189"/>
      <c r="L70" s="259"/>
      <c r="M70" s="259"/>
      <c r="N70" s="58"/>
      <c r="O70" s="30"/>
      <c r="P70" s="58"/>
      <c r="Q70" s="30"/>
      <c r="R70" s="134"/>
      <c r="S70" s="206"/>
      <c r="T70" s="290"/>
      <c r="U70" s="29" t="s">
        <v>36</v>
      </c>
      <c r="V70" s="187"/>
      <c r="W70" s="58"/>
      <c r="X70" s="188">
        <v>39.950685999999997</v>
      </c>
      <c r="Y70" s="188">
        <v>43.513810999999997</v>
      </c>
      <c r="Z70" s="188">
        <v>0.99110463999999998</v>
      </c>
      <c r="AA70" s="64">
        <v>0.99400818000000002</v>
      </c>
      <c r="AB70" s="64">
        <v>1.5340187E-2</v>
      </c>
      <c r="AC70" s="189"/>
      <c r="AD70" s="259"/>
      <c r="AE70" s="259"/>
      <c r="AF70" s="58"/>
      <c r="AG70" s="30"/>
      <c r="AH70" s="58"/>
      <c r="AI70" s="30"/>
      <c r="AJ70" s="134"/>
      <c r="AK70" s="208"/>
      <c r="AL70" s="290"/>
      <c r="AM70" s="88">
        <f t="shared" si="4"/>
        <v>-2.7039999999999509E-2</v>
      </c>
      <c r="AN70" s="123">
        <f t="shared" si="5"/>
        <v>-1.0810000000063269E-3</v>
      </c>
      <c r="AO70" s="123">
        <f t="shared" si="6"/>
        <v>-1.6970000000005037E-5</v>
      </c>
      <c r="AP70" s="123">
        <f t="shared" si="7"/>
        <v>1.7170000000010788E-5</v>
      </c>
      <c r="AQ70" s="89">
        <f t="shared" si="8"/>
        <v>7.6062000000000005E-5</v>
      </c>
      <c r="AR70" s="42" t="str">
        <f t="shared" si="11"/>
        <v/>
      </c>
      <c r="AS70" s="42" t="str">
        <f t="shared" si="12"/>
        <v/>
      </c>
      <c r="AT70" s="42" t="str">
        <f t="shared" si="13"/>
        <v/>
      </c>
      <c r="AX70" s="12"/>
      <c r="AZ70" s="12"/>
    </row>
    <row r="71" spans="2:52" ht="12.75" customHeight="1" x14ac:dyDescent="0.15">
      <c r="B71" s="290"/>
      <c r="C71" s="29" t="s">
        <v>38</v>
      </c>
      <c r="D71" s="187"/>
      <c r="E71" s="58"/>
      <c r="F71" s="188">
        <v>44.471873000000002</v>
      </c>
      <c r="G71" s="188">
        <v>47.378261999999999</v>
      </c>
      <c r="H71" s="188">
        <v>0.99463754000000004</v>
      </c>
      <c r="I71" s="64">
        <v>0.99709316000000003</v>
      </c>
      <c r="J71" s="64">
        <v>5.9498870000000001E-3</v>
      </c>
      <c r="K71" s="189"/>
      <c r="L71" s="259"/>
      <c r="M71" s="259"/>
      <c r="N71" s="58"/>
      <c r="O71" s="30"/>
      <c r="P71" s="58"/>
      <c r="Q71" s="30"/>
      <c r="R71" s="134"/>
      <c r="S71" s="206"/>
      <c r="T71" s="290"/>
      <c r="U71" s="29" t="s">
        <v>38</v>
      </c>
      <c r="V71" s="187"/>
      <c r="W71" s="58"/>
      <c r="X71" s="188">
        <v>44.476889999999997</v>
      </c>
      <c r="Y71" s="188">
        <v>47.382040000000003</v>
      </c>
      <c r="Z71" s="188">
        <v>0.99463847000000005</v>
      </c>
      <c r="AA71" s="64">
        <v>0.99708554999999999</v>
      </c>
      <c r="AB71" s="64">
        <v>5.9433374999999997E-3</v>
      </c>
      <c r="AC71" s="189"/>
      <c r="AD71" s="259"/>
      <c r="AE71" s="259"/>
      <c r="AF71" s="58"/>
      <c r="AG71" s="30"/>
      <c r="AH71" s="58"/>
      <c r="AI71" s="30"/>
      <c r="AJ71" s="134"/>
      <c r="AK71" s="208"/>
      <c r="AL71" s="290"/>
      <c r="AM71" s="88">
        <f t="shared" si="4"/>
        <v>5.0169999999951642E-3</v>
      </c>
      <c r="AN71" s="123">
        <f t="shared" si="5"/>
        <v>3.7780000000040559E-3</v>
      </c>
      <c r="AO71" s="123">
        <f t="shared" si="6"/>
        <v>9.3000000001008942E-7</v>
      </c>
      <c r="AP71" s="123">
        <f t="shared" si="7"/>
        <v>-7.610000000046746E-6</v>
      </c>
      <c r="AQ71" s="89">
        <f t="shared" si="8"/>
        <v>-6.5495000000003953E-6</v>
      </c>
      <c r="AR71" s="42" t="str">
        <f t="shared" si="11"/>
        <v/>
      </c>
      <c r="AS71" s="42" t="str">
        <f t="shared" si="12"/>
        <v/>
      </c>
      <c r="AT71" s="42" t="str">
        <f t="shared" si="13"/>
        <v/>
      </c>
      <c r="AX71" s="12"/>
      <c r="AZ71" s="12"/>
    </row>
    <row r="72" spans="2:52" ht="13.5" customHeight="1" thickBot="1" x14ac:dyDescent="0.2">
      <c r="B72" s="290"/>
      <c r="C72" s="29"/>
      <c r="D72" s="187"/>
      <c r="E72" s="58"/>
      <c r="F72" s="190"/>
      <c r="G72" s="190"/>
      <c r="H72" s="190"/>
      <c r="I72" s="58"/>
      <c r="J72" s="58"/>
      <c r="K72" s="189"/>
      <c r="L72" s="259"/>
      <c r="M72" s="259"/>
      <c r="N72" s="58"/>
      <c r="O72" s="30"/>
      <c r="P72" s="58"/>
      <c r="Q72" s="30"/>
      <c r="R72" s="185"/>
      <c r="S72" s="206"/>
      <c r="T72" s="290"/>
      <c r="U72" s="29"/>
      <c r="V72" s="187"/>
      <c r="W72" s="58"/>
      <c r="X72" s="190"/>
      <c r="Y72" s="190"/>
      <c r="Z72" s="190"/>
      <c r="AA72" s="58"/>
      <c r="AB72" s="58"/>
      <c r="AC72" s="189"/>
      <c r="AD72" s="259"/>
      <c r="AE72" s="259"/>
      <c r="AF72" s="58"/>
      <c r="AG72" s="30"/>
      <c r="AH72" s="58"/>
      <c r="AI72" s="30"/>
      <c r="AJ72" s="185"/>
      <c r="AK72" s="208"/>
      <c r="AL72" s="290"/>
      <c r="AM72" s="124" t="str">
        <f t="shared" si="4"/>
        <v/>
      </c>
      <c r="AN72" s="125" t="str">
        <f t="shared" si="5"/>
        <v/>
      </c>
      <c r="AO72" s="125" t="str">
        <f t="shared" si="6"/>
        <v/>
      </c>
      <c r="AP72" s="125" t="str">
        <f t="shared" si="7"/>
        <v/>
      </c>
      <c r="AQ72" s="126" t="str">
        <f t="shared" si="8"/>
        <v/>
      </c>
      <c r="AR72" s="42" t="str">
        <f t="shared" si="11"/>
        <v/>
      </c>
      <c r="AS72" s="42" t="str">
        <f t="shared" si="12"/>
        <v/>
      </c>
      <c r="AT72" s="42" t="str">
        <f t="shared" si="13"/>
        <v/>
      </c>
      <c r="AX72" s="12"/>
      <c r="AZ72" s="12"/>
    </row>
    <row r="73" spans="2:52" x14ac:dyDescent="0.15">
      <c r="B73" s="292" t="s">
        <v>80</v>
      </c>
      <c r="C73" s="27" t="s">
        <v>34</v>
      </c>
      <c r="D73" s="41"/>
      <c r="E73" s="57"/>
      <c r="F73" s="98">
        <v>32.691353999999997</v>
      </c>
      <c r="G73" s="98">
        <v>36.593040999999999</v>
      </c>
      <c r="H73" s="98">
        <v>0.97125463000000001</v>
      </c>
      <c r="I73" s="62">
        <v>0.97916411000000003</v>
      </c>
      <c r="J73" s="62">
        <v>5.5195093000000001E-2</v>
      </c>
      <c r="K73" s="63"/>
      <c r="L73" s="258"/>
      <c r="M73" s="258"/>
      <c r="N73" s="57"/>
      <c r="O73" s="28"/>
      <c r="P73" s="57"/>
      <c r="Q73" s="28"/>
      <c r="R73" s="133"/>
      <c r="S73" s="206"/>
      <c r="T73" s="292" t="s">
        <v>80</v>
      </c>
      <c r="U73" s="27" t="s">
        <v>34</v>
      </c>
      <c r="V73" s="41"/>
      <c r="W73" s="57"/>
      <c r="X73" s="98">
        <v>32.655971000000001</v>
      </c>
      <c r="Y73" s="98">
        <v>36.564858000000001</v>
      </c>
      <c r="Z73" s="98">
        <v>0.97106579000000004</v>
      </c>
      <c r="AA73" s="62">
        <v>0.97882548999999996</v>
      </c>
      <c r="AB73" s="62">
        <v>5.4695635999999999E-2</v>
      </c>
      <c r="AC73" s="63"/>
      <c r="AD73" s="258"/>
      <c r="AE73" s="258"/>
      <c r="AF73" s="57"/>
      <c r="AG73" s="28"/>
      <c r="AH73" s="57"/>
      <c r="AI73" s="28"/>
      <c r="AJ73" s="133"/>
      <c r="AK73" s="208"/>
      <c r="AL73" s="292" t="s">
        <v>80</v>
      </c>
      <c r="AM73" s="121">
        <f t="shared" si="4"/>
        <v>-3.5382999999995945E-2</v>
      </c>
      <c r="AN73" s="97">
        <f t="shared" si="5"/>
        <v>-2.8182999999998515E-2</v>
      </c>
      <c r="AO73" s="97">
        <f t="shared" si="6"/>
        <v>-1.8883999999996792E-4</v>
      </c>
      <c r="AP73" s="97">
        <f t="shared" si="7"/>
        <v>-3.386200000000672E-4</v>
      </c>
      <c r="AQ73" s="122">
        <f t="shared" si="8"/>
        <v>-4.9945700000000176E-4</v>
      </c>
      <c r="AR73" s="42" t="str">
        <f t="shared" si="11"/>
        <v/>
      </c>
      <c r="AS73" s="42" t="str">
        <f t="shared" si="12"/>
        <v/>
      </c>
      <c r="AT73" s="42" t="str">
        <f t="shared" si="13"/>
        <v/>
      </c>
      <c r="AX73" s="12"/>
      <c r="AZ73" s="12"/>
    </row>
    <row r="74" spans="2:52" ht="12.75" customHeight="1" x14ac:dyDescent="0.15">
      <c r="B74" s="290"/>
      <c r="C74" s="29" t="s">
        <v>35</v>
      </c>
      <c r="D74" s="187"/>
      <c r="E74" s="58"/>
      <c r="F74" s="188">
        <v>36.205976</v>
      </c>
      <c r="G74" s="188">
        <v>39.587924999999998</v>
      </c>
      <c r="H74" s="188">
        <v>0.9828846</v>
      </c>
      <c r="I74" s="64">
        <v>0.98756495</v>
      </c>
      <c r="J74" s="64">
        <v>3.3979160000000001E-2</v>
      </c>
      <c r="K74" s="189"/>
      <c r="L74" s="259"/>
      <c r="M74" s="259"/>
      <c r="N74" s="58"/>
      <c r="O74" s="30"/>
      <c r="P74" s="58"/>
      <c r="Q74" s="30"/>
      <c r="R74" s="134"/>
      <c r="S74" s="206"/>
      <c r="T74" s="290"/>
      <c r="U74" s="29" t="s">
        <v>35</v>
      </c>
      <c r="V74" s="187"/>
      <c r="W74" s="58"/>
      <c r="X74" s="188">
        <v>36.188597999999999</v>
      </c>
      <c r="Y74" s="188">
        <v>39.559632000000001</v>
      </c>
      <c r="Z74" s="188">
        <v>0.98284022999999998</v>
      </c>
      <c r="AA74" s="64">
        <v>0.98739869999999996</v>
      </c>
      <c r="AB74" s="64">
        <v>3.3919076999999999E-2</v>
      </c>
      <c r="AC74" s="189"/>
      <c r="AD74" s="259"/>
      <c r="AE74" s="259"/>
      <c r="AF74" s="58"/>
      <c r="AG74" s="30"/>
      <c r="AH74" s="58"/>
      <c r="AI74" s="30"/>
      <c r="AJ74" s="134"/>
      <c r="AK74" s="208"/>
      <c r="AL74" s="290"/>
      <c r="AM74" s="88">
        <f t="shared" si="4"/>
        <v>-1.7378000000000782E-2</v>
      </c>
      <c r="AN74" s="123">
        <f t="shared" si="5"/>
        <v>-2.8292999999997903E-2</v>
      </c>
      <c r="AO74" s="123">
        <f t="shared" si="6"/>
        <v>-4.4370000000015786E-5</v>
      </c>
      <c r="AP74" s="123">
        <f t="shared" si="7"/>
        <v>-1.6625000000003443E-4</v>
      </c>
      <c r="AQ74" s="89">
        <f t="shared" si="8"/>
        <v>-6.008300000000244E-5</v>
      </c>
      <c r="AR74" s="42" t="str">
        <f t="shared" si="11"/>
        <v/>
      </c>
      <c r="AS74" s="42" t="str">
        <f t="shared" si="12"/>
        <v/>
      </c>
      <c r="AT74" s="42" t="str">
        <f t="shared" si="13"/>
        <v/>
      </c>
      <c r="AX74" s="12"/>
      <c r="AZ74" s="12"/>
    </row>
    <row r="75" spans="2:52" ht="12.75" customHeight="1" x14ac:dyDescent="0.15">
      <c r="B75" s="290"/>
      <c r="C75" s="29" t="s">
        <v>36</v>
      </c>
      <c r="D75" s="187"/>
      <c r="E75" s="58"/>
      <c r="F75" s="188">
        <v>40.632117999999998</v>
      </c>
      <c r="G75" s="188">
        <v>43.971296000000002</v>
      </c>
      <c r="H75" s="188">
        <v>0.9913054</v>
      </c>
      <c r="I75" s="64">
        <v>0.99439778000000001</v>
      </c>
      <c r="J75" s="64">
        <v>1.4722249499999999E-2</v>
      </c>
      <c r="K75" s="189"/>
      <c r="L75" s="259"/>
      <c r="M75" s="259"/>
      <c r="N75" s="58"/>
      <c r="O75" s="30"/>
      <c r="P75" s="58"/>
      <c r="Q75" s="30"/>
      <c r="R75" s="134"/>
      <c r="S75" s="206"/>
      <c r="T75" s="290"/>
      <c r="U75" s="29" t="s">
        <v>36</v>
      </c>
      <c r="V75" s="187"/>
      <c r="W75" s="58"/>
      <c r="X75" s="188">
        <v>40.607287999999997</v>
      </c>
      <c r="Y75" s="188">
        <v>43.952365999999998</v>
      </c>
      <c r="Z75" s="188">
        <v>0.99130154999999998</v>
      </c>
      <c r="AA75" s="64">
        <v>0.99436542000000006</v>
      </c>
      <c r="AB75" s="64">
        <v>1.4801224E-2</v>
      </c>
      <c r="AC75" s="189"/>
      <c r="AD75" s="259"/>
      <c r="AE75" s="259"/>
      <c r="AF75" s="58"/>
      <c r="AG75" s="30"/>
      <c r="AH75" s="58"/>
      <c r="AI75" s="30"/>
      <c r="AJ75" s="134"/>
      <c r="AK75" s="208"/>
      <c r="AL75" s="290"/>
      <c r="AM75" s="88">
        <f t="shared" si="4"/>
        <v>-2.4830000000001462E-2</v>
      </c>
      <c r="AN75" s="123">
        <f t="shared" si="5"/>
        <v>-1.8930000000004554E-2</v>
      </c>
      <c r="AO75" s="123">
        <f t="shared" si="6"/>
        <v>-3.8500000000274426E-6</v>
      </c>
      <c r="AP75" s="123">
        <f t="shared" si="7"/>
        <v>-3.2359999999953537E-5</v>
      </c>
      <c r="AQ75" s="89">
        <f t="shared" si="8"/>
        <v>7.8974500000000489E-5</v>
      </c>
      <c r="AR75" s="42" t="str">
        <f t="shared" si="11"/>
        <v/>
      </c>
      <c r="AS75" s="42" t="str">
        <f t="shared" si="12"/>
        <v/>
      </c>
      <c r="AT75" s="42" t="str">
        <f t="shared" si="13"/>
        <v/>
      </c>
      <c r="AX75" s="12"/>
      <c r="AZ75" s="12"/>
    </row>
    <row r="76" spans="2:52" ht="12.75" customHeight="1" x14ac:dyDescent="0.15">
      <c r="B76" s="290"/>
      <c r="C76" s="29" t="s">
        <v>38</v>
      </c>
      <c r="D76" s="187"/>
      <c r="E76" s="58"/>
      <c r="F76" s="188">
        <v>44.562590999999998</v>
      </c>
      <c r="G76" s="188">
        <v>47.441871999999996</v>
      </c>
      <c r="H76" s="188">
        <v>0.99475590000000003</v>
      </c>
      <c r="I76" s="64">
        <v>0.99716762999999997</v>
      </c>
      <c r="J76" s="64">
        <v>6.0010905999999999E-3</v>
      </c>
      <c r="K76" s="189"/>
      <c r="L76" s="259"/>
      <c r="M76" s="259"/>
      <c r="N76" s="58"/>
      <c r="O76" s="30"/>
      <c r="P76" s="58"/>
      <c r="Q76" s="30"/>
      <c r="R76" s="134"/>
      <c r="S76" s="206"/>
      <c r="T76" s="290"/>
      <c r="U76" s="29" t="s">
        <v>38</v>
      </c>
      <c r="V76" s="187"/>
      <c r="W76" s="58"/>
      <c r="X76" s="188">
        <v>44.576040999999996</v>
      </c>
      <c r="Y76" s="188">
        <v>47.472929999999998</v>
      </c>
      <c r="Z76" s="188">
        <v>0.99475844999999996</v>
      </c>
      <c r="AA76" s="64">
        <v>0.99717082000000001</v>
      </c>
      <c r="AB76" s="64">
        <v>5.9937593000000001E-3</v>
      </c>
      <c r="AC76" s="189"/>
      <c r="AD76" s="259"/>
      <c r="AE76" s="259"/>
      <c r="AF76" s="58"/>
      <c r="AG76" s="30"/>
      <c r="AH76" s="58"/>
      <c r="AI76" s="30"/>
      <c r="AJ76" s="134"/>
      <c r="AK76" s="208"/>
      <c r="AL76" s="290"/>
      <c r="AM76" s="88">
        <f t="shared" si="4"/>
        <v>1.3449999999998852E-2</v>
      </c>
      <c r="AN76" s="123">
        <f t="shared" si="5"/>
        <v>3.1058000000001584E-2</v>
      </c>
      <c r="AO76" s="123">
        <f t="shared" si="6"/>
        <v>2.5499999999345491E-6</v>
      </c>
      <c r="AP76" s="123">
        <f t="shared" si="7"/>
        <v>3.1900000000417705E-6</v>
      </c>
      <c r="AQ76" s="89">
        <f t="shared" si="8"/>
        <v>-7.3312999999998463E-6</v>
      </c>
      <c r="AR76" s="42" t="str">
        <f t="shared" si="11"/>
        <v/>
      </c>
      <c r="AS76" s="42" t="str">
        <f t="shared" si="12"/>
        <v/>
      </c>
      <c r="AT76" s="42" t="str">
        <f t="shared" si="13"/>
        <v/>
      </c>
      <c r="AX76" s="12"/>
      <c r="AZ76" s="12"/>
    </row>
    <row r="77" spans="2:52" ht="13.5" customHeight="1" thickBot="1" x14ac:dyDescent="0.2">
      <c r="B77" s="290"/>
      <c r="C77" s="29"/>
      <c r="D77" s="187"/>
      <c r="E77" s="58"/>
      <c r="F77" s="190"/>
      <c r="G77" s="190"/>
      <c r="H77" s="190"/>
      <c r="I77" s="58"/>
      <c r="J77" s="58"/>
      <c r="K77" s="189"/>
      <c r="L77" s="259"/>
      <c r="M77" s="259"/>
      <c r="N77" s="58"/>
      <c r="O77" s="30"/>
      <c r="P77" s="58"/>
      <c r="Q77" s="30"/>
      <c r="R77" s="185"/>
      <c r="S77" s="206"/>
      <c r="T77" s="290"/>
      <c r="U77" s="29"/>
      <c r="V77" s="187"/>
      <c r="W77" s="58"/>
      <c r="X77" s="190"/>
      <c r="Y77" s="190"/>
      <c r="Z77" s="190"/>
      <c r="AA77" s="58"/>
      <c r="AB77" s="58"/>
      <c r="AC77" s="189"/>
      <c r="AD77" s="259"/>
      <c r="AE77" s="259"/>
      <c r="AF77" s="58"/>
      <c r="AG77" s="30"/>
      <c r="AH77" s="58"/>
      <c r="AI77" s="30"/>
      <c r="AJ77" s="185"/>
      <c r="AK77" s="208"/>
      <c r="AL77" s="290"/>
      <c r="AM77" s="124" t="str">
        <f t="shared" si="4"/>
        <v/>
      </c>
      <c r="AN77" s="125" t="str">
        <f t="shared" si="5"/>
        <v/>
      </c>
      <c r="AO77" s="125" t="str">
        <f t="shared" si="6"/>
        <v/>
      </c>
      <c r="AP77" s="125" t="str">
        <f t="shared" si="7"/>
        <v/>
      </c>
      <c r="AQ77" s="126" t="str">
        <f t="shared" si="8"/>
        <v/>
      </c>
      <c r="AR77" s="42" t="str">
        <f t="shared" si="11"/>
        <v/>
      </c>
      <c r="AS77" s="42" t="str">
        <f t="shared" si="12"/>
        <v/>
      </c>
      <c r="AT77" s="42" t="str">
        <f t="shared" si="13"/>
        <v/>
      </c>
      <c r="AX77" s="12"/>
      <c r="AZ77" s="12"/>
    </row>
    <row r="78" spans="2:52" x14ac:dyDescent="0.15">
      <c r="B78" s="292" t="s">
        <v>81</v>
      </c>
      <c r="C78" s="27" t="s">
        <v>34</v>
      </c>
      <c r="D78" s="41"/>
      <c r="E78" s="57"/>
      <c r="F78" s="98">
        <v>32.621918000000001</v>
      </c>
      <c r="G78" s="98">
        <v>36.255459000000002</v>
      </c>
      <c r="H78" s="98">
        <v>0.97128369999999997</v>
      </c>
      <c r="I78" s="62">
        <v>0.97886271000000002</v>
      </c>
      <c r="J78" s="62">
        <v>5.4620340000000003E-2</v>
      </c>
      <c r="K78" s="63"/>
      <c r="L78" s="258"/>
      <c r="M78" s="258"/>
      <c r="N78" s="57"/>
      <c r="O78" s="28"/>
      <c r="P78" s="57"/>
      <c r="Q78" s="28"/>
      <c r="R78" s="133"/>
      <c r="S78" s="206"/>
      <c r="T78" s="292" t="s">
        <v>81</v>
      </c>
      <c r="U78" s="27" t="s">
        <v>34</v>
      </c>
      <c r="V78" s="41"/>
      <c r="W78" s="57"/>
      <c r="X78" s="98">
        <v>32.593452999999997</v>
      </c>
      <c r="Y78" s="98">
        <v>36.226953000000002</v>
      </c>
      <c r="Z78" s="98">
        <v>0.97116855000000002</v>
      </c>
      <c r="AA78" s="62">
        <v>0.97862212000000004</v>
      </c>
      <c r="AB78" s="62">
        <v>5.4225080000000002E-2</v>
      </c>
      <c r="AC78" s="63"/>
      <c r="AD78" s="258"/>
      <c r="AE78" s="258"/>
      <c r="AF78" s="57"/>
      <c r="AG78" s="28"/>
      <c r="AH78" s="57"/>
      <c r="AI78" s="28"/>
      <c r="AJ78" s="133"/>
      <c r="AK78" s="208"/>
      <c r="AL78" s="292" t="s">
        <v>81</v>
      </c>
      <c r="AM78" s="121">
        <f t="shared" si="4"/>
        <v>-2.8465000000004181E-2</v>
      </c>
      <c r="AN78" s="97">
        <f t="shared" si="5"/>
        <v>-2.8506000000000142E-2</v>
      </c>
      <c r="AO78" s="97">
        <f t="shared" si="6"/>
        <v>-1.1514999999995279E-4</v>
      </c>
      <c r="AP78" s="97">
        <f t="shared" si="7"/>
        <v>-2.4058999999998498E-4</v>
      </c>
      <c r="AQ78" s="122">
        <f t="shared" si="8"/>
        <v>-3.9526000000000144E-4</v>
      </c>
      <c r="AR78" s="42" t="str">
        <f t="shared" si="11"/>
        <v/>
      </c>
      <c r="AS78" s="42" t="str">
        <f t="shared" si="12"/>
        <v/>
      </c>
      <c r="AT78" s="42" t="str">
        <f t="shared" si="13"/>
        <v/>
      </c>
      <c r="AX78" s="12"/>
      <c r="AZ78" s="12"/>
    </row>
    <row r="79" spans="2:52" ht="12.75" customHeight="1" x14ac:dyDescent="0.15">
      <c r="B79" s="290"/>
      <c r="C79" s="29" t="s">
        <v>35</v>
      </c>
      <c r="D79" s="187"/>
      <c r="E79" s="58"/>
      <c r="F79" s="188">
        <v>36.235942000000001</v>
      </c>
      <c r="G79" s="188">
        <v>39.703595999999997</v>
      </c>
      <c r="H79" s="188">
        <v>0.98276023000000001</v>
      </c>
      <c r="I79" s="64">
        <v>0.98784943999999997</v>
      </c>
      <c r="J79" s="64">
        <v>3.2440602999999998E-2</v>
      </c>
      <c r="K79" s="189"/>
      <c r="L79" s="259"/>
      <c r="M79" s="259"/>
      <c r="N79" s="58"/>
      <c r="O79" s="30"/>
      <c r="P79" s="58"/>
      <c r="Q79" s="30"/>
      <c r="R79" s="134"/>
      <c r="S79" s="206"/>
      <c r="T79" s="290"/>
      <c r="U79" s="29" t="s">
        <v>35</v>
      </c>
      <c r="V79" s="187"/>
      <c r="W79" s="58"/>
      <c r="X79" s="188">
        <v>36.245055000000001</v>
      </c>
      <c r="Y79" s="188">
        <v>39.700690999999999</v>
      </c>
      <c r="Z79" s="188">
        <v>0.98269669999999998</v>
      </c>
      <c r="AA79" s="64">
        <v>0.98790396000000003</v>
      </c>
      <c r="AB79" s="64">
        <v>3.2259844000000003E-2</v>
      </c>
      <c r="AC79" s="189"/>
      <c r="AD79" s="259"/>
      <c r="AE79" s="259"/>
      <c r="AF79" s="58"/>
      <c r="AG79" s="30"/>
      <c r="AH79" s="58"/>
      <c r="AI79" s="30"/>
      <c r="AJ79" s="134"/>
      <c r="AK79" s="208"/>
      <c r="AL79" s="290"/>
      <c r="AM79" s="88">
        <f t="shared" si="4"/>
        <v>9.1129999999992606E-3</v>
      </c>
      <c r="AN79" s="123">
        <f t="shared" si="5"/>
        <v>-2.9049999999983811E-3</v>
      </c>
      <c r="AO79" s="123">
        <f t="shared" si="6"/>
        <v>-6.3530000000033837E-5</v>
      </c>
      <c r="AP79" s="123">
        <f t="shared" si="7"/>
        <v>5.4520000000057856E-5</v>
      </c>
      <c r="AQ79" s="89">
        <f t="shared" si="8"/>
        <v>-1.8075899999999562E-4</v>
      </c>
      <c r="AR79" s="42" t="str">
        <f t="shared" si="11"/>
        <v/>
      </c>
      <c r="AS79" s="42" t="str">
        <f t="shared" si="12"/>
        <v/>
      </c>
      <c r="AT79" s="42" t="str">
        <f t="shared" si="13"/>
        <v/>
      </c>
      <c r="AX79" s="12"/>
      <c r="AZ79" s="12"/>
    </row>
    <row r="80" spans="2:52" ht="12.75" customHeight="1" x14ac:dyDescent="0.15">
      <c r="B80" s="290"/>
      <c r="C80" s="29" t="s">
        <v>36</v>
      </c>
      <c r="D80" s="187"/>
      <c r="E80" s="58"/>
      <c r="F80" s="188">
        <v>40.307941</v>
      </c>
      <c r="G80" s="188">
        <v>43.671289000000002</v>
      </c>
      <c r="H80" s="188">
        <v>0.99100337000000005</v>
      </c>
      <c r="I80" s="64">
        <v>0.99427469000000002</v>
      </c>
      <c r="J80" s="64">
        <v>1.4935682E-2</v>
      </c>
      <c r="K80" s="189"/>
      <c r="L80" s="259"/>
      <c r="M80" s="259"/>
      <c r="N80" s="58"/>
      <c r="O80" s="30"/>
      <c r="P80" s="58"/>
      <c r="Q80" s="30"/>
      <c r="R80" s="134"/>
      <c r="S80" s="206"/>
      <c r="T80" s="290"/>
      <c r="U80" s="29" t="s">
        <v>36</v>
      </c>
      <c r="V80" s="187"/>
      <c r="W80" s="58"/>
      <c r="X80" s="188">
        <v>40.256055000000003</v>
      </c>
      <c r="Y80" s="188">
        <v>43.630667000000003</v>
      </c>
      <c r="Z80" s="188">
        <v>0.99100573999999997</v>
      </c>
      <c r="AA80" s="64">
        <v>0.99424482999999997</v>
      </c>
      <c r="AB80" s="64">
        <v>1.5057966000000001E-2</v>
      </c>
      <c r="AC80" s="189"/>
      <c r="AD80" s="259"/>
      <c r="AE80" s="259"/>
      <c r="AF80" s="58"/>
      <c r="AG80" s="30"/>
      <c r="AH80" s="58"/>
      <c r="AI80" s="30"/>
      <c r="AJ80" s="134"/>
      <c r="AK80" s="208"/>
      <c r="AL80" s="290"/>
      <c r="AM80" s="88">
        <f t="shared" si="4"/>
        <v>-5.1885999999996102E-2</v>
      </c>
      <c r="AN80" s="123">
        <f t="shared" si="5"/>
        <v>-4.0621999999999048E-2</v>
      </c>
      <c r="AO80" s="123">
        <f t="shared" si="6"/>
        <v>2.3699999999182708E-6</v>
      </c>
      <c r="AP80" s="123">
        <f t="shared" si="7"/>
        <v>-2.9860000000048181E-5</v>
      </c>
      <c r="AQ80" s="89">
        <f t="shared" si="8"/>
        <v>1.2228400000000028E-4</v>
      </c>
      <c r="AR80" s="42" t="str">
        <f t="shared" si="11"/>
        <v/>
      </c>
      <c r="AS80" s="42" t="str">
        <f t="shared" si="12"/>
        <v/>
      </c>
      <c r="AT80" s="42" t="str">
        <f t="shared" si="13"/>
        <v/>
      </c>
      <c r="AX80" s="12"/>
      <c r="AZ80" s="12"/>
    </row>
    <row r="81" spans="2:52" ht="12.75" customHeight="1" x14ac:dyDescent="0.15">
      <c r="B81" s="290"/>
      <c r="C81" s="29" t="s">
        <v>38</v>
      </c>
      <c r="D81" s="187"/>
      <c r="E81" s="58"/>
      <c r="F81" s="188">
        <v>43.991537999999998</v>
      </c>
      <c r="G81" s="188">
        <v>46.971094000000001</v>
      </c>
      <c r="H81" s="188">
        <v>0.99447308000000001</v>
      </c>
      <c r="I81" s="64">
        <v>0.99698646999999996</v>
      </c>
      <c r="J81" s="64">
        <v>6.3064782999999996E-3</v>
      </c>
      <c r="K81" s="189"/>
      <c r="L81" s="259"/>
      <c r="M81" s="259"/>
      <c r="N81" s="58"/>
      <c r="O81" s="30"/>
      <c r="P81" s="58"/>
      <c r="Q81" s="30"/>
      <c r="R81" s="134"/>
      <c r="S81" s="206"/>
      <c r="T81" s="290"/>
      <c r="U81" s="29" t="s">
        <v>38</v>
      </c>
      <c r="V81" s="187"/>
      <c r="W81" s="58"/>
      <c r="X81" s="188">
        <v>44.049534999999999</v>
      </c>
      <c r="Y81" s="188">
        <v>47.033059999999999</v>
      </c>
      <c r="Z81" s="188">
        <v>0.99446855999999995</v>
      </c>
      <c r="AA81" s="64">
        <v>0.99698639</v>
      </c>
      <c r="AB81" s="64">
        <v>6.3072833999999996E-3</v>
      </c>
      <c r="AC81" s="189"/>
      <c r="AD81" s="259"/>
      <c r="AE81" s="259"/>
      <c r="AF81" s="58"/>
      <c r="AG81" s="30"/>
      <c r="AH81" s="58"/>
      <c r="AI81" s="30"/>
      <c r="AJ81" s="134"/>
      <c r="AK81" s="208"/>
      <c r="AL81" s="290"/>
      <c r="AM81" s="88">
        <f t="shared" si="4"/>
        <v>5.7997000000000298E-2</v>
      </c>
      <c r="AN81" s="123">
        <f t="shared" si="5"/>
        <v>6.1965999999998189E-2</v>
      </c>
      <c r="AO81" s="123">
        <f t="shared" si="6"/>
        <v>-4.5200000000633622E-6</v>
      </c>
      <c r="AP81" s="123">
        <f t="shared" si="7"/>
        <v>-7.9999999957891532E-8</v>
      </c>
      <c r="AQ81" s="89">
        <f t="shared" si="8"/>
        <v>8.0510000000002385E-7</v>
      </c>
      <c r="AR81" s="42" t="str">
        <f t="shared" si="11"/>
        <v/>
      </c>
      <c r="AS81" s="42" t="str">
        <f t="shared" si="12"/>
        <v/>
      </c>
      <c r="AT81" s="42" t="str">
        <f t="shared" si="13"/>
        <v/>
      </c>
      <c r="AX81" s="12"/>
      <c r="AZ81" s="12"/>
    </row>
    <row r="82" spans="2:52" ht="13.5" customHeight="1" thickBot="1" x14ac:dyDescent="0.2">
      <c r="B82" s="290"/>
      <c r="C82" s="29"/>
      <c r="D82" s="187"/>
      <c r="E82" s="58"/>
      <c r="F82" s="190"/>
      <c r="G82" s="190"/>
      <c r="H82" s="190"/>
      <c r="I82" s="58"/>
      <c r="J82" s="58"/>
      <c r="K82" s="189"/>
      <c r="L82" s="259"/>
      <c r="M82" s="259"/>
      <c r="N82" s="58"/>
      <c r="O82" s="30"/>
      <c r="P82" s="58"/>
      <c r="Q82" s="30"/>
      <c r="R82" s="185"/>
      <c r="S82" s="206"/>
      <c r="T82" s="290"/>
      <c r="U82" s="29"/>
      <c r="V82" s="187"/>
      <c r="W82" s="58"/>
      <c r="X82" s="190"/>
      <c r="Y82" s="190"/>
      <c r="Z82" s="190"/>
      <c r="AA82" s="58"/>
      <c r="AB82" s="58"/>
      <c r="AC82" s="189"/>
      <c r="AD82" s="259"/>
      <c r="AE82" s="259"/>
      <c r="AF82" s="58"/>
      <c r="AG82" s="30"/>
      <c r="AH82" s="58"/>
      <c r="AI82" s="30"/>
      <c r="AJ82" s="185"/>
      <c r="AK82" s="208"/>
      <c r="AL82" s="290"/>
      <c r="AM82" s="124" t="str">
        <f t="shared" si="4"/>
        <v/>
      </c>
      <c r="AN82" s="125" t="str">
        <f t="shared" si="5"/>
        <v/>
      </c>
      <c r="AO82" s="125" t="str">
        <f t="shared" si="6"/>
        <v/>
      </c>
      <c r="AP82" s="125" t="str">
        <f t="shared" si="7"/>
        <v/>
      </c>
      <c r="AQ82" s="126" t="str">
        <f t="shared" si="8"/>
        <v/>
      </c>
      <c r="AR82" s="42" t="str">
        <f t="shared" si="11"/>
        <v/>
      </c>
      <c r="AS82" s="42" t="str">
        <f t="shared" si="12"/>
        <v/>
      </c>
      <c r="AT82" s="42" t="str">
        <f t="shared" si="13"/>
        <v/>
      </c>
      <c r="AX82" s="12"/>
      <c r="AZ82" s="12"/>
    </row>
    <row r="83" spans="2:52" x14ac:dyDescent="0.15">
      <c r="B83" s="289" t="s">
        <v>82</v>
      </c>
      <c r="C83" s="27" t="s">
        <v>34</v>
      </c>
      <c r="D83" s="41"/>
      <c r="E83" s="57"/>
      <c r="F83" s="98">
        <v>32.673434999999998</v>
      </c>
      <c r="G83" s="98">
        <v>36.137878000000001</v>
      </c>
      <c r="H83" s="98">
        <v>0.97150669999999995</v>
      </c>
      <c r="I83" s="62">
        <v>0.97890613000000004</v>
      </c>
      <c r="J83" s="62">
        <v>5.3651770000000001E-2</v>
      </c>
      <c r="K83" s="63"/>
      <c r="L83" s="258"/>
      <c r="M83" s="258"/>
      <c r="N83" s="57"/>
      <c r="O83" s="28"/>
      <c r="P83" s="57"/>
      <c r="Q83" s="28"/>
      <c r="R83" s="133"/>
      <c r="S83" s="206"/>
      <c r="T83" s="289" t="s">
        <v>82</v>
      </c>
      <c r="U83" s="27" t="s">
        <v>34</v>
      </c>
      <c r="V83" s="41"/>
      <c r="W83" s="57"/>
      <c r="X83" s="98">
        <v>32.706364999999998</v>
      </c>
      <c r="Y83" s="98">
        <v>36.177410999999999</v>
      </c>
      <c r="Z83" s="98">
        <v>0.97148078999999998</v>
      </c>
      <c r="AA83" s="62">
        <v>0.97877513000000005</v>
      </c>
      <c r="AB83" s="62">
        <v>5.3166874000000003E-2</v>
      </c>
      <c r="AC83" s="63"/>
      <c r="AD83" s="258"/>
      <c r="AE83" s="258"/>
      <c r="AF83" s="57"/>
      <c r="AG83" s="28"/>
      <c r="AH83" s="57"/>
      <c r="AI83" s="28"/>
      <c r="AJ83" s="133"/>
      <c r="AK83" s="208"/>
      <c r="AL83" s="289" t="s">
        <v>82</v>
      </c>
      <c r="AM83" s="121">
        <f t="shared" si="4"/>
        <v>3.2930000000000348E-2</v>
      </c>
      <c r="AN83" s="97">
        <f t="shared" si="5"/>
        <v>3.9532999999998708E-2</v>
      </c>
      <c r="AO83" s="97">
        <f t="shared" si="6"/>
        <v>-2.5909999999962352E-5</v>
      </c>
      <c r="AP83" s="97">
        <f t="shared" si="7"/>
        <v>-1.3099999999999223E-4</v>
      </c>
      <c r="AQ83" s="122">
        <f t="shared" si="8"/>
        <v>-4.8489599999999855E-4</v>
      </c>
      <c r="AR83" s="42" t="str">
        <f t="shared" si="11"/>
        <v/>
      </c>
      <c r="AS83" s="42" t="str">
        <f t="shared" si="12"/>
        <v/>
      </c>
      <c r="AT83" s="42" t="str">
        <f t="shared" si="13"/>
        <v/>
      </c>
      <c r="AX83" s="12"/>
      <c r="AZ83" s="12"/>
    </row>
    <row r="84" spans="2:52" ht="12.75" customHeight="1" x14ac:dyDescent="0.15">
      <c r="B84" s="290"/>
      <c r="C84" s="29" t="s">
        <v>35</v>
      </c>
      <c r="D84" s="187"/>
      <c r="E84" s="58"/>
      <c r="F84" s="188">
        <v>36.359912999999999</v>
      </c>
      <c r="G84" s="188">
        <v>39.714956999999998</v>
      </c>
      <c r="H84" s="188">
        <v>0.98303978000000003</v>
      </c>
      <c r="I84" s="64">
        <v>0.98810439000000005</v>
      </c>
      <c r="J84" s="64">
        <v>3.0703437E-2</v>
      </c>
      <c r="K84" s="189"/>
      <c r="L84" s="259"/>
      <c r="M84" s="259"/>
      <c r="N84" s="58"/>
      <c r="O84" s="30"/>
      <c r="P84" s="58"/>
      <c r="Q84" s="30"/>
      <c r="R84" s="134"/>
      <c r="S84" s="206"/>
      <c r="T84" s="290"/>
      <c r="U84" s="29" t="s">
        <v>35</v>
      </c>
      <c r="V84" s="187"/>
      <c r="W84" s="58"/>
      <c r="X84" s="188">
        <v>36.414178</v>
      </c>
      <c r="Y84" s="188">
        <v>39.744045</v>
      </c>
      <c r="Z84" s="188">
        <v>0.98304283000000003</v>
      </c>
      <c r="AA84" s="64">
        <v>0.98818030999999995</v>
      </c>
      <c r="AB84" s="64">
        <v>3.0501035999999999E-2</v>
      </c>
      <c r="AC84" s="189"/>
      <c r="AD84" s="259"/>
      <c r="AE84" s="259"/>
      <c r="AF84" s="58"/>
      <c r="AG84" s="30"/>
      <c r="AH84" s="58"/>
      <c r="AI84" s="30"/>
      <c r="AJ84" s="134"/>
      <c r="AK84" s="208"/>
      <c r="AL84" s="290"/>
      <c r="AM84" s="88">
        <f t="shared" si="4"/>
        <v>5.4265000000000896E-2</v>
      </c>
      <c r="AN84" s="123">
        <f t="shared" si="5"/>
        <v>2.9088000000001557E-2</v>
      </c>
      <c r="AO84" s="123">
        <f t="shared" si="6"/>
        <v>3.050000000004438E-6</v>
      </c>
      <c r="AP84" s="123">
        <f t="shared" si="7"/>
        <v>7.5919999999896071E-5</v>
      </c>
      <c r="AQ84" s="89">
        <f t="shared" si="8"/>
        <v>-2.0240100000000136E-4</v>
      </c>
      <c r="AR84" s="42" t="str">
        <f t="shared" si="11"/>
        <v/>
      </c>
      <c r="AS84" s="42" t="str">
        <f t="shared" si="12"/>
        <v/>
      </c>
      <c r="AT84" s="42" t="str">
        <f t="shared" si="13"/>
        <v/>
      </c>
      <c r="AX84" s="12"/>
      <c r="AZ84" s="12"/>
    </row>
    <row r="85" spans="2:52" ht="12.75" customHeight="1" x14ac:dyDescent="0.15">
      <c r="B85" s="290"/>
      <c r="C85" s="29" t="s">
        <v>36</v>
      </c>
      <c r="D85" s="187"/>
      <c r="E85" s="58"/>
      <c r="F85" s="188">
        <v>40.195044000000003</v>
      </c>
      <c r="G85" s="188">
        <v>43.583086999999999</v>
      </c>
      <c r="H85" s="188">
        <v>0.99099625000000002</v>
      </c>
      <c r="I85" s="64">
        <v>0.99431466000000002</v>
      </c>
      <c r="J85" s="64">
        <v>1.4713373E-2</v>
      </c>
      <c r="K85" s="189"/>
      <c r="L85" s="259"/>
      <c r="M85" s="259"/>
      <c r="N85" s="58"/>
      <c r="O85" s="30"/>
      <c r="P85" s="58"/>
      <c r="Q85" s="30"/>
      <c r="R85" s="134"/>
      <c r="S85" s="206"/>
      <c r="T85" s="290"/>
      <c r="U85" s="29" t="s">
        <v>36</v>
      </c>
      <c r="V85" s="187"/>
      <c r="W85" s="58"/>
      <c r="X85" s="188">
        <v>40.1312</v>
      </c>
      <c r="Y85" s="188">
        <v>43.547282000000003</v>
      </c>
      <c r="Z85" s="188">
        <v>0.99098277000000001</v>
      </c>
      <c r="AA85" s="64">
        <v>0.99427281000000001</v>
      </c>
      <c r="AB85" s="64">
        <v>1.4721305000000001E-2</v>
      </c>
      <c r="AC85" s="189"/>
      <c r="AD85" s="259"/>
      <c r="AE85" s="259"/>
      <c r="AF85" s="58"/>
      <c r="AG85" s="30"/>
      <c r="AH85" s="58"/>
      <c r="AI85" s="30"/>
      <c r="AJ85" s="134"/>
      <c r="AK85" s="208"/>
      <c r="AL85" s="290"/>
      <c r="AM85" s="88">
        <f t="shared" si="4"/>
        <v>-6.384400000000312E-2</v>
      </c>
      <c r="AN85" s="123">
        <f t="shared" si="5"/>
        <v>-3.5804999999996312E-2</v>
      </c>
      <c r="AO85" s="123">
        <f t="shared" si="6"/>
        <v>-1.3480000000010151E-5</v>
      </c>
      <c r="AP85" s="123">
        <f t="shared" si="7"/>
        <v>-4.1850000000009935E-5</v>
      </c>
      <c r="AQ85" s="89">
        <f t="shared" si="8"/>
        <v>7.9320000000004248E-6</v>
      </c>
      <c r="AR85" s="42" t="str">
        <f t="shared" si="11"/>
        <v/>
      </c>
      <c r="AS85" s="42" t="str">
        <f t="shared" si="12"/>
        <v/>
      </c>
      <c r="AT85" s="42" t="str">
        <f t="shared" si="13"/>
        <v/>
      </c>
      <c r="AX85" s="12"/>
      <c r="AZ85" s="12"/>
    </row>
    <row r="86" spans="2:52" ht="12.75" customHeight="1" x14ac:dyDescent="0.15">
      <c r="B86" s="290"/>
      <c r="C86" s="29" t="s">
        <v>38</v>
      </c>
      <c r="D86" s="187"/>
      <c r="E86" s="58"/>
      <c r="F86" s="188">
        <v>43.778336000000003</v>
      </c>
      <c r="G86" s="188">
        <v>46.767153999999998</v>
      </c>
      <c r="H86" s="188">
        <v>0.99437710000000001</v>
      </c>
      <c r="I86" s="64">
        <v>0.99694097999999998</v>
      </c>
      <c r="J86" s="64">
        <v>6.6407819999999996E-3</v>
      </c>
      <c r="K86" s="189"/>
      <c r="L86" s="259"/>
      <c r="M86" s="259"/>
      <c r="N86" s="58"/>
      <c r="O86" s="30"/>
      <c r="P86" s="58"/>
      <c r="Q86" s="30"/>
      <c r="R86" s="134"/>
      <c r="S86" s="206"/>
      <c r="T86" s="290"/>
      <c r="U86" s="29" t="s">
        <v>38</v>
      </c>
      <c r="V86" s="187"/>
      <c r="W86" s="58"/>
      <c r="X86" s="188">
        <v>43.813017000000002</v>
      </c>
      <c r="Y86" s="188">
        <v>46.812663000000001</v>
      </c>
      <c r="Z86" s="188">
        <v>0.99436572999999995</v>
      </c>
      <c r="AA86" s="64">
        <v>0.99694846999999998</v>
      </c>
      <c r="AB86" s="64">
        <v>6.5678535E-3</v>
      </c>
      <c r="AC86" s="189"/>
      <c r="AD86" s="259"/>
      <c r="AE86" s="259"/>
      <c r="AF86" s="58"/>
      <c r="AG86" s="30"/>
      <c r="AH86" s="58"/>
      <c r="AI86" s="30"/>
      <c r="AJ86" s="134"/>
      <c r="AK86" s="208"/>
      <c r="AL86" s="290"/>
      <c r="AM86" s="88">
        <f t="shared" si="4"/>
        <v>3.4680999999999074E-2</v>
      </c>
      <c r="AN86" s="123">
        <f t="shared" si="5"/>
        <v>4.5509000000002686E-2</v>
      </c>
      <c r="AO86" s="123">
        <f t="shared" si="6"/>
        <v>-1.1370000000066049E-5</v>
      </c>
      <c r="AP86" s="123">
        <f t="shared" si="7"/>
        <v>7.4899999999988864E-6</v>
      </c>
      <c r="AQ86" s="89">
        <f t="shared" si="8"/>
        <v>-7.2928499999999619E-5</v>
      </c>
      <c r="AR86" s="42" t="str">
        <f t="shared" si="11"/>
        <v/>
      </c>
      <c r="AS86" s="42" t="str">
        <f t="shared" si="12"/>
        <v/>
      </c>
      <c r="AT86" s="42" t="str">
        <f t="shared" si="13"/>
        <v/>
      </c>
      <c r="AX86" s="12"/>
      <c r="AZ86" s="12"/>
    </row>
    <row r="87" spans="2:52" ht="13.5" customHeight="1" thickBot="1" x14ac:dyDescent="0.2">
      <c r="B87" s="291"/>
      <c r="C87" s="29"/>
      <c r="D87" s="187"/>
      <c r="E87" s="58"/>
      <c r="F87" s="190"/>
      <c r="G87" s="190"/>
      <c r="H87" s="190"/>
      <c r="I87" s="58"/>
      <c r="J87" s="58"/>
      <c r="K87" s="189"/>
      <c r="L87" s="259"/>
      <c r="M87" s="259"/>
      <c r="N87" s="58"/>
      <c r="O87" s="30"/>
      <c r="P87" s="58"/>
      <c r="Q87" s="30"/>
      <c r="R87" s="185"/>
      <c r="S87" s="206"/>
      <c r="T87" s="291"/>
      <c r="U87" s="29"/>
      <c r="V87" s="187"/>
      <c r="W87" s="58"/>
      <c r="X87" s="190"/>
      <c r="Y87" s="190"/>
      <c r="Z87" s="190"/>
      <c r="AA87" s="58"/>
      <c r="AB87" s="58"/>
      <c r="AC87" s="189"/>
      <c r="AD87" s="259"/>
      <c r="AE87" s="259"/>
      <c r="AF87" s="58"/>
      <c r="AG87" s="30"/>
      <c r="AH87" s="58"/>
      <c r="AI87" s="30"/>
      <c r="AJ87" s="185"/>
      <c r="AK87" s="208"/>
      <c r="AL87" s="291"/>
      <c r="AM87" s="124" t="str">
        <f t="shared" si="4"/>
        <v/>
      </c>
      <c r="AN87" s="125" t="str">
        <f t="shared" si="5"/>
        <v/>
      </c>
      <c r="AO87" s="125" t="str">
        <f t="shared" si="6"/>
        <v/>
      </c>
      <c r="AP87" s="125" t="str">
        <f t="shared" si="7"/>
        <v/>
      </c>
      <c r="AQ87" s="126" t="str">
        <f t="shared" si="8"/>
        <v/>
      </c>
      <c r="AR87" s="42" t="str">
        <f t="shared" si="11"/>
        <v/>
      </c>
      <c r="AS87" s="42" t="str">
        <f t="shared" si="12"/>
        <v/>
      </c>
      <c r="AT87" s="42" t="str">
        <f t="shared" si="13"/>
        <v/>
      </c>
      <c r="AX87" s="12"/>
      <c r="AZ87" s="12"/>
    </row>
    <row r="88" spans="2:52" ht="13.5" customHeight="1" x14ac:dyDescent="0.15">
      <c r="B88" s="289" t="s">
        <v>83</v>
      </c>
      <c r="C88" s="27" t="s">
        <v>34</v>
      </c>
      <c r="D88" s="41"/>
      <c r="E88" s="57"/>
      <c r="F88" s="98">
        <v>32.811546</v>
      </c>
      <c r="G88" s="98">
        <v>36.397171</v>
      </c>
      <c r="H88" s="98">
        <v>0.97179601999999998</v>
      </c>
      <c r="I88" s="62">
        <v>0.97920083999999996</v>
      </c>
      <c r="J88" s="62">
        <v>5.4192576999999999E-2</v>
      </c>
      <c r="K88" s="63"/>
      <c r="L88" s="258"/>
      <c r="M88" s="258"/>
      <c r="N88" s="57"/>
      <c r="O88" s="28"/>
      <c r="P88" s="57"/>
      <c r="Q88" s="28"/>
      <c r="R88" s="133"/>
      <c r="S88" s="206"/>
      <c r="T88" s="289" t="s">
        <v>83</v>
      </c>
      <c r="U88" s="27" t="s">
        <v>34</v>
      </c>
      <c r="V88" s="41"/>
      <c r="W88" s="57"/>
      <c r="X88" s="98">
        <v>32.853253000000002</v>
      </c>
      <c r="Y88" s="98">
        <v>36.440596999999997</v>
      </c>
      <c r="Z88" s="98">
        <v>0.97188037999999999</v>
      </c>
      <c r="AA88" s="62">
        <v>0.97918128000000004</v>
      </c>
      <c r="AB88" s="62">
        <v>5.327486E-2</v>
      </c>
      <c r="AC88" s="63"/>
      <c r="AD88" s="258"/>
      <c r="AE88" s="258"/>
      <c r="AF88" s="57"/>
      <c r="AG88" s="28"/>
      <c r="AH88" s="57"/>
      <c r="AI88" s="28"/>
      <c r="AJ88" s="133"/>
      <c r="AK88" s="208"/>
      <c r="AL88" s="289" t="s">
        <v>83</v>
      </c>
      <c r="AM88" s="121">
        <f t="shared" si="4"/>
        <v>4.1707000000002381E-2</v>
      </c>
      <c r="AN88" s="97">
        <f t="shared" si="5"/>
        <v>4.3425999999996634E-2</v>
      </c>
      <c r="AO88" s="97">
        <f t="shared" si="6"/>
        <v>8.4360000000005542E-5</v>
      </c>
      <c r="AP88" s="97">
        <f t="shared" si="7"/>
        <v>-1.9559999999918531E-5</v>
      </c>
      <c r="AQ88" s="122">
        <f t="shared" si="8"/>
        <v>-9.1771699999999845E-4</v>
      </c>
      <c r="AR88" s="39"/>
      <c r="AS88" s="234"/>
      <c r="AT88" s="39"/>
    </row>
    <row r="89" spans="2:52" ht="13.5" customHeight="1" x14ac:dyDescent="0.15">
      <c r="B89" s="290"/>
      <c r="C89" s="29" t="s">
        <v>35</v>
      </c>
      <c r="D89" s="187"/>
      <c r="E89" s="58"/>
      <c r="F89" s="188">
        <v>36.712544000000001</v>
      </c>
      <c r="G89" s="188">
        <v>40.124809999999997</v>
      </c>
      <c r="H89" s="188">
        <v>0.98323477999999997</v>
      </c>
      <c r="I89" s="64">
        <v>0.98826382000000002</v>
      </c>
      <c r="J89" s="64">
        <v>3.0263271000000001E-2</v>
      </c>
      <c r="K89" s="189"/>
      <c r="L89" s="259"/>
      <c r="M89" s="259"/>
      <c r="N89" s="58"/>
      <c r="O89" s="30"/>
      <c r="P89" s="58"/>
      <c r="Q89" s="30"/>
      <c r="R89" s="134"/>
      <c r="S89" s="206"/>
      <c r="T89" s="290"/>
      <c r="U89" s="29" t="s">
        <v>35</v>
      </c>
      <c r="V89" s="187"/>
      <c r="W89" s="58"/>
      <c r="X89" s="188">
        <v>36.780009</v>
      </c>
      <c r="Y89" s="188">
        <v>40.162816999999997</v>
      </c>
      <c r="Z89" s="188">
        <v>0.98324953000000004</v>
      </c>
      <c r="AA89" s="64">
        <v>0.98843334000000005</v>
      </c>
      <c r="AB89" s="64">
        <v>3.0121591E-2</v>
      </c>
      <c r="AC89" s="189"/>
      <c r="AD89" s="259"/>
      <c r="AE89" s="259"/>
      <c r="AF89" s="58"/>
      <c r="AG89" s="30"/>
      <c r="AH89" s="58"/>
      <c r="AI89" s="30"/>
      <c r="AJ89" s="134"/>
      <c r="AK89" s="208"/>
      <c r="AL89" s="290"/>
      <c r="AM89" s="88">
        <f t="shared" si="4"/>
        <v>6.7464999999998554E-2</v>
      </c>
      <c r="AN89" s="123">
        <f t="shared" si="5"/>
        <v>3.8007000000000346E-2</v>
      </c>
      <c r="AO89" s="123">
        <f t="shared" si="6"/>
        <v>1.4750000000063324E-5</v>
      </c>
      <c r="AP89" s="123">
        <f t="shared" si="7"/>
        <v>1.6952000000003409E-4</v>
      </c>
      <c r="AQ89" s="89">
        <f t="shared" si="8"/>
        <v>-1.4168000000000167E-4</v>
      </c>
      <c r="AR89" s="39"/>
      <c r="AS89" s="234"/>
      <c r="AT89" s="39"/>
    </row>
    <row r="90" spans="2:52" ht="13.5" customHeight="1" x14ac:dyDescent="0.15">
      <c r="B90" s="290"/>
      <c r="C90" s="29" t="s">
        <v>36</v>
      </c>
      <c r="D90" s="187"/>
      <c r="E90" s="58"/>
      <c r="F90" s="188">
        <v>40.447235999999997</v>
      </c>
      <c r="G90" s="188">
        <v>43.766755000000003</v>
      </c>
      <c r="H90" s="188">
        <v>0.99110089000000001</v>
      </c>
      <c r="I90" s="64">
        <v>0.99426137000000003</v>
      </c>
      <c r="J90" s="64">
        <v>1.5066726000000001E-2</v>
      </c>
      <c r="K90" s="189"/>
      <c r="L90" s="259"/>
      <c r="M90" s="259"/>
      <c r="N90" s="58"/>
      <c r="O90" s="30"/>
      <c r="P90" s="58"/>
      <c r="Q90" s="30"/>
      <c r="R90" s="134"/>
      <c r="S90" s="206"/>
      <c r="T90" s="290"/>
      <c r="U90" s="29" t="s">
        <v>36</v>
      </c>
      <c r="V90" s="187"/>
      <c r="W90" s="58"/>
      <c r="X90" s="188">
        <v>40.379595999999999</v>
      </c>
      <c r="Y90" s="188">
        <v>43.719070000000002</v>
      </c>
      <c r="Z90" s="188">
        <v>0.99108008999999997</v>
      </c>
      <c r="AA90" s="64">
        <v>0.99420564</v>
      </c>
      <c r="AB90" s="64">
        <v>1.5014599E-2</v>
      </c>
      <c r="AC90" s="189"/>
      <c r="AD90" s="259"/>
      <c r="AE90" s="259"/>
      <c r="AF90" s="58"/>
      <c r="AG90" s="30"/>
      <c r="AH90" s="58"/>
      <c r="AI90" s="30"/>
      <c r="AJ90" s="134"/>
      <c r="AK90" s="208"/>
      <c r="AL90" s="290"/>
      <c r="AM90" s="88">
        <f t="shared" si="4"/>
        <v>-6.7639999999997258E-2</v>
      </c>
      <c r="AN90" s="123">
        <f t="shared" si="5"/>
        <v>-4.768500000000131E-2</v>
      </c>
      <c r="AO90" s="123">
        <f t="shared" si="6"/>
        <v>-2.0800000000043006E-5</v>
      </c>
      <c r="AP90" s="123">
        <f t="shared" si="7"/>
        <v>-5.5730000000031588E-5</v>
      </c>
      <c r="AQ90" s="89">
        <f t="shared" si="8"/>
        <v>-5.212700000000077E-5</v>
      </c>
      <c r="AR90" s="39"/>
      <c r="AS90" s="234"/>
      <c r="AT90" s="39"/>
    </row>
    <row r="91" spans="2:52" ht="13.5" customHeight="1" x14ac:dyDescent="0.15">
      <c r="B91" s="290"/>
      <c r="C91" s="29" t="s">
        <v>38</v>
      </c>
      <c r="D91" s="187"/>
      <c r="E91" s="58"/>
      <c r="F91" s="188">
        <v>44.152883000000003</v>
      </c>
      <c r="G91" s="188">
        <v>47.114780000000003</v>
      </c>
      <c r="H91" s="188">
        <v>0.99457731999999999</v>
      </c>
      <c r="I91" s="64">
        <v>0.99701985000000004</v>
      </c>
      <c r="J91" s="64">
        <v>6.3428412999999998E-3</v>
      </c>
      <c r="K91" s="189"/>
      <c r="L91" s="259"/>
      <c r="M91" s="259"/>
      <c r="N91" s="58"/>
      <c r="O91" s="30"/>
      <c r="P91" s="58"/>
      <c r="Q91" s="30"/>
      <c r="R91" s="134"/>
      <c r="S91" s="206"/>
      <c r="T91" s="290"/>
      <c r="U91" s="29" t="s">
        <v>38</v>
      </c>
      <c r="V91" s="187"/>
      <c r="W91" s="58"/>
      <c r="X91" s="188">
        <v>44.179985000000002</v>
      </c>
      <c r="Y91" s="188">
        <v>47.155946999999998</v>
      </c>
      <c r="Z91" s="188">
        <v>0.99456186999999996</v>
      </c>
      <c r="AA91" s="64">
        <v>0.99701070000000003</v>
      </c>
      <c r="AB91" s="64">
        <v>6.310792E-3</v>
      </c>
      <c r="AC91" s="189"/>
      <c r="AD91" s="259"/>
      <c r="AE91" s="259"/>
      <c r="AF91" s="58"/>
      <c r="AG91" s="30"/>
      <c r="AH91" s="58"/>
      <c r="AI91" s="30"/>
      <c r="AJ91" s="134"/>
      <c r="AK91" s="208"/>
      <c r="AL91" s="290"/>
      <c r="AM91" s="88">
        <f t="shared" si="4"/>
        <v>2.7101999999999293E-2</v>
      </c>
      <c r="AN91" s="123">
        <f t="shared" si="5"/>
        <v>4.1166999999994403E-2</v>
      </c>
      <c r="AO91" s="123">
        <f t="shared" si="6"/>
        <v>-1.5450000000027941E-5</v>
      </c>
      <c r="AP91" s="123">
        <f t="shared" si="7"/>
        <v>-9.1500000000133141E-6</v>
      </c>
      <c r="AQ91" s="89">
        <f t="shared" si="8"/>
        <v>-3.2049299999999808E-5</v>
      </c>
      <c r="AR91" s="39"/>
      <c r="AS91" s="234"/>
      <c r="AT91" s="39"/>
    </row>
    <row r="92" spans="2:52" ht="13.5" customHeight="1" thickBot="1" x14ac:dyDescent="0.2">
      <c r="B92" s="291"/>
      <c r="C92" s="29"/>
      <c r="D92" s="187"/>
      <c r="E92" s="58"/>
      <c r="F92" s="190"/>
      <c r="G92" s="190"/>
      <c r="H92" s="190"/>
      <c r="I92" s="58"/>
      <c r="J92" s="58"/>
      <c r="K92" s="189"/>
      <c r="L92" s="259"/>
      <c r="M92" s="259"/>
      <c r="N92" s="58"/>
      <c r="O92" s="30"/>
      <c r="P92" s="58"/>
      <c r="Q92" s="30"/>
      <c r="R92" s="185"/>
      <c r="S92" s="206"/>
      <c r="T92" s="291"/>
      <c r="U92" s="29"/>
      <c r="V92" s="187"/>
      <c r="W92" s="58"/>
      <c r="X92" s="190"/>
      <c r="Y92" s="190"/>
      <c r="Z92" s="190"/>
      <c r="AA92" s="58"/>
      <c r="AB92" s="58"/>
      <c r="AC92" s="189"/>
      <c r="AD92" s="259"/>
      <c r="AE92" s="259"/>
      <c r="AF92" s="58"/>
      <c r="AG92" s="30"/>
      <c r="AH92" s="58"/>
      <c r="AI92" s="30"/>
      <c r="AJ92" s="185"/>
      <c r="AK92" s="208"/>
      <c r="AL92" s="291"/>
      <c r="AM92" s="124" t="str">
        <f t="shared" si="4"/>
        <v/>
      </c>
      <c r="AN92" s="125" t="str">
        <f t="shared" si="5"/>
        <v/>
      </c>
      <c r="AO92" s="125" t="str">
        <f t="shared" si="6"/>
        <v/>
      </c>
      <c r="AP92" s="125" t="str">
        <f t="shared" si="7"/>
        <v/>
      </c>
      <c r="AQ92" s="126" t="str">
        <f t="shared" si="8"/>
        <v/>
      </c>
      <c r="AR92" s="39"/>
      <c r="AS92" s="234"/>
      <c r="AT92" s="39"/>
    </row>
    <row r="93" spans="2:52" ht="13.5" customHeight="1" x14ac:dyDescent="0.15">
      <c r="B93" s="289" t="s">
        <v>84</v>
      </c>
      <c r="C93" s="27" t="s">
        <v>34</v>
      </c>
      <c r="D93" s="41"/>
      <c r="E93" s="57"/>
      <c r="F93" s="98">
        <v>32.649493999999997</v>
      </c>
      <c r="G93" s="98">
        <v>36.091346000000001</v>
      </c>
      <c r="H93" s="98">
        <v>0.97089121</v>
      </c>
      <c r="I93" s="62">
        <v>0.97868135000000001</v>
      </c>
      <c r="J93" s="62">
        <v>5.7036612E-2</v>
      </c>
      <c r="K93" s="63"/>
      <c r="L93" s="258"/>
      <c r="M93" s="258"/>
      <c r="N93" s="57"/>
      <c r="O93" s="28"/>
      <c r="P93" s="57"/>
      <c r="Q93" s="28"/>
      <c r="R93" s="133"/>
      <c r="S93" s="206"/>
      <c r="T93" s="289" t="s">
        <v>84</v>
      </c>
      <c r="U93" s="27" t="s">
        <v>34</v>
      </c>
      <c r="V93" s="41"/>
      <c r="W93" s="57"/>
      <c r="X93" s="98">
        <v>32.717256999999996</v>
      </c>
      <c r="Y93" s="98">
        <v>36.156387000000002</v>
      </c>
      <c r="Z93" s="98">
        <v>0.97091145999999995</v>
      </c>
      <c r="AA93" s="62">
        <v>0.97862746</v>
      </c>
      <c r="AB93" s="62">
        <v>5.6023687000000003E-2</v>
      </c>
      <c r="AC93" s="63"/>
      <c r="AD93" s="258"/>
      <c r="AE93" s="258"/>
      <c r="AF93" s="57"/>
      <c r="AG93" s="28"/>
      <c r="AH93" s="57"/>
      <c r="AI93" s="28"/>
      <c r="AJ93" s="133"/>
      <c r="AK93" s="208"/>
      <c r="AL93" s="289" t="s">
        <v>84</v>
      </c>
      <c r="AM93" s="121">
        <f t="shared" si="4"/>
        <v>6.7762999999999352E-2</v>
      </c>
      <c r="AN93" s="97">
        <f t="shared" si="5"/>
        <v>6.5041000000000793E-2</v>
      </c>
      <c r="AO93" s="97">
        <f t="shared" si="6"/>
        <v>2.0249999999943924E-5</v>
      </c>
      <c r="AP93" s="97">
        <f t="shared" si="7"/>
        <v>-5.3890000000000882E-5</v>
      </c>
      <c r="AQ93" s="122">
        <f t="shared" si="8"/>
        <v>-1.0129249999999979E-3</v>
      </c>
      <c r="AR93" s="39"/>
      <c r="AS93" s="234"/>
      <c r="AT93" s="39"/>
    </row>
    <row r="94" spans="2:52" ht="13.5" customHeight="1" x14ac:dyDescent="0.15">
      <c r="B94" s="290"/>
      <c r="C94" s="29" t="s">
        <v>35</v>
      </c>
      <c r="D94" s="187"/>
      <c r="E94" s="58"/>
      <c r="F94" s="188">
        <v>36.129311999999999</v>
      </c>
      <c r="G94" s="188">
        <v>39.658575999999996</v>
      </c>
      <c r="H94" s="188">
        <v>0.98284990000000005</v>
      </c>
      <c r="I94" s="64">
        <v>0.98795301999999996</v>
      </c>
      <c r="J94" s="64">
        <v>3.1175798000000001E-2</v>
      </c>
      <c r="K94" s="189"/>
      <c r="L94" s="259"/>
      <c r="M94" s="259"/>
      <c r="N94" s="58"/>
      <c r="O94" s="30"/>
      <c r="P94" s="58"/>
      <c r="Q94" s="30"/>
      <c r="R94" s="134"/>
      <c r="S94" s="206"/>
      <c r="T94" s="290"/>
      <c r="U94" s="29" t="s">
        <v>35</v>
      </c>
      <c r="V94" s="187"/>
      <c r="W94" s="58"/>
      <c r="X94" s="188">
        <v>36.141314999999999</v>
      </c>
      <c r="Y94" s="188">
        <v>39.669770999999997</v>
      </c>
      <c r="Z94" s="188">
        <v>0.98286074000000001</v>
      </c>
      <c r="AA94" s="64">
        <v>0.98811079000000002</v>
      </c>
      <c r="AB94" s="64">
        <v>3.1222532000000001E-2</v>
      </c>
      <c r="AC94" s="189"/>
      <c r="AD94" s="259"/>
      <c r="AE94" s="259"/>
      <c r="AF94" s="58"/>
      <c r="AG94" s="30"/>
      <c r="AH94" s="58"/>
      <c r="AI94" s="30"/>
      <c r="AJ94" s="134"/>
      <c r="AK94" s="208"/>
      <c r="AL94" s="290"/>
      <c r="AM94" s="88">
        <f t="shared" si="4"/>
        <v>1.2002999999999986E-2</v>
      </c>
      <c r="AN94" s="123">
        <f t="shared" si="5"/>
        <v>1.1195000000000732E-2</v>
      </c>
      <c r="AO94" s="123">
        <f t="shared" si="6"/>
        <v>1.083999999995644E-5</v>
      </c>
      <c r="AP94" s="123">
        <f t="shared" si="7"/>
        <v>1.5777000000005703E-4</v>
      </c>
      <c r="AQ94" s="89">
        <f t="shared" si="8"/>
        <v>4.6733999999999665E-5</v>
      </c>
      <c r="AR94" s="39"/>
      <c r="AS94" s="234"/>
      <c r="AT94" s="39"/>
    </row>
    <row r="95" spans="2:52" ht="13.5" customHeight="1" x14ac:dyDescent="0.15">
      <c r="B95" s="290"/>
      <c r="C95" s="29" t="s">
        <v>36</v>
      </c>
      <c r="D95" s="187"/>
      <c r="E95" s="58"/>
      <c r="F95" s="188">
        <v>40.041106999999997</v>
      </c>
      <c r="G95" s="188">
        <v>43.534654000000003</v>
      </c>
      <c r="H95" s="188">
        <v>0.99096304000000002</v>
      </c>
      <c r="I95" s="64">
        <v>0.99397864000000002</v>
      </c>
      <c r="J95" s="64">
        <v>1.5850329999999999E-2</v>
      </c>
      <c r="K95" s="189"/>
      <c r="L95" s="259"/>
      <c r="M95" s="259"/>
      <c r="N95" s="58"/>
      <c r="O95" s="30"/>
      <c r="P95" s="58"/>
      <c r="Q95" s="30"/>
      <c r="R95" s="134"/>
      <c r="S95" s="206"/>
      <c r="T95" s="290"/>
      <c r="U95" s="29" t="s">
        <v>36</v>
      </c>
      <c r="V95" s="187"/>
      <c r="W95" s="58"/>
      <c r="X95" s="188">
        <v>39.979331000000002</v>
      </c>
      <c r="Y95" s="188">
        <v>43.490822000000001</v>
      </c>
      <c r="Z95" s="188">
        <v>0.99094784999999996</v>
      </c>
      <c r="AA95" s="64">
        <v>0.99389547</v>
      </c>
      <c r="AB95" s="64">
        <v>1.5942504999999999E-2</v>
      </c>
      <c r="AC95" s="189"/>
      <c r="AD95" s="259"/>
      <c r="AE95" s="259"/>
      <c r="AF95" s="58"/>
      <c r="AG95" s="30"/>
      <c r="AH95" s="58"/>
      <c r="AI95" s="30"/>
      <c r="AJ95" s="134"/>
      <c r="AK95" s="208"/>
      <c r="AL95" s="290"/>
      <c r="AM95" s="88">
        <f t="shared" si="4"/>
        <v>-6.1775999999994724E-2</v>
      </c>
      <c r="AN95" s="123">
        <f t="shared" si="5"/>
        <v>-4.3832000000001869E-2</v>
      </c>
      <c r="AO95" s="123">
        <f t="shared" si="6"/>
        <v>-1.5190000000053772E-5</v>
      </c>
      <c r="AP95" s="123">
        <f t="shared" si="7"/>
        <v>-8.3170000000021282E-5</v>
      </c>
      <c r="AQ95" s="89">
        <f t="shared" si="8"/>
        <v>9.2174999999999896E-5</v>
      </c>
      <c r="AR95" s="39"/>
      <c r="AS95" s="234"/>
      <c r="AT95" s="39"/>
    </row>
    <row r="96" spans="2:52" ht="13.5" customHeight="1" x14ac:dyDescent="0.15">
      <c r="B96" s="290"/>
      <c r="C96" s="29" t="s">
        <v>38</v>
      </c>
      <c r="D96" s="187"/>
      <c r="E96" s="58"/>
      <c r="F96" s="188">
        <v>44.042749999999998</v>
      </c>
      <c r="G96" s="188">
        <v>47.090156</v>
      </c>
      <c r="H96" s="188">
        <v>0.99457667000000005</v>
      </c>
      <c r="I96" s="64">
        <v>0.99693482</v>
      </c>
      <c r="J96" s="64">
        <v>6.4413454000000004E-3</v>
      </c>
      <c r="K96" s="189"/>
      <c r="L96" s="259"/>
      <c r="M96" s="259"/>
      <c r="N96" s="58"/>
      <c r="O96" s="30"/>
      <c r="P96" s="58"/>
      <c r="Q96" s="30"/>
      <c r="R96" s="134"/>
      <c r="S96" s="206"/>
      <c r="T96" s="290"/>
      <c r="U96" s="29" t="s">
        <v>38</v>
      </c>
      <c r="V96" s="187"/>
      <c r="W96" s="58"/>
      <c r="X96" s="188">
        <v>44.067715999999997</v>
      </c>
      <c r="Y96" s="188">
        <v>47.133169000000002</v>
      </c>
      <c r="Z96" s="188">
        <v>0.99457686000000001</v>
      </c>
      <c r="AA96" s="64">
        <v>0.99693374999999995</v>
      </c>
      <c r="AB96" s="64">
        <v>6.3910987000000002E-3</v>
      </c>
      <c r="AC96" s="189"/>
      <c r="AD96" s="259"/>
      <c r="AE96" s="259"/>
      <c r="AF96" s="58"/>
      <c r="AG96" s="30"/>
      <c r="AH96" s="58"/>
      <c r="AI96" s="30"/>
      <c r="AJ96" s="134"/>
      <c r="AK96" s="208"/>
      <c r="AL96" s="290"/>
      <c r="AM96" s="88">
        <f t="shared" si="4"/>
        <v>2.4965999999999156E-2</v>
      </c>
      <c r="AN96" s="123">
        <f t="shared" si="5"/>
        <v>4.3013000000001966E-2</v>
      </c>
      <c r="AO96" s="123">
        <f t="shared" si="6"/>
        <v>1.8999999995550354E-7</v>
      </c>
      <c r="AP96" s="123">
        <f t="shared" si="7"/>
        <v>-1.0700000000474219E-6</v>
      </c>
      <c r="AQ96" s="89">
        <f t="shared" si="8"/>
        <v>-5.0246700000000123E-5</v>
      </c>
      <c r="AR96" s="39"/>
      <c r="AS96" s="234"/>
      <c r="AT96" s="39"/>
    </row>
    <row r="97" spans="2:46" ht="13.5" customHeight="1" thickBot="1" x14ac:dyDescent="0.2">
      <c r="B97" s="291"/>
      <c r="C97" s="29"/>
      <c r="D97" s="187"/>
      <c r="E97" s="58"/>
      <c r="F97" s="190"/>
      <c r="G97" s="190"/>
      <c r="H97" s="190"/>
      <c r="I97" s="58"/>
      <c r="J97" s="58"/>
      <c r="K97" s="189"/>
      <c r="L97" s="259"/>
      <c r="M97" s="259"/>
      <c r="N97" s="58"/>
      <c r="O97" s="30"/>
      <c r="P97" s="58"/>
      <c r="Q97" s="30"/>
      <c r="R97" s="185"/>
      <c r="S97" s="206"/>
      <c r="T97" s="291"/>
      <c r="U97" s="29"/>
      <c r="V97" s="187"/>
      <c r="W97" s="58"/>
      <c r="X97" s="190"/>
      <c r="Y97" s="190"/>
      <c r="Z97" s="190"/>
      <c r="AA97" s="58"/>
      <c r="AB97" s="58"/>
      <c r="AC97" s="189"/>
      <c r="AD97" s="259"/>
      <c r="AE97" s="259"/>
      <c r="AF97" s="58"/>
      <c r="AG97" s="30"/>
      <c r="AH97" s="58"/>
      <c r="AI97" s="30"/>
      <c r="AJ97" s="185"/>
      <c r="AK97" s="208"/>
      <c r="AL97" s="291"/>
      <c r="AM97" s="124" t="str">
        <f t="shared" ref="AM97:AM160" si="14">IF(OR(X97="",F97=""),"",X97-F97)</f>
        <v/>
      </c>
      <c r="AN97" s="125" t="str">
        <f t="shared" ref="AN97:AN160" si="15">IF(OR(Y97="",G97=""),"",Y97-G97)</f>
        <v/>
      </c>
      <c r="AO97" s="125" t="str">
        <f t="shared" ref="AO97:AO160" si="16">IF(OR(Z97="",H97=""),"",Z97-H97)</f>
        <v/>
      </c>
      <c r="AP97" s="125" t="str">
        <f t="shared" ref="AP97:AP160" si="17">IF(OR(AA97="",I97=""),"",AA97-I97)</f>
        <v/>
      </c>
      <c r="AQ97" s="126" t="str">
        <f t="shared" ref="AQ97:AQ160" si="18">IF(OR(AB97="",J97=""),"",AB97-J97)</f>
        <v/>
      </c>
      <c r="AR97" s="39"/>
      <c r="AS97" s="234"/>
      <c r="AT97" s="39"/>
    </row>
    <row r="98" spans="2:46" ht="13.5" customHeight="1" x14ac:dyDescent="0.15">
      <c r="B98" s="289" t="s">
        <v>85</v>
      </c>
      <c r="C98" s="27" t="s">
        <v>34</v>
      </c>
      <c r="D98" s="41"/>
      <c r="E98" s="57"/>
      <c r="F98" s="98">
        <v>32.835909000000001</v>
      </c>
      <c r="G98" s="98">
        <v>36.390695000000001</v>
      </c>
      <c r="H98" s="98">
        <v>0.96907231999999999</v>
      </c>
      <c r="I98" s="62">
        <v>0.97833559000000003</v>
      </c>
      <c r="J98" s="62">
        <v>5.9006672000000003E-2</v>
      </c>
      <c r="K98" s="63"/>
      <c r="L98" s="258"/>
      <c r="M98" s="258"/>
      <c r="N98" s="57"/>
      <c r="O98" s="28"/>
      <c r="P98" s="57"/>
      <c r="Q98" s="28"/>
      <c r="R98" s="133"/>
      <c r="S98" s="206"/>
      <c r="T98" s="289" t="s">
        <v>85</v>
      </c>
      <c r="U98" s="27" t="s">
        <v>34</v>
      </c>
      <c r="V98" s="41"/>
      <c r="W98" s="57"/>
      <c r="X98" s="98">
        <v>32.900914</v>
      </c>
      <c r="Y98" s="98">
        <v>36.442841999999999</v>
      </c>
      <c r="Z98" s="98">
        <v>0.96916334999999998</v>
      </c>
      <c r="AA98" s="62">
        <v>0.97835802000000005</v>
      </c>
      <c r="AB98" s="62">
        <v>5.8508369999999997E-2</v>
      </c>
      <c r="AC98" s="63"/>
      <c r="AD98" s="258"/>
      <c r="AE98" s="258"/>
      <c r="AF98" s="57"/>
      <c r="AG98" s="28"/>
      <c r="AH98" s="57"/>
      <c r="AI98" s="28"/>
      <c r="AJ98" s="133"/>
      <c r="AK98" s="208"/>
      <c r="AL98" s="289" t="s">
        <v>85</v>
      </c>
      <c r="AM98" s="121">
        <f t="shared" si="14"/>
        <v>6.5004999999999313E-2</v>
      </c>
      <c r="AN98" s="97">
        <f t="shared" si="15"/>
        <v>5.2146999999997945E-2</v>
      </c>
      <c r="AO98" s="97">
        <f t="shared" si="16"/>
        <v>9.1029999999991951E-5</v>
      </c>
      <c r="AP98" s="97">
        <f t="shared" si="17"/>
        <v>2.2430000000017714E-5</v>
      </c>
      <c r="AQ98" s="122">
        <f t="shared" si="18"/>
        <v>-4.9830200000000602E-4</v>
      </c>
      <c r="AR98" s="39"/>
      <c r="AS98" s="234"/>
      <c r="AT98" s="39"/>
    </row>
    <row r="99" spans="2:46" ht="13.5" customHeight="1" x14ac:dyDescent="0.15">
      <c r="B99" s="290"/>
      <c r="C99" s="29" t="s">
        <v>35</v>
      </c>
      <c r="D99" s="187"/>
      <c r="E99" s="58"/>
      <c r="F99" s="188">
        <v>36.185957999999999</v>
      </c>
      <c r="G99" s="188">
        <v>39.677615000000003</v>
      </c>
      <c r="H99" s="188">
        <v>0.9821744</v>
      </c>
      <c r="I99" s="64">
        <v>0.98734957000000001</v>
      </c>
      <c r="J99" s="64">
        <v>3.4074902999999997E-2</v>
      </c>
      <c r="K99" s="189"/>
      <c r="L99" s="259"/>
      <c r="M99" s="259"/>
      <c r="N99" s="58"/>
      <c r="O99" s="30"/>
      <c r="P99" s="58"/>
      <c r="Q99" s="30"/>
      <c r="R99" s="134"/>
      <c r="S99" s="206"/>
      <c r="T99" s="290"/>
      <c r="U99" s="29" t="s">
        <v>35</v>
      </c>
      <c r="V99" s="187"/>
      <c r="W99" s="58"/>
      <c r="X99" s="188">
        <v>36.238357000000001</v>
      </c>
      <c r="Y99" s="188">
        <v>39.717579999999998</v>
      </c>
      <c r="Z99" s="188">
        <v>0.98219164999999997</v>
      </c>
      <c r="AA99" s="64">
        <v>0.98743400999999997</v>
      </c>
      <c r="AB99" s="64">
        <v>3.4194960000000003E-2</v>
      </c>
      <c r="AC99" s="189"/>
      <c r="AD99" s="259"/>
      <c r="AE99" s="259"/>
      <c r="AF99" s="58"/>
      <c r="AG99" s="30"/>
      <c r="AH99" s="58"/>
      <c r="AI99" s="30"/>
      <c r="AJ99" s="134"/>
      <c r="AK99" s="208"/>
      <c r="AL99" s="290"/>
      <c r="AM99" s="88">
        <f t="shared" si="14"/>
        <v>5.2399000000001195E-2</v>
      </c>
      <c r="AN99" s="123">
        <f t="shared" si="15"/>
        <v>3.9964999999995143E-2</v>
      </c>
      <c r="AO99" s="123">
        <f t="shared" si="16"/>
        <v>1.7249999999968679E-5</v>
      </c>
      <c r="AP99" s="123">
        <f t="shared" si="17"/>
        <v>8.4439999999963433E-5</v>
      </c>
      <c r="AQ99" s="89">
        <f t="shared" si="18"/>
        <v>1.2005700000000674E-4</v>
      </c>
      <c r="AR99" s="39"/>
      <c r="AS99" s="234"/>
      <c r="AT99" s="39"/>
    </row>
    <row r="100" spans="2:46" ht="13.5" customHeight="1" x14ac:dyDescent="0.15">
      <c r="B100" s="290"/>
      <c r="C100" s="29" t="s">
        <v>36</v>
      </c>
      <c r="D100" s="187"/>
      <c r="E100" s="58"/>
      <c r="F100" s="188">
        <v>40.218971000000003</v>
      </c>
      <c r="G100" s="188">
        <v>43.576191999999999</v>
      </c>
      <c r="H100" s="188">
        <v>0.99079574000000004</v>
      </c>
      <c r="I100" s="64">
        <v>0.99386470999999998</v>
      </c>
      <c r="J100" s="64">
        <v>1.7030943E-2</v>
      </c>
      <c r="K100" s="189"/>
      <c r="L100" s="259"/>
      <c r="M100" s="259"/>
      <c r="N100" s="58"/>
      <c r="O100" s="30"/>
      <c r="P100" s="58"/>
      <c r="Q100" s="30"/>
      <c r="R100" s="134"/>
      <c r="S100" s="206"/>
      <c r="T100" s="290"/>
      <c r="U100" s="29" t="s">
        <v>36</v>
      </c>
      <c r="V100" s="187"/>
      <c r="W100" s="58"/>
      <c r="X100" s="188">
        <v>40.214297000000002</v>
      </c>
      <c r="Y100" s="188">
        <v>43.561950000000003</v>
      </c>
      <c r="Z100" s="188">
        <v>0.99077345999999999</v>
      </c>
      <c r="AA100" s="64">
        <v>0.99380809000000003</v>
      </c>
      <c r="AB100" s="64">
        <v>1.7061736000000001E-2</v>
      </c>
      <c r="AC100" s="189"/>
      <c r="AD100" s="259"/>
      <c r="AE100" s="259"/>
      <c r="AF100" s="58"/>
      <c r="AG100" s="30"/>
      <c r="AH100" s="58"/>
      <c r="AI100" s="30"/>
      <c r="AJ100" s="134"/>
      <c r="AK100" s="208"/>
      <c r="AL100" s="290"/>
      <c r="AM100" s="88">
        <f t="shared" si="14"/>
        <v>-4.6740000000013993E-3</v>
      </c>
      <c r="AN100" s="123">
        <f t="shared" si="15"/>
        <v>-1.4241999999995869E-2</v>
      </c>
      <c r="AO100" s="123">
        <f t="shared" si="16"/>
        <v>-2.2280000000041156E-5</v>
      </c>
      <c r="AP100" s="123">
        <f t="shared" si="17"/>
        <v>-5.6619999999951709E-5</v>
      </c>
      <c r="AQ100" s="89">
        <f t="shared" si="18"/>
        <v>3.0793000000001181E-5</v>
      </c>
      <c r="AR100" s="39"/>
      <c r="AS100" s="234"/>
      <c r="AT100" s="39"/>
    </row>
    <row r="101" spans="2:46" ht="13.5" customHeight="1" x14ac:dyDescent="0.15">
      <c r="B101" s="290"/>
      <c r="C101" s="29" t="s">
        <v>38</v>
      </c>
      <c r="D101" s="187"/>
      <c r="E101" s="58"/>
      <c r="F101" s="188">
        <v>44.010902000000002</v>
      </c>
      <c r="G101" s="188">
        <v>46.995705999999998</v>
      </c>
      <c r="H101" s="188">
        <v>0.99448046000000001</v>
      </c>
      <c r="I101" s="64">
        <v>0.99688242999999999</v>
      </c>
      <c r="J101" s="64">
        <v>6.8373634000000001E-3</v>
      </c>
      <c r="K101" s="189"/>
      <c r="L101" s="259"/>
      <c r="M101" s="259"/>
      <c r="N101" s="58"/>
      <c r="O101" s="30"/>
      <c r="P101" s="58"/>
      <c r="Q101" s="30"/>
      <c r="R101" s="134"/>
      <c r="S101" s="206"/>
      <c r="T101" s="290"/>
      <c r="U101" s="29" t="s">
        <v>38</v>
      </c>
      <c r="V101" s="187"/>
      <c r="W101" s="58"/>
      <c r="X101" s="188">
        <v>44.055056</v>
      </c>
      <c r="Y101" s="188">
        <v>47.052562000000002</v>
      </c>
      <c r="Z101" s="188">
        <v>0.99446511999999998</v>
      </c>
      <c r="AA101" s="64">
        <v>0.99690725999999996</v>
      </c>
      <c r="AB101" s="64">
        <v>6.8641383999999998E-3</v>
      </c>
      <c r="AC101" s="189"/>
      <c r="AD101" s="259"/>
      <c r="AE101" s="259"/>
      <c r="AF101" s="58"/>
      <c r="AG101" s="30"/>
      <c r="AH101" s="58"/>
      <c r="AI101" s="30"/>
      <c r="AJ101" s="134"/>
      <c r="AK101" s="208"/>
      <c r="AL101" s="290"/>
      <c r="AM101" s="88">
        <f t="shared" si="14"/>
        <v>4.4153999999998916E-2</v>
      </c>
      <c r="AN101" s="123">
        <f t="shared" si="15"/>
        <v>5.6856000000003348E-2</v>
      </c>
      <c r="AO101" s="123">
        <f t="shared" si="16"/>
        <v>-1.5340000000030329E-5</v>
      </c>
      <c r="AP101" s="123">
        <f t="shared" si="17"/>
        <v>2.4829999999975705E-5</v>
      </c>
      <c r="AQ101" s="89">
        <f t="shared" si="18"/>
        <v>2.6774999999999716E-5</v>
      </c>
      <c r="AR101" s="39"/>
      <c r="AS101" s="234"/>
      <c r="AT101" s="39"/>
    </row>
    <row r="102" spans="2:46" ht="13.5" customHeight="1" thickBot="1" x14ac:dyDescent="0.2">
      <c r="B102" s="291"/>
      <c r="C102" s="29"/>
      <c r="D102" s="187"/>
      <c r="E102" s="58"/>
      <c r="F102" s="190"/>
      <c r="G102" s="190"/>
      <c r="H102" s="190"/>
      <c r="I102" s="58"/>
      <c r="J102" s="58"/>
      <c r="K102" s="189"/>
      <c r="L102" s="259"/>
      <c r="M102" s="259"/>
      <c r="N102" s="58"/>
      <c r="O102" s="30"/>
      <c r="P102" s="58"/>
      <c r="Q102" s="30"/>
      <c r="R102" s="185"/>
      <c r="S102" s="206"/>
      <c r="T102" s="291"/>
      <c r="U102" s="29"/>
      <c r="V102" s="187"/>
      <c r="W102" s="58"/>
      <c r="X102" s="190"/>
      <c r="Y102" s="190"/>
      <c r="Z102" s="190"/>
      <c r="AA102" s="58"/>
      <c r="AB102" s="58"/>
      <c r="AC102" s="189"/>
      <c r="AD102" s="259"/>
      <c r="AE102" s="259"/>
      <c r="AF102" s="58"/>
      <c r="AG102" s="30"/>
      <c r="AH102" s="58"/>
      <c r="AI102" s="30"/>
      <c r="AJ102" s="185"/>
      <c r="AK102" s="208"/>
      <c r="AL102" s="291"/>
      <c r="AM102" s="124" t="str">
        <f t="shared" si="14"/>
        <v/>
      </c>
      <c r="AN102" s="125" t="str">
        <f t="shared" si="15"/>
        <v/>
      </c>
      <c r="AO102" s="125" t="str">
        <f t="shared" si="16"/>
        <v/>
      </c>
      <c r="AP102" s="125" t="str">
        <f t="shared" si="17"/>
        <v/>
      </c>
      <c r="AQ102" s="126" t="str">
        <f t="shared" si="18"/>
        <v/>
      </c>
      <c r="AR102" s="39"/>
      <c r="AS102" s="234"/>
      <c r="AT102" s="39"/>
    </row>
    <row r="103" spans="2:46" ht="13.5" customHeight="1" x14ac:dyDescent="0.15">
      <c r="B103" s="289" t="s">
        <v>86</v>
      </c>
      <c r="C103" s="27" t="s">
        <v>34</v>
      </c>
      <c r="D103" s="41"/>
      <c r="E103" s="57"/>
      <c r="F103" s="98">
        <v>32.726675999999998</v>
      </c>
      <c r="G103" s="98">
        <v>36.426501999999999</v>
      </c>
      <c r="H103" s="98">
        <v>0.96998519999999999</v>
      </c>
      <c r="I103" s="62">
        <v>0.97682042000000002</v>
      </c>
      <c r="J103" s="62">
        <v>6.1347466000000003E-2</v>
      </c>
      <c r="K103" s="63"/>
      <c r="L103" s="258"/>
      <c r="M103" s="258"/>
      <c r="N103" s="57"/>
      <c r="O103" s="28"/>
      <c r="P103" s="57"/>
      <c r="Q103" s="28"/>
      <c r="R103" s="133"/>
      <c r="S103" s="206"/>
      <c r="T103" s="289" t="s">
        <v>86</v>
      </c>
      <c r="U103" s="27" t="s">
        <v>34</v>
      </c>
      <c r="V103" s="41"/>
      <c r="W103" s="57"/>
      <c r="X103" s="98">
        <v>32.699663000000001</v>
      </c>
      <c r="Y103" s="98">
        <v>36.403830999999997</v>
      </c>
      <c r="Z103" s="98">
        <v>0.96999265000000001</v>
      </c>
      <c r="AA103" s="62">
        <v>0.97669101999999997</v>
      </c>
      <c r="AB103" s="62">
        <v>6.0434040000000001E-2</v>
      </c>
      <c r="AC103" s="63"/>
      <c r="AD103" s="258"/>
      <c r="AE103" s="258"/>
      <c r="AF103" s="57"/>
      <c r="AG103" s="28"/>
      <c r="AH103" s="57"/>
      <c r="AI103" s="28"/>
      <c r="AJ103" s="133"/>
      <c r="AK103" s="208"/>
      <c r="AL103" s="289" t="s">
        <v>86</v>
      </c>
      <c r="AM103" s="121">
        <f t="shared" si="14"/>
        <v>-2.7012999999996623E-2</v>
      </c>
      <c r="AN103" s="97">
        <f t="shared" si="15"/>
        <v>-2.267100000000255E-2</v>
      </c>
      <c r="AO103" s="97">
        <f t="shared" si="16"/>
        <v>7.4500000000199407E-6</v>
      </c>
      <c r="AP103" s="97">
        <f t="shared" si="17"/>
        <v>-1.2940000000005725E-4</v>
      </c>
      <c r="AQ103" s="122">
        <f t="shared" si="18"/>
        <v>-9.134260000000019E-4</v>
      </c>
      <c r="AR103" s="39"/>
      <c r="AS103" s="234"/>
      <c r="AT103" s="39"/>
    </row>
    <row r="104" spans="2:46" ht="13.5" customHeight="1" x14ac:dyDescent="0.15">
      <c r="B104" s="290"/>
      <c r="C104" s="29" t="s">
        <v>35</v>
      </c>
      <c r="D104" s="187"/>
      <c r="E104" s="58"/>
      <c r="F104" s="188">
        <v>35.815181000000003</v>
      </c>
      <c r="G104" s="188">
        <v>39.234425999999999</v>
      </c>
      <c r="H104" s="188">
        <v>0.98305792000000003</v>
      </c>
      <c r="I104" s="64">
        <v>0.98699261999999999</v>
      </c>
      <c r="J104" s="64">
        <v>3.6390779999999998E-2</v>
      </c>
      <c r="K104" s="189"/>
      <c r="L104" s="259"/>
      <c r="M104" s="259"/>
      <c r="N104" s="58"/>
      <c r="O104" s="30"/>
      <c r="P104" s="58"/>
      <c r="Q104" s="30"/>
      <c r="R104" s="134"/>
      <c r="S104" s="206"/>
      <c r="T104" s="290"/>
      <c r="U104" s="29" t="s">
        <v>35</v>
      </c>
      <c r="V104" s="187"/>
      <c r="W104" s="58"/>
      <c r="X104" s="188">
        <v>35.744194</v>
      </c>
      <c r="Y104" s="188">
        <v>39.155897000000003</v>
      </c>
      <c r="Z104" s="188">
        <v>0.98300182000000003</v>
      </c>
      <c r="AA104" s="64">
        <v>0.98688745</v>
      </c>
      <c r="AB104" s="64">
        <v>3.6500484E-2</v>
      </c>
      <c r="AC104" s="189"/>
      <c r="AD104" s="259"/>
      <c r="AE104" s="259"/>
      <c r="AF104" s="58"/>
      <c r="AG104" s="30"/>
      <c r="AH104" s="58"/>
      <c r="AI104" s="30"/>
      <c r="AJ104" s="134"/>
      <c r="AK104" s="208"/>
      <c r="AL104" s="290"/>
      <c r="AM104" s="88">
        <f t="shared" si="14"/>
        <v>-7.0987000000002354E-2</v>
      </c>
      <c r="AN104" s="123">
        <f t="shared" si="15"/>
        <v>-7.8528999999996074E-2</v>
      </c>
      <c r="AO104" s="123">
        <f t="shared" si="16"/>
        <v>-5.6100000000003369E-5</v>
      </c>
      <c r="AP104" s="123">
        <f t="shared" si="17"/>
        <v>-1.0516999999998777E-4</v>
      </c>
      <c r="AQ104" s="89">
        <f t="shared" si="18"/>
        <v>1.0970400000000213E-4</v>
      </c>
      <c r="AR104" s="39"/>
      <c r="AS104" s="234"/>
      <c r="AT104" s="39"/>
    </row>
    <row r="105" spans="2:46" ht="13.5" customHeight="1" x14ac:dyDescent="0.15">
      <c r="B105" s="290"/>
      <c r="C105" s="29" t="s">
        <v>36</v>
      </c>
      <c r="D105" s="187"/>
      <c r="E105" s="58"/>
      <c r="F105" s="188">
        <v>40.345661999999997</v>
      </c>
      <c r="G105" s="188">
        <v>43.665491000000003</v>
      </c>
      <c r="H105" s="188">
        <v>0.99152099000000005</v>
      </c>
      <c r="I105" s="64">
        <v>0.99456286000000005</v>
      </c>
      <c r="J105" s="64">
        <v>1.7499537999999999E-2</v>
      </c>
      <c r="K105" s="189"/>
      <c r="L105" s="259"/>
      <c r="M105" s="259"/>
      <c r="N105" s="58"/>
      <c r="O105" s="30"/>
      <c r="P105" s="58"/>
      <c r="Q105" s="30"/>
      <c r="R105" s="134"/>
      <c r="S105" s="206"/>
      <c r="T105" s="290"/>
      <c r="U105" s="29" t="s">
        <v>36</v>
      </c>
      <c r="V105" s="187"/>
      <c r="W105" s="58"/>
      <c r="X105" s="188">
        <v>40.380464000000003</v>
      </c>
      <c r="Y105" s="188">
        <v>43.720404000000002</v>
      </c>
      <c r="Z105" s="188">
        <v>0.99150470000000002</v>
      </c>
      <c r="AA105" s="64">
        <v>0.99460137000000004</v>
      </c>
      <c r="AB105" s="64">
        <v>1.7283315E-2</v>
      </c>
      <c r="AC105" s="189"/>
      <c r="AD105" s="259"/>
      <c r="AE105" s="259"/>
      <c r="AF105" s="58"/>
      <c r="AG105" s="30"/>
      <c r="AH105" s="58"/>
      <c r="AI105" s="30"/>
      <c r="AJ105" s="134"/>
      <c r="AK105" s="208"/>
      <c r="AL105" s="290"/>
      <c r="AM105" s="88">
        <f t="shared" si="14"/>
        <v>3.4802000000006217E-2</v>
      </c>
      <c r="AN105" s="123">
        <f t="shared" si="15"/>
        <v>5.4912999999999101E-2</v>
      </c>
      <c r="AO105" s="123">
        <f t="shared" si="16"/>
        <v>-1.6290000000029892E-5</v>
      </c>
      <c r="AP105" s="123">
        <f t="shared" si="17"/>
        <v>3.8509999999991607E-5</v>
      </c>
      <c r="AQ105" s="89">
        <f t="shared" si="18"/>
        <v>-2.1622299999999803E-4</v>
      </c>
      <c r="AR105" s="39"/>
      <c r="AS105" s="234"/>
      <c r="AT105" s="39"/>
    </row>
    <row r="106" spans="2:46" ht="13.5" customHeight="1" x14ac:dyDescent="0.15">
      <c r="B106" s="290"/>
      <c r="C106" s="29" t="s">
        <v>38</v>
      </c>
      <c r="D106" s="187"/>
      <c r="E106" s="58"/>
      <c r="F106" s="188">
        <v>44.665632000000002</v>
      </c>
      <c r="G106" s="188">
        <v>47.528238999999999</v>
      </c>
      <c r="H106" s="188">
        <v>0.99466743999999996</v>
      </c>
      <c r="I106" s="64">
        <v>0.99735072000000002</v>
      </c>
      <c r="J106" s="64">
        <v>7.3793069999999999E-3</v>
      </c>
      <c r="K106" s="189"/>
      <c r="L106" s="259"/>
      <c r="M106" s="259"/>
      <c r="N106" s="58"/>
      <c r="O106" s="30"/>
      <c r="P106" s="58"/>
      <c r="Q106" s="30"/>
      <c r="R106" s="134"/>
      <c r="S106" s="206"/>
      <c r="T106" s="290"/>
      <c r="U106" s="29" t="s">
        <v>38</v>
      </c>
      <c r="V106" s="187"/>
      <c r="W106" s="58"/>
      <c r="X106" s="188">
        <v>44.706012999999999</v>
      </c>
      <c r="Y106" s="188">
        <v>47.576386999999997</v>
      </c>
      <c r="Z106" s="188">
        <v>0.99466613999999998</v>
      </c>
      <c r="AA106" s="64">
        <v>0.99734455</v>
      </c>
      <c r="AB106" s="64">
        <v>7.3761186000000003E-3</v>
      </c>
      <c r="AC106" s="189"/>
      <c r="AD106" s="259"/>
      <c r="AE106" s="259"/>
      <c r="AF106" s="58"/>
      <c r="AG106" s="30"/>
      <c r="AH106" s="58"/>
      <c r="AI106" s="30"/>
      <c r="AJ106" s="134"/>
      <c r="AK106" s="208"/>
      <c r="AL106" s="290"/>
      <c r="AM106" s="88">
        <f t="shared" si="14"/>
        <v>4.0380999999996448E-2</v>
      </c>
      <c r="AN106" s="123">
        <f t="shared" si="15"/>
        <v>4.8147999999997637E-2</v>
      </c>
      <c r="AO106" s="123">
        <f t="shared" si="16"/>
        <v>-1.2999999999818712E-6</v>
      </c>
      <c r="AP106" s="123">
        <f t="shared" si="17"/>
        <v>-6.1700000000275423E-6</v>
      </c>
      <c r="AQ106" s="89">
        <f t="shared" si="18"/>
        <v>-3.1883999999995916E-6</v>
      </c>
      <c r="AR106" s="39"/>
      <c r="AS106" s="234"/>
      <c r="AT106" s="39"/>
    </row>
    <row r="107" spans="2:46" ht="13.5" customHeight="1" thickBot="1" x14ac:dyDescent="0.2">
      <c r="B107" s="291"/>
      <c r="C107" s="29"/>
      <c r="D107" s="187"/>
      <c r="E107" s="58"/>
      <c r="F107" s="190"/>
      <c r="G107" s="190"/>
      <c r="H107" s="190"/>
      <c r="I107" s="58"/>
      <c r="J107" s="58"/>
      <c r="K107" s="189"/>
      <c r="L107" s="259"/>
      <c r="M107" s="259"/>
      <c r="N107" s="58"/>
      <c r="O107" s="30"/>
      <c r="P107" s="58"/>
      <c r="Q107" s="30"/>
      <c r="R107" s="185"/>
      <c r="S107" s="206"/>
      <c r="T107" s="291"/>
      <c r="U107" s="29"/>
      <c r="V107" s="187"/>
      <c r="W107" s="58"/>
      <c r="X107" s="190"/>
      <c r="Y107" s="190"/>
      <c r="Z107" s="190"/>
      <c r="AA107" s="58"/>
      <c r="AB107" s="58"/>
      <c r="AC107" s="189"/>
      <c r="AD107" s="259"/>
      <c r="AE107" s="259"/>
      <c r="AF107" s="58"/>
      <c r="AG107" s="30"/>
      <c r="AH107" s="58"/>
      <c r="AI107" s="30"/>
      <c r="AJ107" s="185"/>
      <c r="AK107" s="208"/>
      <c r="AL107" s="291"/>
      <c r="AM107" s="124" t="str">
        <f t="shared" si="14"/>
        <v/>
      </c>
      <c r="AN107" s="125" t="str">
        <f t="shared" si="15"/>
        <v/>
      </c>
      <c r="AO107" s="125" t="str">
        <f t="shared" si="16"/>
        <v/>
      </c>
      <c r="AP107" s="125" t="str">
        <f t="shared" si="17"/>
        <v/>
      </c>
      <c r="AQ107" s="126" t="str">
        <f t="shared" si="18"/>
        <v/>
      </c>
      <c r="AR107" s="39"/>
      <c r="AS107" s="234"/>
      <c r="AT107" s="39"/>
    </row>
    <row r="108" spans="2:46" ht="13.5" customHeight="1" x14ac:dyDescent="0.15">
      <c r="B108" s="289" t="s">
        <v>87</v>
      </c>
      <c r="C108" s="27" t="s">
        <v>34</v>
      </c>
      <c r="D108" s="41"/>
      <c r="E108" s="57"/>
      <c r="F108" s="98">
        <v>33.102607999999996</v>
      </c>
      <c r="G108" s="98">
        <v>37.021647999999999</v>
      </c>
      <c r="H108" s="98">
        <v>0.97172645999999996</v>
      </c>
      <c r="I108" s="62">
        <v>0.97892305000000002</v>
      </c>
      <c r="J108" s="62">
        <v>5.5043000000000002E-2</v>
      </c>
      <c r="K108" s="63"/>
      <c r="L108" s="258"/>
      <c r="M108" s="258"/>
      <c r="N108" s="57"/>
      <c r="O108" s="28"/>
      <c r="P108" s="57"/>
      <c r="Q108" s="28"/>
      <c r="R108" s="133"/>
      <c r="S108" s="206"/>
      <c r="T108" s="289" t="s">
        <v>87</v>
      </c>
      <c r="U108" s="27" t="s">
        <v>34</v>
      </c>
      <c r="V108" s="41"/>
      <c r="W108" s="57"/>
      <c r="X108" s="98">
        <v>33.109507000000001</v>
      </c>
      <c r="Y108" s="98">
        <v>37.037470999999996</v>
      </c>
      <c r="Z108" s="98">
        <v>0.97185184000000002</v>
      </c>
      <c r="AA108" s="62">
        <v>0.97868480999999996</v>
      </c>
      <c r="AB108" s="62">
        <v>5.4085675999999999E-2</v>
      </c>
      <c r="AC108" s="63"/>
      <c r="AD108" s="258"/>
      <c r="AE108" s="258"/>
      <c r="AF108" s="57"/>
      <c r="AG108" s="28"/>
      <c r="AH108" s="57"/>
      <c r="AI108" s="28"/>
      <c r="AJ108" s="133"/>
      <c r="AK108" s="208"/>
      <c r="AL108" s="289" t="s">
        <v>87</v>
      </c>
      <c r="AM108" s="121">
        <f t="shared" si="14"/>
        <v>6.8990000000042073E-3</v>
      </c>
      <c r="AN108" s="97">
        <f t="shared" si="15"/>
        <v>1.5822999999997478E-2</v>
      </c>
      <c r="AO108" s="97">
        <f t="shared" si="16"/>
        <v>1.2538000000006377E-4</v>
      </c>
      <c r="AP108" s="97">
        <f t="shared" si="17"/>
        <v>-2.3824000000005618E-4</v>
      </c>
      <c r="AQ108" s="122">
        <f t="shared" si="18"/>
        <v>-9.5732400000000245E-4</v>
      </c>
      <c r="AR108" s="39"/>
      <c r="AS108" s="234"/>
      <c r="AT108" s="39"/>
    </row>
    <row r="109" spans="2:46" ht="13.5" customHeight="1" x14ac:dyDescent="0.15">
      <c r="B109" s="290"/>
      <c r="C109" s="29" t="s">
        <v>35</v>
      </c>
      <c r="D109" s="187"/>
      <c r="E109" s="58"/>
      <c r="F109" s="188">
        <v>36.048327</v>
      </c>
      <c r="G109" s="188">
        <v>39.401569000000002</v>
      </c>
      <c r="H109" s="188">
        <v>0.98332198000000004</v>
      </c>
      <c r="I109" s="64">
        <v>0.98763469000000004</v>
      </c>
      <c r="J109" s="64">
        <v>3.4401590000000003E-2</v>
      </c>
      <c r="K109" s="189"/>
      <c r="L109" s="259"/>
      <c r="M109" s="259"/>
      <c r="N109" s="58"/>
      <c r="O109" s="30"/>
      <c r="P109" s="58"/>
      <c r="Q109" s="30"/>
      <c r="R109" s="134"/>
      <c r="S109" s="206"/>
      <c r="T109" s="290"/>
      <c r="U109" s="29" t="s">
        <v>35</v>
      </c>
      <c r="V109" s="187"/>
      <c r="W109" s="58"/>
      <c r="X109" s="188">
        <v>36.010809999999999</v>
      </c>
      <c r="Y109" s="188">
        <v>39.349477</v>
      </c>
      <c r="Z109" s="188">
        <v>0.98333172999999996</v>
      </c>
      <c r="AA109" s="64">
        <v>0.98733475999999998</v>
      </c>
      <c r="AB109" s="64">
        <v>3.4312934000000003E-2</v>
      </c>
      <c r="AC109" s="189"/>
      <c r="AD109" s="259"/>
      <c r="AE109" s="259"/>
      <c r="AF109" s="58"/>
      <c r="AG109" s="30"/>
      <c r="AH109" s="58"/>
      <c r="AI109" s="30"/>
      <c r="AJ109" s="134"/>
      <c r="AK109" s="208"/>
      <c r="AL109" s="290"/>
      <c r="AM109" s="88">
        <f t="shared" si="14"/>
        <v>-3.7517000000001133E-2</v>
      </c>
      <c r="AN109" s="123">
        <f t="shared" si="15"/>
        <v>-5.2092000000001804E-2</v>
      </c>
      <c r="AO109" s="123">
        <f t="shared" si="16"/>
        <v>9.7499999999195452E-6</v>
      </c>
      <c r="AP109" s="123">
        <f t="shared" si="17"/>
        <v>-2.9993000000005932E-4</v>
      </c>
      <c r="AQ109" s="89">
        <f t="shared" si="18"/>
        <v>-8.8655999999999457E-5</v>
      </c>
      <c r="AR109" s="39"/>
      <c r="AS109" s="234"/>
      <c r="AT109" s="39"/>
    </row>
    <row r="110" spans="2:46" ht="13.5" customHeight="1" x14ac:dyDescent="0.15">
      <c r="B110" s="290"/>
      <c r="C110" s="29" t="s">
        <v>36</v>
      </c>
      <c r="D110" s="187"/>
      <c r="E110" s="58"/>
      <c r="F110" s="188">
        <v>40.528205</v>
      </c>
      <c r="G110" s="188">
        <v>43.869723</v>
      </c>
      <c r="H110" s="188">
        <v>0.99151880000000003</v>
      </c>
      <c r="I110" s="64">
        <v>0.99465828999999994</v>
      </c>
      <c r="J110" s="64">
        <v>1.6140075E-2</v>
      </c>
      <c r="K110" s="189"/>
      <c r="L110" s="259"/>
      <c r="M110" s="259"/>
      <c r="N110" s="58"/>
      <c r="O110" s="30"/>
      <c r="P110" s="58"/>
      <c r="Q110" s="30"/>
      <c r="R110" s="134"/>
      <c r="S110" s="206"/>
      <c r="T110" s="290"/>
      <c r="U110" s="29" t="s">
        <v>36</v>
      </c>
      <c r="V110" s="187"/>
      <c r="W110" s="58"/>
      <c r="X110" s="188">
        <v>40.517927</v>
      </c>
      <c r="Y110" s="188">
        <v>43.866357999999998</v>
      </c>
      <c r="Z110" s="188">
        <v>0.99150569</v>
      </c>
      <c r="AA110" s="64">
        <v>0.99466602999999998</v>
      </c>
      <c r="AB110" s="64">
        <v>1.6154284000000001E-2</v>
      </c>
      <c r="AC110" s="189"/>
      <c r="AD110" s="259"/>
      <c r="AE110" s="259"/>
      <c r="AF110" s="58"/>
      <c r="AG110" s="30"/>
      <c r="AH110" s="58"/>
      <c r="AI110" s="30"/>
      <c r="AJ110" s="134"/>
      <c r="AK110" s="208"/>
      <c r="AL110" s="290"/>
      <c r="AM110" s="88">
        <f t="shared" si="14"/>
        <v>-1.0277999999999565E-2</v>
      </c>
      <c r="AN110" s="123">
        <f t="shared" si="15"/>
        <v>-3.3650000000022828E-3</v>
      </c>
      <c r="AO110" s="123">
        <f t="shared" si="16"/>
        <v>-1.3110000000038369E-5</v>
      </c>
      <c r="AP110" s="123">
        <f t="shared" si="17"/>
        <v>7.7400000000338309E-6</v>
      </c>
      <c r="AQ110" s="89">
        <f t="shared" si="18"/>
        <v>1.4209000000001137E-5</v>
      </c>
      <c r="AR110" s="39"/>
      <c r="AS110" s="234"/>
      <c r="AT110" s="39"/>
    </row>
    <row r="111" spans="2:46" ht="13.5" customHeight="1" x14ac:dyDescent="0.15">
      <c r="B111" s="290"/>
      <c r="C111" s="29" t="s">
        <v>38</v>
      </c>
      <c r="D111" s="187"/>
      <c r="E111" s="58"/>
      <c r="F111" s="188">
        <v>44.571095</v>
      </c>
      <c r="G111" s="188">
        <v>47.545046999999997</v>
      </c>
      <c r="H111" s="188">
        <v>0.99471049</v>
      </c>
      <c r="I111" s="64">
        <v>0.99738388</v>
      </c>
      <c r="J111" s="64">
        <v>7.0869336000000003E-3</v>
      </c>
      <c r="K111" s="189"/>
      <c r="L111" s="259"/>
      <c r="M111" s="259"/>
      <c r="N111" s="58"/>
      <c r="O111" s="30"/>
      <c r="P111" s="58"/>
      <c r="Q111" s="30"/>
      <c r="R111" s="134"/>
      <c r="S111" s="206"/>
      <c r="T111" s="290"/>
      <c r="U111" s="29" t="s">
        <v>38</v>
      </c>
      <c r="V111" s="187"/>
      <c r="W111" s="58"/>
      <c r="X111" s="188">
        <v>44.589261999999998</v>
      </c>
      <c r="Y111" s="188">
        <v>47.572215999999997</v>
      </c>
      <c r="Z111" s="188">
        <v>0.99470521999999995</v>
      </c>
      <c r="AA111" s="64">
        <v>0.99739060999999996</v>
      </c>
      <c r="AB111" s="64">
        <v>7.1155139999999999E-3</v>
      </c>
      <c r="AC111" s="189"/>
      <c r="AD111" s="259"/>
      <c r="AE111" s="259"/>
      <c r="AF111" s="58"/>
      <c r="AG111" s="30"/>
      <c r="AH111" s="58"/>
      <c r="AI111" s="30"/>
      <c r="AJ111" s="134"/>
      <c r="AK111" s="208"/>
      <c r="AL111" s="290"/>
      <c r="AM111" s="88">
        <f t="shared" si="14"/>
        <v>1.8166999999998268E-2</v>
      </c>
      <c r="AN111" s="123">
        <f t="shared" si="15"/>
        <v>2.7169000000000665E-2</v>
      </c>
      <c r="AO111" s="123">
        <f t="shared" si="16"/>
        <v>-5.2700000000571734E-6</v>
      </c>
      <c r="AP111" s="123">
        <f t="shared" si="17"/>
        <v>6.7299999999548277E-6</v>
      </c>
      <c r="AQ111" s="89">
        <f t="shared" si="18"/>
        <v>2.8580399999999541E-5</v>
      </c>
      <c r="AR111" s="39"/>
      <c r="AS111" s="234"/>
      <c r="AT111" s="39"/>
    </row>
    <row r="112" spans="2:46" ht="13.5" customHeight="1" thickBot="1" x14ac:dyDescent="0.2">
      <c r="B112" s="291"/>
      <c r="C112" s="29"/>
      <c r="D112" s="187"/>
      <c r="E112" s="58"/>
      <c r="F112" s="190"/>
      <c r="G112" s="190"/>
      <c r="H112" s="190"/>
      <c r="I112" s="58"/>
      <c r="J112" s="58"/>
      <c r="K112" s="189"/>
      <c r="L112" s="259"/>
      <c r="M112" s="259"/>
      <c r="N112" s="58"/>
      <c r="O112" s="30"/>
      <c r="P112" s="58"/>
      <c r="Q112" s="30"/>
      <c r="R112" s="185"/>
      <c r="S112" s="206"/>
      <c r="T112" s="291"/>
      <c r="U112" s="29"/>
      <c r="V112" s="187"/>
      <c r="W112" s="58"/>
      <c r="X112" s="190"/>
      <c r="Y112" s="190"/>
      <c r="Z112" s="190"/>
      <c r="AA112" s="58"/>
      <c r="AB112" s="58"/>
      <c r="AC112" s="189"/>
      <c r="AD112" s="259"/>
      <c r="AE112" s="259"/>
      <c r="AF112" s="58"/>
      <c r="AG112" s="30"/>
      <c r="AH112" s="58"/>
      <c r="AI112" s="30"/>
      <c r="AJ112" s="185"/>
      <c r="AK112" s="208"/>
      <c r="AL112" s="291"/>
      <c r="AM112" s="124" t="str">
        <f t="shared" si="14"/>
        <v/>
      </c>
      <c r="AN112" s="125" t="str">
        <f t="shared" si="15"/>
        <v/>
      </c>
      <c r="AO112" s="125" t="str">
        <f t="shared" si="16"/>
        <v/>
      </c>
      <c r="AP112" s="125" t="str">
        <f t="shared" si="17"/>
        <v/>
      </c>
      <c r="AQ112" s="126" t="str">
        <f t="shared" si="18"/>
        <v/>
      </c>
      <c r="AR112" s="39"/>
      <c r="AS112" s="234"/>
      <c r="AT112" s="39"/>
    </row>
    <row r="113" spans="2:46" ht="13.5" customHeight="1" x14ac:dyDescent="0.15">
      <c r="B113" s="289" t="s">
        <v>88</v>
      </c>
      <c r="C113" s="27" t="s">
        <v>34</v>
      </c>
      <c r="D113" s="41"/>
      <c r="E113" s="57"/>
      <c r="F113" s="98">
        <v>33.06559</v>
      </c>
      <c r="G113" s="98">
        <v>36.997309999999999</v>
      </c>
      <c r="H113" s="98">
        <v>0.97273449000000001</v>
      </c>
      <c r="I113" s="62">
        <v>0.97987100999999999</v>
      </c>
      <c r="J113" s="62">
        <v>5.5508394000000003E-2</v>
      </c>
      <c r="K113" s="63"/>
      <c r="L113" s="258"/>
      <c r="M113" s="258"/>
      <c r="N113" s="57"/>
      <c r="O113" s="28"/>
      <c r="P113" s="57"/>
      <c r="Q113" s="28"/>
      <c r="R113" s="133"/>
      <c r="S113" s="206"/>
      <c r="T113" s="289" t="s">
        <v>88</v>
      </c>
      <c r="U113" s="27" t="s">
        <v>34</v>
      </c>
      <c r="V113" s="41"/>
      <c r="W113" s="57"/>
      <c r="X113" s="98">
        <v>33.052301</v>
      </c>
      <c r="Y113" s="98">
        <v>37.001233999999997</v>
      </c>
      <c r="Z113" s="98">
        <v>0.97277957000000004</v>
      </c>
      <c r="AA113" s="62">
        <v>0.97974340000000004</v>
      </c>
      <c r="AB113" s="62">
        <v>5.4919805000000002E-2</v>
      </c>
      <c r="AC113" s="63"/>
      <c r="AD113" s="258"/>
      <c r="AE113" s="258"/>
      <c r="AF113" s="57"/>
      <c r="AG113" s="28"/>
      <c r="AH113" s="57"/>
      <c r="AI113" s="28"/>
      <c r="AJ113" s="133"/>
      <c r="AK113" s="208"/>
      <c r="AL113" s="289" t="s">
        <v>88</v>
      </c>
      <c r="AM113" s="121">
        <f t="shared" si="14"/>
        <v>-1.3289000000000328E-2</v>
      </c>
      <c r="AN113" s="97">
        <f t="shared" si="15"/>
        <v>3.9239999999978181E-3</v>
      </c>
      <c r="AO113" s="97">
        <f t="shared" si="16"/>
        <v>4.5080000000030651E-5</v>
      </c>
      <c r="AP113" s="97">
        <f t="shared" si="17"/>
        <v>-1.2760999999994471E-4</v>
      </c>
      <c r="AQ113" s="122">
        <f t="shared" si="18"/>
        <v>-5.8858900000000047E-4</v>
      </c>
      <c r="AR113" s="39"/>
      <c r="AS113" s="234"/>
      <c r="AT113" s="39"/>
    </row>
    <row r="114" spans="2:46" ht="13.5" customHeight="1" x14ac:dyDescent="0.15">
      <c r="B114" s="290"/>
      <c r="C114" s="29" t="s">
        <v>35</v>
      </c>
      <c r="D114" s="187"/>
      <c r="E114" s="58"/>
      <c r="F114" s="188">
        <v>35.832019000000003</v>
      </c>
      <c r="G114" s="188">
        <v>39.390946999999997</v>
      </c>
      <c r="H114" s="188">
        <v>0.98371138999999996</v>
      </c>
      <c r="I114" s="64">
        <v>0.98812867000000004</v>
      </c>
      <c r="J114" s="64">
        <v>3.4317974000000001E-2</v>
      </c>
      <c r="K114" s="189"/>
      <c r="L114" s="259"/>
      <c r="M114" s="259"/>
      <c r="N114" s="58"/>
      <c r="O114" s="30"/>
      <c r="P114" s="58"/>
      <c r="Q114" s="30"/>
      <c r="R114" s="134"/>
      <c r="S114" s="206"/>
      <c r="T114" s="290"/>
      <c r="U114" s="29" t="s">
        <v>35</v>
      </c>
      <c r="V114" s="187"/>
      <c r="W114" s="58"/>
      <c r="X114" s="188">
        <v>35.831781999999997</v>
      </c>
      <c r="Y114" s="188">
        <v>39.381214999999997</v>
      </c>
      <c r="Z114" s="188">
        <v>0.98371268000000001</v>
      </c>
      <c r="AA114" s="64">
        <v>0.98818452000000001</v>
      </c>
      <c r="AB114" s="64">
        <v>3.4432539999999998E-2</v>
      </c>
      <c r="AC114" s="189"/>
      <c r="AD114" s="259"/>
      <c r="AE114" s="259"/>
      <c r="AF114" s="58"/>
      <c r="AG114" s="30"/>
      <c r="AH114" s="58"/>
      <c r="AI114" s="30"/>
      <c r="AJ114" s="134"/>
      <c r="AK114" s="208"/>
      <c r="AL114" s="290"/>
      <c r="AM114" s="88">
        <f t="shared" si="14"/>
        <v>-2.3700000000559385E-4</v>
      </c>
      <c r="AN114" s="123">
        <f t="shared" si="15"/>
        <v>-9.7319999999996298E-3</v>
      </c>
      <c r="AO114" s="123">
        <f t="shared" si="16"/>
        <v>1.2900000000426459E-6</v>
      </c>
      <c r="AP114" s="123">
        <f t="shared" si="17"/>
        <v>5.5849999999968425E-5</v>
      </c>
      <c r="AQ114" s="89">
        <f t="shared" si="18"/>
        <v>1.145659999999965E-4</v>
      </c>
      <c r="AR114" s="39"/>
      <c r="AS114" s="234"/>
      <c r="AT114" s="39"/>
    </row>
    <row r="115" spans="2:46" ht="13.5" customHeight="1" x14ac:dyDescent="0.15">
      <c r="B115" s="290"/>
      <c r="C115" s="29" t="s">
        <v>36</v>
      </c>
      <c r="D115" s="187"/>
      <c r="E115" s="58"/>
      <c r="F115" s="188">
        <v>40.231116999999998</v>
      </c>
      <c r="G115" s="188">
        <v>43.591245999999998</v>
      </c>
      <c r="H115" s="188">
        <v>0.99158027000000004</v>
      </c>
      <c r="I115" s="64">
        <v>0.99448851000000005</v>
      </c>
      <c r="J115" s="64">
        <v>1.6109350000000001E-2</v>
      </c>
      <c r="K115" s="189"/>
      <c r="L115" s="259"/>
      <c r="M115" s="259"/>
      <c r="N115" s="58"/>
      <c r="O115" s="30"/>
      <c r="P115" s="58"/>
      <c r="Q115" s="30"/>
      <c r="R115" s="134"/>
      <c r="S115" s="206"/>
      <c r="T115" s="290"/>
      <c r="U115" s="29" t="s">
        <v>36</v>
      </c>
      <c r="V115" s="187"/>
      <c r="W115" s="58"/>
      <c r="X115" s="188">
        <v>40.222237</v>
      </c>
      <c r="Y115" s="188">
        <v>43.589467999999997</v>
      </c>
      <c r="Z115" s="188">
        <v>0.99158177999999997</v>
      </c>
      <c r="AA115" s="64">
        <v>0.99451179000000001</v>
      </c>
      <c r="AB115" s="64">
        <v>1.6154405E-2</v>
      </c>
      <c r="AC115" s="189"/>
      <c r="AD115" s="259"/>
      <c r="AE115" s="259"/>
      <c r="AF115" s="58"/>
      <c r="AG115" s="30"/>
      <c r="AH115" s="58"/>
      <c r="AI115" s="30"/>
      <c r="AJ115" s="134"/>
      <c r="AK115" s="208"/>
      <c r="AL115" s="290"/>
      <c r="AM115" s="88">
        <f t="shared" si="14"/>
        <v>-8.8799999999977786E-3</v>
      </c>
      <c r="AN115" s="123">
        <f t="shared" si="15"/>
        <v>-1.7780000000016116E-3</v>
      </c>
      <c r="AO115" s="123">
        <f t="shared" si="16"/>
        <v>1.5099999999268476E-6</v>
      </c>
      <c r="AP115" s="123">
        <f t="shared" si="17"/>
        <v>2.3279999999958889E-5</v>
      </c>
      <c r="AQ115" s="89">
        <f t="shared" si="18"/>
        <v>4.5054999999998707E-5</v>
      </c>
      <c r="AR115" s="39"/>
      <c r="AS115" s="234"/>
      <c r="AT115" s="39"/>
    </row>
    <row r="116" spans="2:46" ht="13.5" customHeight="1" x14ac:dyDescent="0.15">
      <c r="B116" s="290"/>
      <c r="C116" s="29" t="s">
        <v>38</v>
      </c>
      <c r="D116" s="187"/>
      <c r="E116" s="58"/>
      <c r="F116" s="188">
        <v>44.444310000000002</v>
      </c>
      <c r="G116" s="188">
        <v>47.347109000000003</v>
      </c>
      <c r="H116" s="188">
        <v>0.99469558000000002</v>
      </c>
      <c r="I116" s="64">
        <v>0.99727999000000001</v>
      </c>
      <c r="J116" s="64">
        <v>7.1085332999999999E-3</v>
      </c>
      <c r="K116" s="189"/>
      <c r="L116" s="259"/>
      <c r="M116" s="259"/>
      <c r="N116" s="58"/>
      <c r="O116" s="30"/>
      <c r="P116" s="58"/>
      <c r="Q116" s="30"/>
      <c r="R116" s="134"/>
      <c r="S116" s="206"/>
      <c r="T116" s="290"/>
      <c r="U116" s="29" t="s">
        <v>38</v>
      </c>
      <c r="V116" s="187"/>
      <c r="W116" s="58"/>
      <c r="X116" s="188">
        <v>44.477440999999999</v>
      </c>
      <c r="Y116" s="188">
        <v>47.400047999999998</v>
      </c>
      <c r="Z116" s="188">
        <v>0.99469858</v>
      </c>
      <c r="AA116" s="64">
        <v>0.99730313000000004</v>
      </c>
      <c r="AB116" s="64">
        <v>7.1049156E-3</v>
      </c>
      <c r="AC116" s="189"/>
      <c r="AD116" s="259"/>
      <c r="AE116" s="259"/>
      <c r="AF116" s="58"/>
      <c r="AG116" s="30"/>
      <c r="AH116" s="58"/>
      <c r="AI116" s="30"/>
      <c r="AJ116" s="134"/>
      <c r="AK116" s="208"/>
      <c r="AL116" s="290"/>
      <c r="AM116" s="88">
        <f t="shared" si="14"/>
        <v>3.3130999999997357E-2</v>
      </c>
      <c r="AN116" s="123">
        <f t="shared" si="15"/>
        <v>5.2938999999994962E-2</v>
      </c>
      <c r="AO116" s="123">
        <f t="shared" si="16"/>
        <v>2.9999999999752447E-6</v>
      </c>
      <c r="AP116" s="123">
        <f t="shared" si="17"/>
        <v>2.3140000000032579E-5</v>
      </c>
      <c r="AQ116" s="89">
        <f t="shared" si="18"/>
        <v>-3.6176999999998349E-6</v>
      </c>
      <c r="AR116" s="39"/>
      <c r="AS116" s="234"/>
      <c r="AT116" s="39"/>
    </row>
    <row r="117" spans="2:46" ht="13.5" customHeight="1" thickBot="1" x14ac:dyDescent="0.2">
      <c r="B117" s="291"/>
      <c r="C117" s="29"/>
      <c r="D117" s="187"/>
      <c r="E117" s="58"/>
      <c r="F117" s="190"/>
      <c r="G117" s="190"/>
      <c r="H117" s="190"/>
      <c r="I117" s="58"/>
      <c r="J117" s="58"/>
      <c r="K117" s="189"/>
      <c r="L117" s="259"/>
      <c r="M117" s="259"/>
      <c r="N117" s="58"/>
      <c r="O117" s="30"/>
      <c r="P117" s="58"/>
      <c r="Q117" s="30"/>
      <c r="R117" s="185"/>
      <c r="S117" s="206"/>
      <c r="T117" s="291"/>
      <c r="U117" s="29"/>
      <c r="V117" s="187"/>
      <c r="W117" s="58"/>
      <c r="X117" s="190"/>
      <c r="Y117" s="190"/>
      <c r="Z117" s="190"/>
      <c r="AA117" s="58"/>
      <c r="AB117" s="58"/>
      <c r="AC117" s="189"/>
      <c r="AD117" s="259"/>
      <c r="AE117" s="259"/>
      <c r="AF117" s="58"/>
      <c r="AG117" s="30"/>
      <c r="AH117" s="58"/>
      <c r="AI117" s="30"/>
      <c r="AJ117" s="185"/>
      <c r="AK117" s="208"/>
      <c r="AL117" s="291"/>
      <c r="AM117" s="124" t="str">
        <f t="shared" si="14"/>
        <v/>
      </c>
      <c r="AN117" s="125" t="str">
        <f t="shared" si="15"/>
        <v/>
      </c>
      <c r="AO117" s="125" t="str">
        <f t="shared" si="16"/>
        <v/>
      </c>
      <c r="AP117" s="125" t="str">
        <f t="shared" si="17"/>
        <v/>
      </c>
      <c r="AQ117" s="126" t="str">
        <f t="shared" si="18"/>
        <v/>
      </c>
      <c r="AR117" s="39"/>
      <c r="AS117" s="234"/>
      <c r="AT117" s="39"/>
    </row>
    <row r="118" spans="2:46" ht="13.5" customHeight="1" x14ac:dyDescent="0.15">
      <c r="B118" s="289" t="s">
        <v>89</v>
      </c>
      <c r="C118" s="27" t="s">
        <v>34</v>
      </c>
      <c r="D118" s="41"/>
      <c r="E118" s="57"/>
      <c r="F118" s="98">
        <v>33.212567</v>
      </c>
      <c r="G118" s="98">
        <v>37.012281999999999</v>
      </c>
      <c r="H118" s="98">
        <v>0.97337282999999997</v>
      </c>
      <c r="I118" s="62">
        <v>0.98065564999999999</v>
      </c>
      <c r="J118" s="62">
        <v>5.8454760000000001E-2</v>
      </c>
      <c r="K118" s="63"/>
      <c r="L118" s="258"/>
      <c r="M118" s="258"/>
      <c r="N118" s="57"/>
      <c r="O118" s="28"/>
      <c r="P118" s="57"/>
      <c r="Q118" s="28"/>
      <c r="R118" s="133"/>
      <c r="S118" s="206"/>
      <c r="T118" s="289" t="s">
        <v>89</v>
      </c>
      <c r="U118" s="27" t="s">
        <v>34</v>
      </c>
      <c r="V118" s="41"/>
      <c r="W118" s="57"/>
      <c r="X118" s="98">
        <v>33.262034999999997</v>
      </c>
      <c r="Y118" s="98">
        <v>37.070839999999997</v>
      </c>
      <c r="Z118" s="98">
        <v>0.97333899999999995</v>
      </c>
      <c r="AA118" s="62">
        <v>0.98056374999999996</v>
      </c>
      <c r="AB118" s="62">
        <v>5.7673439999999999E-2</v>
      </c>
      <c r="AC118" s="63"/>
      <c r="AD118" s="258"/>
      <c r="AE118" s="258"/>
      <c r="AF118" s="57"/>
      <c r="AG118" s="28"/>
      <c r="AH118" s="57"/>
      <c r="AI118" s="28"/>
      <c r="AJ118" s="133"/>
      <c r="AK118" s="208"/>
      <c r="AL118" s="289" t="s">
        <v>89</v>
      </c>
      <c r="AM118" s="121">
        <f t="shared" si="14"/>
        <v>4.9467999999997403E-2</v>
      </c>
      <c r="AN118" s="97">
        <f t="shared" si="15"/>
        <v>5.855799999999789E-2</v>
      </c>
      <c r="AO118" s="97">
        <f t="shared" si="16"/>
        <v>-3.3830000000012461E-5</v>
      </c>
      <c r="AP118" s="97">
        <f t="shared" si="17"/>
        <v>-9.1900000000033621E-5</v>
      </c>
      <c r="AQ118" s="122">
        <f t="shared" si="18"/>
        <v>-7.8132000000000201E-4</v>
      </c>
      <c r="AR118" s="39"/>
      <c r="AS118" s="234"/>
      <c r="AT118" s="39"/>
    </row>
    <row r="119" spans="2:46" ht="13.5" customHeight="1" x14ac:dyDescent="0.15">
      <c r="B119" s="290"/>
      <c r="C119" s="29" t="s">
        <v>35</v>
      </c>
      <c r="D119" s="187"/>
      <c r="E119" s="58"/>
      <c r="F119" s="188">
        <v>36.507961999999999</v>
      </c>
      <c r="G119" s="188">
        <v>39.911864999999999</v>
      </c>
      <c r="H119" s="188">
        <v>0.98424685999999995</v>
      </c>
      <c r="I119" s="64">
        <v>0.98907866</v>
      </c>
      <c r="J119" s="64">
        <v>3.5923492000000001E-2</v>
      </c>
      <c r="K119" s="189"/>
      <c r="L119" s="259"/>
      <c r="M119" s="259"/>
      <c r="N119" s="58"/>
      <c r="O119" s="30"/>
      <c r="P119" s="58"/>
      <c r="Q119" s="30"/>
      <c r="R119" s="134"/>
      <c r="S119" s="206"/>
      <c r="T119" s="290"/>
      <c r="U119" s="29" t="s">
        <v>35</v>
      </c>
      <c r="V119" s="187"/>
      <c r="W119" s="58"/>
      <c r="X119" s="188">
        <v>36.586086999999999</v>
      </c>
      <c r="Y119" s="188">
        <v>39.948436999999998</v>
      </c>
      <c r="Z119" s="188">
        <v>0.98423976000000002</v>
      </c>
      <c r="AA119" s="64">
        <v>0.98910571000000003</v>
      </c>
      <c r="AB119" s="64">
        <v>3.5632339999999998E-2</v>
      </c>
      <c r="AC119" s="189"/>
      <c r="AD119" s="259"/>
      <c r="AE119" s="259"/>
      <c r="AF119" s="58"/>
      <c r="AG119" s="30"/>
      <c r="AH119" s="58"/>
      <c r="AI119" s="30"/>
      <c r="AJ119" s="134"/>
      <c r="AK119" s="208"/>
      <c r="AL119" s="290"/>
      <c r="AM119" s="88">
        <f t="shared" si="14"/>
        <v>7.8125E-2</v>
      </c>
      <c r="AN119" s="123">
        <f t="shared" si="15"/>
        <v>3.6571999999999605E-2</v>
      </c>
      <c r="AO119" s="123">
        <f t="shared" si="16"/>
        <v>-7.0999999999266095E-6</v>
      </c>
      <c r="AP119" s="123">
        <f t="shared" si="17"/>
        <v>2.705000000002844E-5</v>
      </c>
      <c r="AQ119" s="89">
        <f t="shared" si="18"/>
        <v>-2.9115200000000285E-4</v>
      </c>
      <c r="AR119" s="39"/>
      <c r="AS119" s="234"/>
      <c r="AT119" s="39"/>
    </row>
    <row r="120" spans="2:46" ht="13.5" customHeight="1" x14ac:dyDescent="0.15">
      <c r="B120" s="290"/>
      <c r="C120" s="29" t="s">
        <v>36</v>
      </c>
      <c r="D120" s="187"/>
      <c r="E120" s="58"/>
      <c r="F120" s="188">
        <v>40.479841999999998</v>
      </c>
      <c r="G120" s="188">
        <v>43.543922999999999</v>
      </c>
      <c r="H120" s="188">
        <v>0.99174271999999997</v>
      </c>
      <c r="I120" s="64">
        <v>0.99469845000000001</v>
      </c>
      <c r="J120" s="64">
        <v>1.6378826999999999E-2</v>
      </c>
      <c r="K120" s="189"/>
      <c r="L120" s="259"/>
      <c r="M120" s="259"/>
      <c r="N120" s="58"/>
      <c r="O120" s="30"/>
      <c r="P120" s="58"/>
      <c r="Q120" s="30"/>
      <c r="R120" s="134"/>
      <c r="S120" s="206"/>
      <c r="T120" s="290"/>
      <c r="U120" s="29" t="s">
        <v>36</v>
      </c>
      <c r="V120" s="187"/>
      <c r="W120" s="58"/>
      <c r="X120" s="188">
        <v>40.473878999999997</v>
      </c>
      <c r="Y120" s="188">
        <v>43.546132</v>
      </c>
      <c r="Z120" s="188">
        <v>0.99172280999999995</v>
      </c>
      <c r="AA120" s="64">
        <v>0.99474899999999999</v>
      </c>
      <c r="AB120" s="64">
        <v>1.6627871999999998E-2</v>
      </c>
      <c r="AC120" s="189"/>
      <c r="AD120" s="259"/>
      <c r="AE120" s="259"/>
      <c r="AF120" s="58"/>
      <c r="AG120" s="30"/>
      <c r="AH120" s="58"/>
      <c r="AI120" s="30"/>
      <c r="AJ120" s="134"/>
      <c r="AK120" s="208"/>
      <c r="AL120" s="290"/>
      <c r="AM120" s="88">
        <f t="shared" si="14"/>
        <v>-5.9630000000012728E-3</v>
      </c>
      <c r="AN120" s="123">
        <f t="shared" si="15"/>
        <v>2.2090000000005716E-3</v>
      </c>
      <c r="AO120" s="123">
        <f t="shared" si="16"/>
        <v>-1.9910000000011863E-5</v>
      </c>
      <c r="AP120" s="123">
        <f t="shared" si="17"/>
        <v>5.0549999999982553E-5</v>
      </c>
      <c r="AQ120" s="89">
        <f t="shared" si="18"/>
        <v>2.4904499999999982E-4</v>
      </c>
      <c r="AR120" s="39"/>
      <c r="AS120" s="234"/>
      <c r="AT120" s="39"/>
    </row>
    <row r="121" spans="2:46" ht="13.5" customHeight="1" x14ac:dyDescent="0.15">
      <c r="B121" s="290"/>
      <c r="C121" s="29" t="s">
        <v>38</v>
      </c>
      <c r="D121" s="187"/>
      <c r="E121" s="58"/>
      <c r="F121" s="188">
        <v>44.368214999999999</v>
      </c>
      <c r="G121" s="188">
        <v>47.341540999999999</v>
      </c>
      <c r="H121" s="188">
        <v>0.99471783000000003</v>
      </c>
      <c r="I121" s="64">
        <v>0.99735293999999997</v>
      </c>
      <c r="J121" s="64">
        <v>7.4677210000000001E-3</v>
      </c>
      <c r="K121" s="189"/>
      <c r="L121" s="259"/>
      <c r="M121" s="259"/>
      <c r="N121" s="58"/>
      <c r="O121" s="30"/>
      <c r="P121" s="58"/>
      <c r="Q121" s="30"/>
      <c r="R121" s="134"/>
      <c r="S121" s="206"/>
      <c r="T121" s="290"/>
      <c r="U121" s="29" t="s">
        <v>38</v>
      </c>
      <c r="V121" s="187"/>
      <c r="W121" s="58"/>
      <c r="X121" s="188">
        <v>44.397084</v>
      </c>
      <c r="Y121" s="188">
        <v>47.441654</v>
      </c>
      <c r="Z121" s="188">
        <v>0.99471063000000004</v>
      </c>
      <c r="AA121" s="64">
        <v>0.99739473999999995</v>
      </c>
      <c r="AB121" s="64">
        <v>7.4088712999999997E-3</v>
      </c>
      <c r="AC121" s="189"/>
      <c r="AD121" s="259"/>
      <c r="AE121" s="259"/>
      <c r="AF121" s="58"/>
      <c r="AG121" s="30"/>
      <c r="AH121" s="58"/>
      <c r="AI121" s="30"/>
      <c r="AJ121" s="134"/>
      <c r="AK121" s="208"/>
      <c r="AL121" s="290"/>
      <c r="AM121" s="88">
        <f t="shared" si="14"/>
        <v>2.8869000000000256E-2</v>
      </c>
      <c r="AN121" s="123">
        <f t="shared" si="15"/>
        <v>0.10011300000000034</v>
      </c>
      <c r="AO121" s="123">
        <f t="shared" si="16"/>
        <v>-7.1999999999849962E-6</v>
      </c>
      <c r="AP121" s="123">
        <f t="shared" si="17"/>
        <v>4.1799999999980741E-5</v>
      </c>
      <c r="AQ121" s="89">
        <f t="shared" si="18"/>
        <v>-5.8849700000000379E-5</v>
      </c>
      <c r="AR121" s="39"/>
      <c r="AS121" s="234"/>
      <c r="AT121" s="39"/>
    </row>
    <row r="122" spans="2:46" ht="13.5" customHeight="1" thickBot="1" x14ac:dyDescent="0.2">
      <c r="B122" s="291"/>
      <c r="C122" s="29"/>
      <c r="D122" s="187"/>
      <c r="E122" s="58"/>
      <c r="F122" s="190"/>
      <c r="G122" s="190"/>
      <c r="H122" s="190"/>
      <c r="I122" s="58"/>
      <c r="J122" s="58"/>
      <c r="K122" s="189"/>
      <c r="L122" s="259"/>
      <c r="M122" s="259"/>
      <c r="N122" s="58"/>
      <c r="O122" s="30"/>
      <c r="P122" s="58"/>
      <c r="Q122" s="30"/>
      <c r="R122" s="185"/>
      <c r="S122" s="206"/>
      <c r="T122" s="291"/>
      <c r="U122" s="29"/>
      <c r="V122" s="187"/>
      <c r="W122" s="58"/>
      <c r="X122" s="190"/>
      <c r="Y122" s="190"/>
      <c r="Z122" s="190"/>
      <c r="AA122" s="58"/>
      <c r="AB122" s="58"/>
      <c r="AC122" s="189"/>
      <c r="AD122" s="259"/>
      <c r="AE122" s="259"/>
      <c r="AF122" s="58"/>
      <c r="AG122" s="30"/>
      <c r="AH122" s="58"/>
      <c r="AI122" s="30"/>
      <c r="AJ122" s="185"/>
      <c r="AK122" s="208"/>
      <c r="AL122" s="291"/>
      <c r="AM122" s="124" t="str">
        <f t="shared" si="14"/>
        <v/>
      </c>
      <c r="AN122" s="125" t="str">
        <f t="shared" si="15"/>
        <v/>
      </c>
      <c r="AO122" s="125" t="str">
        <f t="shared" si="16"/>
        <v/>
      </c>
      <c r="AP122" s="125" t="str">
        <f t="shared" si="17"/>
        <v/>
      </c>
      <c r="AQ122" s="126" t="str">
        <f t="shared" si="18"/>
        <v/>
      </c>
      <c r="AR122" s="39"/>
      <c r="AS122" s="234"/>
      <c r="AT122" s="39"/>
    </row>
    <row r="123" spans="2:46" ht="13.5" customHeight="1" x14ac:dyDescent="0.15">
      <c r="B123" s="289" t="s">
        <v>90</v>
      </c>
      <c r="C123" s="27" t="s">
        <v>34</v>
      </c>
      <c r="D123" s="41"/>
      <c r="E123" s="57"/>
      <c r="F123" s="98">
        <v>33.408194999999999</v>
      </c>
      <c r="G123" s="98">
        <v>37.080779</v>
      </c>
      <c r="H123" s="98">
        <v>0.97192188999999996</v>
      </c>
      <c r="I123" s="62">
        <v>0.97962528000000004</v>
      </c>
      <c r="J123" s="62">
        <v>6.0537639999999997E-2</v>
      </c>
      <c r="K123" s="63"/>
      <c r="L123" s="258"/>
      <c r="M123" s="258"/>
      <c r="N123" s="57"/>
      <c r="O123" s="28"/>
      <c r="P123" s="57"/>
      <c r="Q123" s="28"/>
      <c r="R123" s="133"/>
      <c r="S123" s="206"/>
      <c r="T123" s="289" t="s">
        <v>90</v>
      </c>
      <c r="U123" s="27" t="s">
        <v>34</v>
      </c>
      <c r="V123" s="41"/>
      <c r="W123" s="57"/>
      <c r="X123" s="98">
        <v>33.438180000000003</v>
      </c>
      <c r="Y123" s="98">
        <v>37.125238000000003</v>
      </c>
      <c r="Z123" s="98">
        <v>0.97193770000000002</v>
      </c>
      <c r="AA123" s="62">
        <v>0.97951980000000005</v>
      </c>
      <c r="AB123" s="62">
        <v>6.0124907999999998E-2</v>
      </c>
      <c r="AC123" s="63"/>
      <c r="AD123" s="258"/>
      <c r="AE123" s="258"/>
      <c r="AF123" s="57"/>
      <c r="AG123" s="28"/>
      <c r="AH123" s="57"/>
      <c r="AI123" s="28"/>
      <c r="AJ123" s="133"/>
      <c r="AK123" s="208"/>
      <c r="AL123" s="289" t="s">
        <v>90</v>
      </c>
      <c r="AM123" s="121">
        <f t="shared" si="14"/>
        <v>2.9985000000003481E-2</v>
      </c>
      <c r="AN123" s="97">
        <f t="shared" si="15"/>
        <v>4.4459000000003357E-2</v>
      </c>
      <c r="AO123" s="97">
        <f t="shared" si="16"/>
        <v>1.5810000000060498E-5</v>
      </c>
      <c r="AP123" s="97">
        <f t="shared" si="17"/>
        <v>-1.0547999999999114E-4</v>
      </c>
      <c r="AQ123" s="122">
        <f t="shared" si="18"/>
        <v>-4.1273199999999899E-4</v>
      </c>
      <c r="AR123" s="39"/>
      <c r="AS123" s="234"/>
      <c r="AT123" s="39"/>
    </row>
    <row r="124" spans="2:46" ht="13.5" customHeight="1" x14ac:dyDescent="0.15">
      <c r="B124" s="290"/>
      <c r="C124" s="29" t="s">
        <v>35</v>
      </c>
      <c r="D124" s="187"/>
      <c r="E124" s="58"/>
      <c r="F124" s="188">
        <v>36.588070999999999</v>
      </c>
      <c r="G124" s="188">
        <v>39.979278999999998</v>
      </c>
      <c r="H124" s="188">
        <v>0.98338342999999995</v>
      </c>
      <c r="I124" s="64">
        <v>0.98840746999999995</v>
      </c>
      <c r="J124" s="64">
        <v>3.681939E-2</v>
      </c>
      <c r="K124" s="189"/>
      <c r="L124" s="259"/>
      <c r="M124" s="259"/>
      <c r="N124" s="58"/>
      <c r="O124" s="30"/>
      <c r="P124" s="58"/>
      <c r="Q124" s="30"/>
      <c r="R124" s="134"/>
      <c r="S124" s="206"/>
      <c r="T124" s="290"/>
      <c r="U124" s="29" t="s">
        <v>35</v>
      </c>
      <c r="V124" s="187"/>
      <c r="W124" s="58"/>
      <c r="X124" s="188">
        <v>36.654007</v>
      </c>
      <c r="Y124" s="188">
        <v>39.998038999999999</v>
      </c>
      <c r="Z124" s="188">
        <v>0.98341217000000003</v>
      </c>
      <c r="AA124" s="64">
        <v>0.98844816999999996</v>
      </c>
      <c r="AB124" s="64">
        <v>3.6561556000000002E-2</v>
      </c>
      <c r="AC124" s="189"/>
      <c r="AD124" s="259"/>
      <c r="AE124" s="259"/>
      <c r="AF124" s="58"/>
      <c r="AG124" s="30"/>
      <c r="AH124" s="58"/>
      <c r="AI124" s="30"/>
      <c r="AJ124" s="134"/>
      <c r="AK124" s="208"/>
      <c r="AL124" s="290"/>
      <c r="AM124" s="88">
        <f t="shared" si="14"/>
        <v>6.5936000000000661E-2</v>
      </c>
      <c r="AN124" s="123">
        <f t="shared" si="15"/>
        <v>1.8760000000000332E-2</v>
      </c>
      <c r="AO124" s="123">
        <f t="shared" si="16"/>
        <v>2.8740000000082588E-5</v>
      </c>
      <c r="AP124" s="123">
        <f t="shared" si="17"/>
        <v>4.0700000000004621E-5</v>
      </c>
      <c r="AQ124" s="89">
        <f t="shared" si="18"/>
        <v>-2.5783399999999845E-4</v>
      </c>
      <c r="AR124" s="39"/>
      <c r="AS124" s="234"/>
      <c r="AT124" s="39"/>
    </row>
    <row r="125" spans="2:46" ht="13.5" customHeight="1" x14ac:dyDescent="0.15">
      <c r="B125" s="290"/>
      <c r="C125" s="29" t="s">
        <v>36</v>
      </c>
      <c r="D125" s="187"/>
      <c r="E125" s="58"/>
      <c r="F125" s="188">
        <v>40.214855999999997</v>
      </c>
      <c r="G125" s="188">
        <v>43.397750000000002</v>
      </c>
      <c r="H125" s="188">
        <v>0.99145315000000001</v>
      </c>
      <c r="I125" s="64">
        <v>0.99438419</v>
      </c>
      <c r="J125" s="64">
        <v>1.7512249000000001E-2</v>
      </c>
      <c r="K125" s="189"/>
      <c r="L125" s="259"/>
      <c r="M125" s="259"/>
      <c r="N125" s="58"/>
      <c r="O125" s="30"/>
      <c r="P125" s="58"/>
      <c r="Q125" s="30"/>
      <c r="R125" s="134"/>
      <c r="S125" s="206"/>
      <c r="T125" s="290"/>
      <c r="U125" s="29" t="s">
        <v>36</v>
      </c>
      <c r="V125" s="187"/>
      <c r="W125" s="58"/>
      <c r="X125" s="188">
        <v>40.203018</v>
      </c>
      <c r="Y125" s="188">
        <v>43.405999000000001</v>
      </c>
      <c r="Z125" s="188">
        <v>0.99144635999999997</v>
      </c>
      <c r="AA125" s="64">
        <v>0.99440664999999995</v>
      </c>
      <c r="AB125" s="64">
        <v>1.7808633000000001E-2</v>
      </c>
      <c r="AC125" s="189"/>
      <c r="AD125" s="259"/>
      <c r="AE125" s="259"/>
      <c r="AF125" s="58"/>
      <c r="AG125" s="30"/>
      <c r="AH125" s="58"/>
      <c r="AI125" s="30"/>
      <c r="AJ125" s="134"/>
      <c r="AK125" s="208"/>
      <c r="AL125" s="290"/>
      <c r="AM125" s="88">
        <f t="shared" si="14"/>
        <v>-1.1837999999997351E-2</v>
      </c>
      <c r="AN125" s="123">
        <f t="shared" si="15"/>
        <v>8.2489999999992847E-3</v>
      </c>
      <c r="AO125" s="123">
        <f t="shared" si="16"/>
        <v>-6.7900000000342686E-6</v>
      </c>
      <c r="AP125" s="123">
        <f t="shared" si="17"/>
        <v>2.2459999999946412E-5</v>
      </c>
      <c r="AQ125" s="89">
        <f t="shared" si="18"/>
        <v>2.9638400000000023E-4</v>
      </c>
      <c r="AR125" s="39"/>
      <c r="AS125" s="234"/>
      <c r="AT125" s="39"/>
    </row>
    <row r="126" spans="2:46" ht="13.5" customHeight="1" x14ac:dyDescent="0.15">
      <c r="B126" s="290"/>
      <c r="C126" s="29" t="s">
        <v>38</v>
      </c>
      <c r="D126" s="187"/>
      <c r="E126" s="58"/>
      <c r="F126" s="188">
        <v>44.505296999999999</v>
      </c>
      <c r="G126" s="188">
        <v>47.448408999999998</v>
      </c>
      <c r="H126" s="188">
        <v>0.99465055000000002</v>
      </c>
      <c r="I126" s="64">
        <v>0.99730096999999995</v>
      </c>
      <c r="J126" s="64">
        <v>7.9040529999999994E-3</v>
      </c>
      <c r="K126" s="189"/>
      <c r="L126" s="259"/>
      <c r="M126" s="259"/>
      <c r="N126" s="58"/>
      <c r="O126" s="30"/>
      <c r="P126" s="58"/>
      <c r="Q126" s="30"/>
      <c r="R126" s="134"/>
      <c r="S126" s="206"/>
      <c r="T126" s="290"/>
      <c r="U126" s="29" t="s">
        <v>38</v>
      </c>
      <c r="V126" s="187"/>
      <c r="W126" s="58"/>
      <c r="X126" s="188">
        <v>44.525362000000001</v>
      </c>
      <c r="Y126" s="188">
        <v>47.484318000000002</v>
      </c>
      <c r="Z126" s="188">
        <v>0.99463557999999996</v>
      </c>
      <c r="AA126" s="64">
        <v>0.99729988999999997</v>
      </c>
      <c r="AB126" s="64">
        <v>7.8727669999999993E-3</v>
      </c>
      <c r="AC126" s="189"/>
      <c r="AD126" s="259"/>
      <c r="AE126" s="259"/>
      <c r="AF126" s="58"/>
      <c r="AG126" s="30"/>
      <c r="AH126" s="58"/>
      <c r="AI126" s="30"/>
      <c r="AJ126" s="134"/>
      <c r="AK126" s="208"/>
      <c r="AL126" s="290"/>
      <c r="AM126" s="88">
        <f t="shared" si="14"/>
        <v>2.0065000000002442E-2</v>
      </c>
      <c r="AN126" s="123">
        <f t="shared" si="15"/>
        <v>3.5909000000003743E-2</v>
      </c>
      <c r="AO126" s="123">
        <f t="shared" si="16"/>
        <v>-1.4970000000058548E-5</v>
      </c>
      <c r="AP126" s="123">
        <f t="shared" si="17"/>
        <v>-1.0799999999866472E-6</v>
      </c>
      <c r="AQ126" s="89">
        <f t="shared" si="18"/>
        <v>-3.1286000000000161E-5</v>
      </c>
      <c r="AR126" s="39"/>
      <c r="AS126" s="234"/>
      <c r="AT126" s="39"/>
    </row>
    <row r="127" spans="2:46" ht="13.5" customHeight="1" thickBot="1" x14ac:dyDescent="0.2">
      <c r="B127" s="291"/>
      <c r="C127" s="29"/>
      <c r="D127" s="187"/>
      <c r="E127" s="58"/>
      <c r="F127" s="190"/>
      <c r="G127" s="190"/>
      <c r="H127" s="190"/>
      <c r="I127" s="58"/>
      <c r="J127" s="58"/>
      <c r="K127" s="189"/>
      <c r="L127" s="259"/>
      <c r="M127" s="259"/>
      <c r="N127" s="58"/>
      <c r="O127" s="30"/>
      <c r="P127" s="58"/>
      <c r="Q127" s="30"/>
      <c r="R127" s="185"/>
      <c r="S127" s="206"/>
      <c r="T127" s="291"/>
      <c r="U127" s="29"/>
      <c r="V127" s="187"/>
      <c r="W127" s="58"/>
      <c r="X127" s="190"/>
      <c r="Y127" s="190"/>
      <c r="Z127" s="190"/>
      <c r="AA127" s="58"/>
      <c r="AB127" s="58"/>
      <c r="AC127" s="189"/>
      <c r="AD127" s="259"/>
      <c r="AE127" s="259"/>
      <c r="AF127" s="58"/>
      <c r="AG127" s="30"/>
      <c r="AH127" s="58"/>
      <c r="AI127" s="30"/>
      <c r="AJ127" s="185"/>
      <c r="AK127" s="208"/>
      <c r="AL127" s="291"/>
      <c r="AM127" s="124" t="str">
        <f t="shared" si="14"/>
        <v/>
      </c>
      <c r="AN127" s="125" t="str">
        <f t="shared" si="15"/>
        <v/>
      </c>
      <c r="AO127" s="125" t="str">
        <f t="shared" si="16"/>
        <v/>
      </c>
      <c r="AP127" s="125" t="str">
        <f t="shared" si="17"/>
        <v/>
      </c>
      <c r="AQ127" s="126" t="str">
        <f t="shared" si="18"/>
        <v/>
      </c>
      <c r="AR127" s="39"/>
      <c r="AS127" s="234"/>
      <c r="AT127" s="39"/>
    </row>
    <row r="128" spans="2:46" ht="13.5" customHeight="1" x14ac:dyDescent="0.15">
      <c r="B128" s="289" t="s">
        <v>91</v>
      </c>
      <c r="C128" s="27" t="s">
        <v>34</v>
      </c>
      <c r="D128" s="41"/>
      <c r="E128" s="57"/>
      <c r="F128" s="98">
        <v>32.983587</v>
      </c>
      <c r="G128" s="98">
        <v>36.496259000000002</v>
      </c>
      <c r="H128" s="98">
        <v>0.97081024999999999</v>
      </c>
      <c r="I128" s="62">
        <v>0.97877844999999997</v>
      </c>
      <c r="J128" s="62">
        <v>6.2584799999999996E-2</v>
      </c>
      <c r="K128" s="63"/>
      <c r="L128" s="258"/>
      <c r="M128" s="258"/>
      <c r="N128" s="57"/>
      <c r="O128" s="28"/>
      <c r="P128" s="57"/>
      <c r="Q128" s="28"/>
      <c r="R128" s="133"/>
      <c r="S128" s="206"/>
      <c r="T128" s="289" t="s">
        <v>91</v>
      </c>
      <c r="U128" s="27" t="s">
        <v>34</v>
      </c>
      <c r="V128" s="41"/>
      <c r="W128" s="57"/>
      <c r="X128" s="98">
        <v>33.027749999999997</v>
      </c>
      <c r="Y128" s="98">
        <v>36.541193</v>
      </c>
      <c r="Z128" s="98">
        <v>0.97079958</v>
      </c>
      <c r="AA128" s="62">
        <v>0.97860340000000001</v>
      </c>
      <c r="AB128" s="62">
        <v>6.1963297000000001E-2</v>
      </c>
      <c r="AC128" s="63"/>
      <c r="AD128" s="258"/>
      <c r="AE128" s="258"/>
      <c r="AF128" s="57"/>
      <c r="AG128" s="28"/>
      <c r="AH128" s="57"/>
      <c r="AI128" s="28"/>
      <c r="AJ128" s="133"/>
      <c r="AK128" s="208"/>
      <c r="AL128" s="289" t="s">
        <v>91</v>
      </c>
      <c r="AM128" s="121">
        <f t="shared" si="14"/>
        <v>4.416299999999751E-2</v>
      </c>
      <c r="AN128" s="97">
        <f t="shared" si="15"/>
        <v>4.4933999999997809E-2</v>
      </c>
      <c r="AO128" s="97">
        <f t="shared" si="16"/>
        <v>-1.0669999999990409E-5</v>
      </c>
      <c r="AP128" s="97">
        <f t="shared" si="17"/>
        <v>-1.7504999999995441E-4</v>
      </c>
      <c r="AQ128" s="122">
        <f t="shared" si="18"/>
        <v>-6.2150299999999548E-4</v>
      </c>
      <c r="AR128" s="39"/>
      <c r="AS128" s="234"/>
      <c r="AT128" s="39"/>
    </row>
    <row r="129" spans="2:46" ht="13.5" customHeight="1" x14ac:dyDescent="0.15">
      <c r="B129" s="290"/>
      <c r="C129" s="29" t="s">
        <v>35</v>
      </c>
      <c r="D129" s="187"/>
      <c r="E129" s="58"/>
      <c r="F129" s="188">
        <v>36.180081999999999</v>
      </c>
      <c r="G129" s="188">
        <v>39.623275</v>
      </c>
      <c r="H129" s="188">
        <v>0.98284766999999995</v>
      </c>
      <c r="I129" s="64">
        <v>0.98809234000000001</v>
      </c>
      <c r="J129" s="64">
        <v>3.7020206E-2</v>
      </c>
      <c r="K129" s="189"/>
      <c r="L129" s="259"/>
      <c r="M129" s="259"/>
      <c r="N129" s="58"/>
      <c r="O129" s="30"/>
      <c r="P129" s="58"/>
      <c r="Q129" s="30"/>
      <c r="R129" s="134"/>
      <c r="S129" s="206"/>
      <c r="T129" s="290"/>
      <c r="U129" s="29" t="s">
        <v>35</v>
      </c>
      <c r="V129" s="187"/>
      <c r="W129" s="58"/>
      <c r="X129" s="188">
        <v>36.222774999999999</v>
      </c>
      <c r="Y129" s="188">
        <v>39.621752999999998</v>
      </c>
      <c r="Z129" s="188">
        <v>0.98288790000000004</v>
      </c>
      <c r="AA129" s="64">
        <v>0.98810286000000003</v>
      </c>
      <c r="AB129" s="64">
        <v>3.7088570000000001E-2</v>
      </c>
      <c r="AC129" s="189"/>
      <c r="AD129" s="259"/>
      <c r="AE129" s="259"/>
      <c r="AF129" s="58"/>
      <c r="AG129" s="30"/>
      <c r="AH129" s="58"/>
      <c r="AI129" s="30"/>
      <c r="AJ129" s="134"/>
      <c r="AK129" s="208"/>
      <c r="AL129" s="290"/>
      <c r="AM129" s="88">
        <f t="shared" si="14"/>
        <v>4.269299999999987E-2</v>
      </c>
      <c r="AN129" s="123">
        <f t="shared" si="15"/>
        <v>-1.5220000000013556E-3</v>
      </c>
      <c r="AO129" s="123">
        <f t="shared" si="16"/>
        <v>4.0230000000085475E-5</v>
      </c>
      <c r="AP129" s="123">
        <f t="shared" si="17"/>
        <v>1.0520000000013852E-5</v>
      </c>
      <c r="AQ129" s="89">
        <f t="shared" si="18"/>
        <v>6.8364000000001313E-5</v>
      </c>
      <c r="AR129" s="39"/>
      <c r="AS129" s="234"/>
      <c r="AT129" s="39"/>
    </row>
    <row r="130" spans="2:46" ht="13.5" customHeight="1" x14ac:dyDescent="0.15">
      <c r="B130" s="290"/>
      <c r="C130" s="29" t="s">
        <v>36</v>
      </c>
      <c r="D130" s="187"/>
      <c r="E130" s="58"/>
      <c r="F130" s="188">
        <v>40.156742000000001</v>
      </c>
      <c r="G130" s="188">
        <v>43.564670999999997</v>
      </c>
      <c r="H130" s="188">
        <v>0.99128883999999995</v>
      </c>
      <c r="I130" s="64">
        <v>0.99451553000000004</v>
      </c>
      <c r="J130" s="64">
        <v>1.8038700000000001E-2</v>
      </c>
      <c r="K130" s="189"/>
      <c r="L130" s="259"/>
      <c r="M130" s="259"/>
      <c r="N130" s="58"/>
      <c r="O130" s="30"/>
      <c r="P130" s="58"/>
      <c r="Q130" s="30"/>
      <c r="R130" s="134"/>
      <c r="S130" s="206"/>
      <c r="T130" s="290"/>
      <c r="U130" s="29" t="s">
        <v>36</v>
      </c>
      <c r="V130" s="187"/>
      <c r="W130" s="58"/>
      <c r="X130" s="188">
        <v>40.140701999999997</v>
      </c>
      <c r="Y130" s="188">
        <v>43.564925000000002</v>
      </c>
      <c r="Z130" s="188">
        <v>0.99126504999999998</v>
      </c>
      <c r="AA130" s="64">
        <v>0.99450762999999998</v>
      </c>
      <c r="AB130" s="64">
        <v>1.8322628000000001E-2</v>
      </c>
      <c r="AC130" s="189"/>
      <c r="AD130" s="259"/>
      <c r="AE130" s="259"/>
      <c r="AF130" s="58"/>
      <c r="AG130" s="30"/>
      <c r="AH130" s="58"/>
      <c r="AI130" s="30"/>
      <c r="AJ130" s="134"/>
      <c r="AK130" s="208"/>
      <c r="AL130" s="290"/>
      <c r="AM130" s="88">
        <f t="shared" si="14"/>
        <v>-1.6040000000003829E-2</v>
      </c>
      <c r="AN130" s="123">
        <f t="shared" si="15"/>
        <v>2.5400000000530554E-4</v>
      </c>
      <c r="AO130" s="123">
        <f t="shared" si="16"/>
        <v>-2.3789999999968003E-5</v>
      </c>
      <c r="AP130" s="123">
        <f t="shared" si="17"/>
        <v>-7.9000000000606363E-6</v>
      </c>
      <c r="AQ130" s="89">
        <f t="shared" si="18"/>
        <v>2.8392799999999926E-4</v>
      </c>
      <c r="AR130" s="39"/>
      <c r="AS130" s="234"/>
      <c r="AT130" s="39"/>
    </row>
    <row r="131" spans="2:46" ht="13.5" customHeight="1" x14ac:dyDescent="0.15">
      <c r="B131" s="290"/>
      <c r="C131" s="29" t="s">
        <v>38</v>
      </c>
      <c r="D131" s="187"/>
      <c r="E131" s="58"/>
      <c r="F131" s="188">
        <v>44.593896999999998</v>
      </c>
      <c r="G131" s="188">
        <v>47.638320999999998</v>
      </c>
      <c r="H131" s="188">
        <v>0.99464090000000005</v>
      </c>
      <c r="I131" s="64">
        <v>0.99736245999999995</v>
      </c>
      <c r="J131" s="64">
        <v>7.6701570000000004E-3</v>
      </c>
      <c r="K131" s="189"/>
      <c r="L131" s="259"/>
      <c r="M131" s="259"/>
      <c r="N131" s="58"/>
      <c r="O131" s="30"/>
      <c r="P131" s="58"/>
      <c r="Q131" s="30"/>
      <c r="R131" s="134"/>
      <c r="S131" s="206"/>
      <c r="T131" s="290"/>
      <c r="U131" s="29" t="s">
        <v>38</v>
      </c>
      <c r="V131" s="187"/>
      <c r="W131" s="58"/>
      <c r="X131" s="188">
        <v>44.659359000000002</v>
      </c>
      <c r="Y131" s="188">
        <v>47.681911999999997</v>
      </c>
      <c r="Z131" s="188">
        <v>0.99463360000000001</v>
      </c>
      <c r="AA131" s="64">
        <v>0.99737319999999996</v>
      </c>
      <c r="AB131" s="64">
        <v>7.6788150000000003E-3</v>
      </c>
      <c r="AC131" s="189"/>
      <c r="AD131" s="259"/>
      <c r="AE131" s="259"/>
      <c r="AF131" s="58"/>
      <c r="AG131" s="30"/>
      <c r="AH131" s="58"/>
      <c r="AI131" s="30"/>
      <c r="AJ131" s="134"/>
      <c r="AK131" s="208"/>
      <c r="AL131" s="290"/>
      <c r="AM131" s="88">
        <f t="shared" si="14"/>
        <v>6.5462000000003684E-2</v>
      </c>
      <c r="AN131" s="123">
        <f t="shared" si="15"/>
        <v>4.3590999999999269E-2</v>
      </c>
      <c r="AO131" s="123">
        <f t="shared" si="16"/>
        <v>-7.3000000000433829E-6</v>
      </c>
      <c r="AP131" s="123">
        <f t="shared" si="17"/>
        <v>1.0740000000009076E-5</v>
      </c>
      <c r="AQ131" s="89">
        <f t="shared" si="18"/>
        <v>8.6579999999999296E-6</v>
      </c>
      <c r="AR131" s="39"/>
      <c r="AS131" s="234"/>
      <c r="AT131" s="39"/>
    </row>
    <row r="132" spans="2:46" ht="13.5" customHeight="1" thickBot="1" x14ac:dyDescent="0.2">
      <c r="B132" s="291"/>
      <c r="C132" s="29"/>
      <c r="D132" s="187"/>
      <c r="E132" s="58"/>
      <c r="F132" s="190"/>
      <c r="G132" s="190"/>
      <c r="H132" s="190"/>
      <c r="I132" s="58"/>
      <c r="J132" s="58"/>
      <c r="K132" s="189"/>
      <c r="L132" s="259"/>
      <c r="M132" s="259"/>
      <c r="N132" s="58"/>
      <c r="O132" s="30"/>
      <c r="P132" s="58"/>
      <c r="Q132" s="30"/>
      <c r="R132" s="185"/>
      <c r="S132" s="206"/>
      <c r="T132" s="291"/>
      <c r="U132" s="29"/>
      <c r="V132" s="187"/>
      <c r="W132" s="58"/>
      <c r="X132" s="190"/>
      <c r="Y132" s="190"/>
      <c r="Z132" s="190"/>
      <c r="AA132" s="58"/>
      <c r="AB132" s="58"/>
      <c r="AC132" s="189"/>
      <c r="AD132" s="259"/>
      <c r="AE132" s="259"/>
      <c r="AF132" s="58"/>
      <c r="AG132" s="30"/>
      <c r="AH132" s="58"/>
      <c r="AI132" s="30"/>
      <c r="AJ132" s="185"/>
      <c r="AK132" s="208"/>
      <c r="AL132" s="291"/>
      <c r="AM132" s="124" t="str">
        <f t="shared" si="14"/>
        <v/>
      </c>
      <c r="AN132" s="125" t="str">
        <f t="shared" si="15"/>
        <v/>
      </c>
      <c r="AO132" s="125" t="str">
        <f t="shared" si="16"/>
        <v/>
      </c>
      <c r="AP132" s="125" t="str">
        <f t="shared" si="17"/>
        <v/>
      </c>
      <c r="AQ132" s="126" t="str">
        <f t="shared" si="18"/>
        <v/>
      </c>
      <c r="AR132" s="39"/>
      <c r="AS132" s="234"/>
      <c r="AT132" s="39"/>
    </row>
    <row r="133" spans="2:46" ht="13.5" customHeight="1" x14ac:dyDescent="0.15">
      <c r="B133" s="289" t="s">
        <v>92</v>
      </c>
      <c r="C133" s="27" t="s">
        <v>34</v>
      </c>
      <c r="D133" s="41"/>
      <c r="E133" s="57"/>
      <c r="F133" s="98">
        <v>33.175773999999997</v>
      </c>
      <c r="G133" s="98">
        <v>36.615461000000003</v>
      </c>
      <c r="H133" s="98">
        <v>0.97103793000000005</v>
      </c>
      <c r="I133" s="62">
        <v>0.97926433999999996</v>
      </c>
      <c r="J133" s="62">
        <v>6.3569024000000002E-2</v>
      </c>
      <c r="K133" s="63"/>
      <c r="L133" s="258"/>
      <c r="M133" s="258"/>
      <c r="N133" s="57"/>
      <c r="O133" s="28"/>
      <c r="P133" s="57"/>
      <c r="Q133" s="28"/>
      <c r="R133" s="133"/>
      <c r="S133" s="206"/>
      <c r="T133" s="289" t="s">
        <v>92</v>
      </c>
      <c r="U133" s="27" t="s">
        <v>34</v>
      </c>
      <c r="V133" s="41"/>
      <c r="W133" s="57"/>
      <c r="X133" s="98">
        <v>33.171999999999997</v>
      </c>
      <c r="Y133" s="98">
        <v>36.621457999999997</v>
      </c>
      <c r="Z133" s="98">
        <v>0.97089398000000005</v>
      </c>
      <c r="AA133" s="62">
        <v>0.97893406000000005</v>
      </c>
      <c r="AB133" s="62">
        <v>6.3892454000000001E-2</v>
      </c>
      <c r="AC133" s="63"/>
      <c r="AD133" s="258"/>
      <c r="AE133" s="258"/>
      <c r="AF133" s="57"/>
      <c r="AG133" s="28"/>
      <c r="AH133" s="57"/>
      <c r="AI133" s="28"/>
      <c r="AJ133" s="133"/>
      <c r="AK133" s="208"/>
      <c r="AL133" s="289" t="s">
        <v>92</v>
      </c>
      <c r="AM133" s="121">
        <f t="shared" si="14"/>
        <v>-3.7739999999999441E-3</v>
      </c>
      <c r="AN133" s="97">
        <f t="shared" si="15"/>
        <v>5.9969999999935908E-3</v>
      </c>
      <c r="AO133" s="97">
        <f t="shared" si="16"/>
        <v>-1.439500000000038E-4</v>
      </c>
      <c r="AP133" s="97">
        <f t="shared" si="17"/>
        <v>-3.3027999999990509E-4</v>
      </c>
      <c r="AQ133" s="122">
        <f t="shared" si="18"/>
        <v>3.2342999999999955E-4</v>
      </c>
      <c r="AR133" s="39"/>
      <c r="AS133" s="234"/>
      <c r="AT133" s="39"/>
    </row>
    <row r="134" spans="2:46" ht="13.5" customHeight="1" x14ac:dyDescent="0.15">
      <c r="B134" s="290"/>
      <c r="C134" s="29" t="s">
        <v>35</v>
      </c>
      <c r="D134" s="187"/>
      <c r="E134" s="58"/>
      <c r="F134" s="188">
        <v>36.501375000000003</v>
      </c>
      <c r="G134" s="188">
        <v>39.780679999999997</v>
      </c>
      <c r="H134" s="188">
        <v>0.98281940000000001</v>
      </c>
      <c r="I134" s="64">
        <v>0.98799998</v>
      </c>
      <c r="J134" s="64">
        <v>3.7978447999999998E-2</v>
      </c>
      <c r="K134" s="189"/>
      <c r="L134" s="259"/>
      <c r="M134" s="259"/>
      <c r="N134" s="58"/>
      <c r="O134" s="30"/>
      <c r="P134" s="58"/>
      <c r="Q134" s="30"/>
      <c r="R134" s="134"/>
      <c r="S134" s="206"/>
      <c r="T134" s="290"/>
      <c r="U134" s="29" t="s">
        <v>35</v>
      </c>
      <c r="V134" s="187"/>
      <c r="W134" s="58"/>
      <c r="X134" s="188">
        <v>36.568237000000003</v>
      </c>
      <c r="Y134" s="188">
        <v>39.818877000000001</v>
      </c>
      <c r="Z134" s="188">
        <v>0.98291987000000003</v>
      </c>
      <c r="AA134" s="64">
        <v>0.98800756999999995</v>
      </c>
      <c r="AB134" s="64">
        <v>3.7607953E-2</v>
      </c>
      <c r="AC134" s="189"/>
      <c r="AD134" s="259"/>
      <c r="AE134" s="259"/>
      <c r="AF134" s="58"/>
      <c r="AG134" s="30"/>
      <c r="AH134" s="58"/>
      <c r="AI134" s="30"/>
      <c r="AJ134" s="134"/>
      <c r="AK134" s="208"/>
      <c r="AL134" s="290"/>
      <c r="AM134" s="88">
        <f t="shared" si="14"/>
        <v>6.6862000000000421E-2</v>
      </c>
      <c r="AN134" s="123">
        <f t="shared" si="15"/>
        <v>3.8197000000003811E-2</v>
      </c>
      <c r="AO134" s="123">
        <f t="shared" si="16"/>
        <v>1.0047000000001916E-4</v>
      </c>
      <c r="AP134" s="123">
        <f t="shared" si="17"/>
        <v>7.5899999999462509E-6</v>
      </c>
      <c r="AQ134" s="89">
        <f t="shared" si="18"/>
        <v>-3.7049499999999846E-4</v>
      </c>
      <c r="AR134" s="39"/>
      <c r="AS134" s="234"/>
      <c r="AT134" s="39"/>
    </row>
    <row r="135" spans="2:46" ht="13.5" customHeight="1" x14ac:dyDescent="0.15">
      <c r="B135" s="290"/>
      <c r="C135" s="29" t="s">
        <v>36</v>
      </c>
      <c r="D135" s="187"/>
      <c r="E135" s="58"/>
      <c r="F135" s="188">
        <v>40.510294999999999</v>
      </c>
      <c r="G135" s="188">
        <v>43.789729000000001</v>
      </c>
      <c r="H135" s="188">
        <v>0.99121086000000003</v>
      </c>
      <c r="I135" s="64">
        <v>0.99457605999999998</v>
      </c>
      <c r="J135" s="64">
        <v>1.8482694000000001E-2</v>
      </c>
      <c r="K135" s="189"/>
      <c r="L135" s="259"/>
      <c r="M135" s="259"/>
      <c r="N135" s="58"/>
      <c r="O135" s="30"/>
      <c r="P135" s="58"/>
      <c r="Q135" s="30"/>
      <c r="R135" s="134"/>
      <c r="S135" s="206"/>
      <c r="T135" s="290"/>
      <c r="U135" s="29" t="s">
        <v>36</v>
      </c>
      <c r="V135" s="187"/>
      <c r="W135" s="58"/>
      <c r="X135" s="188">
        <v>40.541840000000001</v>
      </c>
      <c r="Y135" s="188">
        <v>43.816794000000002</v>
      </c>
      <c r="Z135" s="188">
        <v>0.99117052999999999</v>
      </c>
      <c r="AA135" s="64">
        <v>0.99459348999999997</v>
      </c>
      <c r="AB135" s="64">
        <v>1.8659186000000001E-2</v>
      </c>
      <c r="AC135" s="189"/>
      <c r="AD135" s="259"/>
      <c r="AE135" s="259"/>
      <c r="AF135" s="58"/>
      <c r="AG135" s="30"/>
      <c r="AH135" s="58"/>
      <c r="AI135" s="30"/>
      <c r="AJ135" s="134"/>
      <c r="AK135" s="208"/>
      <c r="AL135" s="290"/>
      <c r="AM135" s="88">
        <f t="shared" si="14"/>
        <v>3.1545000000001266E-2</v>
      </c>
      <c r="AN135" s="123">
        <f t="shared" si="15"/>
        <v>2.7065000000000339E-2</v>
      </c>
      <c r="AO135" s="123">
        <f t="shared" si="16"/>
        <v>-4.033000000003284E-5</v>
      </c>
      <c r="AP135" s="123">
        <f t="shared" si="17"/>
        <v>1.7429999999984958E-5</v>
      </c>
      <c r="AQ135" s="89">
        <f t="shared" si="18"/>
        <v>1.7649200000000032E-4</v>
      </c>
      <c r="AR135" s="39"/>
      <c r="AS135" s="234"/>
      <c r="AT135" s="39"/>
    </row>
    <row r="136" spans="2:46" ht="13.5" customHeight="1" x14ac:dyDescent="0.15">
      <c r="B136" s="290"/>
      <c r="C136" s="29" t="s">
        <v>38</v>
      </c>
      <c r="D136" s="187"/>
      <c r="E136" s="58"/>
      <c r="F136" s="188">
        <v>44.628422999999998</v>
      </c>
      <c r="G136" s="188">
        <v>47.576729</v>
      </c>
      <c r="H136" s="188">
        <v>0.99451493000000002</v>
      </c>
      <c r="I136" s="64">
        <v>0.99731294000000004</v>
      </c>
      <c r="J136" s="64">
        <v>8.1971949999999991E-3</v>
      </c>
      <c r="K136" s="189"/>
      <c r="L136" s="259"/>
      <c r="M136" s="259"/>
      <c r="N136" s="58"/>
      <c r="O136" s="30"/>
      <c r="P136" s="58"/>
      <c r="Q136" s="30"/>
      <c r="R136" s="134"/>
      <c r="S136" s="206"/>
      <c r="T136" s="290"/>
      <c r="U136" s="29" t="s">
        <v>38</v>
      </c>
      <c r="V136" s="187"/>
      <c r="W136" s="58"/>
      <c r="X136" s="188">
        <v>44.674126000000001</v>
      </c>
      <c r="Y136" s="188">
        <v>47.623395000000002</v>
      </c>
      <c r="Z136" s="188">
        <v>0.99451957000000002</v>
      </c>
      <c r="AA136" s="64">
        <v>0.99733707000000005</v>
      </c>
      <c r="AB136" s="64">
        <v>8.1679620000000008E-3</v>
      </c>
      <c r="AC136" s="189"/>
      <c r="AD136" s="259"/>
      <c r="AE136" s="259"/>
      <c r="AF136" s="58"/>
      <c r="AG136" s="30"/>
      <c r="AH136" s="58"/>
      <c r="AI136" s="30"/>
      <c r="AJ136" s="134"/>
      <c r="AK136" s="208"/>
      <c r="AL136" s="290"/>
      <c r="AM136" s="88">
        <f t="shared" si="14"/>
        <v>4.5703000000003158E-2</v>
      </c>
      <c r="AN136" s="123">
        <f t="shared" si="15"/>
        <v>4.6666000000001873E-2</v>
      </c>
      <c r="AO136" s="123">
        <f t="shared" si="16"/>
        <v>4.6400000000001995E-6</v>
      </c>
      <c r="AP136" s="123">
        <f t="shared" si="17"/>
        <v>2.4130000000011087E-5</v>
      </c>
      <c r="AQ136" s="89">
        <f t="shared" si="18"/>
        <v>-2.9232999999998302E-5</v>
      </c>
      <c r="AR136" s="39"/>
      <c r="AS136" s="234"/>
      <c r="AT136" s="39"/>
    </row>
    <row r="137" spans="2:46" ht="13.5" customHeight="1" thickBot="1" x14ac:dyDescent="0.2">
      <c r="B137" s="291"/>
      <c r="C137" s="29"/>
      <c r="D137" s="187"/>
      <c r="E137" s="58"/>
      <c r="F137" s="190"/>
      <c r="G137" s="190"/>
      <c r="H137" s="190"/>
      <c r="I137" s="58"/>
      <c r="J137" s="58"/>
      <c r="K137" s="189"/>
      <c r="L137" s="259"/>
      <c r="M137" s="259"/>
      <c r="N137" s="58"/>
      <c r="O137" s="30"/>
      <c r="P137" s="58"/>
      <c r="Q137" s="30"/>
      <c r="R137" s="185"/>
      <c r="S137" s="206"/>
      <c r="T137" s="291"/>
      <c r="U137" s="29"/>
      <c r="V137" s="187"/>
      <c r="W137" s="58"/>
      <c r="X137" s="190"/>
      <c r="Y137" s="190"/>
      <c r="Z137" s="190"/>
      <c r="AA137" s="58"/>
      <c r="AB137" s="58"/>
      <c r="AC137" s="189"/>
      <c r="AD137" s="259"/>
      <c r="AE137" s="259"/>
      <c r="AF137" s="58"/>
      <c r="AG137" s="30"/>
      <c r="AH137" s="58"/>
      <c r="AI137" s="30"/>
      <c r="AJ137" s="185"/>
      <c r="AK137" s="208"/>
      <c r="AL137" s="291"/>
      <c r="AM137" s="124" t="str">
        <f t="shared" si="14"/>
        <v/>
      </c>
      <c r="AN137" s="125" t="str">
        <f t="shared" si="15"/>
        <v/>
      </c>
      <c r="AO137" s="125" t="str">
        <f t="shared" si="16"/>
        <v/>
      </c>
      <c r="AP137" s="125" t="str">
        <f t="shared" si="17"/>
        <v/>
      </c>
      <c r="AQ137" s="126" t="str">
        <f t="shared" si="18"/>
        <v/>
      </c>
      <c r="AR137" s="39"/>
      <c r="AS137" s="234"/>
      <c r="AT137" s="39"/>
    </row>
    <row r="138" spans="2:46" ht="13.5" customHeight="1" x14ac:dyDescent="0.15">
      <c r="B138" s="289" t="s">
        <v>93</v>
      </c>
      <c r="C138" s="27" t="s">
        <v>34</v>
      </c>
      <c r="D138" s="41"/>
      <c r="E138" s="57"/>
      <c r="F138" s="98"/>
      <c r="G138" s="98"/>
      <c r="H138" s="98"/>
      <c r="I138" s="62"/>
      <c r="J138" s="62"/>
      <c r="K138" s="63"/>
      <c r="L138" s="258"/>
      <c r="M138" s="258"/>
      <c r="N138" s="57"/>
      <c r="O138" s="28"/>
      <c r="P138" s="57"/>
      <c r="Q138" s="28"/>
      <c r="R138" s="133"/>
      <c r="S138" s="206"/>
      <c r="T138" s="289" t="s">
        <v>93</v>
      </c>
      <c r="U138" s="27" t="s">
        <v>34</v>
      </c>
      <c r="V138" s="41"/>
      <c r="W138" s="57"/>
      <c r="X138" s="98"/>
      <c r="Y138" s="98"/>
      <c r="Z138" s="98"/>
      <c r="AA138" s="62"/>
      <c r="AB138" s="62"/>
      <c r="AC138" s="63"/>
      <c r="AD138" s="258"/>
      <c r="AE138" s="258"/>
      <c r="AF138" s="57"/>
      <c r="AG138" s="28"/>
      <c r="AH138" s="57"/>
      <c r="AI138" s="28"/>
      <c r="AJ138" s="133"/>
      <c r="AK138" s="208"/>
      <c r="AL138" s="289" t="s">
        <v>93</v>
      </c>
      <c r="AM138" s="121" t="str">
        <f t="shared" si="14"/>
        <v/>
      </c>
      <c r="AN138" s="97" t="str">
        <f t="shared" si="15"/>
        <v/>
      </c>
      <c r="AO138" s="97" t="str">
        <f t="shared" si="16"/>
        <v/>
      </c>
      <c r="AP138" s="97" t="str">
        <f t="shared" si="17"/>
        <v/>
      </c>
      <c r="AQ138" s="122" t="str">
        <f t="shared" si="18"/>
        <v/>
      </c>
      <c r="AR138" s="39"/>
      <c r="AS138" s="234"/>
      <c r="AT138" s="39"/>
    </row>
    <row r="139" spans="2:46" ht="13.5" customHeight="1" x14ac:dyDescent="0.15">
      <c r="B139" s="290"/>
      <c r="C139" s="29" t="s">
        <v>35</v>
      </c>
      <c r="D139" s="187"/>
      <c r="E139" s="58"/>
      <c r="F139" s="188"/>
      <c r="G139" s="188"/>
      <c r="H139" s="188"/>
      <c r="I139" s="64"/>
      <c r="J139" s="64"/>
      <c r="K139" s="189"/>
      <c r="L139" s="259"/>
      <c r="M139" s="259"/>
      <c r="N139" s="58"/>
      <c r="O139" s="30"/>
      <c r="P139" s="58"/>
      <c r="Q139" s="30"/>
      <c r="R139" s="134"/>
      <c r="S139" s="206"/>
      <c r="T139" s="290"/>
      <c r="U139" s="29" t="s">
        <v>35</v>
      </c>
      <c r="V139" s="187"/>
      <c r="W139" s="58"/>
      <c r="X139" s="188"/>
      <c r="Y139" s="188"/>
      <c r="Z139" s="188"/>
      <c r="AA139" s="64"/>
      <c r="AB139" s="64"/>
      <c r="AC139" s="189"/>
      <c r="AD139" s="259"/>
      <c r="AE139" s="259"/>
      <c r="AF139" s="58"/>
      <c r="AG139" s="30"/>
      <c r="AH139" s="58"/>
      <c r="AI139" s="30"/>
      <c r="AJ139" s="134"/>
      <c r="AK139" s="208"/>
      <c r="AL139" s="290"/>
      <c r="AM139" s="88" t="str">
        <f t="shared" si="14"/>
        <v/>
      </c>
      <c r="AN139" s="123" t="str">
        <f t="shared" si="15"/>
        <v/>
      </c>
      <c r="AO139" s="123" t="str">
        <f t="shared" si="16"/>
        <v/>
      </c>
      <c r="AP139" s="123" t="str">
        <f t="shared" si="17"/>
        <v/>
      </c>
      <c r="AQ139" s="89" t="str">
        <f t="shared" si="18"/>
        <v/>
      </c>
      <c r="AR139" s="39"/>
      <c r="AS139" s="234"/>
      <c r="AT139" s="39"/>
    </row>
    <row r="140" spans="2:46" ht="13.5" customHeight="1" x14ac:dyDescent="0.15">
      <c r="B140" s="290"/>
      <c r="C140" s="29" t="s">
        <v>36</v>
      </c>
      <c r="D140" s="187"/>
      <c r="E140" s="58"/>
      <c r="F140" s="188"/>
      <c r="G140" s="188"/>
      <c r="H140" s="188"/>
      <c r="I140" s="64"/>
      <c r="J140" s="64"/>
      <c r="K140" s="189"/>
      <c r="L140" s="259"/>
      <c r="M140" s="259"/>
      <c r="N140" s="58"/>
      <c r="O140" s="30"/>
      <c r="P140" s="58"/>
      <c r="Q140" s="30"/>
      <c r="R140" s="134"/>
      <c r="S140" s="206"/>
      <c r="T140" s="290"/>
      <c r="U140" s="29" t="s">
        <v>36</v>
      </c>
      <c r="V140" s="187"/>
      <c r="W140" s="58"/>
      <c r="X140" s="188"/>
      <c r="Y140" s="188"/>
      <c r="Z140" s="188"/>
      <c r="AA140" s="64"/>
      <c r="AB140" s="64"/>
      <c r="AC140" s="189"/>
      <c r="AD140" s="259"/>
      <c r="AE140" s="259"/>
      <c r="AF140" s="58"/>
      <c r="AG140" s="30"/>
      <c r="AH140" s="58"/>
      <c r="AI140" s="30"/>
      <c r="AJ140" s="134"/>
      <c r="AK140" s="208"/>
      <c r="AL140" s="290"/>
      <c r="AM140" s="88" t="str">
        <f t="shared" si="14"/>
        <v/>
      </c>
      <c r="AN140" s="123" t="str">
        <f t="shared" si="15"/>
        <v/>
      </c>
      <c r="AO140" s="123" t="str">
        <f t="shared" si="16"/>
        <v/>
      </c>
      <c r="AP140" s="123" t="str">
        <f t="shared" si="17"/>
        <v/>
      </c>
      <c r="AQ140" s="89" t="str">
        <f t="shared" si="18"/>
        <v/>
      </c>
      <c r="AR140" s="39"/>
      <c r="AS140" s="234"/>
      <c r="AT140" s="39"/>
    </row>
    <row r="141" spans="2:46" ht="13.5" customHeight="1" x14ac:dyDescent="0.15">
      <c r="B141" s="290"/>
      <c r="C141" s="29" t="s">
        <v>38</v>
      </c>
      <c r="D141" s="187"/>
      <c r="E141" s="58"/>
      <c r="F141" s="188"/>
      <c r="G141" s="188"/>
      <c r="H141" s="188"/>
      <c r="I141" s="64"/>
      <c r="J141" s="64"/>
      <c r="K141" s="189"/>
      <c r="L141" s="259"/>
      <c r="M141" s="259"/>
      <c r="N141" s="58"/>
      <c r="O141" s="30"/>
      <c r="P141" s="58"/>
      <c r="Q141" s="30"/>
      <c r="R141" s="134"/>
      <c r="S141" s="206"/>
      <c r="T141" s="290"/>
      <c r="U141" s="29" t="s">
        <v>38</v>
      </c>
      <c r="V141" s="187"/>
      <c r="W141" s="58"/>
      <c r="X141" s="188"/>
      <c r="Y141" s="188"/>
      <c r="Z141" s="188"/>
      <c r="AA141" s="64"/>
      <c r="AB141" s="64"/>
      <c r="AC141" s="189"/>
      <c r="AD141" s="259"/>
      <c r="AE141" s="259"/>
      <c r="AF141" s="58"/>
      <c r="AG141" s="30"/>
      <c r="AH141" s="58"/>
      <c r="AI141" s="30"/>
      <c r="AJ141" s="134"/>
      <c r="AK141" s="208"/>
      <c r="AL141" s="290"/>
      <c r="AM141" s="88" t="str">
        <f t="shared" si="14"/>
        <v/>
      </c>
      <c r="AN141" s="123" t="str">
        <f t="shared" si="15"/>
        <v/>
      </c>
      <c r="AO141" s="123" t="str">
        <f t="shared" si="16"/>
        <v/>
      </c>
      <c r="AP141" s="123" t="str">
        <f t="shared" si="17"/>
        <v/>
      </c>
      <c r="AQ141" s="89" t="str">
        <f t="shared" si="18"/>
        <v/>
      </c>
      <c r="AR141" s="39"/>
      <c r="AS141" s="234"/>
      <c r="AT141" s="39"/>
    </row>
    <row r="142" spans="2:46" ht="13.5" customHeight="1" thickBot="1" x14ac:dyDescent="0.2">
      <c r="B142" s="291"/>
      <c r="C142" s="29"/>
      <c r="D142" s="187"/>
      <c r="E142" s="58"/>
      <c r="F142" s="190"/>
      <c r="G142" s="190"/>
      <c r="H142" s="190"/>
      <c r="I142" s="58"/>
      <c r="J142" s="58"/>
      <c r="K142" s="189"/>
      <c r="L142" s="259"/>
      <c r="M142" s="259"/>
      <c r="N142" s="58"/>
      <c r="O142" s="30"/>
      <c r="P142" s="58"/>
      <c r="Q142" s="30"/>
      <c r="R142" s="185"/>
      <c r="S142" s="206"/>
      <c r="T142" s="291"/>
      <c r="U142" s="29"/>
      <c r="V142" s="187"/>
      <c r="W142" s="58"/>
      <c r="X142" s="190"/>
      <c r="Y142" s="190"/>
      <c r="Z142" s="190"/>
      <c r="AA142" s="58"/>
      <c r="AB142" s="58"/>
      <c r="AC142" s="189"/>
      <c r="AD142" s="259"/>
      <c r="AE142" s="259"/>
      <c r="AF142" s="58"/>
      <c r="AG142" s="30"/>
      <c r="AH142" s="58"/>
      <c r="AI142" s="30"/>
      <c r="AJ142" s="185"/>
      <c r="AK142" s="208"/>
      <c r="AL142" s="291"/>
      <c r="AM142" s="124" t="str">
        <f t="shared" si="14"/>
        <v/>
      </c>
      <c r="AN142" s="125" t="str">
        <f t="shared" si="15"/>
        <v/>
      </c>
      <c r="AO142" s="125" t="str">
        <f t="shared" si="16"/>
        <v/>
      </c>
      <c r="AP142" s="125" t="str">
        <f t="shared" si="17"/>
        <v/>
      </c>
      <c r="AQ142" s="126" t="str">
        <f t="shared" si="18"/>
        <v/>
      </c>
      <c r="AR142" s="39"/>
      <c r="AS142" s="234"/>
      <c r="AT142" s="39"/>
    </row>
    <row r="143" spans="2:46" ht="13.5" customHeight="1" x14ac:dyDescent="0.15">
      <c r="B143" s="289" t="s">
        <v>94</v>
      </c>
      <c r="C143" s="27" t="s">
        <v>34</v>
      </c>
      <c r="D143" s="41"/>
      <c r="E143" s="57"/>
      <c r="F143" s="98"/>
      <c r="G143" s="98"/>
      <c r="H143" s="98"/>
      <c r="I143" s="62"/>
      <c r="J143" s="62"/>
      <c r="K143" s="63"/>
      <c r="L143" s="258"/>
      <c r="M143" s="258"/>
      <c r="N143" s="57"/>
      <c r="O143" s="28"/>
      <c r="P143" s="57"/>
      <c r="Q143" s="28"/>
      <c r="R143" s="133"/>
      <c r="S143" s="206"/>
      <c r="T143" s="289" t="s">
        <v>94</v>
      </c>
      <c r="U143" s="27" t="s">
        <v>34</v>
      </c>
      <c r="V143" s="41"/>
      <c r="W143" s="57"/>
      <c r="X143" s="98"/>
      <c r="Y143" s="98"/>
      <c r="Z143" s="98"/>
      <c r="AA143" s="62"/>
      <c r="AB143" s="62"/>
      <c r="AC143" s="63"/>
      <c r="AD143" s="258"/>
      <c r="AE143" s="258"/>
      <c r="AF143" s="57"/>
      <c r="AG143" s="28"/>
      <c r="AH143" s="57"/>
      <c r="AI143" s="28"/>
      <c r="AJ143" s="133"/>
      <c r="AK143" s="208"/>
      <c r="AL143" s="289" t="s">
        <v>94</v>
      </c>
      <c r="AM143" s="121" t="str">
        <f t="shared" si="14"/>
        <v/>
      </c>
      <c r="AN143" s="97" t="str">
        <f t="shared" si="15"/>
        <v/>
      </c>
      <c r="AO143" s="97" t="str">
        <f t="shared" si="16"/>
        <v/>
      </c>
      <c r="AP143" s="97" t="str">
        <f t="shared" si="17"/>
        <v/>
      </c>
      <c r="AQ143" s="122" t="str">
        <f t="shared" si="18"/>
        <v/>
      </c>
      <c r="AR143" s="39"/>
      <c r="AS143" s="234"/>
      <c r="AT143" s="39"/>
    </row>
    <row r="144" spans="2:46" ht="13.5" customHeight="1" x14ac:dyDescent="0.15">
      <c r="B144" s="290"/>
      <c r="C144" s="29" t="s">
        <v>35</v>
      </c>
      <c r="D144" s="187"/>
      <c r="E144" s="58"/>
      <c r="F144" s="188"/>
      <c r="G144" s="188"/>
      <c r="H144" s="188"/>
      <c r="I144" s="64"/>
      <c r="J144" s="64"/>
      <c r="K144" s="189"/>
      <c r="L144" s="259"/>
      <c r="M144" s="259"/>
      <c r="N144" s="58"/>
      <c r="O144" s="30"/>
      <c r="P144" s="58"/>
      <c r="Q144" s="30"/>
      <c r="R144" s="134"/>
      <c r="S144" s="206"/>
      <c r="T144" s="290"/>
      <c r="U144" s="29" t="s">
        <v>35</v>
      </c>
      <c r="V144" s="187"/>
      <c r="W144" s="58"/>
      <c r="X144" s="188"/>
      <c r="Y144" s="188"/>
      <c r="Z144" s="188"/>
      <c r="AA144" s="64"/>
      <c r="AB144" s="64"/>
      <c r="AC144" s="189"/>
      <c r="AD144" s="259"/>
      <c r="AE144" s="259"/>
      <c r="AF144" s="58"/>
      <c r="AG144" s="30"/>
      <c r="AH144" s="58"/>
      <c r="AI144" s="30"/>
      <c r="AJ144" s="134"/>
      <c r="AK144" s="208"/>
      <c r="AL144" s="290"/>
      <c r="AM144" s="88" t="str">
        <f t="shared" si="14"/>
        <v/>
      </c>
      <c r="AN144" s="123" t="str">
        <f t="shared" si="15"/>
        <v/>
      </c>
      <c r="AO144" s="123" t="str">
        <f t="shared" si="16"/>
        <v/>
      </c>
      <c r="AP144" s="123" t="str">
        <f t="shared" si="17"/>
        <v/>
      </c>
      <c r="AQ144" s="89" t="str">
        <f t="shared" si="18"/>
        <v/>
      </c>
      <c r="AR144" s="39"/>
      <c r="AS144" s="234"/>
      <c r="AT144" s="39"/>
    </row>
    <row r="145" spans="2:46" ht="13.5" customHeight="1" x14ac:dyDescent="0.15">
      <c r="B145" s="290"/>
      <c r="C145" s="29" t="s">
        <v>36</v>
      </c>
      <c r="D145" s="187"/>
      <c r="E145" s="58"/>
      <c r="F145" s="188"/>
      <c r="G145" s="188"/>
      <c r="H145" s="188"/>
      <c r="I145" s="64"/>
      <c r="J145" s="64"/>
      <c r="K145" s="189"/>
      <c r="L145" s="259"/>
      <c r="M145" s="259"/>
      <c r="N145" s="58"/>
      <c r="O145" s="30"/>
      <c r="P145" s="58"/>
      <c r="Q145" s="30"/>
      <c r="R145" s="134"/>
      <c r="S145" s="206"/>
      <c r="T145" s="290"/>
      <c r="U145" s="29" t="s">
        <v>36</v>
      </c>
      <c r="V145" s="187"/>
      <c r="W145" s="58"/>
      <c r="X145" s="188"/>
      <c r="Y145" s="188"/>
      <c r="Z145" s="188"/>
      <c r="AA145" s="64"/>
      <c r="AB145" s="64"/>
      <c r="AC145" s="189"/>
      <c r="AD145" s="259"/>
      <c r="AE145" s="259"/>
      <c r="AF145" s="58"/>
      <c r="AG145" s="30"/>
      <c r="AH145" s="58"/>
      <c r="AI145" s="30"/>
      <c r="AJ145" s="134"/>
      <c r="AK145" s="208"/>
      <c r="AL145" s="290"/>
      <c r="AM145" s="88" t="str">
        <f t="shared" si="14"/>
        <v/>
      </c>
      <c r="AN145" s="123" t="str">
        <f t="shared" si="15"/>
        <v/>
      </c>
      <c r="AO145" s="123" t="str">
        <f t="shared" si="16"/>
        <v/>
      </c>
      <c r="AP145" s="123" t="str">
        <f t="shared" si="17"/>
        <v/>
      </c>
      <c r="AQ145" s="89" t="str">
        <f t="shared" si="18"/>
        <v/>
      </c>
      <c r="AR145" s="39"/>
      <c r="AS145" s="234"/>
      <c r="AT145" s="39"/>
    </row>
    <row r="146" spans="2:46" ht="13.5" customHeight="1" x14ac:dyDescent="0.15">
      <c r="B146" s="290"/>
      <c r="C146" s="29" t="s">
        <v>38</v>
      </c>
      <c r="D146" s="187"/>
      <c r="E146" s="58"/>
      <c r="F146" s="188"/>
      <c r="G146" s="188"/>
      <c r="H146" s="188"/>
      <c r="I146" s="64"/>
      <c r="J146" s="64"/>
      <c r="K146" s="189"/>
      <c r="L146" s="259"/>
      <c r="M146" s="259"/>
      <c r="N146" s="58"/>
      <c r="O146" s="30"/>
      <c r="P146" s="58"/>
      <c r="Q146" s="30"/>
      <c r="R146" s="134"/>
      <c r="S146" s="206"/>
      <c r="T146" s="290"/>
      <c r="U146" s="29" t="s">
        <v>38</v>
      </c>
      <c r="V146" s="187"/>
      <c r="W146" s="58"/>
      <c r="X146" s="188"/>
      <c r="Y146" s="188"/>
      <c r="Z146" s="188"/>
      <c r="AA146" s="64"/>
      <c r="AB146" s="64"/>
      <c r="AC146" s="189"/>
      <c r="AD146" s="259"/>
      <c r="AE146" s="259"/>
      <c r="AF146" s="58"/>
      <c r="AG146" s="30"/>
      <c r="AH146" s="58"/>
      <c r="AI146" s="30"/>
      <c r="AJ146" s="134"/>
      <c r="AK146" s="208"/>
      <c r="AL146" s="290"/>
      <c r="AM146" s="88" t="str">
        <f t="shared" si="14"/>
        <v/>
      </c>
      <c r="AN146" s="123" t="str">
        <f t="shared" si="15"/>
        <v/>
      </c>
      <c r="AO146" s="123" t="str">
        <f t="shared" si="16"/>
        <v/>
      </c>
      <c r="AP146" s="123" t="str">
        <f t="shared" si="17"/>
        <v/>
      </c>
      <c r="AQ146" s="89" t="str">
        <f t="shared" si="18"/>
        <v/>
      </c>
      <c r="AR146" s="39"/>
      <c r="AS146" s="234"/>
      <c r="AT146" s="39"/>
    </row>
    <row r="147" spans="2:46" ht="13.5" customHeight="1" thickBot="1" x14ac:dyDescent="0.2">
      <c r="B147" s="291"/>
      <c r="C147" s="29"/>
      <c r="D147" s="187"/>
      <c r="E147" s="58"/>
      <c r="F147" s="190"/>
      <c r="G147" s="190"/>
      <c r="H147" s="190"/>
      <c r="I147" s="58"/>
      <c r="J147" s="58"/>
      <c r="K147" s="189"/>
      <c r="L147" s="259"/>
      <c r="M147" s="259"/>
      <c r="N147" s="58"/>
      <c r="O147" s="30"/>
      <c r="P147" s="58"/>
      <c r="Q147" s="30"/>
      <c r="R147" s="185"/>
      <c r="S147" s="206"/>
      <c r="T147" s="291"/>
      <c r="U147" s="29"/>
      <c r="V147" s="187"/>
      <c r="W147" s="58"/>
      <c r="X147" s="190"/>
      <c r="Y147" s="190"/>
      <c r="Z147" s="190"/>
      <c r="AA147" s="58"/>
      <c r="AB147" s="58"/>
      <c r="AC147" s="189"/>
      <c r="AD147" s="259"/>
      <c r="AE147" s="259"/>
      <c r="AF147" s="58"/>
      <c r="AG147" s="30"/>
      <c r="AH147" s="58"/>
      <c r="AI147" s="30"/>
      <c r="AJ147" s="185"/>
      <c r="AK147" s="208"/>
      <c r="AL147" s="291"/>
      <c r="AM147" s="124" t="str">
        <f t="shared" si="14"/>
        <v/>
      </c>
      <c r="AN147" s="125" t="str">
        <f t="shared" si="15"/>
        <v/>
      </c>
      <c r="AO147" s="125" t="str">
        <f t="shared" si="16"/>
        <v/>
      </c>
      <c r="AP147" s="125" t="str">
        <f t="shared" si="17"/>
        <v/>
      </c>
      <c r="AQ147" s="126" t="str">
        <f t="shared" si="18"/>
        <v/>
      </c>
      <c r="AR147" s="39"/>
      <c r="AS147" s="234"/>
      <c r="AT147" s="39"/>
    </row>
    <row r="148" spans="2:46" ht="13.5" customHeight="1" x14ac:dyDescent="0.15">
      <c r="B148" s="289" t="s">
        <v>95</v>
      </c>
      <c r="C148" s="27" t="s">
        <v>34</v>
      </c>
      <c r="D148" s="41"/>
      <c r="E148" s="57"/>
      <c r="F148" s="98"/>
      <c r="G148" s="98"/>
      <c r="H148" s="98"/>
      <c r="I148" s="62"/>
      <c r="J148" s="62"/>
      <c r="K148" s="63"/>
      <c r="L148" s="258"/>
      <c r="M148" s="258"/>
      <c r="N148" s="57"/>
      <c r="O148" s="28"/>
      <c r="P148" s="57"/>
      <c r="Q148" s="28"/>
      <c r="R148" s="133"/>
      <c r="S148" s="206"/>
      <c r="T148" s="289" t="s">
        <v>95</v>
      </c>
      <c r="U148" s="27" t="s">
        <v>34</v>
      </c>
      <c r="V148" s="41"/>
      <c r="W148" s="57"/>
      <c r="X148" s="98"/>
      <c r="Y148" s="98"/>
      <c r="Z148" s="98"/>
      <c r="AA148" s="62"/>
      <c r="AB148" s="62"/>
      <c r="AC148" s="63"/>
      <c r="AD148" s="258"/>
      <c r="AE148" s="258"/>
      <c r="AF148" s="57"/>
      <c r="AG148" s="28"/>
      <c r="AH148" s="57"/>
      <c r="AI148" s="28"/>
      <c r="AJ148" s="133"/>
      <c r="AK148" s="208"/>
      <c r="AL148" s="289" t="s">
        <v>95</v>
      </c>
      <c r="AM148" s="121" t="str">
        <f t="shared" si="14"/>
        <v/>
      </c>
      <c r="AN148" s="97" t="str">
        <f t="shared" si="15"/>
        <v/>
      </c>
      <c r="AO148" s="97" t="str">
        <f t="shared" si="16"/>
        <v/>
      </c>
      <c r="AP148" s="97" t="str">
        <f t="shared" si="17"/>
        <v/>
      </c>
      <c r="AQ148" s="122" t="str">
        <f t="shared" si="18"/>
        <v/>
      </c>
      <c r="AR148" s="39"/>
      <c r="AS148" s="234"/>
      <c r="AT148" s="39"/>
    </row>
    <row r="149" spans="2:46" ht="13.5" customHeight="1" x14ac:dyDescent="0.15">
      <c r="B149" s="290"/>
      <c r="C149" s="29" t="s">
        <v>35</v>
      </c>
      <c r="D149" s="187"/>
      <c r="E149" s="58"/>
      <c r="F149" s="188"/>
      <c r="G149" s="188"/>
      <c r="H149" s="188"/>
      <c r="I149" s="64"/>
      <c r="J149" s="64"/>
      <c r="K149" s="189"/>
      <c r="L149" s="259"/>
      <c r="M149" s="259"/>
      <c r="N149" s="58"/>
      <c r="O149" s="30"/>
      <c r="P149" s="58"/>
      <c r="Q149" s="30"/>
      <c r="R149" s="134"/>
      <c r="S149" s="206"/>
      <c r="T149" s="290"/>
      <c r="U149" s="29" t="s">
        <v>35</v>
      </c>
      <c r="V149" s="187"/>
      <c r="W149" s="58"/>
      <c r="X149" s="188"/>
      <c r="Y149" s="188"/>
      <c r="Z149" s="188"/>
      <c r="AA149" s="64"/>
      <c r="AB149" s="64"/>
      <c r="AC149" s="189"/>
      <c r="AD149" s="259"/>
      <c r="AE149" s="259"/>
      <c r="AF149" s="58"/>
      <c r="AG149" s="30"/>
      <c r="AH149" s="58"/>
      <c r="AI149" s="30"/>
      <c r="AJ149" s="134"/>
      <c r="AK149" s="208"/>
      <c r="AL149" s="290"/>
      <c r="AM149" s="88" t="str">
        <f t="shared" si="14"/>
        <v/>
      </c>
      <c r="AN149" s="123" t="str">
        <f t="shared" si="15"/>
        <v/>
      </c>
      <c r="AO149" s="123" t="str">
        <f t="shared" si="16"/>
        <v/>
      </c>
      <c r="AP149" s="123" t="str">
        <f t="shared" si="17"/>
        <v/>
      </c>
      <c r="AQ149" s="89" t="str">
        <f t="shared" si="18"/>
        <v/>
      </c>
      <c r="AR149" s="39"/>
      <c r="AS149" s="234"/>
      <c r="AT149" s="39"/>
    </row>
    <row r="150" spans="2:46" ht="13.5" customHeight="1" x14ac:dyDescent="0.15">
      <c r="B150" s="290"/>
      <c r="C150" s="29" t="s">
        <v>36</v>
      </c>
      <c r="D150" s="187"/>
      <c r="E150" s="58"/>
      <c r="F150" s="188"/>
      <c r="G150" s="188"/>
      <c r="H150" s="188"/>
      <c r="I150" s="64"/>
      <c r="J150" s="64"/>
      <c r="K150" s="189"/>
      <c r="L150" s="259"/>
      <c r="M150" s="259"/>
      <c r="N150" s="58"/>
      <c r="O150" s="30"/>
      <c r="P150" s="58"/>
      <c r="Q150" s="30"/>
      <c r="R150" s="134"/>
      <c r="S150" s="206"/>
      <c r="T150" s="290"/>
      <c r="U150" s="29" t="s">
        <v>36</v>
      </c>
      <c r="V150" s="187"/>
      <c r="W150" s="58"/>
      <c r="X150" s="188"/>
      <c r="Y150" s="188"/>
      <c r="Z150" s="188"/>
      <c r="AA150" s="64"/>
      <c r="AB150" s="64"/>
      <c r="AC150" s="189"/>
      <c r="AD150" s="259"/>
      <c r="AE150" s="259"/>
      <c r="AF150" s="58"/>
      <c r="AG150" s="30"/>
      <c r="AH150" s="58"/>
      <c r="AI150" s="30"/>
      <c r="AJ150" s="134"/>
      <c r="AK150" s="208"/>
      <c r="AL150" s="290"/>
      <c r="AM150" s="88" t="str">
        <f t="shared" si="14"/>
        <v/>
      </c>
      <c r="AN150" s="123" t="str">
        <f t="shared" si="15"/>
        <v/>
      </c>
      <c r="AO150" s="123" t="str">
        <f t="shared" si="16"/>
        <v/>
      </c>
      <c r="AP150" s="123" t="str">
        <f t="shared" si="17"/>
        <v/>
      </c>
      <c r="AQ150" s="89" t="str">
        <f t="shared" si="18"/>
        <v/>
      </c>
      <c r="AR150" s="39"/>
      <c r="AS150" s="234"/>
      <c r="AT150" s="39"/>
    </row>
    <row r="151" spans="2:46" ht="13.5" customHeight="1" x14ac:dyDescent="0.15">
      <c r="B151" s="290"/>
      <c r="C151" s="29" t="s">
        <v>38</v>
      </c>
      <c r="D151" s="187"/>
      <c r="E151" s="58"/>
      <c r="F151" s="188"/>
      <c r="G151" s="188"/>
      <c r="H151" s="188"/>
      <c r="I151" s="64"/>
      <c r="J151" s="64"/>
      <c r="K151" s="189"/>
      <c r="L151" s="259"/>
      <c r="M151" s="259"/>
      <c r="N151" s="58"/>
      <c r="O151" s="30"/>
      <c r="P151" s="58"/>
      <c r="Q151" s="30"/>
      <c r="R151" s="134"/>
      <c r="S151" s="206"/>
      <c r="T151" s="290"/>
      <c r="U151" s="29" t="s">
        <v>38</v>
      </c>
      <c r="V151" s="187"/>
      <c r="W151" s="58"/>
      <c r="X151" s="188"/>
      <c r="Y151" s="188"/>
      <c r="Z151" s="188"/>
      <c r="AA151" s="64"/>
      <c r="AB151" s="64"/>
      <c r="AC151" s="189"/>
      <c r="AD151" s="259"/>
      <c r="AE151" s="259"/>
      <c r="AF151" s="58"/>
      <c r="AG151" s="30"/>
      <c r="AH151" s="58"/>
      <c r="AI151" s="30"/>
      <c r="AJ151" s="134"/>
      <c r="AK151" s="208"/>
      <c r="AL151" s="290"/>
      <c r="AM151" s="88" t="str">
        <f t="shared" si="14"/>
        <v/>
      </c>
      <c r="AN151" s="123" t="str">
        <f t="shared" si="15"/>
        <v/>
      </c>
      <c r="AO151" s="123" t="str">
        <f t="shared" si="16"/>
        <v/>
      </c>
      <c r="AP151" s="123" t="str">
        <f t="shared" si="17"/>
        <v/>
      </c>
      <c r="AQ151" s="89" t="str">
        <f t="shared" si="18"/>
        <v/>
      </c>
      <c r="AR151" s="39"/>
      <c r="AS151" s="234"/>
      <c r="AT151" s="39"/>
    </row>
    <row r="152" spans="2:46" ht="13.5" customHeight="1" thickBot="1" x14ac:dyDescent="0.2">
      <c r="B152" s="291"/>
      <c r="C152" s="29"/>
      <c r="D152" s="187"/>
      <c r="E152" s="58"/>
      <c r="F152" s="190"/>
      <c r="G152" s="190"/>
      <c r="H152" s="190"/>
      <c r="I152" s="58"/>
      <c r="J152" s="58"/>
      <c r="K152" s="189"/>
      <c r="L152" s="259"/>
      <c r="M152" s="259"/>
      <c r="N152" s="58"/>
      <c r="O152" s="30"/>
      <c r="P152" s="58"/>
      <c r="Q152" s="30"/>
      <c r="R152" s="185"/>
      <c r="S152" s="206"/>
      <c r="T152" s="291"/>
      <c r="U152" s="29"/>
      <c r="V152" s="187"/>
      <c r="W152" s="58"/>
      <c r="X152" s="190"/>
      <c r="Y152" s="190"/>
      <c r="Z152" s="190"/>
      <c r="AA152" s="58"/>
      <c r="AB152" s="58"/>
      <c r="AC152" s="189"/>
      <c r="AD152" s="259"/>
      <c r="AE152" s="259"/>
      <c r="AF152" s="58"/>
      <c r="AG152" s="30"/>
      <c r="AH152" s="58"/>
      <c r="AI152" s="30"/>
      <c r="AJ152" s="185"/>
      <c r="AK152" s="208"/>
      <c r="AL152" s="291"/>
      <c r="AM152" s="124" t="str">
        <f t="shared" si="14"/>
        <v/>
      </c>
      <c r="AN152" s="125" t="str">
        <f t="shared" si="15"/>
        <v/>
      </c>
      <c r="AO152" s="125" t="str">
        <f t="shared" si="16"/>
        <v/>
      </c>
      <c r="AP152" s="125" t="str">
        <f t="shared" si="17"/>
        <v/>
      </c>
      <c r="AQ152" s="126" t="str">
        <f t="shared" si="18"/>
        <v/>
      </c>
      <c r="AR152" s="39"/>
      <c r="AS152" s="234"/>
      <c r="AT152" s="39"/>
    </row>
    <row r="153" spans="2:46" ht="13.5" customHeight="1" x14ac:dyDescent="0.15">
      <c r="B153" s="289" t="s">
        <v>96</v>
      </c>
      <c r="C153" s="27" t="s">
        <v>34</v>
      </c>
      <c r="D153" s="41"/>
      <c r="E153" s="57"/>
      <c r="F153" s="98"/>
      <c r="G153" s="98"/>
      <c r="H153" s="98"/>
      <c r="I153" s="62"/>
      <c r="J153" s="62"/>
      <c r="K153" s="63"/>
      <c r="L153" s="258"/>
      <c r="M153" s="258"/>
      <c r="N153" s="57"/>
      <c r="O153" s="28"/>
      <c r="P153" s="57"/>
      <c r="Q153" s="28"/>
      <c r="R153" s="133"/>
      <c r="S153" s="206"/>
      <c r="T153" s="289" t="s">
        <v>96</v>
      </c>
      <c r="U153" s="27" t="s">
        <v>34</v>
      </c>
      <c r="V153" s="41"/>
      <c r="W153" s="57"/>
      <c r="X153" s="98"/>
      <c r="Y153" s="98"/>
      <c r="Z153" s="98"/>
      <c r="AA153" s="62"/>
      <c r="AB153" s="62"/>
      <c r="AC153" s="63"/>
      <c r="AD153" s="258"/>
      <c r="AE153" s="258"/>
      <c r="AF153" s="57"/>
      <c r="AG153" s="28"/>
      <c r="AH153" s="57"/>
      <c r="AI153" s="28"/>
      <c r="AJ153" s="133"/>
      <c r="AK153" s="208"/>
      <c r="AL153" s="289" t="s">
        <v>96</v>
      </c>
      <c r="AM153" s="121" t="str">
        <f t="shared" si="14"/>
        <v/>
      </c>
      <c r="AN153" s="97" t="str">
        <f t="shared" si="15"/>
        <v/>
      </c>
      <c r="AO153" s="97" t="str">
        <f t="shared" si="16"/>
        <v/>
      </c>
      <c r="AP153" s="97" t="str">
        <f t="shared" si="17"/>
        <v/>
      </c>
      <c r="AQ153" s="122" t="str">
        <f t="shared" si="18"/>
        <v/>
      </c>
      <c r="AR153" s="39"/>
      <c r="AS153" s="234"/>
      <c r="AT153" s="39"/>
    </row>
    <row r="154" spans="2:46" ht="13.5" customHeight="1" x14ac:dyDescent="0.15">
      <c r="B154" s="290"/>
      <c r="C154" s="29" t="s">
        <v>35</v>
      </c>
      <c r="D154" s="187"/>
      <c r="E154" s="58"/>
      <c r="F154" s="188"/>
      <c r="G154" s="188"/>
      <c r="H154" s="188"/>
      <c r="I154" s="64"/>
      <c r="J154" s="64"/>
      <c r="K154" s="189"/>
      <c r="L154" s="259"/>
      <c r="M154" s="259"/>
      <c r="N154" s="58"/>
      <c r="O154" s="30"/>
      <c r="P154" s="58"/>
      <c r="Q154" s="30"/>
      <c r="R154" s="134"/>
      <c r="S154" s="206"/>
      <c r="T154" s="290"/>
      <c r="U154" s="29" t="s">
        <v>35</v>
      </c>
      <c r="V154" s="187"/>
      <c r="W154" s="58"/>
      <c r="X154" s="188"/>
      <c r="Y154" s="188"/>
      <c r="Z154" s="188"/>
      <c r="AA154" s="64"/>
      <c r="AB154" s="64"/>
      <c r="AC154" s="189"/>
      <c r="AD154" s="259"/>
      <c r="AE154" s="259"/>
      <c r="AF154" s="58"/>
      <c r="AG154" s="30"/>
      <c r="AH154" s="58"/>
      <c r="AI154" s="30"/>
      <c r="AJ154" s="134"/>
      <c r="AK154" s="208"/>
      <c r="AL154" s="290"/>
      <c r="AM154" s="88" t="str">
        <f t="shared" si="14"/>
        <v/>
      </c>
      <c r="AN154" s="123" t="str">
        <f t="shared" si="15"/>
        <v/>
      </c>
      <c r="AO154" s="123" t="str">
        <f t="shared" si="16"/>
        <v/>
      </c>
      <c r="AP154" s="123" t="str">
        <f t="shared" si="17"/>
        <v/>
      </c>
      <c r="AQ154" s="89" t="str">
        <f t="shared" si="18"/>
        <v/>
      </c>
      <c r="AR154" s="39"/>
      <c r="AS154" s="234"/>
      <c r="AT154" s="39"/>
    </row>
    <row r="155" spans="2:46" ht="13.5" customHeight="1" x14ac:dyDescent="0.15">
      <c r="B155" s="290"/>
      <c r="C155" s="29" t="s">
        <v>36</v>
      </c>
      <c r="D155" s="187"/>
      <c r="E155" s="58"/>
      <c r="F155" s="188"/>
      <c r="G155" s="188"/>
      <c r="H155" s="188"/>
      <c r="I155" s="64"/>
      <c r="J155" s="64"/>
      <c r="K155" s="189"/>
      <c r="L155" s="259"/>
      <c r="M155" s="259"/>
      <c r="N155" s="58"/>
      <c r="O155" s="30"/>
      <c r="P155" s="58"/>
      <c r="Q155" s="30"/>
      <c r="R155" s="134"/>
      <c r="S155" s="206"/>
      <c r="T155" s="290"/>
      <c r="U155" s="29" t="s">
        <v>36</v>
      </c>
      <c r="V155" s="187"/>
      <c r="W155" s="58"/>
      <c r="X155" s="188"/>
      <c r="Y155" s="188"/>
      <c r="Z155" s="188"/>
      <c r="AA155" s="64"/>
      <c r="AB155" s="64"/>
      <c r="AC155" s="189"/>
      <c r="AD155" s="259"/>
      <c r="AE155" s="259"/>
      <c r="AF155" s="58"/>
      <c r="AG155" s="30"/>
      <c r="AH155" s="58"/>
      <c r="AI155" s="30"/>
      <c r="AJ155" s="134"/>
      <c r="AK155" s="208"/>
      <c r="AL155" s="290"/>
      <c r="AM155" s="88" t="str">
        <f t="shared" si="14"/>
        <v/>
      </c>
      <c r="AN155" s="123" t="str">
        <f t="shared" si="15"/>
        <v/>
      </c>
      <c r="AO155" s="123" t="str">
        <f t="shared" si="16"/>
        <v/>
      </c>
      <c r="AP155" s="123" t="str">
        <f t="shared" si="17"/>
        <v/>
      </c>
      <c r="AQ155" s="89" t="str">
        <f t="shared" si="18"/>
        <v/>
      </c>
      <c r="AR155" s="39"/>
      <c r="AS155" s="234"/>
      <c r="AT155" s="39"/>
    </row>
    <row r="156" spans="2:46" ht="13.5" customHeight="1" x14ac:dyDescent="0.15">
      <c r="B156" s="290"/>
      <c r="C156" s="29" t="s">
        <v>38</v>
      </c>
      <c r="D156" s="187"/>
      <c r="E156" s="58"/>
      <c r="F156" s="188"/>
      <c r="G156" s="188"/>
      <c r="H156" s="188"/>
      <c r="I156" s="64"/>
      <c r="J156" s="64"/>
      <c r="K156" s="189"/>
      <c r="L156" s="259"/>
      <c r="M156" s="259"/>
      <c r="N156" s="58"/>
      <c r="O156" s="30"/>
      <c r="P156" s="58"/>
      <c r="Q156" s="30"/>
      <c r="R156" s="134"/>
      <c r="S156" s="206"/>
      <c r="T156" s="290"/>
      <c r="U156" s="29" t="s">
        <v>38</v>
      </c>
      <c r="V156" s="187"/>
      <c r="W156" s="58"/>
      <c r="X156" s="188"/>
      <c r="Y156" s="188"/>
      <c r="Z156" s="188"/>
      <c r="AA156" s="64"/>
      <c r="AB156" s="64"/>
      <c r="AC156" s="189"/>
      <c r="AD156" s="259"/>
      <c r="AE156" s="259"/>
      <c r="AF156" s="58"/>
      <c r="AG156" s="30"/>
      <c r="AH156" s="58"/>
      <c r="AI156" s="30"/>
      <c r="AJ156" s="134"/>
      <c r="AK156" s="208"/>
      <c r="AL156" s="290"/>
      <c r="AM156" s="88" t="str">
        <f t="shared" si="14"/>
        <v/>
      </c>
      <c r="AN156" s="123" t="str">
        <f t="shared" si="15"/>
        <v/>
      </c>
      <c r="AO156" s="123" t="str">
        <f t="shared" si="16"/>
        <v/>
      </c>
      <c r="AP156" s="123" t="str">
        <f t="shared" si="17"/>
        <v/>
      </c>
      <c r="AQ156" s="89" t="str">
        <f t="shared" si="18"/>
        <v/>
      </c>
      <c r="AR156" s="39"/>
      <c r="AS156" s="234"/>
      <c r="AT156" s="39"/>
    </row>
    <row r="157" spans="2:46" ht="13.5" customHeight="1" thickBot="1" x14ac:dyDescent="0.2">
      <c r="B157" s="291"/>
      <c r="C157" s="29"/>
      <c r="D157" s="187"/>
      <c r="E157" s="58"/>
      <c r="F157" s="190"/>
      <c r="G157" s="190"/>
      <c r="H157" s="190"/>
      <c r="I157" s="58"/>
      <c r="J157" s="58"/>
      <c r="K157" s="189"/>
      <c r="L157" s="259"/>
      <c r="M157" s="259"/>
      <c r="N157" s="58"/>
      <c r="O157" s="30"/>
      <c r="P157" s="58"/>
      <c r="Q157" s="30"/>
      <c r="R157" s="185"/>
      <c r="S157" s="206"/>
      <c r="T157" s="291"/>
      <c r="U157" s="29"/>
      <c r="V157" s="187"/>
      <c r="W157" s="58"/>
      <c r="X157" s="190"/>
      <c r="Y157" s="190"/>
      <c r="Z157" s="190"/>
      <c r="AA157" s="58"/>
      <c r="AB157" s="58"/>
      <c r="AC157" s="189"/>
      <c r="AD157" s="259"/>
      <c r="AE157" s="259"/>
      <c r="AF157" s="58"/>
      <c r="AG157" s="30"/>
      <c r="AH157" s="58"/>
      <c r="AI157" s="30"/>
      <c r="AJ157" s="185"/>
      <c r="AK157" s="208"/>
      <c r="AL157" s="291"/>
      <c r="AM157" s="124" t="str">
        <f t="shared" si="14"/>
        <v/>
      </c>
      <c r="AN157" s="125" t="str">
        <f t="shared" si="15"/>
        <v/>
      </c>
      <c r="AO157" s="125" t="str">
        <f t="shared" si="16"/>
        <v/>
      </c>
      <c r="AP157" s="125" t="str">
        <f t="shared" si="17"/>
        <v/>
      </c>
      <c r="AQ157" s="126" t="str">
        <f t="shared" si="18"/>
        <v/>
      </c>
      <c r="AR157" s="39"/>
      <c r="AS157" s="234"/>
      <c r="AT157" s="39"/>
    </row>
    <row r="158" spans="2:46" ht="13.5" customHeight="1" x14ac:dyDescent="0.15">
      <c r="B158" s="289" t="s">
        <v>97</v>
      </c>
      <c r="C158" s="27" t="s">
        <v>34</v>
      </c>
      <c r="D158" s="41"/>
      <c r="E158" s="57"/>
      <c r="F158" s="98"/>
      <c r="G158" s="98"/>
      <c r="H158" s="98"/>
      <c r="I158" s="62"/>
      <c r="J158" s="62"/>
      <c r="K158" s="63"/>
      <c r="L158" s="258"/>
      <c r="M158" s="258"/>
      <c r="N158" s="57"/>
      <c r="O158" s="28"/>
      <c r="P158" s="57"/>
      <c r="Q158" s="28"/>
      <c r="R158" s="133"/>
      <c r="S158" s="206"/>
      <c r="T158" s="289" t="s">
        <v>97</v>
      </c>
      <c r="U158" s="27" t="s">
        <v>34</v>
      </c>
      <c r="V158" s="41"/>
      <c r="W158" s="57"/>
      <c r="X158" s="98"/>
      <c r="Y158" s="98"/>
      <c r="Z158" s="98"/>
      <c r="AA158" s="62"/>
      <c r="AB158" s="62"/>
      <c r="AC158" s="63"/>
      <c r="AD158" s="258"/>
      <c r="AE158" s="258"/>
      <c r="AF158" s="57"/>
      <c r="AG158" s="28"/>
      <c r="AH158" s="57"/>
      <c r="AI158" s="28"/>
      <c r="AJ158" s="133"/>
      <c r="AK158" s="208"/>
      <c r="AL158" s="289" t="s">
        <v>97</v>
      </c>
      <c r="AM158" s="121" t="str">
        <f t="shared" si="14"/>
        <v/>
      </c>
      <c r="AN158" s="97" t="str">
        <f t="shared" si="15"/>
        <v/>
      </c>
      <c r="AO158" s="97" t="str">
        <f t="shared" si="16"/>
        <v/>
      </c>
      <c r="AP158" s="97" t="str">
        <f t="shared" si="17"/>
        <v/>
      </c>
      <c r="AQ158" s="122" t="str">
        <f t="shared" si="18"/>
        <v/>
      </c>
      <c r="AR158" s="39"/>
      <c r="AS158" s="234"/>
      <c r="AT158" s="39"/>
    </row>
    <row r="159" spans="2:46" ht="13.5" customHeight="1" x14ac:dyDescent="0.15">
      <c r="B159" s="290"/>
      <c r="C159" s="29" t="s">
        <v>35</v>
      </c>
      <c r="D159" s="187"/>
      <c r="E159" s="58"/>
      <c r="F159" s="188"/>
      <c r="G159" s="188"/>
      <c r="H159" s="188"/>
      <c r="I159" s="64"/>
      <c r="J159" s="64"/>
      <c r="K159" s="189"/>
      <c r="L159" s="259"/>
      <c r="M159" s="259"/>
      <c r="N159" s="58"/>
      <c r="O159" s="30"/>
      <c r="P159" s="58"/>
      <c r="Q159" s="30"/>
      <c r="R159" s="134"/>
      <c r="S159" s="206"/>
      <c r="T159" s="290"/>
      <c r="U159" s="29" t="s">
        <v>35</v>
      </c>
      <c r="V159" s="187"/>
      <c r="W159" s="58"/>
      <c r="X159" s="188"/>
      <c r="Y159" s="188"/>
      <c r="Z159" s="188"/>
      <c r="AA159" s="64"/>
      <c r="AB159" s="64"/>
      <c r="AC159" s="189"/>
      <c r="AD159" s="259"/>
      <c r="AE159" s="259"/>
      <c r="AF159" s="58"/>
      <c r="AG159" s="30"/>
      <c r="AH159" s="58"/>
      <c r="AI159" s="30"/>
      <c r="AJ159" s="134"/>
      <c r="AK159" s="208"/>
      <c r="AL159" s="290"/>
      <c r="AM159" s="88" t="str">
        <f t="shared" si="14"/>
        <v/>
      </c>
      <c r="AN159" s="123" t="str">
        <f t="shared" si="15"/>
        <v/>
      </c>
      <c r="AO159" s="123" t="str">
        <f t="shared" si="16"/>
        <v/>
      </c>
      <c r="AP159" s="123" t="str">
        <f t="shared" si="17"/>
        <v/>
      </c>
      <c r="AQ159" s="89" t="str">
        <f t="shared" si="18"/>
        <v/>
      </c>
      <c r="AR159" s="39"/>
      <c r="AS159" s="234"/>
      <c r="AT159" s="39"/>
    </row>
    <row r="160" spans="2:46" ht="13.5" customHeight="1" x14ac:dyDescent="0.15">
      <c r="B160" s="290"/>
      <c r="C160" s="29" t="s">
        <v>36</v>
      </c>
      <c r="D160" s="187"/>
      <c r="E160" s="58"/>
      <c r="F160" s="188"/>
      <c r="G160" s="188"/>
      <c r="H160" s="188"/>
      <c r="I160" s="64"/>
      <c r="J160" s="64"/>
      <c r="K160" s="189"/>
      <c r="L160" s="259"/>
      <c r="M160" s="259"/>
      <c r="N160" s="58"/>
      <c r="O160" s="30"/>
      <c r="P160" s="58"/>
      <c r="Q160" s="30"/>
      <c r="R160" s="134"/>
      <c r="S160" s="206"/>
      <c r="T160" s="290"/>
      <c r="U160" s="29" t="s">
        <v>36</v>
      </c>
      <c r="V160" s="187"/>
      <c r="W160" s="58"/>
      <c r="X160" s="188"/>
      <c r="Y160" s="188"/>
      <c r="Z160" s="188"/>
      <c r="AA160" s="64"/>
      <c r="AB160" s="64"/>
      <c r="AC160" s="189"/>
      <c r="AD160" s="259"/>
      <c r="AE160" s="259"/>
      <c r="AF160" s="58"/>
      <c r="AG160" s="30"/>
      <c r="AH160" s="58"/>
      <c r="AI160" s="30"/>
      <c r="AJ160" s="134"/>
      <c r="AK160" s="208"/>
      <c r="AL160" s="290"/>
      <c r="AM160" s="88" t="str">
        <f t="shared" si="14"/>
        <v/>
      </c>
      <c r="AN160" s="123" t="str">
        <f t="shared" si="15"/>
        <v/>
      </c>
      <c r="AO160" s="123" t="str">
        <f t="shared" si="16"/>
        <v/>
      </c>
      <c r="AP160" s="123" t="str">
        <f t="shared" si="17"/>
        <v/>
      </c>
      <c r="AQ160" s="89" t="str">
        <f t="shared" si="18"/>
        <v/>
      </c>
      <c r="AR160" s="39"/>
      <c r="AS160" s="234"/>
      <c r="AT160" s="39"/>
    </row>
    <row r="161" spans="2:46" ht="13.5" customHeight="1" x14ac:dyDescent="0.15">
      <c r="B161" s="290"/>
      <c r="C161" s="29" t="s">
        <v>38</v>
      </c>
      <c r="D161" s="187"/>
      <c r="E161" s="58"/>
      <c r="F161" s="188"/>
      <c r="G161" s="188"/>
      <c r="H161" s="188"/>
      <c r="I161" s="64"/>
      <c r="J161" s="64"/>
      <c r="K161" s="189"/>
      <c r="L161" s="259"/>
      <c r="M161" s="259"/>
      <c r="N161" s="58"/>
      <c r="O161" s="30"/>
      <c r="P161" s="58"/>
      <c r="Q161" s="30"/>
      <c r="R161" s="134"/>
      <c r="S161" s="206"/>
      <c r="T161" s="290"/>
      <c r="U161" s="29" t="s">
        <v>38</v>
      </c>
      <c r="V161" s="187"/>
      <c r="W161" s="58"/>
      <c r="X161" s="188"/>
      <c r="Y161" s="188"/>
      <c r="Z161" s="188"/>
      <c r="AA161" s="64"/>
      <c r="AB161" s="64"/>
      <c r="AC161" s="189"/>
      <c r="AD161" s="259"/>
      <c r="AE161" s="259"/>
      <c r="AF161" s="58"/>
      <c r="AG161" s="30"/>
      <c r="AH161" s="58"/>
      <c r="AI161" s="30"/>
      <c r="AJ161" s="134"/>
      <c r="AK161" s="208"/>
      <c r="AL161" s="290"/>
      <c r="AM161" s="88" t="str">
        <f t="shared" ref="AM161:AM224" si="19">IF(OR(X161="",F161=""),"",X161-F161)</f>
        <v/>
      </c>
      <c r="AN161" s="123" t="str">
        <f t="shared" ref="AN161:AN224" si="20">IF(OR(Y161="",G161=""),"",Y161-G161)</f>
        <v/>
      </c>
      <c r="AO161" s="123" t="str">
        <f t="shared" ref="AO161:AO224" si="21">IF(OR(Z161="",H161=""),"",Z161-H161)</f>
        <v/>
      </c>
      <c r="AP161" s="123" t="str">
        <f t="shared" ref="AP161:AP224" si="22">IF(OR(AA161="",I161=""),"",AA161-I161)</f>
        <v/>
      </c>
      <c r="AQ161" s="89" t="str">
        <f t="shared" ref="AQ161:AQ224" si="23">IF(OR(AB161="",J161=""),"",AB161-J161)</f>
        <v/>
      </c>
      <c r="AR161" s="39"/>
      <c r="AS161" s="234"/>
      <c r="AT161" s="39"/>
    </row>
    <row r="162" spans="2:46" ht="13.5" customHeight="1" thickBot="1" x14ac:dyDescent="0.2">
      <c r="B162" s="291"/>
      <c r="C162" s="29"/>
      <c r="D162" s="187"/>
      <c r="E162" s="58"/>
      <c r="F162" s="190"/>
      <c r="G162" s="190"/>
      <c r="H162" s="190"/>
      <c r="I162" s="58"/>
      <c r="J162" s="58"/>
      <c r="K162" s="189"/>
      <c r="L162" s="259"/>
      <c r="M162" s="259"/>
      <c r="N162" s="58"/>
      <c r="O162" s="30"/>
      <c r="P162" s="58"/>
      <c r="Q162" s="30"/>
      <c r="R162" s="185"/>
      <c r="S162" s="206"/>
      <c r="T162" s="291"/>
      <c r="U162" s="29"/>
      <c r="V162" s="187"/>
      <c r="W162" s="58"/>
      <c r="X162" s="190"/>
      <c r="Y162" s="190"/>
      <c r="Z162" s="190"/>
      <c r="AA162" s="58"/>
      <c r="AB162" s="58"/>
      <c r="AC162" s="189"/>
      <c r="AD162" s="259"/>
      <c r="AE162" s="259"/>
      <c r="AF162" s="58"/>
      <c r="AG162" s="30"/>
      <c r="AH162" s="58"/>
      <c r="AI162" s="30"/>
      <c r="AJ162" s="185"/>
      <c r="AK162" s="208"/>
      <c r="AL162" s="291"/>
      <c r="AM162" s="124" t="str">
        <f t="shared" si="19"/>
        <v/>
      </c>
      <c r="AN162" s="125" t="str">
        <f t="shared" si="20"/>
        <v/>
      </c>
      <c r="AO162" s="125" t="str">
        <f t="shared" si="21"/>
        <v/>
      </c>
      <c r="AP162" s="125" t="str">
        <f t="shared" si="22"/>
        <v/>
      </c>
      <c r="AQ162" s="126" t="str">
        <f t="shared" si="23"/>
        <v/>
      </c>
      <c r="AR162" s="39"/>
      <c r="AS162" s="234"/>
      <c r="AT162" s="39"/>
    </row>
    <row r="163" spans="2:46" ht="13.5" customHeight="1" x14ac:dyDescent="0.15">
      <c r="B163" s="289" t="s">
        <v>98</v>
      </c>
      <c r="C163" s="27" t="s">
        <v>34</v>
      </c>
      <c r="D163" s="41"/>
      <c r="E163" s="57"/>
      <c r="F163" s="98"/>
      <c r="G163" s="98"/>
      <c r="H163" s="98"/>
      <c r="I163" s="62"/>
      <c r="J163" s="62"/>
      <c r="K163" s="63"/>
      <c r="L163" s="258"/>
      <c r="M163" s="258"/>
      <c r="N163" s="57"/>
      <c r="O163" s="28"/>
      <c r="P163" s="57"/>
      <c r="Q163" s="28"/>
      <c r="R163" s="133"/>
      <c r="S163" s="206"/>
      <c r="T163" s="289" t="s">
        <v>98</v>
      </c>
      <c r="U163" s="27" t="s">
        <v>34</v>
      </c>
      <c r="V163" s="41"/>
      <c r="W163" s="57"/>
      <c r="X163" s="98"/>
      <c r="Y163" s="98"/>
      <c r="Z163" s="98"/>
      <c r="AA163" s="62"/>
      <c r="AB163" s="62"/>
      <c r="AC163" s="63"/>
      <c r="AD163" s="258"/>
      <c r="AE163" s="258"/>
      <c r="AF163" s="57"/>
      <c r="AG163" s="28"/>
      <c r="AH163" s="57"/>
      <c r="AI163" s="28"/>
      <c r="AJ163" s="133"/>
      <c r="AK163" s="208"/>
      <c r="AL163" s="289" t="s">
        <v>98</v>
      </c>
      <c r="AM163" s="121" t="str">
        <f t="shared" si="19"/>
        <v/>
      </c>
      <c r="AN163" s="97" t="str">
        <f t="shared" si="20"/>
        <v/>
      </c>
      <c r="AO163" s="97" t="str">
        <f t="shared" si="21"/>
        <v/>
      </c>
      <c r="AP163" s="97" t="str">
        <f t="shared" si="22"/>
        <v/>
      </c>
      <c r="AQ163" s="122" t="str">
        <f t="shared" si="23"/>
        <v/>
      </c>
      <c r="AR163" s="39"/>
      <c r="AS163" s="234"/>
      <c r="AT163" s="39"/>
    </row>
    <row r="164" spans="2:46" ht="13.5" customHeight="1" x14ac:dyDescent="0.15">
      <c r="B164" s="290"/>
      <c r="C164" s="29" t="s">
        <v>35</v>
      </c>
      <c r="D164" s="187"/>
      <c r="E164" s="58"/>
      <c r="F164" s="188"/>
      <c r="G164" s="188"/>
      <c r="H164" s="188"/>
      <c r="I164" s="64"/>
      <c r="J164" s="64"/>
      <c r="K164" s="189"/>
      <c r="L164" s="259"/>
      <c r="M164" s="259"/>
      <c r="N164" s="58"/>
      <c r="O164" s="30"/>
      <c r="P164" s="58"/>
      <c r="Q164" s="30"/>
      <c r="R164" s="134"/>
      <c r="S164" s="206"/>
      <c r="T164" s="290"/>
      <c r="U164" s="29" t="s">
        <v>35</v>
      </c>
      <c r="V164" s="187"/>
      <c r="W164" s="58"/>
      <c r="X164" s="188"/>
      <c r="Y164" s="188"/>
      <c r="Z164" s="188"/>
      <c r="AA164" s="64"/>
      <c r="AB164" s="64"/>
      <c r="AC164" s="189"/>
      <c r="AD164" s="259"/>
      <c r="AE164" s="259"/>
      <c r="AF164" s="58"/>
      <c r="AG164" s="30"/>
      <c r="AH164" s="58"/>
      <c r="AI164" s="30"/>
      <c r="AJ164" s="134"/>
      <c r="AK164" s="208"/>
      <c r="AL164" s="290"/>
      <c r="AM164" s="88" t="str">
        <f t="shared" si="19"/>
        <v/>
      </c>
      <c r="AN164" s="123" t="str">
        <f t="shared" si="20"/>
        <v/>
      </c>
      <c r="AO164" s="123" t="str">
        <f t="shared" si="21"/>
        <v/>
      </c>
      <c r="AP164" s="123" t="str">
        <f t="shared" si="22"/>
        <v/>
      </c>
      <c r="AQ164" s="89" t="str">
        <f t="shared" si="23"/>
        <v/>
      </c>
      <c r="AR164" s="39"/>
      <c r="AS164" s="234"/>
      <c r="AT164" s="39"/>
    </row>
    <row r="165" spans="2:46" ht="13.5" customHeight="1" x14ac:dyDescent="0.15">
      <c r="B165" s="290"/>
      <c r="C165" s="29" t="s">
        <v>36</v>
      </c>
      <c r="D165" s="187"/>
      <c r="E165" s="58"/>
      <c r="F165" s="188"/>
      <c r="G165" s="188"/>
      <c r="H165" s="188"/>
      <c r="I165" s="64"/>
      <c r="J165" s="64"/>
      <c r="K165" s="189"/>
      <c r="L165" s="259"/>
      <c r="M165" s="259"/>
      <c r="N165" s="58"/>
      <c r="O165" s="30"/>
      <c r="P165" s="58"/>
      <c r="Q165" s="30"/>
      <c r="R165" s="134"/>
      <c r="S165" s="206"/>
      <c r="T165" s="290"/>
      <c r="U165" s="29" t="s">
        <v>36</v>
      </c>
      <c r="V165" s="187"/>
      <c r="W165" s="58"/>
      <c r="X165" s="188"/>
      <c r="Y165" s="188"/>
      <c r="Z165" s="188"/>
      <c r="AA165" s="64"/>
      <c r="AB165" s="64"/>
      <c r="AC165" s="189"/>
      <c r="AD165" s="259"/>
      <c r="AE165" s="259"/>
      <c r="AF165" s="58"/>
      <c r="AG165" s="30"/>
      <c r="AH165" s="58"/>
      <c r="AI165" s="30"/>
      <c r="AJ165" s="134"/>
      <c r="AK165" s="208"/>
      <c r="AL165" s="290"/>
      <c r="AM165" s="88" t="str">
        <f t="shared" si="19"/>
        <v/>
      </c>
      <c r="AN165" s="123" t="str">
        <f t="shared" si="20"/>
        <v/>
      </c>
      <c r="AO165" s="123" t="str">
        <f t="shared" si="21"/>
        <v/>
      </c>
      <c r="AP165" s="123" t="str">
        <f t="shared" si="22"/>
        <v/>
      </c>
      <c r="AQ165" s="89" t="str">
        <f t="shared" si="23"/>
        <v/>
      </c>
      <c r="AR165" s="39"/>
      <c r="AS165" s="234"/>
      <c r="AT165" s="39"/>
    </row>
    <row r="166" spans="2:46" ht="13.5" customHeight="1" x14ac:dyDescent="0.15">
      <c r="B166" s="290"/>
      <c r="C166" s="29" t="s">
        <v>38</v>
      </c>
      <c r="D166" s="187"/>
      <c r="E166" s="58"/>
      <c r="F166" s="188"/>
      <c r="G166" s="188"/>
      <c r="H166" s="188"/>
      <c r="I166" s="64"/>
      <c r="J166" s="64"/>
      <c r="K166" s="189"/>
      <c r="L166" s="259"/>
      <c r="M166" s="259"/>
      <c r="N166" s="58"/>
      <c r="O166" s="30"/>
      <c r="P166" s="58"/>
      <c r="Q166" s="30"/>
      <c r="R166" s="134"/>
      <c r="S166" s="206"/>
      <c r="T166" s="290"/>
      <c r="U166" s="29" t="s">
        <v>38</v>
      </c>
      <c r="V166" s="187"/>
      <c r="W166" s="58"/>
      <c r="X166" s="188"/>
      <c r="Y166" s="188"/>
      <c r="Z166" s="188"/>
      <c r="AA166" s="64"/>
      <c r="AB166" s="64"/>
      <c r="AC166" s="189"/>
      <c r="AD166" s="259"/>
      <c r="AE166" s="259"/>
      <c r="AF166" s="58"/>
      <c r="AG166" s="30"/>
      <c r="AH166" s="58"/>
      <c r="AI166" s="30"/>
      <c r="AJ166" s="134"/>
      <c r="AK166" s="208"/>
      <c r="AL166" s="290"/>
      <c r="AM166" s="88" t="str">
        <f t="shared" si="19"/>
        <v/>
      </c>
      <c r="AN166" s="123" t="str">
        <f t="shared" si="20"/>
        <v/>
      </c>
      <c r="AO166" s="123" t="str">
        <f t="shared" si="21"/>
        <v/>
      </c>
      <c r="AP166" s="123" t="str">
        <f t="shared" si="22"/>
        <v/>
      </c>
      <c r="AQ166" s="89" t="str">
        <f t="shared" si="23"/>
        <v/>
      </c>
      <c r="AR166" s="39"/>
      <c r="AS166" s="234"/>
      <c r="AT166" s="39"/>
    </row>
    <row r="167" spans="2:46" ht="13.5" customHeight="1" thickBot="1" x14ac:dyDescent="0.2">
      <c r="B167" s="291"/>
      <c r="C167" s="29"/>
      <c r="D167" s="187"/>
      <c r="E167" s="58"/>
      <c r="F167" s="190"/>
      <c r="G167" s="190"/>
      <c r="H167" s="190"/>
      <c r="I167" s="58"/>
      <c r="J167" s="58"/>
      <c r="K167" s="189"/>
      <c r="L167" s="259"/>
      <c r="M167" s="259"/>
      <c r="N167" s="58"/>
      <c r="O167" s="30"/>
      <c r="P167" s="58"/>
      <c r="Q167" s="30"/>
      <c r="R167" s="185"/>
      <c r="S167" s="206"/>
      <c r="T167" s="291"/>
      <c r="U167" s="29"/>
      <c r="V167" s="187"/>
      <c r="W167" s="58"/>
      <c r="X167" s="190"/>
      <c r="Y167" s="190"/>
      <c r="Z167" s="190"/>
      <c r="AA167" s="58"/>
      <c r="AB167" s="58"/>
      <c r="AC167" s="189"/>
      <c r="AD167" s="259"/>
      <c r="AE167" s="259"/>
      <c r="AF167" s="58"/>
      <c r="AG167" s="30"/>
      <c r="AH167" s="58"/>
      <c r="AI167" s="30"/>
      <c r="AJ167" s="185"/>
      <c r="AK167" s="208"/>
      <c r="AL167" s="291"/>
      <c r="AM167" s="124" t="str">
        <f t="shared" si="19"/>
        <v/>
      </c>
      <c r="AN167" s="125" t="str">
        <f t="shared" si="20"/>
        <v/>
      </c>
      <c r="AO167" s="125" t="str">
        <f t="shared" si="21"/>
        <v/>
      </c>
      <c r="AP167" s="125" t="str">
        <f t="shared" si="22"/>
        <v/>
      </c>
      <c r="AQ167" s="126" t="str">
        <f t="shared" si="23"/>
        <v/>
      </c>
      <c r="AR167" s="39"/>
      <c r="AS167" s="234"/>
      <c r="AT167" s="39"/>
    </row>
    <row r="168" spans="2:46" ht="13.5" customHeight="1" x14ac:dyDescent="0.15">
      <c r="B168" s="289" t="s">
        <v>99</v>
      </c>
      <c r="C168" s="27" t="s">
        <v>34</v>
      </c>
      <c r="D168" s="41"/>
      <c r="E168" s="57"/>
      <c r="F168" s="98"/>
      <c r="G168" s="98"/>
      <c r="H168" s="98"/>
      <c r="I168" s="62"/>
      <c r="J168" s="62"/>
      <c r="K168" s="63"/>
      <c r="L168" s="258"/>
      <c r="M168" s="258"/>
      <c r="N168" s="57"/>
      <c r="O168" s="28"/>
      <c r="P168" s="57"/>
      <c r="Q168" s="28"/>
      <c r="R168" s="133"/>
      <c r="S168" s="206"/>
      <c r="T168" s="289" t="s">
        <v>99</v>
      </c>
      <c r="U168" s="27" t="s">
        <v>34</v>
      </c>
      <c r="V168" s="41"/>
      <c r="W168" s="57"/>
      <c r="X168" s="98"/>
      <c r="Y168" s="98"/>
      <c r="Z168" s="98"/>
      <c r="AA168" s="62"/>
      <c r="AB168" s="62"/>
      <c r="AC168" s="63"/>
      <c r="AD168" s="258"/>
      <c r="AE168" s="258"/>
      <c r="AF168" s="57"/>
      <c r="AG168" s="28"/>
      <c r="AH168" s="57"/>
      <c r="AI168" s="28"/>
      <c r="AJ168" s="133"/>
      <c r="AK168" s="208"/>
      <c r="AL168" s="289" t="s">
        <v>99</v>
      </c>
      <c r="AM168" s="121" t="str">
        <f t="shared" si="19"/>
        <v/>
      </c>
      <c r="AN168" s="97" t="str">
        <f t="shared" si="20"/>
        <v/>
      </c>
      <c r="AO168" s="97" t="str">
        <f t="shared" si="21"/>
        <v/>
      </c>
      <c r="AP168" s="97" t="str">
        <f t="shared" si="22"/>
        <v/>
      </c>
      <c r="AQ168" s="122" t="str">
        <f t="shared" si="23"/>
        <v/>
      </c>
      <c r="AR168" s="39"/>
      <c r="AS168" s="234"/>
      <c r="AT168" s="39"/>
    </row>
    <row r="169" spans="2:46" ht="13.5" customHeight="1" x14ac:dyDescent="0.15">
      <c r="B169" s="290"/>
      <c r="C169" s="29" t="s">
        <v>35</v>
      </c>
      <c r="D169" s="187"/>
      <c r="E169" s="58"/>
      <c r="F169" s="188"/>
      <c r="G169" s="188"/>
      <c r="H169" s="188"/>
      <c r="I169" s="64"/>
      <c r="J169" s="64"/>
      <c r="K169" s="189"/>
      <c r="L169" s="259"/>
      <c r="M169" s="259"/>
      <c r="N169" s="58"/>
      <c r="O169" s="30"/>
      <c r="P169" s="58"/>
      <c r="Q169" s="30"/>
      <c r="R169" s="134"/>
      <c r="S169" s="206"/>
      <c r="T169" s="290"/>
      <c r="U169" s="29" t="s">
        <v>35</v>
      </c>
      <c r="V169" s="187"/>
      <c r="W169" s="58"/>
      <c r="X169" s="188"/>
      <c r="Y169" s="188"/>
      <c r="Z169" s="188"/>
      <c r="AA169" s="64"/>
      <c r="AB169" s="64"/>
      <c r="AC169" s="189"/>
      <c r="AD169" s="259"/>
      <c r="AE169" s="259"/>
      <c r="AF169" s="58"/>
      <c r="AG169" s="30"/>
      <c r="AH169" s="58"/>
      <c r="AI169" s="30"/>
      <c r="AJ169" s="134"/>
      <c r="AK169" s="208"/>
      <c r="AL169" s="290"/>
      <c r="AM169" s="88" t="str">
        <f t="shared" si="19"/>
        <v/>
      </c>
      <c r="AN169" s="123" t="str">
        <f t="shared" si="20"/>
        <v/>
      </c>
      <c r="AO169" s="123" t="str">
        <f t="shared" si="21"/>
        <v/>
      </c>
      <c r="AP169" s="123" t="str">
        <f t="shared" si="22"/>
        <v/>
      </c>
      <c r="AQ169" s="89" t="str">
        <f t="shared" si="23"/>
        <v/>
      </c>
      <c r="AR169" s="39"/>
      <c r="AS169" s="234"/>
      <c r="AT169" s="39"/>
    </row>
    <row r="170" spans="2:46" ht="13.5" customHeight="1" x14ac:dyDescent="0.15">
      <c r="B170" s="290"/>
      <c r="C170" s="29" t="s">
        <v>36</v>
      </c>
      <c r="D170" s="187"/>
      <c r="E170" s="58"/>
      <c r="F170" s="188"/>
      <c r="G170" s="188"/>
      <c r="H170" s="188"/>
      <c r="I170" s="64"/>
      <c r="J170" s="64"/>
      <c r="K170" s="189"/>
      <c r="L170" s="259"/>
      <c r="M170" s="259"/>
      <c r="N170" s="58"/>
      <c r="O170" s="30"/>
      <c r="P170" s="58"/>
      <c r="Q170" s="30"/>
      <c r="R170" s="134"/>
      <c r="S170" s="206"/>
      <c r="T170" s="290"/>
      <c r="U170" s="29" t="s">
        <v>36</v>
      </c>
      <c r="V170" s="187"/>
      <c r="W170" s="58"/>
      <c r="X170" s="188"/>
      <c r="Y170" s="188"/>
      <c r="Z170" s="188"/>
      <c r="AA170" s="64"/>
      <c r="AB170" s="64"/>
      <c r="AC170" s="189"/>
      <c r="AD170" s="259"/>
      <c r="AE170" s="259"/>
      <c r="AF170" s="58"/>
      <c r="AG170" s="30"/>
      <c r="AH170" s="58"/>
      <c r="AI170" s="30"/>
      <c r="AJ170" s="134"/>
      <c r="AK170" s="208"/>
      <c r="AL170" s="290"/>
      <c r="AM170" s="88" t="str">
        <f t="shared" si="19"/>
        <v/>
      </c>
      <c r="AN170" s="123" t="str">
        <f t="shared" si="20"/>
        <v/>
      </c>
      <c r="AO170" s="123" t="str">
        <f t="shared" si="21"/>
        <v/>
      </c>
      <c r="AP170" s="123" t="str">
        <f t="shared" si="22"/>
        <v/>
      </c>
      <c r="AQ170" s="89" t="str">
        <f t="shared" si="23"/>
        <v/>
      </c>
      <c r="AR170" s="39"/>
      <c r="AS170" s="234"/>
      <c r="AT170" s="39"/>
    </row>
    <row r="171" spans="2:46" ht="13.5" customHeight="1" x14ac:dyDescent="0.15">
      <c r="B171" s="290"/>
      <c r="C171" s="29" t="s">
        <v>38</v>
      </c>
      <c r="D171" s="187"/>
      <c r="E171" s="58"/>
      <c r="F171" s="188"/>
      <c r="G171" s="188"/>
      <c r="H171" s="188"/>
      <c r="I171" s="64"/>
      <c r="J171" s="64"/>
      <c r="K171" s="189"/>
      <c r="L171" s="259"/>
      <c r="M171" s="259"/>
      <c r="N171" s="58"/>
      <c r="O171" s="30"/>
      <c r="P171" s="58"/>
      <c r="Q171" s="30"/>
      <c r="R171" s="134"/>
      <c r="S171" s="206"/>
      <c r="T171" s="290"/>
      <c r="U171" s="29" t="s">
        <v>38</v>
      </c>
      <c r="V171" s="187"/>
      <c r="W171" s="58"/>
      <c r="X171" s="188"/>
      <c r="Y171" s="188"/>
      <c r="Z171" s="188"/>
      <c r="AA171" s="64"/>
      <c r="AB171" s="64"/>
      <c r="AC171" s="189"/>
      <c r="AD171" s="259"/>
      <c r="AE171" s="259"/>
      <c r="AF171" s="58"/>
      <c r="AG171" s="30"/>
      <c r="AH171" s="58"/>
      <c r="AI171" s="30"/>
      <c r="AJ171" s="134"/>
      <c r="AK171" s="208"/>
      <c r="AL171" s="290"/>
      <c r="AM171" s="88" t="str">
        <f t="shared" si="19"/>
        <v/>
      </c>
      <c r="AN171" s="123" t="str">
        <f t="shared" si="20"/>
        <v/>
      </c>
      <c r="AO171" s="123" t="str">
        <f t="shared" si="21"/>
        <v/>
      </c>
      <c r="AP171" s="123" t="str">
        <f t="shared" si="22"/>
        <v/>
      </c>
      <c r="AQ171" s="89" t="str">
        <f t="shared" si="23"/>
        <v/>
      </c>
      <c r="AR171" s="39"/>
      <c r="AS171" s="234"/>
      <c r="AT171" s="39"/>
    </row>
    <row r="172" spans="2:46" ht="13.5" customHeight="1" thickBot="1" x14ac:dyDescent="0.2">
      <c r="B172" s="291"/>
      <c r="C172" s="29"/>
      <c r="D172" s="187"/>
      <c r="E172" s="58"/>
      <c r="F172" s="190"/>
      <c r="G172" s="190"/>
      <c r="H172" s="190"/>
      <c r="I172" s="58"/>
      <c r="J172" s="58"/>
      <c r="K172" s="189"/>
      <c r="L172" s="259"/>
      <c r="M172" s="259"/>
      <c r="N172" s="58"/>
      <c r="O172" s="30"/>
      <c r="P172" s="58"/>
      <c r="Q172" s="30"/>
      <c r="R172" s="185"/>
      <c r="S172" s="206"/>
      <c r="T172" s="291"/>
      <c r="U172" s="29"/>
      <c r="V172" s="187"/>
      <c r="W172" s="58"/>
      <c r="X172" s="190"/>
      <c r="Y172" s="190"/>
      <c r="Z172" s="190"/>
      <c r="AA172" s="58"/>
      <c r="AB172" s="58"/>
      <c r="AC172" s="189"/>
      <c r="AD172" s="259"/>
      <c r="AE172" s="259"/>
      <c r="AF172" s="58"/>
      <c r="AG172" s="30"/>
      <c r="AH172" s="58"/>
      <c r="AI172" s="30"/>
      <c r="AJ172" s="185"/>
      <c r="AK172" s="208"/>
      <c r="AL172" s="291"/>
      <c r="AM172" s="124" t="str">
        <f t="shared" si="19"/>
        <v/>
      </c>
      <c r="AN172" s="125" t="str">
        <f t="shared" si="20"/>
        <v/>
      </c>
      <c r="AO172" s="125" t="str">
        <f t="shared" si="21"/>
        <v/>
      </c>
      <c r="AP172" s="125" t="str">
        <f t="shared" si="22"/>
        <v/>
      </c>
      <c r="AQ172" s="126" t="str">
        <f t="shared" si="23"/>
        <v/>
      </c>
      <c r="AR172" s="39"/>
      <c r="AS172" s="234"/>
      <c r="AT172" s="39"/>
    </row>
    <row r="173" spans="2:46" ht="13.5" customHeight="1" x14ac:dyDescent="0.15">
      <c r="B173" s="289" t="s">
        <v>100</v>
      </c>
      <c r="C173" s="27" t="s">
        <v>34</v>
      </c>
      <c r="D173" s="41"/>
      <c r="E173" s="57"/>
      <c r="F173" s="98"/>
      <c r="G173" s="98"/>
      <c r="H173" s="98"/>
      <c r="I173" s="62"/>
      <c r="J173" s="62"/>
      <c r="K173" s="63"/>
      <c r="L173" s="258"/>
      <c r="M173" s="258"/>
      <c r="N173" s="57"/>
      <c r="O173" s="28"/>
      <c r="P173" s="57"/>
      <c r="Q173" s="28"/>
      <c r="R173" s="133"/>
      <c r="S173" s="206"/>
      <c r="T173" s="289" t="s">
        <v>100</v>
      </c>
      <c r="U173" s="27" t="s">
        <v>34</v>
      </c>
      <c r="V173" s="41"/>
      <c r="W173" s="57"/>
      <c r="X173" s="98"/>
      <c r="Y173" s="98"/>
      <c r="Z173" s="98"/>
      <c r="AA173" s="62"/>
      <c r="AB173" s="62"/>
      <c r="AC173" s="63"/>
      <c r="AD173" s="258"/>
      <c r="AE173" s="258"/>
      <c r="AF173" s="57"/>
      <c r="AG173" s="28"/>
      <c r="AH173" s="57"/>
      <c r="AI173" s="28"/>
      <c r="AJ173" s="133"/>
      <c r="AK173" s="208"/>
      <c r="AL173" s="289" t="s">
        <v>100</v>
      </c>
      <c r="AM173" s="121" t="str">
        <f t="shared" si="19"/>
        <v/>
      </c>
      <c r="AN173" s="97" t="str">
        <f t="shared" si="20"/>
        <v/>
      </c>
      <c r="AO173" s="97" t="str">
        <f t="shared" si="21"/>
        <v/>
      </c>
      <c r="AP173" s="97" t="str">
        <f t="shared" si="22"/>
        <v/>
      </c>
      <c r="AQ173" s="122" t="str">
        <f t="shared" si="23"/>
        <v/>
      </c>
      <c r="AR173" s="39"/>
      <c r="AS173" s="234"/>
      <c r="AT173" s="39"/>
    </row>
    <row r="174" spans="2:46" ht="13.5" customHeight="1" x14ac:dyDescent="0.15">
      <c r="B174" s="290"/>
      <c r="C174" s="29" t="s">
        <v>35</v>
      </c>
      <c r="D174" s="187"/>
      <c r="E174" s="58"/>
      <c r="F174" s="188"/>
      <c r="G174" s="188"/>
      <c r="H174" s="188"/>
      <c r="I174" s="64"/>
      <c r="J174" s="64"/>
      <c r="K174" s="189"/>
      <c r="L174" s="259"/>
      <c r="M174" s="259"/>
      <c r="N174" s="58"/>
      <c r="O174" s="30"/>
      <c r="P174" s="58"/>
      <c r="Q174" s="30"/>
      <c r="R174" s="134"/>
      <c r="S174" s="206"/>
      <c r="T174" s="290"/>
      <c r="U174" s="29" t="s">
        <v>35</v>
      </c>
      <c r="V174" s="187"/>
      <c r="W174" s="58"/>
      <c r="X174" s="188"/>
      <c r="Y174" s="188"/>
      <c r="Z174" s="188"/>
      <c r="AA174" s="64"/>
      <c r="AB174" s="64"/>
      <c r="AC174" s="189"/>
      <c r="AD174" s="259"/>
      <c r="AE174" s="259"/>
      <c r="AF174" s="58"/>
      <c r="AG174" s="30"/>
      <c r="AH174" s="58"/>
      <c r="AI174" s="30"/>
      <c r="AJ174" s="134"/>
      <c r="AK174" s="208"/>
      <c r="AL174" s="290"/>
      <c r="AM174" s="88" t="str">
        <f t="shared" si="19"/>
        <v/>
      </c>
      <c r="AN174" s="123" t="str">
        <f t="shared" si="20"/>
        <v/>
      </c>
      <c r="AO174" s="123" t="str">
        <f t="shared" si="21"/>
        <v/>
      </c>
      <c r="AP174" s="123" t="str">
        <f t="shared" si="22"/>
        <v/>
      </c>
      <c r="AQ174" s="89" t="str">
        <f t="shared" si="23"/>
        <v/>
      </c>
      <c r="AR174" s="39"/>
      <c r="AS174" s="234"/>
      <c r="AT174" s="39"/>
    </row>
    <row r="175" spans="2:46" ht="13.5" customHeight="1" x14ac:dyDescent="0.15">
      <c r="B175" s="290"/>
      <c r="C175" s="29" t="s">
        <v>36</v>
      </c>
      <c r="D175" s="187"/>
      <c r="E175" s="58"/>
      <c r="F175" s="188"/>
      <c r="G175" s="188"/>
      <c r="H175" s="188"/>
      <c r="I175" s="64"/>
      <c r="J175" s="64"/>
      <c r="K175" s="189"/>
      <c r="L175" s="259"/>
      <c r="M175" s="259"/>
      <c r="N175" s="58"/>
      <c r="O175" s="30"/>
      <c r="P175" s="58"/>
      <c r="Q175" s="30"/>
      <c r="R175" s="134"/>
      <c r="S175" s="206"/>
      <c r="T175" s="290"/>
      <c r="U175" s="29" t="s">
        <v>36</v>
      </c>
      <c r="V175" s="187"/>
      <c r="W175" s="58"/>
      <c r="X175" s="188"/>
      <c r="Y175" s="188"/>
      <c r="Z175" s="188"/>
      <c r="AA175" s="64"/>
      <c r="AB175" s="64"/>
      <c r="AC175" s="189"/>
      <c r="AD175" s="259"/>
      <c r="AE175" s="259"/>
      <c r="AF175" s="58"/>
      <c r="AG175" s="30"/>
      <c r="AH175" s="58"/>
      <c r="AI175" s="30"/>
      <c r="AJ175" s="134"/>
      <c r="AK175" s="208"/>
      <c r="AL175" s="290"/>
      <c r="AM175" s="88" t="str">
        <f t="shared" si="19"/>
        <v/>
      </c>
      <c r="AN175" s="123" t="str">
        <f t="shared" si="20"/>
        <v/>
      </c>
      <c r="AO175" s="123" t="str">
        <f t="shared" si="21"/>
        <v/>
      </c>
      <c r="AP175" s="123" t="str">
        <f t="shared" si="22"/>
        <v/>
      </c>
      <c r="AQ175" s="89" t="str">
        <f t="shared" si="23"/>
        <v/>
      </c>
      <c r="AR175" s="39"/>
      <c r="AS175" s="234"/>
      <c r="AT175" s="39"/>
    </row>
    <row r="176" spans="2:46" ht="13.5" customHeight="1" x14ac:dyDescent="0.15">
      <c r="B176" s="290"/>
      <c r="C176" s="29" t="s">
        <v>38</v>
      </c>
      <c r="D176" s="187"/>
      <c r="E176" s="58"/>
      <c r="F176" s="188"/>
      <c r="G176" s="188"/>
      <c r="H176" s="188"/>
      <c r="I176" s="64"/>
      <c r="J176" s="64"/>
      <c r="K176" s="189"/>
      <c r="L176" s="259"/>
      <c r="M176" s="259"/>
      <c r="N176" s="58"/>
      <c r="O176" s="30"/>
      <c r="P176" s="58"/>
      <c r="Q176" s="30"/>
      <c r="R176" s="134"/>
      <c r="S176" s="206"/>
      <c r="T176" s="290"/>
      <c r="U176" s="29" t="s">
        <v>38</v>
      </c>
      <c r="V176" s="187"/>
      <c r="W176" s="58"/>
      <c r="X176" s="188"/>
      <c r="Y176" s="188"/>
      <c r="Z176" s="188"/>
      <c r="AA176" s="64"/>
      <c r="AB176" s="64"/>
      <c r="AC176" s="189"/>
      <c r="AD176" s="259"/>
      <c r="AE176" s="259"/>
      <c r="AF176" s="58"/>
      <c r="AG176" s="30"/>
      <c r="AH176" s="58"/>
      <c r="AI176" s="30"/>
      <c r="AJ176" s="134"/>
      <c r="AK176" s="208"/>
      <c r="AL176" s="290"/>
      <c r="AM176" s="88" t="str">
        <f t="shared" si="19"/>
        <v/>
      </c>
      <c r="AN176" s="123" t="str">
        <f t="shared" si="20"/>
        <v/>
      </c>
      <c r="AO176" s="123" t="str">
        <f t="shared" si="21"/>
        <v/>
      </c>
      <c r="AP176" s="123" t="str">
        <f t="shared" si="22"/>
        <v/>
      </c>
      <c r="AQ176" s="89" t="str">
        <f t="shared" si="23"/>
        <v/>
      </c>
      <c r="AR176" s="39"/>
      <c r="AS176" s="234"/>
      <c r="AT176" s="39"/>
    </row>
    <row r="177" spans="2:46" ht="13.5" customHeight="1" thickBot="1" x14ac:dyDescent="0.2">
      <c r="B177" s="291"/>
      <c r="C177" s="29"/>
      <c r="D177" s="187"/>
      <c r="E177" s="58"/>
      <c r="F177" s="190"/>
      <c r="G177" s="190"/>
      <c r="H177" s="190"/>
      <c r="I177" s="58"/>
      <c r="J177" s="58"/>
      <c r="K177" s="189"/>
      <c r="L177" s="259"/>
      <c r="M177" s="259"/>
      <c r="N177" s="58"/>
      <c r="O177" s="30"/>
      <c r="P177" s="58"/>
      <c r="Q177" s="30"/>
      <c r="R177" s="185"/>
      <c r="S177" s="206"/>
      <c r="T177" s="291"/>
      <c r="U177" s="29"/>
      <c r="V177" s="187"/>
      <c r="W177" s="58"/>
      <c r="X177" s="190"/>
      <c r="Y177" s="190"/>
      <c r="Z177" s="190"/>
      <c r="AA177" s="58"/>
      <c r="AB177" s="58"/>
      <c r="AC177" s="189"/>
      <c r="AD177" s="259"/>
      <c r="AE177" s="259"/>
      <c r="AF177" s="58"/>
      <c r="AG177" s="30"/>
      <c r="AH177" s="58"/>
      <c r="AI177" s="30"/>
      <c r="AJ177" s="185"/>
      <c r="AK177" s="208"/>
      <c r="AL177" s="291"/>
      <c r="AM177" s="124" t="str">
        <f t="shared" si="19"/>
        <v/>
      </c>
      <c r="AN177" s="125" t="str">
        <f t="shared" si="20"/>
        <v/>
      </c>
      <c r="AO177" s="125" t="str">
        <f t="shared" si="21"/>
        <v/>
      </c>
      <c r="AP177" s="125" t="str">
        <f t="shared" si="22"/>
        <v/>
      </c>
      <c r="AQ177" s="126" t="str">
        <f t="shared" si="23"/>
        <v/>
      </c>
      <c r="AR177" s="39"/>
      <c r="AS177" s="234"/>
      <c r="AT177" s="39"/>
    </row>
    <row r="178" spans="2:46" ht="13.5" customHeight="1" x14ac:dyDescent="0.15">
      <c r="B178" s="289" t="s">
        <v>101</v>
      </c>
      <c r="C178" s="27" t="s">
        <v>34</v>
      </c>
      <c r="D178" s="41"/>
      <c r="E178" s="57"/>
      <c r="F178" s="98"/>
      <c r="G178" s="98"/>
      <c r="H178" s="98"/>
      <c r="I178" s="62"/>
      <c r="J178" s="62"/>
      <c r="K178" s="63"/>
      <c r="L178" s="258"/>
      <c r="M178" s="258"/>
      <c r="N178" s="57"/>
      <c r="O178" s="28"/>
      <c r="P178" s="57"/>
      <c r="Q178" s="28"/>
      <c r="R178" s="133"/>
      <c r="S178" s="206"/>
      <c r="T178" s="289" t="s">
        <v>101</v>
      </c>
      <c r="U178" s="27" t="s">
        <v>34</v>
      </c>
      <c r="V178" s="41"/>
      <c r="W178" s="57"/>
      <c r="X178" s="98"/>
      <c r="Y178" s="98"/>
      <c r="Z178" s="98"/>
      <c r="AA178" s="62"/>
      <c r="AB178" s="62"/>
      <c r="AC178" s="63"/>
      <c r="AD178" s="258"/>
      <c r="AE178" s="258"/>
      <c r="AF178" s="57"/>
      <c r="AG178" s="28"/>
      <c r="AH178" s="57"/>
      <c r="AI178" s="28"/>
      <c r="AJ178" s="133"/>
      <c r="AK178" s="208"/>
      <c r="AL178" s="289" t="s">
        <v>101</v>
      </c>
      <c r="AM178" s="121" t="str">
        <f t="shared" si="19"/>
        <v/>
      </c>
      <c r="AN178" s="97" t="str">
        <f t="shared" si="20"/>
        <v/>
      </c>
      <c r="AO178" s="97" t="str">
        <f t="shared" si="21"/>
        <v/>
      </c>
      <c r="AP178" s="97" t="str">
        <f t="shared" si="22"/>
        <v/>
      </c>
      <c r="AQ178" s="122" t="str">
        <f t="shared" si="23"/>
        <v/>
      </c>
      <c r="AR178" s="39"/>
      <c r="AS178" s="234"/>
      <c r="AT178" s="39"/>
    </row>
    <row r="179" spans="2:46" ht="13.5" customHeight="1" x14ac:dyDescent="0.15">
      <c r="B179" s="290"/>
      <c r="C179" s="29" t="s">
        <v>35</v>
      </c>
      <c r="D179" s="187"/>
      <c r="E179" s="58"/>
      <c r="F179" s="188"/>
      <c r="G179" s="188"/>
      <c r="H179" s="188"/>
      <c r="I179" s="64"/>
      <c r="J179" s="64"/>
      <c r="K179" s="189"/>
      <c r="L179" s="259"/>
      <c r="M179" s="259"/>
      <c r="N179" s="58"/>
      <c r="O179" s="30"/>
      <c r="P179" s="58"/>
      <c r="Q179" s="30"/>
      <c r="R179" s="134"/>
      <c r="S179" s="206"/>
      <c r="T179" s="290"/>
      <c r="U179" s="29" t="s">
        <v>35</v>
      </c>
      <c r="V179" s="187"/>
      <c r="W179" s="58"/>
      <c r="X179" s="188"/>
      <c r="Y179" s="188"/>
      <c r="Z179" s="188"/>
      <c r="AA179" s="64"/>
      <c r="AB179" s="64"/>
      <c r="AC179" s="189"/>
      <c r="AD179" s="259"/>
      <c r="AE179" s="259"/>
      <c r="AF179" s="58"/>
      <c r="AG179" s="30"/>
      <c r="AH179" s="58"/>
      <c r="AI179" s="30"/>
      <c r="AJ179" s="134"/>
      <c r="AK179" s="208"/>
      <c r="AL179" s="290"/>
      <c r="AM179" s="88" t="str">
        <f t="shared" si="19"/>
        <v/>
      </c>
      <c r="AN179" s="123" t="str">
        <f t="shared" si="20"/>
        <v/>
      </c>
      <c r="AO179" s="123" t="str">
        <f t="shared" si="21"/>
        <v/>
      </c>
      <c r="AP179" s="123" t="str">
        <f t="shared" si="22"/>
        <v/>
      </c>
      <c r="AQ179" s="89" t="str">
        <f t="shared" si="23"/>
        <v/>
      </c>
      <c r="AR179" s="39"/>
      <c r="AS179" s="234"/>
      <c r="AT179" s="39"/>
    </row>
    <row r="180" spans="2:46" ht="13.5" customHeight="1" x14ac:dyDescent="0.15">
      <c r="B180" s="290"/>
      <c r="C180" s="29" t="s">
        <v>36</v>
      </c>
      <c r="D180" s="187"/>
      <c r="E180" s="58"/>
      <c r="F180" s="188"/>
      <c r="G180" s="188"/>
      <c r="H180" s="188"/>
      <c r="I180" s="64"/>
      <c r="J180" s="64"/>
      <c r="K180" s="189"/>
      <c r="L180" s="259"/>
      <c r="M180" s="259"/>
      <c r="N180" s="58"/>
      <c r="O180" s="30"/>
      <c r="P180" s="58"/>
      <c r="Q180" s="30"/>
      <c r="R180" s="134"/>
      <c r="S180" s="206"/>
      <c r="T180" s="290"/>
      <c r="U180" s="29" t="s">
        <v>36</v>
      </c>
      <c r="V180" s="187"/>
      <c r="W180" s="58"/>
      <c r="X180" s="188"/>
      <c r="Y180" s="188"/>
      <c r="Z180" s="188"/>
      <c r="AA180" s="64"/>
      <c r="AB180" s="64"/>
      <c r="AC180" s="189"/>
      <c r="AD180" s="259"/>
      <c r="AE180" s="259"/>
      <c r="AF180" s="58"/>
      <c r="AG180" s="30"/>
      <c r="AH180" s="58"/>
      <c r="AI180" s="30"/>
      <c r="AJ180" s="134"/>
      <c r="AK180" s="208"/>
      <c r="AL180" s="290"/>
      <c r="AM180" s="88" t="str">
        <f t="shared" si="19"/>
        <v/>
      </c>
      <c r="AN180" s="123" t="str">
        <f t="shared" si="20"/>
        <v/>
      </c>
      <c r="AO180" s="123" t="str">
        <f t="shared" si="21"/>
        <v/>
      </c>
      <c r="AP180" s="123" t="str">
        <f t="shared" si="22"/>
        <v/>
      </c>
      <c r="AQ180" s="89" t="str">
        <f t="shared" si="23"/>
        <v/>
      </c>
      <c r="AR180" s="39"/>
      <c r="AS180" s="234"/>
      <c r="AT180" s="39"/>
    </row>
    <row r="181" spans="2:46" ht="13.5" customHeight="1" x14ac:dyDescent="0.15">
      <c r="B181" s="290"/>
      <c r="C181" s="29" t="s">
        <v>38</v>
      </c>
      <c r="D181" s="187"/>
      <c r="E181" s="58"/>
      <c r="F181" s="188"/>
      <c r="G181" s="188"/>
      <c r="H181" s="188"/>
      <c r="I181" s="64"/>
      <c r="J181" s="64"/>
      <c r="K181" s="189"/>
      <c r="L181" s="259"/>
      <c r="M181" s="259"/>
      <c r="N181" s="58"/>
      <c r="O181" s="30"/>
      <c r="P181" s="58"/>
      <c r="Q181" s="30"/>
      <c r="R181" s="134"/>
      <c r="S181" s="206"/>
      <c r="T181" s="290"/>
      <c r="U181" s="29" t="s">
        <v>38</v>
      </c>
      <c r="V181" s="187"/>
      <c r="W181" s="58"/>
      <c r="X181" s="188"/>
      <c r="Y181" s="188"/>
      <c r="Z181" s="188"/>
      <c r="AA181" s="64"/>
      <c r="AB181" s="64"/>
      <c r="AC181" s="189"/>
      <c r="AD181" s="259"/>
      <c r="AE181" s="259"/>
      <c r="AF181" s="58"/>
      <c r="AG181" s="30"/>
      <c r="AH181" s="58"/>
      <c r="AI181" s="30"/>
      <c r="AJ181" s="134"/>
      <c r="AK181" s="208"/>
      <c r="AL181" s="290"/>
      <c r="AM181" s="88" t="str">
        <f t="shared" si="19"/>
        <v/>
      </c>
      <c r="AN181" s="123" t="str">
        <f t="shared" si="20"/>
        <v/>
      </c>
      <c r="AO181" s="123" t="str">
        <f t="shared" si="21"/>
        <v/>
      </c>
      <c r="AP181" s="123" t="str">
        <f t="shared" si="22"/>
        <v/>
      </c>
      <c r="AQ181" s="89" t="str">
        <f t="shared" si="23"/>
        <v/>
      </c>
      <c r="AR181" s="39"/>
      <c r="AS181" s="234"/>
      <c r="AT181" s="39"/>
    </row>
    <row r="182" spans="2:46" ht="13.5" customHeight="1" thickBot="1" x14ac:dyDescent="0.2">
      <c r="B182" s="291"/>
      <c r="C182" s="29"/>
      <c r="D182" s="187"/>
      <c r="E182" s="58"/>
      <c r="F182" s="190"/>
      <c r="G182" s="190"/>
      <c r="H182" s="190"/>
      <c r="I182" s="58"/>
      <c r="J182" s="58"/>
      <c r="K182" s="189"/>
      <c r="L182" s="259"/>
      <c r="M182" s="259"/>
      <c r="N182" s="58"/>
      <c r="O182" s="30"/>
      <c r="P182" s="58"/>
      <c r="Q182" s="30"/>
      <c r="R182" s="185"/>
      <c r="S182" s="206"/>
      <c r="T182" s="291"/>
      <c r="U182" s="29"/>
      <c r="V182" s="187"/>
      <c r="W182" s="58"/>
      <c r="X182" s="190"/>
      <c r="Y182" s="190"/>
      <c r="Z182" s="190"/>
      <c r="AA182" s="58"/>
      <c r="AB182" s="58"/>
      <c r="AC182" s="189"/>
      <c r="AD182" s="259"/>
      <c r="AE182" s="259"/>
      <c r="AF182" s="58"/>
      <c r="AG182" s="30"/>
      <c r="AH182" s="58"/>
      <c r="AI182" s="30"/>
      <c r="AJ182" s="185"/>
      <c r="AK182" s="208"/>
      <c r="AL182" s="291"/>
      <c r="AM182" s="124" t="str">
        <f t="shared" si="19"/>
        <v/>
      </c>
      <c r="AN182" s="125" t="str">
        <f t="shared" si="20"/>
        <v/>
      </c>
      <c r="AO182" s="125" t="str">
        <f t="shared" si="21"/>
        <v/>
      </c>
      <c r="AP182" s="125" t="str">
        <f t="shared" si="22"/>
        <v/>
      </c>
      <c r="AQ182" s="126" t="str">
        <f t="shared" si="23"/>
        <v/>
      </c>
      <c r="AR182" s="39"/>
      <c r="AS182" s="234"/>
      <c r="AT182" s="39"/>
    </row>
    <row r="183" spans="2:46" ht="13.5" customHeight="1" x14ac:dyDescent="0.15">
      <c r="B183" s="289" t="s">
        <v>102</v>
      </c>
      <c r="C183" s="27" t="s">
        <v>34</v>
      </c>
      <c r="D183" s="41"/>
      <c r="E183" s="57"/>
      <c r="F183" s="98"/>
      <c r="G183" s="98"/>
      <c r="H183" s="98"/>
      <c r="I183" s="62"/>
      <c r="J183" s="62"/>
      <c r="K183" s="63"/>
      <c r="L183" s="258"/>
      <c r="M183" s="258"/>
      <c r="N183" s="57"/>
      <c r="O183" s="28"/>
      <c r="P183" s="57"/>
      <c r="Q183" s="28"/>
      <c r="R183" s="133"/>
      <c r="S183" s="206"/>
      <c r="T183" s="289" t="s">
        <v>102</v>
      </c>
      <c r="U183" s="27" t="s">
        <v>34</v>
      </c>
      <c r="V183" s="41"/>
      <c r="W183" s="57"/>
      <c r="X183" s="98"/>
      <c r="Y183" s="98"/>
      <c r="Z183" s="98"/>
      <c r="AA183" s="62"/>
      <c r="AB183" s="62"/>
      <c r="AC183" s="63"/>
      <c r="AD183" s="258"/>
      <c r="AE183" s="258"/>
      <c r="AF183" s="57"/>
      <c r="AG183" s="28"/>
      <c r="AH183" s="57"/>
      <c r="AI183" s="28"/>
      <c r="AJ183" s="133"/>
      <c r="AK183" s="208"/>
      <c r="AL183" s="289" t="s">
        <v>102</v>
      </c>
      <c r="AM183" s="121" t="str">
        <f t="shared" si="19"/>
        <v/>
      </c>
      <c r="AN183" s="97" t="str">
        <f t="shared" si="20"/>
        <v/>
      </c>
      <c r="AO183" s="97" t="str">
        <f t="shared" si="21"/>
        <v/>
      </c>
      <c r="AP183" s="97" t="str">
        <f t="shared" si="22"/>
        <v/>
      </c>
      <c r="AQ183" s="122" t="str">
        <f t="shared" si="23"/>
        <v/>
      </c>
      <c r="AR183" s="39"/>
      <c r="AS183" s="234"/>
      <c r="AT183" s="39"/>
    </row>
    <row r="184" spans="2:46" ht="13.5" customHeight="1" x14ac:dyDescent="0.15">
      <c r="B184" s="290"/>
      <c r="C184" s="29" t="s">
        <v>35</v>
      </c>
      <c r="D184" s="187"/>
      <c r="E184" s="58"/>
      <c r="F184" s="188"/>
      <c r="G184" s="188"/>
      <c r="H184" s="188"/>
      <c r="I184" s="64"/>
      <c r="J184" s="64"/>
      <c r="K184" s="189"/>
      <c r="L184" s="259"/>
      <c r="M184" s="259"/>
      <c r="N184" s="58"/>
      <c r="O184" s="30"/>
      <c r="P184" s="58"/>
      <c r="Q184" s="30"/>
      <c r="R184" s="134"/>
      <c r="S184" s="206"/>
      <c r="T184" s="290"/>
      <c r="U184" s="29" t="s">
        <v>35</v>
      </c>
      <c r="V184" s="187"/>
      <c r="W184" s="58"/>
      <c r="X184" s="188"/>
      <c r="Y184" s="188"/>
      <c r="Z184" s="188"/>
      <c r="AA184" s="64"/>
      <c r="AB184" s="64"/>
      <c r="AC184" s="189"/>
      <c r="AD184" s="259"/>
      <c r="AE184" s="259"/>
      <c r="AF184" s="58"/>
      <c r="AG184" s="30"/>
      <c r="AH184" s="58"/>
      <c r="AI184" s="30"/>
      <c r="AJ184" s="134"/>
      <c r="AK184" s="208"/>
      <c r="AL184" s="290"/>
      <c r="AM184" s="88" t="str">
        <f t="shared" si="19"/>
        <v/>
      </c>
      <c r="AN184" s="123" t="str">
        <f t="shared" si="20"/>
        <v/>
      </c>
      <c r="AO184" s="123" t="str">
        <f t="shared" si="21"/>
        <v/>
      </c>
      <c r="AP184" s="123" t="str">
        <f t="shared" si="22"/>
        <v/>
      </c>
      <c r="AQ184" s="89" t="str">
        <f t="shared" si="23"/>
        <v/>
      </c>
      <c r="AR184" s="39"/>
      <c r="AS184" s="234"/>
      <c r="AT184" s="39"/>
    </row>
    <row r="185" spans="2:46" ht="13.5" customHeight="1" x14ac:dyDescent="0.15">
      <c r="B185" s="290"/>
      <c r="C185" s="29" t="s">
        <v>36</v>
      </c>
      <c r="D185" s="187"/>
      <c r="E185" s="58"/>
      <c r="F185" s="188"/>
      <c r="G185" s="188"/>
      <c r="H185" s="188"/>
      <c r="I185" s="64"/>
      <c r="J185" s="64"/>
      <c r="K185" s="189"/>
      <c r="L185" s="259"/>
      <c r="M185" s="259"/>
      <c r="N185" s="58"/>
      <c r="O185" s="30"/>
      <c r="P185" s="58"/>
      <c r="Q185" s="30"/>
      <c r="R185" s="134"/>
      <c r="S185" s="206"/>
      <c r="T185" s="290"/>
      <c r="U185" s="29" t="s">
        <v>36</v>
      </c>
      <c r="V185" s="187"/>
      <c r="W185" s="58"/>
      <c r="X185" s="188"/>
      <c r="Y185" s="188"/>
      <c r="Z185" s="188"/>
      <c r="AA185" s="64"/>
      <c r="AB185" s="64"/>
      <c r="AC185" s="189"/>
      <c r="AD185" s="259"/>
      <c r="AE185" s="259"/>
      <c r="AF185" s="58"/>
      <c r="AG185" s="30"/>
      <c r="AH185" s="58"/>
      <c r="AI185" s="30"/>
      <c r="AJ185" s="134"/>
      <c r="AK185" s="208"/>
      <c r="AL185" s="290"/>
      <c r="AM185" s="88" t="str">
        <f t="shared" si="19"/>
        <v/>
      </c>
      <c r="AN185" s="123" t="str">
        <f t="shared" si="20"/>
        <v/>
      </c>
      <c r="AO185" s="123" t="str">
        <f t="shared" si="21"/>
        <v/>
      </c>
      <c r="AP185" s="123" t="str">
        <f t="shared" si="22"/>
        <v/>
      </c>
      <c r="AQ185" s="89" t="str">
        <f t="shared" si="23"/>
        <v/>
      </c>
      <c r="AR185" s="39"/>
      <c r="AS185" s="234"/>
      <c r="AT185" s="39"/>
    </row>
    <row r="186" spans="2:46" ht="13.5" customHeight="1" x14ac:dyDescent="0.15">
      <c r="B186" s="290"/>
      <c r="C186" s="29" t="s">
        <v>38</v>
      </c>
      <c r="D186" s="187"/>
      <c r="E186" s="58"/>
      <c r="F186" s="188"/>
      <c r="G186" s="188"/>
      <c r="H186" s="188"/>
      <c r="I186" s="64"/>
      <c r="J186" s="64"/>
      <c r="K186" s="189"/>
      <c r="L186" s="259"/>
      <c r="M186" s="259"/>
      <c r="N186" s="58"/>
      <c r="O186" s="30"/>
      <c r="P186" s="58"/>
      <c r="Q186" s="30"/>
      <c r="R186" s="134"/>
      <c r="S186" s="206"/>
      <c r="T186" s="290"/>
      <c r="U186" s="29" t="s">
        <v>38</v>
      </c>
      <c r="V186" s="187"/>
      <c r="W186" s="58"/>
      <c r="X186" s="188"/>
      <c r="Y186" s="188"/>
      <c r="Z186" s="188"/>
      <c r="AA186" s="64"/>
      <c r="AB186" s="64"/>
      <c r="AC186" s="189"/>
      <c r="AD186" s="259"/>
      <c r="AE186" s="259"/>
      <c r="AF186" s="58"/>
      <c r="AG186" s="30"/>
      <c r="AH186" s="58"/>
      <c r="AI186" s="30"/>
      <c r="AJ186" s="134"/>
      <c r="AK186" s="208"/>
      <c r="AL186" s="290"/>
      <c r="AM186" s="88" t="str">
        <f t="shared" si="19"/>
        <v/>
      </c>
      <c r="AN186" s="123" t="str">
        <f t="shared" si="20"/>
        <v/>
      </c>
      <c r="AO186" s="123" t="str">
        <f t="shared" si="21"/>
        <v/>
      </c>
      <c r="AP186" s="123" t="str">
        <f t="shared" si="22"/>
        <v/>
      </c>
      <c r="AQ186" s="89" t="str">
        <f t="shared" si="23"/>
        <v/>
      </c>
      <c r="AR186" s="39"/>
      <c r="AS186" s="234"/>
      <c r="AT186" s="39"/>
    </row>
    <row r="187" spans="2:46" ht="13.5" customHeight="1" thickBot="1" x14ac:dyDescent="0.2">
      <c r="B187" s="291"/>
      <c r="C187" s="29"/>
      <c r="D187" s="187"/>
      <c r="E187" s="58"/>
      <c r="F187" s="190"/>
      <c r="G187" s="190"/>
      <c r="H187" s="190"/>
      <c r="I187" s="58"/>
      <c r="J187" s="58"/>
      <c r="K187" s="189"/>
      <c r="L187" s="259"/>
      <c r="M187" s="259"/>
      <c r="N187" s="58"/>
      <c r="O187" s="30"/>
      <c r="P187" s="58"/>
      <c r="Q187" s="30"/>
      <c r="R187" s="185"/>
      <c r="S187" s="206"/>
      <c r="T187" s="291"/>
      <c r="U187" s="29"/>
      <c r="V187" s="187"/>
      <c r="W187" s="58"/>
      <c r="X187" s="190"/>
      <c r="Y187" s="190"/>
      <c r="Z187" s="190"/>
      <c r="AA187" s="58"/>
      <c r="AB187" s="58"/>
      <c r="AC187" s="189"/>
      <c r="AD187" s="259"/>
      <c r="AE187" s="259"/>
      <c r="AF187" s="58"/>
      <c r="AG187" s="30"/>
      <c r="AH187" s="58"/>
      <c r="AI187" s="30"/>
      <c r="AJ187" s="185"/>
      <c r="AK187" s="208"/>
      <c r="AL187" s="291"/>
      <c r="AM187" s="124" t="str">
        <f t="shared" si="19"/>
        <v/>
      </c>
      <c r="AN187" s="125" t="str">
        <f t="shared" si="20"/>
        <v/>
      </c>
      <c r="AO187" s="125" t="str">
        <f t="shared" si="21"/>
        <v/>
      </c>
      <c r="AP187" s="125" t="str">
        <f t="shared" si="22"/>
        <v/>
      </c>
      <c r="AQ187" s="126" t="str">
        <f t="shared" si="23"/>
        <v/>
      </c>
      <c r="AR187" s="39"/>
      <c r="AS187" s="234"/>
      <c r="AT187" s="39"/>
    </row>
    <row r="188" spans="2:46" ht="13.5" customHeight="1" x14ac:dyDescent="0.15">
      <c r="B188" s="289" t="s">
        <v>103</v>
      </c>
      <c r="C188" s="27" t="s">
        <v>34</v>
      </c>
      <c r="D188" s="41"/>
      <c r="E188" s="57"/>
      <c r="F188" s="98"/>
      <c r="G188" s="98"/>
      <c r="H188" s="98"/>
      <c r="I188" s="62"/>
      <c r="J188" s="62"/>
      <c r="K188" s="63"/>
      <c r="L188" s="258"/>
      <c r="M188" s="258"/>
      <c r="N188" s="57"/>
      <c r="O188" s="28"/>
      <c r="P188" s="57"/>
      <c r="Q188" s="28"/>
      <c r="R188" s="133"/>
      <c r="S188" s="206"/>
      <c r="T188" s="289" t="s">
        <v>103</v>
      </c>
      <c r="U188" s="27" t="s">
        <v>34</v>
      </c>
      <c r="V188" s="41"/>
      <c r="W188" s="57"/>
      <c r="X188" s="98"/>
      <c r="Y188" s="98"/>
      <c r="Z188" s="98"/>
      <c r="AA188" s="62"/>
      <c r="AB188" s="62"/>
      <c r="AC188" s="63"/>
      <c r="AD188" s="258"/>
      <c r="AE188" s="258"/>
      <c r="AF188" s="57"/>
      <c r="AG188" s="28"/>
      <c r="AH188" s="57"/>
      <c r="AI188" s="28"/>
      <c r="AJ188" s="133"/>
      <c r="AK188" s="208"/>
      <c r="AL188" s="289" t="s">
        <v>103</v>
      </c>
      <c r="AM188" s="121" t="str">
        <f t="shared" si="19"/>
        <v/>
      </c>
      <c r="AN188" s="97" t="str">
        <f t="shared" si="20"/>
        <v/>
      </c>
      <c r="AO188" s="97" t="str">
        <f t="shared" si="21"/>
        <v/>
      </c>
      <c r="AP188" s="97" t="str">
        <f t="shared" si="22"/>
        <v/>
      </c>
      <c r="AQ188" s="122" t="str">
        <f t="shared" si="23"/>
        <v/>
      </c>
      <c r="AR188" s="39"/>
      <c r="AS188" s="234"/>
      <c r="AT188" s="39"/>
    </row>
    <row r="189" spans="2:46" ht="13.5" customHeight="1" x14ac:dyDescent="0.15">
      <c r="B189" s="290"/>
      <c r="C189" s="29" t="s">
        <v>35</v>
      </c>
      <c r="D189" s="187"/>
      <c r="E189" s="58"/>
      <c r="F189" s="188"/>
      <c r="G189" s="188"/>
      <c r="H189" s="188"/>
      <c r="I189" s="64"/>
      <c r="J189" s="64"/>
      <c r="K189" s="189"/>
      <c r="L189" s="259"/>
      <c r="M189" s="259"/>
      <c r="N189" s="58"/>
      <c r="O189" s="30"/>
      <c r="P189" s="58"/>
      <c r="Q189" s="30"/>
      <c r="R189" s="134"/>
      <c r="S189" s="206"/>
      <c r="T189" s="290"/>
      <c r="U189" s="29" t="s">
        <v>35</v>
      </c>
      <c r="V189" s="187"/>
      <c r="W189" s="58"/>
      <c r="X189" s="188"/>
      <c r="Y189" s="188"/>
      <c r="Z189" s="188"/>
      <c r="AA189" s="64"/>
      <c r="AB189" s="64"/>
      <c r="AC189" s="189"/>
      <c r="AD189" s="259"/>
      <c r="AE189" s="259"/>
      <c r="AF189" s="58"/>
      <c r="AG189" s="30"/>
      <c r="AH189" s="58"/>
      <c r="AI189" s="30"/>
      <c r="AJ189" s="134"/>
      <c r="AK189" s="208"/>
      <c r="AL189" s="290"/>
      <c r="AM189" s="88" t="str">
        <f t="shared" si="19"/>
        <v/>
      </c>
      <c r="AN189" s="123" t="str">
        <f t="shared" si="20"/>
        <v/>
      </c>
      <c r="AO189" s="123" t="str">
        <f t="shared" si="21"/>
        <v/>
      </c>
      <c r="AP189" s="123" t="str">
        <f t="shared" si="22"/>
        <v/>
      </c>
      <c r="AQ189" s="89" t="str">
        <f t="shared" si="23"/>
        <v/>
      </c>
      <c r="AR189" s="39"/>
      <c r="AS189" s="234"/>
      <c r="AT189" s="39"/>
    </row>
    <row r="190" spans="2:46" ht="13.5" customHeight="1" x14ac:dyDescent="0.15">
      <c r="B190" s="290"/>
      <c r="C190" s="29" t="s">
        <v>36</v>
      </c>
      <c r="D190" s="187"/>
      <c r="E190" s="58"/>
      <c r="F190" s="188"/>
      <c r="G190" s="188"/>
      <c r="H190" s="188"/>
      <c r="I190" s="64"/>
      <c r="J190" s="64"/>
      <c r="K190" s="189"/>
      <c r="L190" s="259"/>
      <c r="M190" s="259"/>
      <c r="N190" s="58"/>
      <c r="O190" s="30"/>
      <c r="P190" s="58"/>
      <c r="Q190" s="30"/>
      <c r="R190" s="134"/>
      <c r="S190" s="206"/>
      <c r="T190" s="290"/>
      <c r="U190" s="29" t="s">
        <v>36</v>
      </c>
      <c r="V190" s="187"/>
      <c r="W190" s="58"/>
      <c r="X190" s="188"/>
      <c r="Y190" s="188"/>
      <c r="Z190" s="188"/>
      <c r="AA190" s="64"/>
      <c r="AB190" s="64"/>
      <c r="AC190" s="189"/>
      <c r="AD190" s="259"/>
      <c r="AE190" s="259"/>
      <c r="AF190" s="58"/>
      <c r="AG190" s="30"/>
      <c r="AH190" s="58"/>
      <c r="AI190" s="30"/>
      <c r="AJ190" s="134"/>
      <c r="AK190" s="208"/>
      <c r="AL190" s="290"/>
      <c r="AM190" s="88" t="str">
        <f t="shared" si="19"/>
        <v/>
      </c>
      <c r="AN190" s="123" t="str">
        <f t="shared" si="20"/>
        <v/>
      </c>
      <c r="AO190" s="123" t="str">
        <f t="shared" si="21"/>
        <v/>
      </c>
      <c r="AP190" s="123" t="str">
        <f t="shared" si="22"/>
        <v/>
      </c>
      <c r="AQ190" s="89" t="str">
        <f t="shared" si="23"/>
        <v/>
      </c>
      <c r="AR190" s="39"/>
      <c r="AS190" s="234"/>
      <c r="AT190" s="39"/>
    </row>
    <row r="191" spans="2:46" ht="13.5" customHeight="1" x14ac:dyDescent="0.15">
      <c r="B191" s="290"/>
      <c r="C191" s="29" t="s">
        <v>38</v>
      </c>
      <c r="D191" s="187"/>
      <c r="E191" s="58"/>
      <c r="F191" s="188"/>
      <c r="G191" s="188"/>
      <c r="H191" s="188"/>
      <c r="I191" s="64"/>
      <c r="J191" s="64"/>
      <c r="K191" s="189"/>
      <c r="L191" s="259"/>
      <c r="M191" s="259"/>
      <c r="N191" s="58"/>
      <c r="O191" s="30"/>
      <c r="P191" s="58"/>
      <c r="Q191" s="30"/>
      <c r="R191" s="134"/>
      <c r="S191" s="206"/>
      <c r="T191" s="290"/>
      <c r="U191" s="29" t="s">
        <v>38</v>
      </c>
      <c r="V191" s="187"/>
      <c r="W191" s="58"/>
      <c r="X191" s="188"/>
      <c r="Y191" s="188"/>
      <c r="Z191" s="188"/>
      <c r="AA191" s="64"/>
      <c r="AB191" s="64"/>
      <c r="AC191" s="189"/>
      <c r="AD191" s="259"/>
      <c r="AE191" s="259"/>
      <c r="AF191" s="58"/>
      <c r="AG191" s="30"/>
      <c r="AH191" s="58"/>
      <c r="AI191" s="30"/>
      <c r="AJ191" s="134"/>
      <c r="AK191" s="208"/>
      <c r="AL191" s="290"/>
      <c r="AM191" s="88" t="str">
        <f t="shared" si="19"/>
        <v/>
      </c>
      <c r="AN191" s="123" t="str">
        <f t="shared" si="20"/>
        <v/>
      </c>
      <c r="AO191" s="123" t="str">
        <f t="shared" si="21"/>
        <v/>
      </c>
      <c r="AP191" s="123" t="str">
        <f t="shared" si="22"/>
        <v/>
      </c>
      <c r="AQ191" s="89" t="str">
        <f t="shared" si="23"/>
        <v/>
      </c>
      <c r="AR191" s="39"/>
      <c r="AS191" s="234"/>
      <c r="AT191" s="39"/>
    </row>
    <row r="192" spans="2:46" ht="13.5" customHeight="1" thickBot="1" x14ac:dyDescent="0.2">
      <c r="B192" s="291"/>
      <c r="C192" s="29"/>
      <c r="D192" s="187"/>
      <c r="E192" s="58"/>
      <c r="F192" s="190"/>
      <c r="G192" s="190"/>
      <c r="H192" s="190"/>
      <c r="I192" s="58"/>
      <c r="J192" s="58"/>
      <c r="K192" s="189"/>
      <c r="L192" s="259"/>
      <c r="M192" s="259"/>
      <c r="N192" s="58"/>
      <c r="O192" s="30"/>
      <c r="P192" s="58"/>
      <c r="Q192" s="30"/>
      <c r="R192" s="185"/>
      <c r="S192" s="206"/>
      <c r="T192" s="291"/>
      <c r="U192" s="29"/>
      <c r="V192" s="187"/>
      <c r="W192" s="58"/>
      <c r="X192" s="190"/>
      <c r="Y192" s="190"/>
      <c r="Z192" s="190"/>
      <c r="AA192" s="58"/>
      <c r="AB192" s="58"/>
      <c r="AC192" s="189"/>
      <c r="AD192" s="259"/>
      <c r="AE192" s="259"/>
      <c r="AF192" s="58"/>
      <c r="AG192" s="30"/>
      <c r="AH192" s="58"/>
      <c r="AI192" s="30"/>
      <c r="AJ192" s="185"/>
      <c r="AK192" s="208"/>
      <c r="AL192" s="291"/>
      <c r="AM192" s="124" t="str">
        <f t="shared" si="19"/>
        <v/>
      </c>
      <c r="AN192" s="125" t="str">
        <f t="shared" si="20"/>
        <v/>
      </c>
      <c r="AO192" s="125" t="str">
        <f t="shared" si="21"/>
        <v/>
      </c>
      <c r="AP192" s="125" t="str">
        <f t="shared" si="22"/>
        <v/>
      </c>
      <c r="AQ192" s="126" t="str">
        <f t="shared" si="23"/>
        <v/>
      </c>
      <c r="AR192" s="39"/>
      <c r="AS192" s="234"/>
      <c r="AT192" s="39"/>
    </row>
    <row r="193" spans="2:46" ht="13.5" customHeight="1" x14ac:dyDescent="0.15">
      <c r="B193" s="289" t="s">
        <v>104</v>
      </c>
      <c r="C193" s="27" t="s">
        <v>34</v>
      </c>
      <c r="D193" s="41"/>
      <c r="E193" s="57"/>
      <c r="F193" s="98"/>
      <c r="G193" s="98"/>
      <c r="H193" s="98"/>
      <c r="I193" s="62"/>
      <c r="J193" s="62"/>
      <c r="K193" s="63"/>
      <c r="L193" s="258"/>
      <c r="M193" s="258"/>
      <c r="N193" s="57"/>
      <c r="O193" s="28"/>
      <c r="P193" s="57"/>
      <c r="Q193" s="28"/>
      <c r="R193" s="133"/>
      <c r="S193" s="206"/>
      <c r="T193" s="289" t="s">
        <v>104</v>
      </c>
      <c r="U193" s="27" t="s">
        <v>34</v>
      </c>
      <c r="V193" s="41"/>
      <c r="W193" s="57"/>
      <c r="X193" s="98"/>
      <c r="Y193" s="98"/>
      <c r="Z193" s="98"/>
      <c r="AA193" s="62"/>
      <c r="AB193" s="62"/>
      <c r="AC193" s="63"/>
      <c r="AD193" s="258"/>
      <c r="AE193" s="258"/>
      <c r="AF193" s="57"/>
      <c r="AG193" s="28"/>
      <c r="AH193" s="57"/>
      <c r="AI193" s="28"/>
      <c r="AJ193" s="133"/>
      <c r="AK193" s="208"/>
      <c r="AL193" s="289" t="s">
        <v>104</v>
      </c>
      <c r="AM193" s="121" t="str">
        <f t="shared" si="19"/>
        <v/>
      </c>
      <c r="AN193" s="97" t="str">
        <f t="shared" si="20"/>
        <v/>
      </c>
      <c r="AO193" s="97" t="str">
        <f t="shared" si="21"/>
        <v/>
      </c>
      <c r="AP193" s="97" t="str">
        <f t="shared" si="22"/>
        <v/>
      </c>
      <c r="AQ193" s="122" t="str">
        <f t="shared" si="23"/>
        <v/>
      </c>
      <c r="AR193" s="39"/>
      <c r="AS193" s="234"/>
      <c r="AT193" s="39"/>
    </row>
    <row r="194" spans="2:46" ht="13.5" customHeight="1" x14ac:dyDescent="0.15">
      <c r="B194" s="290"/>
      <c r="C194" s="29" t="s">
        <v>35</v>
      </c>
      <c r="D194" s="187"/>
      <c r="E194" s="58"/>
      <c r="F194" s="188"/>
      <c r="G194" s="188"/>
      <c r="H194" s="188"/>
      <c r="I194" s="64"/>
      <c r="J194" s="64"/>
      <c r="K194" s="189"/>
      <c r="L194" s="259"/>
      <c r="M194" s="259"/>
      <c r="N194" s="58"/>
      <c r="O194" s="30"/>
      <c r="P194" s="58"/>
      <c r="Q194" s="30"/>
      <c r="R194" s="134"/>
      <c r="S194" s="206"/>
      <c r="T194" s="290"/>
      <c r="U194" s="29" t="s">
        <v>35</v>
      </c>
      <c r="V194" s="187"/>
      <c r="W194" s="58"/>
      <c r="X194" s="188"/>
      <c r="Y194" s="188"/>
      <c r="Z194" s="188"/>
      <c r="AA194" s="64"/>
      <c r="AB194" s="64"/>
      <c r="AC194" s="189"/>
      <c r="AD194" s="259"/>
      <c r="AE194" s="259"/>
      <c r="AF194" s="58"/>
      <c r="AG194" s="30"/>
      <c r="AH194" s="58"/>
      <c r="AI194" s="30"/>
      <c r="AJ194" s="134"/>
      <c r="AK194" s="208"/>
      <c r="AL194" s="290"/>
      <c r="AM194" s="88" t="str">
        <f t="shared" si="19"/>
        <v/>
      </c>
      <c r="AN194" s="123" t="str">
        <f t="shared" si="20"/>
        <v/>
      </c>
      <c r="AO194" s="123" t="str">
        <f t="shared" si="21"/>
        <v/>
      </c>
      <c r="AP194" s="123" t="str">
        <f t="shared" si="22"/>
        <v/>
      </c>
      <c r="AQ194" s="89" t="str">
        <f t="shared" si="23"/>
        <v/>
      </c>
      <c r="AR194" s="39"/>
      <c r="AS194" s="234"/>
      <c r="AT194" s="39"/>
    </row>
    <row r="195" spans="2:46" ht="13.5" customHeight="1" x14ac:dyDescent="0.15">
      <c r="B195" s="290"/>
      <c r="C195" s="29" t="s">
        <v>36</v>
      </c>
      <c r="D195" s="187"/>
      <c r="E195" s="58"/>
      <c r="F195" s="188"/>
      <c r="G195" s="188"/>
      <c r="H195" s="188"/>
      <c r="I195" s="64"/>
      <c r="J195" s="64"/>
      <c r="K195" s="189"/>
      <c r="L195" s="259"/>
      <c r="M195" s="259"/>
      <c r="N195" s="58"/>
      <c r="O195" s="30"/>
      <c r="P195" s="58"/>
      <c r="Q195" s="30"/>
      <c r="R195" s="134"/>
      <c r="S195" s="206"/>
      <c r="T195" s="290"/>
      <c r="U195" s="29" t="s">
        <v>36</v>
      </c>
      <c r="V195" s="187"/>
      <c r="W195" s="58"/>
      <c r="X195" s="188"/>
      <c r="Y195" s="188"/>
      <c r="Z195" s="188"/>
      <c r="AA195" s="64"/>
      <c r="AB195" s="64"/>
      <c r="AC195" s="189"/>
      <c r="AD195" s="259"/>
      <c r="AE195" s="259"/>
      <c r="AF195" s="58"/>
      <c r="AG195" s="30"/>
      <c r="AH195" s="58"/>
      <c r="AI195" s="30"/>
      <c r="AJ195" s="134"/>
      <c r="AK195" s="208"/>
      <c r="AL195" s="290"/>
      <c r="AM195" s="88" t="str">
        <f t="shared" si="19"/>
        <v/>
      </c>
      <c r="AN195" s="123" t="str">
        <f t="shared" si="20"/>
        <v/>
      </c>
      <c r="AO195" s="123" t="str">
        <f t="shared" si="21"/>
        <v/>
      </c>
      <c r="AP195" s="123" t="str">
        <f t="shared" si="22"/>
        <v/>
      </c>
      <c r="AQ195" s="89" t="str">
        <f t="shared" si="23"/>
        <v/>
      </c>
      <c r="AR195" s="39"/>
      <c r="AS195" s="234"/>
      <c r="AT195" s="39"/>
    </row>
    <row r="196" spans="2:46" ht="13.5" customHeight="1" x14ac:dyDescent="0.15">
      <c r="B196" s="290"/>
      <c r="C196" s="29" t="s">
        <v>38</v>
      </c>
      <c r="D196" s="187"/>
      <c r="E196" s="58"/>
      <c r="F196" s="188"/>
      <c r="G196" s="188"/>
      <c r="H196" s="188"/>
      <c r="I196" s="64"/>
      <c r="J196" s="64"/>
      <c r="K196" s="189"/>
      <c r="L196" s="259"/>
      <c r="M196" s="259"/>
      <c r="N196" s="58"/>
      <c r="O196" s="30"/>
      <c r="P196" s="58"/>
      <c r="Q196" s="30"/>
      <c r="R196" s="134"/>
      <c r="S196" s="206"/>
      <c r="T196" s="290"/>
      <c r="U196" s="29" t="s">
        <v>38</v>
      </c>
      <c r="V196" s="187"/>
      <c r="W196" s="58"/>
      <c r="X196" s="188"/>
      <c r="Y196" s="188"/>
      <c r="Z196" s="188"/>
      <c r="AA196" s="64"/>
      <c r="AB196" s="64"/>
      <c r="AC196" s="189"/>
      <c r="AD196" s="259"/>
      <c r="AE196" s="259"/>
      <c r="AF196" s="58"/>
      <c r="AG196" s="30"/>
      <c r="AH196" s="58"/>
      <c r="AI196" s="30"/>
      <c r="AJ196" s="134"/>
      <c r="AK196" s="208"/>
      <c r="AL196" s="290"/>
      <c r="AM196" s="88" t="str">
        <f t="shared" si="19"/>
        <v/>
      </c>
      <c r="AN196" s="123" t="str">
        <f t="shared" si="20"/>
        <v/>
      </c>
      <c r="AO196" s="123" t="str">
        <f t="shared" si="21"/>
        <v/>
      </c>
      <c r="AP196" s="123" t="str">
        <f t="shared" si="22"/>
        <v/>
      </c>
      <c r="AQ196" s="89" t="str">
        <f t="shared" si="23"/>
        <v/>
      </c>
      <c r="AR196" s="39"/>
      <c r="AS196" s="234"/>
      <c r="AT196" s="39"/>
    </row>
    <row r="197" spans="2:46" ht="13.5" customHeight="1" thickBot="1" x14ac:dyDescent="0.2">
      <c r="B197" s="291"/>
      <c r="C197" s="29"/>
      <c r="D197" s="187"/>
      <c r="E197" s="58"/>
      <c r="F197" s="190"/>
      <c r="G197" s="190"/>
      <c r="H197" s="190"/>
      <c r="I197" s="58"/>
      <c r="J197" s="58"/>
      <c r="K197" s="189"/>
      <c r="L197" s="259"/>
      <c r="M197" s="259"/>
      <c r="N197" s="58"/>
      <c r="O197" s="30"/>
      <c r="P197" s="58"/>
      <c r="Q197" s="30"/>
      <c r="R197" s="185"/>
      <c r="S197" s="206"/>
      <c r="T197" s="291"/>
      <c r="U197" s="29"/>
      <c r="V197" s="187"/>
      <c r="W197" s="58"/>
      <c r="X197" s="190"/>
      <c r="Y197" s="190"/>
      <c r="Z197" s="190"/>
      <c r="AA197" s="58"/>
      <c r="AB197" s="58"/>
      <c r="AC197" s="189"/>
      <c r="AD197" s="259"/>
      <c r="AE197" s="259"/>
      <c r="AF197" s="58"/>
      <c r="AG197" s="30"/>
      <c r="AH197" s="58"/>
      <c r="AI197" s="30"/>
      <c r="AJ197" s="185"/>
      <c r="AK197" s="208"/>
      <c r="AL197" s="291"/>
      <c r="AM197" s="124" t="str">
        <f t="shared" si="19"/>
        <v/>
      </c>
      <c r="AN197" s="125" t="str">
        <f t="shared" si="20"/>
        <v/>
      </c>
      <c r="AO197" s="125" t="str">
        <f t="shared" si="21"/>
        <v/>
      </c>
      <c r="AP197" s="125" t="str">
        <f t="shared" si="22"/>
        <v/>
      </c>
      <c r="AQ197" s="126" t="str">
        <f t="shared" si="23"/>
        <v/>
      </c>
      <c r="AR197" s="39"/>
      <c r="AS197" s="234"/>
      <c r="AT197" s="39"/>
    </row>
    <row r="198" spans="2:46" ht="13.5" customHeight="1" x14ac:dyDescent="0.15">
      <c r="B198" s="289" t="s">
        <v>105</v>
      </c>
      <c r="C198" s="27" t="s">
        <v>34</v>
      </c>
      <c r="D198" s="41"/>
      <c r="E198" s="57"/>
      <c r="F198" s="98"/>
      <c r="G198" s="98"/>
      <c r="H198" s="98"/>
      <c r="I198" s="62"/>
      <c r="J198" s="62"/>
      <c r="K198" s="63"/>
      <c r="L198" s="258"/>
      <c r="M198" s="258"/>
      <c r="N198" s="57"/>
      <c r="O198" s="28"/>
      <c r="P198" s="57"/>
      <c r="Q198" s="28"/>
      <c r="R198" s="133"/>
      <c r="S198" s="206"/>
      <c r="T198" s="289" t="s">
        <v>105</v>
      </c>
      <c r="U198" s="27" t="s">
        <v>34</v>
      </c>
      <c r="V198" s="41"/>
      <c r="W198" s="57"/>
      <c r="X198" s="98"/>
      <c r="Y198" s="98"/>
      <c r="Z198" s="98"/>
      <c r="AA198" s="62"/>
      <c r="AB198" s="62"/>
      <c r="AC198" s="63"/>
      <c r="AD198" s="258"/>
      <c r="AE198" s="258"/>
      <c r="AF198" s="57"/>
      <c r="AG198" s="28"/>
      <c r="AH198" s="57"/>
      <c r="AI198" s="28"/>
      <c r="AJ198" s="133"/>
      <c r="AK198" s="208"/>
      <c r="AL198" s="289" t="s">
        <v>105</v>
      </c>
      <c r="AM198" s="121" t="str">
        <f t="shared" si="19"/>
        <v/>
      </c>
      <c r="AN198" s="97" t="str">
        <f t="shared" si="20"/>
        <v/>
      </c>
      <c r="AO198" s="97" t="str">
        <f t="shared" si="21"/>
        <v/>
      </c>
      <c r="AP198" s="97" t="str">
        <f t="shared" si="22"/>
        <v/>
      </c>
      <c r="AQ198" s="122" t="str">
        <f t="shared" si="23"/>
        <v/>
      </c>
      <c r="AR198" s="39"/>
      <c r="AS198" s="234"/>
      <c r="AT198" s="39"/>
    </row>
    <row r="199" spans="2:46" ht="13.5" customHeight="1" x14ac:dyDescent="0.15">
      <c r="B199" s="290"/>
      <c r="C199" s="29" t="s">
        <v>35</v>
      </c>
      <c r="D199" s="187"/>
      <c r="E199" s="58"/>
      <c r="F199" s="188"/>
      <c r="G199" s="188"/>
      <c r="H199" s="188"/>
      <c r="I199" s="64"/>
      <c r="J199" s="64"/>
      <c r="K199" s="189"/>
      <c r="L199" s="259"/>
      <c r="M199" s="259"/>
      <c r="N199" s="58"/>
      <c r="O199" s="30"/>
      <c r="P199" s="58"/>
      <c r="Q199" s="30"/>
      <c r="R199" s="134"/>
      <c r="S199" s="206"/>
      <c r="T199" s="290"/>
      <c r="U199" s="29" t="s">
        <v>35</v>
      </c>
      <c r="V199" s="187"/>
      <c r="W199" s="58"/>
      <c r="X199" s="188"/>
      <c r="Y199" s="188"/>
      <c r="Z199" s="188"/>
      <c r="AA199" s="64"/>
      <c r="AB199" s="64"/>
      <c r="AC199" s="189"/>
      <c r="AD199" s="259"/>
      <c r="AE199" s="259"/>
      <c r="AF199" s="58"/>
      <c r="AG199" s="30"/>
      <c r="AH199" s="58"/>
      <c r="AI199" s="30"/>
      <c r="AJ199" s="134"/>
      <c r="AK199" s="208"/>
      <c r="AL199" s="290"/>
      <c r="AM199" s="88" t="str">
        <f t="shared" si="19"/>
        <v/>
      </c>
      <c r="AN199" s="123" t="str">
        <f t="shared" si="20"/>
        <v/>
      </c>
      <c r="AO199" s="123" t="str">
        <f t="shared" si="21"/>
        <v/>
      </c>
      <c r="AP199" s="123" t="str">
        <f t="shared" si="22"/>
        <v/>
      </c>
      <c r="AQ199" s="89" t="str">
        <f t="shared" si="23"/>
        <v/>
      </c>
      <c r="AR199" s="39"/>
      <c r="AS199" s="234"/>
      <c r="AT199" s="39"/>
    </row>
    <row r="200" spans="2:46" ht="13.5" customHeight="1" x14ac:dyDescent="0.15">
      <c r="B200" s="290"/>
      <c r="C200" s="29" t="s">
        <v>36</v>
      </c>
      <c r="D200" s="187"/>
      <c r="E200" s="58"/>
      <c r="F200" s="188"/>
      <c r="G200" s="188"/>
      <c r="H200" s="188"/>
      <c r="I200" s="64"/>
      <c r="J200" s="64"/>
      <c r="K200" s="189"/>
      <c r="L200" s="259"/>
      <c r="M200" s="259"/>
      <c r="N200" s="58"/>
      <c r="O200" s="30"/>
      <c r="P200" s="58"/>
      <c r="Q200" s="30"/>
      <c r="R200" s="134"/>
      <c r="S200" s="206"/>
      <c r="T200" s="290"/>
      <c r="U200" s="29" t="s">
        <v>36</v>
      </c>
      <c r="V200" s="187"/>
      <c r="W200" s="58"/>
      <c r="X200" s="188"/>
      <c r="Y200" s="188"/>
      <c r="Z200" s="188"/>
      <c r="AA200" s="64"/>
      <c r="AB200" s="64"/>
      <c r="AC200" s="189"/>
      <c r="AD200" s="259"/>
      <c r="AE200" s="259"/>
      <c r="AF200" s="58"/>
      <c r="AG200" s="30"/>
      <c r="AH200" s="58"/>
      <c r="AI200" s="30"/>
      <c r="AJ200" s="134"/>
      <c r="AK200" s="208"/>
      <c r="AL200" s="290"/>
      <c r="AM200" s="88" t="str">
        <f t="shared" si="19"/>
        <v/>
      </c>
      <c r="AN200" s="123" t="str">
        <f t="shared" si="20"/>
        <v/>
      </c>
      <c r="AO200" s="123" t="str">
        <f t="shared" si="21"/>
        <v/>
      </c>
      <c r="AP200" s="123" t="str">
        <f t="shared" si="22"/>
        <v/>
      </c>
      <c r="AQ200" s="89" t="str">
        <f t="shared" si="23"/>
        <v/>
      </c>
      <c r="AR200" s="39"/>
      <c r="AS200" s="234"/>
      <c r="AT200" s="39"/>
    </row>
    <row r="201" spans="2:46" ht="13.5" customHeight="1" x14ac:dyDescent="0.15">
      <c r="B201" s="290"/>
      <c r="C201" s="29" t="s">
        <v>38</v>
      </c>
      <c r="D201" s="187"/>
      <c r="E201" s="58"/>
      <c r="F201" s="188"/>
      <c r="G201" s="188"/>
      <c r="H201" s="188"/>
      <c r="I201" s="64"/>
      <c r="J201" s="64"/>
      <c r="K201" s="189"/>
      <c r="L201" s="259"/>
      <c r="M201" s="259"/>
      <c r="N201" s="58"/>
      <c r="O201" s="30"/>
      <c r="P201" s="58"/>
      <c r="Q201" s="30"/>
      <c r="R201" s="134"/>
      <c r="S201" s="206"/>
      <c r="T201" s="290"/>
      <c r="U201" s="29" t="s">
        <v>38</v>
      </c>
      <c r="V201" s="187"/>
      <c r="W201" s="58"/>
      <c r="X201" s="188"/>
      <c r="Y201" s="188"/>
      <c r="Z201" s="188"/>
      <c r="AA201" s="64"/>
      <c r="AB201" s="64"/>
      <c r="AC201" s="189"/>
      <c r="AD201" s="259"/>
      <c r="AE201" s="259"/>
      <c r="AF201" s="58"/>
      <c r="AG201" s="30"/>
      <c r="AH201" s="58"/>
      <c r="AI201" s="30"/>
      <c r="AJ201" s="134"/>
      <c r="AK201" s="208"/>
      <c r="AL201" s="290"/>
      <c r="AM201" s="88" t="str">
        <f t="shared" si="19"/>
        <v/>
      </c>
      <c r="AN201" s="123" t="str">
        <f t="shared" si="20"/>
        <v/>
      </c>
      <c r="AO201" s="123" t="str">
        <f t="shared" si="21"/>
        <v/>
      </c>
      <c r="AP201" s="123" t="str">
        <f t="shared" si="22"/>
        <v/>
      </c>
      <c r="AQ201" s="89" t="str">
        <f t="shared" si="23"/>
        <v/>
      </c>
      <c r="AR201" s="39"/>
      <c r="AS201" s="234"/>
      <c r="AT201" s="39"/>
    </row>
    <row r="202" spans="2:46" ht="13.5" customHeight="1" thickBot="1" x14ac:dyDescent="0.2">
      <c r="B202" s="291"/>
      <c r="C202" s="29"/>
      <c r="D202" s="187"/>
      <c r="E202" s="58"/>
      <c r="F202" s="190"/>
      <c r="G202" s="190"/>
      <c r="H202" s="190"/>
      <c r="I202" s="58"/>
      <c r="J202" s="58"/>
      <c r="K202" s="189"/>
      <c r="L202" s="259"/>
      <c r="M202" s="259"/>
      <c r="N202" s="58"/>
      <c r="O202" s="30"/>
      <c r="P202" s="58"/>
      <c r="Q202" s="30"/>
      <c r="R202" s="185"/>
      <c r="S202" s="206"/>
      <c r="T202" s="291"/>
      <c r="U202" s="29"/>
      <c r="V202" s="187"/>
      <c r="W202" s="58"/>
      <c r="X202" s="190"/>
      <c r="Y202" s="190"/>
      <c r="Z202" s="190"/>
      <c r="AA202" s="58"/>
      <c r="AB202" s="58"/>
      <c r="AC202" s="189"/>
      <c r="AD202" s="259"/>
      <c r="AE202" s="259"/>
      <c r="AF202" s="58"/>
      <c r="AG202" s="30"/>
      <c r="AH202" s="58"/>
      <c r="AI202" s="30"/>
      <c r="AJ202" s="185"/>
      <c r="AK202" s="208"/>
      <c r="AL202" s="291"/>
      <c r="AM202" s="124" t="str">
        <f t="shared" si="19"/>
        <v/>
      </c>
      <c r="AN202" s="125" t="str">
        <f t="shared" si="20"/>
        <v/>
      </c>
      <c r="AO202" s="125" t="str">
        <f t="shared" si="21"/>
        <v/>
      </c>
      <c r="AP202" s="125" t="str">
        <f t="shared" si="22"/>
        <v/>
      </c>
      <c r="AQ202" s="126" t="str">
        <f t="shared" si="23"/>
        <v/>
      </c>
      <c r="AR202" s="39"/>
      <c r="AS202" s="234"/>
      <c r="AT202" s="39"/>
    </row>
    <row r="203" spans="2:46" ht="13.5" customHeight="1" x14ac:dyDescent="0.15">
      <c r="B203" s="289" t="s">
        <v>106</v>
      </c>
      <c r="C203" s="27" t="s">
        <v>34</v>
      </c>
      <c r="D203" s="41"/>
      <c r="E203" s="57"/>
      <c r="F203" s="98"/>
      <c r="G203" s="98"/>
      <c r="H203" s="98"/>
      <c r="I203" s="62"/>
      <c r="J203" s="62"/>
      <c r="K203" s="63"/>
      <c r="L203" s="258"/>
      <c r="M203" s="258"/>
      <c r="N203" s="57"/>
      <c r="O203" s="28"/>
      <c r="P203" s="57"/>
      <c r="Q203" s="28"/>
      <c r="R203" s="133"/>
      <c r="S203" s="206"/>
      <c r="T203" s="289" t="s">
        <v>106</v>
      </c>
      <c r="U203" s="27" t="s">
        <v>34</v>
      </c>
      <c r="V203" s="41"/>
      <c r="W203" s="57"/>
      <c r="X203" s="98"/>
      <c r="Y203" s="98"/>
      <c r="Z203" s="98"/>
      <c r="AA203" s="62"/>
      <c r="AB203" s="62"/>
      <c r="AC203" s="63"/>
      <c r="AD203" s="258"/>
      <c r="AE203" s="258"/>
      <c r="AF203" s="57"/>
      <c r="AG203" s="28"/>
      <c r="AH203" s="57"/>
      <c r="AI203" s="28"/>
      <c r="AJ203" s="133"/>
      <c r="AK203" s="208"/>
      <c r="AL203" s="289" t="s">
        <v>106</v>
      </c>
      <c r="AM203" s="121" t="str">
        <f t="shared" si="19"/>
        <v/>
      </c>
      <c r="AN203" s="97" t="str">
        <f t="shared" si="20"/>
        <v/>
      </c>
      <c r="AO203" s="97" t="str">
        <f t="shared" si="21"/>
        <v/>
      </c>
      <c r="AP203" s="97" t="str">
        <f t="shared" si="22"/>
        <v/>
      </c>
      <c r="AQ203" s="122" t="str">
        <f t="shared" si="23"/>
        <v/>
      </c>
      <c r="AR203" s="39"/>
      <c r="AS203" s="234"/>
      <c r="AT203" s="39"/>
    </row>
    <row r="204" spans="2:46" ht="13.5" customHeight="1" x14ac:dyDescent="0.15">
      <c r="B204" s="290"/>
      <c r="C204" s="29" t="s">
        <v>35</v>
      </c>
      <c r="D204" s="187"/>
      <c r="E204" s="58"/>
      <c r="F204" s="188"/>
      <c r="G204" s="188"/>
      <c r="H204" s="188"/>
      <c r="I204" s="64"/>
      <c r="J204" s="64"/>
      <c r="K204" s="189"/>
      <c r="L204" s="259"/>
      <c r="M204" s="259"/>
      <c r="N204" s="58"/>
      <c r="O204" s="30"/>
      <c r="P204" s="58"/>
      <c r="Q204" s="30"/>
      <c r="R204" s="134"/>
      <c r="S204" s="206"/>
      <c r="T204" s="290"/>
      <c r="U204" s="29" t="s">
        <v>35</v>
      </c>
      <c r="V204" s="187"/>
      <c r="W204" s="58"/>
      <c r="X204" s="188"/>
      <c r="Y204" s="188"/>
      <c r="Z204" s="188"/>
      <c r="AA204" s="64"/>
      <c r="AB204" s="64"/>
      <c r="AC204" s="189"/>
      <c r="AD204" s="259"/>
      <c r="AE204" s="259"/>
      <c r="AF204" s="58"/>
      <c r="AG204" s="30"/>
      <c r="AH204" s="58"/>
      <c r="AI204" s="30"/>
      <c r="AJ204" s="134"/>
      <c r="AK204" s="208"/>
      <c r="AL204" s="290"/>
      <c r="AM204" s="88" t="str">
        <f t="shared" si="19"/>
        <v/>
      </c>
      <c r="AN204" s="123" t="str">
        <f t="shared" si="20"/>
        <v/>
      </c>
      <c r="AO204" s="123" t="str">
        <f t="shared" si="21"/>
        <v/>
      </c>
      <c r="AP204" s="123" t="str">
        <f t="shared" si="22"/>
        <v/>
      </c>
      <c r="AQ204" s="89" t="str">
        <f t="shared" si="23"/>
        <v/>
      </c>
      <c r="AR204" s="39"/>
      <c r="AS204" s="234"/>
      <c r="AT204" s="39"/>
    </row>
    <row r="205" spans="2:46" ht="13.5" customHeight="1" x14ac:dyDescent="0.15">
      <c r="B205" s="290"/>
      <c r="C205" s="29" t="s">
        <v>36</v>
      </c>
      <c r="D205" s="187"/>
      <c r="E205" s="58"/>
      <c r="F205" s="188"/>
      <c r="G205" s="188"/>
      <c r="H205" s="188"/>
      <c r="I205" s="64"/>
      <c r="J205" s="64"/>
      <c r="K205" s="189"/>
      <c r="L205" s="259"/>
      <c r="M205" s="259"/>
      <c r="N205" s="58"/>
      <c r="O205" s="30"/>
      <c r="P205" s="58"/>
      <c r="Q205" s="30"/>
      <c r="R205" s="134"/>
      <c r="S205" s="206"/>
      <c r="T205" s="290"/>
      <c r="U205" s="29" t="s">
        <v>36</v>
      </c>
      <c r="V205" s="187"/>
      <c r="W205" s="58"/>
      <c r="X205" s="188"/>
      <c r="Y205" s="188"/>
      <c r="Z205" s="188"/>
      <c r="AA205" s="64"/>
      <c r="AB205" s="64"/>
      <c r="AC205" s="189"/>
      <c r="AD205" s="259"/>
      <c r="AE205" s="259"/>
      <c r="AF205" s="58"/>
      <c r="AG205" s="30"/>
      <c r="AH205" s="58"/>
      <c r="AI205" s="30"/>
      <c r="AJ205" s="134"/>
      <c r="AK205" s="208"/>
      <c r="AL205" s="290"/>
      <c r="AM205" s="88" t="str">
        <f t="shared" si="19"/>
        <v/>
      </c>
      <c r="AN205" s="123" t="str">
        <f t="shared" si="20"/>
        <v/>
      </c>
      <c r="AO205" s="123" t="str">
        <f t="shared" si="21"/>
        <v/>
      </c>
      <c r="AP205" s="123" t="str">
        <f t="shared" si="22"/>
        <v/>
      </c>
      <c r="AQ205" s="89" t="str">
        <f t="shared" si="23"/>
        <v/>
      </c>
      <c r="AR205" s="39"/>
      <c r="AS205" s="234"/>
      <c r="AT205" s="39"/>
    </row>
    <row r="206" spans="2:46" ht="13.5" customHeight="1" x14ac:dyDescent="0.15">
      <c r="B206" s="290"/>
      <c r="C206" s="29" t="s">
        <v>38</v>
      </c>
      <c r="D206" s="187"/>
      <c r="E206" s="58"/>
      <c r="F206" s="188"/>
      <c r="G206" s="188"/>
      <c r="H206" s="188"/>
      <c r="I206" s="64"/>
      <c r="J206" s="64"/>
      <c r="K206" s="189"/>
      <c r="L206" s="259"/>
      <c r="M206" s="259"/>
      <c r="N206" s="58"/>
      <c r="O206" s="30"/>
      <c r="P206" s="58"/>
      <c r="Q206" s="30"/>
      <c r="R206" s="134"/>
      <c r="S206" s="206"/>
      <c r="T206" s="290"/>
      <c r="U206" s="29" t="s">
        <v>38</v>
      </c>
      <c r="V206" s="187"/>
      <c r="W206" s="58"/>
      <c r="X206" s="188"/>
      <c r="Y206" s="188"/>
      <c r="Z206" s="188"/>
      <c r="AA206" s="64"/>
      <c r="AB206" s="64"/>
      <c r="AC206" s="189"/>
      <c r="AD206" s="259"/>
      <c r="AE206" s="259"/>
      <c r="AF206" s="58"/>
      <c r="AG206" s="30"/>
      <c r="AH206" s="58"/>
      <c r="AI206" s="30"/>
      <c r="AJ206" s="134"/>
      <c r="AK206" s="208"/>
      <c r="AL206" s="290"/>
      <c r="AM206" s="88" t="str">
        <f t="shared" si="19"/>
        <v/>
      </c>
      <c r="AN206" s="123" t="str">
        <f t="shared" si="20"/>
        <v/>
      </c>
      <c r="AO206" s="123" t="str">
        <f t="shared" si="21"/>
        <v/>
      </c>
      <c r="AP206" s="123" t="str">
        <f t="shared" si="22"/>
        <v/>
      </c>
      <c r="AQ206" s="89" t="str">
        <f t="shared" si="23"/>
        <v/>
      </c>
      <c r="AR206" s="39"/>
      <c r="AS206" s="234"/>
      <c r="AT206" s="39"/>
    </row>
    <row r="207" spans="2:46" ht="13.5" customHeight="1" thickBot="1" x14ac:dyDescent="0.2">
      <c r="B207" s="291"/>
      <c r="C207" s="29"/>
      <c r="D207" s="187"/>
      <c r="E207" s="58"/>
      <c r="F207" s="190"/>
      <c r="G207" s="190"/>
      <c r="H207" s="190"/>
      <c r="I207" s="58"/>
      <c r="J207" s="58"/>
      <c r="K207" s="189"/>
      <c r="L207" s="259"/>
      <c r="M207" s="259"/>
      <c r="N207" s="58"/>
      <c r="O207" s="30"/>
      <c r="P207" s="58"/>
      <c r="Q207" s="30"/>
      <c r="R207" s="185"/>
      <c r="S207" s="206"/>
      <c r="T207" s="291"/>
      <c r="U207" s="29"/>
      <c r="V207" s="187"/>
      <c r="W207" s="58"/>
      <c r="X207" s="190"/>
      <c r="Y207" s="190"/>
      <c r="Z207" s="190"/>
      <c r="AA207" s="58"/>
      <c r="AB207" s="58"/>
      <c r="AC207" s="189"/>
      <c r="AD207" s="259"/>
      <c r="AE207" s="259"/>
      <c r="AF207" s="58"/>
      <c r="AG207" s="30"/>
      <c r="AH207" s="58"/>
      <c r="AI207" s="30"/>
      <c r="AJ207" s="185"/>
      <c r="AK207" s="208"/>
      <c r="AL207" s="291"/>
      <c r="AM207" s="124" t="str">
        <f t="shared" si="19"/>
        <v/>
      </c>
      <c r="AN207" s="125" t="str">
        <f t="shared" si="20"/>
        <v/>
      </c>
      <c r="AO207" s="125" t="str">
        <f t="shared" si="21"/>
        <v/>
      </c>
      <c r="AP207" s="125" t="str">
        <f t="shared" si="22"/>
        <v/>
      </c>
      <c r="AQ207" s="126" t="str">
        <f t="shared" si="23"/>
        <v/>
      </c>
      <c r="AR207" s="39"/>
      <c r="AS207" s="234"/>
      <c r="AT207" s="39"/>
    </row>
    <row r="208" spans="2:46" ht="13.5" customHeight="1" x14ac:dyDescent="0.15">
      <c r="B208" s="289" t="s">
        <v>107</v>
      </c>
      <c r="C208" s="27" t="s">
        <v>34</v>
      </c>
      <c r="D208" s="41"/>
      <c r="E208" s="57"/>
      <c r="F208" s="98"/>
      <c r="G208" s="98"/>
      <c r="H208" s="98"/>
      <c r="I208" s="62"/>
      <c r="J208" s="62"/>
      <c r="K208" s="63"/>
      <c r="L208" s="258"/>
      <c r="M208" s="258"/>
      <c r="N208" s="57"/>
      <c r="O208" s="28"/>
      <c r="P208" s="57"/>
      <c r="Q208" s="28"/>
      <c r="R208" s="133"/>
      <c r="S208" s="206"/>
      <c r="T208" s="289" t="s">
        <v>107</v>
      </c>
      <c r="U208" s="27" t="s">
        <v>34</v>
      </c>
      <c r="V208" s="41"/>
      <c r="W208" s="57"/>
      <c r="X208" s="98"/>
      <c r="Y208" s="98"/>
      <c r="Z208" s="98"/>
      <c r="AA208" s="62"/>
      <c r="AB208" s="62"/>
      <c r="AC208" s="63"/>
      <c r="AD208" s="258"/>
      <c r="AE208" s="258"/>
      <c r="AF208" s="57"/>
      <c r="AG208" s="28"/>
      <c r="AH208" s="57"/>
      <c r="AI208" s="28"/>
      <c r="AJ208" s="133"/>
      <c r="AK208" s="208"/>
      <c r="AL208" s="289" t="s">
        <v>107</v>
      </c>
      <c r="AM208" s="121" t="str">
        <f t="shared" si="19"/>
        <v/>
      </c>
      <c r="AN208" s="97" t="str">
        <f t="shared" si="20"/>
        <v/>
      </c>
      <c r="AO208" s="97" t="str">
        <f t="shared" si="21"/>
        <v/>
      </c>
      <c r="AP208" s="97" t="str">
        <f t="shared" si="22"/>
        <v/>
      </c>
      <c r="AQ208" s="122" t="str">
        <f t="shared" si="23"/>
        <v/>
      </c>
      <c r="AR208" s="39"/>
      <c r="AS208" s="234"/>
      <c r="AT208" s="39"/>
    </row>
    <row r="209" spans="2:46" ht="13.5" customHeight="1" x14ac:dyDescent="0.15">
      <c r="B209" s="290"/>
      <c r="C209" s="29" t="s">
        <v>35</v>
      </c>
      <c r="D209" s="187"/>
      <c r="E209" s="58"/>
      <c r="F209" s="188"/>
      <c r="G209" s="188"/>
      <c r="H209" s="188"/>
      <c r="I209" s="64"/>
      <c r="J209" s="64"/>
      <c r="K209" s="189"/>
      <c r="L209" s="259"/>
      <c r="M209" s="259"/>
      <c r="N209" s="58"/>
      <c r="O209" s="30"/>
      <c r="P209" s="58"/>
      <c r="Q209" s="30"/>
      <c r="R209" s="134"/>
      <c r="S209" s="206"/>
      <c r="T209" s="290"/>
      <c r="U209" s="29" t="s">
        <v>35</v>
      </c>
      <c r="V209" s="187"/>
      <c r="W209" s="58"/>
      <c r="X209" s="188"/>
      <c r="Y209" s="188"/>
      <c r="Z209" s="188"/>
      <c r="AA209" s="64"/>
      <c r="AB209" s="64"/>
      <c r="AC209" s="189"/>
      <c r="AD209" s="259"/>
      <c r="AE209" s="259"/>
      <c r="AF209" s="58"/>
      <c r="AG209" s="30"/>
      <c r="AH209" s="58"/>
      <c r="AI209" s="30"/>
      <c r="AJ209" s="134"/>
      <c r="AK209" s="208"/>
      <c r="AL209" s="290"/>
      <c r="AM209" s="88" t="str">
        <f t="shared" si="19"/>
        <v/>
      </c>
      <c r="AN209" s="123" t="str">
        <f t="shared" si="20"/>
        <v/>
      </c>
      <c r="AO209" s="123" t="str">
        <f t="shared" si="21"/>
        <v/>
      </c>
      <c r="AP209" s="123" t="str">
        <f t="shared" si="22"/>
        <v/>
      </c>
      <c r="AQ209" s="89" t="str">
        <f t="shared" si="23"/>
        <v/>
      </c>
      <c r="AR209" s="39"/>
      <c r="AS209" s="234"/>
      <c r="AT209" s="39"/>
    </row>
    <row r="210" spans="2:46" ht="13.5" customHeight="1" x14ac:dyDescent="0.15">
      <c r="B210" s="290"/>
      <c r="C210" s="29" t="s">
        <v>36</v>
      </c>
      <c r="D210" s="187"/>
      <c r="E210" s="58"/>
      <c r="F210" s="188"/>
      <c r="G210" s="188"/>
      <c r="H210" s="188"/>
      <c r="I210" s="64"/>
      <c r="J210" s="64"/>
      <c r="K210" s="189"/>
      <c r="L210" s="259"/>
      <c r="M210" s="259"/>
      <c r="N210" s="58"/>
      <c r="O210" s="30"/>
      <c r="P210" s="58"/>
      <c r="Q210" s="30"/>
      <c r="R210" s="134"/>
      <c r="S210" s="206"/>
      <c r="T210" s="290"/>
      <c r="U210" s="29" t="s">
        <v>36</v>
      </c>
      <c r="V210" s="187"/>
      <c r="W210" s="58"/>
      <c r="X210" s="188"/>
      <c r="Y210" s="188"/>
      <c r="Z210" s="188"/>
      <c r="AA210" s="64"/>
      <c r="AB210" s="64"/>
      <c r="AC210" s="189"/>
      <c r="AD210" s="259"/>
      <c r="AE210" s="259"/>
      <c r="AF210" s="58"/>
      <c r="AG210" s="30"/>
      <c r="AH210" s="58"/>
      <c r="AI210" s="30"/>
      <c r="AJ210" s="134"/>
      <c r="AK210" s="208"/>
      <c r="AL210" s="290"/>
      <c r="AM210" s="88" t="str">
        <f t="shared" si="19"/>
        <v/>
      </c>
      <c r="AN210" s="123" t="str">
        <f t="shared" si="20"/>
        <v/>
      </c>
      <c r="AO210" s="123" t="str">
        <f t="shared" si="21"/>
        <v/>
      </c>
      <c r="AP210" s="123" t="str">
        <f t="shared" si="22"/>
        <v/>
      </c>
      <c r="AQ210" s="89" t="str">
        <f t="shared" si="23"/>
        <v/>
      </c>
      <c r="AR210" s="39"/>
      <c r="AS210" s="234"/>
      <c r="AT210" s="39"/>
    </row>
    <row r="211" spans="2:46" ht="13.5" customHeight="1" x14ac:dyDescent="0.15">
      <c r="B211" s="290"/>
      <c r="C211" s="29" t="s">
        <v>38</v>
      </c>
      <c r="D211" s="187"/>
      <c r="E211" s="58"/>
      <c r="F211" s="188"/>
      <c r="G211" s="188"/>
      <c r="H211" s="188"/>
      <c r="I211" s="64"/>
      <c r="J211" s="64"/>
      <c r="K211" s="189"/>
      <c r="L211" s="259"/>
      <c r="M211" s="259"/>
      <c r="N211" s="58"/>
      <c r="O211" s="30"/>
      <c r="P211" s="58"/>
      <c r="Q211" s="30"/>
      <c r="R211" s="134"/>
      <c r="S211" s="206"/>
      <c r="T211" s="290"/>
      <c r="U211" s="29" t="s">
        <v>38</v>
      </c>
      <c r="V211" s="187"/>
      <c r="W211" s="58"/>
      <c r="X211" s="188"/>
      <c r="Y211" s="188"/>
      <c r="Z211" s="188"/>
      <c r="AA211" s="64"/>
      <c r="AB211" s="64"/>
      <c r="AC211" s="189"/>
      <c r="AD211" s="259"/>
      <c r="AE211" s="259"/>
      <c r="AF211" s="58"/>
      <c r="AG211" s="30"/>
      <c r="AH211" s="58"/>
      <c r="AI211" s="30"/>
      <c r="AJ211" s="134"/>
      <c r="AK211" s="208"/>
      <c r="AL211" s="290"/>
      <c r="AM211" s="88" t="str">
        <f t="shared" si="19"/>
        <v/>
      </c>
      <c r="AN211" s="123" t="str">
        <f t="shared" si="20"/>
        <v/>
      </c>
      <c r="AO211" s="123" t="str">
        <f t="shared" si="21"/>
        <v/>
      </c>
      <c r="AP211" s="123" t="str">
        <f t="shared" si="22"/>
        <v/>
      </c>
      <c r="AQ211" s="89" t="str">
        <f t="shared" si="23"/>
        <v/>
      </c>
      <c r="AR211" s="39"/>
      <c r="AS211" s="234"/>
      <c r="AT211" s="39"/>
    </row>
    <row r="212" spans="2:46" ht="13.5" customHeight="1" thickBot="1" x14ac:dyDescent="0.2">
      <c r="B212" s="291"/>
      <c r="C212" s="29"/>
      <c r="D212" s="187"/>
      <c r="E212" s="58"/>
      <c r="F212" s="190"/>
      <c r="G212" s="190"/>
      <c r="H212" s="190"/>
      <c r="I212" s="58"/>
      <c r="J212" s="58"/>
      <c r="K212" s="189"/>
      <c r="L212" s="259"/>
      <c r="M212" s="259"/>
      <c r="N212" s="58"/>
      <c r="O212" s="30"/>
      <c r="P212" s="58"/>
      <c r="Q212" s="30"/>
      <c r="R212" s="185"/>
      <c r="S212" s="206"/>
      <c r="T212" s="291"/>
      <c r="U212" s="29"/>
      <c r="V212" s="187"/>
      <c r="W212" s="58"/>
      <c r="X212" s="190"/>
      <c r="Y212" s="190"/>
      <c r="Z212" s="190"/>
      <c r="AA212" s="58"/>
      <c r="AB212" s="58"/>
      <c r="AC212" s="189"/>
      <c r="AD212" s="259"/>
      <c r="AE212" s="259"/>
      <c r="AF212" s="58"/>
      <c r="AG212" s="30"/>
      <c r="AH212" s="58"/>
      <c r="AI212" s="30"/>
      <c r="AJ212" s="185"/>
      <c r="AK212" s="208"/>
      <c r="AL212" s="291"/>
      <c r="AM212" s="124" t="str">
        <f t="shared" si="19"/>
        <v/>
      </c>
      <c r="AN212" s="125" t="str">
        <f t="shared" si="20"/>
        <v/>
      </c>
      <c r="AO212" s="125" t="str">
        <f t="shared" si="21"/>
        <v/>
      </c>
      <c r="AP212" s="125" t="str">
        <f t="shared" si="22"/>
        <v/>
      </c>
      <c r="AQ212" s="126" t="str">
        <f t="shared" si="23"/>
        <v/>
      </c>
      <c r="AR212" s="39"/>
      <c r="AS212" s="234"/>
      <c r="AT212" s="39"/>
    </row>
    <row r="213" spans="2:46" ht="13.5" customHeight="1" x14ac:dyDescent="0.15">
      <c r="B213" s="289" t="s">
        <v>108</v>
      </c>
      <c r="C213" s="27" t="s">
        <v>34</v>
      </c>
      <c r="D213" s="41"/>
      <c r="E213" s="57"/>
      <c r="F213" s="98"/>
      <c r="G213" s="98"/>
      <c r="H213" s="98"/>
      <c r="I213" s="62"/>
      <c r="J213" s="62"/>
      <c r="K213" s="63"/>
      <c r="L213" s="258"/>
      <c r="M213" s="258"/>
      <c r="N213" s="57"/>
      <c r="O213" s="28"/>
      <c r="P213" s="57"/>
      <c r="Q213" s="28"/>
      <c r="R213" s="133"/>
      <c r="S213" s="206"/>
      <c r="T213" s="289" t="s">
        <v>108</v>
      </c>
      <c r="U213" s="27" t="s">
        <v>34</v>
      </c>
      <c r="V213" s="41"/>
      <c r="W213" s="57"/>
      <c r="X213" s="98"/>
      <c r="Y213" s="98"/>
      <c r="Z213" s="98"/>
      <c r="AA213" s="62"/>
      <c r="AB213" s="62"/>
      <c r="AC213" s="63"/>
      <c r="AD213" s="258"/>
      <c r="AE213" s="258"/>
      <c r="AF213" s="57"/>
      <c r="AG213" s="28"/>
      <c r="AH213" s="57"/>
      <c r="AI213" s="28"/>
      <c r="AJ213" s="133"/>
      <c r="AK213" s="208"/>
      <c r="AL213" s="289" t="s">
        <v>108</v>
      </c>
      <c r="AM213" s="121" t="str">
        <f t="shared" si="19"/>
        <v/>
      </c>
      <c r="AN213" s="97" t="str">
        <f t="shared" si="20"/>
        <v/>
      </c>
      <c r="AO213" s="97" t="str">
        <f t="shared" si="21"/>
        <v/>
      </c>
      <c r="AP213" s="97" t="str">
        <f t="shared" si="22"/>
        <v/>
      </c>
      <c r="AQ213" s="122" t="str">
        <f t="shared" si="23"/>
        <v/>
      </c>
      <c r="AR213" s="39"/>
      <c r="AS213" s="234"/>
      <c r="AT213" s="39"/>
    </row>
    <row r="214" spans="2:46" ht="13.5" customHeight="1" x14ac:dyDescent="0.15">
      <c r="B214" s="290"/>
      <c r="C214" s="29" t="s">
        <v>35</v>
      </c>
      <c r="D214" s="187"/>
      <c r="E214" s="58"/>
      <c r="F214" s="188"/>
      <c r="G214" s="188"/>
      <c r="H214" s="188"/>
      <c r="I214" s="64"/>
      <c r="J214" s="64"/>
      <c r="K214" s="189"/>
      <c r="L214" s="259"/>
      <c r="M214" s="259"/>
      <c r="N214" s="58"/>
      <c r="O214" s="30"/>
      <c r="P214" s="58"/>
      <c r="Q214" s="30"/>
      <c r="R214" s="134"/>
      <c r="S214" s="206"/>
      <c r="T214" s="290"/>
      <c r="U214" s="29" t="s">
        <v>35</v>
      </c>
      <c r="V214" s="187"/>
      <c r="W214" s="58"/>
      <c r="X214" s="188"/>
      <c r="Y214" s="188"/>
      <c r="Z214" s="188"/>
      <c r="AA214" s="64"/>
      <c r="AB214" s="64"/>
      <c r="AC214" s="189"/>
      <c r="AD214" s="259"/>
      <c r="AE214" s="259"/>
      <c r="AF214" s="58"/>
      <c r="AG214" s="30"/>
      <c r="AH214" s="58"/>
      <c r="AI214" s="30"/>
      <c r="AJ214" s="134"/>
      <c r="AK214" s="208"/>
      <c r="AL214" s="290"/>
      <c r="AM214" s="88" t="str">
        <f t="shared" si="19"/>
        <v/>
      </c>
      <c r="AN214" s="123" t="str">
        <f t="shared" si="20"/>
        <v/>
      </c>
      <c r="AO214" s="123" t="str">
        <f t="shared" si="21"/>
        <v/>
      </c>
      <c r="AP214" s="123" t="str">
        <f t="shared" si="22"/>
        <v/>
      </c>
      <c r="AQ214" s="89" t="str">
        <f t="shared" si="23"/>
        <v/>
      </c>
      <c r="AR214" s="39"/>
      <c r="AS214" s="234"/>
      <c r="AT214" s="39"/>
    </row>
    <row r="215" spans="2:46" ht="13.5" customHeight="1" x14ac:dyDescent="0.15">
      <c r="B215" s="290"/>
      <c r="C215" s="29" t="s">
        <v>36</v>
      </c>
      <c r="D215" s="187"/>
      <c r="E215" s="58"/>
      <c r="F215" s="188"/>
      <c r="G215" s="188"/>
      <c r="H215" s="188"/>
      <c r="I215" s="64"/>
      <c r="J215" s="64"/>
      <c r="K215" s="189"/>
      <c r="L215" s="259"/>
      <c r="M215" s="259"/>
      <c r="N215" s="58"/>
      <c r="O215" s="30"/>
      <c r="P215" s="58"/>
      <c r="Q215" s="30"/>
      <c r="R215" s="134"/>
      <c r="S215" s="206"/>
      <c r="T215" s="290"/>
      <c r="U215" s="29" t="s">
        <v>36</v>
      </c>
      <c r="V215" s="187"/>
      <c r="W215" s="58"/>
      <c r="X215" s="188"/>
      <c r="Y215" s="188"/>
      <c r="Z215" s="188"/>
      <c r="AA215" s="64"/>
      <c r="AB215" s="64"/>
      <c r="AC215" s="189"/>
      <c r="AD215" s="259"/>
      <c r="AE215" s="259"/>
      <c r="AF215" s="58"/>
      <c r="AG215" s="30"/>
      <c r="AH215" s="58"/>
      <c r="AI215" s="30"/>
      <c r="AJ215" s="134"/>
      <c r="AK215" s="208"/>
      <c r="AL215" s="290"/>
      <c r="AM215" s="88" t="str">
        <f t="shared" si="19"/>
        <v/>
      </c>
      <c r="AN215" s="123" t="str">
        <f t="shared" si="20"/>
        <v/>
      </c>
      <c r="AO215" s="123" t="str">
        <f t="shared" si="21"/>
        <v/>
      </c>
      <c r="AP215" s="123" t="str">
        <f t="shared" si="22"/>
        <v/>
      </c>
      <c r="AQ215" s="89" t="str">
        <f t="shared" si="23"/>
        <v/>
      </c>
      <c r="AR215" s="39"/>
      <c r="AS215" s="234"/>
      <c r="AT215" s="39"/>
    </row>
    <row r="216" spans="2:46" ht="13.5" customHeight="1" x14ac:dyDescent="0.15">
      <c r="B216" s="290"/>
      <c r="C216" s="29" t="s">
        <v>38</v>
      </c>
      <c r="D216" s="187"/>
      <c r="E216" s="58"/>
      <c r="F216" s="188"/>
      <c r="G216" s="188"/>
      <c r="H216" s="188"/>
      <c r="I216" s="64"/>
      <c r="J216" s="64"/>
      <c r="K216" s="189"/>
      <c r="L216" s="259"/>
      <c r="M216" s="259"/>
      <c r="N216" s="58"/>
      <c r="O216" s="30"/>
      <c r="P216" s="58"/>
      <c r="Q216" s="30"/>
      <c r="R216" s="134"/>
      <c r="S216" s="206"/>
      <c r="T216" s="290"/>
      <c r="U216" s="29" t="s">
        <v>38</v>
      </c>
      <c r="V216" s="187"/>
      <c r="W216" s="58"/>
      <c r="X216" s="188"/>
      <c r="Y216" s="188"/>
      <c r="Z216" s="188"/>
      <c r="AA216" s="64"/>
      <c r="AB216" s="64"/>
      <c r="AC216" s="189"/>
      <c r="AD216" s="259"/>
      <c r="AE216" s="259"/>
      <c r="AF216" s="58"/>
      <c r="AG216" s="30"/>
      <c r="AH216" s="58"/>
      <c r="AI216" s="30"/>
      <c r="AJ216" s="134"/>
      <c r="AK216" s="208"/>
      <c r="AL216" s="290"/>
      <c r="AM216" s="88" t="str">
        <f t="shared" si="19"/>
        <v/>
      </c>
      <c r="AN216" s="123" t="str">
        <f t="shared" si="20"/>
        <v/>
      </c>
      <c r="AO216" s="123" t="str">
        <f t="shared" si="21"/>
        <v/>
      </c>
      <c r="AP216" s="123" t="str">
        <f t="shared" si="22"/>
        <v/>
      </c>
      <c r="AQ216" s="89" t="str">
        <f t="shared" si="23"/>
        <v/>
      </c>
      <c r="AR216" s="39"/>
      <c r="AS216" s="234"/>
      <c r="AT216" s="39"/>
    </row>
    <row r="217" spans="2:46" ht="13.5" customHeight="1" thickBot="1" x14ac:dyDescent="0.2">
      <c r="B217" s="291"/>
      <c r="C217" s="29"/>
      <c r="D217" s="187"/>
      <c r="E217" s="58"/>
      <c r="F217" s="190"/>
      <c r="G217" s="190"/>
      <c r="H217" s="190"/>
      <c r="I217" s="58"/>
      <c r="J217" s="58"/>
      <c r="K217" s="189"/>
      <c r="L217" s="259"/>
      <c r="M217" s="259"/>
      <c r="N217" s="58"/>
      <c r="O217" s="30"/>
      <c r="P217" s="58"/>
      <c r="Q217" s="30"/>
      <c r="R217" s="185"/>
      <c r="S217" s="206"/>
      <c r="T217" s="291"/>
      <c r="U217" s="29"/>
      <c r="V217" s="187"/>
      <c r="W217" s="58"/>
      <c r="X217" s="190"/>
      <c r="Y217" s="190"/>
      <c r="Z217" s="190"/>
      <c r="AA217" s="58"/>
      <c r="AB217" s="58"/>
      <c r="AC217" s="189"/>
      <c r="AD217" s="259"/>
      <c r="AE217" s="259"/>
      <c r="AF217" s="58"/>
      <c r="AG217" s="30"/>
      <c r="AH217" s="58"/>
      <c r="AI217" s="30"/>
      <c r="AJ217" s="185"/>
      <c r="AK217" s="208"/>
      <c r="AL217" s="291"/>
      <c r="AM217" s="124" t="str">
        <f t="shared" si="19"/>
        <v/>
      </c>
      <c r="AN217" s="125" t="str">
        <f t="shared" si="20"/>
        <v/>
      </c>
      <c r="AO217" s="125" t="str">
        <f t="shared" si="21"/>
        <v/>
      </c>
      <c r="AP217" s="125" t="str">
        <f t="shared" si="22"/>
        <v/>
      </c>
      <c r="AQ217" s="126" t="str">
        <f t="shared" si="23"/>
        <v/>
      </c>
      <c r="AR217" s="39"/>
      <c r="AS217" s="234"/>
      <c r="AT217" s="39"/>
    </row>
    <row r="218" spans="2:46" ht="13.5" customHeight="1" x14ac:dyDescent="0.15">
      <c r="B218" s="289" t="s">
        <v>109</v>
      </c>
      <c r="C218" s="27" t="s">
        <v>34</v>
      </c>
      <c r="D218" s="41"/>
      <c r="E218" s="57"/>
      <c r="F218" s="98"/>
      <c r="G218" s="98"/>
      <c r="H218" s="98"/>
      <c r="I218" s="62"/>
      <c r="J218" s="62"/>
      <c r="K218" s="63"/>
      <c r="L218" s="258"/>
      <c r="M218" s="258"/>
      <c r="N218" s="57"/>
      <c r="O218" s="28"/>
      <c r="P218" s="57"/>
      <c r="Q218" s="28"/>
      <c r="R218" s="133"/>
      <c r="S218" s="206"/>
      <c r="T218" s="289" t="s">
        <v>109</v>
      </c>
      <c r="U218" s="27" t="s">
        <v>34</v>
      </c>
      <c r="V218" s="41"/>
      <c r="W218" s="57"/>
      <c r="X218" s="98"/>
      <c r="Y218" s="98"/>
      <c r="Z218" s="98"/>
      <c r="AA218" s="62"/>
      <c r="AB218" s="62"/>
      <c r="AC218" s="63"/>
      <c r="AD218" s="258"/>
      <c r="AE218" s="258"/>
      <c r="AF218" s="57"/>
      <c r="AG218" s="28"/>
      <c r="AH218" s="57"/>
      <c r="AI218" s="28"/>
      <c r="AJ218" s="133"/>
      <c r="AK218" s="208"/>
      <c r="AL218" s="289" t="s">
        <v>109</v>
      </c>
      <c r="AM218" s="121" t="str">
        <f t="shared" si="19"/>
        <v/>
      </c>
      <c r="AN218" s="97" t="str">
        <f t="shared" si="20"/>
        <v/>
      </c>
      <c r="AO218" s="97" t="str">
        <f t="shared" si="21"/>
        <v/>
      </c>
      <c r="AP218" s="97" t="str">
        <f t="shared" si="22"/>
        <v/>
      </c>
      <c r="AQ218" s="122" t="str">
        <f t="shared" si="23"/>
        <v/>
      </c>
      <c r="AR218" s="39"/>
      <c r="AS218" s="234"/>
      <c r="AT218" s="39"/>
    </row>
    <row r="219" spans="2:46" ht="13.5" customHeight="1" x14ac:dyDescent="0.15">
      <c r="B219" s="290"/>
      <c r="C219" s="29" t="s">
        <v>35</v>
      </c>
      <c r="D219" s="187"/>
      <c r="E219" s="58"/>
      <c r="F219" s="188"/>
      <c r="G219" s="188"/>
      <c r="H219" s="188"/>
      <c r="I219" s="64"/>
      <c r="J219" s="64"/>
      <c r="K219" s="189"/>
      <c r="L219" s="259"/>
      <c r="M219" s="259"/>
      <c r="N219" s="58"/>
      <c r="O219" s="30"/>
      <c r="P219" s="58"/>
      <c r="Q219" s="30"/>
      <c r="R219" s="134"/>
      <c r="S219" s="206"/>
      <c r="T219" s="290"/>
      <c r="U219" s="29" t="s">
        <v>35</v>
      </c>
      <c r="V219" s="187"/>
      <c r="W219" s="58"/>
      <c r="X219" s="188"/>
      <c r="Y219" s="188"/>
      <c r="Z219" s="188"/>
      <c r="AA219" s="64"/>
      <c r="AB219" s="64"/>
      <c r="AC219" s="189"/>
      <c r="AD219" s="259"/>
      <c r="AE219" s="259"/>
      <c r="AF219" s="58"/>
      <c r="AG219" s="30"/>
      <c r="AH219" s="58"/>
      <c r="AI219" s="30"/>
      <c r="AJ219" s="134"/>
      <c r="AK219" s="208"/>
      <c r="AL219" s="290"/>
      <c r="AM219" s="88" t="str">
        <f t="shared" si="19"/>
        <v/>
      </c>
      <c r="AN219" s="123" t="str">
        <f t="shared" si="20"/>
        <v/>
      </c>
      <c r="AO219" s="123" t="str">
        <f t="shared" si="21"/>
        <v/>
      </c>
      <c r="AP219" s="123" t="str">
        <f t="shared" si="22"/>
        <v/>
      </c>
      <c r="AQ219" s="89" t="str">
        <f t="shared" si="23"/>
        <v/>
      </c>
      <c r="AR219" s="39"/>
      <c r="AS219" s="234"/>
      <c r="AT219" s="39"/>
    </row>
    <row r="220" spans="2:46" ht="13.5" customHeight="1" x14ac:dyDescent="0.15">
      <c r="B220" s="290"/>
      <c r="C220" s="29" t="s">
        <v>36</v>
      </c>
      <c r="D220" s="187"/>
      <c r="E220" s="58"/>
      <c r="F220" s="188"/>
      <c r="G220" s="188"/>
      <c r="H220" s="188"/>
      <c r="I220" s="64"/>
      <c r="J220" s="64"/>
      <c r="K220" s="189"/>
      <c r="L220" s="259"/>
      <c r="M220" s="259"/>
      <c r="N220" s="58"/>
      <c r="O220" s="30"/>
      <c r="P220" s="58"/>
      <c r="Q220" s="30"/>
      <c r="R220" s="134"/>
      <c r="S220" s="206"/>
      <c r="T220" s="290"/>
      <c r="U220" s="29" t="s">
        <v>36</v>
      </c>
      <c r="V220" s="187"/>
      <c r="W220" s="58"/>
      <c r="X220" s="188"/>
      <c r="Y220" s="188"/>
      <c r="Z220" s="188"/>
      <c r="AA220" s="64"/>
      <c r="AB220" s="64"/>
      <c r="AC220" s="189"/>
      <c r="AD220" s="259"/>
      <c r="AE220" s="259"/>
      <c r="AF220" s="58"/>
      <c r="AG220" s="30"/>
      <c r="AH220" s="58"/>
      <c r="AI220" s="30"/>
      <c r="AJ220" s="134"/>
      <c r="AK220" s="208"/>
      <c r="AL220" s="290"/>
      <c r="AM220" s="88" t="str">
        <f t="shared" si="19"/>
        <v/>
      </c>
      <c r="AN220" s="123" t="str">
        <f t="shared" si="20"/>
        <v/>
      </c>
      <c r="AO220" s="123" t="str">
        <f t="shared" si="21"/>
        <v/>
      </c>
      <c r="AP220" s="123" t="str">
        <f t="shared" si="22"/>
        <v/>
      </c>
      <c r="AQ220" s="89" t="str">
        <f t="shared" si="23"/>
        <v/>
      </c>
      <c r="AR220" s="39"/>
      <c r="AS220" s="234"/>
      <c r="AT220" s="39"/>
    </row>
    <row r="221" spans="2:46" ht="13.5" customHeight="1" x14ac:dyDescent="0.15">
      <c r="B221" s="290"/>
      <c r="C221" s="29" t="s">
        <v>38</v>
      </c>
      <c r="D221" s="187"/>
      <c r="E221" s="58"/>
      <c r="F221" s="188"/>
      <c r="G221" s="188"/>
      <c r="H221" s="188"/>
      <c r="I221" s="64"/>
      <c r="J221" s="64"/>
      <c r="K221" s="189"/>
      <c r="L221" s="259"/>
      <c r="M221" s="259"/>
      <c r="N221" s="58"/>
      <c r="O221" s="30"/>
      <c r="P221" s="58"/>
      <c r="Q221" s="30"/>
      <c r="R221" s="134"/>
      <c r="S221" s="206"/>
      <c r="T221" s="290"/>
      <c r="U221" s="29" t="s">
        <v>38</v>
      </c>
      <c r="V221" s="187"/>
      <c r="W221" s="58"/>
      <c r="X221" s="188"/>
      <c r="Y221" s="188"/>
      <c r="Z221" s="188"/>
      <c r="AA221" s="64"/>
      <c r="AB221" s="64"/>
      <c r="AC221" s="189"/>
      <c r="AD221" s="259"/>
      <c r="AE221" s="259"/>
      <c r="AF221" s="58"/>
      <c r="AG221" s="30"/>
      <c r="AH221" s="58"/>
      <c r="AI221" s="30"/>
      <c r="AJ221" s="134"/>
      <c r="AK221" s="208"/>
      <c r="AL221" s="290"/>
      <c r="AM221" s="88" t="str">
        <f t="shared" si="19"/>
        <v/>
      </c>
      <c r="AN221" s="123" t="str">
        <f t="shared" si="20"/>
        <v/>
      </c>
      <c r="AO221" s="123" t="str">
        <f t="shared" si="21"/>
        <v/>
      </c>
      <c r="AP221" s="123" t="str">
        <f t="shared" si="22"/>
        <v/>
      </c>
      <c r="AQ221" s="89" t="str">
        <f t="shared" si="23"/>
        <v/>
      </c>
      <c r="AR221" s="39"/>
      <c r="AS221" s="234"/>
      <c r="AT221" s="39"/>
    </row>
    <row r="222" spans="2:46" ht="13.5" customHeight="1" thickBot="1" x14ac:dyDescent="0.2">
      <c r="B222" s="291"/>
      <c r="C222" s="29"/>
      <c r="D222" s="187"/>
      <c r="E222" s="58"/>
      <c r="F222" s="190"/>
      <c r="G222" s="190"/>
      <c r="H222" s="190"/>
      <c r="I222" s="58"/>
      <c r="J222" s="58"/>
      <c r="K222" s="189"/>
      <c r="L222" s="259"/>
      <c r="M222" s="259"/>
      <c r="N222" s="58"/>
      <c r="O222" s="30"/>
      <c r="P222" s="58"/>
      <c r="Q222" s="30"/>
      <c r="R222" s="185"/>
      <c r="S222" s="206"/>
      <c r="T222" s="291"/>
      <c r="U222" s="29"/>
      <c r="V222" s="187"/>
      <c r="W222" s="58"/>
      <c r="X222" s="190"/>
      <c r="Y222" s="190"/>
      <c r="Z222" s="190"/>
      <c r="AA222" s="58"/>
      <c r="AB222" s="58"/>
      <c r="AC222" s="189"/>
      <c r="AD222" s="259"/>
      <c r="AE222" s="259"/>
      <c r="AF222" s="58"/>
      <c r="AG222" s="30"/>
      <c r="AH222" s="58"/>
      <c r="AI222" s="30"/>
      <c r="AJ222" s="185"/>
      <c r="AK222" s="208"/>
      <c r="AL222" s="291"/>
      <c r="AM222" s="124" t="str">
        <f t="shared" si="19"/>
        <v/>
      </c>
      <c r="AN222" s="125" t="str">
        <f t="shared" si="20"/>
        <v/>
      </c>
      <c r="AO222" s="125" t="str">
        <f t="shared" si="21"/>
        <v/>
      </c>
      <c r="AP222" s="125" t="str">
        <f t="shared" si="22"/>
        <v/>
      </c>
      <c r="AQ222" s="126" t="str">
        <f t="shared" si="23"/>
        <v/>
      </c>
      <c r="AR222" s="39"/>
      <c r="AS222" s="234"/>
      <c r="AT222" s="39"/>
    </row>
    <row r="223" spans="2:46" ht="13.5" customHeight="1" x14ac:dyDescent="0.15">
      <c r="B223" s="289" t="s">
        <v>110</v>
      </c>
      <c r="C223" s="27" t="s">
        <v>34</v>
      </c>
      <c r="D223" s="41"/>
      <c r="E223" s="57"/>
      <c r="F223" s="98"/>
      <c r="G223" s="98"/>
      <c r="H223" s="98"/>
      <c r="I223" s="62"/>
      <c r="J223" s="62"/>
      <c r="K223" s="63"/>
      <c r="L223" s="258"/>
      <c r="M223" s="258"/>
      <c r="N223" s="57"/>
      <c r="O223" s="28"/>
      <c r="P223" s="57"/>
      <c r="Q223" s="28"/>
      <c r="R223" s="133"/>
      <c r="S223" s="206"/>
      <c r="T223" s="289" t="s">
        <v>110</v>
      </c>
      <c r="U223" s="27" t="s">
        <v>34</v>
      </c>
      <c r="V223" s="41"/>
      <c r="W223" s="57"/>
      <c r="X223" s="98"/>
      <c r="Y223" s="98"/>
      <c r="Z223" s="98"/>
      <c r="AA223" s="62"/>
      <c r="AB223" s="62"/>
      <c r="AC223" s="63"/>
      <c r="AD223" s="258"/>
      <c r="AE223" s="258"/>
      <c r="AF223" s="57"/>
      <c r="AG223" s="28"/>
      <c r="AH223" s="57"/>
      <c r="AI223" s="28"/>
      <c r="AJ223" s="133"/>
      <c r="AK223" s="208"/>
      <c r="AL223" s="289" t="s">
        <v>110</v>
      </c>
      <c r="AM223" s="121" t="str">
        <f t="shared" si="19"/>
        <v/>
      </c>
      <c r="AN223" s="97" t="str">
        <f t="shared" si="20"/>
        <v/>
      </c>
      <c r="AO223" s="97" t="str">
        <f t="shared" si="21"/>
        <v/>
      </c>
      <c r="AP223" s="97" t="str">
        <f t="shared" si="22"/>
        <v/>
      </c>
      <c r="AQ223" s="122" t="str">
        <f t="shared" si="23"/>
        <v/>
      </c>
      <c r="AR223" s="39"/>
      <c r="AS223" s="234"/>
      <c r="AT223" s="39"/>
    </row>
    <row r="224" spans="2:46" ht="13.5" customHeight="1" x14ac:dyDescent="0.15">
      <c r="B224" s="290"/>
      <c r="C224" s="29" t="s">
        <v>35</v>
      </c>
      <c r="D224" s="187"/>
      <c r="E224" s="58"/>
      <c r="F224" s="188"/>
      <c r="G224" s="188"/>
      <c r="H224" s="188"/>
      <c r="I224" s="64"/>
      <c r="J224" s="64"/>
      <c r="K224" s="189"/>
      <c r="L224" s="259"/>
      <c r="M224" s="259"/>
      <c r="N224" s="58"/>
      <c r="O224" s="30"/>
      <c r="P224" s="58"/>
      <c r="Q224" s="30"/>
      <c r="R224" s="134"/>
      <c r="S224" s="206"/>
      <c r="T224" s="290"/>
      <c r="U224" s="29" t="s">
        <v>35</v>
      </c>
      <c r="V224" s="187"/>
      <c r="W224" s="58"/>
      <c r="X224" s="188"/>
      <c r="Y224" s="188"/>
      <c r="Z224" s="188"/>
      <c r="AA224" s="64"/>
      <c r="AB224" s="64"/>
      <c r="AC224" s="189"/>
      <c r="AD224" s="259"/>
      <c r="AE224" s="259"/>
      <c r="AF224" s="58"/>
      <c r="AG224" s="30"/>
      <c r="AH224" s="58"/>
      <c r="AI224" s="30"/>
      <c r="AJ224" s="134"/>
      <c r="AK224" s="208"/>
      <c r="AL224" s="290"/>
      <c r="AM224" s="88" t="str">
        <f t="shared" si="19"/>
        <v/>
      </c>
      <c r="AN224" s="123" t="str">
        <f t="shared" si="20"/>
        <v/>
      </c>
      <c r="AO224" s="123" t="str">
        <f t="shared" si="21"/>
        <v/>
      </c>
      <c r="AP224" s="123" t="str">
        <f t="shared" si="22"/>
        <v/>
      </c>
      <c r="AQ224" s="89" t="str">
        <f t="shared" si="23"/>
        <v/>
      </c>
      <c r="AR224" s="39"/>
      <c r="AS224" s="234"/>
      <c r="AT224" s="39"/>
    </row>
    <row r="225" spans="2:46" ht="13.5" customHeight="1" x14ac:dyDescent="0.15">
      <c r="B225" s="290"/>
      <c r="C225" s="29" t="s">
        <v>36</v>
      </c>
      <c r="D225" s="187"/>
      <c r="E225" s="58"/>
      <c r="F225" s="188"/>
      <c r="G225" s="188"/>
      <c r="H225" s="188"/>
      <c r="I225" s="64"/>
      <c r="J225" s="64"/>
      <c r="K225" s="189"/>
      <c r="L225" s="259"/>
      <c r="M225" s="259"/>
      <c r="N225" s="58"/>
      <c r="O225" s="30"/>
      <c r="P225" s="58"/>
      <c r="Q225" s="30"/>
      <c r="R225" s="134"/>
      <c r="S225" s="206"/>
      <c r="T225" s="290"/>
      <c r="U225" s="29" t="s">
        <v>36</v>
      </c>
      <c r="V225" s="187"/>
      <c r="W225" s="58"/>
      <c r="X225" s="188"/>
      <c r="Y225" s="188"/>
      <c r="Z225" s="188"/>
      <c r="AA225" s="64"/>
      <c r="AB225" s="64"/>
      <c r="AC225" s="189"/>
      <c r="AD225" s="259"/>
      <c r="AE225" s="259"/>
      <c r="AF225" s="58"/>
      <c r="AG225" s="30"/>
      <c r="AH225" s="58"/>
      <c r="AI225" s="30"/>
      <c r="AJ225" s="134"/>
      <c r="AK225" s="208"/>
      <c r="AL225" s="290"/>
      <c r="AM225" s="88" t="str">
        <f t="shared" ref="AM225:AM288" si="24">IF(OR(X225="",F225=""),"",X225-F225)</f>
        <v/>
      </c>
      <c r="AN225" s="123" t="str">
        <f t="shared" ref="AN225:AN288" si="25">IF(OR(Y225="",G225=""),"",Y225-G225)</f>
        <v/>
      </c>
      <c r="AO225" s="123" t="str">
        <f t="shared" ref="AO225:AO288" si="26">IF(OR(Z225="",H225=""),"",Z225-H225)</f>
        <v/>
      </c>
      <c r="AP225" s="123" t="str">
        <f t="shared" ref="AP225:AP288" si="27">IF(OR(AA225="",I225=""),"",AA225-I225)</f>
        <v/>
      </c>
      <c r="AQ225" s="89" t="str">
        <f t="shared" ref="AQ225:AQ288" si="28">IF(OR(AB225="",J225=""),"",AB225-J225)</f>
        <v/>
      </c>
      <c r="AR225" s="39"/>
      <c r="AS225" s="234"/>
      <c r="AT225" s="39"/>
    </row>
    <row r="226" spans="2:46" ht="13.5" customHeight="1" x14ac:dyDescent="0.15">
      <c r="B226" s="290"/>
      <c r="C226" s="29" t="s">
        <v>38</v>
      </c>
      <c r="D226" s="187"/>
      <c r="E226" s="58"/>
      <c r="F226" s="188"/>
      <c r="G226" s="188"/>
      <c r="H226" s="188"/>
      <c r="I226" s="64"/>
      <c r="J226" s="64"/>
      <c r="K226" s="189"/>
      <c r="L226" s="259"/>
      <c r="M226" s="259"/>
      <c r="N226" s="58"/>
      <c r="O226" s="30"/>
      <c r="P226" s="58"/>
      <c r="Q226" s="30"/>
      <c r="R226" s="134"/>
      <c r="S226" s="206"/>
      <c r="T226" s="290"/>
      <c r="U226" s="29" t="s">
        <v>38</v>
      </c>
      <c r="V226" s="187"/>
      <c r="W226" s="58"/>
      <c r="X226" s="188"/>
      <c r="Y226" s="188"/>
      <c r="Z226" s="188"/>
      <c r="AA226" s="64"/>
      <c r="AB226" s="64"/>
      <c r="AC226" s="189"/>
      <c r="AD226" s="259"/>
      <c r="AE226" s="259"/>
      <c r="AF226" s="58"/>
      <c r="AG226" s="30"/>
      <c r="AH226" s="58"/>
      <c r="AI226" s="30"/>
      <c r="AJ226" s="134"/>
      <c r="AK226" s="208"/>
      <c r="AL226" s="290"/>
      <c r="AM226" s="88" t="str">
        <f t="shared" si="24"/>
        <v/>
      </c>
      <c r="AN226" s="123" t="str">
        <f t="shared" si="25"/>
        <v/>
      </c>
      <c r="AO226" s="123" t="str">
        <f t="shared" si="26"/>
        <v/>
      </c>
      <c r="AP226" s="123" t="str">
        <f t="shared" si="27"/>
        <v/>
      </c>
      <c r="AQ226" s="89" t="str">
        <f t="shared" si="28"/>
        <v/>
      </c>
      <c r="AR226" s="39"/>
      <c r="AS226" s="234"/>
      <c r="AT226" s="39"/>
    </row>
    <row r="227" spans="2:46" ht="13.5" customHeight="1" thickBot="1" x14ac:dyDescent="0.2">
      <c r="B227" s="291"/>
      <c r="C227" s="29"/>
      <c r="D227" s="187"/>
      <c r="E227" s="58"/>
      <c r="F227" s="190"/>
      <c r="G227" s="190"/>
      <c r="H227" s="190"/>
      <c r="I227" s="58"/>
      <c r="J227" s="58"/>
      <c r="K227" s="189"/>
      <c r="L227" s="259"/>
      <c r="M227" s="259"/>
      <c r="N227" s="58"/>
      <c r="O227" s="30"/>
      <c r="P227" s="58"/>
      <c r="Q227" s="30"/>
      <c r="R227" s="185"/>
      <c r="S227" s="206"/>
      <c r="T227" s="291"/>
      <c r="U227" s="29"/>
      <c r="V227" s="187"/>
      <c r="W227" s="58"/>
      <c r="X227" s="190"/>
      <c r="Y227" s="190"/>
      <c r="Z227" s="190"/>
      <c r="AA227" s="58"/>
      <c r="AB227" s="58"/>
      <c r="AC227" s="189"/>
      <c r="AD227" s="259"/>
      <c r="AE227" s="259"/>
      <c r="AF227" s="58"/>
      <c r="AG227" s="30"/>
      <c r="AH227" s="58"/>
      <c r="AI227" s="30"/>
      <c r="AJ227" s="185"/>
      <c r="AK227" s="208"/>
      <c r="AL227" s="291"/>
      <c r="AM227" s="124" t="str">
        <f t="shared" si="24"/>
        <v/>
      </c>
      <c r="AN227" s="125" t="str">
        <f t="shared" si="25"/>
        <v/>
      </c>
      <c r="AO227" s="125" t="str">
        <f t="shared" si="26"/>
        <v/>
      </c>
      <c r="AP227" s="125" t="str">
        <f t="shared" si="27"/>
        <v/>
      </c>
      <c r="AQ227" s="126" t="str">
        <f t="shared" si="28"/>
        <v/>
      </c>
      <c r="AR227" s="39"/>
      <c r="AS227" s="234"/>
      <c r="AT227" s="39"/>
    </row>
    <row r="228" spans="2:46" ht="13.5" customHeight="1" x14ac:dyDescent="0.15">
      <c r="B228" s="289" t="s">
        <v>111</v>
      </c>
      <c r="C228" s="27" t="s">
        <v>34</v>
      </c>
      <c r="D228" s="41"/>
      <c r="E228" s="57"/>
      <c r="F228" s="98"/>
      <c r="G228" s="98"/>
      <c r="H228" s="98"/>
      <c r="I228" s="62"/>
      <c r="J228" s="62"/>
      <c r="K228" s="63"/>
      <c r="L228" s="258"/>
      <c r="M228" s="258"/>
      <c r="N228" s="57"/>
      <c r="O228" s="28"/>
      <c r="P228" s="57"/>
      <c r="Q228" s="28"/>
      <c r="R228" s="133"/>
      <c r="S228" s="206"/>
      <c r="T228" s="289" t="s">
        <v>111</v>
      </c>
      <c r="U228" s="27" t="s">
        <v>34</v>
      </c>
      <c r="V228" s="41"/>
      <c r="W228" s="57"/>
      <c r="X228" s="98"/>
      <c r="Y228" s="98"/>
      <c r="Z228" s="98"/>
      <c r="AA228" s="62"/>
      <c r="AB228" s="62"/>
      <c r="AC228" s="63"/>
      <c r="AD228" s="258"/>
      <c r="AE228" s="258"/>
      <c r="AF228" s="57"/>
      <c r="AG228" s="28"/>
      <c r="AH228" s="57"/>
      <c r="AI228" s="28"/>
      <c r="AJ228" s="133"/>
      <c r="AK228" s="208"/>
      <c r="AL228" s="289" t="s">
        <v>111</v>
      </c>
      <c r="AM228" s="121" t="str">
        <f t="shared" si="24"/>
        <v/>
      </c>
      <c r="AN228" s="97" t="str">
        <f t="shared" si="25"/>
        <v/>
      </c>
      <c r="AO228" s="97" t="str">
        <f t="shared" si="26"/>
        <v/>
      </c>
      <c r="AP228" s="97" t="str">
        <f t="shared" si="27"/>
        <v/>
      </c>
      <c r="AQ228" s="122" t="str">
        <f t="shared" si="28"/>
        <v/>
      </c>
      <c r="AR228" s="39"/>
      <c r="AS228" s="234"/>
      <c r="AT228" s="39"/>
    </row>
    <row r="229" spans="2:46" ht="13.5" customHeight="1" x14ac:dyDescent="0.15">
      <c r="B229" s="290"/>
      <c r="C229" s="29" t="s">
        <v>35</v>
      </c>
      <c r="D229" s="187"/>
      <c r="E229" s="58"/>
      <c r="F229" s="188"/>
      <c r="G229" s="188"/>
      <c r="H229" s="188"/>
      <c r="I229" s="64"/>
      <c r="J229" s="64"/>
      <c r="K229" s="189"/>
      <c r="L229" s="259"/>
      <c r="M229" s="259"/>
      <c r="N229" s="58"/>
      <c r="O229" s="30"/>
      <c r="P229" s="58"/>
      <c r="Q229" s="30"/>
      <c r="R229" s="134"/>
      <c r="S229" s="206"/>
      <c r="T229" s="290"/>
      <c r="U229" s="29" t="s">
        <v>35</v>
      </c>
      <c r="V229" s="187"/>
      <c r="W229" s="58"/>
      <c r="X229" s="188"/>
      <c r="Y229" s="188"/>
      <c r="Z229" s="188"/>
      <c r="AA229" s="64"/>
      <c r="AB229" s="64"/>
      <c r="AC229" s="189"/>
      <c r="AD229" s="259"/>
      <c r="AE229" s="259"/>
      <c r="AF229" s="58"/>
      <c r="AG229" s="30"/>
      <c r="AH229" s="58"/>
      <c r="AI229" s="30"/>
      <c r="AJ229" s="134"/>
      <c r="AK229" s="208"/>
      <c r="AL229" s="290"/>
      <c r="AM229" s="88" t="str">
        <f t="shared" si="24"/>
        <v/>
      </c>
      <c r="AN229" s="123" t="str">
        <f t="shared" si="25"/>
        <v/>
      </c>
      <c r="AO229" s="123" t="str">
        <f t="shared" si="26"/>
        <v/>
      </c>
      <c r="AP229" s="123" t="str">
        <f t="shared" si="27"/>
        <v/>
      </c>
      <c r="AQ229" s="89" t="str">
        <f t="shared" si="28"/>
        <v/>
      </c>
      <c r="AR229" s="39"/>
      <c r="AS229" s="234"/>
      <c r="AT229" s="39"/>
    </row>
    <row r="230" spans="2:46" ht="13.5" customHeight="1" x14ac:dyDescent="0.15">
      <c r="B230" s="290"/>
      <c r="C230" s="29" t="s">
        <v>36</v>
      </c>
      <c r="D230" s="187"/>
      <c r="E230" s="58"/>
      <c r="F230" s="188"/>
      <c r="G230" s="188"/>
      <c r="H230" s="188"/>
      <c r="I230" s="64"/>
      <c r="J230" s="64"/>
      <c r="K230" s="189"/>
      <c r="L230" s="259"/>
      <c r="M230" s="259"/>
      <c r="N230" s="58"/>
      <c r="O230" s="30"/>
      <c r="P230" s="58"/>
      <c r="Q230" s="30"/>
      <c r="R230" s="134"/>
      <c r="S230" s="206"/>
      <c r="T230" s="290"/>
      <c r="U230" s="29" t="s">
        <v>36</v>
      </c>
      <c r="V230" s="187"/>
      <c r="W230" s="58"/>
      <c r="X230" s="188"/>
      <c r="Y230" s="188"/>
      <c r="Z230" s="188"/>
      <c r="AA230" s="64"/>
      <c r="AB230" s="64"/>
      <c r="AC230" s="189"/>
      <c r="AD230" s="259"/>
      <c r="AE230" s="259"/>
      <c r="AF230" s="58"/>
      <c r="AG230" s="30"/>
      <c r="AH230" s="58"/>
      <c r="AI230" s="30"/>
      <c r="AJ230" s="134"/>
      <c r="AK230" s="208"/>
      <c r="AL230" s="290"/>
      <c r="AM230" s="88" t="str">
        <f t="shared" si="24"/>
        <v/>
      </c>
      <c r="AN230" s="123" t="str">
        <f t="shared" si="25"/>
        <v/>
      </c>
      <c r="AO230" s="123" t="str">
        <f t="shared" si="26"/>
        <v/>
      </c>
      <c r="AP230" s="123" t="str">
        <f t="shared" si="27"/>
        <v/>
      </c>
      <c r="AQ230" s="89" t="str">
        <f t="shared" si="28"/>
        <v/>
      </c>
      <c r="AR230" s="39"/>
      <c r="AS230" s="234"/>
      <c r="AT230" s="39"/>
    </row>
    <row r="231" spans="2:46" ht="13.5" customHeight="1" x14ac:dyDescent="0.15">
      <c r="B231" s="290"/>
      <c r="C231" s="29" t="s">
        <v>38</v>
      </c>
      <c r="D231" s="187"/>
      <c r="E231" s="58"/>
      <c r="F231" s="188"/>
      <c r="G231" s="188"/>
      <c r="H231" s="188"/>
      <c r="I231" s="64"/>
      <c r="J231" s="64"/>
      <c r="K231" s="189"/>
      <c r="L231" s="259"/>
      <c r="M231" s="259"/>
      <c r="N231" s="58"/>
      <c r="O231" s="30"/>
      <c r="P231" s="58"/>
      <c r="Q231" s="30"/>
      <c r="R231" s="134"/>
      <c r="S231" s="206"/>
      <c r="T231" s="290"/>
      <c r="U231" s="29" t="s">
        <v>38</v>
      </c>
      <c r="V231" s="187"/>
      <c r="W231" s="58"/>
      <c r="X231" s="188"/>
      <c r="Y231" s="188"/>
      <c r="Z231" s="188"/>
      <c r="AA231" s="64"/>
      <c r="AB231" s="64"/>
      <c r="AC231" s="189"/>
      <c r="AD231" s="259"/>
      <c r="AE231" s="259"/>
      <c r="AF231" s="58"/>
      <c r="AG231" s="30"/>
      <c r="AH231" s="58"/>
      <c r="AI231" s="30"/>
      <c r="AJ231" s="134"/>
      <c r="AK231" s="208"/>
      <c r="AL231" s="290"/>
      <c r="AM231" s="88" t="str">
        <f t="shared" si="24"/>
        <v/>
      </c>
      <c r="AN231" s="123" t="str">
        <f t="shared" si="25"/>
        <v/>
      </c>
      <c r="AO231" s="123" t="str">
        <f t="shared" si="26"/>
        <v/>
      </c>
      <c r="AP231" s="123" t="str">
        <f t="shared" si="27"/>
        <v/>
      </c>
      <c r="AQ231" s="89" t="str">
        <f t="shared" si="28"/>
        <v/>
      </c>
      <c r="AR231" s="39"/>
      <c r="AS231" s="234"/>
      <c r="AT231" s="39"/>
    </row>
    <row r="232" spans="2:46" ht="13.5" customHeight="1" thickBot="1" x14ac:dyDescent="0.2">
      <c r="B232" s="291"/>
      <c r="C232" s="29"/>
      <c r="D232" s="187"/>
      <c r="E232" s="58"/>
      <c r="F232" s="190"/>
      <c r="G232" s="190"/>
      <c r="H232" s="190"/>
      <c r="I232" s="58"/>
      <c r="J232" s="58"/>
      <c r="K232" s="189"/>
      <c r="L232" s="259"/>
      <c r="M232" s="259"/>
      <c r="N232" s="58"/>
      <c r="O232" s="30"/>
      <c r="P232" s="58"/>
      <c r="Q232" s="30"/>
      <c r="R232" s="185"/>
      <c r="S232" s="206"/>
      <c r="T232" s="291"/>
      <c r="U232" s="29"/>
      <c r="V232" s="187"/>
      <c r="W232" s="58"/>
      <c r="X232" s="190"/>
      <c r="Y232" s="190"/>
      <c r="Z232" s="190"/>
      <c r="AA232" s="58"/>
      <c r="AB232" s="58"/>
      <c r="AC232" s="189"/>
      <c r="AD232" s="259"/>
      <c r="AE232" s="259"/>
      <c r="AF232" s="58"/>
      <c r="AG232" s="30"/>
      <c r="AH232" s="58"/>
      <c r="AI232" s="30"/>
      <c r="AJ232" s="185"/>
      <c r="AK232" s="208"/>
      <c r="AL232" s="291"/>
      <c r="AM232" s="124" t="str">
        <f t="shared" si="24"/>
        <v/>
      </c>
      <c r="AN232" s="125" t="str">
        <f t="shared" si="25"/>
        <v/>
      </c>
      <c r="AO232" s="125" t="str">
        <f t="shared" si="26"/>
        <v/>
      </c>
      <c r="AP232" s="125" t="str">
        <f t="shared" si="27"/>
        <v/>
      </c>
      <c r="AQ232" s="126" t="str">
        <f t="shared" si="28"/>
        <v/>
      </c>
      <c r="AR232" s="39"/>
      <c r="AS232" s="234"/>
      <c r="AT232" s="39"/>
    </row>
    <row r="233" spans="2:46" ht="13.5" customHeight="1" x14ac:dyDescent="0.15">
      <c r="B233" s="289" t="s">
        <v>112</v>
      </c>
      <c r="C233" s="27" t="s">
        <v>34</v>
      </c>
      <c r="D233" s="41"/>
      <c r="E233" s="57"/>
      <c r="F233" s="98"/>
      <c r="G233" s="98"/>
      <c r="H233" s="98"/>
      <c r="I233" s="62"/>
      <c r="J233" s="62"/>
      <c r="K233" s="63"/>
      <c r="L233" s="258"/>
      <c r="M233" s="258"/>
      <c r="N233" s="57"/>
      <c r="O233" s="28"/>
      <c r="P233" s="57"/>
      <c r="Q233" s="28"/>
      <c r="R233" s="133"/>
      <c r="S233" s="206"/>
      <c r="T233" s="289" t="s">
        <v>112</v>
      </c>
      <c r="U233" s="27" t="s">
        <v>34</v>
      </c>
      <c r="V233" s="41"/>
      <c r="W233" s="57"/>
      <c r="X233" s="98"/>
      <c r="Y233" s="98"/>
      <c r="Z233" s="98"/>
      <c r="AA233" s="62"/>
      <c r="AB233" s="62"/>
      <c r="AC233" s="63"/>
      <c r="AD233" s="258"/>
      <c r="AE233" s="258"/>
      <c r="AF233" s="57"/>
      <c r="AG233" s="28"/>
      <c r="AH233" s="57"/>
      <c r="AI233" s="28"/>
      <c r="AJ233" s="133"/>
      <c r="AK233" s="208"/>
      <c r="AL233" s="289" t="s">
        <v>112</v>
      </c>
      <c r="AM233" s="121" t="str">
        <f t="shared" si="24"/>
        <v/>
      </c>
      <c r="AN233" s="97" t="str">
        <f t="shared" si="25"/>
        <v/>
      </c>
      <c r="AO233" s="97" t="str">
        <f t="shared" si="26"/>
        <v/>
      </c>
      <c r="AP233" s="97" t="str">
        <f t="shared" si="27"/>
        <v/>
      </c>
      <c r="AQ233" s="122" t="str">
        <f t="shared" si="28"/>
        <v/>
      </c>
      <c r="AR233" s="39"/>
      <c r="AS233" s="234"/>
      <c r="AT233" s="39"/>
    </row>
    <row r="234" spans="2:46" ht="13.5" customHeight="1" x14ac:dyDescent="0.15">
      <c r="B234" s="290"/>
      <c r="C234" s="29" t="s">
        <v>35</v>
      </c>
      <c r="D234" s="187"/>
      <c r="E234" s="58"/>
      <c r="F234" s="188"/>
      <c r="G234" s="188"/>
      <c r="H234" s="188"/>
      <c r="I234" s="64"/>
      <c r="J234" s="64"/>
      <c r="K234" s="189"/>
      <c r="L234" s="259"/>
      <c r="M234" s="259"/>
      <c r="N234" s="58"/>
      <c r="O234" s="30"/>
      <c r="P234" s="58"/>
      <c r="Q234" s="30"/>
      <c r="R234" s="134"/>
      <c r="S234" s="206"/>
      <c r="T234" s="290"/>
      <c r="U234" s="29" t="s">
        <v>35</v>
      </c>
      <c r="V234" s="187"/>
      <c r="W234" s="58"/>
      <c r="X234" s="188"/>
      <c r="Y234" s="188"/>
      <c r="Z234" s="188"/>
      <c r="AA234" s="64"/>
      <c r="AB234" s="64"/>
      <c r="AC234" s="189"/>
      <c r="AD234" s="259"/>
      <c r="AE234" s="259"/>
      <c r="AF234" s="58"/>
      <c r="AG234" s="30"/>
      <c r="AH234" s="58"/>
      <c r="AI234" s="30"/>
      <c r="AJ234" s="134"/>
      <c r="AK234" s="208"/>
      <c r="AL234" s="290"/>
      <c r="AM234" s="88" t="str">
        <f t="shared" si="24"/>
        <v/>
      </c>
      <c r="AN234" s="123" t="str">
        <f t="shared" si="25"/>
        <v/>
      </c>
      <c r="AO234" s="123" t="str">
        <f t="shared" si="26"/>
        <v/>
      </c>
      <c r="AP234" s="123" t="str">
        <f t="shared" si="27"/>
        <v/>
      </c>
      <c r="AQ234" s="89" t="str">
        <f t="shared" si="28"/>
        <v/>
      </c>
      <c r="AR234" s="39"/>
      <c r="AS234" s="234"/>
      <c r="AT234" s="39"/>
    </row>
    <row r="235" spans="2:46" ht="13.5" customHeight="1" x14ac:dyDescent="0.15">
      <c r="B235" s="290"/>
      <c r="C235" s="29" t="s">
        <v>36</v>
      </c>
      <c r="D235" s="187"/>
      <c r="E235" s="58"/>
      <c r="F235" s="188"/>
      <c r="G235" s="188"/>
      <c r="H235" s="188"/>
      <c r="I235" s="64"/>
      <c r="J235" s="64"/>
      <c r="K235" s="189"/>
      <c r="L235" s="259"/>
      <c r="M235" s="259"/>
      <c r="N235" s="58"/>
      <c r="O235" s="30"/>
      <c r="P235" s="58"/>
      <c r="Q235" s="30"/>
      <c r="R235" s="134"/>
      <c r="S235" s="206"/>
      <c r="T235" s="290"/>
      <c r="U235" s="29" t="s">
        <v>36</v>
      </c>
      <c r="V235" s="187"/>
      <c r="W235" s="58"/>
      <c r="X235" s="188"/>
      <c r="Y235" s="188"/>
      <c r="Z235" s="188"/>
      <c r="AA235" s="64"/>
      <c r="AB235" s="64"/>
      <c r="AC235" s="189"/>
      <c r="AD235" s="259"/>
      <c r="AE235" s="259"/>
      <c r="AF235" s="58"/>
      <c r="AG235" s="30"/>
      <c r="AH235" s="58"/>
      <c r="AI235" s="30"/>
      <c r="AJ235" s="134"/>
      <c r="AK235" s="208"/>
      <c r="AL235" s="290"/>
      <c r="AM235" s="88" t="str">
        <f t="shared" si="24"/>
        <v/>
      </c>
      <c r="AN235" s="123" t="str">
        <f t="shared" si="25"/>
        <v/>
      </c>
      <c r="AO235" s="123" t="str">
        <f t="shared" si="26"/>
        <v/>
      </c>
      <c r="AP235" s="123" t="str">
        <f t="shared" si="27"/>
        <v/>
      </c>
      <c r="AQ235" s="89" t="str">
        <f t="shared" si="28"/>
        <v/>
      </c>
      <c r="AR235" s="39"/>
      <c r="AS235" s="234"/>
      <c r="AT235" s="39"/>
    </row>
    <row r="236" spans="2:46" ht="13.5" customHeight="1" x14ac:dyDescent="0.15">
      <c r="B236" s="290"/>
      <c r="C236" s="29" t="s">
        <v>38</v>
      </c>
      <c r="D236" s="187"/>
      <c r="E236" s="58"/>
      <c r="F236" s="188"/>
      <c r="G236" s="188"/>
      <c r="H236" s="188"/>
      <c r="I236" s="64"/>
      <c r="J236" s="64"/>
      <c r="K236" s="189"/>
      <c r="L236" s="259"/>
      <c r="M236" s="259"/>
      <c r="N236" s="58"/>
      <c r="O236" s="30"/>
      <c r="P236" s="58"/>
      <c r="Q236" s="30"/>
      <c r="R236" s="134"/>
      <c r="S236" s="206"/>
      <c r="T236" s="290"/>
      <c r="U236" s="29" t="s">
        <v>38</v>
      </c>
      <c r="V236" s="187"/>
      <c r="W236" s="58"/>
      <c r="X236" s="188"/>
      <c r="Y236" s="188"/>
      <c r="Z236" s="188"/>
      <c r="AA236" s="64"/>
      <c r="AB236" s="64"/>
      <c r="AC236" s="189"/>
      <c r="AD236" s="259"/>
      <c r="AE236" s="259"/>
      <c r="AF236" s="58"/>
      <c r="AG236" s="30"/>
      <c r="AH236" s="58"/>
      <c r="AI236" s="30"/>
      <c r="AJ236" s="134"/>
      <c r="AK236" s="208"/>
      <c r="AL236" s="290"/>
      <c r="AM236" s="88" t="str">
        <f t="shared" si="24"/>
        <v/>
      </c>
      <c r="AN236" s="123" t="str">
        <f t="shared" si="25"/>
        <v/>
      </c>
      <c r="AO236" s="123" t="str">
        <f t="shared" si="26"/>
        <v/>
      </c>
      <c r="AP236" s="123" t="str">
        <f t="shared" si="27"/>
        <v/>
      </c>
      <c r="AQ236" s="89" t="str">
        <f t="shared" si="28"/>
        <v/>
      </c>
      <c r="AR236" s="39"/>
      <c r="AS236" s="234"/>
      <c r="AT236" s="39"/>
    </row>
    <row r="237" spans="2:46" ht="13.5" customHeight="1" thickBot="1" x14ac:dyDescent="0.2">
      <c r="B237" s="291"/>
      <c r="C237" s="29"/>
      <c r="D237" s="187"/>
      <c r="E237" s="58"/>
      <c r="F237" s="190"/>
      <c r="G237" s="190"/>
      <c r="H237" s="190"/>
      <c r="I237" s="58"/>
      <c r="J237" s="58"/>
      <c r="K237" s="189"/>
      <c r="L237" s="259"/>
      <c r="M237" s="259"/>
      <c r="N237" s="58"/>
      <c r="O237" s="30"/>
      <c r="P237" s="58"/>
      <c r="Q237" s="30"/>
      <c r="R237" s="185"/>
      <c r="S237" s="206"/>
      <c r="T237" s="291"/>
      <c r="U237" s="29"/>
      <c r="V237" s="187"/>
      <c r="W237" s="58"/>
      <c r="X237" s="190"/>
      <c r="Y237" s="190"/>
      <c r="Z237" s="190"/>
      <c r="AA237" s="58"/>
      <c r="AB237" s="58"/>
      <c r="AC237" s="189"/>
      <c r="AD237" s="259"/>
      <c r="AE237" s="259"/>
      <c r="AF237" s="58"/>
      <c r="AG237" s="30"/>
      <c r="AH237" s="58"/>
      <c r="AI237" s="30"/>
      <c r="AJ237" s="185"/>
      <c r="AK237" s="208"/>
      <c r="AL237" s="291"/>
      <c r="AM237" s="124" t="str">
        <f t="shared" si="24"/>
        <v/>
      </c>
      <c r="AN237" s="125" t="str">
        <f t="shared" si="25"/>
        <v/>
      </c>
      <c r="AO237" s="125" t="str">
        <f t="shared" si="26"/>
        <v/>
      </c>
      <c r="AP237" s="125" t="str">
        <f t="shared" si="27"/>
        <v/>
      </c>
      <c r="AQ237" s="126" t="str">
        <f t="shared" si="28"/>
        <v/>
      </c>
      <c r="AR237" s="39"/>
      <c r="AS237" s="234"/>
      <c r="AT237" s="39"/>
    </row>
    <row r="238" spans="2:46" ht="13.5" customHeight="1" x14ac:dyDescent="0.15">
      <c r="B238" s="289" t="s">
        <v>113</v>
      </c>
      <c r="C238" s="27" t="s">
        <v>34</v>
      </c>
      <c r="D238" s="41"/>
      <c r="E238" s="57"/>
      <c r="F238" s="98"/>
      <c r="G238" s="98"/>
      <c r="H238" s="98"/>
      <c r="I238" s="62"/>
      <c r="J238" s="62"/>
      <c r="K238" s="63"/>
      <c r="L238" s="258"/>
      <c r="M238" s="258"/>
      <c r="N238" s="57"/>
      <c r="O238" s="28"/>
      <c r="P238" s="57"/>
      <c r="Q238" s="28"/>
      <c r="R238" s="133"/>
      <c r="S238" s="206"/>
      <c r="T238" s="289" t="s">
        <v>113</v>
      </c>
      <c r="U238" s="27" t="s">
        <v>34</v>
      </c>
      <c r="V238" s="41"/>
      <c r="W238" s="57"/>
      <c r="X238" s="98"/>
      <c r="Y238" s="98"/>
      <c r="Z238" s="98"/>
      <c r="AA238" s="62"/>
      <c r="AB238" s="62"/>
      <c r="AC238" s="63"/>
      <c r="AD238" s="258"/>
      <c r="AE238" s="258"/>
      <c r="AF238" s="57"/>
      <c r="AG238" s="28"/>
      <c r="AH238" s="57"/>
      <c r="AI238" s="28"/>
      <c r="AJ238" s="133"/>
      <c r="AK238" s="208"/>
      <c r="AL238" s="289" t="s">
        <v>113</v>
      </c>
      <c r="AM238" s="121" t="str">
        <f t="shared" si="24"/>
        <v/>
      </c>
      <c r="AN238" s="97" t="str">
        <f t="shared" si="25"/>
        <v/>
      </c>
      <c r="AO238" s="97" t="str">
        <f t="shared" si="26"/>
        <v/>
      </c>
      <c r="AP238" s="97" t="str">
        <f t="shared" si="27"/>
        <v/>
      </c>
      <c r="AQ238" s="122" t="str">
        <f t="shared" si="28"/>
        <v/>
      </c>
      <c r="AR238" s="39"/>
      <c r="AS238" s="234"/>
      <c r="AT238" s="39"/>
    </row>
    <row r="239" spans="2:46" ht="13.5" customHeight="1" x14ac:dyDescent="0.15">
      <c r="B239" s="290"/>
      <c r="C239" s="29" t="s">
        <v>35</v>
      </c>
      <c r="D239" s="187"/>
      <c r="E239" s="58"/>
      <c r="F239" s="188"/>
      <c r="G239" s="188"/>
      <c r="H239" s="188"/>
      <c r="I239" s="64"/>
      <c r="J239" s="64"/>
      <c r="K239" s="189"/>
      <c r="L239" s="259"/>
      <c r="M239" s="259"/>
      <c r="N239" s="58"/>
      <c r="O239" s="30"/>
      <c r="P239" s="58"/>
      <c r="Q239" s="30"/>
      <c r="R239" s="134"/>
      <c r="S239" s="206"/>
      <c r="T239" s="290"/>
      <c r="U239" s="29" t="s">
        <v>35</v>
      </c>
      <c r="V239" s="187"/>
      <c r="W239" s="58"/>
      <c r="X239" s="188"/>
      <c r="Y239" s="188"/>
      <c r="Z239" s="188"/>
      <c r="AA239" s="64"/>
      <c r="AB239" s="64"/>
      <c r="AC239" s="189"/>
      <c r="AD239" s="259"/>
      <c r="AE239" s="259"/>
      <c r="AF239" s="58"/>
      <c r="AG239" s="30"/>
      <c r="AH239" s="58"/>
      <c r="AI239" s="30"/>
      <c r="AJ239" s="134"/>
      <c r="AK239" s="208"/>
      <c r="AL239" s="290"/>
      <c r="AM239" s="88" t="str">
        <f t="shared" si="24"/>
        <v/>
      </c>
      <c r="AN239" s="123" t="str">
        <f t="shared" si="25"/>
        <v/>
      </c>
      <c r="AO239" s="123" t="str">
        <f t="shared" si="26"/>
        <v/>
      </c>
      <c r="AP239" s="123" t="str">
        <f t="shared" si="27"/>
        <v/>
      </c>
      <c r="AQ239" s="89" t="str">
        <f t="shared" si="28"/>
        <v/>
      </c>
      <c r="AR239" s="39"/>
      <c r="AS239" s="234"/>
      <c r="AT239" s="39"/>
    </row>
    <row r="240" spans="2:46" ht="13.5" customHeight="1" x14ac:dyDescent="0.15">
      <c r="B240" s="290"/>
      <c r="C240" s="29" t="s">
        <v>36</v>
      </c>
      <c r="D240" s="187"/>
      <c r="E240" s="58"/>
      <c r="F240" s="188"/>
      <c r="G240" s="188"/>
      <c r="H240" s="188"/>
      <c r="I240" s="64"/>
      <c r="J240" s="64"/>
      <c r="K240" s="189"/>
      <c r="L240" s="259"/>
      <c r="M240" s="259"/>
      <c r="N240" s="58"/>
      <c r="O240" s="30"/>
      <c r="P240" s="58"/>
      <c r="Q240" s="30"/>
      <c r="R240" s="134"/>
      <c r="S240" s="206"/>
      <c r="T240" s="290"/>
      <c r="U240" s="29" t="s">
        <v>36</v>
      </c>
      <c r="V240" s="187"/>
      <c r="W240" s="58"/>
      <c r="X240" s="188"/>
      <c r="Y240" s="188"/>
      <c r="Z240" s="188"/>
      <c r="AA240" s="64"/>
      <c r="AB240" s="64"/>
      <c r="AC240" s="189"/>
      <c r="AD240" s="259"/>
      <c r="AE240" s="259"/>
      <c r="AF240" s="58"/>
      <c r="AG240" s="30"/>
      <c r="AH240" s="58"/>
      <c r="AI240" s="30"/>
      <c r="AJ240" s="134"/>
      <c r="AK240" s="208"/>
      <c r="AL240" s="290"/>
      <c r="AM240" s="88" t="str">
        <f t="shared" si="24"/>
        <v/>
      </c>
      <c r="AN240" s="123" t="str">
        <f t="shared" si="25"/>
        <v/>
      </c>
      <c r="AO240" s="123" t="str">
        <f t="shared" si="26"/>
        <v/>
      </c>
      <c r="AP240" s="123" t="str">
        <f t="shared" si="27"/>
        <v/>
      </c>
      <c r="AQ240" s="89" t="str">
        <f t="shared" si="28"/>
        <v/>
      </c>
      <c r="AR240" s="39"/>
      <c r="AS240" s="234"/>
      <c r="AT240" s="39"/>
    </row>
    <row r="241" spans="2:46" ht="13.5" customHeight="1" x14ac:dyDescent="0.15">
      <c r="B241" s="290"/>
      <c r="C241" s="29" t="s">
        <v>38</v>
      </c>
      <c r="D241" s="187"/>
      <c r="E241" s="58"/>
      <c r="F241" s="188"/>
      <c r="G241" s="188"/>
      <c r="H241" s="188"/>
      <c r="I241" s="64"/>
      <c r="J241" s="64"/>
      <c r="K241" s="189"/>
      <c r="L241" s="259"/>
      <c r="M241" s="259"/>
      <c r="N241" s="58"/>
      <c r="O241" s="30"/>
      <c r="P241" s="58"/>
      <c r="Q241" s="30"/>
      <c r="R241" s="134"/>
      <c r="S241" s="206"/>
      <c r="T241" s="290"/>
      <c r="U241" s="29" t="s">
        <v>38</v>
      </c>
      <c r="V241" s="187"/>
      <c r="W241" s="58"/>
      <c r="X241" s="188"/>
      <c r="Y241" s="188"/>
      <c r="Z241" s="188"/>
      <c r="AA241" s="64"/>
      <c r="AB241" s="64"/>
      <c r="AC241" s="189"/>
      <c r="AD241" s="259"/>
      <c r="AE241" s="259"/>
      <c r="AF241" s="58"/>
      <c r="AG241" s="30"/>
      <c r="AH241" s="58"/>
      <c r="AI241" s="30"/>
      <c r="AJ241" s="134"/>
      <c r="AK241" s="208"/>
      <c r="AL241" s="290"/>
      <c r="AM241" s="88" t="str">
        <f t="shared" si="24"/>
        <v/>
      </c>
      <c r="AN241" s="123" t="str">
        <f t="shared" si="25"/>
        <v/>
      </c>
      <c r="AO241" s="123" t="str">
        <f t="shared" si="26"/>
        <v/>
      </c>
      <c r="AP241" s="123" t="str">
        <f t="shared" si="27"/>
        <v/>
      </c>
      <c r="AQ241" s="89" t="str">
        <f t="shared" si="28"/>
        <v/>
      </c>
      <c r="AR241" s="39"/>
      <c r="AS241" s="234"/>
      <c r="AT241" s="39"/>
    </row>
    <row r="242" spans="2:46" ht="13.5" customHeight="1" thickBot="1" x14ac:dyDescent="0.2">
      <c r="B242" s="291"/>
      <c r="C242" s="29"/>
      <c r="D242" s="187"/>
      <c r="E242" s="58"/>
      <c r="F242" s="190"/>
      <c r="G242" s="190"/>
      <c r="H242" s="190"/>
      <c r="I242" s="58"/>
      <c r="J242" s="58"/>
      <c r="K242" s="189"/>
      <c r="L242" s="259"/>
      <c r="M242" s="259"/>
      <c r="N242" s="58"/>
      <c r="O242" s="30"/>
      <c r="P242" s="58"/>
      <c r="Q242" s="30"/>
      <c r="R242" s="185"/>
      <c r="S242" s="206"/>
      <c r="T242" s="291"/>
      <c r="U242" s="29"/>
      <c r="V242" s="187"/>
      <c r="W242" s="58"/>
      <c r="X242" s="190"/>
      <c r="Y242" s="190"/>
      <c r="Z242" s="190"/>
      <c r="AA242" s="58"/>
      <c r="AB242" s="58"/>
      <c r="AC242" s="189"/>
      <c r="AD242" s="259"/>
      <c r="AE242" s="259"/>
      <c r="AF242" s="58"/>
      <c r="AG242" s="30"/>
      <c r="AH242" s="58"/>
      <c r="AI242" s="30"/>
      <c r="AJ242" s="185"/>
      <c r="AK242" s="208"/>
      <c r="AL242" s="291"/>
      <c r="AM242" s="124" t="str">
        <f t="shared" si="24"/>
        <v/>
      </c>
      <c r="AN242" s="125" t="str">
        <f t="shared" si="25"/>
        <v/>
      </c>
      <c r="AO242" s="125" t="str">
        <f t="shared" si="26"/>
        <v/>
      </c>
      <c r="AP242" s="125" t="str">
        <f t="shared" si="27"/>
        <v/>
      </c>
      <c r="AQ242" s="126" t="str">
        <f t="shared" si="28"/>
        <v/>
      </c>
      <c r="AR242" s="39"/>
      <c r="AS242" s="234"/>
      <c r="AT242" s="39"/>
    </row>
    <row r="243" spans="2:46" ht="13.5" customHeight="1" x14ac:dyDescent="0.15">
      <c r="B243" s="289" t="s">
        <v>114</v>
      </c>
      <c r="C243" s="27" t="s">
        <v>34</v>
      </c>
      <c r="D243" s="41"/>
      <c r="E243" s="57"/>
      <c r="F243" s="98"/>
      <c r="G243" s="98"/>
      <c r="H243" s="98"/>
      <c r="I243" s="62"/>
      <c r="J243" s="62"/>
      <c r="K243" s="63"/>
      <c r="L243" s="258"/>
      <c r="M243" s="258"/>
      <c r="N243" s="57"/>
      <c r="O243" s="28"/>
      <c r="P243" s="57"/>
      <c r="Q243" s="28"/>
      <c r="R243" s="133"/>
      <c r="S243" s="206"/>
      <c r="T243" s="289" t="s">
        <v>114</v>
      </c>
      <c r="U243" s="27" t="s">
        <v>34</v>
      </c>
      <c r="V243" s="41"/>
      <c r="W243" s="57"/>
      <c r="X243" s="98"/>
      <c r="Y243" s="98"/>
      <c r="Z243" s="98"/>
      <c r="AA243" s="62"/>
      <c r="AB243" s="62"/>
      <c r="AC243" s="63"/>
      <c r="AD243" s="258"/>
      <c r="AE243" s="258"/>
      <c r="AF243" s="57"/>
      <c r="AG243" s="28"/>
      <c r="AH243" s="57"/>
      <c r="AI243" s="28"/>
      <c r="AJ243" s="133"/>
      <c r="AK243" s="208"/>
      <c r="AL243" s="289" t="s">
        <v>114</v>
      </c>
      <c r="AM243" s="121" t="str">
        <f t="shared" si="24"/>
        <v/>
      </c>
      <c r="AN243" s="97" t="str">
        <f t="shared" si="25"/>
        <v/>
      </c>
      <c r="AO243" s="97" t="str">
        <f t="shared" si="26"/>
        <v/>
      </c>
      <c r="AP243" s="97" t="str">
        <f t="shared" si="27"/>
        <v/>
      </c>
      <c r="AQ243" s="122" t="str">
        <f t="shared" si="28"/>
        <v/>
      </c>
      <c r="AR243" s="39"/>
      <c r="AS243" s="234"/>
      <c r="AT243" s="39"/>
    </row>
    <row r="244" spans="2:46" ht="13.5" customHeight="1" x14ac:dyDescent="0.15">
      <c r="B244" s="290"/>
      <c r="C244" s="29" t="s">
        <v>35</v>
      </c>
      <c r="D244" s="187"/>
      <c r="E244" s="58"/>
      <c r="F244" s="188"/>
      <c r="G244" s="188"/>
      <c r="H244" s="188"/>
      <c r="I244" s="64"/>
      <c r="J244" s="64"/>
      <c r="K244" s="189"/>
      <c r="L244" s="259"/>
      <c r="M244" s="259"/>
      <c r="N244" s="58"/>
      <c r="O244" s="30"/>
      <c r="P244" s="58"/>
      <c r="Q244" s="30"/>
      <c r="R244" s="134"/>
      <c r="S244" s="206"/>
      <c r="T244" s="290"/>
      <c r="U244" s="29" t="s">
        <v>35</v>
      </c>
      <c r="V244" s="187"/>
      <c r="W244" s="58"/>
      <c r="X244" s="188"/>
      <c r="Y244" s="188"/>
      <c r="Z244" s="188"/>
      <c r="AA244" s="64"/>
      <c r="AB244" s="64"/>
      <c r="AC244" s="189"/>
      <c r="AD244" s="259"/>
      <c r="AE244" s="259"/>
      <c r="AF244" s="58"/>
      <c r="AG244" s="30"/>
      <c r="AH244" s="58"/>
      <c r="AI244" s="30"/>
      <c r="AJ244" s="134"/>
      <c r="AK244" s="208"/>
      <c r="AL244" s="290"/>
      <c r="AM244" s="88" t="str">
        <f t="shared" si="24"/>
        <v/>
      </c>
      <c r="AN244" s="123" t="str">
        <f t="shared" si="25"/>
        <v/>
      </c>
      <c r="AO244" s="123" t="str">
        <f t="shared" si="26"/>
        <v/>
      </c>
      <c r="AP244" s="123" t="str">
        <f t="shared" si="27"/>
        <v/>
      </c>
      <c r="AQ244" s="89" t="str">
        <f t="shared" si="28"/>
        <v/>
      </c>
      <c r="AR244" s="39"/>
      <c r="AS244" s="234"/>
      <c r="AT244" s="39"/>
    </row>
    <row r="245" spans="2:46" ht="13.5" customHeight="1" x14ac:dyDescent="0.15">
      <c r="B245" s="290"/>
      <c r="C245" s="29" t="s">
        <v>36</v>
      </c>
      <c r="D245" s="187"/>
      <c r="E245" s="58"/>
      <c r="F245" s="188"/>
      <c r="G245" s="188"/>
      <c r="H245" s="188"/>
      <c r="I245" s="64"/>
      <c r="J245" s="64"/>
      <c r="K245" s="189"/>
      <c r="L245" s="259"/>
      <c r="M245" s="259"/>
      <c r="N245" s="58"/>
      <c r="O245" s="30"/>
      <c r="P245" s="58"/>
      <c r="Q245" s="30"/>
      <c r="R245" s="134"/>
      <c r="S245" s="206"/>
      <c r="T245" s="290"/>
      <c r="U245" s="29" t="s">
        <v>36</v>
      </c>
      <c r="V245" s="187"/>
      <c r="W245" s="58"/>
      <c r="X245" s="188"/>
      <c r="Y245" s="188"/>
      <c r="Z245" s="188"/>
      <c r="AA245" s="64"/>
      <c r="AB245" s="64"/>
      <c r="AC245" s="189"/>
      <c r="AD245" s="259"/>
      <c r="AE245" s="259"/>
      <c r="AF245" s="58"/>
      <c r="AG245" s="30"/>
      <c r="AH245" s="58"/>
      <c r="AI245" s="30"/>
      <c r="AJ245" s="134"/>
      <c r="AK245" s="208"/>
      <c r="AL245" s="290"/>
      <c r="AM245" s="88" t="str">
        <f t="shared" si="24"/>
        <v/>
      </c>
      <c r="AN245" s="123" t="str">
        <f t="shared" si="25"/>
        <v/>
      </c>
      <c r="AO245" s="123" t="str">
        <f t="shared" si="26"/>
        <v/>
      </c>
      <c r="AP245" s="123" t="str">
        <f t="shared" si="27"/>
        <v/>
      </c>
      <c r="AQ245" s="89" t="str">
        <f t="shared" si="28"/>
        <v/>
      </c>
      <c r="AR245" s="39"/>
      <c r="AS245" s="234"/>
      <c r="AT245" s="39"/>
    </row>
    <row r="246" spans="2:46" ht="13.5" customHeight="1" x14ac:dyDescent="0.15">
      <c r="B246" s="290"/>
      <c r="C246" s="29" t="s">
        <v>38</v>
      </c>
      <c r="D246" s="187"/>
      <c r="E246" s="58"/>
      <c r="F246" s="188"/>
      <c r="G246" s="188"/>
      <c r="H246" s="188"/>
      <c r="I246" s="64"/>
      <c r="J246" s="64"/>
      <c r="K246" s="189"/>
      <c r="L246" s="259"/>
      <c r="M246" s="259"/>
      <c r="N246" s="58"/>
      <c r="O246" s="30"/>
      <c r="P246" s="58"/>
      <c r="Q246" s="30"/>
      <c r="R246" s="134"/>
      <c r="S246" s="206"/>
      <c r="T246" s="290"/>
      <c r="U246" s="29" t="s">
        <v>38</v>
      </c>
      <c r="V246" s="187"/>
      <c r="W246" s="58"/>
      <c r="X246" s="188"/>
      <c r="Y246" s="188"/>
      <c r="Z246" s="188"/>
      <c r="AA246" s="64"/>
      <c r="AB246" s="64"/>
      <c r="AC246" s="189"/>
      <c r="AD246" s="259"/>
      <c r="AE246" s="259"/>
      <c r="AF246" s="58"/>
      <c r="AG246" s="30"/>
      <c r="AH246" s="58"/>
      <c r="AI246" s="30"/>
      <c r="AJ246" s="134"/>
      <c r="AK246" s="208"/>
      <c r="AL246" s="290"/>
      <c r="AM246" s="88" t="str">
        <f t="shared" si="24"/>
        <v/>
      </c>
      <c r="AN246" s="123" t="str">
        <f t="shared" si="25"/>
        <v/>
      </c>
      <c r="AO246" s="123" t="str">
        <f t="shared" si="26"/>
        <v/>
      </c>
      <c r="AP246" s="123" t="str">
        <f t="shared" si="27"/>
        <v/>
      </c>
      <c r="AQ246" s="89" t="str">
        <f t="shared" si="28"/>
        <v/>
      </c>
      <c r="AR246" s="39"/>
      <c r="AS246" s="234"/>
      <c r="AT246" s="39"/>
    </row>
    <row r="247" spans="2:46" ht="13.5" customHeight="1" thickBot="1" x14ac:dyDescent="0.2">
      <c r="B247" s="291"/>
      <c r="C247" s="29"/>
      <c r="D247" s="187"/>
      <c r="E247" s="58"/>
      <c r="F247" s="190"/>
      <c r="G247" s="190"/>
      <c r="H247" s="190"/>
      <c r="I247" s="58"/>
      <c r="J247" s="58"/>
      <c r="K247" s="189"/>
      <c r="L247" s="259"/>
      <c r="M247" s="259"/>
      <c r="N247" s="58"/>
      <c r="O247" s="30"/>
      <c r="P247" s="58"/>
      <c r="Q247" s="30"/>
      <c r="R247" s="185"/>
      <c r="S247" s="206"/>
      <c r="T247" s="291"/>
      <c r="U247" s="29"/>
      <c r="V247" s="187"/>
      <c r="W247" s="58"/>
      <c r="X247" s="190"/>
      <c r="Y247" s="190"/>
      <c r="Z247" s="190"/>
      <c r="AA247" s="58"/>
      <c r="AB247" s="58"/>
      <c r="AC247" s="189"/>
      <c r="AD247" s="259"/>
      <c r="AE247" s="259"/>
      <c r="AF247" s="58"/>
      <c r="AG247" s="30"/>
      <c r="AH247" s="58"/>
      <c r="AI247" s="30"/>
      <c r="AJ247" s="185"/>
      <c r="AK247" s="208"/>
      <c r="AL247" s="291"/>
      <c r="AM247" s="124" t="str">
        <f t="shared" si="24"/>
        <v/>
      </c>
      <c r="AN247" s="125" t="str">
        <f t="shared" si="25"/>
        <v/>
      </c>
      <c r="AO247" s="125" t="str">
        <f t="shared" si="26"/>
        <v/>
      </c>
      <c r="AP247" s="125" t="str">
        <f t="shared" si="27"/>
        <v/>
      </c>
      <c r="AQ247" s="126" t="str">
        <f t="shared" si="28"/>
        <v/>
      </c>
      <c r="AR247" s="39"/>
      <c r="AS247" s="234"/>
      <c r="AT247" s="39"/>
    </row>
    <row r="248" spans="2:46" ht="13.5" customHeight="1" x14ac:dyDescent="0.15">
      <c r="B248" s="289" t="s">
        <v>115</v>
      </c>
      <c r="C248" s="27" t="s">
        <v>34</v>
      </c>
      <c r="D248" s="41"/>
      <c r="E248" s="57"/>
      <c r="F248" s="98"/>
      <c r="G248" s="98"/>
      <c r="H248" s="98"/>
      <c r="I248" s="62"/>
      <c r="J248" s="62"/>
      <c r="K248" s="63"/>
      <c r="L248" s="258"/>
      <c r="M248" s="258"/>
      <c r="N248" s="57"/>
      <c r="O248" s="28"/>
      <c r="P248" s="57"/>
      <c r="Q248" s="28"/>
      <c r="R248" s="133"/>
      <c r="S248" s="206"/>
      <c r="T248" s="289" t="s">
        <v>115</v>
      </c>
      <c r="U248" s="27" t="s">
        <v>34</v>
      </c>
      <c r="V248" s="41"/>
      <c r="W248" s="57"/>
      <c r="X248" s="98"/>
      <c r="Y248" s="98"/>
      <c r="Z248" s="98"/>
      <c r="AA248" s="62"/>
      <c r="AB248" s="62"/>
      <c r="AC248" s="63"/>
      <c r="AD248" s="258"/>
      <c r="AE248" s="258"/>
      <c r="AF248" s="57"/>
      <c r="AG248" s="28"/>
      <c r="AH248" s="57"/>
      <c r="AI248" s="28"/>
      <c r="AJ248" s="133"/>
      <c r="AK248" s="208"/>
      <c r="AL248" s="289" t="s">
        <v>115</v>
      </c>
      <c r="AM248" s="121" t="str">
        <f t="shared" si="24"/>
        <v/>
      </c>
      <c r="AN248" s="97" t="str">
        <f t="shared" si="25"/>
        <v/>
      </c>
      <c r="AO248" s="97" t="str">
        <f t="shared" si="26"/>
        <v/>
      </c>
      <c r="AP248" s="97" t="str">
        <f t="shared" si="27"/>
        <v/>
      </c>
      <c r="AQ248" s="122" t="str">
        <f t="shared" si="28"/>
        <v/>
      </c>
      <c r="AR248" s="39"/>
      <c r="AS248" s="234"/>
      <c r="AT248" s="39"/>
    </row>
    <row r="249" spans="2:46" ht="13.5" customHeight="1" x14ac:dyDescent="0.15">
      <c r="B249" s="290"/>
      <c r="C249" s="29" t="s">
        <v>35</v>
      </c>
      <c r="D249" s="187"/>
      <c r="E249" s="58"/>
      <c r="F249" s="188"/>
      <c r="G249" s="188"/>
      <c r="H249" s="188"/>
      <c r="I249" s="64"/>
      <c r="J249" s="64"/>
      <c r="K249" s="189"/>
      <c r="L249" s="259"/>
      <c r="M249" s="259"/>
      <c r="N249" s="58"/>
      <c r="O249" s="30"/>
      <c r="P249" s="58"/>
      <c r="Q249" s="30"/>
      <c r="R249" s="134"/>
      <c r="S249" s="206"/>
      <c r="T249" s="290"/>
      <c r="U249" s="29" t="s">
        <v>35</v>
      </c>
      <c r="V249" s="187"/>
      <c r="W249" s="58"/>
      <c r="X249" s="188"/>
      <c r="Y249" s="188"/>
      <c r="Z249" s="188"/>
      <c r="AA249" s="64"/>
      <c r="AB249" s="64"/>
      <c r="AC249" s="189"/>
      <c r="AD249" s="259"/>
      <c r="AE249" s="259"/>
      <c r="AF249" s="58"/>
      <c r="AG249" s="30"/>
      <c r="AH249" s="58"/>
      <c r="AI249" s="30"/>
      <c r="AJ249" s="134"/>
      <c r="AK249" s="208"/>
      <c r="AL249" s="290"/>
      <c r="AM249" s="88" t="str">
        <f t="shared" si="24"/>
        <v/>
      </c>
      <c r="AN249" s="123" t="str">
        <f t="shared" si="25"/>
        <v/>
      </c>
      <c r="AO249" s="123" t="str">
        <f t="shared" si="26"/>
        <v/>
      </c>
      <c r="AP249" s="123" t="str">
        <f t="shared" si="27"/>
        <v/>
      </c>
      <c r="AQ249" s="89" t="str">
        <f t="shared" si="28"/>
        <v/>
      </c>
      <c r="AR249" s="39"/>
      <c r="AS249" s="234"/>
      <c r="AT249" s="39"/>
    </row>
    <row r="250" spans="2:46" ht="13.5" customHeight="1" x14ac:dyDescent="0.15">
      <c r="B250" s="290"/>
      <c r="C250" s="29" t="s">
        <v>36</v>
      </c>
      <c r="D250" s="187"/>
      <c r="E250" s="58"/>
      <c r="F250" s="188"/>
      <c r="G250" s="188"/>
      <c r="H250" s="188"/>
      <c r="I250" s="64"/>
      <c r="J250" s="64"/>
      <c r="K250" s="189"/>
      <c r="L250" s="259"/>
      <c r="M250" s="259"/>
      <c r="N250" s="58"/>
      <c r="O250" s="30"/>
      <c r="P250" s="58"/>
      <c r="Q250" s="30"/>
      <c r="R250" s="134"/>
      <c r="S250" s="206"/>
      <c r="T250" s="290"/>
      <c r="U250" s="29" t="s">
        <v>36</v>
      </c>
      <c r="V250" s="187"/>
      <c r="W250" s="58"/>
      <c r="X250" s="188"/>
      <c r="Y250" s="188"/>
      <c r="Z250" s="188"/>
      <c r="AA250" s="64"/>
      <c r="AB250" s="64"/>
      <c r="AC250" s="189"/>
      <c r="AD250" s="259"/>
      <c r="AE250" s="259"/>
      <c r="AF250" s="58"/>
      <c r="AG250" s="30"/>
      <c r="AH250" s="58"/>
      <c r="AI250" s="30"/>
      <c r="AJ250" s="134"/>
      <c r="AK250" s="208"/>
      <c r="AL250" s="290"/>
      <c r="AM250" s="88" t="str">
        <f t="shared" si="24"/>
        <v/>
      </c>
      <c r="AN250" s="123" t="str">
        <f t="shared" si="25"/>
        <v/>
      </c>
      <c r="AO250" s="123" t="str">
        <f t="shared" si="26"/>
        <v/>
      </c>
      <c r="AP250" s="123" t="str">
        <f t="shared" si="27"/>
        <v/>
      </c>
      <c r="AQ250" s="89" t="str">
        <f t="shared" si="28"/>
        <v/>
      </c>
      <c r="AR250" s="39"/>
      <c r="AS250" s="234"/>
      <c r="AT250" s="39"/>
    </row>
    <row r="251" spans="2:46" ht="13.5" customHeight="1" x14ac:dyDescent="0.15">
      <c r="B251" s="290"/>
      <c r="C251" s="29" t="s">
        <v>38</v>
      </c>
      <c r="D251" s="187"/>
      <c r="E251" s="58"/>
      <c r="F251" s="188"/>
      <c r="G251" s="188"/>
      <c r="H251" s="188"/>
      <c r="I251" s="64"/>
      <c r="J251" s="64"/>
      <c r="K251" s="189"/>
      <c r="L251" s="259"/>
      <c r="M251" s="259"/>
      <c r="N251" s="58"/>
      <c r="O251" s="30"/>
      <c r="P251" s="58"/>
      <c r="Q251" s="30"/>
      <c r="R251" s="134"/>
      <c r="S251" s="206"/>
      <c r="T251" s="290"/>
      <c r="U251" s="29" t="s">
        <v>38</v>
      </c>
      <c r="V251" s="187"/>
      <c r="W251" s="58"/>
      <c r="X251" s="188"/>
      <c r="Y251" s="188"/>
      <c r="Z251" s="188"/>
      <c r="AA251" s="64"/>
      <c r="AB251" s="64"/>
      <c r="AC251" s="189"/>
      <c r="AD251" s="259"/>
      <c r="AE251" s="259"/>
      <c r="AF251" s="58"/>
      <c r="AG251" s="30"/>
      <c r="AH251" s="58"/>
      <c r="AI251" s="30"/>
      <c r="AJ251" s="134"/>
      <c r="AK251" s="208"/>
      <c r="AL251" s="290"/>
      <c r="AM251" s="88" t="str">
        <f t="shared" si="24"/>
        <v/>
      </c>
      <c r="AN251" s="123" t="str">
        <f t="shared" si="25"/>
        <v/>
      </c>
      <c r="AO251" s="123" t="str">
        <f t="shared" si="26"/>
        <v/>
      </c>
      <c r="AP251" s="123" t="str">
        <f t="shared" si="27"/>
        <v/>
      </c>
      <c r="AQ251" s="89" t="str">
        <f t="shared" si="28"/>
        <v/>
      </c>
      <c r="AR251" s="39"/>
      <c r="AS251" s="234"/>
      <c r="AT251" s="39"/>
    </row>
    <row r="252" spans="2:46" ht="13.5" customHeight="1" thickBot="1" x14ac:dyDescent="0.2">
      <c r="B252" s="291"/>
      <c r="C252" s="29"/>
      <c r="D252" s="187"/>
      <c r="E252" s="58"/>
      <c r="F252" s="190"/>
      <c r="G252" s="190"/>
      <c r="H252" s="190"/>
      <c r="I252" s="58"/>
      <c r="J252" s="58"/>
      <c r="K252" s="189"/>
      <c r="L252" s="259"/>
      <c r="M252" s="259"/>
      <c r="N252" s="58"/>
      <c r="O252" s="30"/>
      <c r="P252" s="58"/>
      <c r="Q252" s="30"/>
      <c r="R252" s="185"/>
      <c r="S252" s="206"/>
      <c r="T252" s="291"/>
      <c r="U252" s="29"/>
      <c r="V252" s="187"/>
      <c r="W252" s="58"/>
      <c r="X252" s="190"/>
      <c r="Y252" s="190"/>
      <c r="Z252" s="190"/>
      <c r="AA252" s="58"/>
      <c r="AB252" s="58"/>
      <c r="AC252" s="189"/>
      <c r="AD252" s="259"/>
      <c r="AE252" s="259"/>
      <c r="AF252" s="58"/>
      <c r="AG252" s="30"/>
      <c r="AH252" s="58"/>
      <c r="AI252" s="30"/>
      <c r="AJ252" s="185"/>
      <c r="AK252" s="208"/>
      <c r="AL252" s="291"/>
      <c r="AM252" s="124" t="str">
        <f t="shared" si="24"/>
        <v/>
      </c>
      <c r="AN252" s="125" t="str">
        <f t="shared" si="25"/>
        <v/>
      </c>
      <c r="AO252" s="125" t="str">
        <f t="shared" si="26"/>
        <v/>
      </c>
      <c r="AP252" s="125" t="str">
        <f t="shared" si="27"/>
        <v/>
      </c>
      <c r="AQ252" s="126" t="str">
        <f t="shared" si="28"/>
        <v/>
      </c>
      <c r="AR252" s="39"/>
      <c r="AS252" s="234"/>
      <c r="AT252" s="39"/>
    </row>
    <row r="253" spans="2:46" ht="13.5" customHeight="1" x14ac:dyDescent="0.15">
      <c r="B253" s="289" t="s">
        <v>116</v>
      </c>
      <c r="C253" s="27" t="s">
        <v>34</v>
      </c>
      <c r="D253" s="41"/>
      <c r="E253" s="57"/>
      <c r="F253" s="98"/>
      <c r="G253" s="98"/>
      <c r="H253" s="98"/>
      <c r="I253" s="62"/>
      <c r="J253" s="62"/>
      <c r="K253" s="63"/>
      <c r="L253" s="258"/>
      <c r="M253" s="258"/>
      <c r="N253" s="57"/>
      <c r="O253" s="28"/>
      <c r="P253" s="57"/>
      <c r="Q253" s="28"/>
      <c r="R253" s="133"/>
      <c r="S253" s="206"/>
      <c r="T253" s="289" t="s">
        <v>116</v>
      </c>
      <c r="U253" s="27" t="s">
        <v>34</v>
      </c>
      <c r="V253" s="41"/>
      <c r="W253" s="57"/>
      <c r="X253" s="98"/>
      <c r="Y253" s="98"/>
      <c r="Z253" s="98"/>
      <c r="AA253" s="62"/>
      <c r="AB253" s="62"/>
      <c r="AC253" s="63"/>
      <c r="AD253" s="258"/>
      <c r="AE253" s="258"/>
      <c r="AF253" s="57"/>
      <c r="AG253" s="28"/>
      <c r="AH253" s="57"/>
      <c r="AI253" s="28"/>
      <c r="AJ253" s="133"/>
      <c r="AK253" s="208"/>
      <c r="AL253" s="289" t="s">
        <v>116</v>
      </c>
      <c r="AM253" s="121" t="str">
        <f t="shared" si="24"/>
        <v/>
      </c>
      <c r="AN253" s="97" t="str">
        <f t="shared" si="25"/>
        <v/>
      </c>
      <c r="AO253" s="97" t="str">
        <f t="shared" si="26"/>
        <v/>
      </c>
      <c r="AP253" s="97" t="str">
        <f t="shared" si="27"/>
        <v/>
      </c>
      <c r="AQ253" s="122" t="str">
        <f t="shared" si="28"/>
        <v/>
      </c>
      <c r="AR253" s="39"/>
      <c r="AS253" s="234"/>
      <c r="AT253" s="39"/>
    </row>
    <row r="254" spans="2:46" ht="13.5" customHeight="1" x14ac:dyDescent="0.15">
      <c r="B254" s="290"/>
      <c r="C254" s="29" t="s">
        <v>35</v>
      </c>
      <c r="D254" s="187"/>
      <c r="E254" s="58"/>
      <c r="F254" s="188"/>
      <c r="G254" s="188"/>
      <c r="H254" s="188"/>
      <c r="I254" s="64"/>
      <c r="J254" s="64"/>
      <c r="K254" s="189"/>
      <c r="L254" s="259"/>
      <c r="M254" s="259"/>
      <c r="N254" s="58"/>
      <c r="O254" s="30"/>
      <c r="P254" s="58"/>
      <c r="Q254" s="30"/>
      <c r="R254" s="134"/>
      <c r="S254" s="206"/>
      <c r="T254" s="290"/>
      <c r="U254" s="29" t="s">
        <v>35</v>
      </c>
      <c r="V254" s="187"/>
      <c r="W254" s="58"/>
      <c r="X254" s="188"/>
      <c r="Y254" s="188"/>
      <c r="Z254" s="188"/>
      <c r="AA254" s="64"/>
      <c r="AB254" s="64"/>
      <c r="AC254" s="189"/>
      <c r="AD254" s="259"/>
      <c r="AE254" s="259"/>
      <c r="AF254" s="58"/>
      <c r="AG254" s="30"/>
      <c r="AH254" s="58"/>
      <c r="AI254" s="30"/>
      <c r="AJ254" s="134"/>
      <c r="AK254" s="208"/>
      <c r="AL254" s="290"/>
      <c r="AM254" s="88" t="str">
        <f t="shared" si="24"/>
        <v/>
      </c>
      <c r="AN254" s="123" t="str">
        <f t="shared" si="25"/>
        <v/>
      </c>
      <c r="AO254" s="123" t="str">
        <f t="shared" si="26"/>
        <v/>
      </c>
      <c r="AP254" s="123" t="str">
        <f t="shared" si="27"/>
        <v/>
      </c>
      <c r="AQ254" s="89" t="str">
        <f t="shared" si="28"/>
        <v/>
      </c>
      <c r="AR254" s="39"/>
      <c r="AS254" s="234"/>
      <c r="AT254" s="39"/>
    </row>
    <row r="255" spans="2:46" ht="13.5" customHeight="1" x14ac:dyDescent="0.15">
      <c r="B255" s="290"/>
      <c r="C255" s="29" t="s">
        <v>36</v>
      </c>
      <c r="D255" s="187"/>
      <c r="E255" s="58"/>
      <c r="F255" s="188"/>
      <c r="G255" s="188"/>
      <c r="H255" s="188"/>
      <c r="I255" s="64"/>
      <c r="J255" s="64"/>
      <c r="K255" s="189"/>
      <c r="L255" s="259"/>
      <c r="M255" s="259"/>
      <c r="N255" s="58"/>
      <c r="O255" s="30"/>
      <c r="P255" s="58"/>
      <c r="Q255" s="30"/>
      <c r="R255" s="134"/>
      <c r="S255" s="206"/>
      <c r="T255" s="290"/>
      <c r="U255" s="29" t="s">
        <v>36</v>
      </c>
      <c r="V255" s="187"/>
      <c r="W255" s="58"/>
      <c r="X255" s="188"/>
      <c r="Y255" s="188"/>
      <c r="Z255" s="188"/>
      <c r="AA255" s="64"/>
      <c r="AB255" s="64"/>
      <c r="AC255" s="189"/>
      <c r="AD255" s="259"/>
      <c r="AE255" s="259"/>
      <c r="AF255" s="58"/>
      <c r="AG255" s="30"/>
      <c r="AH255" s="58"/>
      <c r="AI255" s="30"/>
      <c r="AJ255" s="134"/>
      <c r="AK255" s="208"/>
      <c r="AL255" s="290"/>
      <c r="AM255" s="88" t="str">
        <f t="shared" si="24"/>
        <v/>
      </c>
      <c r="AN255" s="123" t="str">
        <f t="shared" si="25"/>
        <v/>
      </c>
      <c r="AO255" s="123" t="str">
        <f t="shared" si="26"/>
        <v/>
      </c>
      <c r="AP255" s="123" t="str">
        <f t="shared" si="27"/>
        <v/>
      </c>
      <c r="AQ255" s="89" t="str">
        <f t="shared" si="28"/>
        <v/>
      </c>
      <c r="AR255" s="39"/>
      <c r="AS255" s="234"/>
      <c r="AT255" s="39"/>
    </row>
    <row r="256" spans="2:46" ht="13.5" customHeight="1" x14ac:dyDescent="0.15">
      <c r="B256" s="290"/>
      <c r="C256" s="29" t="s">
        <v>38</v>
      </c>
      <c r="D256" s="187"/>
      <c r="E256" s="58"/>
      <c r="F256" s="188"/>
      <c r="G256" s="188"/>
      <c r="H256" s="188"/>
      <c r="I256" s="64"/>
      <c r="J256" s="64"/>
      <c r="K256" s="189"/>
      <c r="L256" s="259"/>
      <c r="M256" s="259"/>
      <c r="N256" s="58"/>
      <c r="O256" s="30"/>
      <c r="P256" s="58"/>
      <c r="Q256" s="30"/>
      <c r="R256" s="134"/>
      <c r="S256" s="206"/>
      <c r="T256" s="290"/>
      <c r="U256" s="29" t="s">
        <v>38</v>
      </c>
      <c r="V256" s="187"/>
      <c r="W256" s="58"/>
      <c r="X256" s="188"/>
      <c r="Y256" s="188"/>
      <c r="Z256" s="188"/>
      <c r="AA256" s="64"/>
      <c r="AB256" s="64"/>
      <c r="AC256" s="189"/>
      <c r="AD256" s="259"/>
      <c r="AE256" s="259"/>
      <c r="AF256" s="58"/>
      <c r="AG256" s="30"/>
      <c r="AH256" s="58"/>
      <c r="AI256" s="30"/>
      <c r="AJ256" s="134"/>
      <c r="AK256" s="208"/>
      <c r="AL256" s="290"/>
      <c r="AM256" s="88" t="str">
        <f t="shared" si="24"/>
        <v/>
      </c>
      <c r="AN256" s="123" t="str">
        <f t="shared" si="25"/>
        <v/>
      </c>
      <c r="AO256" s="123" t="str">
        <f t="shared" si="26"/>
        <v/>
      </c>
      <c r="AP256" s="123" t="str">
        <f t="shared" si="27"/>
        <v/>
      </c>
      <c r="AQ256" s="89" t="str">
        <f t="shared" si="28"/>
        <v/>
      </c>
      <c r="AR256" s="39"/>
      <c r="AS256" s="234"/>
      <c r="AT256" s="39"/>
    </row>
    <row r="257" spans="2:46" ht="13.5" customHeight="1" thickBot="1" x14ac:dyDescent="0.2">
      <c r="B257" s="291"/>
      <c r="C257" s="29"/>
      <c r="D257" s="187"/>
      <c r="E257" s="58"/>
      <c r="F257" s="190"/>
      <c r="G257" s="190"/>
      <c r="H257" s="190"/>
      <c r="I257" s="58"/>
      <c r="J257" s="58"/>
      <c r="K257" s="189"/>
      <c r="L257" s="259"/>
      <c r="M257" s="259"/>
      <c r="N257" s="58"/>
      <c r="O257" s="30"/>
      <c r="P257" s="58"/>
      <c r="Q257" s="30"/>
      <c r="R257" s="185"/>
      <c r="S257" s="206"/>
      <c r="T257" s="291"/>
      <c r="U257" s="29"/>
      <c r="V257" s="187"/>
      <c r="W257" s="58"/>
      <c r="X257" s="190"/>
      <c r="Y257" s="190"/>
      <c r="Z257" s="190"/>
      <c r="AA257" s="58"/>
      <c r="AB257" s="58"/>
      <c r="AC257" s="189"/>
      <c r="AD257" s="259"/>
      <c r="AE257" s="259"/>
      <c r="AF257" s="58"/>
      <c r="AG257" s="30"/>
      <c r="AH257" s="58"/>
      <c r="AI257" s="30"/>
      <c r="AJ257" s="185"/>
      <c r="AK257" s="208"/>
      <c r="AL257" s="291"/>
      <c r="AM257" s="124" t="str">
        <f t="shared" si="24"/>
        <v/>
      </c>
      <c r="AN257" s="125" t="str">
        <f t="shared" si="25"/>
        <v/>
      </c>
      <c r="AO257" s="125" t="str">
        <f t="shared" si="26"/>
        <v/>
      </c>
      <c r="AP257" s="125" t="str">
        <f t="shared" si="27"/>
        <v/>
      </c>
      <c r="AQ257" s="126" t="str">
        <f t="shared" si="28"/>
        <v/>
      </c>
      <c r="AR257" s="39"/>
      <c r="AS257" s="234"/>
      <c r="AT257" s="39"/>
    </row>
    <row r="258" spans="2:46" ht="13.5" customHeight="1" x14ac:dyDescent="0.15">
      <c r="B258" s="289" t="s">
        <v>117</v>
      </c>
      <c r="C258" s="27" t="s">
        <v>34</v>
      </c>
      <c r="D258" s="41"/>
      <c r="E258" s="57"/>
      <c r="F258" s="98"/>
      <c r="G258" s="98"/>
      <c r="H258" s="98"/>
      <c r="I258" s="62"/>
      <c r="J258" s="62"/>
      <c r="K258" s="63"/>
      <c r="L258" s="258"/>
      <c r="M258" s="258"/>
      <c r="N258" s="57"/>
      <c r="O258" s="28"/>
      <c r="P258" s="57"/>
      <c r="Q258" s="28"/>
      <c r="R258" s="133"/>
      <c r="S258" s="206"/>
      <c r="T258" s="289" t="s">
        <v>117</v>
      </c>
      <c r="U258" s="27" t="s">
        <v>34</v>
      </c>
      <c r="V258" s="41"/>
      <c r="W258" s="57"/>
      <c r="X258" s="98"/>
      <c r="Y258" s="98"/>
      <c r="Z258" s="98"/>
      <c r="AA258" s="62"/>
      <c r="AB258" s="62"/>
      <c r="AC258" s="63"/>
      <c r="AD258" s="258"/>
      <c r="AE258" s="258"/>
      <c r="AF258" s="57"/>
      <c r="AG258" s="28"/>
      <c r="AH258" s="57"/>
      <c r="AI258" s="28"/>
      <c r="AJ258" s="133"/>
      <c r="AK258" s="208"/>
      <c r="AL258" s="289" t="s">
        <v>117</v>
      </c>
      <c r="AM258" s="121" t="str">
        <f t="shared" si="24"/>
        <v/>
      </c>
      <c r="AN258" s="97" t="str">
        <f t="shared" si="25"/>
        <v/>
      </c>
      <c r="AO258" s="97" t="str">
        <f t="shared" si="26"/>
        <v/>
      </c>
      <c r="AP258" s="97" t="str">
        <f t="shared" si="27"/>
        <v/>
      </c>
      <c r="AQ258" s="122" t="str">
        <f t="shared" si="28"/>
        <v/>
      </c>
      <c r="AR258" s="39"/>
      <c r="AS258" s="234"/>
      <c r="AT258" s="39"/>
    </row>
    <row r="259" spans="2:46" ht="13.5" customHeight="1" x14ac:dyDescent="0.15">
      <c r="B259" s="290"/>
      <c r="C259" s="29" t="s">
        <v>35</v>
      </c>
      <c r="D259" s="187"/>
      <c r="E259" s="58"/>
      <c r="F259" s="188"/>
      <c r="G259" s="188"/>
      <c r="H259" s="188"/>
      <c r="I259" s="64"/>
      <c r="J259" s="64"/>
      <c r="K259" s="189"/>
      <c r="L259" s="259"/>
      <c r="M259" s="259"/>
      <c r="N259" s="58"/>
      <c r="O259" s="30"/>
      <c r="P259" s="58"/>
      <c r="Q259" s="30"/>
      <c r="R259" s="134"/>
      <c r="S259" s="206"/>
      <c r="T259" s="290"/>
      <c r="U259" s="29" t="s">
        <v>35</v>
      </c>
      <c r="V259" s="187"/>
      <c r="W259" s="58"/>
      <c r="X259" s="188"/>
      <c r="Y259" s="188"/>
      <c r="Z259" s="188"/>
      <c r="AA259" s="64"/>
      <c r="AB259" s="64"/>
      <c r="AC259" s="189"/>
      <c r="AD259" s="259"/>
      <c r="AE259" s="259"/>
      <c r="AF259" s="58"/>
      <c r="AG259" s="30"/>
      <c r="AH259" s="58"/>
      <c r="AI259" s="30"/>
      <c r="AJ259" s="134"/>
      <c r="AK259" s="208"/>
      <c r="AL259" s="290"/>
      <c r="AM259" s="88" t="str">
        <f t="shared" si="24"/>
        <v/>
      </c>
      <c r="AN259" s="123" t="str">
        <f t="shared" si="25"/>
        <v/>
      </c>
      <c r="AO259" s="123" t="str">
        <f t="shared" si="26"/>
        <v/>
      </c>
      <c r="AP259" s="123" t="str">
        <f t="shared" si="27"/>
        <v/>
      </c>
      <c r="AQ259" s="89" t="str">
        <f t="shared" si="28"/>
        <v/>
      </c>
      <c r="AR259" s="39"/>
      <c r="AS259" s="234"/>
      <c r="AT259" s="39"/>
    </row>
    <row r="260" spans="2:46" ht="13.5" customHeight="1" x14ac:dyDescent="0.15">
      <c r="B260" s="290"/>
      <c r="C260" s="29" t="s">
        <v>36</v>
      </c>
      <c r="D260" s="187"/>
      <c r="E260" s="58"/>
      <c r="F260" s="188"/>
      <c r="G260" s="188"/>
      <c r="H260" s="188"/>
      <c r="I260" s="64"/>
      <c r="J260" s="64"/>
      <c r="K260" s="189"/>
      <c r="L260" s="259"/>
      <c r="M260" s="259"/>
      <c r="N260" s="58"/>
      <c r="O260" s="30"/>
      <c r="P260" s="58"/>
      <c r="Q260" s="30"/>
      <c r="R260" s="134"/>
      <c r="S260" s="206"/>
      <c r="T260" s="290"/>
      <c r="U260" s="29" t="s">
        <v>36</v>
      </c>
      <c r="V260" s="187"/>
      <c r="W260" s="58"/>
      <c r="X260" s="188"/>
      <c r="Y260" s="188"/>
      <c r="Z260" s="188"/>
      <c r="AA260" s="64"/>
      <c r="AB260" s="64"/>
      <c r="AC260" s="189"/>
      <c r="AD260" s="259"/>
      <c r="AE260" s="259"/>
      <c r="AF260" s="58"/>
      <c r="AG260" s="30"/>
      <c r="AH260" s="58"/>
      <c r="AI260" s="30"/>
      <c r="AJ260" s="134"/>
      <c r="AK260" s="208"/>
      <c r="AL260" s="290"/>
      <c r="AM260" s="88" t="str">
        <f t="shared" si="24"/>
        <v/>
      </c>
      <c r="AN260" s="123" t="str">
        <f t="shared" si="25"/>
        <v/>
      </c>
      <c r="AO260" s="123" t="str">
        <f t="shared" si="26"/>
        <v/>
      </c>
      <c r="AP260" s="123" t="str">
        <f t="shared" si="27"/>
        <v/>
      </c>
      <c r="AQ260" s="89" t="str">
        <f t="shared" si="28"/>
        <v/>
      </c>
      <c r="AR260" s="39"/>
      <c r="AS260" s="234"/>
      <c r="AT260" s="39"/>
    </row>
    <row r="261" spans="2:46" ht="13.5" customHeight="1" x14ac:dyDescent="0.15">
      <c r="B261" s="290"/>
      <c r="C261" s="29" t="s">
        <v>38</v>
      </c>
      <c r="D261" s="187"/>
      <c r="E261" s="58"/>
      <c r="F261" s="188"/>
      <c r="G261" s="188"/>
      <c r="H261" s="188"/>
      <c r="I261" s="64"/>
      <c r="J261" s="64"/>
      <c r="K261" s="189"/>
      <c r="L261" s="259"/>
      <c r="M261" s="259"/>
      <c r="N261" s="58"/>
      <c r="O261" s="30"/>
      <c r="P261" s="58"/>
      <c r="Q261" s="30"/>
      <c r="R261" s="134"/>
      <c r="S261" s="206"/>
      <c r="T261" s="290"/>
      <c r="U261" s="29" t="s">
        <v>38</v>
      </c>
      <c r="V261" s="187"/>
      <c r="W261" s="58"/>
      <c r="X261" s="188"/>
      <c r="Y261" s="188"/>
      <c r="Z261" s="188"/>
      <c r="AA261" s="64"/>
      <c r="AB261" s="64"/>
      <c r="AC261" s="189"/>
      <c r="AD261" s="259"/>
      <c r="AE261" s="259"/>
      <c r="AF261" s="58"/>
      <c r="AG261" s="30"/>
      <c r="AH261" s="58"/>
      <c r="AI261" s="30"/>
      <c r="AJ261" s="134"/>
      <c r="AK261" s="208"/>
      <c r="AL261" s="290"/>
      <c r="AM261" s="88" t="str">
        <f t="shared" si="24"/>
        <v/>
      </c>
      <c r="AN261" s="123" t="str">
        <f t="shared" si="25"/>
        <v/>
      </c>
      <c r="AO261" s="123" t="str">
        <f t="shared" si="26"/>
        <v/>
      </c>
      <c r="AP261" s="123" t="str">
        <f t="shared" si="27"/>
        <v/>
      </c>
      <c r="AQ261" s="89" t="str">
        <f t="shared" si="28"/>
        <v/>
      </c>
      <c r="AR261" s="39"/>
      <c r="AS261" s="234"/>
      <c r="AT261" s="39"/>
    </row>
    <row r="262" spans="2:46" ht="13.5" customHeight="1" thickBot="1" x14ac:dyDescent="0.2">
      <c r="B262" s="291"/>
      <c r="C262" s="29"/>
      <c r="D262" s="187"/>
      <c r="E262" s="58"/>
      <c r="F262" s="190"/>
      <c r="G262" s="190"/>
      <c r="H262" s="190"/>
      <c r="I262" s="58"/>
      <c r="J262" s="58"/>
      <c r="K262" s="189"/>
      <c r="L262" s="259"/>
      <c r="M262" s="259"/>
      <c r="N262" s="58"/>
      <c r="O262" s="30"/>
      <c r="P262" s="58"/>
      <c r="Q262" s="30"/>
      <c r="R262" s="185"/>
      <c r="S262" s="206"/>
      <c r="T262" s="291"/>
      <c r="U262" s="29"/>
      <c r="V262" s="187"/>
      <c r="W262" s="58"/>
      <c r="X262" s="190"/>
      <c r="Y262" s="190"/>
      <c r="Z262" s="190"/>
      <c r="AA262" s="58"/>
      <c r="AB262" s="58"/>
      <c r="AC262" s="189"/>
      <c r="AD262" s="259"/>
      <c r="AE262" s="259"/>
      <c r="AF262" s="58"/>
      <c r="AG262" s="30"/>
      <c r="AH262" s="58"/>
      <c r="AI262" s="30"/>
      <c r="AJ262" s="185"/>
      <c r="AK262" s="208"/>
      <c r="AL262" s="291"/>
      <c r="AM262" s="124" t="str">
        <f t="shared" si="24"/>
        <v/>
      </c>
      <c r="AN262" s="125" t="str">
        <f t="shared" si="25"/>
        <v/>
      </c>
      <c r="AO262" s="125" t="str">
        <f t="shared" si="26"/>
        <v/>
      </c>
      <c r="AP262" s="125" t="str">
        <f t="shared" si="27"/>
        <v/>
      </c>
      <c r="AQ262" s="126" t="str">
        <f t="shared" si="28"/>
        <v/>
      </c>
      <c r="AR262" s="39"/>
      <c r="AS262" s="234"/>
      <c r="AT262" s="39"/>
    </row>
    <row r="263" spans="2:46" ht="13.5" customHeight="1" x14ac:dyDescent="0.15">
      <c r="B263" s="289" t="s">
        <v>118</v>
      </c>
      <c r="C263" s="27" t="s">
        <v>34</v>
      </c>
      <c r="D263" s="41"/>
      <c r="E263" s="57"/>
      <c r="F263" s="98"/>
      <c r="G263" s="98"/>
      <c r="H263" s="98"/>
      <c r="I263" s="62"/>
      <c r="J263" s="62"/>
      <c r="K263" s="63"/>
      <c r="L263" s="258"/>
      <c r="M263" s="258"/>
      <c r="N263" s="57"/>
      <c r="O263" s="28"/>
      <c r="P263" s="57"/>
      <c r="Q263" s="28"/>
      <c r="R263" s="133"/>
      <c r="S263" s="206"/>
      <c r="T263" s="289" t="s">
        <v>118</v>
      </c>
      <c r="U263" s="27" t="s">
        <v>34</v>
      </c>
      <c r="V263" s="41"/>
      <c r="W263" s="57"/>
      <c r="X263" s="98"/>
      <c r="Y263" s="98"/>
      <c r="Z263" s="98"/>
      <c r="AA263" s="62"/>
      <c r="AB263" s="62"/>
      <c r="AC263" s="63"/>
      <c r="AD263" s="258"/>
      <c r="AE263" s="258"/>
      <c r="AF263" s="57"/>
      <c r="AG263" s="28"/>
      <c r="AH263" s="57"/>
      <c r="AI263" s="28"/>
      <c r="AJ263" s="133"/>
      <c r="AK263" s="208"/>
      <c r="AL263" s="289" t="s">
        <v>118</v>
      </c>
      <c r="AM263" s="121" t="str">
        <f t="shared" si="24"/>
        <v/>
      </c>
      <c r="AN263" s="97" t="str">
        <f t="shared" si="25"/>
        <v/>
      </c>
      <c r="AO263" s="97" t="str">
        <f t="shared" si="26"/>
        <v/>
      </c>
      <c r="AP263" s="97" t="str">
        <f t="shared" si="27"/>
        <v/>
      </c>
      <c r="AQ263" s="122" t="str">
        <f t="shared" si="28"/>
        <v/>
      </c>
      <c r="AR263" s="39"/>
      <c r="AS263" s="234"/>
      <c r="AT263" s="39"/>
    </row>
    <row r="264" spans="2:46" ht="13.5" customHeight="1" x14ac:dyDescent="0.15">
      <c r="B264" s="290"/>
      <c r="C264" s="29" t="s">
        <v>35</v>
      </c>
      <c r="D264" s="187"/>
      <c r="E264" s="58"/>
      <c r="F264" s="188"/>
      <c r="G264" s="188"/>
      <c r="H264" s="188"/>
      <c r="I264" s="64"/>
      <c r="J264" s="64"/>
      <c r="K264" s="189"/>
      <c r="L264" s="259"/>
      <c r="M264" s="259"/>
      <c r="N264" s="58"/>
      <c r="O264" s="30"/>
      <c r="P264" s="58"/>
      <c r="Q264" s="30"/>
      <c r="R264" s="134"/>
      <c r="S264" s="206"/>
      <c r="T264" s="290"/>
      <c r="U264" s="29" t="s">
        <v>35</v>
      </c>
      <c r="V264" s="187"/>
      <c r="W264" s="58"/>
      <c r="X264" s="188"/>
      <c r="Y264" s="188"/>
      <c r="Z264" s="188"/>
      <c r="AA264" s="64"/>
      <c r="AB264" s="64"/>
      <c r="AC264" s="189"/>
      <c r="AD264" s="259"/>
      <c r="AE264" s="259"/>
      <c r="AF264" s="58"/>
      <c r="AG264" s="30"/>
      <c r="AH264" s="58"/>
      <c r="AI264" s="30"/>
      <c r="AJ264" s="134"/>
      <c r="AK264" s="208"/>
      <c r="AL264" s="290"/>
      <c r="AM264" s="88" t="str">
        <f t="shared" si="24"/>
        <v/>
      </c>
      <c r="AN264" s="123" t="str">
        <f t="shared" si="25"/>
        <v/>
      </c>
      <c r="AO264" s="123" t="str">
        <f t="shared" si="26"/>
        <v/>
      </c>
      <c r="AP264" s="123" t="str">
        <f t="shared" si="27"/>
        <v/>
      </c>
      <c r="AQ264" s="89" t="str">
        <f t="shared" si="28"/>
        <v/>
      </c>
      <c r="AR264" s="39"/>
      <c r="AS264" s="234"/>
      <c r="AT264" s="39"/>
    </row>
    <row r="265" spans="2:46" ht="13.5" customHeight="1" x14ac:dyDescent="0.15">
      <c r="B265" s="290"/>
      <c r="C265" s="29" t="s">
        <v>36</v>
      </c>
      <c r="D265" s="187"/>
      <c r="E265" s="58"/>
      <c r="F265" s="188"/>
      <c r="G265" s="188"/>
      <c r="H265" s="188"/>
      <c r="I265" s="64"/>
      <c r="J265" s="64"/>
      <c r="K265" s="189"/>
      <c r="L265" s="259"/>
      <c r="M265" s="259"/>
      <c r="N265" s="58"/>
      <c r="O265" s="30"/>
      <c r="P265" s="58"/>
      <c r="Q265" s="30"/>
      <c r="R265" s="134"/>
      <c r="S265" s="206"/>
      <c r="T265" s="290"/>
      <c r="U265" s="29" t="s">
        <v>36</v>
      </c>
      <c r="V265" s="187"/>
      <c r="W265" s="58"/>
      <c r="X265" s="188"/>
      <c r="Y265" s="188"/>
      <c r="Z265" s="188"/>
      <c r="AA265" s="64"/>
      <c r="AB265" s="64"/>
      <c r="AC265" s="189"/>
      <c r="AD265" s="259"/>
      <c r="AE265" s="259"/>
      <c r="AF265" s="58"/>
      <c r="AG265" s="30"/>
      <c r="AH265" s="58"/>
      <c r="AI265" s="30"/>
      <c r="AJ265" s="134"/>
      <c r="AK265" s="208"/>
      <c r="AL265" s="290"/>
      <c r="AM265" s="88" t="str">
        <f t="shared" si="24"/>
        <v/>
      </c>
      <c r="AN265" s="123" t="str">
        <f t="shared" si="25"/>
        <v/>
      </c>
      <c r="AO265" s="123" t="str">
        <f t="shared" si="26"/>
        <v/>
      </c>
      <c r="AP265" s="123" t="str">
        <f t="shared" si="27"/>
        <v/>
      </c>
      <c r="AQ265" s="89" t="str">
        <f t="shared" si="28"/>
        <v/>
      </c>
      <c r="AR265" s="39"/>
      <c r="AS265" s="234"/>
      <c r="AT265" s="39"/>
    </row>
    <row r="266" spans="2:46" ht="13.5" customHeight="1" x14ac:dyDescent="0.15">
      <c r="B266" s="290"/>
      <c r="C266" s="29" t="s">
        <v>38</v>
      </c>
      <c r="D266" s="187"/>
      <c r="E266" s="58"/>
      <c r="F266" s="188"/>
      <c r="G266" s="188"/>
      <c r="H266" s="188"/>
      <c r="I266" s="64"/>
      <c r="J266" s="64"/>
      <c r="K266" s="189"/>
      <c r="L266" s="259"/>
      <c r="M266" s="259"/>
      <c r="N266" s="58"/>
      <c r="O266" s="30"/>
      <c r="P266" s="58"/>
      <c r="Q266" s="30"/>
      <c r="R266" s="134"/>
      <c r="S266" s="206"/>
      <c r="T266" s="290"/>
      <c r="U266" s="29" t="s">
        <v>38</v>
      </c>
      <c r="V266" s="187"/>
      <c r="W266" s="58"/>
      <c r="X266" s="188"/>
      <c r="Y266" s="188"/>
      <c r="Z266" s="188"/>
      <c r="AA266" s="64"/>
      <c r="AB266" s="64"/>
      <c r="AC266" s="189"/>
      <c r="AD266" s="259"/>
      <c r="AE266" s="259"/>
      <c r="AF266" s="58"/>
      <c r="AG266" s="30"/>
      <c r="AH266" s="58"/>
      <c r="AI266" s="30"/>
      <c r="AJ266" s="134"/>
      <c r="AK266" s="208"/>
      <c r="AL266" s="290"/>
      <c r="AM266" s="88" t="str">
        <f t="shared" si="24"/>
        <v/>
      </c>
      <c r="AN266" s="123" t="str">
        <f t="shared" si="25"/>
        <v/>
      </c>
      <c r="AO266" s="123" t="str">
        <f t="shared" si="26"/>
        <v/>
      </c>
      <c r="AP266" s="123" t="str">
        <f t="shared" si="27"/>
        <v/>
      </c>
      <c r="AQ266" s="89" t="str">
        <f t="shared" si="28"/>
        <v/>
      </c>
      <c r="AR266" s="39"/>
      <c r="AS266" s="234"/>
      <c r="AT266" s="39"/>
    </row>
    <row r="267" spans="2:46" ht="13.5" customHeight="1" thickBot="1" x14ac:dyDescent="0.2">
      <c r="B267" s="291"/>
      <c r="C267" s="29"/>
      <c r="D267" s="187"/>
      <c r="E267" s="58"/>
      <c r="F267" s="190"/>
      <c r="G267" s="190"/>
      <c r="H267" s="190"/>
      <c r="I267" s="58"/>
      <c r="J267" s="58"/>
      <c r="K267" s="189"/>
      <c r="L267" s="259"/>
      <c r="M267" s="259"/>
      <c r="N267" s="58"/>
      <c r="O267" s="30"/>
      <c r="P267" s="58"/>
      <c r="Q267" s="30"/>
      <c r="R267" s="185"/>
      <c r="S267" s="206"/>
      <c r="T267" s="291"/>
      <c r="U267" s="29"/>
      <c r="V267" s="187"/>
      <c r="W267" s="58"/>
      <c r="X267" s="190"/>
      <c r="Y267" s="190"/>
      <c r="Z267" s="190"/>
      <c r="AA267" s="58"/>
      <c r="AB267" s="58"/>
      <c r="AC267" s="189"/>
      <c r="AD267" s="259"/>
      <c r="AE267" s="259"/>
      <c r="AF267" s="58"/>
      <c r="AG267" s="30"/>
      <c r="AH267" s="58"/>
      <c r="AI267" s="30"/>
      <c r="AJ267" s="185"/>
      <c r="AK267" s="208"/>
      <c r="AL267" s="291"/>
      <c r="AM267" s="124" t="str">
        <f t="shared" si="24"/>
        <v/>
      </c>
      <c r="AN267" s="125" t="str">
        <f t="shared" si="25"/>
        <v/>
      </c>
      <c r="AO267" s="125" t="str">
        <f t="shared" si="26"/>
        <v/>
      </c>
      <c r="AP267" s="125" t="str">
        <f t="shared" si="27"/>
        <v/>
      </c>
      <c r="AQ267" s="126" t="str">
        <f t="shared" si="28"/>
        <v/>
      </c>
      <c r="AR267" s="39"/>
      <c r="AS267" s="234"/>
      <c r="AT267" s="39"/>
    </row>
    <row r="268" spans="2:46" ht="13.5" customHeight="1" x14ac:dyDescent="0.15">
      <c r="B268" s="289" t="s">
        <v>119</v>
      </c>
      <c r="C268" s="27" t="s">
        <v>34</v>
      </c>
      <c r="D268" s="41"/>
      <c r="E268" s="57"/>
      <c r="F268" s="98"/>
      <c r="G268" s="98"/>
      <c r="H268" s="98"/>
      <c r="I268" s="62"/>
      <c r="J268" s="62"/>
      <c r="K268" s="63"/>
      <c r="L268" s="258"/>
      <c r="M268" s="258"/>
      <c r="N268" s="57"/>
      <c r="O268" s="28"/>
      <c r="P268" s="57"/>
      <c r="Q268" s="28"/>
      <c r="R268" s="133"/>
      <c r="S268" s="206"/>
      <c r="T268" s="289" t="s">
        <v>119</v>
      </c>
      <c r="U268" s="27" t="s">
        <v>34</v>
      </c>
      <c r="V268" s="41"/>
      <c r="W268" s="57"/>
      <c r="X268" s="98"/>
      <c r="Y268" s="98"/>
      <c r="Z268" s="98"/>
      <c r="AA268" s="62"/>
      <c r="AB268" s="62"/>
      <c r="AC268" s="63"/>
      <c r="AD268" s="258"/>
      <c r="AE268" s="258"/>
      <c r="AF268" s="57"/>
      <c r="AG268" s="28"/>
      <c r="AH268" s="57"/>
      <c r="AI268" s="28"/>
      <c r="AJ268" s="133"/>
      <c r="AK268" s="208"/>
      <c r="AL268" s="289" t="s">
        <v>119</v>
      </c>
      <c r="AM268" s="121" t="str">
        <f t="shared" si="24"/>
        <v/>
      </c>
      <c r="AN268" s="97" t="str">
        <f t="shared" si="25"/>
        <v/>
      </c>
      <c r="AO268" s="97" t="str">
        <f t="shared" si="26"/>
        <v/>
      </c>
      <c r="AP268" s="97" t="str">
        <f t="shared" si="27"/>
        <v/>
      </c>
      <c r="AQ268" s="122" t="str">
        <f t="shared" si="28"/>
        <v/>
      </c>
      <c r="AR268" s="39"/>
      <c r="AS268" s="234"/>
      <c r="AT268" s="39"/>
    </row>
    <row r="269" spans="2:46" ht="13.5" customHeight="1" x14ac:dyDescent="0.15">
      <c r="B269" s="290"/>
      <c r="C269" s="29" t="s">
        <v>35</v>
      </c>
      <c r="D269" s="187"/>
      <c r="E269" s="58"/>
      <c r="F269" s="188"/>
      <c r="G269" s="188"/>
      <c r="H269" s="188"/>
      <c r="I269" s="64"/>
      <c r="J269" s="64"/>
      <c r="K269" s="189"/>
      <c r="L269" s="259"/>
      <c r="M269" s="259"/>
      <c r="N269" s="58"/>
      <c r="O269" s="30"/>
      <c r="P269" s="58"/>
      <c r="Q269" s="30"/>
      <c r="R269" s="134"/>
      <c r="S269" s="206"/>
      <c r="T269" s="290"/>
      <c r="U269" s="29" t="s">
        <v>35</v>
      </c>
      <c r="V269" s="187"/>
      <c r="W269" s="58"/>
      <c r="X269" s="188"/>
      <c r="Y269" s="188"/>
      <c r="Z269" s="188"/>
      <c r="AA269" s="64"/>
      <c r="AB269" s="64"/>
      <c r="AC269" s="189"/>
      <c r="AD269" s="259"/>
      <c r="AE269" s="259"/>
      <c r="AF269" s="58"/>
      <c r="AG269" s="30"/>
      <c r="AH269" s="58"/>
      <c r="AI269" s="30"/>
      <c r="AJ269" s="134"/>
      <c r="AK269" s="208"/>
      <c r="AL269" s="290"/>
      <c r="AM269" s="88" t="str">
        <f t="shared" si="24"/>
        <v/>
      </c>
      <c r="AN269" s="123" t="str">
        <f t="shared" si="25"/>
        <v/>
      </c>
      <c r="AO269" s="123" t="str">
        <f t="shared" si="26"/>
        <v/>
      </c>
      <c r="AP269" s="123" t="str">
        <f t="shared" si="27"/>
        <v/>
      </c>
      <c r="AQ269" s="89" t="str">
        <f t="shared" si="28"/>
        <v/>
      </c>
      <c r="AR269" s="39"/>
      <c r="AS269" s="234"/>
      <c r="AT269" s="39"/>
    </row>
    <row r="270" spans="2:46" ht="13.5" customHeight="1" x14ac:dyDescent="0.15">
      <c r="B270" s="290"/>
      <c r="C270" s="29" t="s">
        <v>36</v>
      </c>
      <c r="D270" s="187"/>
      <c r="E270" s="58"/>
      <c r="F270" s="188"/>
      <c r="G270" s="188"/>
      <c r="H270" s="188"/>
      <c r="I270" s="64"/>
      <c r="J270" s="64"/>
      <c r="K270" s="189"/>
      <c r="L270" s="259"/>
      <c r="M270" s="259"/>
      <c r="N270" s="58"/>
      <c r="O270" s="30"/>
      <c r="P270" s="58"/>
      <c r="Q270" s="30"/>
      <c r="R270" s="134"/>
      <c r="S270" s="206"/>
      <c r="T270" s="290"/>
      <c r="U270" s="29" t="s">
        <v>36</v>
      </c>
      <c r="V270" s="187"/>
      <c r="W270" s="58"/>
      <c r="X270" s="188"/>
      <c r="Y270" s="188"/>
      <c r="Z270" s="188"/>
      <c r="AA270" s="64"/>
      <c r="AB270" s="64"/>
      <c r="AC270" s="189"/>
      <c r="AD270" s="259"/>
      <c r="AE270" s="259"/>
      <c r="AF270" s="58"/>
      <c r="AG270" s="30"/>
      <c r="AH270" s="58"/>
      <c r="AI270" s="30"/>
      <c r="AJ270" s="134"/>
      <c r="AK270" s="208"/>
      <c r="AL270" s="290"/>
      <c r="AM270" s="88" t="str">
        <f t="shared" si="24"/>
        <v/>
      </c>
      <c r="AN270" s="123" t="str">
        <f t="shared" si="25"/>
        <v/>
      </c>
      <c r="AO270" s="123" t="str">
        <f t="shared" si="26"/>
        <v/>
      </c>
      <c r="AP270" s="123" t="str">
        <f t="shared" si="27"/>
        <v/>
      </c>
      <c r="AQ270" s="89" t="str">
        <f t="shared" si="28"/>
        <v/>
      </c>
      <c r="AR270" s="39"/>
      <c r="AS270" s="234"/>
      <c r="AT270" s="39"/>
    </row>
    <row r="271" spans="2:46" ht="13.5" customHeight="1" x14ac:dyDescent="0.15">
      <c r="B271" s="290"/>
      <c r="C271" s="29" t="s">
        <v>38</v>
      </c>
      <c r="D271" s="187"/>
      <c r="E271" s="58"/>
      <c r="F271" s="188"/>
      <c r="G271" s="188"/>
      <c r="H271" s="188"/>
      <c r="I271" s="64"/>
      <c r="J271" s="64"/>
      <c r="K271" s="189"/>
      <c r="L271" s="259"/>
      <c r="M271" s="259"/>
      <c r="N271" s="58"/>
      <c r="O271" s="30"/>
      <c r="P271" s="58"/>
      <c r="Q271" s="30"/>
      <c r="R271" s="134"/>
      <c r="S271" s="206"/>
      <c r="T271" s="290"/>
      <c r="U271" s="29" t="s">
        <v>38</v>
      </c>
      <c r="V271" s="187"/>
      <c r="W271" s="58"/>
      <c r="X271" s="188"/>
      <c r="Y271" s="188"/>
      <c r="Z271" s="188"/>
      <c r="AA271" s="64"/>
      <c r="AB271" s="64"/>
      <c r="AC271" s="189"/>
      <c r="AD271" s="259"/>
      <c r="AE271" s="259"/>
      <c r="AF271" s="58"/>
      <c r="AG271" s="30"/>
      <c r="AH271" s="58"/>
      <c r="AI271" s="30"/>
      <c r="AJ271" s="134"/>
      <c r="AK271" s="208"/>
      <c r="AL271" s="290"/>
      <c r="AM271" s="88" t="str">
        <f t="shared" si="24"/>
        <v/>
      </c>
      <c r="AN271" s="123" t="str">
        <f t="shared" si="25"/>
        <v/>
      </c>
      <c r="AO271" s="123" t="str">
        <f t="shared" si="26"/>
        <v/>
      </c>
      <c r="AP271" s="123" t="str">
        <f t="shared" si="27"/>
        <v/>
      </c>
      <c r="AQ271" s="89" t="str">
        <f t="shared" si="28"/>
        <v/>
      </c>
      <c r="AR271" s="39"/>
      <c r="AS271" s="234"/>
      <c r="AT271" s="39"/>
    </row>
    <row r="272" spans="2:46" ht="13.5" customHeight="1" thickBot="1" x14ac:dyDescent="0.2">
      <c r="B272" s="291"/>
      <c r="C272" s="29"/>
      <c r="D272" s="187"/>
      <c r="E272" s="58"/>
      <c r="F272" s="190"/>
      <c r="G272" s="190"/>
      <c r="H272" s="190"/>
      <c r="I272" s="58"/>
      <c r="J272" s="58"/>
      <c r="K272" s="189"/>
      <c r="L272" s="259"/>
      <c r="M272" s="259"/>
      <c r="N272" s="58"/>
      <c r="O272" s="30"/>
      <c r="P272" s="58"/>
      <c r="Q272" s="30"/>
      <c r="R272" s="185"/>
      <c r="S272" s="206"/>
      <c r="T272" s="291"/>
      <c r="U272" s="29"/>
      <c r="V272" s="187"/>
      <c r="W272" s="58"/>
      <c r="X272" s="190"/>
      <c r="Y272" s="190"/>
      <c r="Z272" s="190"/>
      <c r="AA272" s="58"/>
      <c r="AB272" s="58"/>
      <c r="AC272" s="189"/>
      <c r="AD272" s="259"/>
      <c r="AE272" s="259"/>
      <c r="AF272" s="58"/>
      <c r="AG272" s="30"/>
      <c r="AH272" s="58"/>
      <c r="AI272" s="30"/>
      <c r="AJ272" s="185"/>
      <c r="AK272" s="208"/>
      <c r="AL272" s="291"/>
      <c r="AM272" s="124" t="str">
        <f t="shared" si="24"/>
        <v/>
      </c>
      <c r="AN272" s="125" t="str">
        <f t="shared" si="25"/>
        <v/>
      </c>
      <c r="AO272" s="125" t="str">
        <f t="shared" si="26"/>
        <v/>
      </c>
      <c r="AP272" s="125" t="str">
        <f t="shared" si="27"/>
        <v/>
      </c>
      <c r="AQ272" s="126" t="str">
        <f t="shared" si="28"/>
        <v/>
      </c>
      <c r="AR272" s="39"/>
      <c r="AS272" s="234"/>
      <c r="AT272" s="39"/>
    </row>
    <row r="273" spans="2:46" ht="13.5" customHeight="1" x14ac:dyDescent="0.15">
      <c r="B273" s="289" t="s">
        <v>120</v>
      </c>
      <c r="C273" s="27" t="s">
        <v>34</v>
      </c>
      <c r="D273" s="41"/>
      <c r="E273" s="57"/>
      <c r="F273" s="98"/>
      <c r="G273" s="98"/>
      <c r="H273" s="98"/>
      <c r="I273" s="62"/>
      <c r="J273" s="62"/>
      <c r="K273" s="63"/>
      <c r="L273" s="258"/>
      <c r="M273" s="258"/>
      <c r="N273" s="57"/>
      <c r="O273" s="28"/>
      <c r="P273" s="57"/>
      <c r="Q273" s="28"/>
      <c r="R273" s="133"/>
      <c r="S273" s="206"/>
      <c r="T273" s="289" t="s">
        <v>120</v>
      </c>
      <c r="U273" s="27" t="s">
        <v>34</v>
      </c>
      <c r="V273" s="41"/>
      <c r="W273" s="57"/>
      <c r="X273" s="98"/>
      <c r="Y273" s="98"/>
      <c r="Z273" s="98"/>
      <c r="AA273" s="62"/>
      <c r="AB273" s="62"/>
      <c r="AC273" s="63"/>
      <c r="AD273" s="258"/>
      <c r="AE273" s="258"/>
      <c r="AF273" s="57"/>
      <c r="AG273" s="28"/>
      <c r="AH273" s="57"/>
      <c r="AI273" s="28"/>
      <c r="AJ273" s="133"/>
      <c r="AK273" s="208"/>
      <c r="AL273" s="289" t="s">
        <v>120</v>
      </c>
      <c r="AM273" s="121" t="str">
        <f t="shared" si="24"/>
        <v/>
      </c>
      <c r="AN273" s="97" t="str">
        <f t="shared" si="25"/>
        <v/>
      </c>
      <c r="AO273" s="97" t="str">
        <f t="shared" si="26"/>
        <v/>
      </c>
      <c r="AP273" s="97" t="str">
        <f t="shared" si="27"/>
        <v/>
      </c>
      <c r="AQ273" s="122" t="str">
        <f t="shared" si="28"/>
        <v/>
      </c>
      <c r="AR273" s="39"/>
      <c r="AS273" s="234"/>
      <c r="AT273" s="39"/>
    </row>
    <row r="274" spans="2:46" ht="13.5" customHeight="1" x14ac:dyDescent="0.15">
      <c r="B274" s="290"/>
      <c r="C274" s="29" t="s">
        <v>35</v>
      </c>
      <c r="D274" s="187"/>
      <c r="E274" s="58"/>
      <c r="F274" s="188"/>
      <c r="G274" s="188"/>
      <c r="H274" s="188"/>
      <c r="I274" s="64"/>
      <c r="J274" s="64"/>
      <c r="K274" s="189"/>
      <c r="L274" s="259"/>
      <c r="M274" s="259"/>
      <c r="N274" s="58"/>
      <c r="O274" s="30"/>
      <c r="P274" s="58"/>
      <c r="Q274" s="30"/>
      <c r="R274" s="134"/>
      <c r="S274" s="206"/>
      <c r="T274" s="290"/>
      <c r="U274" s="29" t="s">
        <v>35</v>
      </c>
      <c r="V274" s="187"/>
      <c r="W274" s="58"/>
      <c r="X274" s="188"/>
      <c r="Y274" s="188"/>
      <c r="Z274" s="188"/>
      <c r="AA274" s="64"/>
      <c r="AB274" s="64"/>
      <c r="AC274" s="189"/>
      <c r="AD274" s="259"/>
      <c r="AE274" s="259"/>
      <c r="AF274" s="58"/>
      <c r="AG274" s="30"/>
      <c r="AH274" s="58"/>
      <c r="AI274" s="30"/>
      <c r="AJ274" s="134"/>
      <c r="AK274" s="208"/>
      <c r="AL274" s="290"/>
      <c r="AM274" s="88" t="str">
        <f t="shared" si="24"/>
        <v/>
      </c>
      <c r="AN274" s="123" t="str">
        <f t="shared" si="25"/>
        <v/>
      </c>
      <c r="AO274" s="123" t="str">
        <f t="shared" si="26"/>
        <v/>
      </c>
      <c r="AP274" s="123" t="str">
        <f t="shared" si="27"/>
        <v/>
      </c>
      <c r="AQ274" s="89" t="str">
        <f t="shared" si="28"/>
        <v/>
      </c>
      <c r="AR274" s="39"/>
      <c r="AS274" s="234"/>
      <c r="AT274" s="39"/>
    </row>
    <row r="275" spans="2:46" ht="13.5" customHeight="1" x14ac:dyDescent="0.15">
      <c r="B275" s="290"/>
      <c r="C275" s="29" t="s">
        <v>36</v>
      </c>
      <c r="D275" s="187"/>
      <c r="E275" s="58"/>
      <c r="F275" s="188"/>
      <c r="G275" s="188"/>
      <c r="H275" s="188"/>
      <c r="I275" s="64"/>
      <c r="J275" s="64"/>
      <c r="K275" s="189"/>
      <c r="L275" s="259"/>
      <c r="M275" s="259"/>
      <c r="N275" s="58"/>
      <c r="O275" s="30"/>
      <c r="P275" s="58"/>
      <c r="Q275" s="30"/>
      <c r="R275" s="134"/>
      <c r="S275" s="206"/>
      <c r="T275" s="290"/>
      <c r="U275" s="29" t="s">
        <v>36</v>
      </c>
      <c r="V275" s="187"/>
      <c r="W275" s="58"/>
      <c r="X275" s="188"/>
      <c r="Y275" s="188"/>
      <c r="Z275" s="188"/>
      <c r="AA275" s="64"/>
      <c r="AB275" s="64"/>
      <c r="AC275" s="189"/>
      <c r="AD275" s="259"/>
      <c r="AE275" s="259"/>
      <c r="AF275" s="58"/>
      <c r="AG275" s="30"/>
      <c r="AH275" s="58"/>
      <c r="AI275" s="30"/>
      <c r="AJ275" s="134"/>
      <c r="AK275" s="208"/>
      <c r="AL275" s="290"/>
      <c r="AM275" s="88" t="str">
        <f t="shared" si="24"/>
        <v/>
      </c>
      <c r="AN275" s="123" t="str">
        <f t="shared" si="25"/>
        <v/>
      </c>
      <c r="AO275" s="123" t="str">
        <f t="shared" si="26"/>
        <v/>
      </c>
      <c r="AP275" s="123" t="str">
        <f t="shared" si="27"/>
        <v/>
      </c>
      <c r="AQ275" s="89" t="str">
        <f t="shared" si="28"/>
        <v/>
      </c>
      <c r="AR275" s="39"/>
      <c r="AS275" s="234"/>
      <c r="AT275" s="39"/>
    </row>
    <row r="276" spans="2:46" ht="13.5" customHeight="1" x14ac:dyDescent="0.15">
      <c r="B276" s="290"/>
      <c r="C276" s="29" t="s">
        <v>38</v>
      </c>
      <c r="D276" s="187"/>
      <c r="E276" s="58"/>
      <c r="F276" s="188"/>
      <c r="G276" s="188"/>
      <c r="H276" s="188"/>
      <c r="I276" s="64"/>
      <c r="J276" s="64"/>
      <c r="K276" s="189"/>
      <c r="L276" s="259"/>
      <c r="M276" s="259"/>
      <c r="N276" s="58"/>
      <c r="O276" s="30"/>
      <c r="P276" s="58"/>
      <c r="Q276" s="30"/>
      <c r="R276" s="134"/>
      <c r="S276" s="206"/>
      <c r="T276" s="290"/>
      <c r="U276" s="29" t="s">
        <v>38</v>
      </c>
      <c r="V276" s="187"/>
      <c r="W276" s="58"/>
      <c r="X276" s="188"/>
      <c r="Y276" s="188"/>
      <c r="Z276" s="188"/>
      <c r="AA276" s="64"/>
      <c r="AB276" s="64"/>
      <c r="AC276" s="189"/>
      <c r="AD276" s="259"/>
      <c r="AE276" s="259"/>
      <c r="AF276" s="58"/>
      <c r="AG276" s="30"/>
      <c r="AH276" s="58"/>
      <c r="AI276" s="30"/>
      <c r="AJ276" s="134"/>
      <c r="AK276" s="208"/>
      <c r="AL276" s="290"/>
      <c r="AM276" s="88" t="str">
        <f t="shared" si="24"/>
        <v/>
      </c>
      <c r="AN276" s="123" t="str">
        <f t="shared" si="25"/>
        <v/>
      </c>
      <c r="AO276" s="123" t="str">
        <f t="shared" si="26"/>
        <v/>
      </c>
      <c r="AP276" s="123" t="str">
        <f t="shared" si="27"/>
        <v/>
      </c>
      <c r="AQ276" s="89" t="str">
        <f t="shared" si="28"/>
        <v/>
      </c>
      <c r="AR276" s="39"/>
      <c r="AS276" s="234"/>
      <c r="AT276" s="39"/>
    </row>
    <row r="277" spans="2:46" ht="13.5" customHeight="1" thickBot="1" x14ac:dyDescent="0.2">
      <c r="B277" s="291"/>
      <c r="C277" s="29"/>
      <c r="D277" s="187"/>
      <c r="E277" s="58"/>
      <c r="F277" s="190"/>
      <c r="G277" s="190"/>
      <c r="H277" s="190"/>
      <c r="I277" s="58"/>
      <c r="J277" s="58"/>
      <c r="K277" s="189"/>
      <c r="L277" s="259"/>
      <c r="M277" s="259"/>
      <c r="N277" s="58"/>
      <c r="O277" s="30"/>
      <c r="P277" s="58"/>
      <c r="Q277" s="30"/>
      <c r="R277" s="185"/>
      <c r="S277" s="206"/>
      <c r="T277" s="291"/>
      <c r="U277" s="29"/>
      <c r="V277" s="187"/>
      <c r="W277" s="58"/>
      <c r="X277" s="190"/>
      <c r="Y277" s="190"/>
      <c r="Z277" s="190"/>
      <c r="AA277" s="58"/>
      <c r="AB277" s="58"/>
      <c r="AC277" s="189"/>
      <c r="AD277" s="259"/>
      <c r="AE277" s="259"/>
      <c r="AF277" s="58"/>
      <c r="AG277" s="30"/>
      <c r="AH277" s="58"/>
      <c r="AI277" s="30"/>
      <c r="AJ277" s="185"/>
      <c r="AK277" s="208"/>
      <c r="AL277" s="291"/>
      <c r="AM277" s="124" t="str">
        <f t="shared" si="24"/>
        <v/>
      </c>
      <c r="AN277" s="125" t="str">
        <f t="shared" si="25"/>
        <v/>
      </c>
      <c r="AO277" s="125" t="str">
        <f t="shared" si="26"/>
        <v/>
      </c>
      <c r="AP277" s="125" t="str">
        <f t="shared" si="27"/>
        <v/>
      </c>
      <c r="AQ277" s="126" t="str">
        <f t="shared" si="28"/>
        <v/>
      </c>
      <c r="AR277" s="39"/>
      <c r="AS277" s="234"/>
      <c r="AT277" s="39"/>
    </row>
    <row r="278" spans="2:46" ht="13.5" customHeight="1" x14ac:dyDescent="0.15">
      <c r="B278" s="289" t="s">
        <v>121</v>
      </c>
      <c r="C278" s="27" t="s">
        <v>34</v>
      </c>
      <c r="D278" s="41"/>
      <c r="E278" s="57"/>
      <c r="F278" s="98"/>
      <c r="G278" s="98"/>
      <c r="H278" s="98"/>
      <c r="I278" s="62"/>
      <c r="J278" s="62"/>
      <c r="K278" s="63"/>
      <c r="L278" s="258"/>
      <c r="M278" s="258"/>
      <c r="N278" s="57"/>
      <c r="O278" s="28"/>
      <c r="P278" s="57"/>
      <c r="Q278" s="28"/>
      <c r="R278" s="133"/>
      <c r="S278" s="206"/>
      <c r="T278" s="289" t="s">
        <v>121</v>
      </c>
      <c r="U278" s="27" t="s">
        <v>34</v>
      </c>
      <c r="V278" s="41"/>
      <c r="W278" s="57"/>
      <c r="X278" s="98"/>
      <c r="Y278" s="98"/>
      <c r="Z278" s="98"/>
      <c r="AA278" s="62"/>
      <c r="AB278" s="62"/>
      <c r="AC278" s="63"/>
      <c r="AD278" s="258"/>
      <c r="AE278" s="258"/>
      <c r="AF278" s="57"/>
      <c r="AG278" s="28"/>
      <c r="AH278" s="57"/>
      <c r="AI278" s="28"/>
      <c r="AJ278" s="133"/>
      <c r="AK278" s="208"/>
      <c r="AL278" s="289" t="s">
        <v>121</v>
      </c>
      <c r="AM278" s="121" t="str">
        <f t="shared" si="24"/>
        <v/>
      </c>
      <c r="AN278" s="97" t="str">
        <f t="shared" si="25"/>
        <v/>
      </c>
      <c r="AO278" s="97" t="str">
        <f t="shared" si="26"/>
        <v/>
      </c>
      <c r="AP278" s="97" t="str">
        <f t="shared" si="27"/>
        <v/>
      </c>
      <c r="AQ278" s="122" t="str">
        <f t="shared" si="28"/>
        <v/>
      </c>
      <c r="AR278" s="39"/>
      <c r="AS278" s="234"/>
      <c r="AT278" s="39"/>
    </row>
    <row r="279" spans="2:46" ht="13.5" customHeight="1" x14ac:dyDescent="0.15">
      <c r="B279" s="290"/>
      <c r="C279" s="29" t="s">
        <v>35</v>
      </c>
      <c r="D279" s="187"/>
      <c r="E279" s="58"/>
      <c r="F279" s="188"/>
      <c r="G279" s="188"/>
      <c r="H279" s="188"/>
      <c r="I279" s="64"/>
      <c r="J279" s="64"/>
      <c r="K279" s="189"/>
      <c r="L279" s="259"/>
      <c r="M279" s="259"/>
      <c r="N279" s="58"/>
      <c r="O279" s="30"/>
      <c r="P279" s="58"/>
      <c r="Q279" s="30"/>
      <c r="R279" s="134"/>
      <c r="S279" s="206"/>
      <c r="T279" s="290"/>
      <c r="U279" s="29" t="s">
        <v>35</v>
      </c>
      <c r="V279" s="187"/>
      <c r="W279" s="58"/>
      <c r="X279" s="188"/>
      <c r="Y279" s="188"/>
      <c r="Z279" s="188"/>
      <c r="AA279" s="64"/>
      <c r="AB279" s="64"/>
      <c r="AC279" s="189"/>
      <c r="AD279" s="259"/>
      <c r="AE279" s="259"/>
      <c r="AF279" s="58"/>
      <c r="AG279" s="30"/>
      <c r="AH279" s="58"/>
      <c r="AI279" s="30"/>
      <c r="AJ279" s="134"/>
      <c r="AK279" s="208"/>
      <c r="AL279" s="290"/>
      <c r="AM279" s="88" t="str">
        <f t="shared" si="24"/>
        <v/>
      </c>
      <c r="AN279" s="123" t="str">
        <f t="shared" si="25"/>
        <v/>
      </c>
      <c r="AO279" s="123" t="str">
        <f t="shared" si="26"/>
        <v/>
      </c>
      <c r="AP279" s="123" t="str">
        <f t="shared" si="27"/>
        <v/>
      </c>
      <c r="AQ279" s="89" t="str">
        <f t="shared" si="28"/>
        <v/>
      </c>
      <c r="AR279" s="39"/>
      <c r="AS279" s="234"/>
      <c r="AT279" s="39"/>
    </row>
    <row r="280" spans="2:46" ht="13.5" customHeight="1" x14ac:dyDescent="0.15">
      <c r="B280" s="290"/>
      <c r="C280" s="29" t="s">
        <v>36</v>
      </c>
      <c r="D280" s="187"/>
      <c r="E280" s="58"/>
      <c r="F280" s="188"/>
      <c r="G280" s="188"/>
      <c r="H280" s="188"/>
      <c r="I280" s="64"/>
      <c r="J280" s="64"/>
      <c r="K280" s="189"/>
      <c r="L280" s="259"/>
      <c r="M280" s="259"/>
      <c r="N280" s="58"/>
      <c r="O280" s="30"/>
      <c r="P280" s="58"/>
      <c r="Q280" s="30"/>
      <c r="R280" s="134"/>
      <c r="S280" s="206"/>
      <c r="T280" s="290"/>
      <c r="U280" s="29" t="s">
        <v>36</v>
      </c>
      <c r="V280" s="187"/>
      <c r="W280" s="58"/>
      <c r="X280" s="188"/>
      <c r="Y280" s="188"/>
      <c r="Z280" s="188"/>
      <c r="AA280" s="64"/>
      <c r="AB280" s="64"/>
      <c r="AC280" s="189"/>
      <c r="AD280" s="259"/>
      <c r="AE280" s="259"/>
      <c r="AF280" s="58"/>
      <c r="AG280" s="30"/>
      <c r="AH280" s="58"/>
      <c r="AI280" s="30"/>
      <c r="AJ280" s="134"/>
      <c r="AK280" s="208"/>
      <c r="AL280" s="290"/>
      <c r="AM280" s="88" t="str">
        <f t="shared" si="24"/>
        <v/>
      </c>
      <c r="AN280" s="123" t="str">
        <f t="shared" si="25"/>
        <v/>
      </c>
      <c r="AO280" s="123" t="str">
        <f t="shared" si="26"/>
        <v/>
      </c>
      <c r="AP280" s="123" t="str">
        <f t="shared" si="27"/>
        <v/>
      </c>
      <c r="AQ280" s="89" t="str">
        <f t="shared" si="28"/>
        <v/>
      </c>
      <c r="AR280" s="39"/>
      <c r="AS280" s="234"/>
      <c r="AT280" s="39"/>
    </row>
    <row r="281" spans="2:46" ht="13.5" customHeight="1" x14ac:dyDescent="0.15">
      <c r="B281" s="290"/>
      <c r="C281" s="29" t="s">
        <v>38</v>
      </c>
      <c r="D281" s="187"/>
      <c r="E281" s="58"/>
      <c r="F281" s="188"/>
      <c r="G281" s="188"/>
      <c r="H281" s="188"/>
      <c r="I281" s="64"/>
      <c r="J281" s="64"/>
      <c r="K281" s="189"/>
      <c r="L281" s="259"/>
      <c r="M281" s="259"/>
      <c r="N281" s="58"/>
      <c r="O281" s="30"/>
      <c r="P281" s="58"/>
      <c r="Q281" s="30"/>
      <c r="R281" s="134"/>
      <c r="S281" s="206"/>
      <c r="T281" s="290"/>
      <c r="U281" s="29" t="s">
        <v>38</v>
      </c>
      <c r="V281" s="187"/>
      <c r="W281" s="58"/>
      <c r="X281" s="188"/>
      <c r="Y281" s="188"/>
      <c r="Z281" s="188"/>
      <c r="AA281" s="64"/>
      <c r="AB281" s="64"/>
      <c r="AC281" s="189"/>
      <c r="AD281" s="259"/>
      <c r="AE281" s="259"/>
      <c r="AF281" s="58"/>
      <c r="AG281" s="30"/>
      <c r="AH281" s="58"/>
      <c r="AI281" s="30"/>
      <c r="AJ281" s="134"/>
      <c r="AK281" s="208"/>
      <c r="AL281" s="290"/>
      <c r="AM281" s="88" t="str">
        <f t="shared" si="24"/>
        <v/>
      </c>
      <c r="AN281" s="123" t="str">
        <f t="shared" si="25"/>
        <v/>
      </c>
      <c r="AO281" s="123" t="str">
        <f t="shared" si="26"/>
        <v/>
      </c>
      <c r="AP281" s="123" t="str">
        <f t="shared" si="27"/>
        <v/>
      </c>
      <c r="AQ281" s="89" t="str">
        <f t="shared" si="28"/>
        <v/>
      </c>
      <c r="AR281" s="39"/>
      <c r="AS281" s="234"/>
      <c r="AT281" s="39"/>
    </row>
    <row r="282" spans="2:46" ht="13.5" customHeight="1" thickBot="1" x14ac:dyDescent="0.2">
      <c r="B282" s="291"/>
      <c r="C282" s="29"/>
      <c r="D282" s="187"/>
      <c r="E282" s="58"/>
      <c r="F282" s="190"/>
      <c r="G282" s="190"/>
      <c r="H282" s="190"/>
      <c r="I282" s="58"/>
      <c r="J282" s="58"/>
      <c r="K282" s="189"/>
      <c r="L282" s="259"/>
      <c r="M282" s="259"/>
      <c r="N282" s="58"/>
      <c r="O282" s="30"/>
      <c r="P282" s="58"/>
      <c r="Q282" s="30"/>
      <c r="R282" s="185"/>
      <c r="S282" s="206"/>
      <c r="T282" s="291"/>
      <c r="U282" s="29"/>
      <c r="V282" s="187"/>
      <c r="W282" s="58"/>
      <c r="X282" s="190"/>
      <c r="Y282" s="190"/>
      <c r="Z282" s="190"/>
      <c r="AA282" s="58"/>
      <c r="AB282" s="58"/>
      <c r="AC282" s="189"/>
      <c r="AD282" s="259"/>
      <c r="AE282" s="259"/>
      <c r="AF282" s="58"/>
      <c r="AG282" s="30"/>
      <c r="AH282" s="58"/>
      <c r="AI282" s="30"/>
      <c r="AJ282" s="185"/>
      <c r="AK282" s="208"/>
      <c r="AL282" s="291"/>
      <c r="AM282" s="124" t="str">
        <f t="shared" si="24"/>
        <v/>
      </c>
      <c r="AN282" s="125" t="str">
        <f t="shared" si="25"/>
        <v/>
      </c>
      <c r="AO282" s="125" t="str">
        <f t="shared" si="26"/>
        <v/>
      </c>
      <c r="AP282" s="125" t="str">
        <f t="shared" si="27"/>
        <v/>
      </c>
      <c r="AQ282" s="126" t="str">
        <f t="shared" si="28"/>
        <v/>
      </c>
      <c r="AR282" s="39"/>
      <c r="AS282" s="234"/>
      <c r="AT282" s="39"/>
    </row>
    <row r="283" spans="2:46" ht="13.5" customHeight="1" x14ac:dyDescent="0.15">
      <c r="B283" s="289" t="s">
        <v>122</v>
      </c>
      <c r="C283" s="27" t="s">
        <v>34</v>
      </c>
      <c r="D283" s="41"/>
      <c r="E283" s="57"/>
      <c r="F283" s="98"/>
      <c r="G283" s="98"/>
      <c r="H283" s="98"/>
      <c r="I283" s="62"/>
      <c r="J283" s="62"/>
      <c r="K283" s="63"/>
      <c r="L283" s="258"/>
      <c r="M283" s="258"/>
      <c r="N283" s="57"/>
      <c r="O283" s="28"/>
      <c r="P283" s="57"/>
      <c r="Q283" s="28"/>
      <c r="R283" s="133"/>
      <c r="S283" s="206"/>
      <c r="T283" s="289" t="s">
        <v>122</v>
      </c>
      <c r="U283" s="27" t="s">
        <v>34</v>
      </c>
      <c r="V283" s="41"/>
      <c r="W283" s="57"/>
      <c r="X283" s="98"/>
      <c r="Y283" s="98"/>
      <c r="Z283" s="98"/>
      <c r="AA283" s="62"/>
      <c r="AB283" s="62"/>
      <c r="AC283" s="63"/>
      <c r="AD283" s="258"/>
      <c r="AE283" s="258"/>
      <c r="AF283" s="57"/>
      <c r="AG283" s="28"/>
      <c r="AH283" s="57"/>
      <c r="AI283" s="28"/>
      <c r="AJ283" s="133"/>
      <c r="AK283" s="208"/>
      <c r="AL283" s="289" t="s">
        <v>122</v>
      </c>
      <c r="AM283" s="121" t="str">
        <f t="shared" si="24"/>
        <v/>
      </c>
      <c r="AN283" s="97" t="str">
        <f t="shared" si="25"/>
        <v/>
      </c>
      <c r="AO283" s="97" t="str">
        <f t="shared" si="26"/>
        <v/>
      </c>
      <c r="AP283" s="97" t="str">
        <f t="shared" si="27"/>
        <v/>
      </c>
      <c r="AQ283" s="122" t="str">
        <f t="shared" si="28"/>
        <v/>
      </c>
      <c r="AR283" s="39"/>
      <c r="AS283" s="234"/>
      <c r="AT283" s="39"/>
    </row>
    <row r="284" spans="2:46" ht="13.5" customHeight="1" x14ac:dyDescent="0.15">
      <c r="B284" s="290"/>
      <c r="C284" s="29" t="s">
        <v>35</v>
      </c>
      <c r="D284" s="187"/>
      <c r="E284" s="58"/>
      <c r="F284" s="188"/>
      <c r="G284" s="188"/>
      <c r="H284" s="188"/>
      <c r="I284" s="64"/>
      <c r="J284" s="64"/>
      <c r="K284" s="189"/>
      <c r="L284" s="259"/>
      <c r="M284" s="259"/>
      <c r="N284" s="58"/>
      <c r="O284" s="30"/>
      <c r="P284" s="58"/>
      <c r="Q284" s="30"/>
      <c r="R284" s="134"/>
      <c r="S284" s="206"/>
      <c r="T284" s="290"/>
      <c r="U284" s="29" t="s">
        <v>35</v>
      </c>
      <c r="V284" s="187"/>
      <c r="W284" s="58"/>
      <c r="X284" s="188"/>
      <c r="Y284" s="188"/>
      <c r="Z284" s="188"/>
      <c r="AA284" s="64"/>
      <c r="AB284" s="64"/>
      <c r="AC284" s="189"/>
      <c r="AD284" s="259"/>
      <c r="AE284" s="259"/>
      <c r="AF284" s="58"/>
      <c r="AG284" s="30"/>
      <c r="AH284" s="58"/>
      <c r="AI284" s="30"/>
      <c r="AJ284" s="134"/>
      <c r="AK284" s="208"/>
      <c r="AL284" s="290"/>
      <c r="AM284" s="88" t="str">
        <f t="shared" si="24"/>
        <v/>
      </c>
      <c r="AN284" s="123" t="str">
        <f t="shared" si="25"/>
        <v/>
      </c>
      <c r="AO284" s="123" t="str">
        <f t="shared" si="26"/>
        <v/>
      </c>
      <c r="AP284" s="123" t="str">
        <f t="shared" si="27"/>
        <v/>
      </c>
      <c r="AQ284" s="89" t="str">
        <f t="shared" si="28"/>
        <v/>
      </c>
      <c r="AR284" s="39"/>
      <c r="AS284" s="234"/>
      <c r="AT284" s="39"/>
    </row>
    <row r="285" spans="2:46" ht="13.5" customHeight="1" x14ac:dyDescent="0.15">
      <c r="B285" s="290"/>
      <c r="C285" s="29" t="s">
        <v>36</v>
      </c>
      <c r="D285" s="187"/>
      <c r="E285" s="58"/>
      <c r="F285" s="188"/>
      <c r="G285" s="188"/>
      <c r="H285" s="188"/>
      <c r="I285" s="64"/>
      <c r="J285" s="64"/>
      <c r="K285" s="189"/>
      <c r="L285" s="259"/>
      <c r="M285" s="259"/>
      <c r="N285" s="58"/>
      <c r="O285" s="30"/>
      <c r="P285" s="58"/>
      <c r="Q285" s="30"/>
      <c r="R285" s="134"/>
      <c r="S285" s="206"/>
      <c r="T285" s="290"/>
      <c r="U285" s="29" t="s">
        <v>36</v>
      </c>
      <c r="V285" s="187"/>
      <c r="W285" s="58"/>
      <c r="X285" s="188"/>
      <c r="Y285" s="188"/>
      <c r="Z285" s="188"/>
      <c r="AA285" s="64"/>
      <c r="AB285" s="64"/>
      <c r="AC285" s="189"/>
      <c r="AD285" s="259"/>
      <c r="AE285" s="259"/>
      <c r="AF285" s="58"/>
      <c r="AG285" s="30"/>
      <c r="AH285" s="58"/>
      <c r="AI285" s="30"/>
      <c r="AJ285" s="134"/>
      <c r="AK285" s="208"/>
      <c r="AL285" s="290"/>
      <c r="AM285" s="88" t="str">
        <f t="shared" si="24"/>
        <v/>
      </c>
      <c r="AN285" s="123" t="str">
        <f t="shared" si="25"/>
        <v/>
      </c>
      <c r="AO285" s="123" t="str">
        <f t="shared" si="26"/>
        <v/>
      </c>
      <c r="AP285" s="123" t="str">
        <f t="shared" si="27"/>
        <v/>
      </c>
      <c r="AQ285" s="89" t="str">
        <f t="shared" si="28"/>
        <v/>
      </c>
      <c r="AR285" s="39"/>
      <c r="AS285" s="234"/>
      <c r="AT285" s="39"/>
    </row>
    <row r="286" spans="2:46" ht="13.5" customHeight="1" x14ac:dyDescent="0.15">
      <c r="B286" s="290"/>
      <c r="C286" s="29" t="s">
        <v>38</v>
      </c>
      <c r="D286" s="187"/>
      <c r="E286" s="58"/>
      <c r="F286" s="188"/>
      <c r="G286" s="188"/>
      <c r="H286" s="188"/>
      <c r="I286" s="64"/>
      <c r="J286" s="64"/>
      <c r="K286" s="189"/>
      <c r="L286" s="259"/>
      <c r="M286" s="259"/>
      <c r="N286" s="58"/>
      <c r="O286" s="30"/>
      <c r="P286" s="58"/>
      <c r="Q286" s="30"/>
      <c r="R286" s="134"/>
      <c r="S286" s="206"/>
      <c r="T286" s="290"/>
      <c r="U286" s="29" t="s">
        <v>38</v>
      </c>
      <c r="V286" s="187"/>
      <c r="W286" s="58"/>
      <c r="X286" s="188"/>
      <c r="Y286" s="188"/>
      <c r="Z286" s="188"/>
      <c r="AA286" s="64"/>
      <c r="AB286" s="64"/>
      <c r="AC286" s="189"/>
      <c r="AD286" s="259"/>
      <c r="AE286" s="259"/>
      <c r="AF286" s="58"/>
      <c r="AG286" s="30"/>
      <c r="AH286" s="58"/>
      <c r="AI286" s="30"/>
      <c r="AJ286" s="134"/>
      <c r="AK286" s="208"/>
      <c r="AL286" s="290"/>
      <c r="AM286" s="88" t="str">
        <f t="shared" si="24"/>
        <v/>
      </c>
      <c r="AN286" s="123" t="str">
        <f t="shared" si="25"/>
        <v/>
      </c>
      <c r="AO286" s="123" t="str">
        <f t="shared" si="26"/>
        <v/>
      </c>
      <c r="AP286" s="123" t="str">
        <f t="shared" si="27"/>
        <v/>
      </c>
      <c r="AQ286" s="89" t="str">
        <f t="shared" si="28"/>
        <v/>
      </c>
      <c r="AR286" s="39"/>
      <c r="AS286" s="234"/>
      <c r="AT286" s="39"/>
    </row>
    <row r="287" spans="2:46" ht="13.5" customHeight="1" thickBot="1" x14ac:dyDescent="0.2">
      <c r="B287" s="291"/>
      <c r="C287" s="29"/>
      <c r="D287" s="187"/>
      <c r="E287" s="58"/>
      <c r="F287" s="190"/>
      <c r="G287" s="190"/>
      <c r="H287" s="190"/>
      <c r="I287" s="58"/>
      <c r="J287" s="58"/>
      <c r="K287" s="189"/>
      <c r="L287" s="259"/>
      <c r="M287" s="259"/>
      <c r="N287" s="58"/>
      <c r="O287" s="30"/>
      <c r="P287" s="58"/>
      <c r="Q287" s="30"/>
      <c r="R287" s="185"/>
      <c r="S287" s="206"/>
      <c r="T287" s="291"/>
      <c r="U287" s="29"/>
      <c r="V287" s="187"/>
      <c r="W287" s="58"/>
      <c r="X287" s="190"/>
      <c r="Y287" s="190"/>
      <c r="Z287" s="190"/>
      <c r="AA287" s="58"/>
      <c r="AB287" s="58"/>
      <c r="AC287" s="189"/>
      <c r="AD287" s="259"/>
      <c r="AE287" s="259"/>
      <c r="AF287" s="58"/>
      <c r="AG287" s="30"/>
      <c r="AH287" s="58"/>
      <c r="AI287" s="30"/>
      <c r="AJ287" s="185"/>
      <c r="AK287" s="208"/>
      <c r="AL287" s="291"/>
      <c r="AM287" s="124" t="str">
        <f t="shared" si="24"/>
        <v/>
      </c>
      <c r="AN287" s="125" t="str">
        <f t="shared" si="25"/>
        <v/>
      </c>
      <c r="AO287" s="125" t="str">
        <f t="shared" si="26"/>
        <v/>
      </c>
      <c r="AP287" s="125" t="str">
        <f t="shared" si="27"/>
        <v/>
      </c>
      <c r="AQ287" s="126" t="str">
        <f t="shared" si="28"/>
        <v/>
      </c>
      <c r="AR287" s="39"/>
      <c r="AS287" s="234"/>
      <c r="AT287" s="39"/>
    </row>
    <row r="288" spans="2:46" ht="13.5" customHeight="1" x14ac:dyDescent="0.15">
      <c r="B288" s="289" t="s">
        <v>123</v>
      </c>
      <c r="C288" s="27" t="s">
        <v>34</v>
      </c>
      <c r="D288" s="41"/>
      <c r="E288" s="57"/>
      <c r="F288" s="98"/>
      <c r="G288" s="98"/>
      <c r="H288" s="98"/>
      <c r="I288" s="62"/>
      <c r="J288" s="62"/>
      <c r="K288" s="63"/>
      <c r="L288" s="258"/>
      <c r="M288" s="258"/>
      <c r="N288" s="57"/>
      <c r="O288" s="28"/>
      <c r="P288" s="57"/>
      <c r="Q288" s="28"/>
      <c r="R288" s="133"/>
      <c r="S288" s="206"/>
      <c r="T288" s="289" t="s">
        <v>123</v>
      </c>
      <c r="U288" s="27" t="s">
        <v>34</v>
      </c>
      <c r="V288" s="41"/>
      <c r="W288" s="57"/>
      <c r="X288" s="98"/>
      <c r="Y288" s="98"/>
      <c r="Z288" s="98"/>
      <c r="AA288" s="62"/>
      <c r="AB288" s="62"/>
      <c r="AC288" s="63"/>
      <c r="AD288" s="258"/>
      <c r="AE288" s="258"/>
      <c r="AF288" s="57"/>
      <c r="AG288" s="28"/>
      <c r="AH288" s="57"/>
      <c r="AI288" s="28"/>
      <c r="AJ288" s="133"/>
      <c r="AK288" s="208"/>
      <c r="AL288" s="289" t="s">
        <v>123</v>
      </c>
      <c r="AM288" s="121" t="str">
        <f t="shared" si="24"/>
        <v/>
      </c>
      <c r="AN288" s="97" t="str">
        <f t="shared" si="25"/>
        <v/>
      </c>
      <c r="AO288" s="97" t="str">
        <f t="shared" si="26"/>
        <v/>
      </c>
      <c r="AP288" s="97" t="str">
        <f t="shared" si="27"/>
        <v/>
      </c>
      <c r="AQ288" s="122" t="str">
        <f t="shared" si="28"/>
        <v/>
      </c>
      <c r="AR288" s="39"/>
      <c r="AS288" s="234"/>
      <c r="AT288" s="39"/>
    </row>
    <row r="289" spans="2:46" ht="13.5" customHeight="1" x14ac:dyDescent="0.15">
      <c r="B289" s="290"/>
      <c r="C289" s="29" t="s">
        <v>35</v>
      </c>
      <c r="D289" s="187"/>
      <c r="E289" s="58"/>
      <c r="F289" s="188"/>
      <c r="G289" s="188"/>
      <c r="H289" s="188"/>
      <c r="I289" s="64"/>
      <c r="J289" s="64"/>
      <c r="K289" s="189"/>
      <c r="L289" s="259"/>
      <c r="M289" s="259"/>
      <c r="N289" s="58"/>
      <c r="O289" s="30"/>
      <c r="P289" s="58"/>
      <c r="Q289" s="30"/>
      <c r="R289" s="134"/>
      <c r="S289" s="206"/>
      <c r="T289" s="290"/>
      <c r="U289" s="29" t="s">
        <v>35</v>
      </c>
      <c r="V289" s="187"/>
      <c r="W289" s="58"/>
      <c r="X289" s="188"/>
      <c r="Y289" s="188"/>
      <c r="Z289" s="188"/>
      <c r="AA289" s="64"/>
      <c r="AB289" s="64"/>
      <c r="AC289" s="189"/>
      <c r="AD289" s="259"/>
      <c r="AE289" s="259"/>
      <c r="AF289" s="58"/>
      <c r="AG289" s="30"/>
      <c r="AH289" s="58"/>
      <c r="AI289" s="30"/>
      <c r="AJ289" s="134"/>
      <c r="AK289" s="208"/>
      <c r="AL289" s="290"/>
      <c r="AM289" s="88" t="str">
        <f t="shared" ref="AM289:AM352" si="29">IF(OR(X289="",F289=""),"",X289-F289)</f>
        <v/>
      </c>
      <c r="AN289" s="123" t="str">
        <f t="shared" ref="AN289:AN352" si="30">IF(OR(Y289="",G289=""),"",Y289-G289)</f>
        <v/>
      </c>
      <c r="AO289" s="123" t="str">
        <f t="shared" ref="AO289:AO352" si="31">IF(OR(Z289="",H289=""),"",Z289-H289)</f>
        <v/>
      </c>
      <c r="AP289" s="123" t="str">
        <f t="shared" ref="AP289:AP352" si="32">IF(OR(AA289="",I289=""),"",AA289-I289)</f>
        <v/>
      </c>
      <c r="AQ289" s="89" t="str">
        <f t="shared" ref="AQ289:AQ352" si="33">IF(OR(AB289="",J289=""),"",AB289-J289)</f>
        <v/>
      </c>
      <c r="AR289" s="39"/>
      <c r="AS289" s="234"/>
      <c r="AT289" s="39"/>
    </row>
    <row r="290" spans="2:46" ht="13.5" customHeight="1" x14ac:dyDescent="0.15">
      <c r="B290" s="290"/>
      <c r="C290" s="29" t="s">
        <v>36</v>
      </c>
      <c r="D290" s="187"/>
      <c r="E290" s="58"/>
      <c r="F290" s="188"/>
      <c r="G290" s="188"/>
      <c r="H290" s="188"/>
      <c r="I290" s="64"/>
      <c r="J290" s="64"/>
      <c r="K290" s="189"/>
      <c r="L290" s="259"/>
      <c r="M290" s="259"/>
      <c r="N290" s="58"/>
      <c r="O290" s="30"/>
      <c r="P290" s="58"/>
      <c r="Q290" s="30"/>
      <c r="R290" s="134"/>
      <c r="S290" s="206"/>
      <c r="T290" s="290"/>
      <c r="U290" s="29" t="s">
        <v>36</v>
      </c>
      <c r="V290" s="187"/>
      <c r="W290" s="58"/>
      <c r="X290" s="188"/>
      <c r="Y290" s="188"/>
      <c r="Z290" s="188"/>
      <c r="AA290" s="64"/>
      <c r="AB290" s="64"/>
      <c r="AC290" s="189"/>
      <c r="AD290" s="259"/>
      <c r="AE290" s="259"/>
      <c r="AF290" s="58"/>
      <c r="AG290" s="30"/>
      <c r="AH290" s="58"/>
      <c r="AI290" s="30"/>
      <c r="AJ290" s="134"/>
      <c r="AK290" s="208"/>
      <c r="AL290" s="290"/>
      <c r="AM290" s="88" t="str">
        <f t="shared" si="29"/>
        <v/>
      </c>
      <c r="AN290" s="123" t="str">
        <f t="shared" si="30"/>
        <v/>
      </c>
      <c r="AO290" s="123" t="str">
        <f t="shared" si="31"/>
        <v/>
      </c>
      <c r="AP290" s="123" t="str">
        <f t="shared" si="32"/>
        <v/>
      </c>
      <c r="AQ290" s="89" t="str">
        <f t="shared" si="33"/>
        <v/>
      </c>
      <c r="AR290" s="39"/>
      <c r="AS290" s="234"/>
      <c r="AT290" s="39"/>
    </row>
    <row r="291" spans="2:46" ht="13.5" customHeight="1" x14ac:dyDescent="0.15">
      <c r="B291" s="290"/>
      <c r="C291" s="29" t="s">
        <v>38</v>
      </c>
      <c r="D291" s="187"/>
      <c r="E291" s="58"/>
      <c r="F291" s="188"/>
      <c r="G291" s="188"/>
      <c r="H291" s="188"/>
      <c r="I291" s="64"/>
      <c r="J291" s="64"/>
      <c r="K291" s="189"/>
      <c r="L291" s="259"/>
      <c r="M291" s="259"/>
      <c r="N291" s="58"/>
      <c r="O291" s="30"/>
      <c r="P291" s="58"/>
      <c r="Q291" s="30"/>
      <c r="R291" s="134"/>
      <c r="S291" s="206"/>
      <c r="T291" s="290"/>
      <c r="U291" s="29" t="s">
        <v>38</v>
      </c>
      <c r="V291" s="187"/>
      <c r="W291" s="58"/>
      <c r="X291" s="188"/>
      <c r="Y291" s="188"/>
      <c r="Z291" s="188"/>
      <c r="AA291" s="64"/>
      <c r="AB291" s="64"/>
      <c r="AC291" s="189"/>
      <c r="AD291" s="259"/>
      <c r="AE291" s="259"/>
      <c r="AF291" s="58"/>
      <c r="AG291" s="30"/>
      <c r="AH291" s="58"/>
      <c r="AI291" s="30"/>
      <c r="AJ291" s="134"/>
      <c r="AK291" s="208"/>
      <c r="AL291" s="290"/>
      <c r="AM291" s="88" t="str">
        <f t="shared" si="29"/>
        <v/>
      </c>
      <c r="AN291" s="123" t="str">
        <f t="shared" si="30"/>
        <v/>
      </c>
      <c r="AO291" s="123" t="str">
        <f t="shared" si="31"/>
        <v/>
      </c>
      <c r="AP291" s="123" t="str">
        <f t="shared" si="32"/>
        <v/>
      </c>
      <c r="AQ291" s="89" t="str">
        <f t="shared" si="33"/>
        <v/>
      </c>
      <c r="AR291" s="39"/>
      <c r="AS291" s="234"/>
      <c r="AT291" s="39"/>
    </row>
    <row r="292" spans="2:46" ht="13.5" customHeight="1" thickBot="1" x14ac:dyDescent="0.2">
      <c r="B292" s="291"/>
      <c r="C292" s="29"/>
      <c r="D292" s="187"/>
      <c r="E292" s="58"/>
      <c r="F292" s="190"/>
      <c r="G292" s="190"/>
      <c r="H292" s="190"/>
      <c r="I292" s="58"/>
      <c r="J292" s="58"/>
      <c r="K292" s="189"/>
      <c r="L292" s="259"/>
      <c r="M292" s="259"/>
      <c r="N292" s="58"/>
      <c r="O292" s="30"/>
      <c r="P292" s="58"/>
      <c r="Q292" s="30"/>
      <c r="R292" s="185"/>
      <c r="S292" s="206"/>
      <c r="T292" s="291"/>
      <c r="U292" s="29"/>
      <c r="V292" s="187"/>
      <c r="W292" s="58"/>
      <c r="X292" s="190"/>
      <c r="Y292" s="190"/>
      <c r="Z292" s="190"/>
      <c r="AA292" s="58"/>
      <c r="AB292" s="58"/>
      <c r="AC292" s="189"/>
      <c r="AD292" s="259"/>
      <c r="AE292" s="259"/>
      <c r="AF292" s="58"/>
      <c r="AG292" s="30"/>
      <c r="AH292" s="58"/>
      <c r="AI292" s="30"/>
      <c r="AJ292" s="185"/>
      <c r="AK292" s="208"/>
      <c r="AL292" s="291"/>
      <c r="AM292" s="124" t="str">
        <f t="shared" si="29"/>
        <v/>
      </c>
      <c r="AN292" s="125" t="str">
        <f t="shared" si="30"/>
        <v/>
      </c>
      <c r="AO292" s="125" t="str">
        <f t="shared" si="31"/>
        <v/>
      </c>
      <c r="AP292" s="125" t="str">
        <f t="shared" si="32"/>
        <v/>
      </c>
      <c r="AQ292" s="126" t="str">
        <f t="shared" si="33"/>
        <v/>
      </c>
      <c r="AR292" s="39"/>
      <c r="AS292" s="234"/>
      <c r="AT292" s="39"/>
    </row>
    <row r="293" spans="2:46" ht="13.5" customHeight="1" x14ac:dyDescent="0.15">
      <c r="B293" s="289" t="s">
        <v>124</v>
      </c>
      <c r="C293" s="27" t="s">
        <v>34</v>
      </c>
      <c r="D293" s="41"/>
      <c r="E293" s="57"/>
      <c r="F293" s="98"/>
      <c r="G293" s="98"/>
      <c r="H293" s="98"/>
      <c r="I293" s="62"/>
      <c r="J293" s="62"/>
      <c r="K293" s="63"/>
      <c r="L293" s="258"/>
      <c r="M293" s="258"/>
      <c r="N293" s="57"/>
      <c r="O293" s="28"/>
      <c r="P293" s="57"/>
      <c r="Q293" s="28"/>
      <c r="R293" s="133"/>
      <c r="S293" s="206"/>
      <c r="T293" s="289" t="s">
        <v>124</v>
      </c>
      <c r="U293" s="27" t="s">
        <v>34</v>
      </c>
      <c r="V293" s="41"/>
      <c r="W293" s="57"/>
      <c r="X293" s="98"/>
      <c r="Y293" s="98"/>
      <c r="Z293" s="98"/>
      <c r="AA293" s="62"/>
      <c r="AB293" s="62"/>
      <c r="AC293" s="63"/>
      <c r="AD293" s="258"/>
      <c r="AE293" s="258"/>
      <c r="AF293" s="57"/>
      <c r="AG293" s="28"/>
      <c r="AH293" s="57"/>
      <c r="AI293" s="28"/>
      <c r="AJ293" s="133"/>
      <c r="AK293" s="208"/>
      <c r="AL293" s="289" t="s">
        <v>124</v>
      </c>
      <c r="AM293" s="121" t="str">
        <f t="shared" si="29"/>
        <v/>
      </c>
      <c r="AN293" s="97" t="str">
        <f t="shared" si="30"/>
        <v/>
      </c>
      <c r="AO293" s="97" t="str">
        <f t="shared" si="31"/>
        <v/>
      </c>
      <c r="AP293" s="97" t="str">
        <f t="shared" si="32"/>
        <v/>
      </c>
      <c r="AQ293" s="122" t="str">
        <f t="shared" si="33"/>
        <v/>
      </c>
      <c r="AR293" s="39"/>
      <c r="AS293" s="234"/>
      <c r="AT293" s="39"/>
    </row>
    <row r="294" spans="2:46" ht="13.5" customHeight="1" x14ac:dyDescent="0.15">
      <c r="B294" s="290"/>
      <c r="C294" s="29" t="s">
        <v>35</v>
      </c>
      <c r="D294" s="187"/>
      <c r="E294" s="58"/>
      <c r="F294" s="188"/>
      <c r="G294" s="188"/>
      <c r="H294" s="188"/>
      <c r="I294" s="64"/>
      <c r="J294" s="64"/>
      <c r="K294" s="189"/>
      <c r="L294" s="259"/>
      <c r="M294" s="259"/>
      <c r="N294" s="58"/>
      <c r="O294" s="30"/>
      <c r="P294" s="58"/>
      <c r="Q294" s="30"/>
      <c r="R294" s="134"/>
      <c r="S294" s="206"/>
      <c r="T294" s="290"/>
      <c r="U294" s="29" t="s">
        <v>35</v>
      </c>
      <c r="V294" s="187"/>
      <c r="W294" s="58"/>
      <c r="X294" s="188"/>
      <c r="Y294" s="188"/>
      <c r="Z294" s="188"/>
      <c r="AA294" s="64"/>
      <c r="AB294" s="64"/>
      <c r="AC294" s="189"/>
      <c r="AD294" s="259"/>
      <c r="AE294" s="259"/>
      <c r="AF294" s="58"/>
      <c r="AG294" s="30"/>
      <c r="AH294" s="58"/>
      <c r="AI294" s="30"/>
      <c r="AJ294" s="134"/>
      <c r="AK294" s="208"/>
      <c r="AL294" s="290"/>
      <c r="AM294" s="88" t="str">
        <f t="shared" si="29"/>
        <v/>
      </c>
      <c r="AN294" s="123" t="str">
        <f t="shared" si="30"/>
        <v/>
      </c>
      <c r="AO294" s="123" t="str">
        <f t="shared" si="31"/>
        <v/>
      </c>
      <c r="AP294" s="123" t="str">
        <f t="shared" si="32"/>
        <v/>
      </c>
      <c r="AQ294" s="89" t="str">
        <f t="shared" si="33"/>
        <v/>
      </c>
      <c r="AR294" s="39"/>
      <c r="AS294" s="234"/>
      <c r="AT294" s="39"/>
    </row>
    <row r="295" spans="2:46" ht="13.5" customHeight="1" x14ac:dyDescent="0.15">
      <c r="B295" s="290"/>
      <c r="C295" s="29" t="s">
        <v>36</v>
      </c>
      <c r="D295" s="187"/>
      <c r="E295" s="58"/>
      <c r="F295" s="188"/>
      <c r="G295" s="188"/>
      <c r="H295" s="188"/>
      <c r="I295" s="64"/>
      <c r="J295" s="64"/>
      <c r="K295" s="189"/>
      <c r="L295" s="259"/>
      <c r="M295" s="259"/>
      <c r="N295" s="58"/>
      <c r="O295" s="30"/>
      <c r="P295" s="58"/>
      <c r="Q295" s="30"/>
      <c r="R295" s="134"/>
      <c r="S295" s="206"/>
      <c r="T295" s="290"/>
      <c r="U295" s="29" t="s">
        <v>36</v>
      </c>
      <c r="V295" s="187"/>
      <c r="W295" s="58"/>
      <c r="X295" s="188"/>
      <c r="Y295" s="188"/>
      <c r="Z295" s="188"/>
      <c r="AA295" s="64"/>
      <c r="AB295" s="64"/>
      <c r="AC295" s="189"/>
      <c r="AD295" s="259"/>
      <c r="AE295" s="259"/>
      <c r="AF295" s="58"/>
      <c r="AG295" s="30"/>
      <c r="AH295" s="58"/>
      <c r="AI295" s="30"/>
      <c r="AJ295" s="134"/>
      <c r="AK295" s="208"/>
      <c r="AL295" s="290"/>
      <c r="AM295" s="88" t="str">
        <f t="shared" si="29"/>
        <v/>
      </c>
      <c r="AN295" s="123" t="str">
        <f t="shared" si="30"/>
        <v/>
      </c>
      <c r="AO295" s="123" t="str">
        <f t="shared" si="31"/>
        <v/>
      </c>
      <c r="AP295" s="123" t="str">
        <f t="shared" si="32"/>
        <v/>
      </c>
      <c r="AQ295" s="89" t="str">
        <f t="shared" si="33"/>
        <v/>
      </c>
      <c r="AR295" s="39"/>
      <c r="AS295" s="234"/>
      <c r="AT295" s="39"/>
    </row>
    <row r="296" spans="2:46" ht="13.5" customHeight="1" x14ac:dyDescent="0.15">
      <c r="B296" s="290"/>
      <c r="C296" s="29" t="s">
        <v>38</v>
      </c>
      <c r="D296" s="187"/>
      <c r="E296" s="58"/>
      <c r="F296" s="188"/>
      <c r="G296" s="188"/>
      <c r="H296" s="188"/>
      <c r="I296" s="64"/>
      <c r="J296" s="64"/>
      <c r="K296" s="189"/>
      <c r="L296" s="259"/>
      <c r="M296" s="259"/>
      <c r="N296" s="58"/>
      <c r="O296" s="30"/>
      <c r="P296" s="58"/>
      <c r="Q296" s="30"/>
      <c r="R296" s="134"/>
      <c r="S296" s="206"/>
      <c r="T296" s="290"/>
      <c r="U296" s="29" t="s">
        <v>38</v>
      </c>
      <c r="V296" s="187"/>
      <c r="W296" s="58"/>
      <c r="X296" s="188"/>
      <c r="Y296" s="188"/>
      <c r="Z296" s="188"/>
      <c r="AA296" s="64"/>
      <c r="AB296" s="64"/>
      <c r="AC296" s="189"/>
      <c r="AD296" s="259"/>
      <c r="AE296" s="259"/>
      <c r="AF296" s="58"/>
      <c r="AG296" s="30"/>
      <c r="AH296" s="58"/>
      <c r="AI296" s="30"/>
      <c r="AJ296" s="134"/>
      <c r="AK296" s="208"/>
      <c r="AL296" s="290"/>
      <c r="AM296" s="88" t="str">
        <f t="shared" si="29"/>
        <v/>
      </c>
      <c r="AN296" s="123" t="str">
        <f t="shared" si="30"/>
        <v/>
      </c>
      <c r="AO296" s="123" t="str">
        <f t="shared" si="31"/>
        <v/>
      </c>
      <c r="AP296" s="123" t="str">
        <f t="shared" si="32"/>
        <v/>
      </c>
      <c r="AQ296" s="89" t="str">
        <f t="shared" si="33"/>
        <v/>
      </c>
      <c r="AR296" s="39"/>
      <c r="AS296" s="234"/>
      <c r="AT296" s="39"/>
    </row>
    <row r="297" spans="2:46" ht="13.5" customHeight="1" thickBot="1" x14ac:dyDescent="0.2">
      <c r="B297" s="291"/>
      <c r="C297" s="29"/>
      <c r="D297" s="187"/>
      <c r="E297" s="58"/>
      <c r="F297" s="190"/>
      <c r="G297" s="190"/>
      <c r="H297" s="190"/>
      <c r="I297" s="58"/>
      <c r="J297" s="58"/>
      <c r="K297" s="189"/>
      <c r="L297" s="259"/>
      <c r="M297" s="259"/>
      <c r="N297" s="58"/>
      <c r="O297" s="30"/>
      <c r="P297" s="58"/>
      <c r="Q297" s="30"/>
      <c r="R297" s="185"/>
      <c r="S297" s="206"/>
      <c r="T297" s="291"/>
      <c r="U297" s="29"/>
      <c r="V297" s="187"/>
      <c r="W297" s="58"/>
      <c r="X297" s="190"/>
      <c r="Y297" s="190"/>
      <c r="Z297" s="190"/>
      <c r="AA297" s="58"/>
      <c r="AB297" s="58"/>
      <c r="AC297" s="189"/>
      <c r="AD297" s="259"/>
      <c r="AE297" s="259"/>
      <c r="AF297" s="58"/>
      <c r="AG297" s="30"/>
      <c r="AH297" s="58"/>
      <c r="AI297" s="30"/>
      <c r="AJ297" s="185"/>
      <c r="AK297" s="208"/>
      <c r="AL297" s="291"/>
      <c r="AM297" s="124" t="str">
        <f t="shared" si="29"/>
        <v/>
      </c>
      <c r="AN297" s="125" t="str">
        <f t="shared" si="30"/>
        <v/>
      </c>
      <c r="AO297" s="125" t="str">
        <f t="shared" si="31"/>
        <v/>
      </c>
      <c r="AP297" s="125" t="str">
        <f t="shared" si="32"/>
        <v/>
      </c>
      <c r="AQ297" s="126" t="str">
        <f t="shared" si="33"/>
        <v/>
      </c>
      <c r="AR297" s="39"/>
      <c r="AS297" s="234"/>
      <c r="AT297" s="39"/>
    </row>
    <row r="298" spans="2:46" ht="13.5" customHeight="1" x14ac:dyDescent="0.15">
      <c r="B298" s="289" t="s">
        <v>125</v>
      </c>
      <c r="C298" s="27" t="s">
        <v>34</v>
      </c>
      <c r="D298" s="41"/>
      <c r="E298" s="57"/>
      <c r="F298" s="98"/>
      <c r="G298" s="98"/>
      <c r="H298" s="98"/>
      <c r="I298" s="62"/>
      <c r="J298" s="62"/>
      <c r="K298" s="63"/>
      <c r="L298" s="258"/>
      <c r="M298" s="258"/>
      <c r="N298" s="57"/>
      <c r="O298" s="28"/>
      <c r="P298" s="57"/>
      <c r="Q298" s="28"/>
      <c r="R298" s="133"/>
      <c r="S298" s="206"/>
      <c r="T298" s="289" t="s">
        <v>125</v>
      </c>
      <c r="U298" s="27" t="s">
        <v>34</v>
      </c>
      <c r="V298" s="41"/>
      <c r="W298" s="57"/>
      <c r="X298" s="98"/>
      <c r="Y298" s="98"/>
      <c r="Z298" s="98"/>
      <c r="AA298" s="62"/>
      <c r="AB298" s="62"/>
      <c r="AC298" s="63"/>
      <c r="AD298" s="258"/>
      <c r="AE298" s="258"/>
      <c r="AF298" s="57"/>
      <c r="AG298" s="28"/>
      <c r="AH298" s="57"/>
      <c r="AI298" s="28"/>
      <c r="AJ298" s="133"/>
      <c r="AK298" s="208"/>
      <c r="AL298" s="289" t="s">
        <v>125</v>
      </c>
      <c r="AM298" s="121" t="str">
        <f t="shared" si="29"/>
        <v/>
      </c>
      <c r="AN298" s="97" t="str">
        <f t="shared" si="30"/>
        <v/>
      </c>
      <c r="AO298" s="97" t="str">
        <f t="shared" si="31"/>
        <v/>
      </c>
      <c r="AP298" s="97" t="str">
        <f t="shared" si="32"/>
        <v/>
      </c>
      <c r="AQ298" s="122" t="str">
        <f t="shared" si="33"/>
        <v/>
      </c>
      <c r="AR298" s="39"/>
      <c r="AS298" s="234"/>
      <c r="AT298" s="39"/>
    </row>
    <row r="299" spans="2:46" ht="13.5" customHeight="1" x14ac:dyDescent="0.15">
      <c r="B299" s="290"/>
      <c r="C299" s="29" t="s">
        <v>35</v>
      </c>
      <c r="D299" s="187"/>
      <c r="E299" s="58"/>
      <c r="F299" s="188"/>
      <c r="G299" s="188"/>
      <c r="H299" s="188"/>
      <c r="I299" s="64"/>
      <c r="J299" s="64"/>
      <c r="K299" s="189"/>
      <c r="L299" s="259"/>
      <c r="M299" s="259"/>
      <c r="N299" s="58"/>
      <c r="O299" s="30"/>
      <c r="P299" s="58"/>
      <c r="Q299" s="30"/>
      <c r="R299" s="134"/>
      <c r="S299" s="206"/>
      <c r="T299" s="290"/>
      <c r="U299" s="29" t="s">
        <v>35</v>
      </c>
      <c r="V299" s="187"/>
      <c r="W299" s="58"/>
      <c r="X299" s="188"/>
      <c r="Y299" s="188"/>
      <c r="Z299" s="188"/>
      <c r="AA299" s="64"/>
      <c r="AB299" s="64"/>
      <c r="AC299" s="189"/>
      <c r="AD299" s="259"/>
      <c r="AE299" s="259"/>
      <c r="AF299" s="58"/>
      <c r="AG299" s="30"/>
      <c r="AH299" s="58"/>
      <c r="AI299" s="30"/>
      <c r="AJ299" s="134"/>
      <c r="AK299" s="208"/>
      <c r="AL299" s="290"/>
      <c r="AM299" s="88" t="str">
        <f t="shared" si="29"/>
        <v/>
      </c>
      <c r="AN299" s="123" t="str">
        <f t="shared" si="30"/>
        <v/>
      </c>
      <c r="AO299" s="123" t="str">
        <f t="shared" si="31"/>
        <v/>
      </c>
      <c r="AP299" s="123" t="str">
        <f t="shared" si="32"/>
        <v/>
      </c>
      <c r="AQ299" s="89" t="str">
        <f t="shared" si="33"/>
        <v/>
      </c>
      <c r="AR299" s="39"/>
      <c r="AS299" s="234"/>
      <c r="AT299" s="39"/>
    </row>
    <row r="300" spans="2:46" ht="13.5" customHeight="1" x14ac:dyDescent="0.15">
      <c r="B300" s="290"/>
      <c r="C300" s="29" t="s">
        <v>36</v>
      </c>
      <c r="D300" s="187"/>
      <c r="E300" s="58"/>
      <c r="F300" s="188"/>
      <c r="G300" s="188"/>
      <c r="H300" s="188"/>
      <c r="I300" s="64"/>
      <c r="J300" s="64"/>
      <c r="K300" s="189"/>
      <c r="L300" s="259"/>
      <c r="M300" s="259"/>
      <c r="N300" s="58"/>
      <c r="O300" s="30"/>
      <c r="P300" s="58"/>
      <c r="Q300" s="30"/>
      <c r="R300" s="134"/>
      <c r="S300" s="206"/>
      <c r="T300" s="290"/>
      <c r="U300" s="29" t="s">
        <v>36</v>
      </c>
      <c r="V300" s="187"/>
      <c r="W300" s="58"/>
      <c r="X300" s="188"/>
      <c r="Y300" s="188"/>
      <c r="Z300" s="188"/>
      <c r="AA300" s="64"/>
      <c r="AB300" s="64"/>
      <c r="AC300" s="189"/>
      <c r="AD300" s="259"/>
      <c r="AE300" s="259"/>
      <c r="AF300" s="58"/>
      <c r="AG300" s="30"/>
      <c r="AH300" s="58"/>
      <c r="AI300" s="30"/>
      <c r="AJ300" s="134"/>
      <c r="AK300" s="208"/>
      <c r="AL300" s="290"/>
      <c r="AM300" s="88" t="str">
        <f t="shared" si="29"/>
        <v/>
      </c>
      <c r="AN300" s="123" t="str">
        <f t="shared" si="30"/>
        <v/>
      </c>
      <c r="AO300" s="123" t="str">
        <f t="shared" si="31"/>
        <v/>
      </c>
      <c r="AP300" s="123" t="str">
        <f t="shared" si="32"/>
        <v/>
      </c>
      <c r="AQ300" s="89" t="str">
        <f t="shared" si="33"/>
        <v/>
      </c>
      <c r="AR300" s="39"/>
      <c r="AS300" s="234"/>
      <c r="AT300" s="39"/>
    </row>
    <row r="301" spans="2:46" ht="13.5" customHeight="1" x14ac:dyDescent="0.15">
      <c r="B301" s="290"/>
      <c r="C301" s="29" t="s">
        <v>38</v>
      </c>
      <c r="D301" s="187"/>
      <c r="E301" s="58"/>
      <c r="F301" s="188"/>
      <c r="G301" s="188"/>
      <c r="H301" s="188"/>
      <c r="I301" s="64"/>
      <c r="J301" s="64"/>
      <c r="K301" s="189"/>
      <c r="L301" s="259"/>
      <c r="M301" s="259"/>
      <c r="N301" s="58"/>
      <c r="O301" s="30"/>
      <c r="P301" s="58"/>
      <c r="Q301" s="30"/>
      <c r="R301" s="134"/>
      <c r="S301" s="206"/>
      <c r="T301" s="290"/>
      <c r="U301" s="29" t="s">
        <v>38</v>
      </c>
      <c r="V301" s="187"/>
      <c r="W301" s="58"/>
      <c r="X301" s="188"/>
      <c r="Y301" s="188"/>
      <c r="Z301" s="188"/>
      <c r="AA301" s="64"/>
      <c r="AB301" s="64"/>
      <c r="AC301" s="189"/>
      <c r="AD301" s="259"/>
      <c r="AE301" s="259"/>
      <c r="AF301" s="58"/>
      <c r="AG301" s="30"/>
      <c r="AH301" s="58"/>
      <c r="AI301" s="30"/>
      <c r="AJ301" s="134"/>
      <c r="AK301" s="208"/>
      <c r="AL301" s="290"/>
      <c r="AM301" s="88" t="str">
        <f t="shared" si="29"/>
        <v/>
      </c>
      <c r="AN301" s="123" t="str">
        <f t="shared" si="30"/>
        <v/>
      </c>
      <c r="AO301" s="123" t="str">
        <f t="shared" si="31"/>
        <v/>
      </c>
      <c r="AP301" s="123" t="str">
        <f t="shared" si="32"/>
        <v/>
      </c>
      <c r="AQ301" s="89" t="str">
        <f t="shared" si="33"/>
        <v/>
      </c>
      <c r="AR301" s="39"/>
      <c r="AS301" s="234"/>
      <c r="AT301" s="39"/>
    </row>
    <row r="302" spans="2:46" ht="13.5" customHeight="1" thickBot="1" x14ac:dyDescent="0.2">
      <c r="B302" s="291"/>
      <c r="C302" s="29"/>
      <c r="D302" s="187"/>
      <c r="E302" s="58"/>
      <c r="F302" s="190"/>
      <c r="G302" s="190"/>
      <c r="H302" s="190"/>
      <c r="I302" s="58"/>
      <c r="J302" s="58"/>
      <c r="K302" s="189"/>
      <c r="L302" s="259"/>
      <c r="M302" s="259"/>
      <c r="N302" s="58"/>
      <c r="O302" s="30"/>
      <c r="P302" s="58"/>
      <c r="Q302" s="30"/>
      <c r="R302" s="185"/>
      <c r="S302" s="206"/>
      <c r="T302" s="291"/>
      <c r="U302" s="29"/>
      <c r="V302" s="187"/>
      <c r="W302" s="58"/>
      <c r="X302" s="190"/>
      <c r="Y302" s="190"/>
      <c r="Z302" s="190"/>
      <c r="AA302" s="58"/>
      <c r="AB302" s="58"/>
      <c r="AC302" s="189"/>
      <c r="AD302" s="259"/>
      <c r="AE302" s="259"/>
      <c r="AF302" s="58"/>
      <c r="AG302" s="30"/>
      <c r="AH302" s="58"/>
      <c r="AI302" s="30"/>
      <c r="AJ302" s="185"/>
      <c r="AK302" s="208"/>
      <c r="AL302" s="291"/>
      <c r="AM302" s="124" t="str">
        <f t="shared" si="29"/>
        <v/>
      </c>
      <c r="AN302" s="125" t="str">
        <f t="shared" si="30"/>
        <v/>
      </c>
      <c r="AO302" s="125" t="str">
        <f t="shared" si="31"/>
        <v/>
      </c>
      <c r="AP302" s="125" t="str">
        <f t="shared" si="32"/>
        <v/>
      </c>
      <c r="AQ302" s="126" t="str">
        <f t="shared" si="33"/>
        <v/>
      </c>
      <c r="AR302" s="39"/>
      <c r="AS302" s="234"/>
      <c r="AT302" s="39"/>
    </row>
    <row r="303" spans="2:46" ht="13.5" customHeight="1" x14ac:dyDescent="0.15">
      <c r="B303" s="289" t="s">
        <v>126</v>
      </c>
      <c r="C303" s="27" t="s">
        <v>34</v>
      </c>
      <c r="D303" s="41"/>
      <c r="E303" s="57"/>
      <c r="F303" s="98"/>
      <c r="G303" s="98"/>
      <c r="H303" s="98"/>
      <c r="I303" s="62"/>
      <c r="J303" s="62"/>
      <c r="K303" s="63"/>
      <c r="L303" s="258"/>
      <c r="M303" s="258"/>
      <c r="N303" s="57"/>
      <c r="O303" s="28"/>
      <c r="P303" s="57"/>
      <c r="Q303" s="28"/>
      <c r="R303" s="133"/>
      <c r="S303" s="206"/>
      <c r="T303" s="289" t="s">
        <v>126</v>
      </c>
      <c r="U303" s="27" t="s">
        <v>34</v>
      </c>
      <c r="V303" s="41"/>
      <c r="W303" s="57"/>
      <c r="X303" s="98"/>
      <c r="Y303" s="98"/>
      <c r="Z303" s="98"/>
      <c r="AA303" s="62"/>
      <c r="AB303" s="62"/>
      <c r="AC303" s="63"/>
      <c r="AD303" s="258"/>
      <c r="AE303" s="258"/>
      <c r="AF303" s="57"/>
      <c r="AG303" s="28"/>
      <c r="AH303" s="57"/>
      <c r="AI303" s="28"/>
      <c r="AJ303" s="133"/>
      <c r="AK303" s="208"/>
      <c r="AL303" s="289" t="s">
        <v>126</v>
      </c>
      <c r="AM303" s="121" t="str">
        <f t="shared" si="29"/>
        <v/>
      </c>
      <c r="AN303" s="97" t="str">
        <f t="shared" si="30"/>
        <v/>
      </c>
      <c r="AO303" s="97" t="str">
        <f t="shared" si="31"/>
        <v/>
      </c>
      <c r="AP303" s="97" t="str">
        <f t="shared" si="32"/>
        <v/>
      </c>
      <c r="AQ303" s="122" t="str">
        <f t="shared" si="33"/>
        <v/>
      </c>
      <c r="AR303" s="39"/>
      <c r="AS303" s="234"/>
      <c r="AT303" s="39"/>
    </row>
    <row r="304" spans="2:46" ht="13.5" customHeight="1" x14ac:dyDescent="0.15">
      <c r="B304" s="290"/>
      <c r="C304" s="29" t="s">
        <v>35</v>
      </c>
      <c r="D304" s="187"/>
      <c r="E304" s="58"/>
      <c r="F304" s="188"/>
      <c r="G304" s="188"/>
      <c r="H304" s="188"/>
      <c r="I304" s="64"/>
      <c r="J304" s="64"/>
      <c r="K304" s="189"/>
      <c r="L304" s="259"/>
      <c r="M304" s="259"/>
      <c r="N304" s="58"/>
      <c r="O304" s="30"/>
      <c r="P304" s="58"/>
      <c r="Q304" s="30"/>
      <c r="R304" s="134"/>
      <c r="S304" s="206"/>
      <c r="T304" s="290"/>
      <c r="U304" s="29" t="s">
        <v>35</v>
      </c>
      <c r="V304" s="187"/>
      <c r="W304" s="58"/>
      <c r="X304" s="188"/>
      <c r="Y304" s="188"/>
      <c r="Z304" s="188"/>
      <c r="AA304" s="64"/>
      <c r="AB304" s="64"/>
      <c r="AC304" s="189"/>
      <c r="AD304" s="259"/>
      <c r="AE304" s="259"/>
      <c r="AF304" s="58"/>
      <c r="AG304" s="30"/>
      <c r="AH304" s="58"/>
      <c r="AI304" s="30"/>
      <c r="AJ304" s="134"/>
      <c r="AK304" s="208"/>
      <c r="AL304" s="290"/>
      <c r="AM304" s="88" t="str">
        <f t="shared" si="29"/>
        <v/>
      </c>
      <c r="AN304" s="123" t="str">
        <f t="shared" si="30"/>
        <v/>
      </c>
      <c r="AO304" s="123" t="str">
        <f t="shared" si="31"/>
        <v/>
      </c>
      <c r="AP304" s="123" t="str">
        <f t="shared" si="32"/>
        <v/>
      </c>
      <c r="AQ304" s="89" t="str">
        <f t="shared" si="33"/>
        <v/>
      </c>
      <c r="AR304" s="39"/>
      <c r="AS304" s="234"/>
      <c r="AT304" s="39"/>
    </row>
    <row r="305" spans="2:46" ht="13.5" customHeight="1" x14ac:dyDescent="0.15">
      <c r="B305" s="290"/>
      <c r="C305" s="29" t="s">
        <v>36</v>
      </c>
      <c r="D305" s="187"/>
      <c r="E305" s="58"/>
      <c r="F305" s="188"/>
      <c r="G305" s="188"/>
      <c r="H305" s="188"/>
      <c r="I305" s="64"/>
      <c r="J305" s="64"/>
      <c r="K305" s="189"/>
      <c r="L305" s="259"/>
      <c r="M305" s="259"/>
      <c r="N305" s="58"/>
      <c r="O305" s="30"/>
      <c r="P305" s="58"/>
      <c r="Q305" s="30"/>
      <c r="R305" s="134"/>
      <c r="S305" s="206"/>
      <c r="T305" s="290"/>
      <c r="U305" s="29" t="s">
        <v>36</v>
      </c>
      <c r="V305" s="187"/>
      <c r="W305" s="58"/>
      <c r="X305" s="188"/>
      <c r="Y305" s="188"/>
      <c r="Z305" s="188"/>
      <c r="AA305" s="64"/>
      <c r="AB305" s="64"/>
      <c r="AC305" s="189"/>
      <c r="AD305" s="259"/>
      <c r="AE305" s="259"/>
      <c r="AF305" s="58"/>
      <c r="AG305" s="30"/>
      <c r="AH305" s="58"/>
      <c r="AI305" s="30"/>
      <c r="AJ305" s="134"/>
      <c r="AK305" s="208"/>
      <c r="AL305" s="290"/>
      <c r="AM305" s="88" t="str">
        <f t="shared" si="29"/>
        <v/>
      </c>
      <c r="AN305" s="123" t="str">
        <f t="shared" si="30"/>
        <v/>
      </c>
      <c r="AO305" s="123" t="str">
        <f t="shared" si="31"/>
        <v/>
      </c>
      <c r="AP305" s="123" t="str">
        <f t="shared" si="32"/>
        <v/>
      </c>
      <c r="AQ305" s="89" t="str">
        <f t="shared" si="33"/>
        <v/>
      </c>
      <c r="AR305" s="39"/>
      <c r="AS305" s="234"/>
      <c r="AT305" s="39"/>
    </row>
    <row r="306" spans="2:46" ht="13.5" customHeight="1" x14ac:dyDescent="0.15">
      <c r="B306" s="290"/>
      <c r="C306" s="29" t="s">
        <v>38</v>
      </c>
      <c r="D306" s="187"/>
      <c r="E306" s="58"/>
      <c r="F306" s="188"/>
      <c r="G306" s="188"/>
      <c r="H306" s="188"/>
      <c r="I306" s="64"/>
      <c r="J306" s="64"/>
      <c r="K306" s="189"/>
      <c r="L306" s="259"/>
      <c r="M306" s="259"/>
      <c r="N306" s="58"/>
      <c r="O306" s="30"/>
      <c r="P306" s="58"/>
      <c r="Q306" s="30"/>
      <c r="R306" s="134"/>
      <c r="S306" s="206"/>
      <c r="T306" s="290"/>
      <c r="U306" s="29" t="s">
        <v>38</v>
      </c>
      <c r="V306" s="187"/>
      <c r="W306" s="58"/>
      <c r="X306" s="188"/>
      <c r="Y306" s="188"/>
      <c r="Z306" s="188"/>
      <c r="AA306" s="64"/>
      <c r="AB306" s="64"/>
      <c r="AC306" s="189"/>
      <c r="AD306" s="259"/>
      <c r="AE306" s="259"/>
      <c r="AF306" s="58"/>
      <c r="AG306" s="30"/>
      <c r="AH306" s="58"/>
      <c r="AI306" s="30"/>
      <c r="AJ306" s="134"/>
      <c r="AK306" s="208"/>
      <c r="AL306" s="290"/>
      <c r="AM306" s="88" t="str">
        <f t="shared" si="29"/>
        <v/>
      </c>
      <c r="AN306" s="123" t="str">
        <f t="shared" si="30"/>
        <v/>
      </c>
      <c r="AO306" s="123" t="str">
        <f t="shared" si="31"/>
        <v/>
      </c>
      <c r="AP306" s="123" t="str">
        <f t="shared" si="32"/>
        <v/>
      </c>
      <c r="AQ306" s="89" t="str">
        <f t="shared" si="33"/>
        <v/>
      </c>
      <c r="AR306" s="39"/>
      <c r="AS306" s="234"/>
      <c r="AT306" s="39"/>
    </row>
    <row r="307" spans="2:46" ht="13.5" customHeight="1" thickBot="1" x14ac:dyDescent="0.2">
      <c r="B307" s="291"/>
      <c r="C307" s="29"/>
      <c r="D307" s="187"/>
      <c r="E307" s="58"/>
      <c r="F307" s="190"/>
      <c r="G307" s="190"/>
      <c r="H307" s="190"/>
      <c r="I307" s="58"/>
      <c r="J307" s="58"/>
      <c r="K307" s="189"/>
      <c r="L307" s="259"/>
      <c r="M307" s="259"/>
      <c r="N307" s="58"/>
      <c r="O307" s="30"/>
      <c r="P307" s="58"/>
      <c r="Q307" s="30"/>
      <c r="R307" s="185"/>
      <c r="S307" s="206"/>
      <c r="T307" s="291"/>
      <c r="U307" s="29"/>
      <c r="V307" s="187"/>
      <c r="W307" s="58"/>
      <c r="X307" s="190"/>
      <c r="Y307" s="190"/>
      <c r="Z307" s="190"/>
      <c r="AA307" s="58"/>
      <c r="AB307" s="58"/>
      <c r="AC307" s="189"/>
      <c r="AD307" s="259"/>
      <c r="AE307" s="259"/>
      <c r="AF307" s="58"/>
      <c r="AG307" s="30"/>
      <c r="AH307" s="58"/>
      <c r="AI307" s="30"/>
      <c r="AJ307" s="185"/>
      <c r="AK307" s="208"/>
      <c r="AL307" s="291"/>
      <c r="AM307" s="124" t="str">
        <f t="shared" si="29"/>
        <v/>
      </c>
      <c r="AN307" s="125" t="str">
        <f t="shared" si="30"/>
        <v/>
      </c>
      <c r="AO307" s="125" t="str">
        <f t="shared" si="31"/>
        <v/>
      </c>
      <c r="AP307" s="125" t="str">
        <f t="shared" si="32"/>
        <v/>
      </c>
      <c r="AQ307" s="126" t="str">
        <f t="shared" si="33"/>
        <v/>
      </c>
      <c r="AR307" s="39"/>
      <c r="AS307" s="234"/>
      <c r="AT307" s="39"/>
    </row>
    <row r="308" spans="2:46" ht="13.5" customHeight="1" x14ac:dyDescent="0.15">
      <c r="B308" s="289" t="s">
        <v>127</v>
      </c>
      <c r="C308" s="27" t="s">
        <v>34</v>
      </c>
      <c r="D308" s="41"/>
      <c r="E308" s="57"/>
      <c r="F308" s="98"/>
      <c r="G308" s="98"/>
      <c r="H308" s="98"/>
      <c r="I308" s="62"/>
      <c r="J308" s="62"/>
      <c r="K308" s="63"/>
      <c r="L308" s="258"/>
      <c r="M308" s="258"/>
      <c r="N308" s="57"/>
      <c r="O308" s="28"/>
      <c r="P308" s="57"/>
      <c r="Q308" s="28"/>
      <c r="R308" s="133"/>
      <c r="S308" s="206"/>
      <c r="T308" s="289" t="s">
        <v>127</v>
      </c>
      <c r="U308" s="27" t="s">
        <v>34</v>
      </c>
      <c r="V308" s="41"/>
      <c r="W308" s="57"/>
      <c r="X308" s="98"/>
      <c r="Y308" s="98"/>
      <c r="Z308" s="98"/>
      <c r="AA308" s="62"/>
      <c r="AB308" s="62"/>
      <c r="AC308" s="63"/>
      <c r="AD308" s="258"/>
      <c r="AE308" s="258"/>
      <c r="AF308" s="57"/>
      <c r="AG308" s="28"/>
      <c r="AH308" s="57"/>
      <c r="AI308" s="28"/>
      <c r="AJ308" s="133"/>
      <c r="AK308" s="208"/>
      <c r="AL308" s="289" t="s">
        <v>127</v>
      </c>
      <c r="AM308" s="121" t="str">
        <f t="shared" si="29"/>
        <v/>
      </c>
      <c r="AN308" s="97" t="str">
        <f t="shared" si="30"/>
        <v/>
      </c>
      <c r="AO308" s="97" t="str">
        <f t="shared" si="31"/>
        <v/>
      </c>
      <c r="AP308" s="97" t="str">
        <f t="shared" si="32"/>
        <v/>
      </c>
      <c r="AQ308" s="122" t="str">
        <f t="shared" si="33"/>
        <v/>
      </c>
      <c r="AR308" s="39"/>
      <c r="AS308" s="234"/>
      <c r="AT308" s="39"/>
    </row>
    <row r="309" spans="2:46" ht="13.5" customHeight="1" x14ac:dyDescent="0.15">
      <c r="B309" s="290"/>
      <c r="C309" s="29" t="s">
        <v>35</v>
      </c>
      <c r="D309" s="187"/>
      <c r="E309" s="58"/>
      <c r="F309" s="188"/>
      <c r="G309" s="188"/>
      <c r="H309" s="188"/>
      <c r="I309" s="64"/>
      <c r="J309" s="64"/>
      <c r="K309" s="189"/>
      <c r="L309" s="259"/>
      <c r="M309" s="259"/>
      <c r="N309" s="58"/>
      <c r="O309" s="30"/>
      <c r="P309" s="58"/>
      <c r="Q309" s="30"/>
      <c r="R309" s="134"/>
      <c r="S309" s="206"/>
      <c r="T309" s="290"/>
      <c r="U309" s="29" t="s">
        <v>35</v>
      </c>
      <c r="V309" s="187"/>
      <c r="W309" s="58"/>
      <c r="X309" s="188"/>
      <c r="Y309" s="188"/>
      <c r="Z309" s="188"/>
      <c r="AA309" s="64"/>
      <c r="AB309" s="64"/>
      <c r="AC309" s="189"/>
      <c r="AD309" s="259"/>
      <c r="AE309" s="259"/>
      <c r="AF309" s="58"/>
      <c r="AG309" s="30"/>
      <c r="AH309" s="58"/>
      <c r="AI309" s="30"/>
      <c r="AJ309" s="134"/>
      <c r="AK309" s="208"/>
      <c r="AL309" s="290"/>
      <c r="AM309" s="88" t="str">
        <f t="shared" si="29"/>
        <v/>
      </c>
      <c r="AN309" s="123" t="str">
        <f t="shared" si="30"/>
        <v/>
      </c>
      <c r="AO309" s="123" t="str">
        <f t="shared" si="31"/>
        <v/>
      </c>
      <c r="AP309" s="123" t="str">
        <f t="shared" si="32"/>
        <v/>
      </c>
      <c r="AQ309" s="89" t="str">
        <f t="shared" si="33"/>
        <v/>
      </c>
      <c r="AR309" s="39"/>
      <c r="AS309" s="234"/>
      <c r="AT309" s="39"/>
    </row>
    <row r="310" spans="2:46" ht="13.5" customHeight="1" x14ac:dyDescent="0.15">
      <c r="B310" s="290"/>
      <c r="C310" s="29" t="s">
        <v>36</v>
      </c>
      <c r="D310" s="187"/>
      <c r="E310" s="58"/>
      <c r="F310" s="188"/>
      <c r="G310" s="188"/>
      <c r="H310" s="188"/>
      <c r="I310" s="64"/>
      <c r="J310" s="64"/>
      <c r="K310" s="189"/>
      <c r="L310" s="259"/>
      <c r="M310" s="259"/>
      <c r="N310" s="58"/>
      <c r="O310" s="30"/>
      <c r="P310" s="58"/>
      <c r="Q310" s="30"/>
      <c r="R310" s="134"/>
      <c r="S310" s="206"/>
      <c r="T310" s="290"/>
      <c r="U310" s="29" t="s">
        <v>36</v>
      </c>
      <c r="V310" s="187"/>
      <c r="W310" s="58"/>
      <c r="X310" s="188"/>
      <c r="Y310" s="188"/>
      <c r="Z310" s="188"/>
      <c r="AA310" s="64"/>
      <c r="AB310" s="64"/>
      <c r="AC310" s="189"/>
      <c r="AD310" s="259"/>
      <c r="AE310" s="259"/>
      <c r="AF310" s="58"/>
      <c r="AG310" s="30"/>
      <c r="AH310" s="58"/>
      <c r="AI310" s="30"/>
      <c r="AJ310" s="134"/>
      <c r="AK310" s="208"/>
      <c r="AL310" s="290"/>
      <c r="AM310" s="88" t="str">
        <f t="shared" si="29"/>
        <v/>
      </c>
      <c r="AN310" s="123" t="str">
        <f t="shared" si="30"/>
        <v/>
      </c>
      <c r="AO310" s="123" t="str">
        <f t="shared" si="31"/>
        <v/>
      </c>
      <c r="AP310" s="123" t="str">
        <f t="shared" si="32"/>
        <v/>
      </c>
      <c r="AQ310" s="89" t="str">
        <f t="shared" si="33"/>
        <v/>
      </c>
      <c r="AR310" s="39"/>
      <c r="AS310" s="234"/>
      <c r="AT310" s="39"/>
    </row>
    <row r="311" spans="2:46" ht="13.5" customHeight="1" x14ac:dyDescent="0.15">
      <c r="B311" s="290"/>
      <c r="C311" s="29" t="s">
        <v>38</v>
      </c>
      <c r="D311" s="187"/>
      <c r="E311" s="58"/>
      <c r="F311" s="188"/>
      <c r="G311" s="188"/>
      <c r="H311" s="188"/>
      <c r="I311" s="64"/>
      <c r="J311" s="64"/>
      <c r="K311" s="189"/>
      <c r="L311" s="259"/>
      <c r="M311" s="259"/>
      <c r="N311" s="58"/>
      <c r="O311" s="30"/>
      <c r="P311" s="58"/>
      <c r="Q311" s="30"/>
      <c r="R311" s="134"/>
      <c r="S311" s="206"/>
      <c r="T311" s="290"/>
      <c r="U311" s="29" t="s">
        <v>38</v>
      </c>
      <c r="V311" s="187"/>
      <c r="W311" s="58"/>
      <c r="X311" s="188"/>
      <c r="Y311" s="188"/>
      <c r="Z311" s="188"/>
      <c r="AA311" s="64"/>
      <c r="AB311" s="64"/>
      <c r="AC311" s="189"/>
      <c r="AD311" s="259"/>
      <c r="AE311" s="259"/>
      <c r="AF311" s="58"/>
      <c r="AG311" s="30"/>
      <c r="AH311" s="58"/>
      <c r="AI311" s="30"/>
      <c r="AJ311" s="134"/>
      <c r="AK311" s="208"/>
      <c r="AL311" s="290"/>
      <c r="AM311" s="88" t="str">
        <f t="shared" si="29"/>
        <v/>
      </c>
      <c r="AN311" s="123" t="str">
        <f t="shared" si="30"/>
        <v/>
      </c>
      <c r="AO311" s="123" t="str">
        <f t="shared" si="31"/>
        <v/>
      </c>
      <c r="AP311" s="123" t="str">
        <f t="shared" si="32"/>
        <v/>
      </c>
      <c r="AQ311" s="89" t="str">
        <f t="shared" si="33"/>
        <v/>
      </c>
      <c r="AR311" s="39"/>
      <c r="AS311" s="234"/>
      <c r="AT311" s="39"/>
    </row>
    <row r="312" spans="2:46" ht="13.5" customHeight="1" thickBot="1" x14ac:dyDescent="0.2">
      <c r="B312" s="291"/>
      <c r="C312" s="29"/>
      <c r="D312" s="187"/>
      <c r="E312" s="58"/>
      <c r="F312" s="190"/>
      <c r="G312" s="190"/>
      <c r="H312" s="190"/>
      <c r="I312" s="58"/>
      <c r="J312" s="58"/>
      <c r="K312" s="189"/>
      <c r="L312" s="259"/>
      <c r="M312" s="259"/>
      <c r="N312" s="58"/>
      <c r="O312" s="30"/>
      <c r="P312" s="58"/>
      <c r="Q312" s="30"/>
      <c r="R312" s="185"/>
      <c r="S312" s="206"/>
      <c r="T312" s="291"/>
      <c r="U312" s="29"/>
      <c r="V312" s="187"/>
      <c r="W312" s="58"/>
      <c r="X312" s="190"/>
      <c r="Y312" s="190"/>
      <c r="Z312" s="190"/>
      <c r="AA312" s="58"/>
      <c r="AB312" s="58"/>
      <c r="AC312" s="189"/>
      <c r="AD312" s="259"/>
      <c r="AE312" s="259"/>
      <c r="AF312" s="58"/>
      <c r="AG312" s="30"/>
      <c r="AH312" s="58"/>
      <c r="AI312" s="30"/>
      <c r="AJ312" s="185"/>
      <c r="AK312" s="208"/>
      <c r="AL312" s="291"/>
      <c r="AM312" s="124" t="str">
        <f t="shared" si="29"/>
        <v/>
      </c>
      <c r="AN312" s="125" t="str">
        <f t="shared" si="30"/>
        <v/>
      </c>
      <c r="AO312" s="125" t="str">
        <f t="shared" si="31"/>
        <v/>
      </c>
      <c r="AP312" s="125" t="str">
        <f t="shared" si="32"/>
        <v/>
      </c>
      <c r="AQ312" s="126" t="str">
        <f t="shared" si="33"/>
        <v/>
      </c>
      <c r="AR312" s="39"/>
      <c r="AS312" s="234"/>
      <c r="AT312" s="39"/>
    </row>
    <row r="313" spans="2:46" ht="13.5" customHeight="1" x14ac:dyDescent="0.15">
      <c r="B313" s="289" t="s">
        <v>128</v>
      </c>
      <c r="C313" s="27" t="s">
        <v>34</v>
      </c>
      <c r="D313" s="41"/>
      <c r="E313" s="57"/>
      <c r="F313" s="98"/>
      <c r="G313" s="98"/>
      <c r="H313" s="98"/>
      <c r="I313" s="62"/>
      <c r="J313" s="62"/>
      <c r="K313" s="63"/>
      <c r="L313" s="258"/>
      <c r="M313" s="258"/>
      <c r="N313" s="57"/>
      <c r="O313" s="28"/>
      <c r="P313" s="57"/>
      <c r="Q313" s="28"/>
      <c r="R313" s="133"/>
      <c r="S313" s="206"/>
      <c r="T313" s="289" t="s">
        <v>128</v>
      </c>
      <c r="U313" s="27" t="s">
        <v>34</v>
      </c>
      <c r="V313" s="41"/>
      <c r="W313" s="57"/>
      <c r="X313" s="98"/>
      <c r="Y313" s="98"/>
      <c r="Z313" s="98"/>
      <c r="AA313" s="62"/>
      <c r="AB313" s="62"/>
      <c r="AC313" s="63"/>
      <c r="AD313" s="258"/>
      <c r="AE313" s="258"/>
      <c r="AF313" s="57"/>
      <c r="AG313" s="28"/>
      <c r="AH313" s="57"/>
      <c r="AI313" s="28"/>
      <c r="AJ313" s="133"/>
      <c r="AK313" s="208"/>
      <c r="AL313" s="289" t="s">
        <v>128</v>
      </c>
      <c r="AM313" s="121" t="str">
        <f t="shared" si="29"/>
        <v/>
      </c>
      <c r="AN313" s="97" t="str">
        <f t="shared" si="30"/>
        <v/>
      </c>
      <c r="AO313" s="97" t="str">
        <f t="shared" si="31"/>
        <v/>
      </c>
      <c r="AP313" s="97" t="str">
        <f t="shared" si="32"/>
        <v/>
      </c>
      <c r="AQ313" s="122" t="str">
        <f t="shared" si="33"/>
        <v/>
      </c>
      <c r="AR313" s="39"/>
      <c r="AS313" s="234"/>
      <c r="AT313" s="39"/>
    </row>
    <row r="314" spans="2:46" ht="13.5" customHeight="1" x14ac:dyDescent="0.15">
      <c r="B314" s="290"/>
      <c r="C314" s="29" t="s">
        <v>35</v>
      </c>
      <c r="D314" s="187"/>
      <c r="E314" s="58"/>
      <c r="F314" s="188"/>
      <c r="G314" s="188"/>
      <c r="H314" s="188"/>
      <c r="I314" s="64"/>
      <c r="J314" s="64"/>
      <c r="K314" s="189"/>
      <c r="L314" s="259"/>
      <c r="M314" s="259"/>
      <c r="N314" s="58"/>
      <c r="O314" s="30"/>
      <c r="P314" s="58"/>
      <c r="Q314" s="30"/>
      <c r="R314" s="134"/>
      <c r="S314" s="206"/>
      <c r="T314" s="290"/>
      <c r="U314" s="29" t="s">
        <v>35</v>
      </c>
      <c r="V314" s="187"/>
      <c r="W314" s="58"/>
      <c r="X314" s="188"/>
      <c r="Y314" s="188"/>
      <c r="Z314" s="188"/>
      <c r="AA314" s="64"/>
      <c r="AB314" s="64"/>
      <c r="AC314" s="189"/>
      <c r="AD314" s="259"/>
      <c r="AE314" s="259"/>
      <c r="AF314" s="58"/>
      <c r="AG314" s="30"/>
      <c r="AH314" s="58"/>
      <c r="AI314" s="30"/>
      <c r="AJ314" s="134"/>
      <c r="AK314" s="208"/>
      <c r="AL314" s="290"/>
      <c r="AM314" s="88" t="str">
        <f t="shared" si="29"/>
        <v/>
      </c>
      <c r="AN314" s="123" t="str">
        <f t="shared" si="30"/>
        <v/>
      </c>
      <c r="AO314" s="123" t="str">
        <f t="shared" si="31"/>
        <v/>
      </c>
      <c r="AP314" s="123" t="str">
        <f t="shared" si="32"/>
        <v/>
      </c>
      <c r="AQ314" s="89" t="str">
        <f t="shared" si="33"/>
        <v/>
      </c>
      <c r="AR314" s="39"/>
      <c r="AS314" s="234"/>
      <c r="AT314" s="39"/>
    </row>
    <row r="315" spans="2:46" ht="13.5" customHeight="1" x14ac:dyDescent="0.15">
      <c r="B315" s="290"/>
      <c r="C315" s="29" t="s">
        <v>36</v>
      </c>
      <c r="D315" s="187"/>
      <c r="E315" s="58"/>
      <c r="F315" s="188"/>
      <c r="G315" s="188"/>
      <c r="H315" s="188"/>
      <c r="I315" s="64"/>
      <c r="J315" s="64"/>
      <c r="K315" s="189"/>
      <c r="L315" s="259"/>
      <c r="M315" s="259"/>
      <c r="N315" s="58"/>
      <c r="O315" s="30"/>
      <c r="P315" s="58"/>
      <c r="Q315" s="30"/>
      <c r="R315" s="134"/>
      <c r="S315" s="206"/>
      <c r="T315" s="290"/>
      <c r="U315" s="29" t="s">
        <v>36</v>
      </c>
      <c r="V315" s="187"/>
      <c r="W315" s="58"/>
      <c r="X315" s="188"/>
      <c r="Y315" s="188"/>
      <c r="Z315" s="188"/>
      <c r="AA315" s="64"/>
      <c r="AB315" s="64"/>
      <c r="AC315" s="189"/>
      <c r="AD315" s="259"/>
      <c r="AE315" s="259"/>
      <c r="AF315" s="58"/>
      <c r="AG315" s="30"/>
      <c r="AH315" s="58"/>
      <c r="AI315" s="30"/>
      <c r="AJ315" s="134"/>
      <c r="AK315" s="208"/>
      <c r="AL315" s="290"/>
      <c r="AM315" s="88" t="str">
        <f t="shared" si="29"/>
        <v/>
      </c>
      <c r="AN315" s="123" t="str">
        <f t="shared" si="30"/>
        <v/>
      </c>
      <c r="AO315" s="123" t="str">
        <f t="shared" si="31"/>
        <v/>
      </c>
      <c r="AP315" s="123" t="str">
        <f t="shared" si="32"/>
        <v/>
      </c>
      <c r="AQ315" s="89" t="str">
        <f t="shared" si="33"/>
        <v/>
      </c>
      <c r="AR315" s="39"/>
      <c r="AS315" s="234"/>
      <c r="AT315" s="39"/>
    </row>
    <row r="316" spans="2:46" ht="13.5" customHeight="1" x14ac:dyDescent="0.15">
      <c r="B316" s="290"/>
      <c r="C316" s="29" t="s">
        <v>38</v>
      </c>
      <c r="D316" s="187"/>
      <c r="E316" s="58"/>
      <c r="F316" s="188"/>
      <c r="G316" s="188"/>
      <c r="H316" s="188"/>
      <c r="I316" s="64"/>
      <c r="J316" s="64"/>
      <c r="K316" s="189"/>
      <c r="L316" s="259"/>
      <c r="M316" s="259"/>
      <c r="N316" s="58"/>
      <c r="O316" s="30"/>
      <c r="P316" s="58"/>
      <c r="Q316" s="30"/>
      <c r="R316" s="134"/>
      <c r="S316" s="206"/>
      <c r="T316" s="290"/>
      <c r="U316" s="29" t="s">
        <v>38</v>
      </c>
      <c r="V316" s="187"/>
      <c r="W316" s="58"/>
      <c r="X316" s="188"/>
      <c r="Y316" s="188"/>
      <c r="Z316" s="188"/>
      <c r="AA316" s="64"/>
      <c r="AB316" s="64"/>
      <c r="AC316" s="189"/>
      <c r="AD316" s="259"/>
      <c r="AE316" s="259"/>
      <c r="AF316" s="58"/>
      <c r="AG316" s="30"/>
      <c r="AH316" s="58"/>
      <c r="AI316" s="30"/>
      <c r="AJ316" s="134"/>
      <c r="AK316" s="208"/>
      <c r="AL316" s="290"/>
      <c r="AM316" s="88" t="str">
        <f t="shared" si="29"/>
        <v/>
      </c>
      <c r="AN316" s="123" t="str">
        <f t="shared" si="30"/>
        <v/>
      </c>
      <c r="AO316" s="123" t="str">
        <f t="shared" si="31"/>
        <v/>
      </c>
      <c r="AP316" s="123" t="str">
        <f t="shared" si="32"/>
        <v/>
      </c>
      <c r="AQ316" s="89" t="str">
        <f t="shared" si="33"/>
        <v/>
      </c>
      <c r="AR316" s="39"/>
      <c r="AS316" s="234"/>
      <c r="AT316" s="39"/>
    </row>
    <row r="317" spans="2:46" ht="13.5" customHeight="1" thickBot="1" x14ac:dyDescent="0.2">
      <c r="B317" s="291"/>
      <c r="C317" s="29"/>
      <c r="D317" s="187"/>
      <c r="E317" s="58"/>
      <c r="F317" s="190"/>
      <c r="G317" s="190"/>
      <c r="H317" s="190"/>
      <c r="I317" s="58"/>
      <c r="J317" s="58"/>
      <c r="K317" s="189"/>
      <c r="L317" s="259"/>
      <c r="M317" s="259"/>
      <c r="N317" s="58"/>
      <c r="O317" s="30"/>
      <c r="P317" s="58"/>
      <c r="Q317" s="30"/>
      <c r="R317" s="185"/>
      <c r="S317" s="206"/>
      <c r="T317" s="291"/>
      <c r="U317" s="29"/>
      <c r="V317" s="187"/>
      <c r="W317" s="58"/>
      <c r="X317" s="190"/>
      <c r="Y317" s="190"/>
      <c r="Z317" s="190"/>
      <c r="AA317" s="58"/>
      <c r="AB317" s="58"/>
      <c r="AC317" s="189"/>
      <c r="AD317" s="259"/>
      <c r="AE317" s="259"/>
      <c r="AF317" s="58"/>
      <c r="AG317" s="30"/>
      <c r="AH317" s="58"/>
      <c r="AI317" s="30"/>
      <c r="AJ317" s="185"/>
      <c r="AK317" s="208"/>
      <c r="AL317" s="291"/>
      <c r="AM317" s="124" t="str">
        <f t="shared" si="29"/>
        <v/>
      </c>
      <c r="AN317" s="125" t="str">
        <f t="shared" si="30"/>
        <v/>
      </c>
      <c r="AO317" s="125" t="str">
        <f t="shared" si="31"/>
        <v/>
      </c>
      <c r="AP317" s="125" t="str">
        <f t="shared" si="32"/>
        <v/>
      </c>
      <c r="AQ317" s="126" t="str">
        <f t="shared" si="33"/>
        <v/>
      </c>
      <c r="AR317" s="39"/>
      <c r="AS317" s="234"/>
      <c r="AT317" s="39"/>
    </row>
    <row r="318" spans="2:46" ht="13.5" customHeight="1" x14ac:dyDescent="0.15">
      <c r="B318" s="289" t="s">
        <v>129</v>
      </c>
      <c r="C318" s="27" t="s">
        <v>34</v>
      </c>
      <c r="D318" s="41"/>
      <c r="E318" s="57"/>
      <c r="F318" s="98"/>
      <c r="G318" s="98"/>
      <c r="H318" s="98"/>
      <c r="I318" s="62"/>
      <c r="J318" s="62"/>
      <c r="K318" s="63"/>
      <c r="L318" s="258"/>
      <c r="M318" s="258"/>
      <c r="N318" s="57"/>
      <c r="O318" s="28"/>
      <c r="P318" s="57"/>
      <c r="Q318" s="28"/>
      <c r="R318" s="133"/>
      <c r="S318" s="206"/>
      <c r="T318" s="289" t="s">
        <v>129</v>
      </c>
      <c r="U318" s="27" t="s">
        <v>34</v>
      </c>
      <c r="V318" s="41"/>
      <c r="W318" s="57"/>
      <c r="X318" s="98"/>
      <c r="Y318" s="98"/>
      <c r="Z318" s="98"/>
      <c r="AA318" s="62"/>
      <c r="AB318" s="62"/>
      <c r="AC318" s="63"/>
      <c r="AD318" s="258"/>
      <c r="AE318" s="258"/>
      <c r="AF318" s="57"/>
      <c r="AG318" s="28"/>
      <c r="AH318" s="57"/>
      <c r="AI318" s="28"/>
      <c r="AJ318" s="133"/>
      <c r="AK318" s="208"/>
      <c r="AL318" s="289" t="s">
        <v>129</v>
      </c>
      <c r="AM318" s="121" t="str">
        <f t="shared" si="29"/>
        <v/>
      </c>
      <c r="AN318" s="97" t="str">
        <f t="shared" si="30"/>
        <v/>
      </c>
      <c r="AO318" s="97" t="str">
        <f t="shared" si="31"/>
        <v/>
      </c>
      <c r="AP318" s="97" t="str">
        <f t="shared" si="32"/>
        <v/>
      </c>
      <c r="AQ318" s="122" t="str">
        <f t="shared" si="33"/>
        <v/>
      </c>
      <c r="AR318" s="39"/>
      <c r="AS318" s="234"/>
      <c r="AT318" s="39"/>
    </row>
    <row r="319" spans="2:46" ht="13.5" customHeight="1" x14ac:dyDescent="0.15">
      <c r="B319" s="290"/>
      <c r="C319" s="29" t="s">
        <v>35</v>
      </c>
      <c r="D319" s="187"/>
      <c r="E319" s="58"/>
      <c r="F319" s="188"/>
      <c r="G319" s="188"/>
      <c r="H319" s="188"/>
      <c r="I319" s="64"/>
      <c r="J319" s="64"/>
      <c r="K319" s="189"/>
      <c r="L319" s="259"/>
      <c r="M319" s="259"/>
      <c r="N319" s="58"/>
      <c r="O319" s="30"/>
      <c r="P319" s="58"/>
      <c r="Q319" s="30"/>
      <c r="R319" s="134"/>
      <c r="S319" s="206"/>
      <c r="T319" s="290"/>
      <c r="U319" s="29" t="s">
        <v>35</v>
      </c>
      <c r="V319" s="187"/>
      <c r="W319" s="58"/>
      <c r="X319" s="188"/>
      <c r="Y319" s="188"/>
      <c r="Z319" s="188"/>
      <c r="AA319" s="64"/>
      <c r="AB319" s="64"/>
      <c r="AC319" s="189"/>
      <c r="AD319" s="259"/>
      <c r="AE319" s="259"/>
      <c r="AF319" s="58"/>
      <c r="AG319" s="30"/>
      <c r="AH319" s="58"/>
      <c r="AI319" s="30"/>
      <c r="AJ319" s="134"/>
      <c r="AK319" s="208"/>
      <c r="AL319" s="290"/>
      <c r="AM319" s="88" t="str">
        <f t="shared" si="29"/>
        <v/>
      </c>
      <c r="AN319" s="123" t="str">
        <f t="shared" si="30"/>
        <v/>
      </c>
      <c r="AO319" s="123" t="str">
        <f t="shared" si="31"/>
        <v/>
      </c>
      <c r="AP319" s="123" t="str">
        <f t="shared" si="32"/>
        <v/>
      </c>
      <c r="AQ319" s="89" t="str">
        <f t="shared" si="33"/>
        <v/>
      </c>
      <c r="AR319" s="39"/>
      <c r="AS319" s="234"/>
      <c r="AT319" s="39"/>
    </row>
    <row r="320" spans="2:46" ht="13.5" customHeight="1" x14ac:dyDescent="0.15">
      <c r="B320" s="290"/>
      <c r="C320" s="29" t="s">
        <v>36</v>
      </c>
      <c r="D320" s="187"/>
      <c r="E320" s="58"/>
      <c r="F320" s="188"/>
      <c r="G320" s="188"/>
      <c r="H320" s="188"/>
      <c r="I320" s="64"/>
      <c r="J320" s="64"/>
      <c r="K320" s="189"/>
      <c r="L320" s="259"/>
      <c r="M320" s="259"/>
      <c r="N320" s="58"/>
      <c r="O320" s="30"/>
      <c r="P320" s="58"/>
      <c r="Q320" s="30"/>
      <c r="R320" s="134"/>
      <c r="S320" s="206"/>
      <c r="T320" s="290"/>
      <c r="U320" s="29" t="s">
        <v>36</v>
      </c>
      <c r="V320" s="187"/>
      <c r="W320" s="58"/>
      <c r="X320" s="188"/>
      <c r="Y320" s="188"/>
      <c r="Z320" s="188"/>
      <c r="AA320" s="64"/>
      <c r="AB320" s="64"/>
      <c r="AC320" s="189"/>
      <c r="AD320" s="259"/>
      <c r="AE320" s="259"/>
      <c r="AF320" s="58"/>
      <c r="AG320" s="30"/>
      <c r="AH320" s="58"/>
      <c r="AI320" s="30"/>
      <c r="AJ320" s="134"/>
      <c r="AK320" s="208"/>
      <c r="AL320" s="290"/>
      <c r="AM320" s="88" t="str">
        <f t="shared" si="29"/>
        <v/>
      </c>
      <c r="AN320" s="123" t="str">
        <f t="shared" si="30"/>
        <v/>
      </c>
      <c r="AO320" s="123" t="str">
        <f t="shared" si="31"/>
        <v/>
      </c>
      <c r="AP320" s="123" t="str">
        <f t="shared" si="32"/>
        <v/>
      </c>
      <c r="AQ320" s="89" t="str">
        <f t="shared" si="33"/>
        <v/>
      </c>
      <c r="AR320" s="39"/>
      <c r="AS320" s="234"/>
      <c r="AT320" s="39"/>
    </row>
    <row r="321" spans="2:46" ht="13.5" customHeight="1" x14ac:dyDescent="0.15">
      <c r="B321" s="290"/>
      <c r="C321" s="29" t="s">
        <v>38</v>
      </c>
      <c r="D321" s="187"/>
      <c r="E321" s="58"/>
      <c r="F321" s="188"/>
      <c r="G321" s="188"/>
      <c r="H321" s="188"/>
      <c r="I321" s="64"/>
      <c r="J321" s="64"/>
      <c r="K321" s="189"/>
      <c r="L321" s="259"/>
      <c r="M321" s="259"/>
      <c r="N321" s="58"/>
      <c r="O321" s="30"/>
      <c r="P321" s="58"/>
      <c r="Q321" s="30"/>
      <c r="R321" s="134"/>
      <c r="S321" s="206"/>
      <c r="T321" s="290"/>
      <c r="U321" s="29" t="s">
        <v>38</v>
      </c>
      <c r="V321" s="187"/>
      <c r="W321" s="58"/>
      <c r="X321" s="188"/>
      <c r="Y321" s="188"/>
      <c r="Z321" s="188"/>
      <c r="AA321" s="64"/>
      <c r="AB321" s="64"/>
      <c r="AC321" s="189"/>
      <c r="AD321" s="259"/>
      <c r="AE321" s="259"/>
      <c r="AF321" s="58"/>
      <c r="AG321" s="30"/>
      <c r="AH321" s="58"/>
      <c r="AI321" s="30"/>
      <c r="AJ321" s="134"/>
      <c r="AK321" s="208"/>
      <c r="AL321" s="290"/>
      <c r="AM321" s="88" t="str">
        <f t="shared" si="29"/>
        <v/>
      </c>
      <c r="AN321" s="123" t="str">
        <f t="shared" si="30"/>
        <v/>
      </c>
      <c r="AO321" s="123" t="str">
        <f t="shared" si="31"/>
        <v/>
      </c>
      <c r="AP321" s="123" t="str">
        <f t="shared" si="32"/>
        <v/>
      </c>
      <c r="AQ321" s="89" t="str">
        <f t="shared" si="33"/>
        <v/>
      </c>
      <c r="AR321" s="39"/>
      <c r="AS321" s="234"/>
      <c r="AT321" s="39"/>
    </row>
    <row r="322" spans="2:46" ht="13.5" customHeight="1" thickBot="1" x14ac:dyDescent="0.2">
      <c r="B322" s="291"/>
      <c r="C322" s="29"/>
      <c r="D322" s="187"/>
      <c r="E322" s="58"/>
      <c r="F322" s="190"/>
      <c r="G322" s="190"/>
      <c r="H322" s="190"/>
      <c r="I322" s="58"/>
      <c r="J322" s="58"/>
      <c r="K322" s="189"/>
      <c r="L322" s="259"/>
      <c r="M322" s="259"/>
      <c r="N322" s="58"/>
      <c r="O322" s="30"/>
      <c r="P322" s="58"/>
      <c r="Q322" s="30"/>
      <c r="R322" s="185"/>
      <c r="S322" s="206"/>
      <c r="T322" s="291"/>
      <c r="U322" s="29"/>
      <c r="V322" s="187"/>
      <c r="W322" s="58"/>
      <c r="X322" s="190"/>
      <c r="Y322" s="190"/>
      <c r="Z322" s="190"/>
      <c r="AA322" s="58"/>
      <c r="AB322" s="58"/>
      <c r="AC322" s="189"/>
      <c r="AD322" s="259"/>
      <c r="AE322" s="259"/>
      <c r="AF322" s="58"/>
      <c r="AG322" s="30"/>
      <c r="AH322" s="58"/>
      <c r="AI322" s="30"/>
      <c r="AJ322" s="185"/>
      <c r="AK322" s="208"/>
      <c r="AL322" s="291"/>
      <c r="AM322" s="124" t="str">
        <f t="shared" si="29"/>
        <v/>
      </c>
      <c r="AN322" s="125" t="str">
        <f t="shared" si="30"/>
        <v/>
      </c>
      <c r="AO322" s="125" t="str">
        <f t="shared" si="31"/>
        <v/>
      </c>
      <c r="AP322" s="125" t="str">
        <f t="shared" si="32"/>
        <v/>
      </c>
      <c r="AQ322" s="126" t="str">
        <f t="shared" si="33"/>
        <v/>
      </c>
      <c r="AR322" s="39"/>
      <c r="AS322" s="234"/>
      <c r="AT322" s="39"/>
    </row>
    <row r="323" spans="2:46" ht="13.5" customHeight="1" x14ac:dyDescent="0.15">
      <c r="B323" s="289" t="s">
        <v>130</v>
      </c>
      <c r="C323" s="27" t="s">
        <v>34</v>
      </c>
      <c r="D323" s="41"/>
      <c r="E323" s="57"/>
      <c r="F323" s="98"/>
      <c r="G323" s="98"/>
      <c r="H323" s="98"/>
      <c r="I323" s="62"/>
      <c r="J323" s="62"/>
      <c r="K323" s="63"/>
      <c r="L323" s="258"/>
      <c r="M323" s="258"/>
      <c r="N323" s="57"/>
      <c r="O323" s="28"/>
      <c r="P323" s="57"/>
      <c r="Q323" s="28"/>
      <c r="R323" s="133"/>
      <c r="S323" s="206"/>
      <c r="T323" s="289" t="s">
        <v>130</v>
      </c>
      <c r="U323" s="27" t="s">
        <v>34</v>
      </c>
      <c r="V323" s="41"/>
      <c r="W323" s="57"/>
      <c r="X323" s="98"/>
      <c r="Y323" s="98"/>
      <c r="Z323" s="98"/>
      <c r="AA323" s="62"/>
      <c r="AB323" s="62"/>
      <c r="AC323" s="63"/>
      <c r="AD323" s="258"/>
      <c r="AE323" s="258"/>
      <c r="AF323" s="57"/>
      <c r="AG323" s="28"/>
      <c r="AH323" s="57"/>
      <c r="AI323" s="28"/>
      <c r="AJ323" s="133"/>
      <c r="AK323" s="208"/>
      <c r="AL323" s="289" t="s">
        <v>130</v>
      </c>
      <c r="AM323" s="121" t="str">
        <f t="shared" si="29"/>
        <v/>
      </c>
      <c r="AN323" s="97" t="str">
        <f t="shared" si="30"/>
        <v/>
      </c>
      <c r="AO323" s="97" t="str">
        <f t="shared" si="31"/>
        <v/>
      </c>
      <c r="AP323" s="97" t="str">
        <f t="shared" si="32"/>
        <v/>
      </c>
      <c r="AQ323" s="122" t="str">
        <f t="shared" si="33"/>
        <v/>
      </c>
      <c r="AR323" s="39"/>
      <c r="AS323" s="234"/>
      <c r="AT323" s="39"/>
    </row>
    <row r="324" spans="2:46" ht="13.5" customHeight="1" x14ac:dyDescent="0.15">
      <c r="B324" s="290"/>
      <c r="C324" s="29" t="s">
        <v>35</v>
      </c>
      <c r="D324" s="187"/>
      <c r="E324" s="58"/>
      <c r="F324" s="188"/>
      <c r="G324" s="188"/>
      <c r="H324" s="188"/>
      <c r="I324" s="64"/>
      <c r="J324" s="64"/>
      <c r="K324" s="189"/>
      <c r="L324" s="259"/>
      <c r="M324" s="259"/>
      <c r="N324" s="58"/>
      <c r="O324" s="30"/>
      <c r="P324" s="58"/>
      <c r="Q324" s="30"/>
      <c r="R324" s="134"/>
      <c r="S324" s="206"/>
      <c r="T324" s="290"/>
      <c r="U324" s="29" t="s">
        <v>35</v>
      </c>
      <c r="V324" s="187"/>
      <c r="W324" s="58"/>
      <c r="X324" s="188"/>
      <c r="Y324" s="188"/>
      <c r="Z324" s="188"/>
      <c r="AA324" s="64"/>
      <c r="AB324" s="64"/>
      <c r="AC324" s="189"/>
      <c r="AD324" s="259"/>
      <c r="AE324" s="259"/>
      <c r="AF324" s="58"/>
      <c r="AG324" s="30"/>
      <c r="AH324" s="58"/>
      <c r="AI324" s="30"/>
      <c r="AJ324" s="134"/>
      <c r="AK324" s="208"/>
      <c r="AL324" s="290"/>
      <c r="AM324" s="88" t="str">
        <f t="shared" si="29"/>
        <v/>
      </c>
      <c r="AN324" s="123" t="str">
        <f t="shared" si="30"/>
        <v/>
      </c>
      <c r="AO324" s="123" t="str">
        <f t="shared" si="31"/>
        <v/>
      </c>
      <c r="AP324" s="123" t="str">
        <f t="shared" si="32"/>
        <v/>
      </c>
      <c r="AQ324" s="89" t="str">
        <f t="shared" si="33"/>
        <v/>
      </c>
      <c r="AR324" s="39"/>
      <c r="AS324" s="234"/>
      <c r="AT324" s="39"/>
    </row>
    <row r="325" spans="2:46" ht="13.5" customHeight="1" x14ac:dyDescent="0.15">
      <c r="B325" s="290"/>
      <c r="C325" s="29" t="s">
        <v>36</v>
      </c>
      <c r="D325" s="187"/>
      <c r="E325" s="58"/>
      <c r="F325" s="188"/>
      <c r="G325" s="188"/>
      <c r="H325" s="188"/>
      <c r="I325" s="64"/>
      <c r="J325" s="64"/>
      <c r="K325" s="189"/>
      <c r="L325" s="259"/>
      <c r="M325" s="259"/>
      <c r="N325" s="58"/>
      <c r="O325" s="30"/>
      <c r="P325" s="58"/>
      <c r="Q325" s="30"/>
      <c r="R325" s="134"/>
      <c r="S325" s="206"/>
      <c r="T325" s="290"/>
      <c r="U325" s="29" t="s">
        <v>36</v>
      </c>
      <c r="V325" s="187"/>
      <c r="W325" s="58"/>
      <c r="X325" s="188"/>
      <c r="Y325" s="188"/>
      <c r="Z325" s="188"/>
      <c r="AA325" s="64"/>
      <c r="AB325" s="64"/>
      <c r="AC325" s="189"/>
      <c r="AD325" s="259"/>
      <c r="AE325" s="259"/>
      <c r="AF325" s="58"/>
      <c r="AG325" s="30"/>
      <c r="AH325" s="58"/>
      <c r="AI325" s="30"/>
      <c r="AJ325" s="134"/>
      <c r="AK325" s="208"/>
      <c r="AL325" s="290"/>
      <c r="AM325" s="88" t="str">
        <f t="shared" si="29"/>
        <v/>
      </c>
      <c r="AN325" s="123" t="str">
        <f t="shared" si="30"/>
        <v/>
      </c>
      <c r="AO325" s="123" t="str">
        <f t="shared" si="31"/>
        <v/>
      </c>
      <c r="AP325" s="123" t="str">
        <f t="shared" si="32"/>
        <v/>
      </c>
      <c r="AQ325" s="89" t="str">
        <f t="shared" si="33"/>
        <v/>
      </c>
      <c r="AR325" s="39"/>
      <c r="AS325" s="234"/>
      <c r="AT325" s="39"/>
    </row>
    <row r="326" spans="2:46" ht="13.5" customHeight="1" x14ac:dyDescent="0.15">
      <c r="B326" s="290"/>
      <c r="C326" s="29" t="s">
        <v>38</v>
      </c>
      <c r="D326" s="187"/>
      <c r="E326" s="58"/>
      <c r="F326" s="188"/>
      <c r="G326" s="188"/>
      <c r="H326" s="188"/>
      <c r="I326" s="64"/>
      <c r="J326" s="64"/>
      <c r="K326" s="189"/>
      <c r="L326" s="259"/>
      <c r="M326" s="259"/>
      <c r="N326" s="58"/>
      <c r="O326" s="30"/>
      <c r="P326" s="58"/>
      <c r="Q326" s="30"/>
      <c r="R326" s="134"/>
      <c r="S326" s="206"/>
      <c r="T326" s="290"/>
      <c r="U326" s="29" t="s">
        <v>38</v>
      </c>
      <c r="V326" s="187"/>
      <c r="W326" s="58"/>
      <c r="X326" s="188"/>
      <c r="Y326" s="188"/>
      <c r="Z326" s="188"/>
      <c r="AA326" s="64"/>
      <c r="AB326" s="64"/>
      <c r="AC326" s="189"/>
      <c r="AD326" s="259"/>
      <c r="AE326" s="259"/>
      <c r="AF326" s="58"/>
      <c r="AG326" s="30"/>
      <c r="AH326" s="58"/>
      <c r="AI326" s="30"/>
      <c r="AJ326" s="134"/>
      <c r="AK326" s="208"/>
      <c r="AL326" s="290"/>
      <c r="AM326" s="88" t="str">
        <f t="shared" si="29"/>
        <v/>
      </c>
      <c r="AN326" s="123" t="str">
        <f t="shared" si="30"/>
        <v/>
      </c>
      <c r="AO326" s="123" t="str">
        <f t="shared" si="31"/>
        <v/>
      </c>
      <c r="AP326" s="123" t="str">
        <f t="shared" si="32"/>
        <v/>
      </c>
      <c r="AQ326" s="89" t="str">
        <f t="shared" si="33"/>
        <v/>
      </c>
      <c r="AR326" s="39"/>
      <c r="AS326" s="234"/>
      <c r="AT326" s="39"/>
    </row>
    <row r="327" spans="2:46" ht="13.5" customHeight="1" thickBot="1" x14ac:dyDescent="0.2">
      <c r="B327" s="291"/>
      <c r="C327" s="29"/>
      <c r="D327" s="187"/>
      <c r="E327" s="58"/>
      <c r="F327" s="190"/>
      <c r="G327" s="190"/>
      <c r="H327" s="190"/>
      <c r="I327" s="58"/>
      <c r="J327" s="58"/>
      <c r="K327" s="189"/>
      <c r="L327" s="259"/>
      <c r="M327" s="259"/>
      <c r="N327" s="58"/>
      <c r="O327" s="30"/>
      <c r="P327" s="58"/>
      <c r="Q327" s="30"/>
      <c r="R327" s="185"/>
      <c r="S327" s="206"/>
      <c r="T327" s="291"/>
      <c r="U327" s="29"/>
      <c r="V327" s="187"/>
      <c r="W327" s="58"/>
      <c r="X327" s="190"/>
      <c r="Y327" s="190"/>
      <c r="Z327" s="190"/>
      <c r="AA327" s="58"/>
      <c r="AB327" s="58"/>
      <c r="AC327" s="189"/>
      <c r="AD327" s="259"/>
      <c r="AE327" s="259"/>
      <c r="AF327" s="58"/>
      <c r="AG327" s="30"/>
      <c r="AH327" s="58"/>
      <c r="AI327" s="30"/>
      <c r="AJ327" s="185"/>
      <c r="AK327" s="208"/>
      <c r="AL327" s="291"/>
      <c r="AM327" s="124" t="str">
        <f t="shared" si="29"/>
        <v/>
      </c>
      <c r="AN327" s="125" t="str">
        <f t="shared" si="30"/>
        <v/>
      </c>
      <c r="AO327" s="125" t="str">
        <f t="shared" si="31"/>
        <v/>
      </c>
      <c r="AP327" s="125" t="str">
        <f t="shared" si="32"/>
        <v/>
      </c>
      <c r="AQ327" s="126" t="str">
        <f t="shared" si="33"/>
        <v/>
      </c>
      <c r="AR327" s="39"/>
      <c r="AS327" s="234"/>
      <c r="AT327" s="39"/>
    </row>
    <row r="328" spans="2:46" ht="13.5" customHeight="1" x14ac:dyDescent="0.15">
      <c r="B328" s="289" t="s">
        <v>131</v>
      </c>
      <c r="C328" s="27" t="s">
        <v>34</v>
      </c>
      <c r="D328" s="41"/>
      <c r="E328" s="57"/>
      <c r="F328" s="98"/>
      <c r="G328" s="98"/>
      <c r="H328" s="98"/>
      <c r="I328" s="62"/>
      <c r="J328" s="62"/>
      <c r="K328" s="63"/>
      <c r="L328" s="258"/>
      <c r="M328" s="258"/>
      <c r="N328" s="57"/>
      <c r="O328" s="28"/>
      <c r="P328" s="57"/>
      <c r="Q328" s="28"/>
      <c r="R328" s="133"/>
      <c r="S328" s="206"/>
      <c r="T328" s="289" t="s">
        <v>131</v>
      </c>
      <c r="U328" s="27" t="s">
        <v>34</v>
      </c>
      <c r="V328" s="41"/>
      <c r="W328" s="57"/>
      <c r="X328" s="98"/>
      <c r="Y328" s="98"/>
      <c r="Z328" s="98"/>
      <c r="AA328" s="62"/>
      <c r="AB328" s="62"/>
      <c r="AC328" s="63"/>
      <c r="AD328" s="258"/>
      <c r="AE328" s="258"/>
      <c r="AF328" s="57"/>
      <c r="AG328" s="28"/>
      <c r="AH328" s="57"/>
      <c r="AI328" s="28"/>
      <c r="AJ328" s="133"/>
      <c r="AK328" s="208"/>
      <c r="AL328" s="289" t="s">
        <v>131</v>
      </c>
      <c r="AM328" s="121" t="str">
        <f t="shared" si="29"/>
        <v/>
      </c>
      <c r="AN328" s="97" t="str">
        <f t="shared" si="30"/>
        <v/>
      </c>
      <c r="AO328" s="97" t="str">
        <f t="shared" si="31"/>
        <v/>
      </c>
      <c r="AP328" s="97" t="str">
        <f t="shared" si="32"/>
        <v/>
      </c>
      <c r="AQ328" s="122" t="str">
        <f t="shared" si="33"/>
        <v/>
      </c>
      <c r="AR328" s="39"/>
      <c r="AS328" s="234"/>
      <c r="AT328" s="39"/>
    </row>
    <row r="329" spans="2:46" ht="13.5" customHeight="1" x14ac:dyDescent="0.15">
      <c r="B329" s="290"/>
      <c r="C329" s="29" t="s">
        <v>35</v>
      </c>
      <c r="D329" s="187"/>
      <c r="E329" s="58"/>
      <c r="F329" s="188"/>
      <c r="G329" s="188"/>
      <c r="H329" s="188"/>
      <c r="I329" s="64"/>
      <c r="J329" s="64"/>
      <c r="K329" s="189"/>
      <c r="L329" s="259"/>
      <c r="M329" s="259"/>
      <c r="N329" s="58"/>
      <c r="O329" s="30"/>
      <c r="P329" s="58"/>
      <c r="Q329" s="30"/>
      <c r="R329" s="134"/>
      <c r="S329" s="206"/>
      <c r="T329" s="290"/>
      <c r="U329" s="29" t="s">
        <v>35</v>
      </c>
      <c r="V329" s="187"/>
      <c r="W329" s="58"/>
      <c r="X329" s="188"/>
      <c r="Y329" s="188"/>
      <c r="Z329" s="188"/>
      <c r="AA329" s="64"/>
      <c r="AB329" s="64"/>
      <c r="AC329" s="189"/>
      <c r="AD329" s="259"/>
      <c r="AE329" s="259"/>
      <c r="AF329" s="58"/>
      <c r="AG329" s="30"/>
      <c r="AH329" s="58"/>
      <c r="AI329" s="30"/>
      <c r="AJ329" s="134"/>
      <c r="AK329" s="208"/>
      <c r="AL329" s="290"/>
      <c r="AM329" s="88" t="str">
        <f t="shared" si="29"/>
        <v/>
      </c>
      <c r="AN329" s="123" t="str">
        <f t="shared" si="30"/>
        <v/>
      </c>
      <c r="AO329" s="123" t="str">
        <f t="shared" si="31"/>
        <v/>
      </c>
      <c r="AP329" s="123" t="str">
        <f t="shared" si="32"/>
        <v/>
      </c>
      <c r="AQ329" s="89" t="str">
        <f t="shared" si="33"/>
        <v/>
      </c>
      <c r="AR329" s="39"/>
      <c r="AS329" s="234"/>
      <c r="AT329" s="39"/>
    </row>
    <row r="330" spans="2:46" ht="13.5" customHeight="1" x14ac:dyDescent="0.15">
      <c r="B330" s="290"/>
      <c r="C330" s="29" t="s">
        <v>36</v>
      </c>
      <c r="D330" s="187"/>
      <c r="E330" s="58"/>
      <c r="F330" s="188"/>
      <c r="G330" s="188"/>
      <c r="H330" s="188"/>
      <c r="I330" s="64"/>
      <c r="J330" s="64"/>
      <c r="K330" s="189"/>
      <c r="L330" s="259"/>
      <c r="M330" s="259"/>
      <c r="N330" s="58"/>
      <c r="O330" s="30"/>
      <c r="P330" s="58"/>
      <c r="Q330" s="30"/>
      <c r="R330" s="134"/>
      <c r="S330" s="206"/>
      <c r="T330" s="290"/>
      <c r="U330" s="29" t="s">
        <v>36</v>
      </c>
      <c r="V330" s="187"/>
      <c r="W330" s="58"/>
      <c r="X330" s="188"/>
      <c r="Y330" s="188"/>
      <c r="Z330" s="188"/>
      <c r="AA330" s="64"/>
      <c r="AB330" s="64"/>
      <c r="AC330" s="189"/>
      <c r="AD330" s="259"/>
      <c r="AE330" s="259"/>
      <c r="AF330" s="58"/>
      <c r="AG330" s="30"/>
      <c r="AH330" s="58"/>
      <c r="AI330" s="30"/>
      <c r="AJ330" s="134"/>
      <c r="AK330" s="208"/>
      <c r="AL330" s="290"/>
      <c r="AM330" s="88" t="str">
        <f t="shared" si="29"/>
        <v/>
      </c>
      <c r="AN330" s="123" t="str">
        <f t="shared" si="30"/>
        <v/>
      </c>
      <c r="AO330" s="123" t="str">
        <f t="shared" si="31"/>
        <v/>
      </c>
      <c r="AP330" s="123" t="str">
        <f t="shared" si="32"/>
        <v/>
      </c>
      <c r="AQ330" s="89" t="str">
        <f t="shared" si="33"/>
        <v/>
      </c>
      <c r="AR330" s="39"/>
      <c r="AS330" s="234"/>
      <c r="AT330" s="39"/>
    </row>
    <row r="331" spans="2:46" ht="13.5" customHeight="1" x14ac:dyDescent="0.15">
      <c r="B331" s="290"/>
      <c r="C331" s="29" t="s">
        <v>38</v>
      </c>
      <c r="D331" s="187"/>
      <c r="E331" s="58"/>
      <c r="F331" s="188"/>
      <c r="G331" s="188"/>
      <c r="H331" s="188"/>
      <c r="I331" s="64"/>
      <c r="J331" s="64"/>
      <c r="K331" s="189"/>
      <c r="L331" s="259"/>
      <c r="M331" s="259"/>
      <c r="N331" s="58"/>
      <c r="O331" s="30"/>
      <c r="P331" s="58"/>
      <c r="Q331" s="30"/>
      <c r="R331" s="134"/>
      <c r="S331" s="206"/>
      <c r="T331" s="290"/>
      <c r="U331" s="29" t="s">
        <v>38</v>
      </c>
      <c r="V331" s="187"/>
      <c r="W331" s="58"/>
      <c r="X331" s="188"/>
      <c r="Y331" s="188"/>
      <c r="Z331" s="188"/>
      <c r="AA331" s="64"/>
      <c r="AB331" s="64"/>
      <c r="AC331" s="189"/>
      <c r="AD331" s="259"/>
      <c r="AE331" s="259"/>
      <c r="AF331" s="58"/>
      <c r="AG331" s="30"/>
      <c r="AH331" s="58"/>
      <c r="AI331" s="30"/>
      <c r="AJ331" s="134"/>
      <c r="AK331" s="208"/>
      <c r="AL331" s="290"/>
      <c r="AM331" s="88" t="str">
        <f t="shared" si="29"/>
        <v/>
      </c>
      <c r="AN331" s="123" t="str">
        <f t="shared" si="30"/>
        <v/>
      </c>
      <c r="AO331" s="123" t="str">
        <f t="shared" si="31"/>
        <v/>
      </c>
      <c r="AP331" s="123" t="str">
        <f t="shared" si="32"/>
        <v/>
      </c>
      <c r="AQ331" s="89" t="str">
        <f t="shared" si="33"/>
        <v/>
      </c>
      <c r="AR331" s="39"/>
      <c r="AS331" s="234"/>
      <c r="AT331" s="39"/>
    </row>
    <row r="332" spans="2:46" ht="13.5" customHeight="1" thickBot="1" x14ac:dyDescent="0.2">
      <c r="B332" s="291"/>
      <c r="C332" s="29"/>
      <c r="D332" s="187"/>
      <c r="E332" s="58"/>
      <c r="F332" s="190"/>
      <c r="G332" s="190"/>
      <c r="H332" s="190"/>
      <c r="I332" s="58"/>
      <c r="J332" s="58"/>
      <c r="K332" s="189"/>
      <c r="L332" s="259"/>
      <c r="M332" s="259"/>
      <c r="N332" s="58"/>
      <c r="O332" s="30"/>
      <c r="P332" s="58"/>
      <c r="Q332" s="30"/>
      <c r="R332" s="185"/>
      <c r="S332" s="206"/>
      <c r="T332" s="291"/>
      <c r="U332" s="29"/>
      <c r="V332" s="187"/>
      <c r="W332" s="58"/>
      <c r="X332" s="190"/>
      <c r="Y332" s="190"/>
      <c r="Z332" s="190"/>
      <c r="AA332" s="58"/>
      <c r="AB332" s="58"/>
      <c r="AC332" s="189"/>
      <c r="AD332" s="259"/>
      <c r="AE332" s="259"/>
      <c r="AF332" s="58"/>
      <c r="AG332" s="30"/>
      <c r="AH332" s="58"/>
      <c r="AI332" s="30"/>
      <c r="AJ332" s="185"/>
      <c r="AK332" s="208"/>
      <c r="AL332" s="291"/>
      <c r="AM332" s="124" t="str">
        <f t="shared" si="29"/>
        <v/>
      </c>
      <c r="AN332" s="125" t="str">
        <f t="shared" si="30"/>
        <v/>
      </c>
      <c r="AO332" s="125" t="str">
        <f t="shared" si="31"/>
        <v/>
      </c>
      <c r="AP332" s="125" t="str">
        <f t="shared" si="32"/>
        <v/>
      </c>
      <c r="AQ332" s="126" t="str">
        <f t="shared" si="33"/>
        <v/>
      </c>
      <c r="AR332" s="39"/>
      <c r="AS332" s="234"/>
      <c r="AT332" s="39"/>
    </row>
    <row r="333" spans="2:46" ht="13.5" customHeight="1" x14ac:dyDescent="0.15">
      <c r="B333" s="289" t="s">
        <v>132</v>
      </c>
      <c r="C333" s="27" t="s">
        <v>34</v>
      </c>
      <c r="D333" s="41"/>
      <c r="E333" s="57"/>
      <c r="F333" s="98"/>
      <c r="G333" s="98"/>
      <c r="H333" s="98"/>
      <c r="I333" s="62"/>
      <c r="J333" s="62"/>
      <c r="K333" s="63"/>
      <c r="L333" s="258"/>
      <c r="M333" s="258"/>
      <c r="N333" s="57"/>
      <c r="O333" s="28"/>
      <c r="P333" s="57"/>
      <c r="Q333" s="28"/>
      <c r="R333" s="133"/>
      <c r="S333" s="206"/>
      <c r="T333" s="289" t="s">
        <v>132</v>
      </c>
      <c r="U333" s="27" t="s">
        <v>34</v>
      </c>
      <c r="V333" s="41"/>
      <c r="W333" s="57"/>
      <c r="X333" s="98"/>
      <c r="Y333" s="98"/>
      <c r="Z333" s="98"/>
      <c r="AA333" s="62"/>
      <c r="AB333" s="62"/>
      <c r="AC333" s="63"/>
      <c r="AD333" s="258"/>
      <c r="AE333" s="258"/>
      <c r="AF333" s="57"/>
      <c r="AG333" s="28"/>
      <c r="AH333" s="57"/>
      <c r="AI333" s="28"/>
      <c r="AJ333" s="133"/>
      <c r="AK333" s="208"/>
      <c r="AL333" s="289" t="s">
        <v>132</v>
      </c>
      <c r="AM333" s="121" t="str">
        <f t="shared" si="29"/>
        <v/>
      </c>
      <c r="AN333" s="97" t="str">
        <f t="shared" si="30"/>
        <v/>
      </c>
      <c r="AO333" s="97" t="str">
        <f t="shared" si="31"/>
        <v/>
      </c>
      <c r="AP333" s="97" t="str">
        <f t="shared" si="32"/>
        <v/>
      </c>
      <c r="AQ333" s="122" t="str">
        <f t="shared" si="33"/>
        <v/>
      </c>
      <c r="AR333" s="39"/>
      <c r="AS333" s="234"/>
      <c r="AT333" s="39"/>
    </row>
    <row r="334" spans="2:46" ht="13.5" customHeight="1" x14ac:dyDescent="0.15">
      <c r="B334" s="290"/>
      <c r="C334" s="29" t="s">
        <v>35</v>
      </c>
      <c r="D334" s="187"/>
      <c r="E334" s="58"/>
      <c r="F334" s="188"/>
      <c r="G334" s="188"/>
      <c r="H334" s="188"/>
      <c r="I334" s="64"/>
      <c r="J334" s="64"/>
      <c r="K334" s="189"/>
      <c r="L334" s="259"/>
      <c r="M334" s="259"/>
      <c r="N334" s="58"/>
      <c r="O334" s="30"/>
      <c r="P334" s="58"/>
      <c r="Q334" s="30"/>
      <c r="R334" s="134"/>
      <c r="S334" s="206"/>
      <c r="T334" s="290"/>
      <c r="U334" s="29" t="s">
        <v>35</v>
      </c>
      <c r="V334" s="187"/>
      <c r="W334" s="58"/>
      <c r="X334" s="188"/>
      <c r="Y334" s="188"/>
      <c r="Z334" s="188"/>
      <c r="AA334" s="64"/>
      <c r="AB334" s="64"/>
      <c r="AC334" s="189"/>
      <c r="AD334" s="259"/>
      <c r="AE334" s="259"/>
      <c r="AF334" s="58"/>
      <c r="AG334" s="30"/>
      <c r="AH334" s="58"/>
      <c r="AI334" s="30"/>
      <c r="AJ334" s="134"/>
      <c r="AK334" s="208"/>
      <c r="AL334" s="290"/>
      <c r="AM334" s="88" t="str">
        <f t="shared" si="29"/>
        <v/>
      </c>
      <c r="AN334" s="123" t="str">
        <f t="shared" si="30"/>
        <v/>
      </c>
      <c r="AO334" s="123" t="str">
        <f t="shared" si="31"/>
        <v/>
      </c>
      <c r="AP334" s="123" t="str">
        <f t="shared" si="32"/>
        <v/>
      </c>
      <c r="AQ334" s="89" t="str">
        <f t="shared" si="33"/>
        <v/>
      </c>
      <c r="AR334" s="39"/>
      <c r="AS334" s="234"/>
      <c r="AT334" s="39"/>
    </row>
    <row r="335" spans="2:46" ht="13.5" customHeight="1" x14ac:dyDescent="0.15">
      <c r="B335" s="290"/>
      <c r="C335" s="29" t="s">
        <v>36</v>
      </c>
      <c r="D335" s="187"/>
      <c r="E335" s="58"/>
      <c r="F335" s="188"/>
      <c r="G335" s="188"/>
      <c r="H335" s="188"/>
      <c r="I335" s="64"/>
      <c r="J335" s="64"/>
      <c r="K335" s="189"/>
      <c r="L335" s="259"/>
      <c r="M335" s="259"/>
      <c r="N335" s="58"/>
      <c r="O335" s="30"/>
      <c r="P335" s="58"/>
      <c r="Q335" s="30"/>
      <c r="R335" s="134"/>
      <c r="S335" s="206"/>
      <c r="T335" s="290"/>
      <c r="U335" s="29" t="s">
        <v>36</v>
      </c>
      <c r="V335" s="187"/>
      <c r="W335" s="58"/>
      <c r="X335" s="188"/>
      <c r="Y335" s="188"/>
      <c r="Z335" s="188"/>
      <c r="AA335" s="64"/>
      <c r="AB335" s="64"/>
      <c r="AC335" s="189"/>
      <c r="AD335" s="259"/>
      <c r="AE335" s="259"/>
      <c r="AF335" s="58"/>
      <c r="AG335" s="30"/>
      <c r="AH335" s="58"/>
      <c r="AI335" s="30"/>
      <c r="AJ335" s="134"/>
      <c r="AK335" s="208"/>
      <c r="AL335" s="290"/>
      <c r="AM335" s="88" t="str">
        <f t="shared" si="29"/>
        <v/>
      </c>
      <c r="AN335" s="123" t="str">
        <f t="shared" si="30"/>
        <v/>
      </c>
      <c r="AO335" s="123" t="str">
        <f t="shared" si="31"/>
        <v/>
      </c>
      <c r="AP335" s="123" t="str">
        <f t="shared" si="32"/>
        <v/>
      </c>
      <c r="AQ335" s="89" t="str">
        <f t="shared" si="33"/>
        <v/>
      </c>
      <c r="AR335" s="39"/>
      <c r="AS335" s="234"/>
      <c r="AT335" s="39"/>
    </row>
    <row r="336" spans="2:46" ht="13.5" customHeight="1" x14ac:dyDescent="0.15">
      <c r="B336" s="290"/>
      <c r="C336" s="29" t="s">
        <v>38</v>
      </c>
      <c r="D336" s="187"/>
      <c r="E336" s="58"/>
      <c r="F336" s="188"/>
      <c r="G336" s="188"/>
      <c r="H336" s="188"/>
      <c r="I336" s="64"/>
      <c r="J336" s="64"/>
      <c r="K336" s="189"/>
      <c r="L336" s="259"/>
      <c r="M336" s="259"/>
      <c r="N336" s="58"/>
      <c r="O336" s="30"/>
      <c r="P336" s="58"/>
      <c r="Q336" s="30"/>
      <c r="R336" s="134"/>
      <c r="S336" s="206"/>
      <c r="T336" s="290"/>
      <c r="U336" s="29" t="s">
        <v>38</v>
      </c>
      <c r="V336" s="187"/>
      <c r="W336" s="58"/>
      <c r="X336" s="188"/>
      <c r="Y336" s="188"/>
      <c r="Z336" s="188"/>
      <c r="AA336" s="64"/>
      <c r="AB336" s="64"/>
      <c r="AC336" s="189"/>
      <c r="AD336" s="259"/>
      <c r="AE336" s="259"/>
      <c r="AF336" s="58"/>
      <c r="AG336" s="30"/>
      <c r="AH336" s="58"/>
      <c r="AI336" s="30"/>
      <c r="AJ336" s="134"/>
      <c r="AK336" s="208"/>
      <c r="AL336" s="290"/>
      <c r="AM336" s="88" t="str">
        <f t="shared" si="29"/>
        <v/>
      </c>
      <c r="AN336" s="123" t="str">
        <f t="shared" si="30"/>
        <v/>
      </c>
      <c r="AO336" s="123" t="str">
        <f t="shared" si="31"/>
        <v/>
      </c>
      <c r="AP336" s="123" t="str">
        <f t="shared" si="32"/>
        <v/>
      </c>
      <c r="AQ336" s="89" t="str">
        <f t="shared" si="33"/>
        <v/>
      </c>
      <c r="AR336" s="39"/>
      <c r="AS336" s="234"/>
      <c r="AT336" s="39"/>
    </row>
    <row r="337" spans="2:46" ht="13.5" customHeight="1" thickBot="1" x14ac:dyDescent="0.2">
      <c r="B337" s="291"/>
      <c r="C337" s="29"/>
      <c r="D337" s="187"/>
      <c r="E337" s="58"/>
      <c r="F337" s="190"/>
      <c r="G337" s="190"/>
      <c r="H337" s="190"/>
      <c r="I337" s="58"/>
      <c r="J337" s="58"/>
      <c r="K337" s="189"/>
      <c r="L337" s="259"/>
      <c r="M337" s="259"/>
      <c r="N337" s="58"/>
      <c r="O337" s="30"/>
      <c r="P337" s="58"/>
      <c r="Q337" s="30"/>
      <c r="R337" s="185"/>
      <c r="S337" s="206"/>
      <c r="T337" s="291"/>
      <c r="U337" s="29"/>
      <c r="V337" s="187"/>
      <c r="W337" s="58"/>
      <c r="X337" s="190"/>
      <c r="Y337" s="190"/>
      <c r="Z337" s="190"/>
      <c r="AA337" s="58"/>
      <c r="AB337" s="58"/>
      <c r="AC337" s="189"/>
      <c r="AD337" s="259"/>
      <c r="AE337" s="259"/>
      <c r="AF337" s="58"/>
      <c r="AG337" s="30"/>
      <c r="AH337" s="58"/>
      <c r="AI337" s="30"/>
      <c r="AJ337" s="185"/>
      <c r="AK337" s="208"/>
      <c r="AL337" s="291"/>
      <c r="AM337" s="124" t="str">
        <f t="shared" si="29"/>
        <v/>
      </c>
      <c r="AN337" s="125" t="str">
        <f t="shared" si="30"/>
        <v/>
      </c>
      <c r="AO337" s="125" t="str">
        <f t="shared" si="31"/>
        <v/>
      </c>
      <c r="AP337" s="125" t="str">
        <f t="shared" si="32"/>
        <v/>
      </c>
      <c r="AQ337" s="126" t="str">
        <f t="shared" si="33"/>
        <v/>
      </c>
      <c r="AR337" s="39"/>
      <c r="AS337" s="234"/>
      <c r="AT337" s="39"/>
    </row>
    <row r="338" spans="2:46" ht="13.5" customHeight="1" x14ac:dyDescent="0.15">
      <c r="B338" s="289" t="s">
        <v>133</v>
      </c>
      <c r="C338" s="27" t="s">
        <v>34</v>
      </c>
      <c r="D338" s="41"/>
      <c r="E338" s="57"/>
      <c r="F338" s="98"/>
      <c r="G338" s="98"/>
      <c r="H338" s="98"/>
      <c r="I338" s="62"/>
      <c r="J338" s="62"/>
      <c r="K338" s="63"/>
      <c r="L338" s="258"/>
      <c r="M338" s="258"/>
      <c r="N338" s="57"/>
      <c r="O338" s="28"/>
      <c r="P338" s="57"/>
      <c r="Q338" s="28"/>
      <c r="R338" s="133"/>
      <c r="S338" s="206"/>
      <c r="T338" s="289" t="s">
        <v>133</v>
      </c>
      <c r="U338" s="27" t="s">
        <v>34</v>
      </c>
      <c r="V338" s="41"/>
      <c r="W338" s="57"/>
      <c r="X338" s="98"/>
      <c r="Y338" s="98"/>
      <c r="Z338" s="98"/>
      <c r="AA338" s="62"/>
      <c r="AB338" s="62"/>
      <c r="AC338" s="63"/>
      <c r="AD338" s="258"/>
      <c r="AE338" s="258"/>
      <c r="AF338" s="57"/>
      <c r="AG338" s="28"/>
      <c r="AH338" s="57"/>
      <c r="AI338" s="28"/>
      <c r="AJ338" s="133"/>
      <c r="AK338" s="208"/>
      <c r="AL338" s="289" t="s">
        <v>133</v>
      </c>
      <c r="AM338" s="121" t="str">
        <f t="shared" si="29"/>
        <v/>
      </c>
      <c r="AN338" s="97" t="str">
        <f t="shared" si="30"/>
        <v/>
      </c>
      <c r="AO338" s="97" t="str">
        <f t="shared" si="31"/>
        <v/>
      </c>
      <c r="AP338" s="97" t="str">
        <f t="shared" si="32"/>
        <v/>
      </c>
      <c r="AQ338" s="122" t="str">
        <f t="shared" si="33"/>
        <v/>
      </c>
      <c r="AR338" s="39"/>
      <c r="AS338" s="234"/>
      <c r="AT338" s="39"/>
    </row>
    <row r="339" spans="2:46" ht="13.5" customHeight="1" x14ac:dyDescent="0.15">
      <c r="B339" s="290"/>
      <c r="C339" s="29" t="s">
        <v>35</v>
      </c>
      <c r="D339" s="187"/>
      <c r="E339" s="58"/>
      <c r="F339" s="188"/>
      <c r="G339" s="188"/>
      <c r="H339" s="188"/>
      <c r="I339" s="64"/>
      <c r="J339" s="64"/>
      <c r="K339" s="189"/>
      <c r="L339" s="259"/>
      <c r="M339" s="259"/>
      <c r="N339" s="58"/>
      <c r="O339" s="30"/>
      <c r="P339" s="58"/>
      <c r="Q339" s="30"/>
      <c r="R339" s="134"/>
      <c r="S339" s="206"/>
      <c r="T339" s="290"/>
      <c r="U339" s="29" t="s">
        <v>35</v>
      </c>
      <c r="V339" s="187"/>
      <c r="W339" s="58"/>
      <c r="X339" s="188"/>
      <c r="Y339" s="188"/>
      <c r="Z339" s="188"/>
      <c r="AA339" s="64"/>
      <c r="AB339" s="64"/>
      <c r="AC339" s="189"/>
      <c r="AD339" s="259"/>
      <c r="AE339" s="259"/>
      <c r="AF339" s="58"/>
      <c r="AG339" s="30"/>
      <c r="AH339" s="58"/>
      <c r="AI339" s="30"/>
      <c r="AJ339" s="134"/>
      <c r="AK339" s="208"/>
      <c r="AL339" s="290"/>
      <c r="AM339" s="88" t="str">
        <f t="shared" si="29"/>
        <v/>
      </c>
      <c r="AN339" s="123" t="str">
        <f t="shared" si="30"/>
        <v/>
      </c>
      <c r="AO339" s="123" t="str">
        <f t="shared" si="31"/>
        <v/>
      </c>
      <c r="AP339" s="123" t="str">
        <f t="shared" si="32"/>
        <v/>
      </c>
      <c r="AQ339" s="89" t="str">
        <f t="shared" si="33"/>
        <v/>
      </c>
      <c r="AR339" s="39"/>
      <c r="AS339" s="234"/>
      <c r="AT339" s="39"/>
    </row>
    <row r="340" spans="2:46" ht="13.5" customHeight="1" x14ac:dyDescent="0.15">
      <c r="B340" s="290"/>
      <c r="C340" s="29" t="s">
        <v>36</v>
      </c>
      <c r="D340" s="187"/>
      <c r="E340" s="58"/>
      <c r="F340" s="188"/>
      <c r="G340" s="188"/>
      <c r="H340" s="188"/>
      <c r="I340" s="64"/>
      <c r="J340" s="64"/>
      <c r="K340" s="189"/>
      <c r="L340" s="259"/>
      <c r="M340" s="259"/>
      <c r="N340" s="58"/>
      <c r="O340" s="30"/>
      <c r="P340" s="58"/>
      <c r="Q340" s="30"/>
      <c r="R340" s="134"/>
      <c r="S340" s="206"/>
      <c r="T340" s="290"/>
      <c r="U340" s="29" t="s">
        <v>36</v>
      </c>
      <c r="V340" s="187"/>
      <c r="W340" s="58"/>
      <c r="X340" s="188"/>
      <c r="Y340" s="188"/>
      <c r="Z340" s="188"/>
      <c r="AA340" s="64"/>
      <c r="AB340" s="64"/>
      <c r="AC340" s="189"/>
      <c r="AD340" s="259"/>
      <c r="AE340" s="259"/>
      <c r="AF340" s="58"/>
      <c r="AG340" s="30"/>
      <c r="AH340" s="58"/>
      <c r="AI340" s="30"/>
      <c r="AJ340" s="134"/>
      <c r="AK340" s="208"/>
      <c r="AL340" s="290"/>
      <c r="AM340" s="88" t="str">
        <f t="shared" si="29"/>
        <v/>
      </c>
      <c r="AN340" s="123" t="str">
        <f t="shared" si="30"/>
        <v/>
      </c>
      <c r="AO340" s="123" t="str">
        <f t="shared" si="31"/>
        <v/>
      </c>
      <c r="AP340" s="123" t="str">
        <f t="shared" si="32"/>
        <v/>
      </c>
      <c r="AQ340" s="89" t="str">
        <f t="shared" si="33"/>
        <v/>
      </c>
      <c r="AR340" s="39"/>
      <c r="AS340" s="234"/>
      <c r="AT340" s="39"/>
    </row>
    <row r="341" spans="2:46" ht="13.5" customHeight="1" x14ac:dyDescent="0.15">
      <c r="B341" s="290"/>
      <c r="C341" s="29" t="s">
        <v>38</v>
      </c>
      <c r="D341" s="187"/>
      <c r="E341" s="58"/>
      <c r="F341" s="188"/>
      <c r="G341" s="188"/>
      <c r="H341" s="188"/>
      <c r="I341" s="64"/>
      <c r="J341" s="64"/>
      <c r="K341" s="189"/>
      <c r="L341" s="259"/>
      <c r="M341" s="259"/>
      <c r="N341" s="58"/>
      <c r="O341" s="30"/>
      <c r="P341" s="58"/>
      <c r="Q341" s="30"/>
      <c r="R341" s="134"/>
      <c r="S341" s="206"/>
      <c r="T341" s="290"/>
      <c r="U341" s="29" t="s">
        <v>38</v>
      </c>
      <c r="V341" s="187"/>
      <c r="W341" s="58"/>
      <c r="X341" s="188"/>
      <c r="Y341" s="188"/>
      <c r="Z341" s="188"/>
      <c r="AA341" s="64"/>
      <c r="AB341" s="64"/>
      <c r="AC341" s="189"/>
      <c r="AD341" s="259"/>
      <c r="AE341" s="259"/>
      <c r="AF341" s="58"/>
      <c r="AG341" s="30"/>
      <c r="AH341" s="58"/>
      <c r="AI341" s="30"/>
      <c r="AJ341" s="134"/>
      <c r="AK341" s="208"/>
      <c r="AL341" s="290"/>
      <c r="AM341" s="88" t="str">
        <f t="shared" si="29"/>
        <v/>
      </c>
      <c r="AN341" s="123" t="str">
        <f t="shared" si="30"/>
        <v/>
      </c>
      <c r="AO341" s="123" t="str">
        <f t="shared" si="31"/>
        <v/>
      </c>
      <c r="AP341" s="123" t="str">
        <f t="shared" si="32"/>
        <v/>
      </c>
      <c r="AQ341" s="89" t="str">
        <f t="shared" si="33"/>
        <v/>
      </c>
      <c r="AR341" s="39"/>
      <c r="AS341" s="234"/>
      <c r="AT341" s="39"/>
    </row>
    <row r="342" spans="2:46" ht="13.5" customHeight="1" thickBot="1" x14ac:dyDescent="0.2">
      <c r="B342" s="291"/>
      <c r="C342" s="29"/>
      <c r="D342" s="187"/>
      <c r="E342" s="58"/>
      <c r="F342" s="190"/>
      <c r="G342" s="190"/>
      <c r="H342" s="190"/>
      <c r="I342" s="58"/>
      <c r="J342" s="58"/>
      <c r="K342" s="189"/>
      <c r="L342" s="259"/>
      <c r="M342" s="259"/>
      <c r="N342" s="58"/>
      <c r="O342" s="30"/>
      <c r="P342" s="58"/>
      <c r="Q342" s="30"/>
      <c r="R342" s="185"/>
      <c r="S342" s="206"/>
      <c r="T342" s="291"/>
      <c r="U342" s="29"/>
      <c r="V342" s="187"/>
      <c r="W342" s="58"/>
      <c r="X342" s="190"/>
      <c r="Y342" s="190"/>
      <c r="Z342" s="190"/>
      <c r="AA342" s="58"/>
      <c r="AB342" s="58"/>
      <c r="AC342" s="189"/>
      <c r="AD342" s="259"/>
      <c r="AE342" s="259"/>
      <c r="AF342" s="58"/>
      <c r="AG342" s="30"/>
      <c r="AH342" s="58"/>
      <c r="AI342" s="30"/>
      <c r="AJ342" s="185"/>
      <c r="AK342" s="208"/>
      <c r="AL342" s="291"/>
      <c r="AM342" s="124" t="str">
        <f t="shared" si="29"/>
        <v/>
      </c>
      <c r="AN342" s="125" t="str">
        <f t="shared" si="30"/>
        <v/>
      </c>
      <c r="AO342" s="125" t="str">
        <f t="shared" si="31"/>
        <v/>
      </c>
      <c r="AP342" s="125" t="str">
        <f t="shared" si="32"/>
        <v/>
      </c>
      <c r="AQ342" s="126" t="str">
        <f t="shared" si="33"/>
        <v/>
      </c>
      <c r="AR342" s="39"/>
      <c r="AS342" s="234"/>
      <c r="AT342" s="39"/>
    </row>
    <row r="343" spans="2:46" ht="13.5" customHeight="1" x14ac:dyDescent="0.15">
      <c r="B343" s="289" t="s">
        <v>134</v>
      </c>
      <c r="C343" s="27" t="s">
        <v>34</v>
      </c>
      <c r="D343" s="41"/>
      <c r="E343" s="57"/>
      <c r="F343" s="98"/>
      <c r="G343" s="98"/>
      <c r="H343" s="98"/>
      <c r="I343" s="62"/>
      <c r="J343" s="62"/>
      <c r="K343" s="63"/>
      <c r="L343" s="258"/>
      <c r="M343" s="258"/>
      <c r="N343" s="57"/>
      <c r="O343" s="28"/>
      <c r="P343" s="57"/>
      <c r="Q343" s="28"/>
      <c r="R343" s="133"/>
      <c r="S343" s="206"/>
      <c r="T343" s="289" t="s">
        <v>134</v>
      </c>
      <c r="U343" s="27" t="s">
        <v>34</v>
      </c>
      <c r="V343" s="41"/>
      <c r="W343" s="57"/>
      <c r="X343" s="98"/>
      <c r="Y343" s="98"/>
      <c r="Z343" s="98"/>
      <c r="AA343" s="62"/>
      <c r="AB343" s="62"/>
      <c r="AC343" s="63"/>
      <c r="AD343" s="258"/>
      <c r="AE343" s="258"/>
      <c r="AF343" s="57"/>
      <c r="AG343" s="28"/>
      <c r="AH343" s="57"/>
      <c r="AI343" s="28"/>
      <c r="AJ343" s="133"/>
      <c r="AK343" s="208"/>
      <c r="AL343" s="289" t="s">
        <v>134</v>
      </c>
      <c r="AM343" s="121" t="str">
        <f t="shared" si="29"/>
        <v/>
      </c>
      <c r="AN343" s="97" t="str">
        <f t="shared" si="30"/>
        <v/>
      </c>
      <c r="AO343" s="97" t="str">
        <f t="shared" si="31"/>
        <v/>
      </c>
      <c r="AP343" s="97" t="str">
        <f t="shared" si="32"/>
        <v/>
      </c>
      <c r="AQ343" s="122" t="str">
        <f t="shared" si="33"/>
        <v/>
      </c>
      <c r="AR343" s="39"/>
      <c r="AS343" s="234"/>
      <c r="AT343" s="39"/>
    </row>
    <row r="344" spans="2:46" ht="13.5" customHeight="1" x14ac:dyDescent="0.15">
      <c r="B344" s="290"/>
      <c r="C344" s="29" t="s">
        <v>35</v>
      </c>
      <c r="D344" s="187"/>
      <c r="E344" s="58"/>
      <c r="F344" s="188"/>
      <c r="G344" s="188"/>
      <c r="H344" s="188"/>
      <c r="I344" s="64"/>
      <c r="J344" s="64"/>
      <c r="K344" s="189"/>
      <c r="L344" s="259"/>
      <c r="M344" s="259"/>
      <c r="N344" s="58"/>
      <c r="O344" s="30"/>
      <c r="P344" s="58"/>
      <c r="Q344" s="30"/>
      <c r="R344" s="134"/>
      <c r="S344" s="206"/>
      <c r="T344" s="290"/>
      <c r="U344" s="29" t="s">
        <v>35</v>
      </c>
      <c r="V344" s="187"/>
      <c r="W344" s="58"/>
      <c r="X344" s="188"/>
      <c r="Y344" s="188"/>
      <c r="Z344" s="188"/>
      <c r="AA344" s="64"/>
      <c r="AB344" s="64"/>
      <c r="AC344" s="189"/>
      <c r="AD344" s="259"/>
      <c r="AE344" s="259"/>
      <c r="AF344" s="58"/>
      <c r="AG344" s="30"/>
      <c r="AH344" s="58"/>
      <c r="AI344" s="30"/>
      <c r="AJ344" s="134"/>
      <c r="AK344" s="208"/>
      <c r="AL344" s="290"/>
      <c r="AM344" s="88" t="str">
        <f t="shared" si="29"/>
        <v/>
      </c>
      <c r="AN344" s="123" t="str">
        <f t="shared" si="30"/>
        <v/>
      </c>
      <c r="AO344" s="123" t="str">
        <f t="shared" si="31"/>
        <v/>
      </c>
      <c r="AP344" s="123" t="str">
        <f t="shared" si="32"/>
        <v/>
      </c>
      <c r="AQ344" s="89" t="str">
        <f t="shared" si="33"/>
        <v/>
      </c>
      <c r="AR344" s="39"/>
      <c r="AS344" s="234"/>
      <c r="AT344" s="39"/>
    </row>
    <row r="345" spans="2:46" ht="13.5" customHeight="1" x14ac:dyDescent="0.15">
      <c r="B345" s="290"/>
      <c r="C345" s="29" t="s">
        <v>36</v>
      </c>
      <c r="D345" s="187"/>
      <c r="E345" s="58"/>
      <c r="F345" s="188"/>
      <c r="G345" s="188"/>
      <c r="H345" s="188"/>
      <c r="I345" s="64"/>
      <c r="J345" s="64"/>
      <c r="K345" s="189"/>
      <c r="L345" s="259"/>
      <c r="M345" s="259"/>
      <c r="N345" s="58"/>
      <c r="O345" s="30"/>
      <c r="P345" s="58"/>
      <c r="Q345" s="30"/>
      <c r="R345" s="134"/>
      <c r="S345" s="206"/>
      <c r="T345" s="290"/>
      <c r="U345" s="29" t="s">
        <v>36</v>
      </c>
      <c r="V345" s="187"/>
      <c r="W345" s="58"/>
      <c r="X345" s="188"/>
      <c r="Y345" s="188"/>
      <c r="Z345" s="188"/>
      <c r="AA345" s="64"/>
      <c r="AB345" s="64"/>
      <c r="AC345" s="189"/>
      <c r="AD345" s="259"/>
      <c r="AE345" s="259"/>
      <c r="AF345" s="58"/>
      <c r="AG345" s="30"/>
      <c r="AH345" s="58"/>
      <c r="AI345" s="30"/>
      <c r="AJ345" s="134"/>
      <c r="AK345" s="208"/>
      <c r="AL345" s="290"/>
      <c r="AM345" s="88" t="str">
        <f t="shared" si="29"/>
        <v/>
      </c>
      <c r="AN345" s="123" t="str">
        <f t="shared" si="30"/>
        <v/>
      </c>
      <c r="AO345" s="123" t="str">
        <f t="shared" si="31"/>
        <v/>
      </c>
      <c r="AP345" s="123" t="str">
        <f t="shared" si="32"/>
        <v/>
      </c>
      <c r="AQ345" s="89" t="str">
        <f t="shared" si="33"/>
        <v/>
      </c>
      <c r="AR345" s="39"/>
      <c r="AS345" s="234"/>
      <c r="AT345" s="39"/>
    </row>
    <row r="346" spans="2:46" ht="13.5" customHeight="1" x14ac:dyDescent="0.15">
      <c r="B346" s="290"/>
      <c r="C346" s="29" t="s">
        <v>38</v>
      </c>
      <c r="D346" s="187"/>
      <c r="E346" s="58"/>
      <c r="F346" s="188"/>
      <c r="G346" s="188"/>
      <c r="H346" s="188"/>
      <c r="I346" s="64"/>
      <c r="J346" s="64"/>
      <c r="K346" s="189"/>
      <c r="L346" s="259"/>
      <c r="M346" s="259"/>
      <c r="N346" s="58"/>
      <c r="O346" s="30"/>
      <c r="P346" s="58"/>
      <c r="Q346" s="30"/>
      <c r="R346" s="134"/>
      <c r="S346" s="206"/>
      <c r="T346" s="290"/>
      <c r="U346" s="29" t="s">
        <v>38</v>
      </c>
      <c r="V346" s="187"/>
      <c r="W346" s="58"/>
      <c r="X346" s="188"/>
      <c r="Y346" s="188"/>
      <c r="Z346" s="188"/>
      <c r="AA346" s="64"/>
      <c r="AB346" s="64"/>
      <c r="AC346" s="189"/>
      <c r="AD346" s="259"/>
      <c r="AE346" s="259"/>
      <c r="AF346" s="58"/>
      <c r="AG346" s="30"/>
      <c r="AH346" s="58"/>
      <c r="AI346" s="30"/>
      <c r="AJ346" s="134"/>
      <c r="AK346" s="208"/>
      <c r="AL346" s="290"/>
      <c r="AM346" s="88" t="str">
        <f t="shared" si="29"/>
        <v/>
      </c>
      <c r="AN346" s="123" t="str">
        <f t="shared" si="30"/>
        <v/>
      </c>
      <c r="AO346" s="123" t="str">
        <f t="shared" si="31"/>
        <v/>
      </c>
      <c r="AP346" s="123" t="str">
        <f t="shared" si="32"/>
        <v/>
      </c>
      <c r="AQ346" s="89" t="str">
        <f t="shared" si="33"/>
        <v/>
      </c>
      <c r="AR346" s="39"/>
      <c r="AS346" s="234"/>
      <c r="AT346" s="39"/>
    </row>
    <row r="347" spans="2:46" ht="13.5" customHeight="1" thickBot="1" x14ac:dyDescent="0.2">
      <c r="B347" s="291"/>
      <c r="C347" s="29"/>
      <c r="D347" s="187"/>
      <c r="E347" s="58"/>
      <c r="F347" s="190"/>
      <c r="G347" s="190"/>
      <c r="H347" s="190"/>
      <c r="I347" s="58"/>
      <c r="J347" s="58"/>
      <c r="K347" s="189"/>
      <c r="L347" s="259"/>
      <c r="M347" s="259"/>
      <c r="N347" s="58"/>
      <c r="O347" s="30"/>
      <c r="P347" s="58"/>
      <c r="Q347" s="30"/>
      <c r="R347" s="185"/>
      <c r="S347" s="206"/>
      <c r="T347" s="291"/>
      <c r="U347" s="29"/>
      <c r="V347" s="187"/>
      <c r="W347" s="58"/>
      <c r="X347" s="190"/>
      <c r="Y347" s="190"/>
      <c r="Z347" s="190"/>
      <c r="AA347" s="58"/>
      <c r="AB347" s="58"/>
      <c r="AC347" s="189"/>
      <c r="AD347" s="259"/>
      <c r="AE347" s="259"/>
      <c r="AF347" s="58"/>
      <c r="AG347" s="30"/>
      <c r="AH347" s="58"/>
      <c r="AI347" s="30"/>
      <c r="AJ347" s="185"/>
      <c r="AK347" s="208"/>
      <c r="AL347" s="291"/>
      <c r="AM347" s="124" t="str">
        <f t="shared" si="29"/>
        <v/>
      </c>
      <c r="AN347" s="125" t="str">
        <f t="shared" si="30"/>
        <v/>
      </c>
      <c r="AO347" s="125" t="str">
        <f t="shared" si="31"/>
        <v/>
      </c>
      <c r="AP347" s="125" t="str">
        <f t="shared" si="32"/>
        <v/>
      </c>
      <c r="AQ347" s="126" t="str">
        <f t="shared" si="33"/>
        <v/>
      </c>
      <c r="AR347" s="39"/>
      <c r="AS347" s="234"/>
      <c r="AT347" s="39"/>
    </row>
    <row r="348" spans="2:46" ht="13.5" customHeight="1" x14ac:dyDescent="0.15">
      <c r="B348" s="289" t="s">
        <v>135</v>
      </c>
      <c r="C348" s="27" t="s">
        <v>34</v>
      </c>
      <c r="D348" s="41"/>
      <c r="E348" s="57"/>
      <c r="F348" s="98"/>
      <c r="G348" s="98"/>
      <c r="H348" s="98"/>
      <c r="I348" s="62"/>
      <c r="J348" s="62"/>
      <c r="K348" s="63"/>
      <c r="L348" s="258"/>
      <c r="M348" s="258"/>
      <c r="N348" s="57"/>
      <c r="O348" s="28"/>
      <c r="P348" s="57"/>
      <c r="Q348" s="28"/>
      <c r="R348" s="133"/>
      <c r="S348" s="206"/>
      <c r="T348" s="289" t="s">
        <v>135</v>
      </c>
      <c r="U348" s="27" t="s">
        <v>34</v>
      </c>
      <c r="V348" s="41"/>
      <c r="W348" s="57"/>
      <c r="X348" s="98"/>
      <c r="Y348" s="98"/>
      <c r="Z348" s="98"/>
      <c r="AA348" s="62"/>
      <c r="AB348" s="62"/>
      <c r="AC348" s="63"/>
      <c r="AD348" s="258"/>
      <c r="AE348" s="258"/>
      <c r="AF348" s="57"/>
      <c r="AG348" s="28"/>
      <c r="AH348" s="57"/>
      <c r="AI348" s="28"/>
      <c r="AJ348" s="133"/>
      <c r="AK348" s="208"/>
      <c r="AL348" s="289" t="s">
        <v>135</v>
      </c>
      <c r="AM348" s="121" t="str">
        <f t="shared" si="29"/>
        <v/>
      </c>
      <c r="AN348" s="97" t="str">
        <f t="shared" si="30"/>
        <v/>
      </c>
      <c r="AO348" s="97" t="str">
        <f t="shared" si="31"/>
        <v/>
      </c>
      <c r="AP348" s="97" t="str">
        <f t="shared" si="32"/>
        <v/>
      </c>
      <c r="AQ348" s="122" t="str">
        <f t="shared" si="33"/>
        <v/>
      </c>
      <c r="AR348" s="39"/>
      <c r="AS348" s="234"/>
      <c r="AT348" s="39"/>
    </row>
    <row r="349" spans="2:46" ht="13.5" customHeight="1" x14ac:dyDescent="0.15">
      <c r="B349" s="290"/>
      <c r="C349" s="29" t="s">
        <v>35</v>
      </c>
      <c r="D349" s="187"/>
      <c r="E349" s="58"/>
      <c r="F349" s="188"/>
      <c r="G349" s="188"/>
      <c r="H349" s="188"/>
      <c r="I349" s="64"/>
      <c r="J349" s="64"/>
      <c r="K349" s="189"/>
      <c r="L349" s="259"/>
      <c r="M349" s="259"/>
      <c r="N349" s="58"/>
      <c r="O349" s="30"/>
      <c r="P349" s="58"/>
      <c r="Q349" s="30"/>
      <c r="R349" s="134"/>
      <c r="S349" s="206"/>
      <c r="T349" s="290"/>
      <c r="U349" s="29" t="s">
        <v>35</v>
      </c>
      <c r="V349" s="187"/>
      <c r="W349" s="58"/>
      <c r="X349" s="188"/>
      <c r="Y349" s="188"/>
      <c r="Z349" s="188"/>
      <c r="AA349" s="64"/>
      <c r="AB349" s="64"/>
      <c r="AC349" s="189"/>
      <c r="AD349" s="259"/>
      <c r="AE349" s="259"/>
      <c r="AF349" s="58"/>
      <c r="AG349" s="30"/>
      <c r="AH349" s="58"/>
      <c r="AI349" s="30"/>
      <c r="AJ349" s="134"/>
      <c r="AK349" s="208"/>
      <c r="AL349" s="290"/>
      <c r="AM349" s="88" t="str">
        <f t="shared" si="29"/>
        <v/>
      </c>
      <c r="AN349" s="123" t="str">
        <f t="shared" si="30"/>
        <v/>
      </c>
      <c r="AO349" s="123" t="str">
        <f t="shared" si="31"/>
        <v/>
      </c>
      <c r="AP349" s="123" t="str">
        <f t="shared" si="32"/>
        <v/>
      </c>
      <c r="AQ349" s="89" t="str">
        <f t="shared" si="33"/>
        <v/>
      </c>
      <c r="AR349" s="39"/>
      <c r="AS349" s="234"/>
      <c r="AT349" s="39"/>
    </row>
    <row r="350" spans="2:46" ht="13.5" customHeight="1" x14ac:dyDescent="0.15">
      <c r="B350" s="290"/>
      <c r="C350" s="29" t="s">
        <v>36</v>
      </c>
      <c r="D350" s="187"/>
      <c r="E350" s="58"/>
      <c r="F350" s="188"/>
      <c r="G350" s="188"/>
      <c r="H350" s="188"/>
      <c r="I350" s="64"/>
      <c r="J350" s="64"/>
      <c r="K350" s="189"/>
      <c r="L350" s="259"/>
      <c r="M350" s="259"/>
      <c r="N350" s="58"/>
      <c r="O350" s="30"/>
      <c r="P350" s="58"/>
      <c r="Q350" s="30"/>
      <c r="R350" s="134"/>
      <c r="S350" s="206"/>
      <c r="T350" s="290"/>
      <c r="U350" s="29" t="s">
        <v>36</v>
      </c>
      <c r="V350" s="187"/>
      <c r="W350" s="58"/>
      <c r="X350" s="188"/>
      <c r="Y350" s="188"/>
      <c r="Z350" s="188"/>
      <c r="AA350" s="64"/>
      <c r="AB350" s="64"/>
      <c r="AC350" s="189"/>
      <c r="AD350" s="259"/>
      <c r="AE350" s="259"/>
      <c r="AF350" s="58"/>
      <c r="AG350" s="30"/>
      <c r="AH350" s="58"/>
      <c r="AI350" s="30"/>
      <c r="AJ350" s="134"/>
      <c r="AK350" s="208"/>
      <c r="AL350" s="290"/>
      <c r="AM350" s="88" t="str">
        <f t="shared" si="29"/>
        <v/>
      </c>
      <c r="AN350" s="123" t="str">
        <f t="shared" si="30"/>
        <v/>
      </c>
      <c r="AO350" s="123" t="str">
        <f t="shared" si="31"/>
        <v/>
      </c>
      <c r="AP350" s="123" t="str">
        <f t="shared" si="32"/>
        <v/>
      </c>
      <c r="AQ350" s="89" t="str">
        <f t="shared" si="33"/>
        <v/>
      </c>
      <c r="AR350" s="39"/>
      <c r="AS350" s="234"/>
      <c r="AT350" s="39"/>
    </row>
    <row r="351" spans="2:46" ht="13.5" customHeight="1" x14ac:dyDescent="0.15">
      <c r="B351" s="290"/>
      <c r="C351" s="29" t="s">
        <v>38</v>
      </c>
      <c r="D351" s="187"/>
      <c r="E351" s="58"/>
      <c r="F351" s="188"/>
      <c r="G351" s="188"/>
      <c r="H351" s="188"/>
      <c r="I351" s="64"/>
      <c r="J351" s="64"/>
      <c r="K351" s="189"/>
      <c r="L351" s="259"/>
      <c r="M351" s="259"/>
      <c r="N351" s="58"/>
      <c r="O351" s="30"/>
      <c r="P351" s="58"/>
      <c r="Q351" s="30"/>
      <c r="R351" s="134"/>
      <c r="S351" s="206"/>
      <c r="T351" s="290"/>
      <c r="U351" s="29" t="s">
        <v>38</v>
      </c>
      <c r="V351" s="187"/>
      <c r="W351" s="58"/>
      <c r="X351" s="188"/>
      <c r="Y351" s="188"/>
      <c r="Z351" s="188"/>
      <c r="AA351" s="64"/>
      <c r="AB351" s="64"/>
      <c r="AC351" s="189"/>
      <c r="AD351" s="259"/>
      <c r="AE351" s="259"/>
      <c r="AF351" s="58"/>
      <c r="AG351" s="30"/>
      <c r="AH351" s="58"/>
      <c r="AI351" s="30"/>
      <c r="AJ351" s="134"/>
      <c r="AK351" s="208"/>
      <c r="AL351" s="290"/>
      <c r="AM351" s="88" t="str">
        <f t="shared" si="29"/>
        <v/>
      </c>
      <c r="AN351" s="123" t="str">
        <f t="shared" si="30"/>
        <v/>
      </c>
      <c r="AO351" s="123" t="str">
        <f t="shared" si="31"/>
        <v/>
      </c>
      <c r="AP351" s="123" t="str">
        <f t="shared" si="32"/>
        <v/>
      </c>
      <c r="AQ351" s="89" t="str">
        <f t="shared" si="33"/>
        <v/>
      </c>
      <c r="AR351" s="39"/>
      <c r="AS351" s="234"/>
      <c r="AT351" s="39"/>
    </row>
    <row r="352" spans="2:46" ht="13.5" customHeight="1" thickBot="1" x14ac:dyDescent="0.2">
      <c r="B352" s="291"/>
      <c r="C352" s="29"/>
      <c r="D352" s="187"/>
      <c r="E352" s="58"/>
      <c r="F352" s="190"/>
      <c r="G352" s="190"/>
      <c r="H352" s="190"/>
      <c r="I352" s="58"/>
      <c r="J352" s="58"/>
      <c r="K352" s="189"/>
      <c r="L352" s="259"/>
      <c r="M352" s="259"/>
      <c r="N352" s="58"/>
      <c r="O352" s="30"/>
      <c r="P352" s="58"/>
      <c r="Q352" s="30"/>
      <c r="R352" s="185"/>
      <c r="S352" s="206"/>
      <c r="T352" s="291"/>
      <c r="U352" s="29"/>
      <c r="V352" s="187"/>
      <c r="W352" s="58"/>
      <c r="X352" s="190"/>
      <c r="Y352" s="190"/>
      <c r="Z352" s="190"/>
      <c r="AA352" s="58"/>
      <c r="AB352" s="58"/>
      <c r="AC352" s="189"/>
      <c r="AD352" s="259"/>
      <c r="AE352" s="259"/>
      <c r="AF352" s="58"/>
      <c r="AG352" s="30"/>
      <c r="AH352" s="58"/>
      <c r="AI352" s="30"/>
      <c r="AJ352" s="185"/>
      <c r="AK352" s="208"/>
      <c r="AL352" s="291"/>
      <c r="AM352" s="124" t="str">
        <f t="shared" si="29"/>
        <v/>
      </c>
      <c r="AN352" s="125" t="str">
        <f t="shared" si="30"/>
        <v/>
      </c>
      <c r="AO352" s="125" t="str">
        <f t="shared" si="31"/>
        <v/>
      </c>
      <c r="AP352" s="125" t="str">
        <f t="shared" si="32"/>
        <v/>
      </c>
      <c r="AQ352" s="126" t="str">
        <f t="shared" si="33"/>
        <v/>
      </c>
      <c r="AR352" s="39"/>
      <c r="AS352" s="234"/>
      <c r="AT352" s="39"/>
    </row>
    <row r="353" spans="2:46" ht="13.5" customHeight="1" x14ac:dyDescent="0.15">
      <c r="B353" s="289" t="s">
        <v>136</v>
      </c>
      <c r="C353" s="27" t="s">
        <v>34</v>
      </c>
      <c r="D353" s="41"/>
      <c r="E353" s="57"/>
      <c r="F353" s="98"/>
      <c r="G353" s="98"/>
      <c r="H353" s="98"/>
      <c r="I353" s="62"/>
      <c r="J353" s="62"/>
      <c r="K353" s="63"/>
      <c r="L353" s="258"/>
      <c r="M353" s="258"/>
      <c r="N353" s="57"/>
      <c r="O353" s="28"/>
      <c r="P353" s="57"/>
      <c r="Q353" s="28"/>
      <c r="R353" s="133"/>
      <c r="S353" s="206"/>
      <c r="T353" s="289" t="s">
        <v>136</v>
      </c>
      <c r="U353" s="27" t="s">
        <v>34</v>
      </c>
      <c r="V353" s="41"/>
      <c r="W353" s="57"/>
      <c r="X353" s="98"/>
      <c r="Y353" s="98"/>
      <c r="Z353" s="98"/>
      <c r="AA353" s="62"/>
      <c r="AB353" s="62"/>
      <c r="AC353" s="63"/>
      <c r="AD353" s="258"/>
      <c r="AE353" s="258"/>
      <c r="AF353" s="57"/>
      <c r="AG353" s="28"/>
      <c r="AH353" s="57"/>
      <c r="AI353" s="28"/>
      <c r="AJ353" s="133"/>
      <c r="AK353" s="208"/>
      <c r="AL353" s="289" t="s">
        <v>136</v>
      </c>
      <c r="AM353" s="121" t="str">
        <f t="shared" ref="AM353:AM416" si="34">IF(OR(X353="",F353=""),"",X353-F353)</f>
        <v/>
      </c>
      <c r="AN353" s="97" t="str">
        <f t="shared" ref="AN353:AN416" si="35">IF(OR(Y353="",G353=""),"",Y353-G353)</f>
        <v/>
      </c>
      <c r="AO353" s="97" t="str">
        <f t="shared" ref="AO353:AO416" si="36">IF(OR(Z353="",H353=""),"",Z353-H353)</f>
        <v/>
      </c>
      <c r="AP353" s="97" t="str">
        <f t="shared" ref="AP353:AP416" si="37">IF(OR(AA353="",I353=""),"",AA353-I353)</f>
        <v/>
      </c>
      <c r="AQ353" s="122" t="str">
        <f t="shared" ref="AQ353:AQ416" si="38">IF(OR(AB353="",J353=""),"",AB353-J353)</f>
        <v/>
      </c>
      <c r="AR353" s="39"/>
      <c r="AS353" s="234"/>
      <c r="AT353" s="39"/>
    </row>
    <row r="354" spans="2:46" ht="13.5" customHeight="1" x14ac:dyDescent="0.15">
      <c r="B354" s="290"/>
      <c r="C354" s="29" t="s">
        <v>35</v>
      </c>
      <c r="D354" s="187"/>
      <c r="E354" s="58"/>
      <c r="F354" s="188"/>
      <c r="G354" s="188"/>
      <c r="H354" s="188"/>
      <c r="I354" s="64"/>
      <c r="J354" s="64"/>
      <c r="K354" s="189"/>
      <c r="L354" s="259"/>
      <c r="M354" s="259"/>
      <c r="N354" s="58"/>
      <c r="O354" s="30"/>
      <c r="P354" s="58"/>
      <c r="Q354" s="30"/>
      <c r="R354" s="134"/>
      <c r="S354" s="206"/>
      <c r="T354" s="290"/>
      <c r="U354" s="29" t="s">
        <v>35</v>
      </c>
      <c r="V354" s="187"/>
      <c r="W354" s="58"/>
      <c r="X354" s="188"/>
      <c r="Y354" s="188"/>
      <c r="Z354" s="188"/>
      <c r="AA354" s="64"/>
      <c r="AB354" s="64"/>
      <c r="AC354" s="189"/>
      <c r="AD354" s="259"/>
      <c r="AE354" s="259"/>
      <c r="AF354" s="58"/>
      <c r="AG354" s="30"/>
      <c r="AH354" s="58"/>
      <c r="AI354" s="30"/>
      <c r="AJ354" s="134"/>
      <c r="AK354" s="208"/>
      <c r="AL354" s="290"/>
      <c r="AM354" s="88" t="str">
        <f t="shared" si="34"/>
        <v/>
      </c>
      <c r="AN354" s="123" t="str">
        <f t="shared" si="35"/>
        <v/>
      </c>
      <c r="AO354" s="123" t="str">
        <f t="shared" si="36"/>
        <v/>
      </c>
      <c r="AP354" s="123" t="str">
        <f t="shared" si="37"/>
        <v/>
      </c>
      <c r="AQ354" s="89" t="str">
        <f t="shared" si="38"/>
        <v/>
      </c>
      <c r="AR354" s="39"/>
      <c r="AS354" s="234"/>
      <c r="AT354" s="39"/>
    </row>
    <row r="355" spans="2:46" ht="13.5" customHeight="1" x14ac:dyDescent="0.15">
      <c r="B355" s="290"/>
      <c r="C355" s="29" t="s">
        <v>36</v>
      </c>
      <c r="D355" s="187"/>
      <c r="E355" s="58"/>
      <c r="F355" s="188"/>
      <c r="G355" s="188"/>
      <c r="H355" s="188"/>
      <c r="I355" s="64"/>
      <c r="J355" s="64"/>
      <c r="K355" s="189"/>
      <c r="L355" s="259"/>
      <c r="M355" s="259"/>
      <c r="N355" s="58"/>
      <c r="O355" s="30"/>
      <c r="P355" s="58"/>
      <c r="Q355" s="30"/>
      <c r="R355" s="134"/>
      <c r="S355" s="206"/>
      <c r="T355" s="290"/>
      <c r="U355" s="29" t="s">
        <v>36</v>
      </c>
      <c r="V355" s="187"/>
      <c r="W355" s="58"/>
      <c r="X355" s="188"/>
      <c r="Y355" s="188"/>
      <c r="Z355" s="188"/>
      <c r="AA355" s="64"/>
      <c r="AB355" s="64"/>
      <c r="AC355" s="189"/>
      <c r="AD355" s="259"/>
      <c r="AE355" s="259"/>
      <c r="AF355" s="58"/>
      <c r="AG355" s="30"/>
      <c r="AH355" s="58"/>
      <c r="AI355" s="30"/>
      <c r="AJ355" s="134"/>
      <c r="AK355" s="208"/>
      <c r="AL355" s="290"/>
      <c r="AM355" s="88" t="str">
        <f t="shared" si="34"/>
        <v/>
      </c>
      <c r="AN355" s="123" t="str">
        <f t="shared" si="35"/>
        <v/>
      </c>
      <c r="AO355" s="123" t="str">
        <f t="shared" si="36"/>
        <v/>
      </c>
      <c r="AP355" s="123" t="str">
        <f t="shared" si="37"/>
        <v/>
      </c>
      <c r="AQ355" s="89" t="str">
        <f t="shared" si="38"/>
        <v/>
      </c>
      <c r="AR355" s="39"/>
      <c r="AS355" s="234"/>
      <c r="AT355" s="39"/>
    </row>
    <row r="356" spans="2:46" ht="13.5" customHeight="1" x14ac:dyDescent="0.15">
      <c r="B356" s="290"/>
      <c r="C356" s="29" t="s">
        <v>38</v>
      </c>
      <c r="D356" s="187"/>
      <c r="E356" s="58"/>
      <c r="F356" s="188"/>
      <c r="G356" s="188"/>
      <c r="H356" s="188"/>
      <c r="I356" s="64"/>
      <c r="J356" s="64"/>
      <c r="K356" s="189"/>
      <c r="L356" s="259"/>
      <c r="M356" s="259"/>
      <c r="N356" s="58"/>
      <c r="O356" s="30"/>
      <c r="P356" s="58"/>
      <c r="Q356" s="30"/>
      <c r="R356" s="134"/>
      <c r="S356" s="206"/>
      <c r="T356" s="290"/>
      <c r="U356" s="29" t="s">
        <v>38</v>
      </c>
      <c r="V356" s="187"/>
      <c r="W356" s="58"/>
      <c r="X356" s="188"/>
      <c r="Y356" s="188"/>
      <c r="Z356" s="188"/>
      <c r="AA356" s="64"/>
      <c r="AB356" s="64"/>
      <c r="AC356" s="189"/>
      <c r="AD356" s="259"/>
      <c r="AE356" s="259"/>
      <c r="AF356" s="58"/>
      <c r="AG356" s="30"/>
      <c r="AH356" s="58"/>
      <c r="AI356" s="30"/>
      <c r="AJ356" s="134"/>
      <c r="AK356" s="208"/>
      <c r="AL356" s="290"/>
      <c r="AM356" s="88" t="str">
        <f t="shared" si="34"/>
        <v/>
      </c>
      <c r="AN356" s="123" t="str">
        <f t="shared" si="35"/>
        <v/>
      </c>
      <c r="AO356" s="123" t="str">
        <f t="shared" si="36"/>
        <v/>
      </c>
      <c r="AP356" s="123" t="str">
        <f t="shared" si="37"/>
        <v/>
      </c>
      <c r="AQ356" s="89" t="str">
        <f t="shared" si="38"/>
        <v/>
      </c>
      <c r="AR356" s="39"/>
      <c r="AS356" s="234"/>
      <c r="AT356" s="39"/>
    </row>
    <row r="357" spans="2:46" ht="13.5" customHeight="1" thickBot="1" x14ac:dyDescent="0.2">
      <c r="B357" s="291"/>
      <c r="C357" s="29"/>
      <c r="D357" s="187"/>
      <c r="E357" s="58"/>
      <c r="F357" s="190"/>
      <c r="G357" s="190"/>
      <c r="H357" s="190"/>
      <c r="I357" s="58"/>
      <c r="J357" s="58"/>
      <c r="K357" s="189"/>
      <c r="L357" s="259"/>
      <c r="M357" s="259"/>
      <c r="N357" s="58"/>
      <c r="O357" s="30"/>
      <c r="P357" s="58"/>
      <c r="Q357" s="30"/>
      <c r="R357" s="185"/>
      <c r="S357" s="206"/>
      <c r="T357" s="291"/>
      <c r="U357" s="29"/>
      <c r="V357" s="187"/>
      <c r="W357" s="58"/>
      <c r="X357" s="190"/>
      <c r="Y357" s="190"/>
      <c r="Z357" s="190"/>
      <c r="AA357" s="58"/>
      <c r="AB357" s="58"/>
      <c r="AC357" s="189"/>
      <c r="AD357" s="259"/>
      <c r="AE357" s="259"/>
      <c r="AF357" s="58"/>
      <c r="AG357" s="30"/>
      <c r="AH357" s="58"/>
      <c r="AI357" s="30"/>
      <c r="AJ357" s="185"/>
      <c r="AK357" s="208"/>
      <c r="AL357" s="291"/>
      <c r="AM357" s="124" t="str">
        <f t="shared" si="34"/>
        <v/>
      </c>
      <c r="AN357" s="125" t="str">
        <f t="shared" si="35"/>
        <v/>
      </c>
      <c r="AO357" s="125" t="str">
        <f t="shared" si="36"/>
        <v/>
      </c>
      <c r="AP357" s="125" t="str">
        <f t="shared" si="37"/>
        <v/>
      </c>
      <c r="AQ357" s="126" t="str">
        <f t="shared" si="38"/>
        <v/>
      </c>
      <c r="AR357" s="39"/>
      <c r="AS357" s="234"/>
      <c r="AT357" s="39"/>
    </row>
    <row r="358" spans="2:46" ht="13.5" customHeight="1" x14ac:dyDescent="0.15">
      <c r="B358" s="289" t="s">
        <v>137</v>
      </c>
      <c r="C358" s="27" t="s">
        <v>34</v>
      </c>
      <c r="D358" s="41"/>
      <c r="E358" s="57"/>
      <c r="F358" s="98"/>
      <c r="G358" s="98"/>
      <c r="H358" s="98"/>
      <c r="I358" s="62"/>
      <c r="J358" s="62"/>
      <c r="K358" s="63"/>
      <c r="L358" s="258"/>
      <c r="M358" s="258"/>
      <c r="N358" s="57"/>
      <c r="O358" s="28"/>
      <c r="P358" s="57"/>
      <c r="Q358" s="28"/>
      <c r="R358" s="133"/>
      <c r="S358" s="206"/>
      <c r="T358" s="289" t="s">
        <v>137</v>
      </c>
      <c r="U358" s="27" t="s">
        <v>34</v>
      </c>
      <c r="V358" s="41"/>
      <c r="W358" s="57"/>
      <c r="X358" s="98"/>
      <c r="Y358" s="98"/>
      <c r="Z358" s="98"/>
      <c r="AA358" s="62"/>
      <c r="AB358" s="62"/>
      <c r="AC358" s="63"/>
      <c r="AD358" s="258"/>
      <c r="AE358" s="258"/>
      <c r="AF358" s="57"/>
      <c r="AG358" s="28"/>
      <c r="AH358" s="57"/>
      <c r="AI358" s="28"/>
      <c r="AJ358" s="133"/>
      <c r="AK358" s="208"/>
      <c r="AL358" s="289" t="s">
        <v>137</v>
      </c>
      <c r="AM358" s="121" t="str">
        <f t="shared" si="34"/>
        <v/>
      </c>
      <c r="AN358" s="97" t="str">
        <f t="shared" si="35"/>
        <v/>
      </c>
      <c r="AO358" s="97" t="str">
        <f t="shared" si="36"/>
        <v/>
      </c>
      <c r="AP358" s="97" t="str">
        <f t="shared" si="37"/>
        <v/>
      </c>
      <c r="AQ358" s="122" t="str">
        <f t="shared" si="38"/>
        <v/>
      </c>
      <c r="AR358" s="39"/>
      <c r="AS358" s="234"/>
      <c r="AT358" s="39"/>
    </row>
    <row r="359" spans="2:46" ht="13.5" customHeight="1" x14ac:dyDescent="0.15">
      <c r="B359" s="290"/>
      <c r="C359" s="29" t="s">
        <v>35</v>
      </c>
      <c r="D359" s="187"/>
      <c r="E359" s="58"/>
      <c r="F359" s="188"/>
      <c r="G359" s="188"/>
      <c r="H359" s="188"/>
      <c r="I359" s="64"/>
      <c r="J359" s="64"/>
      <c r="K359" s="189"/>
      <c r="L359" s="259"/>
      <c r="M359" s="259"/>
      <c r="N359" s="58"/>
      <c r="O359" s="30"/>
      <c r="P359" s="58"/>
      <c r="Q359" s="30"/>
      <c r="R359" s="134"/>
      <c r="S359" s="206"/>
      <c r="T359" s="290"/>
      <c r="U359" s="29" t="s">
        <v>35</v>
      </c>
      <c r="V359" s="187"/>
      <c r="W359" s="58"/>
      <c r="X359" s="188"/>
      <c r="Y359" s="188"/>
      <c r="Z359" s="188"/>
      <c r="AA359" s="64"/>
      <c r="AB359" s="64"/>
      <c r="AC359" s="189"/>
      <c r="AD359" s="259"/>
      <c r="AE359" s="259"/>
      <c r="AF359" s="58"/>
      <c r="AG359" s="30"/>
      <c r="AH359" s="58"/>
      <c r="AI359" s="30"/>
      <c r="AJ359" s="134"/>
      <c r="AK359" s="208"/>
      <c r="AL359" s="290"/>
      <c r="AM359" s="88" t="str">
        <f t="shared" si="34"/>
        <v/>
      </c>
      <c r="AN359" s="123" t="str">
        <f t="shared" si="35"/>
        <v/>
      </c>
      <c r="AO359" s="123" t="str">
        <f t="shared" si="36"/>
        <v/>
      </c>
      <c r="AP359" s="123" t="str">
        <f t="shared" si="37"/>
        <v/>
      </c>
      <c r="AQ359" s="89" t="str">
        <f t="shared" si="38"/>
        <v/>
      </c>
      <c r="AR359" s="39"/>
      <c r="AS359" s="234"/>
      <c r="AT359" s="39"/>
    </row>
    <row r="360" spans="2:46" ht="13.5" customHeight="1" x14ac:dyDescent="0.15">
      <c r="B360" s="290"/>
      <c r="C360" s="29" t="s">
        <v>36</v>
      </c>
      <c r="D360" s="187"/>
      <c r="E360" s="58"/>
      <c r="F360" s="188"/>
      <c r="G360" s="188"/>
      <c r="H360" s="188"/>
      <c r="I360" s="64"/>
      <c r="J360" s="64"/>
      <c r="K360" s="189"/>
      <c r="L360" s="259"/>
      <c r="M360" s="259"/>
      <c r="N360" s="58"/>
      <c r="O360" s="30"/>
      <c r="P360" s="58"/>
      <c r="Q360" s="30"/>
      <c r="R360" s="134"/>
      <c r="S360" s="206"/>
      <c r="T360" s="290"/>
      <c r="U360" s="29" t="s">
        <v>36</v>
      </c>
      <c r="V360" s="187"/>
      <c r="W360" s="58"/>
      <c r="X360" s="188"/>
      <c r="Y360" s="188"/>
      <c r="Z360" s="188"/>
      <c r="AA360" s="64"/>
      <c r="AB360" s="64"/>
      <c r="AC360" s="189"/>
      <c r="AD360" s="259"/>
      <c r="AE360" s="259"/>
      <c r="AF360" s="58"/>
      <c r="AG360" s="30"/>
      <c r="AH360" s="58"/>
      <c r="AI360" s="30"/>
      <c r="AJ360" s="134"/>
      <c r="AK360" s="208"/>
      <c r="AL360" s="290"/>
      <c r="AM360" s="88" t="str">
        <f t="shared" si="34"/>
        <v/>
      </c>
      <c r="AN360" s="123" t="str">
        <f t="shared" si="35"/>
        <v/>
      </c>
      <c r="AO360" s="123" t="str">
        <f t="shared" si="36"/>
        <v/>
      </c>
      <c r="AP360" s="123" t="str">
        <f t="shared" si="37"/>
        <v/>
      </c>
      <c r="AQ360" s="89" t="str">
        <f t="shared" si="38"/>
        <v/>
      </c>
      <c r="AR360" s="39"/>
      <c r="AS360" s="234"/>
      <c r="AT360" s="39"/>
    </row>
    <row r="361" spans="2:46" ht="13.5" customHeight="1" x14ac:dyDescent="0.15">
      <c r="B361" s="290"/>
      <c r="C361" s="29" t="s">
        <v>38</v>
      </c>
      <c r="D361" s="187"/>
      <c r="E361" s="58"/>
      <c r="F361" s="188"/>
      <c r="G361" s="188"/>
      <c r="H361" s="188"/>
      <c r="I361" s="64"/>
      <c r="J361" s="64"/>
      <c r="K361" s="189"/>
      <c r="L361" s="259"/>
      <c r="M361" s="259"/>
      <c r="N361" s="58"/>
      <c r="O361" s="30"/>
      <c r="P361" s="58"/>
      <c r="Q361" s="30"/>
      <c r="R361" s="134"/>
      <c r="S361" s="206"/>
      <c r="T361" s="290"/>
      <c r="U361" s="29" t="s">
        <v>38</v>
      </c>
      <c r="V361" s="187"/>
      <c r="W361" s="58"/>
      <c r="X361" s="188"/>
      <c r="Y361" s="188"/>
      <c r="Z361" s="188"/>
      <c r="AA361" s="64"/>
      <c r="AB361" s="64"/>
      <c r="AC361" s="189"/>
      <c r="AD361" s="259"/>
      <c r="AE361" s="259"/>
      <c r="AF361" s="58"/>
      <c r="AG361" s="30"/>
      <c r="AH361" s="58"/>
      <c r="AI361" s="30"/>
      <c r="AJ361" s="134"/>
      <c r="AK361" s="208"/>
      <c r="AL361" s="290"/>
      <c r="AM361" s="88" t="str">
        <f t="shared" si="34"/>
        <v/>
      </c>
      <c r="AN361" s="123" t="str">
        <f t="shared" si="35"/>
        <v/>
      </c>
      <c r="AO361" s="123" t="str">
        <f t="shared" si="36"/>
        <v/>
      </c>
      <c r="AP361" s="123" t="str">
        <f t="shared" si="37"/>
        <v/>
      </c>
      <c r="AQ361" s="89" t="str">
        <f t="shared" si="38"/>
        <v/>
      </c>
      <c r="AR361" s="39"/>
      <c r="AS361" s="234"/>
      <c r="AT361" s="39"/>
    </row>
    <row r="362" spans="2:46" ht="13.5" customHeight="1" thickBot="1" x14ac:dyDescent="0.2">
      <c r="B362" s="291"/>
      <c r="C362" s="29"/>
      <c r="D362" s="187"/>
      <c r="E362" s="58"/>
      <c r="F362" s="190"/>
      <c r="G362" s="190"/>
      <c r="H362" s="190"/>
      <c r="I362" s="58"/>
      <c r="J362" s="58"/>
      <c r="K362" s="189"/>
      <c r="L362" s="259"/>
      <c r="M362" s="259"/>
      <c r="N362" s="58"/>
      <c r="O362" s="30"/>
      <c r="P362" s="58"/>
      <c r="Q362" s="30"/>
      <c r="R362" s="185"/>
      <c r="S362" s="206"/>
      <c r="T362" s="291"/>
      <c r="U362" s="29"/>
      <c r="V362" s="187"/>
      <c r="W362" s="58"/>
      <c r="X362" s="190"/>
      <c r="Y362" s="190"/>
      <c r="Z362" s="190"/>
      <c r="AA362" s="58"/>
      <c r="AB362" s="58"/>
      <c r="AC362" s="189"/>
      <c r="AD362" s="259"/>
      <c r="AE362" s="259"/>
      <c r="AF362" s="58"/>
      <c r="AG362" s="30"/>
      <c r="AH362" s="58"/>
      <c r="AI362" s="30"/>
      <c r="AJ362" s="185"/>
      <c r="AK362" s="208"/>
      <c r="AL362" s="291"/>
      <c r="AM362" s="124" t="str">
        <f t="shared" si="34"/>
        <v/>
      </c>
      <c r="AN362" s="125" t="str">
        <f t="shared" si="35"/>
        <v/>
      </c>
      <c r="AO362" s="125" t="str">
        <f t="shared" si="36"/>
        <v/>
      </c>
      <c r="AP362" s="125" t="str">
        <f t="shared" si="37"/>
        <v/>
      </c>
      <c r="AQ362" s="126" t="str">
        <f t="shared" si="38"/>
        <v/>
      </c>
      <c r="AR362" s="39"/>
      <c r="AS362" s="234"/>
      <c r="AT362" s="39"/>
    </row>
    <row r="363" spans="2:46" ht="13.5" customHeight="1" x14ac:dyDescent="0.15">
      <c r="B363" s="289" t="s">
        <v>138</v>
      </c>
      <c r="C363" s="27" t="s">
        <v>34</v>
      </c>
      <c r="D363" s="41"/>
      <c r="E363" s="57"/>
      <c r="F363" s="98"/>
      <c r="G363" s="98"/>
      <c r="H363" s="98"/>
      <c r="I363" s="62"/>
      <c r="J363" s="62"/>
      <c r="K363" s="63"/>
      <c r="L363" s="258"/>
      <c r="M363" s="258"/>
      <c r="N363" s="57"/>
      <c r="O363" s="28"/>
      <c r="P363" s="57"/>
      <c r="Q363" s="28"/>
      <c r="R363" s="133"/>
      <c r="S363" s="206"/>
      <c r="T363" s="289" t="s">
        <v>138</v>
      </c>
      <c r="U363" s="27" t="s">
        <v>34</v>
      </c>
      <c r="V363" s="41"/>
      <c r="W363" s="57"/>
      <c r="X363" s="98"/>
      <c r="Y363" s="98"/>
      <c r="Z363" s="98"/>
      <c r="AA363" s="62"/>
      <c r="AB363" s="62"/>
      <c r="AC363" s="63"/>
      <c r="AD363" s="258"/>
      <c r="AE363" s="258"/>
      <c r="AF363" s="57"/>
      <c r="AG363" s="28"/>
      <c r="AH363" s="57"/>
      <c r="AI363" s="28"/>
      <c r="AJ363" s="133"/>
      <c r="AK363" s="208"/>
      <c r="AL363" s="289" t="s">
        <v>138</v>
      </c>
      <c r="AM363" s="121" t="str">
        <f t="shared" si="34"/>
        <v/>
      </c>
      <c r="AN363" s="97" t="str">
        <f t="shared" si="35"/>
        <v/>
      </c>
      <c r="AO363" s="97" t="str">
        <f t="shared" si="36"/>
        <v/>
      </c>
      <c r="AP363" s="97" t="str">
        <f t="shared" si="37"/>
        <v/>
      </c>
      <c r="AQ363" s="122" t="str">
        <f t="shared" si="38"/>
        <v/>
      </c>
      <c r="AR363" s="39"/>
      <c r="AS363" s="234"/>
      <c r="AT363" s="39"/>
    </row>
    <row r="364" spans="2:46" ht="13.5" customHeight="1" x14ac:dyDescent="0.15">
      <c r="B364" s="290"/>
      <c r="C364" s="29" t="s">
        <v>35</v>
      </c>
      <c r="D364" s="187"/>
      <c r="E364" s="58"/>
      <c r="F364" s="188"/>
      <c r="G364" s="188"/>
      <c r="H364" s="188"/>
      <c r="I364" s="64"/>
      <c r="J364" s="64"/>
      <c r="K364" s="189"/>
      <c r="L364" s="259"/>
      <c r="M364" s="259"/>
      <c r="N364" s="58"/>
      <c r="O364" s="30"/>
      <c r="P364" s="58"/>
      <c r="Q364" s="30"/>
      <c r="R364" s="134"/>
      <c r="S364" s="206"/>
      <c r="T364" s="290"/>
      <c r="U364" s="29" t="s">
        <v>35</v>
      </c>
      <c r="V364" s="187"/>
      <c r="W364" s="58"/>
      <c r="X364" s="188"/>
      <c r="Y364" s="188"/>
      <c r="Z364" s="188"/>
      <c r="AA364" s="64"/>
      <c r="AB364" s="64"/>
      <c r="AC364" s="189"/>
      <c r="AD364" s="259"/>
      <c r="AE364" s="259"/>
      <c r="AF364" s="58"/>
      <c r="AG364" s="30"/>
      <c r="AH364" s="58"/>
      <c r="AI364" s="30"/>
      <c r="AJ364" s="134"/>
      <c r="AK364" s="208"/>
      <c r="AL364" s="290"/>
      <c r="AM364" s="88" t="str">
        <f t="shared" si="34"/>
        <v/>
      </c>
      <c r="AN364" s="123" t="str">
        <f t="shared" si="35"/>
        <v/>
      </c>
      <c r="AO364" s="123" t="str">
        <f t="shared" si="36"/>
        <v/>
      </c>
      <c r="AP364" s="123" t="str">
        <f t="shared" si="37"/>
        <v/>
      </c>
      <c r="AQ364" s="89" t="str">
        <f t="shared" si="38"/>
        <v/>
      </c>
      <c r="AR364" s="39"/>
      <c r="AS364" s="234"/>
      <c r="AT364" s="39"/>
    </row>
    <row r="365" spans="2:46" ht="13.5" customHeight="1" x14ac:dyDescent="0.15">
      <c r="B365" s="290"/>
      <c r="C365" s="29" t="s">
        <v>36</v>
      </c>
      <c r="D365" s="187"/>
      <c r="E365" s="58"/>
      <c r="F365" s="188"/>
      <c r="G365" s="188"/>
      <c r="H365" s="188"/>
      <c r="I365" s="64"/>
      <c r="J365" s="64"/>
      <c r="K365" s="189"/>
      <c r="L365" s="259"/>
      <c r="M365" s="259"/>
      <c r="N365" s="58"/>
      <c r="O365" s="30"/>
      <c r="P365" s="58"/>
      <c r="Q365" s="30"/>
      <c r="R365" s="134"/>
      <c r="S365" s="206"/>
      <c r="T365" s="290"/>
      <c r="U365" s="29" t="s">
        <v>36</v>
      </c>
      <c r="V365" s="187"/>
      <c r="W365" s="58"/>
      <c r="X365" s="188"/>
      <c r="Y365" s="188"/>
      <c r="Z365" s="188"/>
      <c r="AA365" s="64"/>
      <c r="AB365" s="64"/>
      <c r="AC365" s="189"/>
      <c r="AD365" s="259"/>
      <c r="AE365" s="259"/>
      <c r="AF365" s="58"/>
      <c r="AG365" s="30"/>
      <c r="AH365" s="58"/>
      <c r="AI365" s="30"/>
      <c r="AJ365" s="134"/>
      <c r="AK365" s="208"/>
      <c r="AL365" s="290"/>
      <c r="AM365" s="88" t="str">
        <f t="shared" si="34"/>
        <v/>
      </c>
      <c r="AN365" s="123" t="str">
        <f t="shared" si="35"/>
        <v/>
      </c>
      <c r="AO365" s="123" t="str">
        <f t="shared" si="36"/>
        <v/>
      </c>
      <c r="AP365" s="123" t="str">
        <f t="shared" si="37"/>
        <v/>
      </c>
      <c r="AQ365" s="89" t="str">
        <f t="shared" si="38"/>
        <v/>
      </c>
      <c r="AR365" s="39"/>
      <c r="AS365" s="234"/>
      <c r="AT365" s="39"/>
    </row>
    <row r="366" spans="2:46" ht="13.5" customHeight="1" x14ac:dyDescent="0.15">
      <c r="B366" s="290"/>
      <c r="C366" s="29" t="s">
        <v>38</v>
      </c>
      <c r="D366" s="187"/>
      <c r="E366" s="58"/>
      <c r="F366" s="188"/>
      <c r="G366" s="188"/>
      <c r="H366" s="188"/>
      <c r="I366" s="64"/>
      <c r="J366" s="64"/>
      <c r="K366" s="189"/>
      <c r="L366" s="259"/>
      <c r="M366" s="259"/>
      <c r="N366" s="58"/>
      <c r="O366" s="30"/>
      <c r="P366" s="58"/>
      <c r="Q366" s="30"/>
      <c r="R366" s="134"/>
      <c r="S366" s="206"/>
      <c r="T366" s="290"/>
      <c r="U366" s="29" t="s">
        <v>38</v>
      </c>
      <c r="V366" s="187"/>
      <c r="W366" s="58"/>
      <c r="X366" s="188"/>
      <c r="Y366" s="188"/>
      <c r="Z366" s="188"/>
      <c r="AA366" s="64"/>
      <c r="AB366" s="64"/>
      <c r="AC366" s="189"/>
      <c r="AD366" s="259"/>
      <c r="AE366" s="259"/>
      <c r="AF366" s="58"/>
      <c r="AG366" s="30"/>
      <c r="AH366" s="58"/>
      <c r="AI366" s="30"/>
      <c r="AJ366" s="134"/>
      <c r="AK366" s="208"/>
      <c r="AL366" s="290"/>
      <c r="AM366" s="88" t="str">
        <f t="shared" si="34"/>
        <v/>
      </c>
      <c r="AN366" s="123" t="str">
        <f t="shared" si="35"/>
        <v/>
      </c>
      <c r="AO366" s="123" t="str">
        <f t="shared" si="36"/>
        <v/>
      </c>
      <c r="AP366" s="123" t="str">
        <f t="shared" si="37"/>
        <v/>
      </c>
      <c r="AQ366" s="89" t="str">
        <f t="shared" si="38"/>
        <v/>
      </c>
      <c r="AR366" s="39"/>
      <c r="AS366" s="234"/>
      <c r="AT366" s="39"/>
    </row>
    <row r="367" spans="2:46" ht="13.5" customHeight="1" thickBot="1" x14ac:dyDescent="0.2">
      <c r="B367" s="291"/>
      <c r="C367" s="29"/>
      <c r="D367" s="187"/>
      <c r="E367" s="58"/>
      <c r="F367" s="190"/>
      <c r="G367" s="190"/>
      <c r="H367" s="190"/>
      <c r="I367" s="58"/>
      <c r="J367" s="58"/>
      <c r="K367" s="189"/>
      <c r="L367" s="259"/>
      <c r="M367" s="259"/>
      <c r="N367" s="58"/>
      <c r="O367" s="30"/>
      <c r="P367" s="58"/>
      <c r="Q367" s="30"/>
      <c r="R367" s="185"/>
      <c r="S367" s="206"/>
      <c r="T367" s="291"/>
      <c r="U367" s="29"/>
      <c r="V367" s="187"/>
      <c r="W367" s="58"/>
      <c r="X367" s="190"/>
      <c r="Y367" s="190"/>
      <c r="Z367" s="190"/>
      <c r="AA367" s="58"/>
      <c r="AB367" s="58"/>
      <c r="AC367" s="189"/>
      <c r="AD367" s="259"/>
      <c r="AE367" s="259"/>
      <c r="AF367" s="58"/>
      <c r="AG367" s="30"/>
      <c r="AH367" s="58"/>
      <c r="AI367" s="30"/>
      <c r="AJ367" s="185"/>
      <c r="AK367" s="208"/>
      <c r="AL367" s="291"/>
      <c r="AM367" s="124" t="str">
        <f t="shared" si="34"/>
        <v/>
      </c>
      <c r="AN367" s="125" t="str">
        <f t="shared" si="35"/>
        <v/>
      </c>
      <c r="AO367" s="125" t="str">
        <f t="shared" si="36"/>
        <v/>
      </c>
      <c r="AP367" s="125" t="str">
        <f t="shared" si="37"/>
        <v/>
      </c>
      <c r="AQ367" s="126" t="str">
        <f t="shared" si="38"/>
        <v/>
      </c>
      <c r="AR367" s="39"/>
      <c r="AS367" s="234"/>
      <c r="AT367" s="39"/>
    </row>
    <row r="368" spans="2:46" ht="13.5" customHeight="1" x14ac:dyDescent="0.15">
      <c r="B368" s="289" t="s">
        <v>139</v>
      </c>
      <c r="C368" s="27" t="s">
        <v>34</v>
      </c>
      <c r="D368" s="41"/>
      <c r="E368" s="57"/>
      <c r="F368" s="98"/>
      <c r="G368" s="98"/>
      <c r="H368" s="98"/>
      <c r="I368" s="62"/>
      <c r="J368" s="62"/>
      <c r="K368" s="63"/>
      <c r="L368" s="258"/>
      <c r="M368" s="258"/>
      <c r="N368" s="57"/>
      <c r="O368" s="28"/>
      <c r="P368" s="57"/>
      <c r="Q368" s="28"/>
      <c r="R368" s="133"/>
      <c r="S368" s="206"/>
      <c r="T368" s="289" t="s">
        <v>139</v>
      </c>
      <c r="U368" s="27" t="s">
        <v>34</v>
      </c>
      <c r="V368" s="41"/>
      <c r="W368" s="57"/>
      <c r="X368" s="98"/>
      <c r="Y368" s="98"/>
      <c r="Z368" s="98"/>
      <c r="AA368" s="62"/>
      <c r="AB368" s="62"/>
      <c r="AC368" s="63"/>
      <c r="AD368" s="258"/>
      <c r="AE368" s="258"/>
      <c r="AF368" s="57"/>
      <c r="AG368" s="28"/>
      <c r="AH368" s="57"/>
      <c r="AI368" s="28"/>
      <c r="AJ368" s="133"/>
      <c r="AK368" s="208"/>
      <c r="AL368" s="289" t="s">
        <v>139</v>
      </c>
      <c r="AM368" s="121" t="str">
        <f t="shared" si="34"/>
        <v/>
      </c>
      <c r="AN368" s="97" t="str">
        <f t="shared" si="35"/>
        <v/>
      </c>
      <c r="AO368" s="97" t="str">
        <f t="shared" si="36"/>
        <v/>
      </c>
      <c r="AP368" s="97" t="str">
        <f t="shared" si="37"/>
        <v/>
      </c>
      <c r="AQ368" s="122" t="str">
        <f t="shared" si="38"/>
        <v/>
      </c>
      <c r="AR368" s="39"/>
      <c r="AS368" s="234"/>
      <c r="AT368" s="39"/>
    </row>
    <row r="369" spans="2:46" ht="13.5" customHeight="1" x14ac:dyDescent="0.15">
      <c r="B369" s="290"/>
      <c r="C369" s="29" t="s">
        <v>35</v>
      </c>
      <c r="D369" s="187"/>
      <c r="E369" s="58"/>
      <c r="F369" s="188"/>
      <c r="G369" s="188"/>
      <c r="H369" s="188"/>
      <c r="I369" s="64"/>
      <c r="J369" s="64"/>
      <c r="K369" s="189"/>
      <c r="L369" s="259"/>
      <c r="M369" s="259"/>
      <c r="N369" s="58"/>
      <c r="O369" s="30"/>
      <c r="P369" s="58"/>
      <c r="Q369" s="30"/>
      <c r="R369" s="134"/>
      <c r="S369" s="206"/>
      <c r="T369" s="290"/>
      <c r="U369" s="29" t="s">
        <v>35</v>
      </c>
      <c r="V369" s="187"/>
      <c r="W369" s="58"/>
      <c r="X369" s="188"/>
      <c r="Y369" s="188"/>
      <c r="Z369" s="188"/>
      <c r="AA369" s="64"/>
      <c r="AB369" s="64"/>
      <c r="AC369" s="189"/>
      <c r="AD369" s="259"/>
      <c r="AE369" s="259"/>
      <c r="AF369" s="58"/>
      <c r="AG369" s="30"/>
      <c r="AH369" s="58"/>
      <c r="AI369" s="30"/>
      <c r="AJ369" s="134"/>
      <c r="AK369" s="208"/>
      <c r="AL369" s="290"/>
      <c r="AM369" s="88" t="str">
        <f t="shared" si="34"/>
        <v/>
      </c>
      <c r="AN369" s="123" t="str">
        <f t="shared" si="35"/>
        <v/>
      </c>
      <c r="AO369" s="123" t="str">
        <f t="shared" si="36"/>
        <v/>
      </c>
      <c r="AP369" s="123" t="str">
        <f t="shared" si="37"/>
        <v/>
      </c>
      <c r="AQ369" s="89" t="str">
        <f t="shared" si="38"/>
        <v/>
      </c>
      <c r="AR369" s="39"/>
      <c r="AS369" s="234"/>
      <c r="AT369" s="39"/>
    </row>
    <row r="370" spans="2:46" ht="13.5" customHeight="1" x14ac:dyDescent="0.15">
      <c r="B370" s="290"/>
      <c r="C370" s="29" t="s">
        <v>36</v>
      </c>
      <c r="D370" s="187"/>
      <c r="E370" s="58"/>
      <c r="F370" s="188"/>
      <c r="G370" s="188"/>
      <c r="H370" s="188"/>
      <c r="I370" s="64"/>
      <c r="J370" s="64"/>
      <c r="K370" s="189"/>
      <c r="L370" s="259"/>
      <c r="M370" s="259"/>
      <c r="N370" s="58"/>
      <c r="O370" s="30"/>
      <c r="P370" s="58"/>
      <c r="Q370" s="30"/>
      <c r="R370" s="134"/>
      <c r="S370" s="206"/>
      <c r="T370" s="290"/>
      <c r="U370" s="29" t="s">
        <v>36</v>
      </c>
      <c r="V370" s="187"/>
      <c r="W370" s="58"/>
      <c r="X370" s="188"/>
      <c r="Y370" s="188"/>
      <c r="Z370" s="188"/>
      <c r="AA370" s="64"/>
      <c r="AB370" s="64"/>
      <c r="AC370" s="189"/>
      <c r="AD370" s="259"/>
      <c r="AE370" s="259"/>
      <c r="AF370" s="58"/>
      <c r="AG370" s="30"/>
      <c r="AH370" s="58"/>
      <c r="AI370" s="30"/>
      <c r="AJ370" s="134"/>
      <c r="AK370" s="208"/>
      <c r="AL370" s="290"/>
      <c r="AM370" s="88" t="str">
        <f t="shared" si="34"/>
        <v/>
      </c>
      <c r="AN370" s="123" t="str">
        <f t="shared" si="35"/>
        <v/>
      </c>
      <c r="AO370" s="123" t="str">
        <f t="shared" si="36"/>
        <v/>
      </c>
      <c r="AP370" s="123" t="str">
        <f t="shared" si="37"/>
        <v/>
      </c>
      <c r="AQ370" s="89" t="str">
        <f t="shared" si="38"/>
        <v/>
      </c>
      <c r="AR370" s="39"/>
      <c r="AS370" s="234"/>
      <c r="AT370" s="39"/>
    </row>
    <row r="371" spans="2:46" ht="13.5" customHeight="1" x14ac:dyDescent="0.15">
      <c r="B371" s="290"/>
      <c r="C371" s="29" t="s">
        <v>38</v>
      </c>
      <c r="D371" s="187"/>
      <c r="E371" s="58"/>
      <c r="F371" s="188"/>
      <c r="G371" s="188"/>
      <c r="H371" s="188"/>
      <c r="I371" s="64"/>
      <c r="J371" s="64"/>
      <c r="K371" s="189"/>
      <c r="L371" s="259"/>
      <c r="M371" s="259"/>
      <c r="N371" s="58"/>
      <c r="O371" s="30"/>
      <c r="P371" s="58"/>
      <c r="Q371" s="30"/>
      <c r="R371" s="134"/>
      <c r="S371" s="206"/>
      <c r="T371" s="290"/>
      <c r="U371" s="29" t="s">
        <v>38</v>
      </c>
      <c r="V371" s="187"/>
      <c r="W371" s="58"/>
      <c r="X371" s="188"/>
      <c r="Y371" s="188"/>
      <c r="Z371" s="188"/>
      <c r="AA371" s="64"/>
      <c r="AB371" s="64"/>
      <c r="AC371" s="189"/>
      <c r="AD371" s="259"/>
      <c r="AE371" s="259"/>
      <c r="AF371" s="58"/>
      <c r="AG371" s="30"/>
      <c r="AH371" s="58"/>
      <c r="AI371" s="30"/>
      <c r="AJ371" s="134"/>
      <c r="AK371" s="208"/>
      <c r="AL371" s="290"/>
      <c r="AM371" s="88" t="str">
        <f t="shared" si="34"/>
        <v/>
      </c>
      <c r="AN371" s="123" t="str">
        <f t="shared" si="35"/>
        <v/>
      </c>
      <c r="AO371" s="123" t="str">
        <f t="shared" si="36"/>
        <v/>
      </c>
      <c r="AP371" s="123" t="str">
        <f t="shared" si="37"/>
        <v/>
      </c>
      <c r="AQ371" s="89" t="str">
        <f t="shared" si="38"/>
        <v/>
      </c>
      <c r="AR371" s="39"/>
      <c r="AS371" s="234"/>
      <c r="AT371" s="39"/>
    </row>
    <row r="372" spans="2:46" ht="13.5" customHeight="1" thickBot="1" x14ac:dyDescent="0.2">
      <c r="B372" s="291"/>
      <c r="C372" s="29"/>
      <c r="D372" s="187"/>
      <c r="E372" s="58"/>
      <c r="F372" s="190"/>
      <c r="G372" s="190"/>
      <c r="H372" s="190"/>
      <c r="I372" s="58"/>
      <c r="J372" s="58"/>
      <c r="K372" s="189"/>
      <c r="L372" s="259"/>
      <c r="M372" s="259"/>
      <c r="N372" s="58"/>
      <c r="O372" s="30"/>
      <c r="P372" s="58"/>
      <c r="Q372" s="30"/>
      <c r="R372" s="185"/>
      <c r="S372" s="206"/>
      <c r="T372" s="291"/>
      <c r="U372" s="29"/>
      <c r="V372" s="187"/>
      <c r="W372" s="58"/>
      <c r="X372" s="190"/>
      <c r="Y372" s="190"/>
      <c r="Z372" s="190"/>
      <c r="AA372" s="58"/>
      <c r="AB372" s="58"/>
      <c r="AC372" s="189"/>
      <c r="AD372" s="259"/>
      <c r="AE372" s="259"/>
      <c r="AF372" s="58"/>
      <c r="AG372" s="30"/>
      <c r="AH372" s="58"/>
      <c r="AI372" s="30"/>
      <c r="AJ372" s="185"/>
      <c r="AK372" s="208"/>
      <c r="AL372" s="291"/>
      <c r="AM372" s="124" t="str">
        <f t="shared" si="34"/>
        <v/>
      </c>
      <c r="AN372" s="125" t="str">
        <f t="shared" si="35"/>
        <v/>
      </c>
      <c r="AO372" s="125" t="str">
        <f t="shared" si="36"/>
        <v/>
      </c>
      <c r="AP372" s="125" t="str">
        <f t="shared" si="37"/>
        <v/>
      </c>
      <c r="AQ372" s="126" t="str">
        <f t="shared" si="38"/>
        <v/>
      </c>
      <c r="AR372" s="39"/>
      <c r="AS372" s="234"/>
      <c r="AT372" s="39"/>
    </row>
    <row r="373" spans="2:46" ht="13.5" customHeight="1" x14ac:dyDescent="0.15">
      <c r="B373" s="289" t="s">
        <v>140</v>
      </c>
      <c r="C373" s="27" t="s">
        <v>34</v>
      </c>
      <c r="D373" s="41"/>
      <c r="E373" s="57"/>
      <c r="F373" s="98"/>
      <c r="G373" s="98"/>
      <c r="H373" s="98"/>
      <c r="I373" s="62"/>
      <c r="J373" s="62"/>
      <c r="K373" s="63"/>
      <c r="L373" s="258"/>
      <c r="M373" s="258"/>
      <c r="N373" s="57"/>
      <c r="O373" s="28"/>
      <c r="P373" s="57"/>
      <c r="Q373" s="28"/>
      <c r="R373" s="133"/>
      <c r="S373" s="206"/>
      <c r="T373" s="289" t="s">
        <v>140</v>
      </c>
      <c r="U373" s="27" t="s">
        <v>34</v>
      </c>
      <c r="V373" s="41"/>
      <c r="W373" s="57"/>
      <c r="X373" s="98"/>
      <c r="Y373" s="98"/>
      <c r="Z373" s="98"/>
      <c r="AA373" s="62"/>
      <c r="AB373" s="62"/>
      <c r="AC373" s="63"/>
      <c r="AD373" s="258"/>
      <c r="AE373" s="258"/>
      <c r="AF373" s="57"/>
      <c r="AG373" s="28"/>
      <c r="AH373" s="57"/>
      <c r="AI373" s="28"/>
      <c r="AJ373" s="133"/>
      <c r="AK373" s="208"/>
      <c r="AL373" s="289" t="s">
        <v>140</v>
      </c>
      <c r="AM373" s="121" t="str">
        <f t="shared" si="34"/>
        <v/>
      </c>
      <c r="AN373" s="97" t="str">
        <f t="shared" si="35"/>
        <v/>
      </c>
      <c r="AO373" s="97" t="str">
        <f t="shared" si="36"/>
        <v/>
      </c>
      <c r="AP373" s="97" t="str">
        <f t="shared" si="37"/>
        <v/>
      </c>
      <c r="AQ373" s="122" t="str">
        <f t="shared" si="38"/>
        <v/>
      </c>
      <c r="AR373" s="39"/>
      <c r="AS373" s="234"/>
      <c r="AT373" s="39"/>
    </row>
    <row r="374" spans="2:46" ht="13.5" customHeight="1" x14ac:dyDescent="0.15">
      <c r="B374" s="290"/>
      <c r="C374" s="29" t="s">
        <v>35</v>
      </c>
      <c r="D374" s="187"/>
      <c r="E374" s="58"/>
      <c r="F374" s="188"/>
      <c r="G374" s="188"/>
      <c r="H374" s="188"/>
      <c r="I374" s="64"/>
      <c r="J374" s="64"/>
      <c r="K374" s="189"/>
      <c r="L374" s="259"/>
      <c r="M374" s="259"/>
      <c r="N374" s="58"/>
      <c r="O374" s="30"/>
      <c r="P374" s="58"/>
      <c r="Q374" s="30"/>
      <c r="R374" s="134"/>
      <c r="S374" s="206"/>
      <c r="T374" s="290"/>
      <c r="U374" s="29" t="s">
        <v>35</v>
      </c>
      <c r="V374" s="187"/>
      <c r="W374" s="58"/>
      <c r="X374" s="188"/>
      <c r="Y374" s="188"/>
      <c r="Z374" s="188"/>
      <c r="AA374" s="64"/>
      <c r="AB374" s="64"/>
      <c r="AC374" s="189"/>
      <c r="AD374" s="259"/>
      <c r="AE374" s="259"/>
      <c r="AF374" s="58"/>
      <c r="AG374" s="30"/>
      <c r="AH374" s="58"/>
      <c r="AI374" s="30"/>
      <c r="AJ374" s="134"/>
      <c r="AK374" s="208"/>
      <c r="AL374" s="290"/>
      <c r="AM374" s="88" t="str">
        <f t="shared" si="34"/>
        <v/>
      </c>
      <c r="AN374" s="123" t="str">
        <f t="shared" si="35"/>
        <v/>
      </c>
      <c r="AO374" s="123" t="str">
        <f t="shared" si="36"/>
        <v/>
      </c>
      <c r="AP374" s="123" t="str">
        <f t="shared" si="37"/>
        <v/>
      </c>
      <c r="AQ374" s="89" t="str">
        <f t="shared" si="38"/>
        <v/>
      </c>
      <c r="AR374" s="39"/>
      <c r="AS374" s="234"/>
      <c r="AT374" s="39"/>
    </row>
    <row r="375" spans="2:46" ht="13.5" customHeight="1" x14ac:dyDescent="0.15">
      <c r="B375" s="290"/>
      <c r="C375" s="29" t="s">
        <v>36</v>
      </c>
      <c r="D375" s="187"/>
      <c r="E375" s="58"/>
      <c r="F375" s="188"/>
      <c r="G375" s="188"/>
      <c r="H375" s="188"/>
      <c r="I375" s="64"/>
      <c r="J375" s="64"/>
      <c r="K375" s="189"/>
      <c r="L375" s="259"/>
      <c r="M375" s="259"/>
      <c r="N375" s="58"/>
      <c r="O375" s="30"/>
      <c r="P375" s="58"/>
      <c r="Q375" s="30"/>
      <c r="R375" s="134"/>
      <c r="S375" s="206"/>
      <c r="T375" s="290"/>
      <c r="U375" s="29" t="s">
        <v>36</v>
      </c>
      <c r="V375" s="187"/>
      <c r="W375" s="58"/>
      <c r="X375" s="188"/>
      <c r="Y375" s="188"/>
      <c r="Z375" s="188"/>
      <c r="AA375" s="64"/>
      <c r="AB375" s="64"/>
      <c r="AC375" s="189"/>
      <c r="AD375" s="259"/>
      <c r="AE375" s="259"/>
      <c r="AF375" s="58"/>
      <c r="AG375" s="30"/>
      <c r="AH375" s="58"/>
      <c r="AI375" s="30"/>
      <c r="AJ375" s="134"/>
      <c r="AK375" s="208"/>
      <c r="AL375" s="290"/>
      <c r="AM375" s="88" t="str">
        <f t="shared" si="34"/>
        <v/>
      </c>
      <c r="AN375" s="123" t="str">
        <f t="shared" si="35"/>
        <v/>
      </c>
      <c r="AO375" s="123" t="str">
        <f t="shared" si="36"/>
        <v/>
      </c>
      <c r="AP375" s="123" t="str">
        <f t="shared" si="37"/>
        <v/>
      </c>
      <c r="AQ375" s="89" t="str">
        <f t="shared" si="38"/>
        <v/>
      </c>
      <c r="AR375" s="39"/>
      <c r="AS375" s="234"/>
      <c r="AT375" s="39"/>
    </row>
    <row r="376" spans="2:46" ht="13.5" customHeight="1" x14ac:dyDescent="0.15">
      <c r="B376" s="290"/>
      <c r="C376" s="29" t="s">
        <v>38</v>
      </c>
      <c r="D376" s="187"/>
      <c r="E376" s="58"/>
      <c r="F376" s="188"/>
      <c r="G376" s="188"/>
      <c r="H376" s="188"/>
      <c r="I376" s="64"/>
      <c r="J376" s="64"/>
      <c r="K376" s="189"/>
      <c r="L376" s="259"/>
      <c r="M376" s="259"/>
      <c r="N376" s="58"/>
      <c r="O376" s="30"/>
      <c r="P376" s="58"/>
      <c r="Q376" s="30"/>
      <c r="R376" s="134"/>
      <c r="S376" s="206"/>
      <c r="T376" s="290"/>
      <c r="U376" s="29" t="s">
        <v>38</v>
      </c>
      <c r="V376" s="187"/>
      <c r="W376" s="58"/>
      <c r="X376" s="188"/>
      <c r="Y376" s="188"/>
      <c r="Z376" s="188"/>
      <c r="AA376" s="64"/>
      <c r="AB376" s="64"/>
      <c r="AC376" s="189"/>
      <c r="AD376" s="259"/>
      <c r="AE376" s="259"/>
      <c r="AF376" s="58"/>
      <c r="AG376" s="30"/>
      <c r="AH376" s="58"/>
      <c r="AI376" s="30"/>
      <c r="AJ376" s="134"/>
      <c r="AK376" s="208"/>
      <c r="AL376" s="290"/>
      <c r="AM376" s="88" t="str">
        <f t="shared" si="34"/>
        <v/>
      </c>
      <c r="AN376" s="123" t="str">
        <f t="shared" si="35"/>
        <v/>
      </c>
      <c r="AO376" s="123" t="str">
        <f t="shared" si="36"/>
        <v/>
      </c>
      <c r="AP376" s="123" t="str">
        <f t="shared" si="37"/>
        <v/>
      </c>
      <c r="AQ376" s="89" t="str">
        <f t="shared" si="38"/>
        <v/>
      </c>
      <c r="AR376" s="39"/>
      <c r="AS376" s="234"/>
      <c r="AT376" s="39"/>
    </row>
    <row r="377" spans="2:46" ht="13.5" customHeight="1" thickBot="1" x14ac:dyDescent="0.2">
      <c r="B377" s="291"/>
      <c r="C377" s="29"/>
      <c r="D377" s="187"/>
      <c r="E377" s="58"/>
      <c r="F377" s="190"/>
      <c r="G377" s="190"/>
      <c r="H377" s="190"/>
      <c r="I377" s="58"/>
      <c r="J377" s="58"/>
      <c r="K377" s="189"/>
      <c r="L377" s="259"/>
      <c r="M377" s="259"/>
      <c r="N377" s="58"/>
      <c r="O377" s="30"/>
      <c r="P377" s="58"/>
      <c r="Q377" s="30"/>
      <c r="R377" s="185"/>
      <c r="S377" s="206"/>
      <c r="T377" s="291"/>
      <c r="U377" s="29"/>
      <c r="V377" s="187"/>
      <c r="W377" s="58"/>
      <c r="X377" s="190"/>
      <c r="Y377" s="190"/>
      <c r="Z377" s="190"/>
      <c r="AA377" s="58"/>
      <c r="AB377" s="58"/>
      <c r="AC377" s="189"/>
      <c r="AD377" s="259"/>
      <c r="AE377" s="259"/>
      <c r="AF377" s="58"/>
      <c r="AG377" s="30"/>
      <c r="AH377" s="58"/>
      <c r="AI377" s="30"/>
      <c r="AJ377" s="185"/>
      <c r="AK377" s="208"/>
      <c r="AL377" s="291"/>
      <c r="AM377" s="124" t="str">
        <f t="shared" si="34"/>
        <v/>
      </c>
      <c r="AN377" s="125" t="str">
        <f t="shared" si="35"/>
        <v/>
      </c>
      <c r="AO377" s="125" t="str">
        <f t="shared" si="36"/>
        <v/>
      </c>
      <c r="AP377" s="125" t="str">
        <f t="shared" si="37"/>
        <v/>
      </c>
      <c r="AQ377" s="126" t="str">
        <f t="shared" si="38"/>
        <v/>
      </c>
      <c r="AR377" s="39"/>
      <c r="AS377" s="234"/>
      <c r="AT377" s="39"/>
    </row>
    <row r="378" spans="2:46" ht="13.5" customHeight="1" x14ac:dyDescent="0.15">
      <c r="B378" s="289" t="s">
        <v>141</v>
      </c>
      <c r="C378" s="27" t="s">
        <v>34</v>
      </c>
      <c r="D378" s="41"/>
      <c r="E378" s="57"/>
      <c r="F378" s="98"/>
      <c r="G378" s="98"/>
      <c r="H378" s="98"/>
      <c r="I378" s="62"/>
      <c r="J378" s="62"/>
      <c r="K378" s="63"/>
      <c r="L378" s="258"/>
      <c r="M378" s="258"/>
      <c r="N378" s="57"/>
      <c r="O378" s="28"/>
      <c r="P378" s="57"/>
      <c r="Q378" s="28"/>
      <c r="R378" s="133"/>
      <c r="S378" s="206"/>
      <c r="T378" s="289" t="s">
        <v>141</v>
      </c>
      <c r="U378" s="27" t="s">
        <v>34</v>
      </c>
      <c r="V378" s="41"/>
      <c r="W378" s="57"/>
      <c r="X378" s="98"/>
      <c r="Y378" s="98"/>
      <c r="Z378" s="98"/>
      <c r="AA378" s="62"/>
      <c r="AB378" s="62"/>
      <c r="AC378" s="63"/>
      <c r="AD378" s="258"/>
      <c r="AE378" s="258"/>
      <c r="AF378" s="57"/>
      <c r="AG378" s="28"/>
      <c r="AH378" s="57"/>
      <c r="AI378" s="28"/>
      <c r="AJ378" s="133"/>
      <c r="AK378" s="208"/>
      <c r="AL378" s="289" t="s">
        <v>141</v>
      </c>
      <c r="AM378" s="121" t="str">
        <f t="shared" si="34"/>
        <v/>
      </c>
      <c r="AN378" s="97" t="str">
        <f t="shared" si="35"/>
        <v/>
      </c>
      <c r="AO378" s="97" t="str">
        <f t="shared" si="36"/>
        <v/>
      </c>
      <c r="AP378" s="97" t="str">
        <f t="shared" si="37"/>
        <v/>
      </c>
      <c r="AQ378" s="122" t="str">
        <f t="shared" si="38"/>
        <v/>
      </c>
      <c r="AR378" s="39"/>
      <c r="AS378" s="234"/>
      <c r="AT378" s="39"/>
    </row>
    <row r="379" spans="2:46" ht="13.5" customHeight="1" x14ac:dyDescent="0.15">
      <c r="B379" s="290"/>
      <c r="C379" s="29" t="s">
        <v>35</v>
      </c>
      <c r="D379" s="187"/>
      <c r="E379" s="58"/>
      <c r="F379" s="188"/>
      <c r="G379" s="188"/>
      <c r="H379" s="188"/>
      <c r="I379" s="64"/>
      <c r="J379" s="64"/>
      <c r="K379" s="189"/>
      <c r="L379" s="259"/>
      <c r="M379" s="259"/>
      <c r="N379" s="58"/>
      <c r="O379" s="30"/>
      <c r="P379" s="58"/>
      <c r="Q379" s="30"/>
      <c r="R379" s="134"/>
      <c r="S379" s="206"/>
      <c r="T379" s="290"/>
      <c r="U379" s="29" t="s">
        <v>35</v>
      </c>
      <c r="V379" s="187"/>
      <c r="W379" s="58"/>
      <c r="X379" s="188"/>
      <c r="Y379" s="188"/>
      <c r="Z379" s="188"/>
      <c r="AA379" s="64"/>
      <c r="AB379" s="64"/>
      <c r="AC379" s="189"/>
      <c r="AD379" s="259"/>
      <c r="AE379" s="259"/>
      <c r="AF379" s="58"/>
      <c r="AG379" s="30"/>
      <c r="AH379" s="58"/>
      <c r="AI379" s="30"/>
      <c r="AJ379" s="134"/>
      <c r="AK379" s="208"/>
      <c r="AL379" s="290"/>
      <c r="AM379" s="88" t="str">
        <f t="shared" si="34"/>
        <v/>
      </c>
      <c r="AN379" s="123" t="str">
        <f t="shared" si="35"/>
        <v/>
      </c>
      <c r="AO379" s="123" t="str">
        <f t="shared" si="36"/>
        <v/>
      </c>
      <c r="AP379" s="123" t="str">
        <f t="shared" si="37"/>
        <v/>
      </c>
      <c r="AQ379" s="89" t="str">
        <f t="shared" si="38"/>
        <v/>
      </c>
      <c r="AR379" s="39"/>
      <c r="AS379" s="234"/>
      <c r="AT379" s="39"/>
    </row>
    <row r="380" spans="2:46" ht="13.5" customHeight="1" x14ac:dyDescent="0.15">
      <c r="B380" s="290"/>
      <c r="C380" s="29" t="s">
        <v>36</v>
      </c>
      <c r="D380" s="187"/>
      <c r="E380" s="58"/>
      <c r="F380" s="188"/>
      <c r="G380" s="188"/>
      <c r="H380" s="188"/>
      <c r="I380" s="64"/>
      <c r="J380" s="64"/>
      <c r="K380" s="189"/>
      <c r="L380" s="259"/>
      <c r="M380" s="259"/>
      <c r="N380" s="58"/>
      <c r="O380" s="30"/>
      <c r="P380" s="58"/>
      <c r="Q380" s="30"/>
      <c r="R380" s="134"/>
      <c r="S380" s="206"/>
      <c r="T380" s="290"/>
      <c r="U380" s="29" t="s">
        <v>36</v>
      </c>
      <c r="V380" s="187"/>
      <c r="W380" s="58"/>
      <c r="X380" s="188"/>
      <c r="Y380" s="188"/>
      <c r="Z380" s="188"/>
      <c r="AA380" s="64"/>
      <c r="AB380" s="64"/>
      <c r="AC380" s="189"/>
      <c r="AD380" s="259"/>
      <c r="AE380" s="259"/>
      <c r="AF380" s="58"/>
      <c r="AG380" s="30"/>
      <c r="AH380" s="58"/>
      <c r="AI380" s="30"/>
      <c r="AJ380" s="134"/>
      <c r="AK380" s="208"/>
      <c r="AL380" s="290"/>
      <c r="AM380" s="88" t="str">
        <f t="shared" si="34"/>
        <v/>
      </c>
      <c r="AN380" s="123" t="str">
        <f t="shared" si="35"/>
        <v/>
      </c>
      <c r="AO380" s="123" t="str">
        <f t="shared" si="36"/>
        <v/>
      </c>
      <c r="AP380" s="123" t="str">
        <f t="shared" si="37"/>
        <v/>
      </c>
      <c r="AQ380" s="89" t="str">
        <f t="shared" si="38"/>
        <v/>
      </c>
      <c r="AR380" s="39"/>
      <c r="AS380" s="234"/>
      <c r="AT380" s="39"/>
    </row>
    <row r="381" spans="2:46" ht="13.5" customHeight="1" x14ac:dyDescent="0.15">
      <c r="B381" s="290"/>
      <c r="C381" s="29" t="s">
        <v>38</v>
      </c>
      <c r="D381" s="187"/>
      <c r="E381" s="58"/>
      <c r="F381" s="188"/>
      <c r="G381" s="188"/>
      <c r="H381" s="188"/>
      <c r="I381" s="64"/>
      <c r="J381" s="64"/>
      <c r="K381" s="189"/>
      <c r="L381" s="259"/>
      <c r="M381" s="259"/>
      <c r="N381" s="58"/>
      <c r="O381" s="30"/>
      <c r="P381" s="58"/>
      <c r="Q381" s="30"/>
      <c r="R381" s="134"/>
      <c r="S381" s="206"/>
      <c r="T381" s="290"/>
      <c r="U381" s="29" t="s">
        <v>38</v>
      </c>
      <c r="V381" s="187"/>
      <c r="W381" s="58"/>
      <c r="X381" s="188"/>
      <c r="Y381" s="188"/>
      <c r="Z381" s="188"/>
      <c r="AA381" s="64"/>
      <c r="AB381" s="64"/>
      <c r="AC381" s="189"/>
      <c r="AD381" s="259"/>
      <c r="AE381" s="259"/>
      <c r="AF381" s="58"/>
      <c r="AG381" s="30"/>
      <c r="AH381" s="58"/>
      <c r="AI381" s="30"/>
      <c r="AJ381" s="134"/>
      <c r="AK381" s="208"/>
      <c r="AL381" s="290"/>
      <c r="AM381" s="88" t="str">
        <f t="shared" si="34"/>
        <v/>
      </c>
      <c r="AN381" s="123" t="str">
        <f t="shared" si="35"/>
        <v/>
      </c>
      <c r="AO381" s="123" t="str">
        <f t="shared" si="36"/>
        <v/>
      </c>
      <c r="AP381" s="123" t="str">
        <f t="shared" si="37"/>
        <v/>
      </c>
      <c r="AQ381" s="89" t="str">
        <f t="shared" si="38"/>
        <v/>
      </c>
      <c r="AR381" s="39"/>
      <c r="AS381" s="234"/>
      <c r="AT381" s="39"/>
    </row>
    <row r="382" spans="2:46" ht="13.5" customHeight="1" thickBot="1" x14ac:dyDescent="0.2">
      <c r="B382" s="291"/>
      <c r="C382" s="29"/>
      <c r="D382" s="187"/>
      <c r="E382" s="58"/>
      <c r="F382" s="190"/>
      <c r="G382" s="190"/>
      <c r="H382" s="190"/>
      <c r="I382" s="58"/>
      <c r="J382" s="58"/>
      <c r="K382" s="189"/>
      <c r="L382" s="259"/>
      <c r="M382" s="259"/>
      <c r="N382" s="58"/>
      <c r="O382" s="30"/>
      <c r="P382" s="58"/>
      <c r="Q382" s="30"/>
      <c r="R382" s="185"/>
      <c r="S382" s="206"/>
      <c r="T382" s="291"/>
      <c r="U382" s="29"/>
      <c r="V382" s="187"/>
      <c r="W382" s="58"/>
      <c r="X382" s="190"/>
      <c r="Y382" s="190"/>
      <c r="Z382" s="190"/>
      <c r="AA382" s="58"/>
      <c r="AB382" s="58"/>
      <c r="AC382" s="189"/>
      <c r="AD382" s="259"/>
      <c r="AE382" s="259"/>
      <c r="AF382" s="58"/>
      <c r="AG382" s="30"/>
      <c r="AH382" s="58"/>
      <c r="AI382" s="30"/>
      <c r="AJ382" s="185"/>
      <c r="AK382" s="208"/>
      <c r="AL382" s="291"/>
      <c r="AM382" s="124" t="str">
        <f t="shared" si="34"/>
        <v/>
      </c>
      <c r="AN382" s="125" t="str">
        <f t="shared" si="35"/>
        <v/>
      </c>
      <c r="AO382" s="125" t="str">
        <f t="shared" si="36"/>
        <v/>
      </c>
      <c r="AP382" s="125" t="str">
        <f t="shared" si="37"/>
        <v/>
      </c>
      <c r="AQ382" s="126" t="str">
        <f t="shared" si="38"/>
        <v/>
      </c>
      <c r="AR382" s="39"/>
      <c r="AS382" s="234"/>
      <c r="AT382" s="39"/>
    </row>
    <row r="383" spans="2:46" ht="13.5" customHeight="1" x14ac:dyDescent="0.15">
      <c r="B383" s="289" t="s">
        <v>142</v>
      </c>
      <c r="C383" s="27" t="s">
        <v>34</v>
      </c>
      <c r="D383" s="41"/>
      <c r="E383" s="57"/>
      <c r="F383" s="98"/>
      <c r="G383" s="98"/>
      <c r="H383" s="98"/>
      <c r="I383" s="62"/>
      <c r="J383" s="62"/>
      <c r="K383" s="63"/>
      <c r="L383" s="258"/>
      <c r="M383" s="258"/>
      <c r="N383" s="57"/>
      <c r="O383" s="28"/>
      <c r="P383" s="57"/>
      <c r="Q383" s="28"/>
      <c r="R383" s="133"/>
      <c r="S383" s="206"/>
      <c r="T383" s="289" t="s">
        <v>142</v>
      </c>
      <c r="U383" s="27" t="s">
        <v>34</v>
      </c>
      <c r="V383" s="41"/>
      <c r="W383" s="57"/>
      <c r="X383" s="98"/>
      <c r="Y383" s="98"/>
      <c r="Z383" s="98"/>
      <c r="AA383" s="62"/>
      <c r="AB383" s="62"/>
      <c r="AC383" s="63"/>
      <c r="AD383" s="258"/>
      <c r="AE383" s="258"/>
      <c r="AF383" s="57"/>
      <c r="AG383" s="28"/>
      <c r="AH383" s="57"/>
      <c r="AI383" s="28"/>
      <c r="AJ383" s="133"/>
      <c r="AK383" s="208"/>
      <c r="AL383" s="289" t="s">
        <v>142</v>
      </c>
      <c r="AM383" s="121" t="str">
        <f t="shared" si="34"/>
        <v/>
      </c>
      <c r="AN383" s="97" t="str">
        <f t="shared" si="35"/>
        <v/>
      </c>
      <c r="AO383" s="97" t="str">
        <f t="shared" si="36"/>
        <v/>
      </c>
      <c r="AP383" s="97" t="str">
        <f t="shared" si="37"/>
        <v/>
      </c>
      <c r="AQ383" s="122" t="str">
        <f t="shared" si="38"/>
        <v/>
      </c>
      <c r="AR383" s="39"/>
      <c r="AS383" s="234"/>
      <c r="AT383" s="39"/>
    </row>
    <row r="384" spans="2:46" ht="13.5" customHeight="1" x14ac:dyDescent="0.15">
      <c r="B384" s="290"/>
      <c r="C384" s="29" t="s">
        <v>35</v>
      </c>
      <c r="D384" s="187"/>
      <c r="E384" s="58"/>
      <c r="F384" s="188"/>
      <c r="G384" s="188"/>
      <c r="H384" s="188"/>
      <c r="I384" s="64"/>
      <c r="J384" s="64"/>
      <c r="K384" s="189"/>
      <c r="L384" s="259"/>
      <c r="M384" s="259"/>
      <c r="N384" s="58"/>
      <c r="O384" s="30"/>
      <c r="P384" s="58"/>
      <c r="Q384" s="30"/>
      <c r="R384" s="134"/>
      <c r="S384" s="206"/>
      <c r="T384" s="290"/>
      <c r="U384" s="29" t="s">
        <v>35</v>
      </c>
      <c r="V384" s="187"/>
      <c r="W384" s="58"/>
      <c r="X384" s="188"/>
      <c r="Y384" s="188"/>
      <c r="Z384" s="188"/>
      <c r="AA384" s="64"/>
      <c r="AB384" s="64"/>
      <c r="AC384" s="189"/>
      <c r="AD384" s="259"/>
      <c r="AE384" s="259"/>
      <c r="AF384" s="58"/>
      <c r="AG384" s="30"/>
      <c r="AH384" s="58"/>
      <c r="AI384" s="30"/>
      <c r="AJ384" s="134"/>
      <c r="AK384" s="208"/>
      <c r="AL384" s="290"/>
      <c r="AM384" s="88" t="str">
        <f t="shared" si="34"/>
        <v/>
      </c>
      <c r="AN384" s="123" t="str">
        <f t="shared" si="35"/>
        <v/>
      </c>
      <c r="AO384" s="123" t="str">
        <f t="shared" si="36"/>
        <v/>
      </c>
      <c r="AP384" s="123" t="str">
        <f t="shared" si="37"/>
        <v/>
      </c>
      <c r="AQ384" s="89" t="str">
        <f t="shared" si="38"/>
        <v/>
      </c>
      <c r="AR384" s="39"/>
      <c r="AS384" s="234"/>
      <c r="AT384" s="39"/>
    </row>
    <row r="385" spans="2:46" ht="13.5" customHeight="1" x14ac:dyDescent="0.15">
      <c r="B385" s="290"/>
      <c r="C385" s="29" t="s">
        <v>36</v>
      </c>
      <c r="D385" s="187"/>
      <c r="E385" s="58"/>
      <c r="F385" s="188"/>
      <c r="G385" s="188"/>
      <c r="H385" s="188"/>
      <c r="I385" s="64"/>
      <c r="J385" s="64"/>
      <c r="K385" s="189"/>
      <c r="L385" s="259"/>
      <c r="M385" s="259"/>
      <c r="N385" s="58"/>
      <c r="O385" s="30"/>
      <c r="P385" s="58"/>
      <c r="Q385" s="30"/>
      <c r="R385" s="134"/>
      <c r="S385" s="206"/>
      <c r="T385" s="290"/>
      <c r="U385" s="29" t="s">
        <v>36</v>
      </c>
      <c r="V385" s="187"/>
      <c r="W385" s="58"/>
      <c r="X385" s="188"/>
      <c r="Y385" s="188"/>
      <c r="Z385" s="188"/>
      <c r="AA385" s="64"/>
      <c r="AB385" s="64"/>
      <c r="AC385" s="189"/>
      <c r="AD385" s="259"/>
      <c r="AE385" s="259"/>
      <c r="AF385" s="58"/>
      <c r="AG385" s="30"/>
      <c r="AH385" s="58"/>
      <c r="AI385" s="30"/>
      <c r="AJ385" s="134"/>
      <c r="AK385" s="208"/>
      <c r="AL385" s="290"/>
      <c r="AM385" s="88" t="str">
        <f t="shared" si="34"/>
        <v/>
      </c>
      <c r="AN385" s="123" t="str">
        <f t="shared" si="35"/>
        <v/>
      </c>
      <c r="AO385" s="123" t="str">
        <f t="shared" si="36"/>
        <v/>
      </c>
      <c r="AP385" s="123" t="str">
        <f t="shared" si="37"/>
        <v/>
      </c>
      <c r="AQ385" s="89" t="str">
        <f t="shared" si="38"/>
        <v/>
      </c>
      <c r="AR385" s="39"/>
      <c r="AS385" s="234"/>
      <c r="AT385" s="39"/>
    </row>
    <row r="386" spans="2:46" ht="13.5" customHeight="1" x14ac:dyDescent="0.15">
      <c r="B386" s="290"/>
      <c r="C386" s="29" t="s">
        <v>38</v>
      </c>
      <c r="D386" s="187"/>
      <c r="E386" s="58"/>
      <c r="F386" s="188"/>
      <c r="G386" s="188"/>
      <c r="H386" s="188"/>
      <c r="I386" s="64"/>
      <c r="J386" s="64"/>
      <c r="K386" s="189"/>
      <c r="L386" s="259"/>
      <c r="M386" s="259"/>
      <c r="N386" s="58"/>
      <c r="O386" s="30"/>
      <c r="P386" s="58"/>
      <c r="Q386" s="30"/>
      <c r="R386" s="134"/>
      <c r="S386" s="206"/>
      <c r="T386" s="290"/>
      <c r="U386" s="29" t="s">
        <v>38</v>
      </c>
      <c r="V386" s="187"/>
      <c r="W386" s="58"/>
      <c r="X386" s="188"/>
      <c r="Y386" s="188"/>
      <c r="Z386" s="188"/>
      <c r="AA386" s="64"/>
      <c r="AB386" s="64"/>
      <c r="AC386" s="189"/>
      <c r="AD386" s="259"/>
      <c r="AE386" s="259"/>
      <c r="AF386" s="58"/>
      <c r="AG386" s="30"/>
      <c r="AH386" s="58"/>
      <c r="AI386" s="30"/>
      <c r="AJ386" s="134"/>
      <c r="AK386" s="208"/>
      <c r="AL386" s="290"/>
      <c r="AM386" s="88" t="str">
        <f t="shared" si="34"/>
        <v/>
      </c>
      <c r="AN386" s="123" t="str">
        <f t="shared" si="35"/>
        <v/>
      </c>
      <c r="AO386" s="123" t="str">
        <f t="shared" si="36"/>
        <v/>
      </c>
      <c r="AP386" s="123" t="str">
        <f t="shared" si="37"/>
        <v/>
      </c>
      <c r="AQ386" s="89" t="str">
        <f t="shared" si="38"/>
        <v/>
      </c>
      <c r="AR386" s="39"/>
      <c r="AS386" s="234"/>
      <c r="AT386" s="39"/>
    </row>
    <row r="387" spans="2:46" ht="13.5" customHeight="1" thickBot="1" x14ac:dyDescent="0.2">
      <c r="B387" s="291"/>
      <c r="C387" s="29"/>
      <c r="D387" s="187"/>
      <c r="E387" s="58"/>
      <c r="F387" s="190"/>
      <c r="G387" s="190"/>
      <c r="H387" s="190"/>
      <c r="I387" s="58"/>
      <c r="J387" s="58"/>
      <c r="K387" s="189"/>
      <c r="L387" s="259"/>
      <c r="M387" s="259"/>
      <c r="N387" s="58"/>
      <c r="O387" s="30"/>
      <c r="P387" s="58"/>
      <c r="Q387" s="30"/>
      <c r="R387" s="185"/>
      <c r="S387" s="206"/>
      <c r="T387" s="291"/>
      <c r="U387" s="29"/>
      <c r="V387" s="187"/>
      <c r="W387" s="58"/>
      <c r="X387" s="190"/>
      <c r="Y387" s="190"/>
      <c r="Z387" s="190"/>
      <c r="AA387" s="58"/>
      <c r="AB387" s="58"/>
      <c r="AC387" s="189"/>
      <c r="AD387" s="259"/>
      <c r="AE387" s="259"/>
      <c r="AF387" s="58"/>
      <c r="AG387" s="30"/>
      <c r="AH387" s="58"/>
      <c r="AI387" s="30"/>
      <c r="AJ387" s="185"/>
      <c r="AK387" s="208"/>
      <c r="AL387" s="291"/>
      <c r="AM387" s="124" t="str">
        <f t="shared" si="34"/>
        <v/>
      </c>
      <c r="AN387" s="125" t="str">
        <f t="shared" si="35"/>
        <v/>
      </c>
      <c r="AO387" s="125" t="str">
        <f t="shared" si="36"/>
        <v/>
      </c>
      <c r="AP387" s="125" t="str">
        <f t="shared" si="37"/>
        <v/>
      </c>
      <c r="AQ387" s="126" t="str">
        <f t="shared" si="38"/>
        <v/>
      </c>
      <c r="AR387" s="39"/>
      <c r="AS387" s="234"/>
      <c r="AT387" s="39"/>
    </row>
    <row r="388" spans="2:46" ht="13.5" customHeight="1" x14ac:dyDescent="0.15">
      <c r="B388" s="289" t="s">
        <v>143</v>
      </c>
      <c r="C388" s="27" t="s">
        <v>34</v>
      </c>
      <c r="D388" s="41"/>
      <c r="E388" s="57"/>
      <c r="F388" s="98"/>
      <c r="G388" s="98"/>
      <c r="H388" s="98"/>
      <c r="I388" s="62"/>
      <c r="J388" s="62"/>
      <c r="K388" s="63"/>
      <c r="L388" s="258"/>
      <c r="M388" s="258"/>
      <c r="N388" s="57"/>
      <c r="O388" s="28"/>
      <c r="P388" s="57"/>
      <c r="Q388" s="28"/>
      <c r="R388" s="133"/>
      <c r="S388" s="206"/>
      <c r="T388" s="289" t="s">
        <v>143</v>
      </c>
      <c r="U388" s="27" t="s">
        <v>34</v>
      </c>
      <c r="V388" s="41"/>
      <c r="W388" s="57"/>
      <c r="X388" s="98"/>
      <c r="Y388" s="98"/>
      <c r="Z388" s="98"/>
      <c r="AA388" s="62"/>
      <c r="AB388" s="62"/>
      <c r="AC388" s="63"/>
      <c r="AD388" s="258"/>
      <c r="AE388" s="258"/>
      <c r="AF388" s="57"/>
      <c r="AG388" s="28"/>
      <c r="AH388" s="57"/>
      <c r="AI388" s="28"/>
      <c r="AJ388" s="133"/>
      <c r="AK388" s="208"/>
      <c r="AL388" s="289" t="s">
        <v>143</v>
      </c>
      <c r="AM388" s="121" t="str">
        <f t="shared" si="34"/>
        <v/>
      </c>
      <c r="AN388" s="97" t="str">
        <f t="shared" si="35"/>
        <v/>
      </c>
      <c r="AO388" s="97" t="str">
        <f t="shared" si="36"/>
        <v/>
      </c>
      <c r="AP388" s="97" t="str">
        <f t="shared" si="37"/>
        <v/>
      </c>
      <c r="AQ388" s="122" t="str">
        <f t="shared" si="38"/>
        <v/>
      </c>
      <c r="AR388" s="39"/>
      <c r="AS388" s="234"/>
      <c r="AT388" s="39"/>
    </row>
    <row r="389" spans="2:46" ht="13.5" customHeight="1" x14ac:dyDescent="0.15">
      <c r="B389" s="290"/>
      <c r="C389" s="29" t="s">
        <v>35</v>
      </c>
      <c r="D389" s="187"/>
      <c r="E389" s="58"/>
      <c r="F389" s="188"/>
      <c r="G389" s="188"/>
      <c r="H389" s="188"/>
      <c r="I389" s="64"/>
      <c r="J389" s="64"/>
      <c r="K389" s="189"/>
      <c r="L389" s="259"/>
      <c r="M389" s="259"/>
      <c r="N389" s="58"/>
      <c r="O389" s="30"/>
      <c r="P389" s="58"/>
      <c r="Q389" s="30"/>
      <c r="R389" s="134"/>
      <c r="S389" s="206"/>
      <c r="T389" s="290"/>
      <c r="U389" s="29" t="s">
        <v>35</v>
      </c>
      <c r="V389" s="187"/>
      <c r="W389" s="58"/>
      <c r="X389" s="188"/>
      <c r="Y389" s="188"/>
      <c r="Z389" s="188"/>
      <c r="AA389" s="64"/>
      <c r="AB389" s="64"/>
      <c r="AC389" s="189"/>
      <c r="AD389" s="259"/>
      <c r="AE389" s="259"/>
      <c r="AF389" s="58"/>
      <c r="AG389" s="30"/>
      <c r="AH389" s="58"/>
      <c r="AI389" s="30"/>
      <c r="AJ389" s="134"/>
      <c r="AK389" s="208"/>
      <c r="AL389" s="290"/>
      <c r="AM389" s="88" t="str">
        <f t="shared" si="34"/>
        <v/>
      </c>
      <c r="AN389" s="123" t="str">
        <f t="shared" si="35"/>
        <v/>
      </c>
      <c r="AO389" s="123" t="str">
        <f t="shared" si="36"/>
        <v/>
      </c>
      <c r="AP389" s="123" t="str">
        <f t="shared" si="37"/>
        <v/>
      </c>
      <c r="AQ389" s="89" t="str">
        <f t="shared" si="38"/>
        <v/>
      </c>
      <c r="AR389" s="39"/>
      <c r="AS389" s="234"/>
      <c r="AT389" s="39"/>
    </row>
    <row r="390" spans="2:46" ht="13.5" customHeight="1" x14ac:dyDescent="0.15">
      <c r="B390" s="290"/>
      <c r="C390" s="29" t="s">
        <v>36</v>
      </c>
      <c r="D390" s="187"/>
      <c r="E390" s="58"/>
      <c r="F390" s="188"/>
      <c r="G390" s="188"/>
      <c r="H390" s="188"/>
      <c r="I390" s="64"/>
      <c r="J390" s="64"/>
      <c r="K390" s="189"/>
      <c r="L390" s="259"/>
      <c r="M390" s="259"/>
      <c r="N390" s="58"/>
      <c r="O390" s="30"/>
      <c r="P390" s="58"/>
      <c r="Q390" s="30"/>
      <c r="R390" s="134"/>
      <c r="S390" s="206"/>
      <c r="T390" s="290"/>
      <c r="U390" s="29" t="s">
        <v>36</v>
      </c>
      <c r="V390" s="187"/>
      <c r="W390" s="58"/>
      <c r="X390" s="188"/>
      <c r="Y390" s="188"/>
      <c r="Z390" s="188"/>
      <c r="AA390" s="64"/>
      <c r="AB390" s="64"/>
      <c r="AC390" s="189"/>
      <c r="AD390" s="259"/>
      <c r="AE390" s="259"/>
      <c r="AF390" s="58"/>
      <c r="AG390" s="30"/>
      <c r="AH390" s="58"/>
      <c r="AI390" s="30"/>
      <c r="AJ390" s="134"/>
      <c r="AK390" s="208"/>
      <c r="AL390" s="290"/>
      <c r="AM390" s="88" t="str">
        <f t="shared" si="34"/>
        <v/>
      </c>
      <c r="AN390" s="123" t="str">
        <f t="shared" si="35"/>
        <v/>
      </c>
      <c r="AO390" s="123" t="str">
        <f t="shared" si="36"/>
        <v/>
      </c>
      <c r="AP390" s="123" t="str">
        <f t="shared" si="37"/>
        <v/>
      </c>
      <c r="AQ390" s="89" t="str">
        <f t="shared" si="38"/>
        <v/>
      </c>
      <c r="AR390" s="39"/>
      <c r="AS390" s="234"/>
      <c r="AT390" s="39"/>
    </row>
    <row r="391" spans="2:46" ht="13.5" customHeight="1" x14ac:dyDescent="0.15">
      <c r="B391" s="290"/>
      <c r="C391" s="29" t="s">
        <v>38</v>
      </c>
      <c r="D391" s="187"/>
      <c r="E391" s="58"/>
      <c r="F391" s="188"/>
      <c r="G391" s="188"/>
      <c r="H391" s="188"/>
      <c r="I391" s="64"/>
      <c r="J391" s="64"/>
      <c r="K391" s="189"/>
      <c r="L391" s="259"/>
      <c r="M391" s="259"/>
      <c r="N391" s="58"/>
      <c r="O391" s="30"/>
      <c r="P391" s="58"/>
      <c r="Q391" s="30"/>
      <c r="R391" s="134"/>
      <c r="S391" s="206"/>
      <c r="T391" s="290"/>
      <c r="U391" s="29" t="s">
        <v>38</v>
      </c>
      <c r="V391" s="187"/>
      <c r="W391" s="58"/>
      <c r="X391" s="188"/>
      <c r="Y391" s="188"/>
      <c r="Z391" s="188"/>
      <c r="AA391" s="64"/>
      <c r="AB391" s="64"/>
      <c r="AC391" s="189"/>
      <c r="AD391" s="259"/>
      <c r="AE391" s="259"/>
      <c r="AF391" s="58"/>
      <c r="AG391" s="30"/>
      <c r="AH391" s="58"/>
      <c r="AI391" s="30"/>
      <c r="AJ391" s="134"/>
      <c r="AK391" s="208"/>
      <c r="AL391" s="290"/>
      <c r="AM391" s="88" t="str">
        <f t="shared" si="34"/>
        <v/>
      </c>
      <c r="AN391" s="123" t="str">
        <f t="shared" si="35"/>
        <v/>
      </c>
      <c r="AO391" s="123" t="str">
        <f t="shared" si="36"/>
        <v/>
      </c>
      <c r="AP391" s="123" t="str">
        <f t="shared" si="37"/>
        <v/>
      </c>
      <c r="AQ391" s="89" t="str">
        <f t="shared" si="38"/>
        <v/>
      </c>
      <c r="AR391" s="39"/>
      <c r="AS391" s="234"/>
      <c r="AT391" s="39"/>
    </row>
    <row r="392" spans="2:46" ht="13.5" customHeight="1" thickBot="1" x14ac:dyDescent="0.2">
      <c r="B392" s="291"/>
      <c r="C392" s="29"/>
      <c r="D392" s="187"/>
      <c r="E392" s="58"/>
      <c r="F392" s="190"/>
      <c r="G392" s="190"/>
      <c r="H392" s="190"/>
      <c r="I392" s="58"/>
      <c r="J392" s="58"/>
      <c r="K392" s="189"/>
      <c r="L392" s="259"/>
      <c r="M392" s="259"/>
      <c r="N392" s="58"/>
      <c r="O392" s="30"/>
      <c r="P392" s="58"/>
      <c r="Q392" s="30"/>
      <c r="R392" s="185"/>
      <c r="S392" s="206"/>
      <c r="T392" s="291"/>
      <c r="U392" s="29"/>
      <c r="V392" s="187"/>
      <c r="W392" s="58"/>
      <c r="X392" s="190"/>
      <c r="Y392" s="190"/>
      <c r="Z392" s="190"/>
      <c r="AA392" s="58"/>
      <c r="AB392" s="58"/>
      <c r="AC392" s="189"/>
      <c r="AD392" s="259"/>
      <c r="AE392" s="259"/>
      <c r="AF392" s="58"/>
      <c r="AG392" s="30"/>
      <c r="AH392" s="58"/>
      <c r="AI392" s="30"/>
      <c r="AJ392" s="185"/>
      <c r="AK392" s="208"/>
      <c r="AL392" s="291"/>
      <c r="AM392" s="124" t="str">
        <f t="shared" si="34"/>
        <v/>
      </c>
      <c r="AN392" s="125" t="str">
        <f t="shared" si="35"/>
        <v/>
      </c>
      <c r="AO392" s="125" t="str">
        <f t="shared" si="36"/>
        <v/>
      </c>
      <c r="AP392" s="125" t="str">
        <f t="shared" si="37"/>
        <v/>
      </c>
      <c r="AQ392" s="126" t="str">
        <f t="shared" si="38"/>
        <v/>
      </c>
      <c r="AR392" s="39"/>
      <c r="AS392" s="234"/>
      <c r="AT392" s="39"/>
    </row>
    <row r="393" spans="2:46" ht="13.5" customHeight="1" x14ac:dyDescent="0.15">
      <c r="B393" s="289" t="s">
        <v>144</v>
      </c>
      <c r="C393" s="27" t="s">
        <v>34</v>
      </c>
      <c r="D393" s="41"/>
      <c r="E393" s="57"/>
      <c r="F393" s="98"/>
      <c r="G393" s="98"/>
      <c r="H393" s="98"/>
      <c r="I393" s="62"/>
      <c r="J393" s="62"/>
      <c r="K393" s="63"/>
      <c r="L393" s="258"/>
      <c r="M393" s="258"/>
      <c r="N393" s="57"/>
      <c r="O393" s="28"/>
      <c r="P393" s="57"/>
      <c r="Q393" s="28"/>
      <c r="R393" s="133"/>
      <c r="S393" s="206"/>
      <c r="T393" s="289" t="s">
        <v>144</v>
      </c>
      <c r="U393" s="27" t="s">
        <v>34</v>
      </c>
      <c r="V393" s="41"/>
      <c r="W393" s="57"/>
      <c r="X393" s="98"/>
      <c r="Y393" s="98"/>
      <c r="Z393" s="98"/>
      <c r="AA393" s="62"/>
      <c r="AB393" s="62"/>
      <c r="AC393" s="63"/>
      <c r="AD393" s="258"/>
      <c r="AE393" s="258"/>
      <c r="AF393" s="57"/>
      <c r="AG393" s="28"/>
      <c r="AH393" s="57"/>
      <c r="AI393" s="28"/>
      <c r="AJ393" s="133"/>
      <c r="AK393" s="208"/>
      <c r="AL393" s="289" t="s">
        <v>144</v>
      </c>
      <c r="AM393" s="121" t="str">
        <f t="shared" si="34"/>
        <v/>
      </c>
      <c r="AN393" s="97" t="str">
        <f t="shared" si="35"/>
        <v/>
      </c>
      <c r="AO393" s="97" t="str">
        <f t="shared" si="36"/>
        <v/>
      </c>
      <c r="AP393" s="97" t="str">
        <f t="shared" si="37"/>
        <v/>
      </c>
      <c r="AQ393" s="122" t="str">
        <f t="shared" si="38"/>
        <v/>
      </c>
      <c r="AR393" s="39"/>
      <c r="AS393" s="234"/>
      <c r="AT393" s="39"/>
    </row>
    <row r="394" spans="2:46" ht="13.5" customHeight="1" x14ac:dyDescent="0.15">
      <c r="B394" s="290"/>
      <c r="C394" s="29" t="s">
        <v>35</v>
      </c>
      <c r="D394" s="187"/>
      <c r="E394" s="58"/>
      <c r="F394" s="188"/>
      <c r="G394" s="188"/>
      <c r="H394" s="188"/>
      <c r="I394" s="64"/>
      <c r="J394" s="64"/>
      <c r="K394" s="189"/>
      <c r="L394" s="259"/>
      <c r="M394" s="259"/>
      <c r="N394" s="58"/>
      <c r="O394" s="30"/>
      <c r="P394" s="58"/>
      <c r="Q394" s="30"/>
      <c r="R394" s="134"/>
      <c r="S394" s="206"/>
      <c r="T394" s="290"/>
      <c r="U394" s="29" t="s">
        <v>35</v>
      </c>
      <c r="V394" s="187"/>
      <c r="W394" s="58"/>
      <c r="X394" s="188"/>
      <c r="Y394" s="188"/>
      <c r="Z394" s="188"/>
      <c r="AA394" s="64"/>
      <c r="AB394" s="64"/>
      <c r="AC394" s="189"/>
      <c r="AD394" s="259"/>
      <c r="AE394" s="259"/>
      <c r="AF394" s="58"/>
      <c r="AG394" s="30"/>
      <c r="AH394" s="58"/>
      <c r="AI394" s="30"/>
      <c r="AJ394" s="134"/>
      <c r="AK394" s="208"/>
      <c r="AL394" s="290"/>
      <c r="AM394" s="88" t="str">
        <f t="shared" si="34"/>
        <v/>
      </c>
      <c r="AN394" s="123" t="str">
        <f t="shared" si="35"/>
        <v/>
      </c>
      <c r="AO394" s="123" t="str">
        <f t="shared" si="36"/>
        <v/>
      </c>
      <c r="AP394" s="123" t="str">
        <f t="shared" si="37"/>
        <v/>
      </c>
      <c r="AQ394" s="89" t="str">
        <f t="shared" si="38"/>
        <v/>
      </c>
      <c r="AR394" s="39"/>
      <c r="AS394" s="234"/>
      <c r="AT394" s="39"/>
    </row>
    <row r="395" spans="2:46" ht="13.5" customHeight="1" x14ac:dyDescent="0.15">
      <c r="B395" s="290"/>
      <c r="C395" s="29" t="s">
        <v>36</v>
      </c>
      <c r="D395" s="187"/>
      <c r="E395" s="58"/>
      <c r="F395" s="188"/>
      <c r="G395" s="188"/>
      <c r="H395" s="188"/>
      <c r="I395" s="64"/>
      <c r="J395" s="64"/>
      <c r="K395" s="189"/>
      <c r="L395" s="259"/>
      <c r="M395" s="259"/>
      <c r="N395" s="58"/>
      <c r="O395" s="30"/>
      <c r="P395" s="58"/>
      <c r="Q395" s="30"/>
      <c r="R395" s="134"/>
      <c r="S395" s="206"/>
      <c r="T395" s="290"/>
      <c r="U395" s="29" t="s">
        <v>36</v>
      </c>
      <c r="V395" s="187"/>
      <c r="W395" s="58"/>
      <c r="X395" s="188"/>
      <c r="Y395" s="188"/>
      <c r="Z395" s="188"/>
      <c r="AA395" s="64"/>
      <c r="AB395" s="64"/>
      <c r="AC395" s="189"/>
      <c r="AD395" s="259"/>
      <c r="AE395" s="259"/>
      <c r="AF395" s="58"/>
      <c r="AG395" s="30"/>
      <c r="AH395" s="58"/>
      <c r="AI395" s="30"/>
      <c r="AJ395" s="134"/>
      <c r="AK395" s="208"/>
      <c r="AL395" s="290"/>
      <c r="AM395" s="88" t="str">
        <f t="shared" si="34"/>
        <v/>
      </c>
      <c r="AN395" s="123" t="str">
        <f t="shared" si="35"/>
        <v/>
      </c>
      <c r="AO395" s="123" t="str">
        <f t="shared" si="36"/>
        <v/>
      </c>
      <c r="AP395" s="123" t="str">
        <f t="shared" si="37"/>
        <v/>
      </c>
      <c r="AQ395" s="89" t="str">
        <f t="shared" si="38"/>
        <v/>
      </c>
      <c r="AR395" s="39"/>
      <c r="AS395" s="234"/>
      <c r="AT395" s="39"/>
    </row>
    <row r="396" spans="2:46" ht="13.5" customHeight="1" x14ac:dyDescent="0.15">
      <c r="B396" s="290"/>
      <c r="C396" s="29" t="s">
        <v>38</v>
      </c>
      <c r="D396" s="187"/>
      <c r="E396" s="58"/>
      <c r="F396" s="188"/>
      <c r="G396" s="188"/>
      <c r="H396" s="188"/>
      <c r="I396" s="64"/>
      <c r="J396" s="64"/>
      <c r="K396" s="189"/>
      <c r="L396" s="259"/>
      <c r="M396" s="259"/>
      <c r="N396" s="58"/>
      <c r="O396" s="30"/>
      <c r="P396" s="58"/>
      <c r="Q396" s="30"/>
      <c r="R396" s="134"/>
      <c r="S396" s="206"/>
      <c r="T396" s="290"/>
      <c r="U396" s="29" t="s">
        <v>38</v>
      </c>
      <c r="V396" s="187"/>
      <c r="W396" s="58"/>
      <c r="X396" s="188"/>
      <c r="Y396" s="188"/>
      <c r="Z396" s="188"/>
      <c r="AA396" s="64"/>
      <c r="AB396" s="64"/>
      <c r="AC396" s="189"/>
      <c r="AD396" s="259"/>
      <c r="AE396" s="259"/>
      <c r="AF396" s="58"/>
      <c r="AG396" s="30"/>
      <c r="AH396" s="58"/>
      <c r="AI396" s="30"/>
      <c r="AJ396" s="134"/>
      <c r="AK396" s="208"/>
      <c r="AL396" s="290"/>
      <c r="AM396" s="88" t="str">
        <f t="shared" si="34"/>
        <v/>
      </c>
      <c r="AN396" s="123" t="str">
        <f t="shared" si="35"/>
        <v/>
      </c>
      <c r="AO396" s="123" t="str">
        <f t="shared" si="36"/>
        <v/>
      </c>
      <c r="AP396" s="123" t="str">
        <f t="shared" si="37"/>
        <v/>
      </c>
      <c r="AQ396" s="89" t="str">
        <f t="shared" si="38"/>
        <v/>
      </c>
      <c r="AR396" s="39"/>
      <c r="AS396" s="234"/>
      <c r="AT396" s="39"/>
    </row>
    <row r="397" spans="2:46" ht="13.5" customHeight="1" thickBot="1" x14ac:dyDescent="0.2">
      <c r="B397" s="291"/>
      <c r="C397" s="29"/>
      <c r="D397" s="187"/>
      <c r="E397" s="58"/>
      <c r="F397" s="190"/>
      <c r="G397" s="190"/>
      <c r="H397" s="190"/>
      <c r="I397" s="58"/>
      <c r="J397" s="58"/>
      <c r="K397" s="189"/>
      <c r="L397" s="259"/>
      <c r="M397" s="259"/>
      <c r="N397" s="58"/>
      <c r="O397" s="30"/>
      <c r="P397" s="58"/>
      <c r="Q397" s="30"/>
      <c r="R397" s="185"/>
      <c r="S397" s="206"/>
      <c r="T397" s="291"/>
      <c r="U397" s="29"/>
      <c r="V397" s="187"/>
      <c r="W397" s="58"/>
      <c r="X397" s="190"/>
      <c r="Y397" s="190"/>
      <c r="Z397" s="190"/>
      <c r="AA397" s="58"/>
      <c r="AB397" s="58"/>
      <c r="AC397" s="189"/>
      <c r="AD397" s="259"/>
      <c r="AE397" s="259"/>
      <c r="AF397" s="58"/>
      <c r="AG397" s="30"/>
      <c r="AH397" s="58"/>
      <c r="AI397" s="30"/>
      <c r="AJ397" s="185"/>
      <c r="AK397" s="208"/>
      <c r="AL397" s="291"/>
      <c r="AM397" s="124" t="str">
        <f t="shared" si="34"/>
        <v/>
      </c>
      <c r="AN397" s="125" t="str">
        <f t="shared" si="35"/>
        <v/>
      </c>
      <c r="AO397" s="125" t="str">
        <f t="shared" si="36"/>
        <v/>
      </c>
      <c r="AP397" s="125" t="str">
        <f t="shared" si="37"/>
        <v/>
      </c>
      <c r="AQ397" s="126" t="str">
        <f t="shared" si="38"/>
        <v/>
      </c>
      <c r="AR397" s="39"/>
      <c r="AS397" s="234"/>
      <c r="AT397" s="39"/>
    </row>
    <row r="398" spans="2:46" ht="13.5" customHeight="1" x14ac:dyDescent="0.15">
      <c r="B398" s="289" t="s">
        <v>145</v>
      </c>
      <c r="C398" s="27" t="s">
        <v>34</v>
      </c>
      <c r="D398" s="41"/>
      <c r="E398" s="57"/>
      <c r="F398" s="98"/>
      <c r="G398" s="98"/>
      <c r="H398" s="98"/>
      <c r="I398" s="62"/>
      <c r="J398" s="62"/>
      <c r="K398" s="63"/>
      <c r="L398" s="258"/>
      <c r="M398" s="258"/>
      <c r="N398" s="57"/>
      <c r="O398" s="28"/>
      <c r="P398" s="57"/>
      <c r="Q398" s="28"/>
      <c r="R398" s="133"/>
      <c r="S398" s="206"/>
      <c r="T398" s="289" t="s">
        <v>145</v>
      </c>
      <c r="U398" s="27" t="s">
        <v>34</v>
      </c>
      <c r="V398" s="41"/>
      <c r="W398" s="57"/>
      <c r="X398" s="98"/>
      <c r="Y398" s="98"/>
      <c r="Z398" s="98"/>
      <c r="AA398" s="62"/>
      <c r="AB398" s="62"/>
      <c r="AC398" s="63"/>
      <c r="AD398" s="258"/>
      <c r="AE398" s="258"/>
      <c r="AF398" s="57"/>
      <c r="AG398" s="28"/>
      <c r="AH398" s="57"/>
      <c r="AI398" s="28"/>
      <c r="AJ398" s="133"/>
      <c r="AK398" s="208"/>
      <c r="AL398" s="289" t="s">
        <v>145</v>
      </c>
      <c r="AM398" s="121" t="str">
        <f t="shared" si="34"/>
        <v/>
      </c>
      <c r="AN398" s="97" t="str">
        <f t="shared" si="35"/>
        <v/>
      </c>
      <c r="AO398" s="97" t="str">
        <f t="shared" si="36"/>
        <v/>
      </c>
      <c r="AP398" s="97" t="str">
        <f t="shared" si="37"/>
        <v/>
      </c>
      <c r="AQ398" s="122" t="str">
        <f t="shared" si="38"/>
        <v/>
      </c>
      <c r="AR398" s="39"/>
      <c r="AS398" s="234"/>
      <c r="AT398" s="39"/>
    </row>
    <row r="399" spans="2:46" ht="13.5" customHeight="1" x14ac:dyDescent="0.15">
      <c r="B399" s="290"/>
      <c r="C399" s="29" t="s">
        <v>35</v>
      </c>
      <c r="D399" s="187"/>
      <c r="E399" s="58"/>
      <c r="F399" s="188"/>
      <c r="G399" s="188"/>
      <c r="H399" s="188"/>
      <c r="I399" s="64"/>
      <c r="J399" s="64"/>
      <c r="K399" s="189"/>
      <c r="L399" s="259"/>
      <c r="M399" s="259"/>
      <c r="N399" s="58"/>
      <c r="O399" s="30"/>
      <c r="P399" s="58"/>
      <c r="Q399" s="30"/>
      <c r="R399" s="134"/>
      <c r="S399" s="206"/>
      <c r="T399" s="290"/>
      <c r="U399" s="29" t="s">
        <v>35</v>
      </c>
      <c r="V399" s="187"/>
      <c r="W399" s="58"/>
      <c r="X399" s="188"/>
      <c r="Y399" s="188"/>
      <c r="Z399" s="188"/>
      <c r="AA399" s="64"/>
      <c r="AB399" s="64"/>
      <c r="AC399" s="189"/>
      <c r="AD399" s="259"/>
      <c r="AE399" s="259"/>
      <c r="AF399" s="58"/>
      <c r="AG399" s="30"/>
      <c r="AH399" s="58"/>
      <c r="AI399" s="30"/>
      <c r="AJ399" s="134"/>
      <c r="AK399" s="208"/>
      <c r="AL399" s="290"/>
      <c r="AM399" s="88" t="str">
        <f t="shared" si="34"/>
        <v/>
      </c>
      <c r="AN399" s="123" t="str">
        <f t="shared" si="35"/>
        <v/>
      </c>
      <c r="AO399" s="123" t="str">
        <f t="shared" si="36"/>
        <v/>
      </c>
      <c r="AP399" s="123" t="str">
        <f t="shared" si="37"/>
        <v/>
      </c>
      <c r="AQ399" s="89" t="str">
        <f t="shared" si="38"/>
        <v/>
      </c>
      <c r="AR399" s="39"/>
      <c r="AS399" s="234"/>
      <c r="AT399" s="39"/>
    </row>
    <row r="400" spans="2:46" ht="13.5" customHeight="1" x14ac:dyDescent="0.15">
      <c r="B400" s="290"/>
      <c r="C400" s="29" t="s">
        <v>36</v>
      </c>
      <c r="D400" s="187"/>
      <c r="E400" s="58"/>
      <c r="F400" s="188"/>
      <c r="G400" s="188"/>
      <c r="H400" s="188"/>
      <c r="I400" s="64"/>
      <c r="J400" s="64"/>
      <c r="K400" s="189"/>
      <c r="L400" s="259"/>
      <c r="M400" s="259"/>
      <c r="N400" s="58"/>
      <c r="O400" s="30"/>
      <c r="P400" s="58"/>
      <c r="Q400" s="30"/>
      <c r="R400" s="134"/>
      <c r="S400" s="206"/>
      <c r="T400" s="290"/>
      <c r="U400" s="29" t="s">
        <v>36</v>
      </c>
      <c r="V400" s="187"/>
      <c r="W400" s="58"/>
      <c r="X400" s="188"/>
      <c r="Y400" s="188"/>
      <c r="Z400" s="188"/>
      <c r="AA400" s="64"/>
      <c r="AB400" s="64"/>
      <c r="AC400" s="189"/>
      <c r="AD400" s="259"/>
      <c r="AE400" s="259"/>
      <c r="AF400" s="58"/>
      <c r="AG400" s="30"/>
      <c r="AH400" s="58"/>
      <c r="AI400" s="30"/>
      <c r="AJ400" s="134"/>
      <c r="AK400" s="208"/>
      <c r="AL400" s="290"/>
      <c r="AM400" s="88" t="str">
        <f t="shared" si="34"/>
        <v/>
      </c>
      <c r="AN400" s="123" t="str">
        <f t="shared" si="35"/>
        <v/>
      </c>
      <c r="AO400" s="123" t="str">
        <f t="shared" si="36"/>
        <v/>
      </c>
      <c r="AP400" s="123" t="str">
        <f t="shared" si="37"/>
        <v/>
      </c>
      <c r="AQ400" s="89" t="str">
        <f t="shared" si="38"/>
        <v/>
      </c>
      <c r="AR400" s="39"/>
      <c r="AS400" s="234"/>
      <c r="AT400" s="39"/>
    </row>
    <row r="401" spans="2:46" ht="13.5" customHeight="1" x14ac:dyDescent="0.15">
      <c r="B401" s="290"/>
      <c r="C401" s="29" t="s">
        <v>38</v>
      </c>
      <c r="D401" s="187"/>
      <c r="E401" s="58"/>
      <c r="F401" s="188"/>
      <c r="G401" s="188"/>
      <c r="H401" s="188"/>
      <c r="I401" s="64"/>
      <c r="J401" s="64"/>
      <c r="K401" s="189"/>
      <c r="L401" s="259"/>
      <c r="M401" s="259"/>
      <c r="N401" s="58"/>
      <c r="O401" s="30"/>
      <c r="P401" s="58"/>
      <c r="Q401" s="30"/>
      <c r="R401" s="134"/>
      <c r="S401" s="206"/>
      <c r="T401" s="290"/>
      <c r="U401" s="29" t="s">
        <v>38</v>
      </c>
      <c r="V401" s="187"/>
      <c r="W401" s="58"/>
      <c r="X401" s="188"/>
      <c r="Y401" s="188"/>
      <c r="Z401" s="188"/>
      <c r="AA401" s="64"/>
      <c r="AB401" s="64"/>
      <c r="AC401" s="189"/>
      <c r="AD401" s="259"/>
      <c r="AE401" s="259"/>
      <c r="AF401" s="58"/>
      <c r="AG401" s="30"/>
      <c r="AH401" s="58"/>
      <c r="AI401" s="30"/>
      <c r="AJ401" s="134"/>
      <c r="AK401" s="208"/>
      <c r="AL401" s="290"/>
      <c r="AM401" s="88" t="str">
        <f t="shared" si="34"/>
        <v/>
      </c>
      <c r="AN401" s="123" t="str">
        <f t="shared" si="35"/>
        <v/>
      </c>
      <c r="AO401" s="123" t="str">
        <f t="shared" si="36"/>
        <v/>
      </c>
      <c r="AP401" s="123" t="str">
        <f t="shared" si="37"/>
        <v/>
      </c>
      <c r="AQ401" s="89" t="str">
        <f t="shared" si="38"/>
        <v/>
      </c>
      <c r="AR401" s="39"/>
      <c r="AS401" s="234"/>
      <c r="AT401" s="39"/>
    </row>
    <row r="402" spans="2:46" ht="13.5" customHeight="1" thickBot="1" x14ac:dyDescent="0.2">
      <c r="B402" s="291"/>
      <c r="C402" s="29"/>
      <c r="D402" s="187"/>
      <c r="E402" s="58"/>
      <c r="F402" s="190"/>
      <c r="G402" s="190"/>
      <c r="H402" s="190"/>
      <c r="I402" s="58"/>
      <c r="J402" s="58"/>
      <c r="K402" s="189"/>
      <c r="L402" s="259"/>
      <c r="M402" s="259"/>
      <c r="N402" s="58"/>
      <c r="O402" s="30"/>
      <c r="P402" s="58"/>
      <c r="Q402" s="30"/>
      <c r="R402" s="185"/>
      <c r="S402" s="206"/>
      <c r="T402" s="291"/>
      <c r="U402" s="29"/>
      <c r="V402" s="187"/>
      <c r="W402" s="58"/>
      <c r="X402" s="190"/>
      <c r="Y402" s="190"/>
      <c r="Z402" s="190"/>
      <c r="AA402" s="58"/>
      <c r="AB402" s="58"/>
      <c r="AC402" s="189"/>
      <c r="AD402" s="259"/>
      <c r="AE402" s="259"/>
      <c r="AF402" s="58"/>
      <c r="AG402" s="30"/>
      <c r="AH402" s="58"/>
      <c r="AI402" s="30"/>
      <c r="AJ402" s="185"/>
      <c r="AK402" s="208"/>
      <c r="AL402" s="291"/>
      <c r="AM402" s="124" t="str">
        <f t="shared" si="34"/>
        <v/>
      </c>
      <c r="AN402" s="125" t="str">
        <f t="shared" si="35"/>
        <v/>
      </c>
      <c r="AO402" s="125" t="str">
        <f t="shared" si="36"/>
        <v/>
      </c>
      <c r="AP402" s="125" t="str">
        <f t="shared" si="37"/>
        <v/>
      </c>
      <c r="AQ402" s="126" t="str">
        <f t="shared" si="38"/>
        <v/>
      </c>
      <c r="AR402" s="39"/>
      <c r="AS402" s="234"/>
      <c r="AT402" s="39"/>
    </row>
    <row r="403" spans="2:46" ht="13.5" customHeight="1" x14ac:dyDescent="0.15">
      <c r="B403" s="289" t="s">
        <v>146</v>
      </c>
      <c r="C403" s="27" t="s">
        <v>34</v>
      </c>
      <c r="D403" s="41"/>
      <c r="E403" s="57"/>
      <c r="F403" s="98"/>
      <c r="G403" s="98"/>
      <c r="H403" s="98"/>
      <c r="I403" s="62"/>
      <c r="J403" s="62"/>
      <c r="K403" s="63"/>
      <c r="L403" s="258"/>
      <c r="M403" s="258"/>
      <c r="N403" s="57"/>
      <c r="O403" s="28"/>
      <c r="P403" s="57"/>
      <c r="Q403" s="28"/>
      <c r="R403" s="133"/>
      <c r="S403" s="206"/>
      <c r="T403" s="289" t="s">
        <v>146</v>
      </c>
      <c r="U403" s="27" t="s">
        <v>34</v>
      </c>
      <c r="V403" s="41"/>
      <c r="W403" s="57"/>
      <c r="X403" s="98"/>
      <c r="Y403" s="98"/>
      <c r="Z403" s="98"/>
      <c r="AA403" s="62"/>
      <c r="AB403" s="62"/>
      <c r="AC403" s="63"/>
      <c r="AD403" s="258"/>
      <c r="AE403" s="258"/>
      <c r="AF403" s="57"/>
      <c r="AG403" s="28"/>
      <c r="AH403" s="57"/>
      <c r="AI403" s="28"/>
      <c r="AJ403" s="133"/>
      <c r="AK403" s="208"/>
      <c r="AL403" s="289" t="s">
        <v>146</v>
      </c>
      <c r="AM403" s="121" t="str">
        <f t="shared" si="34"/>
        <v/>
      </c>
      <c r="AN403" s="97" t="str">
        <f t="shared" si="35"/>
        <v/>
      </c>
      <c r="AO403" s="97" t="str">
        <f t="shared" si="36"/>
        <v/>
      </c>
      <c r="AP403" s="97" t="str">
        <f t="shared" si="37"/>
        <v/>
      </c>
      <c r="AQ403" s="122" t="str">
        <f t="shared" si="38"/>
        <v/>
      </c>
      <c r="AR403" s="39"/>
      <c r="AS403" s="234"/>
      <c r="AT403" s="39"/>
    </row>
    <row r="404" spans="2:46" ht="13.5" customHeight="1" x14ac:dyDescent="0.15">
      <c r="B404" s="290"/>
      <c r="C404" s="29" t="s">
        <v>35</v>
      </c>
      <c r="D404" s="187"/>
      <c r="E404" s="58"/>
      <c r="F404" s="188"/>
      <c r="G404" s="188"/>
      <c r="H404" s="188"/>
      <c r="I404" s="64"/>
      <c r="J404" s="64"/>
      <c r="K404" s="189"/>
      <c r="L404" s="259"/>
      <c r="M404" s="259"/>
      <c r="N404" s="58"/>
      <c r="O404" s="30"/>
      <c r="P404" s="58"/>
      <c r="Q404" s="30"/>
      <c r="R404" s="134"/>
      <c r="S404" s="206"/>
      <c r="T404" s="290"/>
      <c r="U404" s="29" t="s">
        <v>35</v>
      </c>
      <c r="V404" s="187"/>
      <c r="W404" s="58"/>
      <c r="X404" s="188"/>
      <c r="Y404" s="188"/>
      <c r="Z404" s="188"/>
      <c r="AA404" s="64"/>
      <c r="AB404" s="64"/>
      <c r="AC404" s="189"/>
      <c r="AD404" s="259"/>
      <c r="AE404" s="259"/>
      <c r="AF404" s="58"/>
      <c r="AG404" s="30"/>
      <c r="AH404" s="58"/>
      <c r="AI404" s="30"/>
      <c r="AJ404" s="134"/>
      <c r="AK404" s="208"/>
      <c r="AL404" s="290"/>
      <c r="AM404" s="88" t="str">
        <f t="shared" si="34"/>
        <v/>
      </c>
      <c r="AN404" s="123" t="str">
        <f t="shared" si="35"/>
        <v/>
      </c>
      <c r="AO404" s="123" t="str">
        <f t="shared" si="36"/>
        <v/>
      </c>
      <c r="AP404" s="123" t="str">
        <f t="shared" si="37"/>
        <v/>
      </c>
      <c r="AQ404" s="89" t="str">
        <f t="shared" si="38"/>
        <v/>
      </c>
      <c r="AR404" s="39"/>
      <c r="AS404" s="234"/>
      <c r="AT404" s="39"/>
    </row>
    <row r="405" spans="2:46" ht="13.5" customHeight="1" x14ac:dyDescent="0.15">
      <c r="B405" s="290"/>
      <c r="C405" s="29" t="s">
        <v>36</v>
      </c>
      <c r="D405" s="187"/>
      <c r="E405" s="58"/>
      <c r="F405" s="188"/>
      <c r="G405" s="188"/>
      <c r="H405" s="188"/>
      <c r="I405" s="64"/>
      <c r="J405" s="64"/>
      <c r="K405" s="189"/>
      <c r="L405" s="259"/>
      <c r="M405" s="259"/>
      <c r="N405" s="58"/>
      <c r="O405" s="30"/>
      <c r="P405" s="58"/>
      <c r="Q405" s="30"/>
      <c r="R405" s="134"/>
      <c r="S405" s="206"/>
      <c r="T405" s="290"/>
      <c r="U405" s="29" t="s">
        <v>36</v>
      </c>
      <c r="V405" s="187"/>
      <c r="W405" s="58"/>
      <c r="X405" s="188"/>
      <c r="Y405" s="188"/>
      <c r="Z405" s="188"/>
      <c r="AA405" s="64"/>
      <c r="AB405" s="64"/>
      <c r="AC405" s="189"/>
      <c r="AD405" s="259"/>
      <c r="AE405" s="259"/>
      <c r="AF405" s="58"/>
      <c r="AG405" s="30"/>
      <c r="AH405" s="58"/>
      <c r="AI405" s="30"/>
      <c r="AJ405" s="134"/>
      <c r="AK405" s="208"/>
      <c r="AL405" s="290"/>
      <c r="AM405" s="88" t="str">
        <f t="shared" si="34"/>
        <v/>
      </c>
      <c r="AN405" s="123" t="str">
        <f t="shared" si="35"/>
        <v/>
      </c>
      <c r="AO405" s="123" t="str">
        <f t="shared" si="36"/>
        <v/>
      </c>
      <c r="AP405" s="123" t="str">
        <f t="shared" si="37"/>
        <v/>
      </c>
      <c r="AQ405" s="89" t="str">
        <f t="shared" si="38"/>
        <v/>
      </c>
      <c r="AR405" s="39"/>
      <c r="AS405" s="234"/>
      <c r="AT405" s="39"/>
    </row>
    <row r="406" spans="2:46" ht="13.5" customHeight="1" x14ac:dyDescent="0.15">
      <c r="B406" s="290"/>
      <c r="C406" s="29" t="s">
        <v>38</v>
      </c>
      <c r="D406" s="187"/>
      <c r="E406" s="58"/>
      <c r="F406" s="188"/>
      <c r="G406" s="188"/>
      <c r="H406" s="188"/>
      <c r="I406" s="64"/>
      <c r="J406" s="64"/>
      <c r="K406" s="189"/>
      <c r="L406" s="259"/>
      <c r="M406" s="259"/>
      <c r="N406" s="58"/>
      <c r="O406" s="30"/>
      <c r="P406" s="58"/>
      <c r="Q406" s="30"/>
      <c r="R406" s="134"/>
      <c r="S406" s="206"/>
      <c r="T406" s="290"/>
      <c r="U406" s="29" t="s">
        <v>38</v>
      </c>
      <c r="V406" s="187"/>
      <c r="W406" s="58"/>
      <c r="X406" s="188"/>
      <c r="Y406" s="188"/>
      <c r="Z406" s="188"/>
      <c r="AA406" s="64"/>
      <c r="AB406" s="64"/>
      <c r="AC406" s="189"/>
      <c r="AD406" s="259"/>
      <c r="AE406" s="259"/>
      <c r="AF406" s="58"/>
      <c r="AG406" s="30"/>
      <c r="AH406" s="58"/>
      <c r="AI406" s="30"/>
      <c r="AJ406" s="134"/>
      <c r="AK406" s="208"/>
      <c r="AL406" s="290"/>
      <c r="AM406" s="88" t="str">
        <f t="shared" si="34"/>
        <v/>
      </c>
      <c r="AN406" s="123" t="str">
        <f t="shared" si="35"/>
        <v/>
      </c>
      <c r="AO406" s="123" t="str">
        <f t="shared" si="36"/>
        <v/>
      </c>
      <c r="AP406" s="123" t="str">
        <f t="shared" si="37"/>
        <v/>
      </c>
      <c r="AQ406" s="89" t="str">
        <f t="shared" si="38"/>
        <v/>
      </c>
      <c r="AR406" s="39"/>
      <c r="AS406" s="234"/>
      <c r="AT406" s="39"/>
    </row>
    <row r="407" spans="2:46" ht="13.5" customHeight="1" thickBot="1" x14ac:dyDescent="0.2">
      <c r="B407" s="291"/>
      <c r="C407" s="29"/>
      <c r="D407" s="187"/>
      <c r="E407" s="58"/>
      <c r="F407" s="190"/>
      <c r="G407" s="190"/>
      <c r="H407" s="190"/>
      <c r="I407" s="58"/>
      <c r="J407" s="58"/>
      <c r="K407" s="189"/>
      <c r="L407" s="259"/>
      <c r="M407" s="259"/>
      <c r="N407" s="58"/>
      <c r="O407" s="30"/>
      <c r="P407" s="58"/>
      <c r="Q407" s="30"/>
      <c r="R407" s="185"/>
      <c r="S407" s="206"/>
      <c r="T407" s="291"/>
      <c r="U407" s="29"/>
      <c r="V407" s="187"/>
      <c r="W407" s="58"/>
      <c r="X407" s="190"/>
      <c r="Y407" s="190"/>
      <c r="Z407" s="190"/>
      <c r="AA407" s="58"/>
      <c r="AB407" s="58"/>
      <c r="AC407" s="189"/>
      <c r="AD407" s="259"/>
      <c r="AE407" s="259"/>
      <c r="AF407" s="58"/>
      <c r="AG407" s="30"/>
      <c r="AH407" s="58"/>
      <c r="AI407" s="30"/>
      <c r="AJ407" s="185"/>
      <c r="AK407" s="208"/>
      <c r="AL407" s="291"/>
      <c r="AM407" s="124" t="str">
        <f t="shared" si="34"/>
        <v/>
      </c>
      <c r="AN407" s="125" t="str">
        <f t="shared" si="35"/>
        <v/>
      </c>
      <c r="AO407" s="125" t="str">
        <f t="shared" si="36"/>
        <v/>
      </c>
      <c r="AP407" s="125" t="str">
        <f t="shared" si="37"/>
        <v/>
      </c>
      <c r="AQ407" s="126" t="str">
        <f t="shared" si="38"/>
        <v/>
      </c>
      <c r="AR407" s="39"/>
      <c r="AS407" s="234"/>
      <c r="AT407" s="39"/>
    </row>
    <row r="408" spans="2:46" ht="13.5" customHeight="1" x14ac:dyDescent="0.15">
      <c r="B408" s="289" t="s">
        <v>147</v>
      </c>
      <c r="C408" s="27" t="s">
        <v>34</v>
      </c>
      <c r="D408" s="41"/>
      <c r="E408" s="57"/>
      <c r="F408" s="98"/>
      <c r="G408" s="98"/>
      <c r="H408" s="98"/>
      <c r="I408" s="62"/>
      <c r="J408" s="62"/>
      <c r="K408" s="63"/>
      <c r="L408" s="258"/>
      <c r="M408" s="258"/>
      <c r="N408" s="57"/>
      <c r="O408" s="28"/>
      <c r="P408" s="57"/>
      <c r="Q408" s="28"/>
      <c r="R408" s="133"/>
      <c r="S408" s="206"/>
      <c r="T408" s="289" t="s">
        <v>147</v>
      </c>
      <c r="U408" s="27" t="s">
        <v>34</v>
      </c>
      <c r="V408" s="41"/>
      <c r="W408" s="57"/>
      <c r="X408" s="98"/>
      <c r="Y408" s="98"/>
      <c r="Z408" s="98"/>
      <c r="AA408" s="62"/>
      <c r="AB408" s="62"/>
      <c r="AC408" s="63"/>
      <c r="AD408" s="258"/>
      <c r="AE408" s="258"/>
      <c r="AF408" s="57"/>
      <c r="AG408" s="28"/>
      <c r="AH408" s="57"/>
      <c r="AI408" s="28"/>
      <c r="AJ408" s="133"/>
      <c r="AK408" s="208"/>
      <c r="AL408" s="289" t="s">
        <v>147</v>
      </c>
      <c r="AM408" s="121" t="str">
        <f t="shared" si="34"/>
        <v/>
      </c>
      <c r="AN408" s="97" t="str">
        <f t="shared" si="35"/>
        <v/>
      </c>
      <c r="AO408" s="97" t="str">
        <f t="shared" si="36"/>
        <v/>
      </c>
      <c r="AP408" s="97" t="str">
        <f t="shared" si="37"/>
        <v/>
      </c>
      <c r="AQ408" s="122" t="str">
        <f t="shared" si="38"/>
        <v/>
      </c>
      <c r="AR408" s="39"/>
      <c r="AS408" s="234"/>
      <c r="AT408" s="39"/>
    </row>
    <row r="409" spans="2:46" ht="13.5" customHeight="1" x14ac:dyDescent="0.15">
      <c r="B409" s="290"/>
      <c r="C409" s="29" t="s">
        <v>35</v>
      </c>
      <c r="D409" s="187"/>
      <c r="E409" s="58"/>
      <c r="F409" s="188"/>
      <c r="G409" s="188"/>
      <c r="H409" s="188"/>
      <c r="I409" s="64"/>
      <c r="J409" s="64"/>
      <c r="K409" s="189"/>
      <c r="L409" s="259"/>
      <c r="M409" s="259"/>
      <c r="N409" s="58"/>
      <c r="O409" s="30"/>
      <c r="P409" s="58"/>
      <c r="Q409" s="30"/>
      <c r="R409" s="134"/>
      <c r="S409" s="206"/>
      <c r="T409" s="290"/>
      <c r="U409" s="29" t="s">
        <v>35</v>
      </c>
      <c r="V409" s="187"/>
      <c r="W409" s="58"/>
      <c r="X409" s="188"/>
      <c r="Y409" s="188"/>
      <c r="Z409" s="188"/>
      <c r="AA409" s="64"/>
      <c r="AB409" s="64"/>
      <c r="AC409" s="189"/>
      <c r="AD409" s="259"/>
      <c r="AE409" s="259"/>
      <c r="AF409" s="58"/>
      <c r="AG409" s="30"/>
      <c r="AH409" s="58"/>
      <c r="AI409" s="30"/>
      <c r="AJ409" s="134"/>
      <c r="AK409" s="208"/>
      <c r="AL409" s="290"/>
      <c r="AM409" s="88" t="str">
        <f t="shared" si="34"/>
        <v/>
      </c>
      <c r="AN409" s="123" t="str">
        <f t="shared" si="35"/>
        <v/>
      </c>
      <c r="AO409" s="123" t="str">
        <f t="shared" si="36"/>
        <v/>
      </c>
      <c r="AP409" s="123" t="str">
        <f t="shared" si="37"/>
        <v/>
      </c>
      <c r="AQ409" s="89" t="str">
        <f t="shared" si="38"/>
        <v/>
      </c>
      <c r="AR409" s="39"/>
      <c r="AS409" s="234"/>
      <c r="AT409" s="39"/>
    </row>
    <row r="410" spans="2:46" ht="13.5" customHeight="1" x14ac:dyDescent="0.15">
      <c r="B410" s="290"/>
      <c r="C410" s="29" t="s">
        <v>36</v>
      </c>
      <c r="D410" s="187"/>
      <c r="E410" s="58"/>
      <c r="F410" s="188"/>
      <c r="G410" s="188"/>
      <c r="H410" s="188"/>
      <c r="I410" s="64"/>
      <c r="J410" s="64"/>
      <c r="K410" s="189"/>
      <c r="L410" s="259"/>
      <c r="M410" s="259"/>
      <c r="N410" s="58"/>
      <c r="O410" s="30"/>
      <c r="P410" s="58"/>
      <c r="Q410" s="30"/>
      <c r="R410" s="134"/>
      <c r="S410" s="206"/>
      <c r="T410" s="290"/>
      <c r="U410" s="29" t="s">
        <v>36</v>
      </c>
      <c r="V410" s="187"/>
      <c r="W410" s="58"/>
      <c r="X410" s="188"/>
      <c r="Y410" s="188"/>
      <c r="Z410" s="188"/>
      <c r="AA410" s="64"/>
      <c r="AB410" s="64"/>
      <c r="AC410" s="189"/>
      <c r="AD410" s="259"/>
      <c r="AE410" s="259"/>
      <c r="AF410" s="58"/>
      <c r="AG410" s="30"/>
      <c r="AH410" s="58"/>
      <c r="AI410" s="30"/>
      <c r="AJ410" s="134"/>
      <c r="AK410" s="208"/>
      <c r="AL410" s="290"/>
      <c r="AM410" s="88" t="str">
        <f t="shared" si="34"/>
        <v/>
      </c>
      <c r="AN410" s="123" t="str">
        <f t="shared" si="35"/>
        <v/>
      </c>
      <c r="AO410" s="123" t="str">
        <f t="shared" si="36"/>
        <v/>
      </c>
      <c r="AP410" s="123" t="str">
        <f t="shared" si="37"/>
        <v/>
      </c>
      <c r="AQ410" s="89" t="str">
        <f t="shared" si="38"/>
        <v/>
      </c>
      <c r="AR410" s="39"/>
      <c r="AS410" s="234"/>
      <c r="AT410" s="39"/>
    </row>
    <row r="411" spans="2:46" ht="13.5" customHeight="1" x14ac:dyDescent="0.15">
      <c r="B411" s="290"/>
      <c r="C411" s="29" t="s">
        <v>38</v>
      </c>
      <c r="D411" s="187"/>
      <c r="E411" s="58"/>
      <c r="F411" s="188"/>
      <c r="G411" s="188"/>
      <c r="H411" s="188"/>
      <c r="I411" s="64"/>
      <c r="J411" s="64"/>
      <c r="K411" s="189"/>
      <c r="L411" s="259"/>
      <c r="M411" s="259"/>
      <c r="N411" s="58"/>
      <c r="O411" s="30"/>
      <c r="P411" s="58"/>
      <c r="Q411" s="30"/>
      <c r="R411" s="134"/>
      <c r="S411" s="206"/>
      <c r="T411" s="290"/>
      <c r="U411" s="29" t="s">
        <v>38</v>
      </c>
      <c r="V411" s="187"/>
      <c r="W411" s="58"/>
      <c r="X411" s="188"/>
      <c r="Y411" s="188"/>
      <c r="Z411" s="188"/>
      <c r="AA411" s="64"/>
      <c r="AB411" s="64"/>
      <c r="AC411" s="189"/>
      <c r="AD411" s="259"/>
      <c r="AE411" s="259"/>
      <c r="AF411" s="58"/>
      <c r="AG411" s="30"/>
      <c r="AH411" s="58"/>
      <c r="AI411" s="30"/>
      <c r="AJ411" s="134"/>
      <c r="AK411" s="208"/>
      <c r="AL411" s="290"/>
      <c r="AM411" s="88" t="str">
        <f t="shared" si="34"/>
        <v/>
      </c>
      <c r="AN411" s="123" t="str">
        <f t="shared" si="35"/>
        <v/>
      </c>
      <c r="AO411" s="123" t="str">
        <f t="shared" si="36"/>
        <v/>
      </c>
      <c r="AP411" s="123" t="str">
        <f t="shared" si="37"/>
        <v/>
      </c>
      <c r="AQ411" s="89" t="str">
        <f t="shared" si="38"/>
        <v/>
      </c>
      <c r="AR411" s="39"/>
      <c r="AS411" s="234"/>
      <c r="AT411" s="39"/>
    </row>
    <row r="412" spans="2:46" ht="13.5" customHeight="1" thickBot="1" x14ac:dyDescent="0.2">
      <c r="B412" s="291"/>
      <c r="C412" s="29"/>
      <c r="D412" s="187"/>
      <c r="E412" s="58"/>
      <c r="F412" s="190"/>
      <c r="G412" s="190"/>
      <c r="H412" s="190"/>
      <c r="I412" s="58"/>
      <c r="J412" s="58"/>
      <c r="K412" s="189"/>
      <c r="L412" s="259"/>
      <c r="M412" s="259"/>
      <c r="N412" s="58"/>
      <c r="O412" s="30"/>
      <c r="P412" s="58"/>
      <c r="Q412" s="30"/>
      <c r="R412" s="185"/>
      <c r="S412" s="206"/>
      <c r="T412" s="291"/>
      <c r="U412" s="29"/>
      <c r="V412" s="187"/>
      <c r="W412" s="58"/>
      <c r="X412" s="190"/>
      <c r="Y412" s="190"/>
      <c r="Z412" s="190"/>
      <c r="AA412" s="58"/>
      <c r="AB412" s="58"/>
      <c r="AC412" s="189"/>
      <c r="AD412" s="259"/>
      <c r="AE412" s="259"/>
      <c r="AF412" s="58"/>
      <c r="AG412" s="30"/>
      <c r="AH412" s="58"/>
      <c r="AI412" s="30"/>
      <c r="AJ412" s="185"/>
      <c r="AK412" s="208"/>
      <c r="AL412" s="291"/>
      <c r="AM412" s="124" t="str">
        <f t="shared" si="34"/>
        <v/>
      </c>
      <c r="AN412" s="125" t="str">
        <f t="shared" si="35"/>
        <v/>
      </c>
      <c r="AO412" s="125" t="str">
        <f t="shared" si="36"/>
        <v/>
      </c>
      <c r="AP412" s="125" t="str">
        <f t="shared" si="37"/>
        <v/>
      </c>
      <c r="AQ412" s="126" t="str">
        <f t="shared" si="38"/>
        <v/>
      </c>
      <c r="AR412" s="39"/>
      <c r="AS412" s="234"/>
      <c r="AT412" s="39"/>
    </row>
    <row r="413" spans="2:46" ht="13.5" customHeight="1" x14ac:dyDescent="0.15">
      <c r="B413" s="289" t="s">
        <v>148</v>
      </c>
      <c r="C413" s="27" t="s">
        <v>34</v>
      </c>
      <c r="D413" s="41"/>
      <c r="E413" s="57"/>
      <c r="F413" s="98"/>
      <c r="G413" s="98"/>
      <c r="H413" s="98"/>
      <c r="I413" s="62"/>
      <c r="J413" s="62"/>
      <c r="K413" s="63"/>
      <c r="L413" s="258"/>
      <c r="M413" s="258"/>
      <c r="N413" s="57"/>
      <c r="O413" s="28"/>
      <c r="P413" s="57"/>
      <c r="Q413" s="28"/>
      <c r="R413" s="133"/>
      <c r="S413" s="206"/>
      <c r="T413" s="289" t="s">
        <v>148</v>
      </c>
      <c r="U413" s="27" t="s">
        <v>34</v>
      </c>
      <c r="V413" s="41"/>
      <c r="W413" s="57"/>
      <c r="X413" s="98"/>
      <c r="Y413" s="98"/>
      <c r="Z413" s="98"/>
      <c r="AA413" s="62"/>
      <c r="AB413" s="62"/>
      <c r="AC413" s="63"/>
      <c r="AD413" s="258"/>
      <c r="AE413" s="258"/>
      <c r="AF413" s="57"/>
      <c r="AG413" s="28"/>
      <c r="AH413" s="57"/>
      <c r="AI413" s="28"/>
      <c r="AJ413" s="133"/>
      <c r="AK413" s="208"/>
      <c r="AL413" s="289" t="s">
        <v>148</v>
      </c>
      <c r="AM413" s="121" t="str">
        <f t="shared" si="34"/>
        <v/>
      </c>
      <c r="AN413" s="97" t="str">
        <f t="shared" si="35"/>
        <v/>
      </c>
      <c r="AO413" s="97" t="str">
        <f t="shared" si="36"/>
        <v/>
      </c>
      <c r="AP413" s="97" t="str">
        <f t="shared" si="37"/>
        <v/>
      </c>
      <c r="AQ413" s="122" t="str">
        <f t="shared" si="38"/>
        <v/>
      </c>
      <c r="AR413" s="39"/>
      <c r="AS413" s="234"/>
      <c r="AT413" s="39"/>
    </row>
    <row r="414" spans="2:46" ht="13.5" customHeight="1" x14ac:dyDescent="0.15">
      <c r="B414" s="290"/>
      <c r="C414" s="29" t="s">
        <v>35</v>
      </c>
      <c r="D414" s="187"/>
      <c r="E414" s="58"/>
      <c r="F414" s="188"/>
      <c r="G414" s="188"/>
      <c r="H414" s="188"/>
      <c r="I414" s="64"/>
      <c r="J414" s="64"/>
      <c r="K414" s="189"/>
      <c r="L414" s="259"/>
      <c r="M414" s="259"/>
      <c r="N414" s="58"/>
      <c r="O414" s="30"/>
      <c r="P414" s="58"/>
      <c r="Q414" s="30"/>
      <c r="R414" s="134"/>
      <c r="S414" s="206"/>
      <c r="T414" s="290"/>
      <c r="U414" s="29" t="s">
        <v>35</v>
      </c>
      <c r="V414" s="187"/>
      <c r="W414" s="58"/>
      <c r="X414" s="188"/>
      <c r="Y414" s="188"/>
      <c r="Z414" s="188"/>
      <c r="AA414" s="64"/>
      <c r="AB414" s="64"/>
      <c r="AC414" s="189"/>
      <c r="AD414" s="259"/>
      <c r="AE414" s="259"/>
      <c r="AF414" s="58"/>
      <c r="AG414" s="30"/>
      <c r="AH414" s="58"/>
      <c r="AI414" s="30"/>
      <c r="AJ414" s="134"/>
      <c r="AK414" s="208"/>
      <c r="AL414" s="290"/>
      <c r="AM414" s="88" t="str">
        <f t="shared" si="34"/>
        <v/>
      </c>
      <c r="AN414" s="123" t="str">
        <f t="shared" si="35"/>
        <v/>
      </c>
      <c r="AO414" s="123" t="str">
        <f t="shared" si="36"/>
        <v/>
      </c>
      <c r="AP414" s="123" t="str">
        <f t="shared" si="37"/>
        <v/>
      </c>
      <c r="AQ414" s="89" t="str">
        <f t="shared" si="38"/>
        <v/>
      </c>
      <c r="AR414" s="39"/>
      <c r="AS414" s="234"/>
      <c r="AT414" s="39"/>
    </row>
    <row r="415" spans="2:46" ht="13.5" customHeight="1" x14ac:dyDescent="0.15">
      <c r="B415" s="290"/>
      <c r="C415" s="29" t="s">
        <v>36</v>
      </c>
      <c r="D415" s="187"/>
      <c r="E415" s="58"/>
      <c r="F415" s="188"/>
      <c r="G415" s="188"/>
      <c r="H415" s="188"/>
      <c r="I415" s="64"/>
      <c r="J415" s="64"/>
      <c r="K415" s="189"/>
      <c r="L415" s="259"/>
      <c r="M415" s="259"/>
      <c r="N415" s="58"/>
      <c r="O415" s="30"/>
      <c r="P415" s="58"/>
      <c r="Q415" s="30"/>
      <c r="R415" s="134"/>
      <c r="S415" s="206"/>
      <c r="T415" s="290"/>
      <c r="U415" s="29" t="s">
        <v>36</v>
      </c>
      <c r="V415" s="187"/>
      <c r="W415" s="58"/>
      <c r="X415" s="188"/>
      <c r="Y415" s="188"/>
      <c r="Z415" s="188"/>
      <c r="AA415" s="64"/>
      <c r="AB415" s="64"/>
      <c r="AC415" s="189"/>
      <c r="AD415" s="259"/>
      <c r="AE415" s="259"/>
      <c r="AF415" s="58"/>
      <c r="AG415" s="30"/>
      <c r="AH415" s="58"/>
      <c r="AI415" s="30"/>
      <c r="AJ415" s="134"/>
      <c r="AK415" s="208"/>
      <c r="AL415" s="290"/>
      <c r="AM415" s="88" t="str">
        <f t="shared" si="34"/>
        <v/>
      </c>
      <c r="AN415" s="123" t="str">
        <f t="shared" si="35"/>
        <v/>
      </c>
      <c r="AO415" s="123" t="str">
        <f t="shared" si="36"/>
        <v/>
      </c>
      <c r="AP415" s="123" t="str">
        <f t="shared" si="37"/>
        <v/>
      </c>
      <c r="AQ415" s="89" t="str">
        <f t="shared" si="38"/>
        <v/>
      </c>
      <c r="AR415" s="39"/>
      <c r="AS415" s="234"/>
      <c r="AT415" s="39"/>
    </row>
    <row r="416" spans="2:46" ht="13.5" customHeight="1" x14ac:dyDescent="0.15">
      <c r="B416" s="290"/>
      <c r="C416" s="29" t="s">
        <v>38</v>
      </c>
      <c r="D416" s="187"/>
      <c r="E416" s="58"/>
      <c r="F416" s="188"/>
      <c r="G416" s="188"/>
      <c r="H416" s="188"/>
      <c r="I416" s="64"/>
      <c r="J416" s="64"/>
      <c r="K416" s="189"/>
      <c r="L416" s="259"/>
      <c r="M416" s="259"/>
      <c r="N416" s="58"/>
      <c r="O416" s="30"/>
      <c r="P416" s="58"/>
      <c r="Q416" s="30"/>
      <c r="R416" s="134"/>
      <c r="S416" s="206"/>
      <c r="T416" s="290"/>
      <c r="U416" s="29" t="s">
        <v>38</v>
      </c>
      <c r="V416" s="187"/>
      <c r="W416" s="58"/>
      <c r="X416" s="188"/>
      <c r="Y416" s="188"/>
      <c r="Z416" s="188"/>
      <c r="AA416" s="64"/>
      <c r="AB416" s="64"/>
      <c r="AC416" s="189"/>
      <c r="AD416" s="259"/>
      <c r="AE416" s="259"/>
      <c r="AF416" s="58"/>
      <c r="AG416" s="30"/>
      <c r="AH416" s="58"/>
      <c r="AI416" s="30"/>
      <c r="AJ416" s="134"/>
      <c r="AK416" s="208"/>
      <c r="AL416" s="290"/>
      <c r="AM416" s="88" t="str">
        <f t="shared" si="34"/>
        <v/>
      </c>
      <c r="AN416" s="123" t="str">
        <f t="shared" si="35"/>
        <v/>
      </c>
      <c r="AO416" s="123" t="str">
        <f t="shared" si="36"/>
        <v/>
      </c>
      <c r="AP416" s="123" t="str">
        <f t="shared" si="37"/>
        <v/>
      </c>
      <c r="AQ416" s="89" t="str">
        <f t="shared" si="38"/>
        <v/>
      </c>
      <c r="AR416" s="39"/>
      <c r="AS416" s="234"/>
      <c r="AT416" s="39"/>
    </row>
    <row r="417" spans="2:46" ht="13.5" customHeight="1" thickBot="1" x14ac:dyDescent="0.2">
      <c r="B417" s="291"/>
      <c r="C417" s="29"/>
      <c r="D417" s="187"/>
      <c r="E417" s="58"/>
      <c r="F417" s="190"/>
      <c r="G417" s="190"/>
      <c r="H417" s="190"/>
      <c r="I417" s="58"/>
      <c r="J417" s="58"/>
      <c r="K417" s="189"/>
      <c r="L417" s="259"/>
      <c r="M417" s="259"/>
      <c r="N417" s="58"/>
      <c r="O417" s="30"/>
      <c r="P417" s="58"/>
      <c r="Q417" s="30"/>
      <c r="R417" s="185"/>
      <c r="S417" s="206"/>
      <c r="T417" s="291"/>
      <c r="U417" s="29"/>
      <c r="V417" s="187"/>
      <c r="W417" s="58"/>
      <c r="X417" s="190"/>
      <c r="Y417" s="190"/>
      <c r="Z417" s="190"/>
      <c r="AA417" s="58"/>
      <c r="AB417" s="58"/>
      <c r="AC417" s="189"/>
      <c r="AD417" s="259"/>
      <c r="AE417" s="259"/>
      <c r="AF417" s="58"/>
      <c r="AG417" s="30"/>
      <c r="AH417" s="58"/>
      <c r="AI417" s="30"/>
      <c r="AJ417" s="185"/>
      <c r="AK417" s="208"/>
      <c r="AL417" s="291"/>
      <c r="AM417" s="124" t="str">
        <f t="shared" ref="AM417:AM480" si="39">IF(OR(X417="",F417=""),"",X417-F417)</f>
        <v/>
      </c>
      <c r="AN417" s="125" t="str">
        <f t="shared" ref="AN417:AN480" si="40">IF(OR(Y417="",G417=""),"",Y417-G417)</f>
        <v/>
      </c>
      <c r="AO417" s="125" t="str">
        <f t="shared" ref="AO417:AO480" si="41">IF(OR(Z417="",H417=""),"",Z417-H417)</f>
        <v/>
      </c>
      <c r="AP417" s="125" t="str">
        <f t="shared" ref="AP417:AP480" si="42">IF(OR(AA417="",I417=""),"",AA417-I417)</f>
        <v/>
      </c>
      <c r="AQ417" s="126" t="str">
        <f t="shared" ref="AQ417:AQ480" si="43">IF(OR(AB417="",J417=""),"",AB417-J417)</f>
        <v/>
      </c>
      <c r="AR417" s="39"/>
      <c r="AS417" s="234"/>
      <c r="AT417" s="39"/>
    </row>
    <row r="418" spans="2:46" ht="13.5" customHeight="1" x14ac:dyDescent="0.15">
      <c r="B418" s="289" t="s">
        <v>149</v>
      </c>
      <c r="C418" s="27" t="s">
        <v>34</v>
      </c>
      <c r="D418" s="41"/>
      <c r="E418" s="57"/>
      <c r="F418" s="98"/>
      <c r="G418" s="98"/>
      <c r="H418" s="98"/>
      <c r="I418" s="62"/>
      <c r="J418" s="62"/>
      <c r="K418" s="63"/>
      <c r="L418" s="258"/>
      <c r="M418" s="258"/>
      <c r="N418" s="57"/>
      <c r="O418" s="28"/>
      <c r="P418" s="57"/>
      <c r="Q418" s="28"/>
      <c r="R418" s="133"/>
      <c r="S418" s="206"/>
      <c r="T418" s="289" t="s">
        <v>149</v>
      </c>
      <c r="U418" s="27" t="s">
        <v>34</v>
      </c>
      <c r="V418" s="41"/>
      <c r="W418" s="57"/>
      <c r="X418" s="98"/>
      <c r="Y418" s="98"/>
      <c r="Z418" s="98"/>
      <c r="AA418" s="62"/>
      <c r="AB418" s="62"/>
      <c r="AC418" s="63"/>
      <c r="AD418" s="258"/>
      <c r="AE418" s="258"/>
      <c r="AF418" s="57"/>
      <c r="AG418" s="28"/>
      <c r="AH418" s="57"/>
      <c r="AI418" s="28"/>
      <c r="AJ418" s="133"/>
      <c r="AK418" s="208"/>
      <c r="AL418" s="289" t="s">
        <v>149</v>
      </c>
      <c r="AM418" s="121" t="str">
        <f t="shared" si="39"/>
        <v/>
      </c>
      <c r="AN418" s="97" t="str">
        <f t="shared" si="40"/>
        <v/>
      </c>
      <c r="AO418" s="97" t="str">
        <f t="shared" si="41"/>
        <v/>
      </c>
      <c r="AP418" s="97" t="str">
        <f t="shared" si="42"/>
        <v/>
      </c>
      <c r="AQ418" s="122" t="str">
        <f t="shared" si="43"/>
        <v/>
      </c>
      <c r="AR418" s="39"/>
      <c r="AS418" s="234"/>
      <c r="AT418" s="39"/>
    </row>
    <row r="419" spans="2:46" ht="13.5" customHeight="1" x14ac:dyDescent="0.15">
      <c r="B419" s="290"/>
      <c r="C419" s="29" t="s">
        <v>35</v>
      </c>
      <c r="D419" s="187"/>
      <c r="E419" s="58"/>
      <c r="F419" s="188"/>
      <c r="G419" s="188"/>
      <c r="H419" s="188"/>
      <c r="I419" s="64"/>
      <c r="J419" s="64"/>
      <c r="K419" s="189"/>
      <c r="L419" s="259"/>
      <c r="M419" s="259"/>
      <c r="N419" s="58"/>
      <c r="O419" s="30"/>
      <c r="P419" s="58"/>
      <c r="Q419" s="30"/>
      <c r="R419" s="134"/>
      <c r="S419" s="206"/>
      <c r="T419" s="290"/>
      <c r="U419" s="29" t="s">
        <v>35</v>
      </c>
      <c r="V419" s="187"/>
      <c r="W419" s="58"/>
      <c r="X419" s="188"/>
      <c r="Y419" s="188"/>
      <c r="Z419" s="188"/>
      <c r="AA419" s="64"/>
      <c r="AB419" s="64"/>
      <c r="AC419" s="189"/>
      <c r="AD419" s="259"/>
      <c r="AE419" s="259"/>
      <c r="AF419" s="58"/>
      <c r="AG419" s="30"/>
      <c r="AH419" s="58"/>
      <c r="AI419" s="30"/>
      <c r="AJ419" s="134"/>
      <c r="AK419" s="208"/>
      <c r="AL419" s="290"/>
      <c r="AM419" s="88" t="str">
        <f t="shared" si="39"/>
        <v/>
      </c>
      <c r="AN419" s="123" t="str">
        <f t="shared" si="40"/>
        <v/>
      </c>
      <c r="AO419" s="123" t="str">
        <f t="shared" si="41"/>
        <v/>
      </c>
      <c r="AP419" s="123" t="str">
        <f t="shared" si="42"/>
        <v/>
      </c>
      <c r="AQ419" s="89" t="str">
        <f t="shared" si="43"/>
        <v/>
      </c>
      <c r="AR419" s="39"/>
      <c r="AS419" s="234"/>
      <c r="AT419" s="39"/>
    </row>
    <row r="420" spans="2:46" ht="13.5" customHeight="1" x14ac:dyDescent="0.15">
      <c r="B420" s="290"/>
      <c r="C420" s="29" t="s">
        <v>36</v>
      </c>
      <c r="D420" s="187"/>
      <c r="E420" s="58"/>
      <c r="F420" s="188"/>
      <c r="G420" s="188"/>
      <c r="H420" s="188"/>
      <c r="I420" s="64"/>
      <c r="J420" s="64"/>
      <c r="K420" s="189"/>
      <c r="L420" s="259"/>
      <c r="M420" s="259"/>
      <c r="N420" s="58"/>
      <c r="O420" s="30"/>
      <c r="P420" s="58"/>
      <c r="Q420" s="30"/>
      <c r="R420" s="134"/>
      <c r="S420" s="206"/>
      <c r="T420" s="290"/>
      <c r="U420" s="29" t="s">
        <v>36</v>
      </c>
      <c r="V420" s="187"/>
      <c r="W420" s="58"/>
      <c r="X420" s="188"/>
      <c r="Y420" s="188"/>
      <c r="Z420" s="188"/>
      <c r="AA420" s="64"/>
      <c r="AB420" s="64"/>
      <c r="AC420" s="189"/>
      <c r="AD420" s="259"/>
      <c r="AE420" s="259"/>
      <c r="AF420" s="58"/>
      <c r="AG420" s="30"/>
      <c r="AH420" s="58"/>
      <c r="AI420" s="30"/>
      <c r="AJ420" s="134"/>
      <c r="AK420" s="208"/>
      <c r="AL420" s="290"/>
      <c r="AM420" s="88" t="str">
        <f t="shared" si="39"/>
        <v/>
      </c>
      <c r="AN420" s="123" t="str">
        <f t="shared" si="40"/>
        <v/>
      </c>
      <c r="AO420" s="123" t="str">
        <f t="shared" si="41"/>
        <v/>
      </c>
      <c r="AP420" s="123" t="str">
        <f t="shared" si="42"/>
        <v/>
      </c>
      <c r="AQ420" s="89" t="str">
        <f t="shared" si="43"/>
        <v/>
      </c>
      <c r="AR420" s="39"/>
      <c r="AS420" s="234"/>
      <c r="AT420" s="39"/>
    </row>
    <row r="421" spans="2:46" ht="13.5" customHeight="1" x14ac:dyDescent="0.15">
      <c r="B421" s="290"/>
      <c r="C421" s="29" t="s">
        <v>38</v>
      </c>
      <c r="D421" s="187"/>
      <c r="E421" s="58"/>
      <c r="F421" s="188"/>
      <c r="G421" s="188"/>
      <c r="H421" s="188"/>
      <c r="I421" s="64"/>
      <c r="J421" s="64"/>
      <c r="K421" s="189"/>
      <c r="L421" s="259"/>
      <c r="M421" s="259"/>
      <c r="N421" s="58"/>
      <c r="O421" s="30"/>
      <c r="P421" s="58"/>
      <c r="Q421" s="30"/>
      <c r="R421" s="134"/>
      <c r="S421" s="206"/>
      <c r="T421" s="290"/>
      <c r="U421" s="29" t="s">
        <v>38</v>
      </c>
      <c r="V421" s="187"/>
      <c r="W421" s="58"/>
      <c r="X421" s="188"/>
      <c r="Y421" s="188"/>
      <c r="Z421" s="188"/>
      <c r="AA421" s="64"/>
      <c r="AB421" s="64"/>
      <c r="AC421" s="189"/>
      <c r="AD421" s="259"/>
      <c r="AE421" s="259"/>
      <c r="AF421" s="58"/>
      <c r="AG421" s="30"/>
      <c r="AH421" s="58"/>
      <c r="AI421" s="30"/>
      <c r="AJ421" s="134"/>
      <c r="AK421" s="208"/>
      <c r="AL421" s="290"/>
      <c r="AM421" s="88" t="str">
        <f t="shared" si="39"/>
        <v/>
      </c>
      <c r="AN421" s="123" t="str">
        <f t="shared" si="40"/>
        <v/>
      </c>
      <c r="AO421" s="123" t="str">
        <f t="shared" si="41"/>
        <v/>
      </c>
      <c r="AP421" s="123" t="str">
        <f t="shared" si="42"/>
        <v/>
      </c>
      <c r="AQ421" s="89" t="str">
        <f t="shared" si="43"/>
        <v/>
      </c>
      <c r="AR421" s="39"/>
      <c r="AS421" s="234"/>
      <c r="AT421" s="39"/>
    </row>
    <row r="422" spans="2:46" ht="13.5" customHeight="1" thickBot="1" x14ac:dyDescent="0.2">
      <c r="B422" s="291"/>
      <c r="C422" s="29"/>
      <c r="D422" s="187"/>
      <c r="E422" s="58"/>
      <c r="F422" s="190"/>
      <c r="G422" s="190"/>
      <c r="H422" s="190"/>
      <c r="I422" s="58"/>
      <c r="J422" s="58"/>
      <c r="K422" s="189"/>
      <c r="L422" s="259"/>
      <c r="M422" s="259"/>
      <c r="N422" s="58"/>
      <c r="O422" s="30"/>
      <c r="P422" s="58"/>
      <c r="Q422" s="30"/>
      <c r="R422" s="185"/>
      <c r="S422" s="206"/>
      <c r="T422" s="291"/>
      <c r="U422" s="29"/>
      <c r="V422" s="187"/>
      <c r="W422" s="58"/>
      <c r="X422" s="190"/>
      <c r="Y422" s="190"/>
      <c r="Z422" s="190"/>
      <c r="AA422" s="58"/>
      <c r="AB422" s="58"/>
      <c r="AC422" s="189"/>
      <c r="AD422" s="259"/>
      <c r="AE422" s="259"/>
      <c r="AF422" s="58"/>
      <c r="AG422" s="30"/>
      <c r="AH422" s="58"/>
      <c r="AI422" s="30"/>
      <c r="AJ422" s="185"/>
      <c r="AK422" s="208"/>
      <c r="AL422" s="291"/>
      <c r="AM422" s="124" t="str">
        <f t="shared" si="39"/>
        <v/>
      </c>
      <c r="AN422" s="125" t="str">
        <f t="shared" si="40"/>
        <v/>
      </c>
      <c r="AO422" s="125" t="str">
        <f t="shared" si="41"/>
        <v/>
      </c>
      <c r="AP422" s="125" t="str">
        <f t="shared" si="42"/>
        <v/>
      </c>
      <c r="AQ422" s="126" t="str">
        <f t="shared" si="43"/>
        <v/>
      </c>
      <c r="AR422" s="39"/>
      <c r="AS422" s="234"/>
      <c r="AT422" s="39"/>
    </row>
    <row r="423" spans="2:46" ht="13.5" customHeight="1" x14ac:dyDescent="0.15">
      <c r="B423" s="289" t="s">
        <v>150</v>
      </c>
      <c r="C423" s="27" t="s">
        <v>34</v>
      </c>
      <c r="D423" s="41"/>
      <c r="E423" s="57"/>
      <c r="F423" s="98"/>
      <c r="G423" s="98"/>
      <c r="H423" s="98"/>
      <c r="I423" s="62"/>
      <c r="J423" s="62"/>
      <c r="K423" s="63"/>
      <c r="L423" s="258"/>
      <c r="M423" s="258"/>
      <c r="N423" s="57"/>
      <c r="O423" s="28"/>
      <c r="P423" s="57"/>
      <c r="Q423" s="28"/>
      <c r="R423" s="133"/>
      <c r="S423" s="206"/>
      <c r="T423" s="289" t="s">
        <v>150</v>
      </c>
      <c r="U423" s="27" t="s">
        <v>34</v>
      </c>
      <c r="V423" s="41"/>
      <c r="W423" s="57"/>
      <c r="X423" s="98"/>
      <c r="Y423" s="98"/>
      <c r="Z423" s="98"/>
      <c r="AA423" s="62"/>
      <c r="AB423" s="62"/>
      <c r="AC423" s="63"/>
      <c r="AD423" s="258"/>
      <c r="AE423" s="258"/>
      <c r="AF423" s="57"/>
      <c r="AG423" s="28"/>
      <c r="AH423" s="57"/>
      <c r="AI423" s="28"/>
      <c r="AJ423" s="133"/>
      <c r="AK423" s="208"/>
      <c r="AL423" s="289" t="s">
        <v>150</v>
      </c>
      <c r="AM423" s="121" t="str">
        <f t="shared" si="39"/>
        <v/>
      </c>
      <c r="AN423" s="97" t="str">
        <f t="shared" si="40"/>
        <v/>
      </c>
      <c r="AO423" s="97" t="str">
        <f t="shared" si="41"/>
        <v/>
      </c>
      <c r="AP423" s="97" t="str">
        <f t="shared" si="42"/>
        <v/>
      </c>
      <c r="AQ423" s="122" t="str">
        <f t="shared" si="43"/>
        <v/>
      </c>
      <c r="AR423" s="39"/>
      <c r="AS423" s="234"/>
      <c r="AT423" s="39"/>
    </row>
    <row r="424" spans="2:46" ht="13.5" customHeight="1" x14ac:dyDescent="0.15">
      <c r="B424" s="290"/>
      <c r="C424" s="29" t="s">
        <v>35</v>
      </c>
      <c r="D424" s="187"/>
      <c r="E424" s="58"/>
      <c r="F424" s="188"/>
      <c r="G424" s="188"/>
      <c r="H424" s="188"/>
      <c r="I424" s="64"/>
      <c r="J424" s="64"/>
      <c r="K424" s="189"/>
      <c r="L424" s="259"/>
      <c r="M424" s="259"/>
      <c r="N424" s="58"/>
      <c r="O424" s="30"/>
      <c r="P424" s="58"/>
      <c r="Q424" s="30"/>
      <c r="R424" s="134"/>
      <c r="S424" s="206"/>
      <c r="T424" s="290"/>
      <c r="U424" s="29" t="s">
        <v>35</v>
      </c>
      <c r="V424" s="187"/>
      <c r="W424" s="58"/>
      <c r="X424" s="188"/>
      <c r="Y424" s="188"/>
      <c r="Z424" s="188"/>
      <c r="AA424" s="64"/>
      <c r="AB424" s="64"/>
      <c r="AC424" s="189"/>
      <c r="AD424" s="259"/>
      <c r="AE424" s="259"/>
      <c r="AF424" s="58"/>
      <c r="AG424" s="30"/>
      <c r="AH424" s="58"/>
      <c r="AI424" s="30"/>
      <c r="AJ424" s="134"/>
      <c r="AK424" s="208"/>
      <c r="AL424" s="290"/>
      <c r="AM424" s="88" t="str">
        <f t="shared" si="39"/>
        <v/>
      </c>
      <c r="AN424" s="123" t="str">
        <f t="shared" si="40"/>
        <v/>
      </c>
      <c r="AO424" s="123" t="str">
        <f t="shared" si="41"/>
        <v/>
      </c>
      <c r="AP424" s="123" t="str">
        <f t="shared" si="42"/>
        <v/>
      </c>
      <c r="AQ424" s="89" t="str">
        <f t="shared" si="43"/>
        <v/>
      </c>
      <c r="AR424" s="39"/>
      <c r="AS424" s="234"/>
      <c r="AT424" s="39"/>
    </row>
    <row r="425" spans="2:46" ht="13.5" customHeight="1" x14ac:dyDescent="0.15">
      <c r="B425" s="290"/>
      <c r="C425" s="29" t="s">
        <v>36</v>
      </c>
      <c r="D425" s="187"/>
      <c r="E425" s="58"/>
      <c r="F425" s="188"/>
      <c r="G425" s="188"/>
      <c r="H425" s="188"/>
      <c r="I425" s="64"/>
      <c r="J425" s="64"/>
      <c r="K425" s="189"/>
      <c r="L425" s="259"/>
      <c r="M425" s="259"/>
      <c r="N425" s="58"/>
      <c r="O425" s="30"/>
      <c r="P425" s="58"/>
      <c r="Q425" s="30"/>
      <c r="R425" s="134"/>
      <c r="S425" s="206"/>
      <c r="T425" s="290"/>
      <c r="U425" s="29" t="s">
        <v>36</v>
      </c>
      <c r="V425" s="187"/>
      <c r="W425" s="58"/>
      <c r="X425" s="188"/>
      <c r="Y425" s="188"/>
      <c r="Z425" s="188"/>
      <c r="AA425" s="64"/>
      <c r="AB425" s="64"/>
      <c r="AC425" s="189"/>
      <c r="AD425" s="259"/>
      <c r="AE425" s="259"/>
      <c r="AF425" s="58"/>
      <c r="AG425" s="30"/>
      <c r="AH425" s="58"/>
      <c r="AI425" s="30"/>
      <c r="AJ425" s="134"/>
      <c r="AK425" s="208"/>
      <c r="AL425" s="290"/>
      <c r="AM425" s="88" t="str">
        <f t="shared" si="39"/>
        <v/>
      </c>
      <c r="AN425" s="123" t="str">
        <f t="shared" si="40"/>
        <v/>
      </c>
      <c r="AO425" s="123" t="str">
        <f t="shared" si="41"/>
        <v/>
      </c>
      <c r="AP425" s="123" t="str">
        <f t="shared" si="42"/>
        <v/>
      </c>
      <c r="AQ425" s="89" t="str">
        <f t="shared" si="43"/>
        <v/>
      </c>
      <c r="AR425" s="39"/>
      <c r="AS425" s="234"/>
      <c r="AT425" s="39"/>
    </row>
    <row r="426" spans="2:46" ht="13.5" customHeight="1" x14ac:dyDescent="0.15">
      <c r="B426" s="290"/>
      <c r="C426" s="29" t="s">
        <v>38</v>
      </c>
      <c r="D426" s="187"/>
      <c r="E426" s="58"/>
      <c r="F426" s="188"/>
      <c r="G426" s="188"/>
      <c r="H426" s="188"/>
      <c r="I426" s="64"/>
      <c r="J426" s="64"/>
      <c r="K426" s="189"/>
      <c r="L426" s="259"/>
      <c r="M426" s="259"/>
      <c r="N426" s="58"/>
      <c r="O426" s="30"/>
      <c r="P426" s="58"/>
      <c r="Q426" s="30"/>
      <c r="R426" s="134"/>
      <c r="S426" s="206"/>
      <c r="T426" s="290"/>
      <c r="U426" s="29" t="s">
        <v>38</v>
      </c>
      <c r="V426" s="187"/>
      <c r="W426" s="58"/>
      <c r="X426" s="188"/>
      <c r="Y426" s="188"/>
      <c r="Z426" s="188"/>
      <c r="AA426" s="64"/>
      <c r="AB426" s="64"/>
      <c r="AC426" s="189"/>
      <c r="AD426" s="259"/>
      <c r="AE426" s="259"/>
      <c r="AF426" s="58"/>
      <c r="AG426" s="30"/>
      <c r="AH426" s="58"/>
      <c r="AI426" s="30"/>
      <c r="AJ426" s="134"/>
      <c r="AK426" s="208"/>
      <c r="AL426" s="290"/>
      <c r="AM426" s="88" t="str">
        <f t="shared" si="39"/>
        <v/>
      </c>
      <c r="AN426" s="123" t="str">
        <f t="shared" si="40"/>
        <v/>
      </c>
      <c r="AO426" s="123" t="str">
        <f t="shared" si="41"/>
        <v/>
      </c>
      <c r="AP426" s="123" t="str">
        <f t="shared" si="42"/>
        <v/>
      </c>
      <c r="AQ426" s="89" t="str">
        <f t="shared" si="43"/>
        <v/>
      </c>
      <c r="AR426" s="39"/>
      <c r="AS426" s="234"/>
      <c r="AT426" s="39"/>
    </row>
    <row r="427" spans="2:46" ht="13.5" customHeight="1" thickBot="1" x14ac:dyDescent="0.2">
      <c r="B427" s="291"/>
      <c r="C427" s="29"/>
      <c r="D427" s="187"/>
      <c r="E427" s="58"/>
      <c r="F427" s="190"/>
      <c r="G427" s="190"/>
      <c r="H427" s="190"/>
      <c r="I427" s="58"/>
      <c r="J427" s="58"/>
      <c r="K427" s="189"/>
      <c r="L427" s="259"/>
      <c r="M427" s="259"/>
      <c r="N427" s="58"/>
      <c r="O427" s="30"/>
      <c r="P427" s="58"/>
      <c r="Q427" s="30"/>
      <c r="R427" s="185"/>
      <c r="S427" s="206"/>
      <c r="T427" s="291"/>
      <c r="U427" s="29"/>
      <c r="V427" s="187"/>
      <c r="W427" s="58"/>
      <c r="X427" s="190"/>
      <c r="Y427" s="190"/>
      <c r="Z427" s="190"/>
      <c r="AA427" s="58"/>
      <c r="AB427" s="58"/>
      <c r="AC427" s="189"/>
      <c r="AD427" s="259"/>
      <c r="AE427" s="259"/>
      <c r="AF427" s="58"/>
      <c r="AG427" s="30"/>
      <c r="AH427" s="58"/>
      <c r="AI427" s="30"/>
      <c r="AJ427" s="185"/>
      <c r="AK427" s="208"/>
      <c r="AL427" s="291"/>
      <c r="AM427" s="124" t="str">
        <f t="shared" si="39"/>
        <v/>
      </c>
      <c r="AN427" s="125" t="str">
        <f t="shared" si="40"/>
        <v/>
      </c>
      <c r="AO427" s="125" t="str">
        <f t="shared" si="41"/>
        <v/>
      </c>
      <c r="AP427" s="125" t="str">
        <f t="shared" si="42"/>
        <v/>
      </c>
      <c r="AQ427" s="126" t="str">
        <f t="shared" si="43"/>
        <v/>
      </c>
      <c r="AR427" s="39"/>
      <c r="AS427" s="234"/>
      <c r="AT427" s="39"/>
    </row>
    <row r="428" spans="2:46" ht="13.5" customHeight="1" x14ac:dyDescent="0.15">
      <c r="B428" s="289" t="s">
        <v>151</v>
      </c>
      <c r="C428" s="27" t="s">
        <v>34</v>
      </c>
      <c r="D428" s="41"/>
      <c r="E428" s="57"/>
      <c r="F428" s="98"/>
      <c r="G428" s="98"/>
      <c r="H428" s="98"/>
      <c r="I428" s="62"/>
      <c r="J428" s="62"/>
      <c r="K428" s="63"/>
      <c r="L428" s="258"/>
      <c r="M428" s="258"/>
      <c r="N428" s="57"/>
      <c r="O428" s="28"/>
      <c r="P428" s="57"/>
      <c r="Q428" s="28"/>
      <c r="R428" s="133"/>
      <c r="S428" s="206"/>
      <c r="T428" s="289" t="s">
        <v>151</v>
      </c>
      <c r="U428" s="27" t="s">
        <v>34</v>
      </c>
      <c r="V428" s="41"/>
      <c r="W428" s="57"/>
      <c r="X428" s="98"/>
      <c r="Y428" s="98"/>
      <c r="Z428" s="98"/>
      <c r="AA428" s="62"/>
      <c r="AB428" s="62"/>
      <c r="AC428" s="63"/>
      <c r="AD428" s="258"/>
      <c r="AE428" s="258"/>
      <c r="AF428" s="57"/>
      <c r="AG428" s="28"/>
      <c r="AH428" s="57"/>
      <c r="AI428" s="28"/>
      <c r="AJ428" s="133"/>
      <c r="AK428" s="208"/>
      <c r="AL428" s="289" t="s">
        <v>151</v>
      </c>
      <c r="AM428" s="121" t="str">
        <f t="shared" si="39"/>
        <v/>
      </c>
      <c r="AN428" s="97" t="str">
        <f t="shared" si="40"/>
        <v/>
      </c>
      <c r="AO428" s="97" t="str">
        <f t="shared" si="41"/>
        <v/>
      </c>
      <c r="AP428" s="97" t="str">
        <f t="shared" si="42"/>
        <v/>
      </c>
      <c r="AQ428" s="122" t="str">
        <f t="shared" si="43"/>
        <v/>
      </c>
      <c r="AR428" s="39"/>
      <c r="AS428" s="234"/>
      <c r="AT428" s="39"/>
    </row>
    <row r="429" spans="2:46" ht="13.5" customHeight="1" x14ac:dyDescent="0.15">
      <c r="B429" s="290"/>
      <c r="C429" s="29" t="s">
        <v>35</v>
      </c>
      <c r="D429" s="187"/>
      <c r="E429" s="58"/>
      <c r="F429" s="188"/>
      <c r="G429" s="188"/>
      <c r="H429" s="188"/>
      <c r="I429" s="64"/>
      <c r="J429" s="64"/>
      <c r="K429" s="189"/>
      <c r="L429" s="259"/>
      <c r="M429" s="259"/>
      <c r="N429" s="58"/>
      <c r="O429" s="30"/>
      <c r="P429" s="58"/>
      <c r="Q429" s="30"/>
      <c r="R429" s="134"/>
      <c r="S429" s="206"/>
      <c r="T429" s="290"/>
      <c r="U429" s="29" t="s">
        <v>35</v>
      </c>
      <c r="V429" s="187"/>
      <c r="W429" s="58"/>
      <c r="X429" s="188"/>
      <c r="Y429" s="188"/>
      <c r="Z429" s="188"/>
      <c r="AA429" s="64"/>
      <c r="AB429" s="64"/>
      <c r="AC429" s="189"/>
      <c r="AD429" s="259"/>
      <c r="AE429" s="259"/>
      <c r="AF429" s="58"/>
      <c r="AG429" s="30"/>
      <c r="AH429" s="58"/>
      <c r="AI429" s="30"/>
      <c r="AJ429" s="134"/>
      <c r="AK429" s="208"/>
      <c r="AL429" s="290"/>
      <c r="AM429" s="88" t="str">
        <f t="shared" si="39"/>
        <v/>
      </c>
      <c r="AN429" s="123" t="str">
        <f t="shared" si="40"/>
        <v/>
      </c>
      <c r="AO429" s="123" t="str">
        <f t="shared" si="41"/>
        <v/>
      </c>
      <c r="AP429" s="123" t="str">
        <f t="shared" si="42"/>
        <v/>
      </c>
      <c r="AQ429" s="89" t="str">
        <f t="shared" si="43"/>
        <v/>
      </c>
      <c r="AR429" s="39"/>
      <c r="AS429" s="234"/>
      <c r="AT429" s="39"/>
    </row>
    <row r="430" spans="2:46" ht="13.5" customHeight="1" x14ac:dyDescent="0.15">
      <c r="B430" s="290"/>
      <c r="C430" s="29" t="s">
        <v>36</v>
      </c>
      <c r="D430" s="187"/>
      <c r="E430" s="58"/>
      <c r="F430" s="188"/>
      <c r="G430" s="188"/>
      <c r="H430" s="188"/>
      <c r="I430" s="64"/>
      <c r="J430" s="64"/>
      <c r="K430" s="189"/>
      <c r="L430" s="259"/>
      <c r="M430" s="259"/>
      <c r="N430" s="58"/>
      <c r="O430" s="30"/>
      <c r="P430" s="58"/>
      <c r="Q430" s="30"/>
      <c r="R430" s="134"/>
      <c r="S430" s="206"/>
      <c r="T430" s="290"/>
      <c r="U430" s="29" t="s">
        <v>36</v>
      </c>
      <c r="V430" s="187"/>
      <c r="W430" s="58"/>
      <c r="X430" s="188"/>
      <c r="Y430" s="188"/>
      <c r="Z430" s="188"/>
      <c r="AA430" s="64"/>
      <c r="AB430" s="64"/>
      <c r="AC430" s="189"/>
      <c r="AD430" s="259"/>
      <c r="AE430" s="259"/>
      <c r="AF430" s="58"/>
      <c r="AG430" s="30"/>
      <c r="AH430" s="58"/>
      <c r="AI430" s="30"/>
      <c r="AJ430" s="134"/>
      <c r="AK430" s="208"/>
      <c r="AL430" s="290"/>
      <c r="AM430" s="88" t="str">
        <f t="shared" si="39"/>
        <v/>
      </c>
      <c r="AN430" s="123" t="str">
        <f t="shared" si="40"/>
        <v/>
      </c>
      <c r="AO430" s="123" t="str">
        <f t="shared" si="41"/>
        <v/>
      </c>
      <c r="AP430" s="123" t="str">
        <f t="shared" si="42"/>
        <v/>
      </c>
      <c r="AQ430" s="89" t="str">
        <f t="shared" si="43"/>
        <v/>
      </c>
      <c r="AR430" s="39"/>
      <c r="AS430" s="234"/>
      <c r="AT430" s="39"/>
    </row>
    <row r="431" spans="2:46" ht="13.5" customHeight="1" x14ac:dyDescent="0.15">
      <c r="B431" s="290"/>
      <c r="C431" s="29" t="s">
        <v>38</v>
      </c>
      <c r="D431" s="187"/>
      <c r="E431" s="58"/>
      <c r="F431" s="188"/>
      <c r="G431" s="188"/>
      <c r="H431" s="188"/>
      <c r="I431" s="64"/>
      <c r="J431" s="64"/>
      <c r="K431" s="189"/>
      <c r="L431" s="259"/>
      <c r="M431" s="259"/>
      <c r="N431" s="58"/>
      <c r="O431" s="30"/>
      <c r="P431" s="58"/>
      <c r="Q431" s="30"/>
      <c r="R431" s="134"/>
      <c r="S431" s="206"/>
      <c r="T431" s="290"/>
      <c r="U431" s="29" t="s">
        <v>38</v>
      </c>
      <c r="V431" s="187"/>
      <c r="W431" s="58"/>
      <c r="X431" s="188"/>
      <c r="Y431" s="188"/>
      <c r="Z431" s="188"/>
      <c r="AA431" s="64"/>
      <c r="AB431" s="64"/>
      <c r="AC431" s="189"/>
      <c r="AD431" s="259"/>
      <c r="AE431" s="259"/>
      <c r="AF431" s="58"/>
      <c r="AG431" s="30"/>
      <c r="AH431" s="58"/>
      <c r="AI431" s="30"/>
      <c r="AJ431" s="134"/>
      <c r="AK431" s="208"/>
      <c r="AL431" s="290"/>
      <c r="AM431" s="88" t="str">
        <f t="shared" si="39"/>
        <v/>
      </c>
      <c r="AN431" s="123" t="str">
        <f t="shared" si="40"/>
        <v/>
      </c>
      <c r="AO431" s="123" t="str">
        <f t="shared" si="41"/>
        <v/>
      </c>
      <c r="AP431" s="123" t="str">
        <f t="shared" si="42"/>
        <v/>
      </c>
      <c r="AQ431" s="89" t="str">
        <f t="shared" si="43"/>
        <v/>
      </c>
      <c r="AR431" s="39"/>
      <c r="AS431" s="234"/>
      <c r="AT431" s="39"/>
    </row>
    <row r="432" spans="2:46" ht="13.5" customHeight="1" thickBot="1" x14ac:dyDescent="0.2">
      <c r="B432" s="291"/>
      <c r="C432" s="29"/>
      <c r="D432" s="187"/>
      <c r="E432" s="58"/>
      <c r="F432" s="190"/>
      <c r="G432" s="190"/>
      <c r="H432" s="190"/>
      <c r="I432" s="58"/>
      <c r="J432" s="58"/>
      <c r="K432" s="189"/>
      <c r="L432" s="259"/>
      <c r="M432" s="259"/>
      <c r="N432" s="58"/>
      <c r="O432" s="30"/>
      <c r="P432" s="58"/>
      <c r="Q432" s="30"/>
      <c r="R432" s="185"/>
      <c r="S432" s="206"/>
      <c r="T432" s="291"/>
      <c r="U432" s="29"/>
      <c r="V432" s="187"/>
      <c r="W432" s="58"/>
      <c r="X432" s="190"/>
      <c r="Y432" s="190"/>
      <c r="Z432" s="190"/>
      <c r="AA432" s="58"/>
      <c r="AB432" s="58"/>
      <c r="AC432" s="189"/>
      <c r="AD432" s="259"/>
      <c r="AE432" s="259"/>
      <c r="AF432" s="58"/>
      <c r="AG432" s="30"/>
      <c r="AH432" s="58"/>
      <c r="AI432" s="30"/>
      <c r="AJ432" s="185"/>
      <c r="AK432" s="208"/>
      <c r="AL432" s="291"/>
      <c r="AM432" s="124" t="str">
        <f t="shared" si="39"/>
        <v/>
      </c>
      <c r="AN432" s="125" t="str">
        <f t="shared" si="40"/>
        <v/>
      </c>
      <c r="AO432" s="125" t="str">
        <f t="shared" si="41"/>
        <v/>
      </c>
      <c r="AP432" s="125" t="str">
        <f t="shared" si="42"/>
        <v/>
      </c>
      <c r="AQ432" s="126" t="str">
        <f t="shared" si="43"/>
        <v/>
      </c>
      <c r="AR432" s="39"/>
      <c r="AS432" s="234"/>
      <c r="AT432" s="39"/>
    </row>
    <row r="433" spans="2:46" ht="13.5" customHeight="1" x14ac:dyDescent="0.15">
      <c r="B433" s="289" t="s">
        <v>152</v>
      </c>
      <c r="C433" s="27" t="s">
        <v>34</v>
      </c>
      <c r="D433" s="41"/>
      <c r="E433" s="57"/>
      <c r="F433" s="98"/>
      <c r="G433" s="98"/>
      <c r="H433" s="98"/>
      <c r="I433" s="62"/>
      <c r="J433" s="62"/>
      <c r="K433" s="63"/>
      <c r="L433" s="258"/>
      <c r="M433" s="258"/>
      <c r="N433" s="57"/>
      <c r="O433" s="28"/>
      <c r="P433" s="57"/>
      <c r="Q433" s="28"/>
      <c r="R433" s="133"/>
      <c r="S433" s="206"/>
      <c r="T433" s="289" t="s">
        <v>152</v>
      </c>
      <c r="U433" s="27" t="s">
        <v>34</v>
      </c>
      <c r="V433" s="41"/>
      <c r="W433" s="57"/>
      <c r="X433" s="98"/>
      <c r="Y433" s="98"/>
      <c r="Z433" s="98"/>
      <c r="AA433" s="62"/>
      <c r="AB433" s="62"/>
      <c r="AC433" s="63"/>
      <c r="AD433" s="258"/>
      <c r="AE433" s="258"/>
      <c r="AF433" s="57"/>
      <c r="AG433" s="28"/>
      <c r="AH433" s="57"/>
      <c r="AI433" s="28"/>
      <c r="AJ433" s="133"/>
      <c r="AK433" s="208"/>
      <c r="AL433" s="289" t="s">
        <v>152</v>
      </c>
      <c r="AM433" s="121" t="str">
        <f t="shared" si="39"/>
        <v/>
      </c>
      <c r="AN433" s="97" t="str">
        <f t="shared" si="40"/>
        <v/>
      </c>
      <c r="AO433" s="97" t="str">
        <f t="shared" si="41"/>
        <v/>
      </c>
      <c r="AP433" s="97" t="str">
        <f t="shared" si="42"/>
        <v/>
      </c>
      <c r="AQ433" s="122" t="str">
        <f t="shared" si="43"/>
        <v/>
      </c>
      <c r="AR433" s="39"/>
      <c r="AS433" s="234"/>
      <c r="AT433" s="39"/>
    </row>
    <row r="434" spans="2:46" ht="13.5" customHeight="1" x14ac:dyDescent="0.15">
      <c r="B434" s="290"/>
      <c r="C434" s="29" t="s">
        <v>35</v>
      </c>
      <c r="D434" s="187"/>
      <c r="E434" s="58"/>
      <c r="F434" s="188"/>
      <c r="G434" s="188"/>
      <c r="H434" s="188"/>
      <c r="I434" s="64"/>
      <c r="J434" s="64"/>
      <c r="K434" s="189"/>
      <c r="L434" s="259"/>
      <c r="M434" s="259"/>
      <c r="N434" s="58"/>
      <c r="O434" s="30"/>
      <c r="P434" s="58"/>
      <c r="Q434" s="30"/>
      <c r="R434" s="134"/>
      <c r="S434" s="206"/>
      <c r="T434" s="290"/>
      <c r="U434" s="29" t="s">
        <v>35</v>
      </c>
      <c r="V434" s="187"/>
      <c r="W434" s="58"/>
      <c r="X434" s="188"/>
      <c r="Y434" s="188"/>
      <c r="Z434" s="188"/>
      <c r="AA434" s="64"/>
      <c r="AB434" s="64"/>
      <c r="AC434" s="189"/>
      <c r="AD434" s="259"/>
      <c r="AE434" s="259"/>
      <c r="AF434" s="58"/>
      <c r="AG434" s="30"/>
      <c r="AH434" s="58"/>
      <c r="AI434" s="30"/>
      <c r="AJ434" s="134"/>
      <c r="AK434" s="208"/>
      <c r="AL434" s="290"/>
      <c r="AM434" s="88" t="str">
        <f t="shared" si="39"/>
        <v/>
      </c>
      <c r="AN434" s="123" t="str">
        <f t="shared" si="40"/>
        <v/>
      </c>
      <c r="AO434" s="123" t="str">
        <f t="shared" si="41"/>
        <v/>
      </c>
      <c r="AP434" s="123" t="str">
        <f t="shared" si="42"/>
        <v/>
      </c>
      <c r="AQ434" s="89" t="str">
        <f t="shared" si="43"/>
        <v/>
      </c>
      <c r="AR434" s="39"/>
      <c r="AS434" s="234"/>
      <c r="AT434" s="39"/>
    </row>
    <row r="435" spans="2:46" ht="13.5" customHeight="1" x14ac:dyDescent="0.15">
      <c r="B435" s="290"/>
      <c r="C435" s="29" t="s">
        <v>36</v>
      </c>
      <c r="D435" s="187"/>
      <c r="E435" s="58"/>
      <c r="F435" s="188"/>
      <c r="G435" s="188"/>
      <c r="H435" s="188"/>
      <c r="I435" s="64"/>
      <c r="J435" s="64"/>
      <c r="K435" s="189"/>
      <c r="L435" s="259"/>
      <c r="M435" s="259"/>
      <c r="N435" s="58"/>
      <c r="O435" s="30"/>
      <c r="P435" s="58"/>
      <c r="Q435" s="30"/>
      <c r="R435" s="134"/>
      <c r="S435" s="206"/>
      <c r="T435" s="290"/>
      <c r="U435" s="29" t="s">
        <v>36</v>
      </c>
      <c r="V435" s="187"/>
      <c r="W435" s="58"/>
      <c r="X435" s="188"/>
      <c r="Y435" s="188"/>
      <c r="Z435" s="188"/>
      <c r="AA435" s="64"/>
      <c r="AB435" s="64"/>
      <c r="AC435" s="189"/>
      <c r="AD435" s="259"/>
      <c r="AE435" s="259"/>
      <c r="AF435" s="58"/>
      <c r="AG435" s="30"/>
      <c r="AH435" s="58"/>
      <c r="AI435" s="30"/>
      <c r="AJ435" s="134"/>
      <c r="AK435" s="208"/>
      <c r="AL435" s="290"/>
      <c r="AM435" s="88" t="str">
        <f t="shared" si="39"/>
        <v/>
      </c>
      <c r="AN435" s="123" t="str">
        <f t="shared" si="40"/>
        <v/>
      </c>
      <c r="AO435" s="123" t="str">
        <f t="shared" si="41"/>
        <v/>
      </c>
      <c r="AP435" s="123" t="str">
        <f t="shared" si="42"/>
        <v/>
      </c>
      <c r="AQ435" s="89" t="str">
        <f t="shared" si="43"/>
        <v/>
      </c>
      <c r="AR435" s="39"/>
      <c r="AS435" s="234"/>
      <c r="AT435" s="39"/>
    </row>
    <row r="436" spans="2:46" ht="13.5" customHeight="1" x14ac:dyDescent="0.15">
      <c r="B436" s="290"/>
      <c r="C436" s="29" t="s">
        <v>38</v>
      </c>
      <c r="D436" s="187"/>
      <c r="E436" s="58"/>
      <c r="F436" s="188"/>
      <c r="G436" s="188"/>
      <c r="H436" s="188"/>
      <c r="I436" s="64"/>
      <c r="J436" s="64"/>
      <c r="K436" s="189"/>
      <c r="L436" s="259"/>
      <c r="M436" s="259"/>
      <c r="N436" s="58"/>
      <c r="O436" s="30"/>
      <c r="P436" s="58"/>
      <c r="Q436" s="30"/>
      <c r="R436" s="134"/>
      <c r="S436" s="206"/>
      <c r="T436" s="290"/>
      <c r="U436" s="29" t="s">
        <v>38</v>
      </c>
      <c r="V436" s="187"/>
      <c r="W436" s="58"/>
      <c r="X436" s="188"/>
      <c r="Y436" s="188"/>
      <c r="Z436" s="188"/>
      <c r="AA436" s="64"/>
      <c r="AB436" s="64"/>
      <c r="AC436" s="189"/>
      <c r="AD436" s="259"/>
      <c r="AE436" s="259"/>
      <c r="AF436" s="58"/>
      <c r="AG436" s="30"/>
      <c r="AH436" s="58"/>
      <c r="AI436" s="30"/>
      <c r="AJ436" s="134"/>
      <c r="AK436" s="208"/>
      <c r="AL436" s="290"/>
      <c r="AM436" s="88" t="str">
        <f t="shared" si="39"/>
        <v/>
      </c>
      <c r="AN436" s="123" t="str">
        <f t="shared" si="40"/>
        <v/>
      </c>
      <c r="AO436" s="123" t="str">
        <f t="shared" si="41"/>
        <v/>
      </c>
      <c r="AP436" s="123" t="str">
        <f t="shared" si="42"/>
        <v/>
      </c>
      <c r="AQ436" s="89" t="str">
        <f t="shared" si="43"/>
        <v/>
      </c>
      <c r="AR436" s="39"/>
      <c r="AS436" s="234"/>
      <c r="AT436" s="39"/>
    </row>
    <row r="437" spans="2:46" ht="13.5" customHeight="1" thickBot="1" x14ac:dyDescent="0.2">
      <c r="B437" s="291"/>
      <c r="C437" s="29"/>
      <c r="D437" s="187"/>
      <c r="E437" s="58"/>
      <c r="F437" s="190"/>
      <c r="G437" s="190"/>
      <c r="H437" s="190"/>
      <c r="I437" s="58"/>
      <c r="J437" s="58"/>
      <c r="K437" s="189"/>
      <c r="L437" s="259"/>
      <c r="M437" s="259"/>
      <c r="N437" s="58"/>
      <c r="O437" s="30"/>
      <c r="P437" s="58"/>
      <c r="Q437" s="30"/>
      <c r="R437" s="185"/>
      <c r="S437" s="206"/>
      <c r="T437" s="291"/>
      <c r="U437" s="29"/>
      <c r="V437" s="187"/>
      <c r="W437" s="58"/>
      <c r="X437" s="190"/>
      <c r="Y437" s="190"/>
      <c r="Z437" s="190"/>
      <c r="AA437" s="58"/>
      <c r="AB437" s="58"/>
      <c r="AC437" s="189"/>
      <c r="AD437" s="259"/>
      <c r="AE437" s="259"/>
      <c r="AF437" s="58"/>
      <c r="AG437" s="30"/>
      <c r="AH437" s="58"/>
      <c r="AI437" s="30"/>
      <c r="AJ437" s="185"/>
      <c r="AK437" s="208"/>
      <c r="AL437" s="291"/>
      <c r="AM437" s="124" t="str">
        <f t="shared" si="39"/>
        <v/>
      </c>
      <c r="AN437" s="125" t="str">
        <f t="shared" si="40"/>
        <v/>
      </c>
      <c r="AO437" s="125" t="str">
        <f t="shared" si="41"/>
        <v/>
      </c>
      <c r="AP437" s="125" t="str">
        <f t="shared" si="42"/>
        <v/>
      </c>
      <c r="AQ437" s="126" t="str">
        <f t="shared" si="43"/>
        <v/>
      </c>
      <c r="AR437" s="39"/>
      <c r="AS437" s="234"/>
      <c r="AT437" s="39"/>
    </row>
    <row r="438" spans="2:46" ht="13.5" customHeight="1" x14ac:dyDescent="0.15">
      <c r="B438" s="289" t="s">
        <v>153</v>
      </c>
      <c r="C438" s="27" t="s">
        <v>34</v>
      </c>
      <c r="D438" s="41"/>
      <c r="E438" s="57"/>
      <c r="F438" s="98"/>
      <c r="G438" s="98"/>
      <c r="H438" s="98"/>
      <c r="I438" s="62"/>
      <c r="J438" s="62"/>
      <c r="K438" s="63"/>
      <c r="L438" s="258"/>
      <c r="M438" s="258"/>
      <c r="N438" s="57"/>
      <c r="O438" s="28"/>
      <c r="P438" s="57"/>
      <c r="Q438" s="28"/>
      <c r="R438" s="133"/>
      <c r="S438" s="206"/>
      <c r="T438" s="289" t="s">
        <v>153</v>
      </c>
      <c r="U438" s="27" t="s">
        <v>34</v>
      </c>
      <c r="V438" s="41"/>
      <c r="W438" s="57"/>
      <c r="X438" s="98"/>
      <c r="Y438" s="98"/>
      <c r="Z438" s="98"/>
      <c r="AA438" s="62"/>
      <c r="AB438" s="62"/>
      <c r="AC438" s="63"/>
      <c r="AD438" s="258"/>
      <c r="AE438" s="258"/>
      <c r="AF438" s="57"/>
      <c r="AG438" s="28"/>
      <c r="AH438" s="57"/>
      <c r="AI438" s="28"/>
      <c r="AJ438" s="133"/>
      <c r="AK438" s="208"/>
      <c r="AL438" s="289" t="s">
        <v>153</v>
      </c>
      <c r="AM438" s="121" t="str">
        <f t="shared" si="39"/>
        <v/>
      </c>
      <c r="AN438" s="97" t="str">
        <f t="shared" si="40"/>
        <v/>
      </c>
      <c r="AO438" s="97" t="str">
        <f t="shared" si="41"/>
        <v/>
      </c>
      <c r="AP438" s="97" t="str">
        <f t="shared" si="42"/>
        <v/>
      </c>
      <c r="AQ438" s="122" t="str">
        <f t="shared" si="43"/>
        <v/>
      </c>
      <c r="AR438" s="39"/>
      <c r="AS438" s="234"/>
      <c r="AT438" s="39"/>
    </row>
    <row r="439" spans="2:46" ht="13.5" customHeight="1" x14ac:dyDescent="0.15">
      <c r="B439" s="290"/>
      <c r="C439" s="29" t="s">
        <v>35</v>
      </c>
      <c r="D439" s="187"/>
      <c r="E439" s="58"/>
      <c r="F439" s="188"/>
      <c r="G439" s="188"/>
      <c r="H439" s="188"/>
      <c r="I439" s="64"/>
      <c r="J439" s="64"/>
      <c r="K439" s="189"/>
      <c r="L439" s="259"/>
      <c r="M439" s="259"/>
      <c r="N439" s="58"/>
      <c r="O439" s="30"/>
      <c r="P439" s="58"/>
      <c r="Q439" s="30"/>
      <c r="R439" s="134"/>
      <c r="S439" s="206"/>
      <c r="T439" s="290"/>
      <c r="U439" s="29" t="s">
        <v>35</v>
      </c>
      <c r="V439" s="187"/>
      <c r="W439" s="58"/>
      <c r="X439" s="188"/>
      <c r="Y439" s="188"/>
      <c r="Z439" s="188"/>
      <c r="AA439" s="64"/>
      <c r="AB439" s="64"/>
      <c r="AC439" s="189"/>
      <c r="AD439" s="259"/>
      <c r="AE439" s="259"/>
      <c r="AF439" s="58"/>
      <c r="AG439" s="30"/>
      <c r="AH439" s="58"/>
      <c r="AI439" s="30"/>
      <c r="AJ439" s="134"/>
      <c r="AK439" s="208"/>
      <c r="AL439" s="290"/>
      <c r="AM439" s="88" t="str">
        <f t="shared" si="39"/>
        <v/>
      </c>
      <c r="AN439" s="123" t="str">
        <f t="shared" si="40"/>
        <v/>
      </c>
      <c r="AO439" s="123" t="str">
        <f t="shared" si="41"/>
        <v/>
      </c>
      <c r="AP439" s="123" t="str">
        <f t="shared" si="42"/>
        <v/>
      </c>
      <c r="AQ439" s="89" t="str">
        <f t="shared" si="43"/>
        <v/>
      </c>
      <c r="AR439" s="39"/>
      <c r="AS439" s="234"/>
      <c r="AT439" s="39"/>
    </row>
    <row r="440" spans="2:46" ht="13.5" customHeight="1" x14ac:dyDescent="0.15">
      <c r="B440" s="290"/>
      <c r="C440" s="29" t="s">
        <v>36</v>
      </c>
      <c r="D440" s="187"/>
      <c r="E440" s="58"/>
      <c r="F440" s="188"/>
      <c r="G440" s="188"/>
      <c r="H440" s="188"/>
      <c r="I440" s="64"/>
      <c r="J440" s="64"/>
      <c r="K440" s="189"/>
      <c r="L440" s="259"/>
      <c r="M440" s="259"/>
      <c r="N440" s="58"/>
      <c r="O440" s="30"/>
      <c r="P440" s="58"/>
      <c r="Q440" s="30"/>
      <c r="R440" s="134"/>
      <c r="S440" s="206"/>
      <c r="T440" s="290"/>
      <c r="U440" s="29" t="s">
        <v>36</v>
      </c>
      <c r="V440" s="187"/>
      <c r="W440" s="58"/>
      <c r="X440" s="188"/>
      <c r="Y440" s="188"/>
      <c r="Z440" s="188"/>
      <c r="AA440" s="64"/>
      <c r="AB440" s="64"/>
      <c r="AC440" s="189"/>
      <c r="AD440" s="259"/>
      <c r="AE440" s="259"/>
      <c r="AF440" s="58"/>
      <c r="AG440" s="30"/>
      <c r="AH440" s="58"/>
      <c r="AI440" s="30"/>
      <c r="AJ440" s="134"/>
      <c r="AK440" s="208"/>
      <c r="AL440" s="290"/>
      <c r="AM440" s="88" t="str">
        <f t="shared" si="39"/>
        <v/>
      </c>
      <c r="AN440" s="123" t="str">
        <f t="shared" si="40"/>
        <v/>
      </c>
      <c r="AO440" s="123" t="str">
        <f t="shared" si="41"/>
        <v/>
      </c>
      <c r="AP440" s="123" t="str">
        <f t="shared" si="42"/>
        <v/>
      </c>
      <c r="AQ440" s="89" t="str">
        <f t="shared" si="43"/>
        <v/>
      </c>
      <c r="AR440" s="39"/>
      <c r="AS440" s="234"/>
      <c r="AT440" s="39"/>
    </row>
    <row r="441" spans="2:46" ht="13.5" customHeight="1" x14ac:dyDescent="0.15">
      <c r="B441" s="290"/>
      <c r="C441" s="29" t="s">
        <v>38</v>
      </c>
      <c r="D441" s="187"/>
      <c r="E441" s="58"/>
      <c r="F441" s="188"/>
      <c r="G441" s="188"/>
      <c r="H441" s="188"/>
      <c r="I441" s="64"/>
      <c r="J441" s="64"/>
      <c r="K441" s="189"/>
      <c r="L441" s="259"/>
      <c r="M441" s="259"/>
      <c r="N441" s="58"/>
      <c r="O441" s="30"/>
      <c r="P441" s="58"/>
      <c r="Q441" s="30"/>
      <c r="R441" s="134"/>
      <c r="S441" s="206"/>
      <c r="T441" s="290"/>
      <c r="U441" s="29" t="s">
        <v>38</v>
      </c>
      <c r="V441" s="187"/>
      <c r="W441" s="58"/>
      <c r="X441" s="188"/>
      <c r="Y441" s="188"/>
      <c r="Z441" s="188"/>
      <c r="AA441" s="64"/>
      <c r="AB441" s="64"/>
      <c r="AC441" s="189"/>
      <c r="AD441" s="259"/>
      <c r="AE441" s="259"/>
      <c r="AF441" s="58"/>
      <c r="AG441" s="30"/>
      <c r="AH441" s="58"/>
      <c r="AI441" s="30"/>
      <c r="AJ441" s="134"/>
      <c r="AK441" s="208"/>
      <c r="AL441" s="290"/>
      <c r="AM441" s="88" t="str">
        <f t="shared" si="39"/>
        <v/>
      </c>
      <c r="AN441" s="123" t="str">
        <f t="shared" si="40"/>
        <v/>
      </c>
      <c r="AO441" s="123" t="str">
        <f t="shared" si="41"/>
        <v/>
      </c>
      <c r="AP441" s="123" t="str">
        <f t="shared" si="42"/>
        <v/>
      </c>
      <c r="AQ441" s="89" t="str">
        <f t="shared" si="43"/>
        <v/>
      </c>
      <c r="AR441" s="39"/>
      <c r="AS441" s="234"/>
      <c r="AT441" s="39"/>
    </row>
    <row r="442" spans="2:46" ht="13.5" customHeight="1" thickBot="1" x14ac:dyDescent="0.2">
      <c r="B442" s="291"/>
      <c r="C442" s="29"/>
      <c r="D442" s="187"/>
      <c r="E442" s="58"/>
      <c r="F442" s="190"/>
      <c r="G442" s="190"/>
      <c r="H442" s="190"/>
      <c r="I442" s="58"/>
      <c r="J442" s="58"/>
      <c r="K442" s="189"/>
      <c r="L442" s="259"/>
      <c r="M442" s="259"/>
      <c r="N442" s="58"/>
      <c r="O442" s="30"/>
      <c r="P442" s="58"/>
      <c r="Q442" s="30"/>
      <c r="R442" s="185"/>
      <c r="S442" s="206"/>
      <c r="T442" s="291"/>
      <c r="U442" s="29"/>
      <c r="V442" s="187"/>
      <c r="W442" s="58"/>
      <c r="X442" s="190"/>
      <c r="Y442" s="190"/>
      <c r="Z442" s="190"/>
      <c r="AA442" s="58"/>
      <c r="AB442" s="58"/>
      <c r="AC442" s="189"/>
      <c r="AD442" s="259"/>
      <c r="AE442" s="259"/>
      <c r="AF442" s="58"/>
      <c r="AG442" s="30"/>
      <c r="AH442" s="58"/>
      <c r="AI442" s="30"/>
      <c r="AJ442" s="185"/>
      <c r="AK442" s="208"/>
      <c r="AL442" s="291"/>
      <c r="AM442" s="124" t="str">
        <f t="shared" si="39"/>
        <v/>
      </c>
      <c r="AN442" s="125" t="str">
        <f t="shared" si="40"/>
        <v/>
      </c>
      <c r="AO442" s="125" t="str">
        <f t="shared" si="41"/>
        <v/>
      </c>
      <c r="AP442" s="125" t="str">
        <f t="shared" si="42"/>
        <v/>
      </c>
      <c r="AQ442" s="126" t="str">
        <f t="shared" si="43"/>
        <v/>
      </c>
      <c r="AR442" s="39"/>
      <c r="AS442" s="234"/>
      <c r="AT442" s="39"/>
    </row>
    <row r="443" spans="2:46" ht="13.5" customHeight="1" x14ac:dyDescent="0.15">
      <c r="B443" s="289" t="s">
        <v>154</v>
      </c>
      <c r="C443" s="27" t="s">
        <v>34</v>
      </c>
      <c r="D443" s="41"/>
      <c r="E443" s="57"/>
      <c r="F443" s="98"/>
      <c r="G443" s="98"/>
      <c r="H443" s="98"/>
      <c r="I443" s="62"/>
      <c r="J443" s="62"/>
      <c r="K443" s="63"/>
      <c r="L443" s="258"/>
      <c r="M443" s="258"/>
      <c r="N443" s="57"/>
      <c r="O443" s="28"/>
      <c r="P443" s="57"/>
      <c r="Q443" s="28"/>
      <c r="R443" s="133"/>
      <c r="S443" s="206"/>
      <c r="T443" s="289" t="s">
        <v>154</v>
      </c>
      <c r="U443" s="27" t="s">
        <v>34</v>
      </c>
      <c r="V443" s="41"/>
      <c r="W443" s="57"/>
      <c r="X443" s="98"/>
      <c r="Y443" s="98"/>
      <c r="Z443" s="98"/>
      <c r="AA443" s="62"/>
      <c r="AB443" s="62"/>
      <c r="AC443" s="63"/>
      <c r="AD443" s="258"/>
      <c r="AE443" s="258"/>
      <c r="AF443" s="57"/>
      <c r="AG443" s="28"/>
      <c r="AH443" s="57"/>
      <c r="AI443" s="28"/>
      <c r="AJ443" s="133"/>
      <c r="AK443" s="208"/>
      <c r="AL443" s="289" t="s">
        <v>154</v>
      </c>
      <c r="AM443" s="121" t="str">
        <f t="shared" si="39"/>
        <v/>
      </c>
      <c r="AN443" s="97" t="str">
        <f t="shared" si="40"/>
        <v/>
      </c>
      <c r="AO443" s="97" t="str">
        <f t="shared" si="41"/>
        <v/>
      </c>
      <c r="AP443" s="97" t="str">
        <f t="shared" si="42"/>
        <v/>
      </c>
      <c r="AQ443" s="122" t="str">
        <f t="shared" si="43"/>
        <v/>
      </c>
      <c r="AR443" s="39"/>
      <c r="AS443" s="234"/>
      <c r="AT443" s="39"/>
    </row>
    <row r="444" spans="2:46" ht="13.5" customHeight="1" x14ac:dyDescent="0.15">
      <c r="B444" s="290"/>
      <c r="C444" s="29" t="s">
        <v>35</v>
      </c>
      <c r="D444" s="187"/>
      <c r="E444" s="58"/>
      <c r="F444" s="188"/>
      <c r="G444" s="188"/>
      <c r="H444" s="188"/>
      <c r="I444" s="64"/>
      <c r="J444" s="64"/>
      <c r="K444" s="189"/>
      <c r="L444" s="259"/>
      <c r="M444" s="259"/>
      <c r="N444" s="58"/>
      <c r="O444" s="30"/>
      <c r="P444" s="58"/>
      <c r="Q444" s="30"/>
      <c r="R444" s="134"/>
      <c r="S444" s="206"/>
      <c r="T444" s="290"/>
      <c r="U444" s="29" t="s">
        <v>35</v>
      </c>
      <c r="V444" s="187"/>
      <c r="W444" s="58"/>
      <c r="X444" s="188"/>
      <c r="Y444" s="188"/>
      <c r="Z444" s="188"/>
      <c r="AA444" s="64"/>
      <c r="AB444" s="64"/>
      <c r="AC444" s="189"/>
      <c r="AD444" s="259"/>
      <c r="AE444" s="259"/>
      <c r="AF444" s="58"/>
      <c r="AG444" s="30"/>
      <c r="AH444" s="58"/>
      <c r="AI444" s="30"/>
      <c r="AJ444" s="134"/>
      <c r="AK444" s="208"/>
      <c r="AL444" s="290"/>
      <c r="AM444" s="88" t="str">
        <f t="shared" si="39"/>
        <v/>
      </c>
      <c r="AN444" s="123" t="str">
        <f t="shared" si="40"/>
        <v/>
      </c>
      <c r="AO444" s="123" t="str">
        <f t="shared" si="41"/>
        <v/>
      </c>
      <c r="AP444" s="123" t="str">
        <f t="shared" si="42"/>
        <v/>
      </c>
      <c r="AQ444" s="89" t="str">
        <f t="shared" si="43"/>
        <v/>
      </c>
      <c r="AR444" s="39"/>
      <c r="AS444" s="234"/>
      <c r="AT444" s="39"/>
    </row>
    <row r="445" spans="2:46" ht="13.5" customHeight="1" x14ac:dyDescent="0.15">
      <c r="B445" s="290"/>
      <c r="C445" s="29" t="s">
        <v>36</v>
      </c>
      <c r="D445" s="187"/>
      <c r="E445" s="58"/>
      <c r="F445" s="188"/>
      <c r="G445" s="188"/>
      <c r="H445" s="188"/>
      <c r="I445" s="64"/>
      <c r="J445" s="64"/>
      <c r="K445" s="189"/>
      <c r="L445" s="259"/>
      <c r="M445" s="259"/>
      <c r="N445" s="58"/>
      <c r="O445" s="30"/>
      <c r="P445" s="58"/>
      <c r="Q445" s="30"/>
      <c r="R445" s="134"/>
      <c r="S445" s="206"/>
      <c r="T445" s="290"/>
      <c r="U445" s="29" t="s">
        <v>36</v>
      </c>
      <c r="V445" s="187"/>
      <c r="W445" s="58"/>
      <c r="X445" s="188"/>
      <c r="Y445" s="188"/>
      <c r="Z445" s="188"/>
      <c r="AA445" s="64"/>
      <c r="AB445" s="64"/>
      <c r="AC445" s="189"/>
      <c r="AD445" s="259"/>
      <c r="AE445" s="259"/>
      <c r="AF445" s="58"/>
      <c r="AG445" s="30"/>
      <c r="AH445" s="58"/>
      <c r="AI445" s="30"/>
      <c r="AJ445" s="134"/>
      <c r="AK445" s="208"/>
      <c r="AL445" s="290"/>
      <c r="AM445" s="88" t="str">
        <f t="shared" si="39"/>
        <v/>
      </c>
      <c r="AN445" s="123" t="str">
        <f t="shared" si="40"/>
        <v/>
      </c>
      <c r="AO445" s="123" t="str">
        <f t="shared" si="41"/>
        <v/>
      </c>
      <c r="AP445" s="123" t="str">
        <f t="shared" si="42"/>
        <v/>
      </c>
      <c r="AQ445" s="89" t="str">
        <f t="shared" si="43"/>
        <v/>
      </c>
      <c r="AR445" s="39"/>
      <c r="AS445" s="234"/>
      <c r="AT445" s="39"/>
    </row>
    <row r="446" spans="2:46" ht="13.5" customHeight="1" x14ac:dyDescent="0.15">
      <c r="B446" s="290"/>
      <c r="C446" s="29" t="s">
        <v>38</v>
      </c>
      <c r="D446" s="187"/>
      <c r="E446" s="58"/>
      <c r="F446" s="188"/>
      <c r="G446" s="188"/>
      <c r="H446" s="188"/>
      <c r="I446" s="64"/>
      <c r="J446" s="64"/>
      <c r="K446" s="189"/>
      <c r="L446" s="259"/>
      <c r="M446" s="259"/>
      <c r="N446" s="58"/>
      <c r="O446" s="30"/>
      <c r="P446" s="58"/>
      <c r="Q446" s="30"/>
      <c r="R446" s="134"/>
      <c r="S446" s="206"/>
      <c r="T446" s="290"/>
      <c r="U446" s="29" t="s">
        <v>38</v>
      </c>
      <c r="V446" s="187"/>
      <c r="W446" s="58"/>
      <c r="X446" s="188"/>
      <c r="Y446" s="188"/>
      <c r="Z446" s="188"/>
      <c r="AA446" s="64"/>
      <c r="AB446" s="64"/>
      <c r="AC446" s="189"/>
      <c r="AD446" s="259"/>
      <c r="AE446" s="259"/>
      <c r="AF446" s="58"/>
      <c r="AG446" s="30"/>
      <c r="AH446" s="58"/>
      <c r="AI446" s="30"/>
      <c r="AJ446" s="134"/>
      <c r="AK446" s="208"/>
      <c r="AL446" s="290"/>
      <c r="AM446" s="88" t="str">
        <f t="shared" si="39"/>
        <v/>
      </c>
      <c r="AN446" s="123" t="str">
        <f t="shared" si="40"/>
        <v/>
      </c>
      <c r="AO446" s="123" t="str">
        <f t="shared" si="41"/>
        <v/>
      </c>
      <c r="AP446" s="123" t="str">
        <f t="shared" si="42"/>
        <v/>
      </c>
      <c r="AQ446" s="89" t="str">
        <f t="shared" si="43"/>
        <v/>
      </c>
      <c r="AR446" s="39"/>
      <c r="AS446" s="234"/>
      <c r="AT446" s="39"/>
    </row>
    <row r="447" spans="2:46" ht="13.5" customHeight="1" thickBot="1" x14ac:dyDescent="0.2">
      <c r="B447" s="291"/>
      <c r="C447" s="29"/>
      <c r="D447" s="187"/>
      <c r="E447" s="58"/>
      <c r="F447" s="190"/>
      <c r="G447" s="190"/>
      <c r="H447" s="190"/>
      <c r="I447" s="58"/>
      <c r="J447" s="58"/>
      <c r="K447" s="189"/>
      <c r="L447" s="259"/>
      <c r="M447" s="259"/>
      <c r="N447" s="58"/>
      <c r="O447" s="30"/>
      <c r="P447" s="58"/>
      <c r="Q447" s="30"/>
      <c r="R447" s="185"/>
      <c r="S447" s="206"/>
      <c r="T447" s="291"/>
      <c r="U447" s="29"/>
      <c r="V447" s="187"/>
      <c r="W447" s="58"/>
      <c r="X447" s="190"/>
      <c r="Y447" s="190"/>
      <c r="Z447" s="190"/>
      <c r="AA447" s="58"/>
      <c r="AB447" s="58"/>
      <c r="AC447" s="189"/>
      <c r="AD447" s="259"/>
      <c r="AE447" s="259"/>
      <c r="AF447" s="58"/>
      <c r="AG447" s="30"/>
      <c r="AH447" s="58"/>
      <c r="AI447" s="30"/>
      <c r="AJ447" s="185"/>
      <c r="AK447" s="208"/>
      <c r="AL447" s="291"/>
      <c r="AM447" s="124" t="str">
        <f t="shared" si="39"/>
        <v/>
      </c>
      <c r="AN447" s="125" t="str">
        <f t="shared" si="40"/>
        <v/>
      </c>
      <c r="AO447" s="125" t="str">
        <f t="shared" si="41"/>
        <v/>
      </c>
      <c r="AP447" s="125" t="str">
        <f t="shared" si="42"/>
        <v/>
      </c>
      <c r="AQ447" s="126" t="str">
        <f t="shared" si="43"/>
        <v/>
      </c>
      <c r="AR447" s="39"/>
      <c r="AS447" s="234"/>
      <c r="AT447" s="39"/>
    </row>
    <row r="448" spans="2:46" ht="13.5" customHeight="1" x14ac:dyDescent="0.15">
      <c r="B448" s="289" t="s">
        <v>155</v>
      </c>
      <c r="C448" s="27" t="s">
        <v>34</v>
      </c>
      <c r="D448" s="41"/>
      <c r="E448" s="57"/>
      <c r="F448" s="98"/>
      <c r="G448" s="98"/>
      <c r="H448" s="98"/>
      <c r="I448" s="62"/>
      <c r="J448" s="62"/>
      <c r="K448" s="63"/>
      <c r="L448" s="258"/>
      <c r="M448" s="258"/>
      <c r="N448" s="57"/>
      <c r="O448" s="28"/>
      <c r="P448" s="57"/>
      <c r="Q448" s="28"/>
      <c r="R448" s="133"/>
      <c r="S448" s="206"/>
      <c r="T448" s="289" t="s">
        <v>155</v>
      </c>
      <c r="U448" s="27" t="s">
        <v>34</v>
      </c>
      <c r="V448" s="41"/>
      <c r="W448" s="57"/>
      <c r="X448" s="98"/>
      <c r="Y448" s="98"/>
      <c r="Z448" s="98"/>
      <c r="AA448" s="62"/>
      <c r="AB448" s="62"/>
      <c r="AC448" s="63"/>
      <c r="AD448" s="258"/>
      <c r="AE448" s="258"/>
      <c r="AF448" s="57"/>
      <c r="AG448" s="28"/>
      <c r="AH448" s="57"/>
      <c r="AI448" s="28"/>
      <c r="AJ448" s="133"/>
      <c r="AK448" s="208"/>
      <c r="AL448" s="289" t="s">
        <v>155</v>
      </c>
      <c r="AM448" s="121" t="str">
        <f t="shared" si="39"/>
        <v/>
      </c>
      <c r="AN448" s="97" t="str">
        <f t="shared" si="40"/>
        <v/>
      </c>
      <c r="AO448" s="97" t="str">
        <f t="shared" si="41"/>
        <v/>
      </c>
      <c r="AP448" s="97" t="str">
        <f t="shared" si="42"/>
        <v/>
      </c>
      <c r="AQ448" s="122" t="str">
        <f t="shared" si="43"/>
        <v/>
      </c>
      <c r="AR448" s="39"/>
      <c r="AS448" s="234"/>
      <c r="AT448" s="39"/>
    </row>
    <row r="449" spans="2:46" ht="13.5" customHeight="1" x14ac:dyDescent="0.15">
      <c r="B449" s="290"/>
      <c r="C449" s="29" t="s">
        <v>35</v>
      </c>
      <c r="D449" s="187"/>
      <c r="E449" s="58"/>
      <c r="F449" s="188"/>
      <c r="G449" s="188"/>
      <c r="H449" s="188"/>
      <c r="I449" s="64"/>
      <c r="J449" s="64"/>
      <c r="K449" s="189"/>
      <c r="L449" s="259"/>
      <c r="M449" s="259"/>
      <c r="N449" s="58"/>
      <c r="O449" s="30"/>
      <c r="P449" s="58"/>
      <c r="Q449" s="30"/>
      <c r="R449" s="134"/>
      <c r="S449" s="206"/>
      <c r="T449" s="290"/>
      <c r="U449" s="29" t="s">
        <v>35</v>
      </c>
      <c r="V449" s="187"/>
      <c r="W449" s="58"/>
      <c r="X449" s="188"/>
      <c r="Y449" s="188"/>
      <c r="Z449" s="188"/>
      <c r="AA449" s="64"/>
      <c r="AB449" s="64"/>
      <c r="AC449" s="189"/>
      <c r="AD449" s="259"/>
      <c r="AE449" s="259"/>
      <c r="AF449" s="58"/>
      <c r="AG449" s="30"/>
      <c r="AH449" s="58"/>
      <c r="AI449" s="30"/>
      <c r="AJ449" s="134"/>
      <c r="AK449" s="208"/>
      <c r="AL449" s="290"/>
      <c r="AM449" s="88" t="str">
        <f t="shared" si="39"/>
        <v/>
      </c>
      <c r="AN449" s="123" t="str">
        <f t="shared" si="40"/>
        <v/>
      </c>
      <c r="AO449" s="123" t="str">
        <f t="shared" si="41"/>
        <v/>
      </c>
      <c r="AP449" s="123" t="str">
        <f t="shared" si="42"/>
        <v/>
      </c>
      <c r="AQ449" s="89" t="str">
        <f t="shared" si="43"/>
        <v/>
      </c>
      <c r="AR449" s="39"/>
      <c r="AS449" s="234"/>
      <c r="AT449" s="39"/>
    </row>
    <row r="450" spans="2:46" ht="13.5" customHeight="1" x14ac:dyDescent="0.15">
      <c r="B450" s="290"/>
      <c r="C450" s="29" t="s">
        <v>36</v>
      </c>
      <c r="D450" s="187"/>
      <c r="E450" s="58"/>
      <c r="F450" s="188"/>
      <c r="G450" s="188"/>
      <c r="H450" s="188"/>
      <c r="I450" s="64"/>
      <c r="J450" s="64"/>
      <c r="K450" s="189"/>
      <c r="L450" s="259"/>
      <c r="M450" s="259"/>
      <c r="N450" s="58"/>
      <c r="O450" s="30"/>
      <c r="P450" s="58"/>
      <c r="Q450" s="30"/>
      <c r="R450" s="134"/>
      <c r="S450" s="206"/>
      <c r="T450" s="290"/>
      <c r="U450" s="29" t="s">
        <v>36</v>
      </c>
      <c r="V450" s="187"/>
      <c r="W450" s="58"/>
      <c r="X450" s="188"/>
      <c r="Y450" s="188"/>
      <c r="Z450" s="188"/>
      <c r="AA450" s="64"/>
      <c r="AB450" s="64"/>
      <c r="AC450" s="189"/>
      <c r="AD450" s="259"/>
      <c r="AE450" s="259"/>
      <c r="AF450" s="58"/>
      <c r="AG450" s="30"/>
      <c r="AH450" s="58"/>
      <c r="AI450" s="30"/>
      <c r="AJ450" s="134"/>
      <c r="AK450" s="208"/>
      <c r="AL450" s="290"/>
      <c r="AM450" s="88" t="str">
        <f t="shared" si="39"/>
        <v/>
      </c>
      <c r="AN450" s="123" t="str">
        <f t="shared" si="40"/>
        <v/>
      </c>
      <c r="AO450" s="123" t="str">
        <f t="shared" si="41"/>
        <v/>
      </c>
      <c r="AP450" s="123" t="str">
        <f t="shared" si="42"/>
        <v/>
      </c>
      <c r="AQ450" s="89" t="str">
        <f t="shared" si="43"/>
        <v/>
      </c>
      <c r="AR450" s="39"/>
      <c r="AS450" s="234"/>
      <c r="AT450" s="39"/>
    </row>
    <row r="451" spans="2:46" ht="13.5" customHeight="1" x14ac:dyDescent="0.15">
      <c r="B451" s="290"/>
      <c r="C451" s="29" t="s">
        <v>38</v>
      </c>
      <c r="D451" s="187"/>
      <c r="E451" s="58"/>
      <c r="F451" s="188"/>
      <c r="G451" s="188"/>
      <c r="H451" s="188"/>
      <c r="I451" s="64"/>
      <c r="J451" s="64"/>
      <c r="K451" s="189"/>
      <c r="L451" s="259"/>
      <c r="M451" s="259"/>
      <c r="N451" s="58"/>
      <c r="O451" s="30"/>
      <c r="P451" s="58"/>
      <c r="Q451" s="30"/>
      <c r="R451" s="134"/>
      <c r="S451" s="206"/>
      <c r="T451" s="290"/>
      <c r="U451" s="29" t="s">
        <v>38</v>
      </c>
      <c r="V451" s="187"/>
      <c r="W451" s="58"/>
      <c r="X451" s="188"/>
      <c r="Y451" s="188"/>
      <c r="Z451" s="188"/>
      <c r="AA451" s="64"/>
      <c r="AB451" s="64"/>
      <c r="AC451" s="189"/>
      <c r="AD451" s="259"/>
      <c r="AE451" s="259"/>
      <c r="AF451" s="58"/>
      <c r="AG451" s="30"/>
      <c r="AH451" s="58"/>
      <c r="AI451" s="30"/>
      <c r="AJ451" s="134"/>
      <c r="AK451" s="208"/>
      <c r="AL451" s="290"/>
      <c r="AM451" s="88" t="str">
        <f t="shared" si="39"/>
        <v/>
      </c>
      <c r="AN451" s="123" t="str">
        <f t="shared" si="40"/>
        <v/>
      </c>
      <c r="AO451" s="123" t="str">
        <f t="shared" si="41"/>
        <v/>
      </c>
      <c r="AP451" s="123" t="str">
        <f t="shared" si="42"/>
        <v/>
      </c>
      <c r="AQ451" s="89" t="str">
        <f t="shared" si="43"/>
        <v/>
      </c>
      <c r="AR451" s="39"/>
      <c r="AS451" s="234"/>
      <c r="AT451" s="39"/>
    </row>
    <row r="452" spans="2:46" ht="13.5" customHeight="1" thickBot="1" x14ac:dyDescent="0.2">
      <c r="B452" s="291"/>
      <c r="C452" s="29"/>
      <c r="D452" s="187"/>
      <c r="E452" s="58"/>
      <c r="F452" s="190"/>
      <c r="G452" s="190"/>
      <c r="H452" s="190"/>
      <c r="I452" s="58"/>
      <c r="J452" s="58"/>
      <c r="K452" s="189"/>
      <c r="L452" s="259"/>
      <c r="M452" s="259"/>
      <c r="N452" s="58"/>
      <c r="O452" s="30"/>
      <c r="P452" s="58"/>
      <c r="Q452" s="30"/>
      <c r="R452" s="185"/>
      <c r="S452" s="206"/>
      <c r="T452" s="291"/>
      <c r="U452" s="29"/>
      <c r="V452" s="187"/>
      <c r="W452" s="58"/>
      <c r="X452" s="190"/>
      <c r="Y452" s="190"/>
      <c r="Z452" s="190"/>
      <c r="AA452" s="58"/>
      <c r="AB452" s="58"/>
      <c r="AC452" s="189"/>
      <c r="AD452" s="259"/>
      <c r="AE452" s="259"/>
      <c r="AF452" s="58"/>
      <c r="AG452" s="30"/>
      <c r="AH452" s="58"/>
      <c r="AI452" s="30"/>
      <c r="AJ452" s="185"/>
      <c r="AK452" s="208"/>
      <c r="AL452" s="291"/>
      <c r="AM452" s="124" t="str">
        <f t="shared" si="39"/>
        <v/>
      </c>
      <c r="AN452" s="125" t="str">
        <f t="shared" si="40"/>
        <v/>
      </c>
      <c r="AO452" s="125" t="str">
        <f t="shared" si="41"/>
        <v/>
      </c>
      <c r="AP452" s="125" t="str">
        <f t="shared" si="42"/>
        <v/>
      </c>
      <c r="AQ452" s="126" t="str">
        <f t="shared" si="43"/>
        <v/>
      </c>
      <c r="AR452" s="39"/>
      <c r="AS452" s="234"/>
      <c r="AT452" s="39"/>
    </row>
    <row r="453" spans="2:46" ht="13.5" customHeight="1" x14ac:dyDescent="0.15">
      <c r="B453" s="289" t="s">
        <v>156</v>
      </c>
      <c r="C453" s="27" t="s">
        <v>34</v>
      </c>
      <c r="D453" s="41"/>
      <c r="E453" s="57"/>
      <c r="F453" s="98"/>
      <c r="G453" s="98"/>
      <c r="H453" s="98"/>
      <c r="I453" s="62"/>
      <c r="J453" s="62"/>
      <c r="K453" s="63"/>
      <c r="L453" s="258"/>
      <c r="M453" s="258"/>
      <c r="N453" s="57"/>
      <c r="O453" s="28"/>
      <c r="P453" s="57"/>
      <c r="Q453" s="28"/>
      <c r="R453" s="133"/>
      <c r="S453" s="206"/>
      <c r="T453" s="289" t="s">
        <v>156</v>
      </c>
      <c r="U453" s="27" t="s">
        <v>34</v>
      </c>
      <c r="V453" s="41"/>
      <c r="W453" s="57"/>
      <c r="X453" s="98"/>
      <c r="Y453" s="98"/>
      <c r="Z453" s="98"/>
      <c r="AA453" s="62"/>
      <c r="AB453" s="62"/>
      <c r="AC453" s="63"/>
      <c r="AD453" s="258"/>
      <c r="AE453" s="258"/>
      <c r="AF453" s="57"/>
      <c r="AG453" s="28"/>
      <c r="AH453" s="57"/>
      <c r="AI453" s="28"/>
      <c r="AJ453" s="133"/>
      <c r="AK453" s="208"/>
      <c r="AL453" s="289" t="s">
        <v>156</v>
      </c>
      <c r="AM453" s="121" t="str">
        <f t="shared" si="39"/>
        <v/>
      </c>
      <c r="AN453" s="97" t="str">
        <f t="shared" si="40"/>
        <v/>
      </c>
      <c r="AO453" s="97" t="str">
        <f t="shared" si="41"/>
        <v/>
      </c>
      <c r="AP453" s="97" t="str">
        <f t="shared" si="42"/>
        <v/>
      </c>
      <c r="AQ453" s="122" t="str">
        <f t="shared" si="43"/>
        <v/>
      </c>
      <c r="AR453" s="39"/>
      <c r="AS453" s="234"/>
      <c r="AT453" s="39"/>
    </row>
    <row r="454" spans="2:46" ht="13.5" customHeight="1" x14ac:dyDescent="0.15">
      <c r="B454" s="290"/>
      <c r="C454" s="29" t="s">
        <v>35</v>
      </c>
      <c r="D454" s="187"/>
      <c r="E454" s="58"/>
      <c r="F454" s="188"/>
      <c r="G454" s="188"/>
      <c r="H454" s="188"/>
      <c r="I454" s="64"/>
      <c r="J454" s="64"/>
      <c r="K454" s="189"/>
      <c r="L454" s="259"/>
      <c r="M454" s="259"/>
      <c r="N454" s="58"/>
      <c r="O454" s="30"/>
      <c r="P454" s="58"/>
      <c r="Q454" s="30"/>
      <c r="R454" s="134"/>
      <c r="S454" s="206"/>
      <c r="T454" s="290"/>
      <c r="U454" s="29" t="s">
        <v>35</v>
      </c>
      <c r="V454" s="187"/>
      <c r="W454" s="58"/>
      <c r="X454" s="188"/>
      <c r="Y454" s="188"/>
      <c r="Z454" s="188"/>
      <c r="AA454" s="64"/>
      <c r="AB454" s="64"/>
      <c r="AC454" s="189"/>
      <c r="AD454" s="259"/>
      <c r="AE454" s="259"/>
      <c r="AF454" s="58"/>
      <c r="AG454" s="30"/>
      <c r="AH454" s="58"/>
      <c r="AI454" s="30"/>
      <c r="AJ454" s="134"/>
      <c r="AK454" s="208"/>
      <c r="AL454" s="290"/>
      <c r="AM454" s="88" t="str">
        <f t="shared" si="39"/>
        <v/>
      </c>
      <c r="AN454" s="123" t="str">
        <f t="shared" si="40"/>
        <v/>
      </c>
      <c r="AO454" s="123" t="str">
        <f t="shared" si="41"/>
        <v/>
      </c>
      <c r="AP454" s="123" t="str">
        <f t="shared" si="42"/>
        <v/>
      </c>
      <c r="AQ454" s="89" t="str">
        <f t="shared" si="43"/>
        <v/>
      </c>
      <c r="AR454" s="39"/>
      <c r="AS454" s="234"/>
      <c r="AT454" s="39"/>
    </row>
    <row r="455" spans="2:46" ht="13.5" customHeight="1" x14ac:dyDescent="0.15">
      <c r="B455" s="290"/>
      <c r="C455" s="29" t="s">
        <v>36</v>
      </c>
      <c r="D455" s="187"/>
      <c r="E455" s="58"/>
      <c r="F455" s="188"/>
      <c r="G455" s="188"/>
      <c r="H455" s="188"/>
      <c r="I455" s="64"/>
      <c r="J455" s="64"/>
      <c r="K455" s="189"/>
      <c r="L455" s="259"/>
      <c r="M455" s="259"/>
      <c r="N455" s="58"/>
      <c r="O455" s="30"/>
      <c r="P455" s="58"/>
      <c r="Q455" s="30"/>
      <c r="R455" s="134"/>
      <c r="S455" s="206"/>
      <c r="T455" s="290"/>
      <c r="U455" s="29" t="s">
        <v>36</v>
      </c>
      <c r="V455" s="187"/>
      <c r="W455" s="58"/>
      <c r="X455" s="188"/>
      <c r="Y455" s="188"/>
      <c r="Z455" s="188"/>
      <c r="AA455" s="64"/>
      <c r="AB455" s="64"/>
      <c r="AC455" s="189"/>
      <c r="AD455" s="259"/>
      <c r="AE455" s="259"/>
      <c r="AF455" s="58"/>
      <c r="AG455" s="30"/>
      <c r="AH455" s="58"/>
      <c r="AI455" s="30"/>
      <c r="AJ455" s="134"/>
      <c r="AK455" s="208"/>
      <c r="AL455" s="290"/>
      <c r="AM455" s="88" t="str">
        <f t="shared" si="39"/>
        <v/>
      </c>
      <c r="AN455" s="123" t="str">
        <f t="shared" si="40"/>
        <v/>
      </c>
      <c r="AO455" s="123" t="str">
        <f t="shared" si="41"/>
        <v/>
      </c>
      <c r="AP455" s="123" t="str">
        <f t="shared" si="42"/>
        <v/>
      </c>
      <c r="AQ455" s="89" t="str">
        <f t="shared" si="43"/>
        <v/>
      </c>
      <c r="AR455" s="39"/>
      <c r="AS455" s="234"/>
      <c r="AT455" s="39"/>
    </row>
    <row r="456" spans="2:46" ht="13.5" customHeight="1" x14ac:dyDescent="0.15">
      <c r="B456" s="290"/>
      <c r="C456" s="29" t="s">
        <v>38</v>
      </c>
      <c r="D456" s="187"/>
      <c r="E456" s="58"/>
      <c r="F456" s="188"/>
      <c r="G456" s="188"/>
      <c r="H456" s="188"/>
      <c r="I456" s="64"/>
      <c r="J456" s="64"/>
      <c r="K456" s="189"/>
      <c r="L456" s="259"/>
      <c r="M456" s="259"/>
      <c r="N456" s="58"/>
      <c r="O456" s="30"/>
      <c r="P456" s="58"/>
      <c r="Q456" s="30"/>
      <c r="R456" s="134"/>
      <c r="S456" s="206"/>
      <c r="T456" s="290"/>
      <c r="U456" s="29" t="s">
        <v>38</v>
      </c>
      <c r="V456" s="187"/>
      <c r="W456" s="58"/>
      <c r="X456" s="188"/>
      <c r="Y456" s="188"/>
      <c r="Z456" s="188"/>
      <c r="AA456" s="64"/>
      <c r="AB456" s="64"/>
      <c r="AC456" s="189"/>
      <c r="AD456" s="259"/>
      <c r="AE456" s="259"/>
      <c r="AF456" s="58"/>
      <c r="AG456" s="30"/>
      <c r="AH456" s="58"/>
      <c r="AI456" s="30"/>
      <c r="AJ456" s="134"/>
      <c r="AK456" s="208"/>
      <c r="AL456" s="290"/>
      <c r="AM456" s="88" t="str">
        <f t="shared" si="39"/>
        <v/>
      </c>
      <c r="AN456" s="123" t="str">
        <f t="shared" si="40"/>
        <v/>
      </c>
      <c r="AO456" s="123" t="str">
        <f t="shared" si="41"/>
        <v/>
      </c>
      <c r="AP456" s="123" t="str">
        <f t="shared" si="42"/>
        <v/>
      </c>
      <c r="AQ456" s="89" t="str">
        <f t="shared" si="43"/>
        <v/>
      </c>
      <c r="AR456" s="39"/>
      <c r="AS456" s="234"/>
      <c r="AT456" s="39"/>
    </row>
    <row r="457" spans="2:46" ht="13.5" customHeight="1" thickBot="1" x14ac:dyDescent="0.2">
      <c r="B457" s="291"/>
      <c r="C457" s="29"/>
      <c r="D457" s="187"/>
      <c r="E457" s="58"/>
      <c r="F457" s="190"/>
      <c r="G457" s="190"/>
      <c r="H457" s="190"/>
      <c r="I457" s="58"/>
      <c r="J457" s="58"/>
      <c r="K457" s="189"/>
      <c r="L457" s="259"/>
      <c r="M457" s="259"/>
      <c r="N457" s="58"/>
      <c r="O457" s="30"/>
      <c r="P457" s="58"/>
      <c r="Q457" s="30"/>
      <c r="R457" s="185"/>
      <c r="S457" s="206"/>
      <c r="T457" s="291"/>
      <c r="U457" s="29"/>
      <c r="V457" s="187"/>
      <c r="W457" s="58"/>
      <c r="X457" s="190"/>
      <c r="Y457" s="190"/>
      <c r="Z457" s="190"/>
      <c r="AA457" s="58"/>
      <c r="AB457" s="58"/>
      <c r="AC457" s="189"/>
      <c r="AD457" s="259"/>
      <c r="AE457" s="259"/>
      <c r="AF457" s="58"/>
      <c r="AG457" s="30"/>
      <c r="AH457" s="58"/>
      <c r="AI457" s="30"/>
      <c r="AJ457" s="185"/>
      <c r="AK457" s="208"/>
      <c r="AL457" s="291"/>
      <c r="AM457" s="124" t="str">
        <f t="shared" si="39"/>
        <v/>
      </c>
      <c r="AN457" s="125" t="str">
        <f t="shared" si="40"/>
        <v/>
      </c>
      <c r="AO457" s="125" t="str">
        <f t="shared" si="41"/>
        <v/>
      </c>
      <c r="AP457" s="125" t="str">
        <f t="shared" si="42"/>
        <v/>
      </c>
      <c r="AQ457" s="126" t="str">
        <f t="shared" si="43"/>
        <v/>
      </c>
      <c r="AR457" s="39"/>
      <c r="AS457" s="234"/>
      <c r="AT457" s="39"/>
    </row>
    <row r="458" spans="2:46" ht="13.5" customHeight="1" x14ac:dyDescent="0.15">
      <c r="B458" s="289" t="s">
        <v>157</v>
      </c>
      <c r="C458" s="27" t="s">
        <v>34</v>
      </c>
      <c r="D458" s="41"/>
      <c r="E458" s="57"/>
      <c r="F458" s="98"/>
      <c r="G458" s="98"/>
      <c r="H458" s="98"/>
      <c r="I458" s="62"/>
      <c r="J458" s="62"/>
      <c r="K458" s="63"/>
      <c r="L458" s="258"/>
      <c r="M458" s="258"/>
      <c r="N458" s="57"/>
      <c r="O458" s="28"/>
      <c r="P458" s="57"/>
      <c r="Q458" s="28"/>
      <c r="R458" s="133"/>
      <c r="S458" s="206"/>
      <c r="T458" s="289" t="s">
        <v>157</v>
      </c>
      <c r="U458" s="27" t="s">
        <v>34</v>
      </c>
      <c r="V458" s="41"/>
      <c r="W458" s="57"/>
      <c r="X458" s="98"/>
      <c r="Y458" s="98"/>
      <c r="Z458" s="98"/>
      <c r="AA458" s="62"/>
      <c r="AB458" s="62"/>
      <c r="AC458" s="63"/>
      <c r="AD458" s="258"/>
      <c r="AE458" s="258"/>
      <c r="AF458" s="57"/>
      <c r="AG458" s="28"/>
      <c r="AH458" s="57"/>
      <c r="AI458" s="28"/>
      <c r="AJ458" s="133"/>
      <c r="AK458" s="208"/>
      <c r="AL458" s="289" t="s">
        <v>157</v>
      </c>
      <c r="AM458" s="121" t="str">
        <f t="shared" si="39"/>
        <v/>
      </c>
      <c r="AN458" s="97" t="str">
        <f t="shared" si="40"/>
        <v/>
      </c>
      <c r="AO458" s="97" t="str">
        <f t="shared" si="41"/>
        <v/>
      </c>
      <c r="AP458" s="97" t="str">
        <f t="shared" si="42"/>
        <v/>
      </c>
      <c r="AQ458" s="122" t="str">
        <f t="shared" si="43"/>
        <v/>
      </c>
      <c r="AR458" s="39"/>
      <c r="AS458" s="234"/>
      <c r="AT458" s="39"/>
    </row>
    <row r="459" spans="2:46" ht="13.5" customHeight="1" x14ac:dyDescent="0.15">
      <c r="B459" s="290"/>
      <c r="C459" s="29" t="s">
        <v>35</v>
      </c>
      <c r="D459" s="187"/>
      <c r="E459" s="58"/>
      <c r="F459" s="188"/>
      <c r="G459" s="188"/>
      <c r="H459" s="188"/>
      <c r="I459" s="64"/>
      <c r="J459" s="64"/>
      <c r="K459" s="189"/>
      <c r="L459" s="259"/>
      <c r="M459" s="259"/>
      <c r="N459" s="58"/>
      <c r="O459" s="30"/>
      <c r="P459" s="58"/>
      <c r="Q459" s="30"/>
      <c r="R459" s="134"/>
      <c r="S459" s="206"/>
      <c r="T459" s="290"/>
      <c r="U459" s="29" t="s">
        <v>35</v>
      </c>
      <c r="V459" s="187"/>
      <c r="W459" s="58"/>
      <c r="X459" s="188"/>
      <c r="Y459" s="188"/>
      <c r="Z459" s="188"/>
      <c r="AA459" s="64"/>
      <c r="AB459" s="64"/>
      <c r="AC459" s="189"/>
      <c r="AD459" s="259"/>
      <c r="AE459" s="259"/>
      <c r="AF459" s="58"/>
      <c r="AG459" s="30"/>
      <c r="AH459" s="58"/>
      <c r="AI459" s="30"/>
      <c r="AJ459" s="134"/>
      <c r="AK459" s="208"/>
      <c r="AL459" s="290"/>
      <c r="AM459" s="88" t="str">
        <f t="shared" si="39"/>
        <v/>
      </c>
      <c r="AN459" s="123" t="str">
        <f t="shared" si="40"/>
        <v/>
      </c>
      <c r="AO459" s="123" t="str">
        <f t="shared" si="41"/>
        <v/>
      </c>
      <c r="AP459" s="123" t="str">
        <f t="shared" si="42"/>
        <v/>
      </c>
      <c r="AQ459" s="89" t="str">
        <f t="shared" si="43"/>
        <v/>
      </c>
      <c r="AR459" s="39"/>
      <c r="AS459" s="234"/>
      <c r="AT459" s="39"/>
    </row>
    <row r="460" spans="2:46" ht="13.5" customHeight="1" x14ac:dyDescent="0.15">
      <c r="B460" s="290"/>
      <c r="C460" s="29" t="s">
        <v>36</v>
      </c>
      <c r="D460" s="187"/>
      <c r="E460" s="58"/>
      <c r="F460" s="188"/>
      <c r="G460" s="188"/>
      <c r="H460" s="188"/>
      <c r="I460" s="64"/>
      <c r="J460" s="64"/>
      <c r="K460" s="189"/>
      <c r="L460" s="259"/>
      <c r="M460" s="259"/>
      <c r="N460" s="58"/>
      <c r="O460" s="30"/>
      <c r="P460" s="58"/>
      <c r="Q460" s="30"/>
      <c r="R460" s="134"/>
      <c r="S460" s="206"/>
      <c r="T460" s="290"/>
      <c r="U460" s="29" t="s">
        <v>36</v>
      </c>
      <c r="V460" s="187"/>
      <c r="W460" s="58"/>
      <c r="X460" s="188"/>
      <c r="Y460" s="188"/>
      <c r="Z460" s="188"/>
      <c r="AA460" s="64"/>
      <c r="AB460" s="64"/>
      <c r="AC460" s="189"/>
      <c r="AD460" s="259"/>
      <c r="AE460" s="259"/>
      <c r="AF460" s="58"/>
      <c r="AG460" s="30"/>
      <c r="AH460" s="58"/>
      <c r="AI460" s="30"/>
      <c r="AJ460" s="134"/>
      <c r="AK460" s="208"/>
      <c r="AL460" s="290"/>
      <c r="AM460" s="88" t="str">
        <f t="shared" si="39"/>
        <v/>
      </c>
      <c r="AN460" s="123" t="str">
        <f t="shared" si="40"/>
        <v/>
      </c>
      <c r="AO460" s="123" t="str">
        <f t="shared" si="41"/>
        <v/>
      </c>
      <c r="AP460" s="123" t="str">
        <f t="shared" si="42"/>
        <v/>
      </c>
      <c r="AQ460" s="89" t="str">
        <f t="shared" si="43"/>
        <v/>
      </c>
      <c r="AR460" s="39"/>
      <c r="AS460" s="234"/>
      <c r="AT460" s="39"/>
    </row>
    <row r="461" spans="2:46" ht="13.5" customHeight="1" x14ac:dyDescent="0.15">
      <c r="B461" s="290"/>
      <c r="C461" s="29" t="s">
        <v>38</v>
      </c>
      <c r="D461" s="187"/>
      <c r="E461" s="58"/>
      <c r="F461" s="188"/>
      <c r="G461" s="188"/>
      <c r="H461" s="188"/>
      <c r="I461" s="64"/>
      <c r="J461" s="64"/>
      <c r="K461" s="189"/>
      <c r="L461" s="259"/>
      <c r="M461" s="259"/>
      <c r="N461" s="58"/>
      <c r="O461" s="30"/>
      <c r="P461" s="58"/>
      <c r="Q461" s="30"/>
      <c r="R461" s="134"/>
      <c r="S461" s="206"/>
      <c r="T461" s="290"/>
      <c r="U461" s="29" t="s">
        <v>38</v>
      </c>
      <c r="V461" s="187"/>
      <c r="W461" s="58"/>
      <c r="X461" s="188"/>
      <c r="Y461" s="188"/>
      <c r="Z461" s="188"/>
      <c r="AA461" s="64"/>
      <c r="AB461" s="64"/>
      <c r="AC461" s="189"/>
      <c r="AD461" s="259"/>
      <c r="AE461" s="259"/>
      <c r="AF461" s="58"/>
      <c r="AG461" s="30"/>
      <c r="AH461" s="58"/>
      <c r="AI461" s="30"/>
      <c r="AJ461" s="134"/>
      <c r="AK461" s="208"/>
      <c r="AL461" s="290"/>
      <c r="AM461" s="88" t="str">
        <f t="shared" si="39"/>
        <v/>
      </c>
      <c r="AN461" s="123" t="str">
        <f t="shared" si="40"/>
        <v/>
      </c>
      <c r="AO461" s="123" t="str">
        <f t="shared" si="41"/>
        <v/>
      </c>
      <c r="AP461" s="123" t="str">
        <f t="shared" si="42"/>
        <v/>
      </c>
      <c r="AQ461" s="89" t="str">
        <f t="shared" si="43"/>
        <v/>
      </c>
      <c r="AR461" s="39"/>
      <c r="AS461" s="234"/>
      <c r="AT461" s="39"/>
    </row>
    <row r="462" spans="2:46" ht="13.5" customHeight="1" thickBot="1" x14ac:dyDescent="0.2">
      <c r="B462" s="291"/>
      <c r="C462" s="29"/>
      <c r="D462" s="187"/>
      <c r="E462" s="58"/>
      <c r="F462" s="190"/>
      <c r="G462" s="190"/>
      <c r="H462" s="190"/>
      <c r="I462" s="58"/>
      <c r="J462" s="58"/>
      <c r="K462" s="189"/>
      <c r="L462" s="259"/>
      <c r="M462" s="259"/>
      <c r="N462" s="58"/>
      <c r="O462" s="30"/>
      <c r="P462" s="58"/>
      <c r="Q462" s="30"/>
      <c r="R462" s="185"/>
      <c r="S462" s="206"/>
      <c r="T462" s="291"/>
      <c r="U462" s="29"/>
      <c r="V462" s="187"/>
      <c r="W462" s="58"/>
      <c r="X462" s="190"/>
      <c r="Y462" s="190"/>
      <c r="Z462" s="190"/>
      <c r="AA462" s="58"/>
      <c r="AB462" s="58"/>
      <c r="AC462" s="189"/>
      <c r="AD462" s="259"/>
      <c r="AE462" s="259"/>
      <c r="AF462" s="58"/>
      <c r="AG462" s="30"/>
      <c r="AH462" s="58"/>
      <c r="AI462" s="30"/>
      <c r="AJ462" s="185"/>
      <c r="AK462" s="208"/>
      <c r="AL462" s="291"/>
      <c r="AM462" s="124" t="str">
        <f t="shared" si="39"/>
        <v/>
      </c>
      <c r="AN462" s="125" t="str">
        <f t="shared" si="40"/>
        <v/>
      </c>
      <c r="AO462" s="125" t="str">
        <f t="shared" si="41"/>
        <v/>
      </c>
      <c r="AP462" s="125" t="str">
        <f t="shared" si="42"/>
        <v/>
      </c>
      <c r="AQ462" s="126" t="str">
        <f t="shared" si="43"/>
        <v/>
      </c>
      <c r="AR462" s="39"/>
      <c r="AS462" s="234"/>
      <c r="AT462" s="39"/>
    </row>
    <row r="463" spans="2:46" ht="13.5" customHeight="1" x14ac:dyDescent="0.15">
      <c r="B463" s="289" t="s">
        <v>158</v>
      </c>
      <c r="C463" s="27" t="s">
        <v>34</v>
      </c>
      <c r="D463" s="41"/>
      <c r="E463" s="57"/>
      <c r="F463" s="98"/>
      <c r="G463" s="98"/>
      <c r="H463" s="98"/>
      <c r="I463" s="62"/>
      <c r="J463" s="62"/>
      <c r="K463" s="63"/>
      <c r="L463" s="258"/>
      <c r="M463" s="258"/>
      <c r="N463" s="57"/>
      <c r="O463" s="28"/>
      <c r="P463" s="57"/>
      <c r="Q463" s="28"/>
      <c r="R463" s="133"/>
      <c r="S463" s="206"/>
      <c r="T463" s="289" t="s">
        <v>158</v>
      </c>
      <c r="U463" s="27" t="s">
        <v>34</v>
      </c>
      <c r="V463" s="41"/>
      <c r="W463" s="57"/>
      <c r="X463" s="98"/>
      <c r="Y463" s="98"/>
      <c r="Z463" s="98"/>
      <c r="AA463" s="62"/>
      <c r="AB463" s="62"/>
      <c r="AC463" s="63"/>
      <c r="AD463" s="258"/>
      <c r="AE463" s="258"/>
      <c r="AF463" s="57"/>
      <c r="AG463" s="28"/>
      <c r="AH463" s="57"/>
      <c r="AI463" s="28"/>
      <c r="AJ463" s="133"/>
      <c r="AK463" s="208"/>
      <c r="AL463" s="289" t="s">
        <v>158</v>
      </c>
      <c r="AM463" s="121" t="str">
        <f t="shared" si="39"/>
        <v/>
      </c>
      <c r="AN463" s="97" t="str">
        <f t="shared" si="40"/>
        <v/>
      </c>
      <c r="AO463" s="97" t="str">
        <f t="shared" si="41"/>
        <v/>
      </c>
      <c r="AP463" s="97" t="str">
        <f t="shared" si="42"/>
        <v/>
      </c>
      <c r="AQ463" s="122" t="str">
        <f t="shared" si="43"/>
        <v/>
      </c>
      <c r="AR463" s="39"/>
      <c r="AS463" s="234"/>
      <c r="AT463" s="39"/>
    </row>
    <row r="464" spans="2:46" ht="13.5" customHeight="1" x14ac:dyDescent="0.15">
      <c r="B464" s="290"/>
      <c r="C464" s="29" t="s">
        <v>35</v>
      </c>
      <c r="D464" s="187"/>
      <c r="E464" s="58"/>
      <c r="F464" s="188"/>
      <c r="G464" s="188"/>
      <c r="H464" s="188"/>
      <c r="I464" s="64"/>
      <c r="J464" s="64"/>
      <c r="K464" s="189"/>
      <c r="L464" s="259"/>
      <c r="M464" s="259"/>
      <c r="N464" s="58"/>
      <c r="O464" s="30"/>
      <c r="P464" s="58"/>
      <c r="Q464" s="30"/>
      <c r="R464" s="134"/>
      <c r="S464" s="206"/>
      <c r="T464" s="290"/>
      <c r="U464" s="29" t="s">
        <v>35</v>
      </c>
      <c r="V464" s="187"/>
      <c r="W464" s="58"/>
      <c r="X464" s="188"/>
      <c r="Y464" s="188"/>
      <c r="Z464" s="188"/>
      <c r="AA464" s="64"/>
      <c r="AB464" s="64"/>
      <c r="AC464" s="189"/>
      <c r="AD464" s="259"/>
      <c r="AE464" s="259"/>
      <c r="AF464" s="58"/>
      <c r="AG464" s="30"/>
      <c r="AH464" s="58"/>
      <c r="AI464" s="30"/>
      <c r="AJ464" s="134"/>
      <c r="AK464" s="208"/>
      <c r="AL464" s="290"/>
      <c r="AM464" s="88" t="str">
        <f t="shared" si="39"/>
        <v/>
      </c>
      <c r="AN464" s="123" t="str">
        <f t="shared" si="40"/>
        <v/>
      </c>
      <c r="AO464" s="123" t="str">
        <f t="shared" si="41"/>
        <v/>
      </c>
      <c r="AP464" s="123" t="str">
        <f t="shared" si="42"/>
        <v/>
      </c>
      <c r="AQ464" s="89" t="str">
        <f t="shared" si="43"/>
        <v/>
      </c>
      <c r="AR464" s="39"/>
      <c r="AS464" s="234"/>
      <c r="AT464" s="39"/>
    </row>
    <row r="465" spans="2:46" ht="13.5" customHeight="1" x14ac:dyDescent="0.15">
      <c r="B465" s="290"/>
      <c r="C465" s="29" t="s">
        <v>36</v>
      </c>
      <c r="D465" s="187"/>
      <c r="E465" s="58"/>
      <c r="F465" s="188"/>
      <c r="G465" s="188"/>
      <c r="H465" s="188"/>
      <c r="I465" s="64"/>
      <c r="J465" s="64"/>
      <c r="K465" s="189"/>
      <c r="L465" s="259"/>
      <c r="M465" s="259"/>
      <c r="N465" s="58"/>
      <c r="O465" s="30"/>
      <c r="P465" s="58"/>
      <c r="Q465" s="30"/>
      <c r="R465" s="134"/>
      <c r="S465" s="206"/>
      <c r="T465" s="290"/>
      <c r="U465" s="29" t="s">
        <v>36</v>
      </c>
      <c r="V465" s="187"/>
      <c r="W465" s="58"/>
      <c r="X465" s="188"/>
      <c r="Y465" s="188"/>
      <c r="Z465" s="188"/>
      <c r="AA465" s="64"/>
      <c r="AB465" s="64"/>
      <c r="AC465" s="189"/>
      <c r="AD465" s="259"/>
      <c r="AE465" s="259"/>
      <c r="AF465" s="58"/>
      <c r="AG465" s="30"/>
      <c r="AH465" s="58"/>
      <c r="AI465" s="30"/>
      <c r="AJ465" s="134"/>
      <c r="AK465" s="208"/>
      <c r="AL465" s="290"/>
      <c r="AM465" s="88" t="str">
        <f t="shared" si="39"/>
        <v/>
      </c>
      <c r="AN465" s="123" t="str">
        <f t="shared" si="40"/>
        <v/>
      </c>
      <c r="AO465" s="123" t="str">
        <f t="shared" si="41"/>
        <v/>
      </c>
      <c r="AP465" s="123" t="str">
        <f t="shared" si="42"/>
        <v/>
      </c>
      <c r="AQ465" s="89" t="str">
        <f t="shared" si="43"/>
        <v/>
      </c>
      <c r="AR465" s="39"/>
      <c r="AS465" s="234"/>
      <c r="AT465" s="39"/>
    </row>
    <row r="466" spans="2:46" ht="13.5" customHeight="1" x14ac:dyDescent="0.15">
      <c r="B466" s="290"/>
      <c r="C466" s="29" t="s">
        <v>38</v>
      </c>
      <c r="D466" s="187"/>
      <c r="E466" s="58"/>
      <c r="F466" s="188"/>
      <c r="G466" s="188"/>
      <c r="H466" s="188"/>
      <c r="I466" s="64"/>
      <c r="J466" s="64"/>
      <c r="K466" s="189"/>
      <c r="L466" s="259"/>
      <c r="M466" s="259"/>
      <c r="N466" s="58"/>
      <c r="O466" s="30"/>
      <c r="P466" s="58"/>
      <c r="Q466" s="30"/>
      <c r="R466" s="134"/>
      <c r="S466" s="206"/>
      <c r="T466" s="290"/>
      <c r="U466" s="29" t="s">
        <v>38</v>
      </c>
      <c r="V466" s="187"/>
      <c r="W466" s="58"/>
      <c r="X466" s="188"/>
      <c r="Y466" s="188"/>
      <c r="Z466" s="188"/>
      <c r="AA466" s="64"/>
      <c r="AB466" s="64"/>
      <c r="AC466" s="189"/>
      <c r="AD466" s="259"/>
      <c r="AE466" s="259"/>
      <c r="AF466" s="58"/>
      <c r="AG466" s="30"/>
      <c r="AH466" s="58"/>
      <c r="AI466" s="30"/>
      <c r="AJ466" s="134"/>
      <c r="AK466" s="208"/>
      <c r="AL466" s="290"/>
      <c r="AM466" s="88" t="str">
        <f t="shared" si="39"/>
        <v/>
      </c>
      <c r="AN466" s="123" t="str">
        <f t="shared" si="40"/>
        <v/>
      </c>
      <c r="AO466" s="123" t="str">
        <f t="shared" si="41"/>
        <v/>
      </c>
      <c r="AP466" s="123" t="str">
        <f t="shared" si="42"/>
        <v/>
      </c>
      <c r="AQ466" s="89" t="str">
        <f t="shared" si="43"/>
        <v/>
      </c>
      <c r="AR466" s="39"/>
      <c r="AS466" s="234"/>
      <c r="AT466" s="39"/>
    </row>
    <row r="467" spans="2:46" ht="13.5" customHeight="1" thickBot="1" x14ac:dyDescent="0.2">
      <c r="B467" s="291"/>
      <c r="C467" s="29"/>
      <c r="D467" s="187"/>
      <c r="E467" s="58"/>
      <c r="F467" s="190"/>
      <c r="G467" s="190"/>
      <c r="H467" s="190"/>
      <c r="I467" s="58"/>
      <c r="J467" s="58"/>
      <c r="K467" s="189"/>
      <c r="L467" s="259"/>
      <c r="M467" s="259"/>
      <c r="N467" s="58"/>
      <c r="O467" s="30"/>
      <c r="P467" s="58"/>
      <c r="Q467" s="30"/>
      <c r="R467" s="185"/>
      <c r="S467" s="206"/>
      <c r="T467" s="291"/>
      <c r="U467" s="29"/>
      <c r="V467" s="187"/>
      <c r="W467" s="58"/>
      <c r="X467" s="190"/>
      <c r="Y467" s="190"/>
      <c r="Z467" s="190"/>
      <c r="AA467" s="58"/>
      <c r="AB467" s="58"/>
      <c r="AC467" s="189"/>
      <c r="AD467" s="259"/>
      <c r="AE467" s="259"/>
      <c r="AF467" s="58"/>
      <c r="AG467" s="30"/>
      <c r="AH467" s="58"/>
      <c r="AI467" s="30"/>
      <c r="AJ467" s="185"/>
      <c r="AK467" s="208"/>
      <c r="AL467" s="291"/>
      <c r="AM467" s="124" t="str">
        <f t="shared" si="39"/>
        <v/>
      </c>
      <c r="AN467" s="125" t="str">
        <f t="shared" si="40"/>
        <v/>
      </c>
      <c r="AO467" s="125" t="str">
        <f t="shared" si="41"/>
        <v/>
      </c>
      <c r="AP467" s="125" t="str">
        <f t="shared" si="42"/>
        <v/>
      </c>
      <c r="AQ467" s="126" t="str">
        <f t="shared" si="43"/>
        <v/>
      </c>
      <c r="AR467" s="39"/>
      <c r="AS467" s="234"/>
      <c r="AT467" s="39"/>
    </row>
    <row r="468" spans="2:46" ht="13.5" customHeight="1" x14ac:dyDescent="0.15">
      <c r="B468" s="289" t="s">
        <v>159</v>
      </c>
      <c r="C468" s="27" t="s">
        <v>34</v>
      </c>
      <c r="D468" s="41"/>
      <c r="E468" s="57"/>
      <c r="F468" s="98"/>
      <c r="G468" s="98"/>
      <c r="H468" s="98"/>
      <c r="I468" s="62"/>
      <c r="J468" s="62"/>
      <c r="K468" s="63"/>
      <c r="L468" s="258"/>
      <c r="M468" s="258"/>
      <c r="N468" s="57"/>
      <c r="O468" s="28"/>
      <c r="P468" s="57"/>
      <c r="Q468" s="28"/>
      <c r="R468" s="133"/>
      <c r="S468" s="206"/>
      <c r="T468" s="289" t="s">
        <v>159</v>
      </c>
      <c r="U468" s="27" t="s">
        <v>34</v>
      </c>
      <c r="V468" s="41"/>
      <c r="W468" s="57"/>
      <c r="X468" s="98"/>
      <c r="Y468" s="98"/>
      <c r="Z468" s="98"/>
      <c r="AA468" s="62"/>
      <c r="AB468" s="62"/>
      <c r="AC468" s="63"/>
      <c r="AD468" s="258"/>
      <c r="AE468" s="258"/>
      <c r="AF468" s="57"/>
      <c r="AG468" s="28"/>
      <c r="AH468" s="57"/>
      <c r="AI468" s="28"/>
      <c r="AJ468" s="133"/>
      <c r="AK468" s="208"/>
      <c r="AL468" s="289" t="s">
        <v>159</v>
      </c>
      <c r="AM468" s="121" t="str">
        <f t="shared" si="39"/>
        <v/>
      </c>
      <c r="AN468" s="97" t="str">
        <f t="shared" si="40"/>
        <v/>
      </c>
      <c r="AO468" s="97" t="str">
        <f t="shared" si="41"/>
        <v/>
      </c>
      <c r="AP468" s="97" t="str">
        <f t="shared" si="42"/>
        <v/>
      </c>
      <c r="AQ468" s="122" t="str">
        <f t="shared" si="43"/>
        <v/>
      </c>
      <c r="AR468" s="39"/>
      <c r="AS468" s="234"/>
      <c r="AT468" s="39"/>
    </row>
    <row r="469" spans="2:46" ht="13.5" customHeight="1" x14ac:dyDescent="0.15">
      <c r="B469" s="290"/>
      <c r="C469" s="29" t="s">
        <v>35</v>
      </c>
      <c r="D469" s="187"/>
      <c r="E469" s="58"/>
      <c r="F469" s="188"/>
      <c r="G469" s="188"/>
      <c r="H469" s="188"/>
      <c r="I469" s="64"/>
      <c r="J469" s="64"/>
      <c r="K469" s="189"/>
      <c r="L469" s="259"/>
      <c r="M469" s="259"/>
      <c r="N469" s="58"/>
      <c r="O469" s="30"/>
      <c r="P469" s="58"/>
      <c r="Q469" s="30"/>
      <c r="R469" s="134"/>
      <c r="S469" s="206"/>
      <c r="T469" s="290"/>
      <c r="U469" s="29" t="s">
        <v>35</v>
      </c>
      <c r="V469" s="187"/>
      <c r="W469" s="58"/>
      <c r="X469" s="188"/>
      <c r="Y469" s="188"/>
      <c r="Z469" s="188"/>
      <c r="AA469" s="64"/>
      <c r="AB469" s="64"/>
      <c r="AC469" s="189"/>
      <c r="AD469" s="259"/>
      <c r="AE469" s="259"/>
      <c r="AF469" s="58"/>
      <c r="AG469" s="30"/>
      <c r="AH469" s="58"/>
      <c r="AI469" s="30"/>
      <c r="AJ469" s="134"/>
      <c r="AK469" s="208"/>
      <c r="AL469" s="290"/>
      <c r="AM469" s="88" t="str">
        <f t="shared" si="39"/>
        <v/>
      </c>
      <c r="AN469" s="123" t="str">
        <f t="shared" si="40"/>
        <v/>
      </c>
      <c r="AO469" s="123" t="str">
        <f t="shared" si="41"/>
        <v/>
      </c>
      <c r="AP469" s="123" t="str">
        <f t="shared" si="42"/>
        <v/>
      </c>
      <c r="AQ469" s="89" t="str">
        <f t="shared" si="43"/>
        <v/>
      </c>
      <c r="AR469" s="39"/>
      <c r="AS469" s="234"/>
      <c r="AT469" s="39"/>
    </row>
    <row r="470" spans="2:46" ht="13.5" customHeight="1" x14ac:dyDescent="0.15">
      <c r="B470" s="290"/>
      <c r="C470" s="29" t="s">
        <v>36</v>
      </c>
      <c r="D470" s="187"/>
      <c r="E470" s="58"/>
      <c r="F470" s="188"/>
      <c r="G470" s="188"/>
      <c r="H470" s="188"/>
      <c r="I470" s="64"/>
      <c r="J470" s="64"/>
      <c r="K470" s="189"/>
      <c r="L470" s="259"/>
      <c r="M470" s="259"/>
      <c r="N470" s="58"/>
      <c r="O470" s="30"/>
      <c r="P470" s="58"/>
      <c r="Q470" s="30"/>
      <c r="R470" s="134"/>
      <c r="S470" s="206"/>
      <c r="T470" s="290"/>
      <c r="U470" s="29" t="s">
        <v>36</v>
      </c>
      <c r="V470" s="187"/>
      <c r="W470" s="58"/>
      <c r="X470" s="188"/>
      <c r="Y470" s="188"/>
      <c r="Z470" s="188"/>
      <c r="AA470" s="64"/>
      <c r="AB470" s="64"/>
      <c r="AC470" s="189"/>
      <c r="AD470" s="259"/>
      <c r="AE470" s="259"/>
      <c r="AF470" s="58"/>
      <c r="AG470" s="30"/>
      <c r="AH470" s="58"/>
      <c r="AI470" s="30"/>
      <c r="AJ470" s="134"/>
      <c r="AK470" s="208"/>
      <c r="AL470" s="290"/>
      <c r="AM470" s="88" t="str">
        <f t="shared" si="39"/>
        <v/>
      </c>
      <c r="AN470" s="123" t="str">
        <f t="shared" si="40"/>
        <v/>
      </c>
      <c r="AO470" s="123" t="str">
        <f t="shared" si="41"/>
        <v/>
      </c>
      <c r="AP470" s="123" t="str">
        <f t="shared" si="42"/>
        <v/>
      </c>
      <c r="AQ470" s="89" t="str">
        <f t="shared" si="43"/>
        <v/>
      </c>
      <c r="AR470" s="39"/>
      <c r="AS470" s="234"/>
      <c r="AT470" s="39"/>
    </row>
    <row r="471" spans="2:46" ht="13.5" customHeight="1" x14ac:dyDescent="0.15">
      <c r="B471" s="290"/>
      <c r="C471" s="29" t="s">
        <v>38</v>
      </c>
      <c r="D471" s="187"/>
      <c r="E471" s="58"/>
      <c r="F471" s="188"/>
      <c r="G471" s="188"/>
      <c r="H471" s="188"/>
      <c r="I471" s="64"/>
      <c r="J471" s="64"/>
      <c r="K471" s="189"/>
      <c r="L471" s="259"/>
      <c r="M471" s="259"/>
      <c r="N471" s="58"/>
      <c r="O471" s="30"/>
      <c r="P471" s="58"/>
      <c r="Q471" s="30"/>
      <c r="R471" s="134"/>
      <c r="S471" s="206"/>
      <c r="T471" s="290"/>
      <c r="U471" s="29" t="s">
        <v>38</v>
      </c>
      <c r="V471" s="187"/>
      <c r="W471" s="58"/>
      <c r="X471" s="188"/>
      <c r="Y471" s="188"/>
      <c r="Z471" s="188"/>
      <c r="AA471" s="64"/>
      <c r="AB471" s="64"/>
      <c r="AC471" s="189"/>
      <c r="AD471" s="259"/>
      <c r="AE471" s="259"/>
      <c r="AF471" s="58"/>
      <c r="AG471" s="30"/>
      <c r="AH471" s="58"/>
      <c r="AI471" s="30"/>
      <c r="AJ471" s="134"/>
      <c r="AK471" s="208"/>
      <c r="AL471" s="290"/>
      <c r="AM471" s="88" t="str">
        <f t="shared" si="39"/>
        <v/>
      </c>
      <c r="AN471" s="123" t="str">
        <f t="shared" si="40"/>
        <v/>
      </c>
      <c r="AO471" s="123" t="str">
        <f t="shared" si="41"/>
        <v/>
      </c>
      <c r="AP471" s="123" t="str">
        <f t="shared" si="42"/>
        <v/>
      </c>
      <c r="AQ471" s="89" t="str">
        <f t="shared" si="43"/>
        <v/>
      </c>
      <c r="AR471" s="39"/>
      <c r="AS471" s="234"/>
      <c r="AT471" s="39"/>
    </row>
    <row r="472" spans="2:46" ht="13.5" customHeight="1" thickBot="1" x14ac:dyDescent="0.2">
      <c r="B472" s="291"/>
      <c r="C472" s="29"/>
      <c r="D472" s="187"/>
      <c r="E472" s="58"/>
      <c r="F472" s="190"/>
      <c r="G472" s="190"/>
      <c r="H472" s="190"/>
      <c r="I472" s="58"/>
      <c r="J472" s="58"/>
      <c r="K472" s="189"/>
      <c r="L472" s="259"/>
      <c r="M472" s="259"/>
      <c r="N472" s="58"/>
      <c r="O472" s="30"/>
      <c r="P472" s="58"/>
      <c r="Q472" s="30"/>
      <c r="R472" s="185"/>
      <c r="S472" s="206"/>
      <c r="T472" s="291"/>
      <c r="U472" s="29"/>
      <c r="V472" s="187"/>
      <c r="W472" s="58"/>
      <c r="X472" s="190"/>
      <c r="Y472" s="190"/>
      <c r="Z472" s="190"/>
      <c r="AA472" s="58"/>
      <c r="AB472" s="58"/>
      <c r="AC472" s="189"/>
      <c r="AD472" s="259"/>
      <c r="AE472" s="259"/>
      <c r="AF472" s="58"/>
      <c r="AG472" s="30"/>
      <c r="AH472" s="58"/>
      <c r="AI472" s="30"/>
      <c r="AJ472" s="185"/>
      <c r="AK472" s="208"/>
      <c r="AL472" s="291"/>
      <c r="AM472" s="124" t="str">
        <f t="shared" si="39"/>
        <v/>
      </c>
      <c r="AN472" s="125" t="str">
        <f t="shared" si="40"/>
        <v/>
      </c>
      <c r="AO472" s="125" t="str">
        <f t="shared" si="41"/>
        <v/>
      </c>
      <c r="AP472" s="125" t="str">
        <f t="shared" si="42"/>
        <v/>
      </c>
      <c r="AQ472" s="126" t="str">
        <f t="shared" si="43"/>
        <v/>
      </c>
      <c r="AR472" s="39"/>
      <c r="AS472" s="234"/>
      <c r="AT472" s="39"/>
    </row>
    <row r="473" spans="2:46" ht="13.5" customHeight="1" x14ac:dyDescent="0.15">
      <c r="B473" s="289" t="s">
        <v>160</v>
      </c>
      <c r="C473" s="27" t="s">
        <v>34</v>
      </c>
      <c r="D473" s="41"/>
      <c r="E473" s="57"/>
      <c r="F473" s="98"/>
      <c r="G473" s="98"/>
      <c r="H473" s="98"/>
      <c r="I473" s="62"/>
      <c r="J473" s="62"/>
      <c r="K473" s="63"/>
      <c r="L473" s="258"/>
      <c r="M473" s="258"/>
      <c r="N473" s="57"/>
      <c r="O473" s="28"/>
      <c r="P473" s="57"/>
      <c r="Q473" s="28"/>
      <c r="R473" s="133"/>
      <c r="S473" s="206"/>
      <c r="T473" s="289" t="s">
        <v>160</v>
      </c>
      <c r="U473" s="27" t="s">
        <v>34</v>
      </c>
      <c r="V473" s="41"/>
      <c r="W473" s="57"/>
      <c r="X473" s="98"/>
      <c r="Y473" s="98"/>
      <c r="Z473" s="98"/>
      <c r="AA473" s="62"/>
      <c r="AB473" s="62"/>
      <c r="AC473" s="63"/>
      <c r="AD473" s="258"/>
      <c r="AE473" s="258"/>
      <c r="AF473" s="57"/>
      <c r="AG473" s="28"/>
      <c r="AH473" s="57"/>
      <c r="AI473" s="28"/>
      <c r="AJ473" s="133"/>
      <c r="AK473" s="208"/>
      <c r="AL473" s="289" t="s">
        <v>160</v>
      </c>
      <c r="AM473" s="121" t="str">
        <f t="shared" si="39"/>
        <v/>
      </c>
      <c r="AN473" s="97" t="str">
        <f t="shared" si="40"/>
        <v/>
      </c>
      <c r="AO473" s="97" t="str">
        <f t="shared" si="41"/>
        <v/>
      </c>
      <c r="AP473" s="97" t="str">
        <f t="shared" si="42"/>
        <v/>
      </c>
      <c r="AQ473" s="122" t="str">
        <f t="shared" si="43"/>
        <v/>
      </c>
      <c r="AR473" s="39"/>
      <c r="AS473" s="234"/>
      <c r="AT473" s="39"/>
    </row>
    <row r="474" spans="2:46" ht="13.5" customHeight="1" x14ac:dyDescent="0.15">
      <c r="B474" s="290"/>
      <c r="C474" s="29" t="s">
        <v>35</v>
      </c>
      <c r="D474" s="187"/>
      <c r="E474" s="58"/>
      <c r="F474" s="188"/>
      <c r="G474" s="188"/>
      <c r="H474" s="188"/>
      <c r="I474" s="64"/>
      <c r="J474" s="64"/>
      <c r="K474" s="189"/>
      <c r="L474" s="259"/>
      <c r="M474" s="259"/>
      <c r="N474" s="58"/>
      <c r="O474" s="30"/>
      <c r="P474" s="58"/>
      <c r="Q474" s="30"/>
      <c r="R474" s="134"/>
      <c r="S474" s="206"/>
      <c r="T474" s="290"/>
      <c r="U474" s="29" t="s">
        <v>35</v>
      </c>
      <c r="V474" s="187"/>
      <c r="W474" s="58"/>
      <c r="X474" s="188"/>
      <c r="Y474" s="188"/>
      <c r="Z474" s="188"/>
      <c r="AA474" s="64"/>
      <c r="AB474" s="64"/>
      <c r="AC474" s="189"/>
      <c r="AD474" s="259"/>
      <c r="AE474" s="259"/>
      <c r="AF474" s="58"/>
      <c r="AG474" s="30"/>
      <c r="AH474" s="58"/>
      <c r="AI474" s="30"/>
      <c r="AJ474" s="134"/>
      <c r="AK474" s="208"/>
      <c r="AL474" s="290"/>
      <c r="AM474" s="88" t="str">
        <f t="shared" si="39"/>
        <v/>
      </c>
      <c r="AN474" s="123" t="str">
        <f t="shared" si="40"/>
        <v/>
      </c>
      <c r="AO474" s="123" t="str">
        <f t="shared" si="41"/>
        <v/>
      </c>
      <c r="AP474" s="123" t="str">
        <f t="shared" si="42"/>
        <v/>
      </c>
      <c r="AQ474" s="89" t="str">
        <f t="shared" si="43"/>
        <v/>
      </c>
      <c r="AR474" s="39"/>
      <c r="AS474" s="234"/>
      <c r="AT474" s="39"/>
    </row>
    <row r="475" spans="2:46" ht="13.5" customHeight="1" x14ac:dyDescent="0.15">
      <c r="B475" s="290"/>
      <c r="C475" s="29" t="s">
        <v>36</v>
      </c>
      <c r="D475" s="187"/>
      <c r="E475" s="58"/>
      <c r="F475" s="188"/>
      <c r="G475" s="188"/>
      <c r="H475" s="188"/>
      <c r="I475" s="64"/>
      <c r="J475" s="64"/>
      <c r="K475" s="189"/>
      <c r="L475" s="259"/>
      <c r="M475" s="259"/>
      <c r="N475" s="58"/>
      <c r="O475" s="30"/>
      <c r="P475" s="58"/>
      <c r="Q475" s="30"/>
      <c r="R475" s="134"/>
      <c r="S475" s="206"/>
      <c r="T475" s="290"/>
      <c r="U475" s="29" t="s">
        <v>36</v>
      </c>
      <c r="V475" s="187"/>
      <c r="W475" s="58"/>
      <c r="X475" s="188"/>
      <c r="Y475" s="188"/>
      <c r="Z475" s="188"/>
      <c r="AA475" s="64"/>
      <c r="AB475" s="64"/>
      <c r="AC475" s="189"/>
      <c r="AD475" s="259"/>
      <c r="AE475" s="259"/>
      <c r="AF475" s="58"/>
      <c r="AG475" s="30"/>
      <c r="AH475" s="58"/>
      <c r="AI475" s="30"/>
      <c r="AJ475" s="134"/>
      <c r="AK475" s="208"/>
      <c r="AL475" s="290"/>
      <c r="AM475" s="88" t="str">
        <f t="shared" si="39"/>
        <v/>
      </c>
      <c r="AN475" s="123" t="str">
        <f t="shared" si="40"/>
        <v/>
      </c>
      <c r="AO475" s="123" t="str">
        <f t="shared" si="41"/>
        <v/>
      </c>
      <c r="AP475" s="123" t="str">
        <f t="shared" si="42"/>
        <v/>
      </c>
      <c r="AQ475" s="89" t="str">
        <f t="shared" si="43"/>
        <v/>
      </c>
      <c r="AR475" s="39"/>
      <c r="AS475" s="234"/>
      <c r="AT475" s="39"/>
    </row>
    <row r="476" spans="2:46" ht="13.5" customHeight="1" x14ac:dyDescent="0.15">
      <c r="B476" s="290"/>
      <c r="C476" s="29" t="s">
        <v>38</v>
      </c>
      <c r="D476" s="187"/>
      <c r="E476" s="58"/>
      <c r="F476" s="188"/>
      <c r="G476" s="188"/>
      <c r="H476" s="188"/>
      <c r="I476" s="64"/>
      <c r="J476" s="64"/>
      <c r="K476" s="189"/>
      <c r="L476" s="259"/>
      <c r="M476" s="259"/>
      <c r="N476" s="58"/>
      <c r="O476" s="30"/>
      <c r="P476" s="58"/>
      <c r="Q476" s="30"/>
      <c r="R476" s="134"/>
      <c r="S476" s="206"/>
      <c r="T476" s="290"/>
      <c r="U476" s="29" t="s">
        <v>38</v>
      </c>
      <c r="V476" s="187"/>
      <c r="W476" s="58"/>
      <c r="X476" s="188"/>
      <c r="Y476" s="188"/>
      <c r="Z476" s="188"/>
      <c r="AA476" s="64"/>
      <c r="AB476" s="64"/>
      <c r="AC476" s="189"/>
      <c r="AD476" s="259"/>
      <c r="AE476" s="259"/>
      <c r="AF476" s="58"/>
      <c r="AG476" s="30"/>
      <c r="AH476" s="58"/>
      <c r="AI476" s="30"/>
      <c r="AJ476" s="134"/>
      <c r="AK476" s="208"/>
      <c r="AL476" s="290"/>
      <c r="AM476" s="88" t="str">
        <f t="shared" si="39"/>
        <v/>
      </c>
      <c r="AN476" s="123" t="str">
        <f t="shared" si="40"/>
        <v/>
      </c>
      <c r="AO476" s="123" t="str">
        <f t="shared" si="41"/>
        <v/>
      </c>
      <c r="AP476" s="123" t="str">
        <f t="shared" si="42"/>
        <v/>
      </c>
      <c r="AQ476" s="89" t="str">
        <f t="shared" si="43"/>
        <v/>
      </c>
      <c r="AR476" s="39"/>
      <c r="AS476" s="234"/>
      <c r="AT476" s="39"/>
    </row>
    <row r="477" spans="2:46" ht="13.5" customHeight="1" thickBot="1" x14ac:dyDescent="0.2">
      <c r="B477" s="291"/>
      <c r="C477" s="29"/>
      <c r="D477" s="187"/>
      <c r="E477" s="58"/>
      <c r="F477" s="190"/>
      <c r="G477" s="190"/>
      <c r="H477" s="190"/>
      <c r="I477" s="58"/>
      <c r="J477" s="58"/>
      <c r="K477" s="189"/>
      <c r="L477" s="259"/>
      <c r="M477" s="259"/>
      <c r="N477" s="58"/>
      <c r="O477" s="30"/>
      <c r="P477" s="58"/>
      <c r="Q477" s="30"/>
      <c r="R477" s="185"/>
      <c r="S477" s="206"/>
      <c r="T477" s="291"/>
      <c r="U477" s="29"/>
      <c r="V477" s="187"/>
      <c r="W477" s="58"/>
      <c r="X477" s="190"/>
      <c r="Y477" s="190"/>
      <c r="Z477" s="190"/>
      <c r="AA477" s="58"/>
      <c r="AB477" s="58"/>
      <c r="AC477" s="189"/>
      <c r="AD477" s="259"/>
      <c r="AE477" s="259"/>
      <c r="AF477" s="58"/>
      <c r="AG477" s="30"/>
      <c r="AH477" s="58"/>
      <c r="AI477" s="30"/>
      <c r="AJ477" s="185"/>
      <c r="AK477" s="208"/>
      <c r="AL477" s="291"/>
      <c r="AM477" s="124" t="str">
        <f t="shared" si="39"/>
        <v/>
      </c>
      <c r="AN477" s="125" t="str">
        <f t="shared" si="40"/>
        <v/>
      </c>
      <c r="AO477" s="125" t="str">
        <f t="shared" si="41"/>
        <v/>
      </c>
      <c r="AP477" s="125" t="str">
        <f t="shared" si="42"/>
        <v/>
      </c>
      <c r="AQ477" s="126" t="str">
        <f t="shared" si="43"/>
        <v/>
      </c>
      <c r="AR477" s="39"/>
      <c r="AS477" s="234"/>
      <c r="AT477" s="39"/>
    </row>
    <row r="478" spans="2:46" ht="13.5" customHeight="1" x14ac:dyDescent="0.15">
      <c r="B478" s="289" t="s">
        <v>161</v>
      </c>
      <c r="C478" s="27" t="s">
        <v>34</v>
      </c>
      <c r="D478" s="41"/>
      <c r="E478" s="57"/>
      <c r="F478" s="98"/>
      <c r="G478" s="98"/>
      <c r="H478" s="98"/>
      <c r="I478" s="62"/>
      <c r="J478" s="62"/>
      <c r="K478" s="63"/>
      <c r="L478" s="258"/>
      <c r="M478" s="258"/>
      <c r="N478" s="57"/>
      <c r="O478" s="28"/>
      <c r="P478" s="57"/>
      <c r="Q478" s="28"/>
      <c r="R478" s="133"/>
      <c r="S478" s="206"/>
      <c r="T478" s="289" t="s">
        <v>161</v>
      </c>
      <c r="U478" s="27" t="s">
        <v>34</v>
      </c>
      <c r="V478" s="41"/>
      <c r="W478" s="57"/>
      <c r="X478" s="98"/>
      <c r="Y478" s="98"/>
      <c r="Z478" s="98"/>
      <c r="AA478" s="62"/>
      <c r="AB478" s="62"/>
      <c r="AC478" s="63"/>
      <c r="AD478" s="258"/>
      <c r="AE478" s="258"/>
      <c r="AF478" s="57"/>
      <c r="AG478" s="28"/>
      <c r="AH478" s="57"/>
      <c r="AI478" s="28"/>
      <c r="AJ478" s="133"/>
      <c r="AK478" s="208"/>
      <c r="AL478" s="289" t="s">
        <v>161</v>
      </c>
      <c r="AM478" s="121" t="str">
        <f t="shared" si="39"/>
        <v/>
      </c>
      <c r="AN478" s="97" t="str">
        <f t="shared" si="40"/>
        <v/>
      </c>
      <c r="AO478" s="97" t="str">
        <f t="shared" si="41"/>
        <v/>
      </c>
      <c r="AP478" s="97" t="str">
        <f t="shared" si="42"/>
        <v/>
      </c>
      <c r="AQ478" s="122" t="str">
        <f t="shared" si="43"/>
        <v/>
      </c>
      <c r="AR478" s="39"/>
      <c r="AS478" s="234"/>
      <c r="AT478" s="39"/>
    </row>
    <row r="479" spans="2:46" ht="13.5" customHeight="1" x14ac:dyDescent="0.15">
      <c r="B479" s="290"/>
      <c r="C479" s="29" t="s">
        <v>35</v>
      </c>
      <c r="D479" s="187"/>
      <c r="E479" s="58"/>
      <c r="F479" s="188"/>
      <c r="G479" s="188"/>
      <c r="H479" s="188"/>
      <c r="I479" s="64"/>
      <c r="J479" s="64"/>
      <c r="K479" s="189"/>
      <c r="L479" s="259"/>
      <c r="M479" s="259"/>
      <c r="N479" s="58"/>
      <c r="O479" s="30"/>
      <c r="P479" s="58"/>
      <c r="Q479" s="30"/>
      <c r="R479" s="134"/>
      <c r="S479" s="206"/>
      <c r="T479" s="290"/>
      <c r="U479" s="29" t="s">
        <v>35</v>
      </c>
      <c r="V479" s="187"/>
      <c r="W479" s="58"/>
      <c r="X479" s="188"/>
      <c r="Y479" s="188"/>
      <c r="Z479" s="188"/>
      <c r="AA479" s="64"/>
      <c r="AB479" s="64"/>
      <c r="AC479" s="189"/>
      <c r="AD479" s="259"/>
      <c r="AE479" s="259"/>
      <c r="AF479" s="58"/>
      <c r="AG479" s="30"/>
      <c r="AH479" s="58"/>
      <c r="AI479" s="30"/>
      <c r="AJ479" s="134"/>
      <c r="AK479" s="208"/>
      <c r="AL479" s="290"/>
      <c r="AM479" s="88" t="str">
        <f t="shared" si="39"/>
        <v/>
      </c>
      <c r="AN479" s="123" t="str">
        <f t="shared" si="40"/>
        <v/>
      </c>
      <c r="AO479" s="123" t="str">
        <f t="shared" si="41"/>
        <v/>
      </c>
      <c r="AP479" s="123" t="str">
        <f t="shared" si="42"/>
        <v/>
      </c>
      <c r="AQ479" s="89" t="str">
        <f t="shared" si="43"/>
        <v/>
      </c>
      <c r="AR479" s="39"/>
      <c r="AS479" s="234"/>
      <c r="AT479" s="39"/>
    </row>
    <row r="480" spans="2:46" ht="13.5" customHeight="1" x14ac:dyDescent="0.15">
      <c r="B480" s="290"/>
      <c r="C480" s="29" t="s">
        <v>36</v>
      </c>
      <c r="D480" s="187"/>
      <c r="E480" s="58"/>
      <c r="F480" s="188"/>
      <c r="G480" s="188"/>
      <c r="H480" s="188"/>
      <c r="I480" s="64"/>
      <c r="J480" s="64"/>
      <c r="K480" s="189"/>
      <c r="L480" s="259"/>
      <c r="M480" s="259"/>
      <c r="N480" s="58"/>
      <c r="O480" s="30"/>
      <c r="P480" s="58"/>
      <c r="Q480" s="30"/>
      <c r="R480" s="134"/>
      <c r="S480" s="206"/>
      <c r="T480" s="290"/>
      <c r="U480" s="29" t="s">
        <v>36</v>
      </c>
      <c r="V480" s="187"/>
      <c r="W480" s="58"/>
      <c r="X480" s="188"/>
      <c r="Y480" s="188"/>
      <c r="Z480" s="188"/>
      <c r="AA480" s="64"/>
      <c r="AB480" s="64"/>
      <c r="AC480" s="189"/>
      <c r="AD480" s="259"/>
      <c r="AE480" s="259"/>
      <c r="AF480" s="58"/>
      <c r="AG480" s="30"/>
      <c r="AH480" s="58"/>
      <c r="AI480" s="30"/>
      <c r="AJ480" s="134"/>
      <c r="AK480" s="208"/>
      <c r="AL480" s="290"/>
      <c r="AM480" s="88" t="str">
        <f t="shared" si="39"/>
        <v/>
      </c>
      <c r="AN480" s="123" t="str">
        <f t="shared" si="40"/>
        <v/>
      </c>
      <c r="AO480" s="123" t="str">
        <f t="shared" si="41"/>
        <v/>
      </c>
      <c r="AP480" s="123" t="str">
        <f t="shared" si="42"/>
        <v/>
      </c>
      <c r="AQ480" s="89" t="str">
        <f t="shared" si="43"/>
        <v/>
      </c>
      <c r="AR480" s="39"/>
      <c r="AS480" s="234"/>
      <c r="AT480" s="39"/>
    </row>
    <row r="481" spans="2:46" ht="13.5" customHeight="1" x14ac:dyDescent="0.15">
      <c r="B481" s="290"/>
      <c r="C481" s="29" t="s">
        <v>38</v>
      </c>
      <c r="D481" s="187"/>
      <c r="E481" s="58"/>
      <c r="F481" s="188"/>
      <c r="G481" s="188"/>
      <c r="H481" s="188"/>
      <c r="I481" s="64"/>
      <c r="J481" s="64"/>
      <c r="K481" s="189"/>
      <c r="L481" s="259"/>
      <c r="M481" s="259"/>
      <c r="N481" s="58"/>
      <c r="O481" s="30"/>
      <c r="P481" s="58"/>
      <c r="Q481" s="30"/>
      <c r="R481" s="134"/>
      <c r="S481" s="206"/>
      <c r="T481" s="290"/>
      <c r="U481" s="29" t="s">
        <v>38</v>
      </c>
      <c r="V481" s="187"/>
      <c r="W481" s="58"/>
      <c r="X481" s="188"/>
      <c r="Y481" s="188"/>
      <c r="Z481" s="188"/>
      <c r="AA481" s="64"/>
      <c r="AB481" s="64"/>
      <c r="AC481" s="189"/>
      <c r="AD481" s="259"/>
      <c r="AE481" s="259"/>
      <c r="AF481" s="58"/>
      <c r="AG481" s="30"/>
      <c r="AH481" s="58"/>
      <c r="AI481" s="30"/>
      <c r="AJ481" s="134"/>
      <c r="AK481" s="208"/>
      <c r="AL481" s="290"/>
      <c r="AM481" s="88" t="str">
        <f t="shared" ref="AM481:AM544" si="44">IF(OR(X481="",F481=""),"",X481-F481)</f>
        <v/>
      </c>
      <c r="AN481" s="123" t="str">
        <f t="shared" ref="AN481:AN544" si="45">IF(OR(Y481="",G481=""),"",Y481-G481)</f>
        <v/>
      </c>
      <c r="AO481" s="123" t="str">
        <f t="shared" ref="AO481:AO544" si="46">IF(OR(Z481="",H481=""),"",Z481-H481)</f>
        <v/>
      </c>
      <c r="AP481" s="123" t="str">
        <f t="shared" ref="AP481:AP544" si="47">IF(OR(AA481="",I481=""),"",AA481-I481)</f>
        <v/>
      </c>
      <c r="AQ481" s="89" t="str">
        <f t="shared" ref="AQ481:AQ544" si="48">IF(OR(AB481="",J481=""),"",AB481-J481)</f>
        <v/>
      </c>
      <c r="AR481" s="39"/>
      <c r="AS481" s="234"/>
      <c r="AT481" s="39"/>
    </row>
    <row r="482" spans="2:46" ht="13.5" customHeight="1" thickBot="1" x14ac:dyDescent="0.2">
      <c r="B482" s="291"/>
      <c r="C482" s="29"/>
      <c r="D482" s="187"/>
      <c r="E482" s="58"/>
      <c r="F482" s="190"/>
      <c r="G482" s="190"/>
      <c r="H482" s="190"/>
      <c r="I482" s="58"/>
      <c r="J482" s="58"/>
      <c r="K482" s="189"/>
      <c r="L482" s="259"/>
      <c r="M482" s="259"/>
      <c r="N482" s="58"/>
      <c r="O482" s="30"/>
      <c r="P482" s="58"/>
      <c r="Q482" s="30"/>
      <c r="R482" s="185"/>
      <c r="S482" s="206"/>
      <c r="T482" s="291"/>
      <c r="U482" s="29"/>
      <c r="V482" s="187"/>
      <c r="W482" s="58"/>
      <c r="X482" s="190"/>
      <c r="Y482" s="190"/>
      <c r="Z482" s="190"/>
      <c r="AA482" s="58"/>
      <c r="AB482" s="58"/>
      <c r="AC482" s="189"/>
      <c r="AD482" s="259"/>
      <c r="AE482" s="259"/>
      <c r="AF482" s="58"/>
      <c r="AG482" s="30"/>
      <c r="AH482" s="58"/>
      <c r="AI482" s="30"/>
      <c r="AJ482" s="185"/>
      <c r="AK482" s="208"/>
      <c r="AL482" s="291"/>
      <c r="AM482" s="124" t="str">
        <f t="shared" si="44"/>
        <v/>
      </c>
      <c r="AN482" s="125" t="str">
        <f t="shared" si="45"/>
        <v/>
      </c>
      <c r="AO482" s="125" t="str">
        <f t="shared" si="46"/>
        <v/>
      </c>
      <c r="AP482" s="125" t="str">
        <f t="shared" si="47"/>
        <v/>
      </c>
      <c r="AQ482" s="126" t="str">
        <f t="shared" si="48"/>
        <v/>
      </c>
      <c r="AR482" s="39"/>
      <c r="AS482" s="234"/>
      <c r="AT482" s="39"/>
    </row>
    <row r="483" spans="2:46" ht="13.5" customHeight="1" x14ac:dyDescent="0.15">
      <c r="B483" s="289" t="s">
        <v>162</v>
      </c>
      <c r="C483" s="27" t="s">
        <v>34</v>
      </c>
      <c r="D483" s="41"/>
      <c r="E483" s="57"/>
      <c r="F483" s="98"/>
      <c r="G483" s="98"/>
      <c r="H483" s="98"/>
      <c r="I483" s="62"/>
      <c r="J483" s="62"/>
      <c r="K483" s="63"/>
      <c r="L483" s="258"/>
      <c r="M483" s="258"/>
      <c r="N483" s="57"/>
      <c r="O483" s="28"/>
      <c r="P483" s="57"/>
      <c r="Q483" s="28"/>
      <c r="R483" s="133"/>
      <c r="S483" s="206"/>
      <c r="T483" s="289" t="s">
        <v>162</v>
      </c>
      <c r="U483" s="27" t="s">
        <v>34</v>
      </c>
      <c r="V483" s="41"/>
      <c r="W483" s="57"/>
      <c r="X483" s="98"/>
      <c r="Y483" s="98"/>
      <c r="Z483" s="98"/>
      <c r="AA483" s="62"/>
      <c r="AB483" s="62"/>
      <c r="AC483" s="63"/>
      <c r="AD483" s="258"/>
      <c r="AE483" s="258"/>
      <c r="AF483" s="57"/>
      <c r="AG483" s="28"/>
      <c r="AH483" s="57"/>
      <c r="AI483" s="28"/>
      <c r="AJ483" s="133"/>
      <c r="AK483" s="208"/>
      <c r="AL483" s="289" t="s">
        <v>162</v>
      </c>
      <c r="AM483" s="121" t="str">
        <f t="shared" si="44"/>
        <v/>
      </c>
      <c r="AN483" s="97" t="str">
        <f t="shared" si="45"/>
        <v/>
      </c>
      <c r="AO483" s="97" t="str">
        <f t="shared" si="46"/>
        <v/>
      </c>
      <c r="AP483" s="97" t="str">
        <f t="shared" si="47"/>
        <v/>
      </c>
      <c r="AQ483" s="122" t="str">
        <f t="shared" si="48"/>
        <v/>
      </c>
      <c r="AR483" s="39"/>
      <c r="AS483" s="234"/>
      <c r="AT483" s="39"/>
    </row>
    <row r="484" spans="2:46" ht="13.5" customHeight="1" x14ac:dyDescent="0.15">
      <c r="B484" s="290"/>
      <c r="C484" s="29" t="s">
        <v>35</v>
      </c>
      <c r="D484" s="187"/>
      <c r="E484" s="58"/>
      <c r="F484" s="188"/>
      <c r="G484" s="188"/>
      <c r="H484" s="188"/>
      <c r="I484" s="64"/>
      <c r="J484" s="64"/>
      <c r="K484" s="189"/>
      <c r="L484" s="259"/>
      <c r="M484" s="259"/>
      <c r="N484" s="58"/>
      <c r="O484" s="30"/>
      <c r="P484" s="58"/>
      <c r="Q484" s="30"/>
      <c r="R484" s="134"/>
      <c r="S484" s="206"/>
      <c r="T484" s="290"/>
      <c r="U484" s="29" t="s">
        <v>35</v>
      </c>
      <c r="V484" s="187"/>
      <c r="W484" s="58"/>
      <c r="X484" s="188"/>
      <c r="Y484" s="188"/>
      <c r="Z484" s="188"/>
      <c r="AA484" s="64"/>
      <c r="AB484" s="64"/>
      <c r="AC484" s="189"/>
      <c r="AD484" s="259"/>
      <c r="AE484" s="259"/>
      <c r="AF484" s="58"/>
      <c r="AG484" s="30"/>
      <c r="AH484" s="58"/>
      <c r="AI484" s="30"/>
      <c r="AJ484" s="134"/>
      <c r="AK484" s="208"/>
      <c r="AL484" s="290"/>
      <c r="AM484" s="88" t="str">
        <f t="shared" si="44"/>
        <v/>
      </c>
      <c r="AN484" s="123" t="str">
        <f t="shared" si="45"/>
        <v/>
      </c>
      <c r="AO484" s="123" t="str">
        <f t="shared" si="46"/>
        <v/>
      </c>
      <c r="AP484" s="123" t="str">
        <f t="shared" si="47"/>
        <v/>
      </c>
      <c r="AQ484" s="89" t="str">
        <f t="shared" si="48"/>
        <v/>
      </c>
      <c r="AR484" s="39"/>
      <c r="AS484" s="234"/>
      <c r="AT484" s="39"/>
    </row>
    <row r="485" spans="2:46" ht="13.5" customHeight="1" x14ac:dyDescent="0.15">
      <c r="B485" s="290"/>
      <c r="C485" s="29" t="s">
        <v>36</v>
      </c>
      <c r="D485" s="187"/>
      <c r="E485" s="58"/>
      <c r="F485" s="188"/>
      <c r="G485" s="188"/>
      <c r="H485" s="188"/>
      <c r="I485" s="64"/>
      <c r="J485" s="64"/>
      <c r="K485" s="189"/>
      <c r="L485" s="259"/>
      <c r="M485" s="259"/>
      <c r="N485" s="58"/>
      <c r="O485" s="30"/>
      <c r="P485" s="58"/>
      <c r="Q485" s="30"/>
      <c r="R485" s="134"/>
      <c r="S485" s="206"/>
      <c r="T485" s="290"/>
      <c r="U485" s="29" t="s">
        <v>36</v>
      </c>
      <c r="V485" s="187"/>
      <c r="W485" s="58"/>
      <c r="X485" s="188"/>
      <c r="Y485" s="188"/>
      <c r="Z485" s="188"/>
      <c r="AA485" s="64"/>
      <c r="AB485" s="64"/>
      <c r="AC485" s="189"/>
      <c r="AD485" s="259"/>
      <c r="AE485" s="259"/>
      <c r="AF485" s="58"/>
      <c r="AG485" s="30"/>
      <c r="AH485" s="58"/>
      <c r="AI485" s="30"/>
      <c r="AJ485" s="134"/>
      <c r="AK485" s="208"/>
      <c r="AL485" s="290"/>
      <c r="AM485" s="88" t="str">
        <f t="shared" si="44"/>
        <v/>
      </c>
      <c r="AN485" s="123" t="str">
        <f t="shared" si="45"/>
        <v/>
      </c>
      <c r="AO485" s="123" t="str">
        <f t="shared" si="46"/>
        <v/>
      </c>
      <c r="AP485" s="123" t="str">
        <f t="shared" si="47"/>
        <v/>
      </c>
      <c r="AQ485" s="89" t="str">
        <f t="shared" si="48"/>
        <v/>
      </c>
      <c r="AR485" s="39"/>
      <c r="AS485" s="234"/>
      <c r="AT485" s="39"/>
    </row>
    <row r="486" spans="2:46" ht="13.5" customHeight="1" x14ac:dyDescent="0.15">
      <c r="B486" s="290"/>
      <c r="C486" s="29" t="s">
        <v>38</v>
      </c>
      <c r="D486" s="187"/>
      <c r="E486" s="58"/>
      <c r="F486" s="188"/>
      <c r="G486" s="188"/>
      <c r="H486" s="188"/>
      <c r="I486" s="64"/>
      <c r="J486" s="64"/>
      <c r="K486" s="189"/>
      <c r="L486" s="259"/>
      <c r="M486" s="259"/>
      <c r="N486" s="58"/>
      <c r="O486" s="30"/>
      <c r="P486" s="58"/>
      <c r="Q486" s="30"/>
      <c r="R486" s="134"/>
      <c r="S486" s="206"/>
      <c r="T486" s="290"/>
      <c r="U486" s="29" t="s">
        <v>38</v>
      </c>
      <c r="V486" s="187"/>
      <c r="W486" s="58"/>
      <c r="X486" s="188"/>
      <c r="Y486" s="188"/>
      <c r="Z486" s="188"/>
      <c r="AA486" s="64"/>
      <c r="AB486" s="64"/>
      <c r="AC486" s="189"/>
      <c r="AD486" s="259"/>
      <c r="AE486" s="259"/>
      <c r="AF486" s="58"/>
      <c r="AG486" s="30"/>
      <c r="AH486" s="58"/>
      <c r="AI486" s="30"/>
      <c r="AJ486" s="134"/>
      <c r="AK486" s="208"/>
      <c r="AL486" s="290"/>
      <c r="AM486" s="88" t="str">
        <f t="shared" si="44"/>
        <v/>
      </c>
      <c r="AN486" s="123" t="str">
        <f t="shared" si="45"/>
        <v/>
      </c>
      <c r="AO486" s="123" t="str">
        <f t="shared" si="46"/>
        <v/>
      </c>
      <c r="AP486" s="123" t="str">
        <f t="shared" si="47"/>
        <v/>
      </c>
      <c r="AQ486" s="89" t="str">
        <f t="shared" si="48"/>
        <v/>
      </c>
      <c r="AR486" s="39"/>
      <c r="AS486" s="234"/>
      <c r="AT486" s="39"/>
    </row>
    <row r="487" spans="2:46" ht="13.5" customHeight="1" thickBot="1" x14ac:dyDescent="0.2">
      <c r="B487" s="291"/>
      <c r="C487" s="29"/>
      <c r="D487" s="187"/>
      <c r="E487" s="58"/>
      <c r="F487" s="190"/>
      <c r="G487" s="190"/>
      <c r="H487" s="190"/>
      <c r="I487" s="58"/>
      <c r="J487" s="58"/>
      <c r="K487" s="189"/>
      <c r="L487" s="259"/>
      <c r="M487" s="259"/>
      <c r="N487" s="58"/>
      <c r="O487" s="30"/>
      <c r="P487" s="58"/>
      <c r="Q487" s="30"/>
      <c r="R487" s="185"/>
      <c r="S487" s="206"/>
      <c r="T487" s="291"/>
      <c r="U487" s="29"/>
      <c r="V487" s="187"/>
      <c r="W487" s="58"/>
      <c r="X487" s="190"/>
      <c r="Y487" s="190"/>
      <c r="Z487" s="190"/>
      <c r="AA487" s="58"/>
      <c r="AB487" s="58"/>
      <c r="AC487" s="189"/>
      <c r="AD487" s="259"/>
      <c r="AE487" s="259"/>
      <c r="AF487" s="58"/>
      <c r="AG487" s="30"/>
      <c r="AH487" s="58"/>
      <c r="AI487" s="30"/>
      <c r="AJ487" s="185"/>
      <c r="AK487" s="208"/>
      <c r="AL487" s="291"/>
      <c r="AM487" s="124" t="str">
        <f t="shared" si="44"/>
        <v/>
      </c>
      <c r="AN487" s="125" t="str">
        <f t="shared" si="45"/>
        <v/>
      </c>
      <c r="AO487" s="125" t="str">
        <f t="shared" si="46"/>
        <v/>
      </c>
      <c r="AP487" s="125" t="str">
        <f t="shared" si="47"/>
        <v/>
      </c>
      <c r="AQ487" s="126" t="str">
        <f t="shared" si="48"/>
        <v/>
      </c>
      <c r="AR487" s="39"/>
      <c r="AS487" s="234"/>
      <c r="AT487" s="39"/>
    </row>
    <row r="488" spans="2:46" ht="13.5" customHeight="1" x14ac:dyDescent="0.15">
      <c r="B488" s="289" t="s">
        <v>163</v>
      </c>
      <c r="C488" s="27" t="s">
        <v>34</v>
      </c>
      <c r="D488" s="41"/>
      <c r="E488" s="57"/>
      <c r="F488" s="98"/>
      <c r="G488" s="98"/>
      <c r="H488" s="98"/>
      <c r="I488" s="62"/>
      <c r="J488" s="62"/>
      <c r="K488" s="63"/>
      <c r="L488" s="258"/>
      <c r="M488" s="258"/>
      <c r="N488" s="57"/>
      <c r="O488" s="28"/>
      <c r="P488" s="57"/>
      <c r="Q488" s="28"/>
      <c r="R488" s="133"/>
      <c r="S488" s="206"/>
      <c r="T488" s="289" t="s">
        <v>163</v>
      </c>
      <c r="U488" s="27" t="s">
        <v>34</v>
      </c>
      <c r="V488" s="41"/>
      <c r="W488" s="57"/>
      <c r="X488" s="98"/>
      <c r="Y488" s="98"/>
      <c r="Z488" s="98"/>
      <c r="AA488" s="62"/>
      <c r="AB488" s="62"/>
      <c r="AC488" s="63"/>
      <c r="AD488" s="258"/>
      <c r="AE488" s="258"/>
      <c r="AF488" s="57"/>
      <c r="AG488" s="28"/>
      <c r="AH488" s="57"/>
      <c r="AI488" s="28"/>
      <c r="AJ488" s="133"/>
      <c r="AK488" s="208"/>
      <c r="AL488" s="289" t="s">
        <v>163</v>
      </c>
      <c r="AM488" s="121" t="str">
        <f t="shared" si="44"/>
        <v/>
      </c>
      <c r="AN488" s="97" t="str">
        <f t="shared" si="45"/>
        <v/>
      </c>
      <c r="AO488" s="97" t="str">
        <f t="shared" si="46"/>
        <v/>
      </c>
      <c r="AP488" s="97" t="str">
        <f t="shared" si="47"/>
        <v/>
      </c>
      <c r="AQ488" s="122" t="str">
        <f t="shared" si="48"/>
        <v/>
      </c>
      <c r="AR488" s="39"/>
      <c r="AS488" s="234"/>
      <c r="AT488" s="39"/>
    </row>
    <row r="489" spans="2:46" ht="13.5" customHeight="1" x14ac:dyDescent="0.15">
      <c r="B489" s="290"/>
      <c r="C489" s="29" t="s">
        <v>35</v>
      </c>
      <c r="D489" s="187"/>
      <c r="E489" s="58"/>
      <c r="F489" s="188"/>
      <c r="G489" s="188"/>
      <c r="H489" s="188"/>
      <c r="I489" s="64"/>
      <c r="J489" s="64"/>
      <c r="K489" s="189"/>
      <c r="L489" s="259"/>
      <c r="M489" s="259"/>
      <c r="N489" s="58"/>
      <c r="O489" s="30"/>
      <c r="P489" s="58"/>
      <c r="Q489" s="30"/>
      <c r="R489" s="134"/>
      <c r="S489" s="206"/>
      <c r="T489" s="290"/>
      <c r="U489" s="29" t="s">
        <v>35</v>
      </c>
      <c r="V489" s="187"/>
      <c r="W489" s="58"/>
      <c r="X489" s="188"/>
      <c r="Y489" s="188"/>
      <c r="Z489" s="188"/>
      <c r="AA489" s="64"/>
      <c r="AB489" s="64"/>
      <c r="AC489" s="189"/>
      <c r="AD489" s="259"/>
      <c r="AE489" s="259"/>
      <c r="AF489" s="58"/>
      <c r="AG489" s="30"/>
      <c r="AH489" s="58"/>
      <c r="AI489" s="30"/>
      <c r="AJ489" s="134"/>
      <c r="AK489" s="208"/>
      <c r="AL489" s="290"/>
      <c r="AM489" s="88" t="str">
        <f t="shared" si="44"/>
        <v/>
      </c>
      <c r="AN489" s="123" t="str">
        <f t="shared" si="45"/>
        <v/>
      </c>
      <c r="AO489" s="123" t="str">
        <f t="shared" si="46"/>
        <v/>
      </c>
      <c r="AP489" s="123" t="str">
        <f t="shared" si="47"/>
        <v/>
      </c>
      <c r="AQ489" s="89" t="str">
        <f t="shared" si="48"/>
        <v/>
      </c>
      <c r="AR489" s="39"/>
      <c r="AS489" s="234"/>
      <c r="AT489" s="39"/>
    </row>
    <row r="490" spans="2:46" ht="13.5" customHeight="1" x14ac:dyDescent="0.15">
      <c r="B490" s="290"/>
      <c r="C490" s="29" t="s">
        <v>36</v>
      </c>
      <c r="D490" s="187"/>
      <c r="E490" s="58"/>
      <c r="F490" s="188"/>
      <c r="G490" s="188"/>
      <c r="H490" s="188"/>
      <c r="I490" s="64"/>
      <c r="J490" s="64"/>
      <c r="K490" s="189"/>
      <c r="L490" s="259"/>
      <c r="M490" s="259"/>
      <c r="N490" s="58"/>
      <c r="O490" s="30"/>
      <c r="P490" s="58"/>
      <c r="Q490" s="30"/>
      <c r="R490" s="134"/>
      <c r="S490" s="206"/>
      <c r="T490" s="290"/>
      <c r="U490" s="29" t="s">
        <v>36</v>
      </c>
      <c r="V490" s="187"/>
      <c r="W490" s="58"/>
      <c r="X490" s="188"/>
      <c r="Y490" s="188"/>
      <c r="Z490" s="188"/>
      <c r="AA490" s="64"/>
      <c r="AB490" s="64"/>
      <c r="AC490" s="189"/>
      <c r="AD490" s="259"/>
      <c r="AE490" s="259"/>
      <c r="AF490" s="58"/>
      <c r="AG490" s="30"/>
      <c r="AH490" s="58"/>
      <c r="AI490" s="30"/>
      <c r="AJ490" s="134"/>
      <c r="AK490" s="208"/>
      <c r="AL490" s="290"/>
      <c r="AM490" s="88" t="str">
        <f t="shared" si="44"/>
        <v/>
      </c>
      <c r="AN490" s="123" t="str">
        <f t="shared" si="45"/>
        <v/>
      </c>
      <c r="AO490" s="123" t="str">
        <f t="shared" si="46"/>
        <v/>
      </c>
      <c r="AP490" s="123" t="str">
        <f t="shared" si="47"/>
        <v/>
      </c>
      <c r="AQ490" s="89" t="str">
        <f t="shared" si="48"/>
        <v/>
      </c>
      <c r="AR490" s="39"/>
      <c r="AS490" s="234"/>
      <c r="AT490" s="39"/>
    </row>
    <row r="491" spans="2:46" ht="13.5" customHeight="1" x14ac:dyDescent="0.15">
      <c r="B491" s="290"/>
      <c r="C491" s="29" t="s">
        <v>38</v>
      </c>
      <c r="D491" s="187"/>
      <c r="E491" s="58"/>
      <c r="F491" s="188"/>
      <c r="G491" s="188"/>
      <c r="H491" s="188"/>
      <c r="I491" s="64"/>
      <c r="J491" s="64"/>
      <c r="K491" s="189"/>
      <c r="L491" s="259"/>
      <c r="M491" s="259"/>
      <c r="N491" s="58"/>
      <c r="O491" s="30"/>
      <c r="P491" s="58"/>
      <c r="Q491" s="30"/>
      <c r="R491" s="134"/>
      <c r="S491" s="206"/>
      <c r="T491" s="290"/>
      <c r="U491" s="29" t="s">
        <v>38</v>
      </c>
      <c r="V491" s="187"/>
      <c r="W491" s="58"/>
      <c r="X491" s="188"/>
      <c r="Y491" s="188"/>
      <c r="Z491" s="188"/>
      <c r="AA491" s="64"/>
      <c r="AB491" s="64"/>
      <c r="AC491" s="189"/>
      <c r="AD491" s="259"/>
      <c r="AE491" s="259"/>
      <c r="AF491" s="58"/>
      <c r="AG491" s="30"/>
      <c r="AH491" s="58"/>
      <c r="AI491" s="30"/>
      <c r="AJ491" s="134"/>
      <c r="AK491" s="208"/>
      <c r="AL491" s="290"/>
      <c r="AM491" s="88" t="str">
        <f t="shared" si="44"/>
        <v/>
      </c>
      <c r="AN491" s="123" t="str">
        <f t="shared" si="45"/>
        <v/>
      </c>
      <c r="AO491" s="123" t="str">
        <f t="shared" si="46"/>
        <v/>
      </c>
      <c r="AP491" s="123" t="str">
        <f t="shared" si="47"/>
        <v/>
      </c>
      <c r="AQ491" s="89" t="str">
        <f t="shared" si="48"/>
        <v/>
      </c>
      <c r="AR491" s="39"/>
      <c r="AS491" s="234"/>
      <c r="AT491" s="39"/>
    </row>
    <row r="492" spans="2:46" ht="13.5" customHeight="1" thickBot="1" x14ac:dyDescent="0.2">
      <c r="B492" s="291"/>
      <c r="C492" s="29"/>
      <c r="D492" s="187"/>
      <c r="E492" s="58"/>
      <c r="F492" s="190"/>
      <c r="G492" s="190"/>
      <c r="H492" s="190"/>
      <c r="I492" s="58"/>
      <c r="J492" s="58"/>
      <c r="K492" s="189"/>
      <c r="L492" s="259"/>
      <c r="M492" s="259"/>
      <c r="N492" s="58"/>
      <c r="O492" s="30"/>
      <c r="P492" s="58"/>
      <c r="Q492" s="30"/>
      <c r="R492" s="185"/>
      <c r="S492" s="206"/>
      <c r="T492" s="291"/>
      <c r="U492" s="29"/>
      <c r="V492" s="187"/>
      <c r="W492" s="58"/>
      <c r="X492" s="190"/>
      <c r="Y492" s="190"/>
      <c r="Z492" s="190"/>
      <c r="AA492" s="58"/>
      <c r="AB492" s="58"/>
      <c r="AC492" s="189"/>
      <c r="AD492" s="259"/>
      <c r="AE492" s="259"/>
      <c r="AF492" s="58"/>
      <c r="AG492" s="30"/>
      <c r="AH492" s="58"/>
      <c r="AI492" s="30"/>
      <c r="AJ492" s="185"/>
      <c r="AK492" s="208"/>
      <c r="AL492" s="291"/>
      <c r="AM492" s="124" t="str">
        <f t="shared" si="44"/>
        <v/>
      </c>
      <c r="AN492" s="125" t="str">
        <f t="shared" si="45"/>
        <v/>
      </c>
      <c r="AO492" s="125" t="str">
        <f t="shared" si="46"/>
        <v/>
      </c>
      <c r="AP492" s="125" t="str">
        <f t="shared" si="47"/>
        <v/>
      </c>
      <c r="AQ492" s="126" t="str">
        <f t="shared" si="48"/>
        <v/>
      </c>
      <c r="AR492" s="39"/>
      <c r="AS492" s="234"/>
      <c r="AT492" s="39"/>
    </row>
    <row r="493" spans="2:46" ht="13.5" customHeight="1" x14ac:dyDescent="0.15">
      <c r="B493" s="289" t="s">
        <v>164</v>
      </c>
      <c r="C493" s="27" t="s">
        <v>34</v>
      </c>
      <c r="D493" s="41"/>
      <c r="E493" s="57"/>
      <c r="F493" s="98"/>
      <c r="G493" s="98"/>
      <c r="H493" s="98"/>
      <c r="I493" s="62"/>
      <c r="J493" s="62"/>
      <c r="K493" s="63"/>
      <c r="L493" s="258"/>
      <c r="M493" s="258"/>
      <c r="N493" s="57"/>
      <c r="O493" s="28"/>
      <c r="P493" s="57"/>
      <c r="Q493" s="28"/>
      <c r="R493" s="133"/>
      <c r="S493" s="206"/>
      <c r="T493" s="289" t="s">
        <v>164</v>
      </c>
      <c r="U493" s="27" t="s">
        <v>34</v>
      </c>
      <c r="V493" s="41"/>
      <c r="W493" s="57"/>
      <c r="X493" s="98"/>
      <c r="Y493" s="98"/>
      <c r="Z493" s="98"/>
      <c r="AA493" s="62"/>
      <c r="AB493" s="62"/>
      <c r="AC493" s="63"/>
      <c r="AD493" s="258"/>
      <c r="AE493" s="258"/>
      <c r="AF493" s="57"/>
      <c r="AG493" s="28"/>
      <c r="AH493" s="57"/>
      <c r="AI493" s="28"/>
      <c r="AJ493" s="133"/>
      <c r="AK493" s="208"/>
      <c r="AL493" s="289" t="s">
        <v>164</v>
      </c>
      <c r="AM493" s="121" t="str">
        <f t="shared" si="44"/>
        <v/>
      </c>
      <c r="AN493" s="97" t="str">
        <f t="shared" si="45"/>
        <v/>
      </c>
      <c r="AO493" s="97" t="str">
        <f t="shared" si="46"/>
        <v/>
      </c>
      <c r="AP493" s="97" t="str">
        <f t="shared" si="47"/>
        <v/>
      </c>
      <c r="AQ493" s="122" t="str">
        <f t="shared" si="48"/>
        <v/>
      </c>
      <c r="AR493" s="39"/>
      <c r="AS493" s="234"/>
      <c r="AT493" s="39"/>
    </row>
    <row r="494" spans="2:46" ht="13.5" customHeight="1" x14ac:dyDescent="0.15">
      <c r="B494" s="290"/>
      <c r="C494" s="29" t="s">
        <v>35</v>
      </c>
      <c r="D494" s="187"/>
      <c r="E494" s="58"/>
      <c r="F494" s="188"/>
      <c r="G494" s="188"/>
      <c r="H494" s="188"/>
      <c r="I494" s="64"/>
      <c r="J494" s="64"/>
      <c r="K494" s="189"/>
      <c r="L494" s="259"/>
      <c r="M494" s="259"/>
      <c r="N494" s="58"/>
      <c r="O494" s="30"/>
      <c r="P494" s="58"/>
      <c r="Q494" s="30"/>
      <c r="R494" s="134"/>
      <c r="S494" s="206"/>
      <c r="T494" s="290"/>
      <c r="U494" s="29" t="s">
        <v>35</v>
      </c>
      <c r="V494" s="187"/>
      <c r="W494" s="58"/>
      <c r="X494" s="188"/>
      <c r="Y494" s="188"/>
      <c r="Z494" s="188"/>
      <c r="AA494" s="64"/>
      <c r="AB494" s="64"/>
      <c r="AC494" s="189"/>
      <c r="AD494" s="259"/>
      <c r="AE494" s="259"/>
      <c r="AF494" s="58"/>
      <c r="AG494" s="30"/>
      <c r="AH494" s="58"/>
      <c r="AI494" s="30"/>
      <c r="AJ494" s="134"/>
      <c r="AK494" s="208"/>
      <c r="AL494" s="290"/>
      <c r="AM494" s="88" t="str">
        <f t="shared" si="44"/>
        <v/>
      </c>
      <c r="AN494" s="123" t="str">
        <f t="shared" si="45"/>
        <v/>
      </c>
      <c r="AO494" s="123" t="str">
        <f t="shared" si="46"/>
        <v/>
      </c>
      <c r="AP494" s="123" t="str">
        <f t="shared" si="47"/>
        <v/>
      </c>
      <c r="AQ494" s="89" t="str">
        <f t="shared" si="48"/>
        <v/>
      </c>
      <c r="AR494" s="39"/>
      <c r="AS494" s="234"/>
      <c r="AT494" s="39"/>
    </row>
    <row r="495" spans="2:46" ht="13.5" customHeight="1" x14ac:dyDescent="0.15">
      <c r="B495" s="290"/>
      <c r="C495" s="29" t="s">
        <v>36</v>
      </c>
      <c r="D495" s="187"/>
      <c r="E495" s="58"/>
      <c r="F495" s="188"/>
      <c r="G495" s="188"/>
      <c r="H495" s="188"/>
      <c r="I495" s="64"/>
      <c r="J495" s="64"/>
      <c r="K495" s="189"/>
      <c r="L495" s="259"/>
      <c r="M495" s="259"/>
      <c r="N495" s="58"/>
      <c r="O495" s="30"/>
      <c r="P495" s="58"/>
      <c r="Q495" s="30"/>
      <c r="R495" s="134"/>
      <c r="S495" s="206"/>
      <c r="T495" s="290"/>
      <c r="U495" s="29" t="s">
        <v>36</v>
      </c>
      <c r="V495" s="187"/>
      <c r="W495" s="58"/>
      <c r="X495" s="188"/>
      <c r="Y495" s="188"/>
      <c r="Z495" s="188"/>
      <c r="AA495" s="64"/>
      <c r="AB495" s="64"/>
      <c r="AC495" s="189"/>
      <c r="AD495" s="259"/>
      <c r="AE495" s="259"/>
      <c r="AF495" s="58"/>
      <c r="AG495" s="30"/>
      <c r="AH495" s="58"/>
      <c r="AI495" s="30"/>
      <c r="AJ495" s="134"/>
      <c r="AK495" s="208"/>
      <c r="AL495" s="290"/>
      <c r="AM495" s="88" t="str">
        <f t="shared" si="44"/>
        <v/>
      </c>
      <c r="AN495" s="123" t="str">
        <f t="shared" si="45"/>
        <v/>
      </c>
      <c r="AO495" s="123" t="str">
        <f t="shared" si="46"/>
        <v/>
      </c>
      <c r="AP495" s="123" t="str">
        <f t="shared" si="47"/>
        <v/>
      </c>
      <c r="AQ495" s="89" t="str">
        <f t="shared" si="48"/>
        <v/>
      </c>
      <c r="AR495" s="39"/>
      <c r="AS495" s="234"/>
      <c r="AT495" s="39"/>
    </row>
    <row r="496" spans="2:46" ht="13.5" customHeight="1" x14ac:dyDescent="0.15">
      <c r="B496" s="290"/>
      <c r="C496" s="29" t="s">
        <v>38</v>
      </c>
      <c r="D496" s="187"/>
      <c r="E496" s="58"/>
      <c r="F496" s="188"/>
      <c r="G496" s="188"/>
      <c r="H496" s="188"/>
      <c r="I496" s="64"/>
      <c r="J496" s="64"/>
      <c r="K496" s="189"/>
      <c r="L496" s="259"/>
      <c r="M496" s="259"/>
      <c r="N496" s="58"/>
      <c r="O496" s="30"/>
      <c r="P496" s="58"/>
      <c r="Q496" s="30"/>
      <c r="R496" s="134"/>
      <c r="S496" s="206"/>
      <c r="T496" s="290"/>
      <c r="U496" s="29" t="s">
        <v>38</v>
      </c>
      <c r="V496" s="187"/>
      <c r="W496" s="58"/>
      <c r="X496" s="188"/>
      <c r="Y496" s="188"/>
      <c r="Z496" s="188"/>
      <c r="AA496" s="64"/>
      <c r="AB496" s="64"/>
      <c r="AC496" s="189"/>
      <c r="AD496" s="259"/>
      <c r="AE496" s="259"/>
      <c r="AF496" s="58"/>
      <c r="AG496" s="30"/>
      <c r="AH496" s="58"/>
      <c r="AI496" s="30"/>
      <c r="AJ496" s="134"/>
      <c r="AK496" s="208"/>
      <c r="AL496" s="290"/>
      <c r="AM496" s="88" t="str">
        <f t="shared" si="44"/>
        <v/>
      </c>
      <c r="AN496" s="123" t="str">
        <f t="shared" si="45"/>
        <v/>
      </c>
      <c r="AO496" s="123" t="str">
        <f t="shared" si="46"/>
        <v/>
      </c>
      <c r="AP496" s="123" t="str">
        <f t="shared" si="47"/>
        <v/>
      </c>
      <c r="AQ496" s="89" t="str">
        <f t="shared" si="48"/>
        <v/>
      </c>
      <c r="AR496" s="39"/>
      <c r="AS496" s="234"/>
      <c r="AT496" s="39"/>
    </row>
    <row r="497" spans="2:46" ht="13.5" customHeight="1" thickBot="1" x14ac:dyDescent="0.2">
      <c r="B497" s="291"/>
      <c r="C497" s="29"/>
      <c r="D497" s="187"/>
      <c r="E497" s="58"/>
      <c r="F497" s="190"/>
      <c r="G497" s="190"/>
      <c r="H497" s="190"/>
      <c r="I497" s="58"/>
      <c r="J497" s="58"/>
      <c r="K497" s="189"/>
      <c r="L497" s="259"/>
      <c r="M497" s="259"/>
      <c r="N497" s="58"/>
      <c r="O497" s="30"/>
      <c r="P497" s="58"/>
      <c r="Q497" s="30"/>
      <c r="R497" s="185"/>
      <c r="S497" s="206"/>
      <c r="T497" s="291"/>
      <c r="U497" s="29"/>
      <c r="V497" s="187"/>
      <c r="W497" s="58"/>
      <c r="X497" s="190"/>
      <c r="Y497" s="190"/>
      <c r="Z497" s="190"/>
      <c r="AA497" s="58"/>
      <c r="AB497" s="58"/>
      <c r="AC497" s="189"/>
      <c r="AD497" s="259"/>
      <c r="AE497" s="259"/>
      <c r="AF497" s="58"/>
      <c r="AG497" s="30"/>
      <c r="AH497" s="58"/>
      <c r="AI497" s="30"/>
      <c r="AJ497" s="185"/>
      <c r="AK497" s="208"/>
      <c r="AL497" s="291"/>
      <c r="AM497" s="124" t="str">
        <f t="shared" si="44"/>
        <v/>
      </c>
      <c r="AN497" s="125" t="str">
        <f t="shared" si="45"/>
        <v/>
      </c>
      <c r="AO497" s="125" t="str">
        <f t="shared" si="46"/>
        <v/>
      </c>
      <c r="AP497" s="125" t="str">
        <f t="shared" si="47"/>
        <v/>
      </c>
      <c r="AQ497" s="126" t="str">
        <f t="shared" si="48"/>
        <v/>
      </c>
      <c r="AR497" s="39"/>
      <c r="AS497" s="234"/>
      <c r="AT497" s="39"/>
    </row>
    <row r="498" spans="2:46" ht="13.5" customHeight="1" x14ac:dyDescent="0.15">
      <c r="B498" s="289" t="s">
        <v>165</v>
      </c>
      <c r="C498" s="27" t="s">
        <v>34</v>
      </c>
      <c r="D498" s="41"/>
      <c r="E498" s="57"/>
      <c r="F498" s="98"/>
      <c r="G498" s="98"/>
      <c r="H498" s="98"/>
      <c r="I498" s="62"/>
      <c r="J498" s="62"/>
      <c r="K498" s="63"/>
      <c r="L498" s="258"/>
      <c r="M498" s="258"/>
      <c r="N498" s="57"/>
      <c r="O498" s="28"/>
      <c r="P498" s="57"/>
      <c r="Q498" s="28"/>
      <c r="R498" s="133"/>
      <c r="S498" s="206"/>
      <c r="T498" s="289" t="s">
        <v>165</v>
      </c>
      <c r="U498" s="27" t="s">
        <v>34</v>
      </c>
      <c r="V498" s="41"/>
      <c r="W498" s="57"/>
      <c r="X498" s="98"/>
      <c r="Y498" s="98"/>
      <c r="Z498" s="98"/>
      <c r="AA498" s="62"/>
      <c r="AB498" s="62"/>
      <c r="AC498" s="63"/>
      <c r="AD498" s="258"/>
      <c r="AE498" s="258"/>
      <c r="AF498" s="57"/>
      <c r="AG498" s="28"/>
      <c r="AH498" s="57"/>
      <c r="AI498" s="28"/>
      <c r="AJ498" s="133"/>
      <c r="AK498" s="208"/>
      <c r="AL498" s="289" t="s">
        <v>165</v>
      </c>
      <c r="AM498" s="121" t="str">
        <f t="shared" si="44"/>
        <v/>
      </c>
      <c r="AN498" s="97" t="str">
        <f t="shared" si="45"/>
        <v/>
      </c>
      <c r="AO498" s="97" t="str">
        <f t="shared" si="46"/>
        <v/>
      </c>
      <c r="AP498" s="97" t="str">
        <f t="shared" si="47"/>
        <v/>
      </c>
      <c r="AQ498" s="122" t="str">
        <f t="shared" si="48"/>
        <v/>
      </c>
      <c r="AR498" s="39"/>
      <c r="AS498" s="234"/>
      <c r="AT498" s="39"/>
    </row>
    <row r="499" spans="2:46" ht="13.5" customHeight="1" x14ac:dyDescent="0.15">
      <c r="B499" s="290"/>
      <c r="C499" s="29" t="s">
        <v>35</v>
      </c>
      <c r="D499" s="187"/>
      <c r="E499" s="58"/>
      <c r="F499" s="188"/>
      <c r="G499" s="188"/>
      <c r="H499" s="188"/>
      <c r="I499" s="64"/>
      <c r="J499" s="64"/>
      <c r="K499" s="189"/>
      <c r="L499" s="259"/>
      <c r="M499" s="259"/>
      <c r="N499" s="58"/>
      <c r="O499" s="30"/>
      <c r="P499" s="58"/>
      <c r="Q499" s="30"/>
      <c r="R499" s="134"/>
      <c r="S499" s="206"/>
      <c r="T499" s="290"/>
      <c r="U499" s="29" t="s">
        <v>35</v>
      </c>
      <c r="V499" s="187"/>
      <c r="W499" s="58"/>
      <c r="X499" s="188"/>
      <c r="Y499" s="188"/>
      <c r="Z499" s="188"/>
      <c r="AA499" s="64"/>
      <c r="AB499" s="64"/>
      <c r="AC499" s="189"/>
      <c r="AD499" s="259"/>
      <c r="AE499" s="259"/>
      <c r="AF499" s="58"/>
      <c r="AG499" s="30"/>
      <c r="AH499" s="58"/>
      <c r="AI499" s="30"/>
      <c r="AJ499" s="134"/>
      <c r="AK499" s="208"/>
      <c r="AL499" s="290"/>
      <c r="AM499" s="88" t="str">
        <f t="shared" si="44"/>
        <v/>
      </c>
      <c r="AN499" s="123" t="str">
        <f t="shared" si="45"/>
        <v/>
      </c>
      <c r="AO499" s="123" t="str">
        <f t="shared" si="46"/>
        <v/>
      </c>
      <c r="AP499" s="123" t="str">
        <f t="shared" si="47"/>
        <v/>
      </c>
      <c r="AQ499" s="89" t="str">
        <f t="shared" si="48"/>
        <v/>
      </c>
      <c r="AR499" s="39"/>
      <c r="AS499" s="234"/>
      <c r="AT499" s="39"/>
    </row>
    <row r="500" spans="2:46" ht="13.5" customHeight="1" x14ac:dyDescent="0.15">
      <c r="B500" s="290"/>
      <c r="C500" s="29" t="s">
        <v>36</v>
      </c>
      <c r="D500" s="187"/>
      <c r="E500" s="58"/>
      <c r="F500" s="188"/>
      <c r="G500" s="188"/>
      <c r="H500" s="188"/>
      <c r="I500" s="64"/>
      <c r="J500" s="64"/>
      <c r="K500" s="189"/>
      <c r="L500" s="259"/>
      <c r="M500" s="259"/>
      <c r="N500" s="58"/>
      <c r="O500" s="30"/>
      <c r="P500" s="58"/>
      <c r="Q500" s="30"/>
      <c r="R500" s="134"/>
      <c r="S500" s="206"/>
      <c r="T500" s="290"/>
      <c r="U500" s="29" t="s">
        <v>36</v>
      </c>
      <c r="V500" s="187"/>
      <c r="W500" s="58"/>
      <c r="X500" s="188"/>
      <c r="Y500" s="188"/>
      <c r="Z500" s="188"/>
      <c r="AA500" s="64"/>
      <c r="AB500" s="64"/>
      <c r="AC500" s="189"/>
      <c r="AD500" s="259"/>
      <c r="AE500" s="259"/>
      <c r="AF500" s="58"/>
      <c r="AG500" s="30"/>
      <c r="AH500" s="58"/>
      <c r="AI500" s="30"/>
      <c r="AJ500" s="134"/>
      <c r="AK500" s="208"/>
      <c r="AL500" s="290"/>
      <c r="AM500" s="88" t="str">
        <f t="shared" si="44"/>
        <v/>
      </c>
      <c r="AN500" s="123" t="str">
        <f t="shared" si="45"/>
        <v/>
      </c>
      <c r="AO500" s="123" t="str">
        <f t="shared" si="46"/>
        <v/>
      </c>
      <c r="AP500" s="123" t="str">
        <f t="shared" si="47"/>
        <v/>
      </c>
      <c r="AQ500" s="89" t="str">
        <f t="shared" si="48"/>
        <v/>
      </c>
      <c r="AR500" s="39"/>
      <c r="AS500" s="234"/>
      <c r="AT500" s="39"/>
    </row>
    <row r="501" spans="2:46" ht="13.5" customHeight="1" x14ac:dyDescent="0.15">
      <c r="B501" s="290"/>
      <c r="C501" s="29" t="s">
        <v>38</v>
      </c>
      <c r="D501" s="187"/>
      <c r="E501" s="58"/>
      <c r="F501" s="188"/>
      <c r="G501" s="188"/>
      <c r="H501" s="188"/>
      <c r="I501" s="64"/>
      <c r="J501" s="64"/>
      <c r="K501" s="189"/>
      <c r="L501" s="259"/>
      <c r="M501" s="259"/>
      <c r="N501" s="58"/>
      <c r="O501" s="30"/>
      <c r="P501" s="58"/>
      <c r="Q501" s="30"/>
      <c r="R501" s="134"/>
      <c r="S501" s="206"/>
      <c r="T501" s="290"/>
      <c r="U501" s="29" t="s">
        <v>38</v>
      </c>
      <c r="V501" s="187"/>
      <c r="W501" s="58"/>
      <c r="X501" s="188"/>
      <c r="Y501" s="188"/>
      <c r="Z501" s="188"/>
      <c r="AA501" s="64"/>
      <c r="AB501" s="64"/>
      <c r="AC501" s="189"/>
      <c r="AD501" s="259"/>
      <c r="AE501" s="259"/>
      <c r="AF501" s="58"/>
      <c r="AG501" s="30"/>
      <c r="AH501" s="58"/>
      <c r="AI501" s="30"/>
      <c r="AJ501" s="134"/>
      <c r="AK501" s="208"/>
      <c r="AL501" s="290"/>
      <c r="AM501" s="88" t="str">
        <f t="shared" si="44"/>
        <v/>
      </c>
      <c r="AN501" s="123" t="str">
        <f t="shared" si="45"/>
        <v/>
      </c>
      <c r="AO501" s="123" t="str">
        <f t="shared" si="46"/>
        <v/>
      </c>
      <c r="AP501" s="123" t="str">
        <f t="shared" si="47"/>
        <v/>
      </c>
      <c r="AQ501" s="89" t="str">
        <f t="shared" si="48"/>
        <v/>
      </c>
      <c r="AR501" s="39"/>
      <c r="AS501" s="234"/>
      <c r="AT501" s="39"/>
    </row>
    <row r="502" spans="2:46" ht="13.5" customHeight="1" thickBot="1" x14ac:dyDescent="0.2">
      <c r="B502" s="291"/>
      <c r="C502" s="29"/>
      <c r="D502" s="187"/>
      <c r="E502" s="58"/>
      <c r="F502" s="190"/>
      <c r="G502" s="190"/>
      <c r="H502" s="190"/>
      <c r="I502" s="58"/>
      <c r="J502" s="58"/>
      <c r="K502" s="189"/>
      <c r="L502" s="259"/>
      <c r="M502" s="259"/>
      <c r="N502" s="58"/>
      <c r="O502" s="30"/>
      <c r="P502" s="58"/>
      <c r="Q502" s="30"/>
      <c r="R502" s="185"/>
      <c r="S502" s="206"/>
      <c r="T502" s="291"/>
      <c r="U502" s="29"/>
      <c r="V502" s="187"/>
      <c r="W502" s="58"/>
      <c r="X502" s="190"/>
      <c r="Y502" s="190"/>
      <c r="Z502" s="190"/>
      <c r="AA502" s="58"/>
      <c r="AB502" s="58"/>
      <c r="AC502" s="189"/>
      <c r="AD502" s="259"/>
      <c r="AE502" s="259"/>
      <c r="AF502" s="58"/>
      <c r="AG502" s="30"/>
      <c r="AH502" s="58"/>
      <c r="AI502" s="30"/>
      <c r="AJ502" s="185"/>
      <c r="AK502" s="208"/>
      <c r="AL502" s="291"/>
      <c r="AM502" s="124" t="str">
        <f t="shared" si="44"/>
        <v/>
      </c>
      <c r="AN502" s="125" t="str">
        <f t="shared" si="45"/>
        <v/>
      </c>
      <c r="AO502" s="125" t="str">
        <f t="shared" si="46"/>
        <v/>
      </c>
      <c r="AP502" s="125" t="str">
        <f t="shared" si="47"/>
        <v/>
      </c>
      <c r="AQ502" s="126" t="str">
        <f t="shared" si="48"/>
        <v/>
      </c>
      <c r="AR502" s="39"/>
      <c r="AS502" s="234"/>
      <c r="AT502" s="39"/>
    </row>
    <row r="503" spans="2:46" ht="13.5" customHeight="1" x14ac:dyDescent="0.15">
      <c r="B503" s="289" t="s">
        <v>166</v>
      </c>
      <c r="C503" s="27" t="s">
        <v>34</v>
      </c>
      <c r="D503" s="41"/>
      <c r="E503" s="57"/>
      <c r="F503" s="98"/>
      <c r="G503" s="98"/>
      <c r="H503" s="98"/>
      <c r="I503" s="62"/>
      <c r="J503" s="62"/>
      <c r="K503" s="63"/>
      <c r="L503" s="258"/>
      <c r="M503" s="258"/>
      <c r="N503" s="57"/>
      <c r="O503" s="28"/>
      <c r="P503" s="57"/>
      <c r="Q503" s="28"/>
      <c r="R503" s="133"/>
      <c r="S503" s="206"/>
      <c r="T503" s="289" t="s">
        <v>166</v>
      </c>
      <c r="U503" s="27" t="s">
        <v>34</v>
      </c>
      <c r="V503" s="41"/>
      <c r="W503" s="57"/>
      <c r="X503" s="98"/>
      <c r="Y503" s="98"/>
      <c r="Z503" s="98"/>
      <c r="AA503" s="62"/>
      <c r="AB503" s="62"/>
      <c r="AC503" s="63"/>
      <c r="AD503" s="258"/>
      <c r="AE503" s="258"/>
      <c r="AF503" s="57"/>
      <c r="AG503" s="28"/>
      <c r="AH503" s="57"/>
      <c r="AI503" s="28"/>
      <c r="AJ503" s="133"/>
      <c r="AK503" s="208"/>
      <c r="AL503" s="289" t="s">
        <v>166</v>
      </c>
      <c r="AM503" s="121" t="str">
        <f t="shared" si="44"/>
        <v/>
      </c>
      <c r="AN503" s="97" t="str">
        <f t="shared" si="45"/>
        <v/>
      </c>
      <c r="AO503" s="97" t="str">
        <f t="shared" si="46"/>
        <v/>
      </c>
      <c r="AP503" s="97" t="str">
        <f t="shared" si="47"/>
        <v/>
      </c>
      <c r="AQ503" s="122" t="str">
        <f t="shared" si="48"/>
        <v/>
      </c>
      <c r="AR503" s="39"/>
      <c r="AS503" s="234"/>
      <c r="AT503" s="39"/>
    </row>
    <row r="504" spans="2:46" ht="13.5" customHeight="1" x14ac:dyDescent="0.15">
      <c r="B504" s="290"/>
      <c r="C504" s="29" t="s">
        <v>35</v>
      </c>
      <c r="D504" s="187"/>
      <c r="E504" s="58"/>
      <c r="F504" s="188"/>
      <c r="G504" s="188"/>
      <c r="H504" s="188"/>
      <c r="I504" s="64"/>
      <c r="J504" s="64"/>
      <c r="K504" s="189"/>
      <c r="L504" s="259"/>
      <c r="M504" s="259"/>
      <c r="N504" s="58"/>
      <c r="O504" s="30"/>
      <c r="P504" s="58"/>
      <c r="Q504" s="30"/>
      <c r="R504" s="134"/>
      <c r="S504" s="206"/>
      <c r="T504" s="290"/>
      <c r="U504" s="29" t="s">
        <v>35</v>
      </c>
      <c r="V504" s="187"/>
      <c r="W504" s="58"/>
      <c r="X504" s="188"/>
      <c r="Y504" s="188"/>
      <c r="Z504" s="188"/>
      <c r="AA504" s="64"/>
      <c r="AB504" s="64"/>
      <c r="AC504" s="189"/>
      <c r="AD504" s="259"/>
      <c r="AE504" s="259"/>
      <c r="AF504" s="58"/>
      <c r="AG504" s="30"/>
      <c r="AH504" s="58"/>
      <c r="AI504" s="30"/>
      <c r="AJ504" s="134"/>
      <c r="AK504" s="208"/>
      <c r="AL504" s="290"/>
      <c r="AM504" s="88" t="str">
        <f t="shared" si="44"/>
        <v/>
      </c>
      <c r="AN504" s="123" t="str">
        <f t="shared" si="45"/>
        <v/>
      </c>
      <c r="AO504" s="123" t="str">
        <f t="shared" si="46"/>
        <v/>
      </c>
      <c r="AP504" s="123" t="str">
        <f t="shared" si="47"/>
        <v/>
      </c>
      <c r="AQ504" s="89" t="str">
        <f t="shared" si="48"/>
        <v/>
      </c>
      <c r="AR504" s="39"/>
      <c r="AS504" s="234"/>
      <c r="AT504" s="39"/>
    </row>
    <row r="505" spans="2:46" ht="13.5" customHeight="1" x14ac:dyDescent="0.15">
      <c r="B505" s="290"/>
      <c r="C505" s="29" t="s">
        <v>36</v>
      </c>
      <c r="D505" s="187"/>
      <c r="E505" s="58"/>
      <c r="F505" s="188"/>
      <c r="G505" s="188"/>
      <c r="H505" s="188"/>
      <c r="I505" s="64"/>
      <c r="J505" s="64"/>
      <c r="K505" s="189"/>
      <c r="L505" s="259"/>
      <c r="M505" s="259"/>
      <c r="N505" s="58"/>
      <c r="O505" s="30"/>
      <c r="P505" s="58"/>
      <c r="Q505" s="30"/>
      <c r="R505" s="134"/>
      <c r="S505" s="206"/>
      <c r="T505" s="290"/>
      <c r="U505" s="29" t="s">
        <v>36</v>
      </c>
      <c r="V505" s="187"/>
      <c r="W505" s="58"/>
      <c r="X505" s="188"/>
      <c r="Y505" s="188"/>
      <c r="Z505" s="188"/>
      <c r="AA505" s="64"/>
      <c r="AB505" s="64"/>
      <c r="AC505" s="189"/>
      <c r="AD505" s="259"/>
      <c r="AE505" s="259"/>
      <c r="AF505" s="58"/>
      <c r="AG505" s="30"/>
      <c r="AH505" s="58"/>
      <c r="AI505" s="30"/>
      <c r="AJ505" s="134"/>
      <c r="AK505" s="208"/>
      <c r="AL505" s="290"/>
      <c r="AM505" s="88" t="str">
        <f t="shared" si="44"/>
        <v/>
      </c>
      <c r="AN505" s="123" t="str">
        <f t="shared" si="45"/>
        <v/>
      </c>
      <c r="AO505" s="123" t="str">
        <f t="shared" si="46"/>
        <v/>
      </c>
      <c r="AP505" s="123" t="str">
        <f t="shared" si="47"/>
        <v/>
      </c>
      <c r="AQ505" s="89" t="str">
        <f t="shared" si="48"/>
        <v/>
      </c>
      <c r="AR505" s="39"/>
      <c r="AS505" s="234"/>
      <c r="AT505" s="39"/>
    </row>
    <row r="506" spans="2:46" ht="13.5" customHeight="1" x14ac:dyDescent="0.15">
      <c r="B506" s="290"/>
      <c r="C506" s="29" t="s">
        <v>38</v>
      </c>
      <c r="D506" s="187"/>
      <c r="E506" s="58"/>
      <c r="F506" s="188"/>
      <c r="G506" s="188"/>
      <c r="H506" s="188"/>
      <c r="I506" s="64"/>
      <c r="J506" s="64"/>
      <c r="K506" s="189"/>
      <c r="L506" s="259"/>
      <c r="M506" s="259"/>
      <c r="N506" s="58"/>
      <c r="O506" s="30"/>
      <c r="P506" s="58"/>
      <c r="Q506" s="30"/>
      <c r="R506" s="134"/>
      <c r="S506" s="206"/>
      <c r="T506" s="290"/>
      <c r="U506" s="29" t="s">
        <v>38</v>
      </c>
      <c r="V506" s="187"/>
      <c r="W506" s="58"/>
      <c r="X506" s="188"/>
      <c r="Y506" s="188"/>
      <c r="Z506" s="188"/>
      <c r="AA506" s="64"/>
      <c r="AB506" s="64"/>
      <c r="AC506" s="189"/>
      <c r="AD506" s="259"/>
      <c r="AE506" s="259"/>
      <c r="AF506" s="58"/>
      <c r="AG506" s="30"/>
      <c r="AH506" s="58"/>
      <c r="AI506" s="30"/>
      <c r="AJ506" s="134"/>
      <c r="AK506" s="208"/>
      <c r="AL506" s="290"/>
      <c r="AM506" s="88" t="str">
        <f t="shared" si="44"/>
        <v/>
      </c>
      <c r="AN506" s="123" t="str">
        <f t="shared" si="45"/>
        <v/>
      </c>
      <c r="AO506" s="123" t="str">
        <f t="shared" si="46"/>
        <v/>
      </c>
      <c r="AP506" s="123" t="str">
        <f t="shared" si="47"/>
        <v/>
      </c>
      <c r="AQ506" s="89" t="str">
        <f t="shared" si="48"/>
        <v/>
      </c>
      <c r="AR506" s="39"/>
      <c r="AS506" s="234"/>
      <c r="AT506" s="39"/>
    </row>
    <row r="507" spans="2:46" ht="13.5" customHeight="1" thickBot="1" x14ac:dyDescent="0.2">
      <c r="B507" s="291"/>
      <c r="C507" s="29"/>
      <c r="D507" s="187"/>
      <c r="E507" s="58"/>
      <c r="F507" s="190"/>
      <c r="G507" s="190"/>
      <c r="H507" s="190"/>
      <c r="I507" s="58"/>
      <c r="J507" s="58"/>
      <c r="K507" s="189"/>
      <c r="L507" s="259"/>
      <c r="M507" s="259"/>
      <c r="N507" s="58"/>
      <c r="O507" s="30"/>
      <c r="P507" s="58"/>
      <c r="Q507" s="30"/>
      <c r="R507" s="185"/>
      <c r="S507" s="206"/>
      <c r="T507" s="291"/>
      <c r="U507" s="29"/>
      <c r="V507" s="187"/>
      <c r="W507" s="58"/>
      <c r="X507" s="190"/>
      <c r="Y507" s="190"/>
      <c r="Z507" s="190"/>
      <c r="AA507" s="58"/>
      <c r="AB507" s="58"/>
      <c r="AC507" s="189"/>
      <c r="AD507" s="259"/>
      <c r="AE507" s="259"/>
      <c r="AF507" s="58"/>
      <c r="AG507" s="30"/>
      <c r="AH507" s="58"/>
      <c r="AI507" s="30"/>
      <c r="AJ507" s="185"/>
      <c r="AK507" s="208"/>
      <c r="AL507" s="291"/>
      <c r="AM507" s="124" t="str">
        <f t="shared" si="44"/>
        <v/>
      </c>
      <c r="AN507" s="125" t="str">
        <f t="shared" si="45"/>
        <v/>
      </c>
      <c r="AO507" s="125" t="str">
        <f t="shared" si="46"/>
        <v/>
      </c>
      <c r="AP507" s="125" t="str">
        <f t="shared" si="47"/>
        <v/>
      </c>
      <c r="AQ507" s="126" t="str">
        <f t="shared" si="48"/>
        <v/>
      </c>
      <c r="AR507" s="39"/>
      <c r="AS507" s="234"/>
      <c r="AT507" s="39"/>
    </row>
    <row r="508" spans="2:46" ht="13.5" customHeight="1" x14ac:dyDescent="0.15">
      <c r="B508" s="289" t="s">
        <v>167</v>
      </c>
      <c r="C508" s="27" t="s">
        <v>34</v>
      </c>
      <c r="D508" s="41"/>
      <c r="E508" s="57"/>
      <c r="F508" s="98"/>
      <c r="G508" s="98"/>
      <c r="H508" s="98"/>
      <c r="I508" s="62"/>
      <c r="J508" s="62"/>
      <c r="K508" s="63"/>
      <c r="L508" s="258"/>
      <c r="M508" s="258"/>
      <c r="N508" s="57"/>
      <c r="O508" s="28"/>
      <c r="P508" s="57"/>
      <c r="Q508" s="28"/>
      <c r="R508" s="133"/>
      <c r="S508" s="206"/>
      <c r="T508" s="289" t="s">
        <v>167</v>
      </c>
      <c r="U508" s="27" t="s">
        <v>34</v>
      </c>
      <c r="V508" s="41"/>
      <c r="W508" s="57"/>
      <c r="X508" s="98"/>
      <c r="Y508" s="98"/>
      <c r="Z508" s="98"/>
      <c r="AA508" s="62"/>
      <c r="AB508" s="62"/>
      <c r="AC508" s="63"/>
      <c r="AD508" s="258"/>
      <c r="AE508" s="258"/>
      <c r="AF508" s="57"/>
      <c r="AG508" s="28"/>
      <c r="AH508" s="57"/>
      <c r="AI508" s="28"/>
      <c r="AJ508" s="133"/>
      <c r="AK508" s="208"/>
      <c r="AL508" s="289" t="s">
        <v>167</v>
      </c>
      <c r="AM508" s="121" t="str">
        <f t="shared" si="44"/>
        <v/>
      </c>
      <c r="AN508" s="97" t="str">
        <f t="shared" si="45"/>
        <v/>
      </c>
      <c r="AO508" s="97" t="str">
        <f t="shared" si="46"/>
        <v/>
      </c>
      <c r="AP508" s="97" t="str">
        <f t="shared" si="47"/>
        <v/>
      </c>
      <c r="AQ508" s="122" t="str">
        <f t="shared" si="48"/>
        <v/>
      </c>
      <c r="AR508" s="39"/>
      <c r="AS508" s="234"/>
      <c r="AT508" s="39"/>
    </row>
    <row r="509" spans="2:46" ht="13.5" customHeight="1" x14ac:dyDescent="0.15">
      <c r="B509" s="290"/>
      <c r="C509" s="29" t="s">
        <v>35</v>
      </c>
      <c r="D509" s="187"/>
      <c r="E509" s="58"/>
      <c r="F509" s="188"/>
      <c r="G509" s="188"/>
      <c r="H509" s="188"/>
      <c r="I509" s="64"/>
      <c r="J509" s="64"/>
      <c r="K509" s="189"/>
      <c r="L509" s="259"/>
      <c r="M509" s="259"/>
      <c r="N509" s="58"/>
      <c r="O509" s="30"/>
      <c r="P509" s="58"/>
      <c r="Q509" s="30"/>
      <c r="R509" s="134"/>
      <c r="S509" s="206"/>
      <c r="T509" s="290"/>
      <c r="U509" s="29" t="s">
        <v>35</v>
      </c>
      <c r="V509" s="187"/>
      <c r="W509" s="58"/>
      <c r="X509" s="188"/>
      <c r="Y509" s="188"/>
      <c r="Z509" s="188"/>
      <c r="AA509" s="64"/>
      <c r="AB509" s="64"/>
      <c r="AC509" s="189"/>
      <c r="AD509" s="259"/>
      <c r="AE509" s="259"/>
      <c r="AF509" s="58"/>
      <c r="AG509" s="30"/>
      <c r="AH509" s="58"/>
      <c r="AI509" s="30"/>
      <c r="AJ509" s="134"/>
      <c r="AK509" s="208"/>
      <c r="AL509" s="290"/>
      <c r="AM509" s="88" t="str">
        <f t="shared" si="44"/>
        <v/>
      </c>
      <c r="AN509" s="123" t="str">
        <f t="shared" si="45"/>
        <v/>
      </c>
      <c r="AO509" s="123" t="str">
        <f t="shared" si="46"/>
        <v/>
      </c>
      <c r="AP509" s="123" t="str">
        <f t="shared" si="47"/>
        <v/>
      </c>
      <c r="AQ509" s="89" t="str">
        <f t="shared" si="48"/>
        <v/>
      </c>
      <c r="AR509" s="39"/>
      <c r="AS509" s="234"/>
      <c r="AT509" s="39"/>
    </row>
    <row r="510" spans="2:46" ht="13.5" customHeight="1" x14ac:dyDescent="0.15">
      <c r="B510" s="290"/>
      <c r="C510" s="29" t="s">
        <v>36</v>
      </c>
      <c r="D510" s="187"/>
      <c r="E510" s="58"/>
      <c r="F510" s="188"/>
      <c r="G510" s="188"/>
      <c r="H510" s="188"/>
      <c r="I510" s="64"/>
      <c r="J510" s="64"/>
      <c r="K510" s="189"/>
      <c r="L510" s="259"/>
      <c r="M510" s="259"/>
      <c r="N510" s="58"/>
      <c r="O510" s="30"/>
      <c r="P510" s="58"/>
      <c r="Q510" s="30"/>
      <c r="R510" s="134"/>
      <c r="S510" s="206"/>
      <c r="T510" s="290"/>
      <c r="U510" s="29" t="s">
        <v>36</v>
      </c>
      <c r="V510" s="187"/>
      <c r="W510" s="58"/>
      <c r="X510" s="188"/>
      <c r="Y510" s="188"/>
      <c r="Z510" s="188"/>
      <c r="AA510" s="64"/>
      <c r="AB510" s="64"/>
      <c r="AC510" s="189"/>
      <c r="AD510" s="259"/>
      <c r="AE510" s="259"/>
      <c r="AF510" s="58"/>
      <c r="AG510" s="30"/>
      <c r="AH510" s="58"/>
      <c r="AI510" s="30"/>
      <c r="AJ510" s="134"/>
      <c r="AK510" s="208"/>
      <c r="AL510" s="290"/>
      <c r="AM510" s="88" t="str">
        <f t="shared" si="44"/>
        <v/>
      </c>
      <c r="AN510" s="123" t="str">
        <f t="shared" si="45"/>
        <v/>
      </c>
      <c r="AO510" s="123" t="str">
        <f t="shared" si="46"/>
        <v/>
      </c>
      <c r="AP510" s="123" t="str">
        <f t="shared" si="47"/>
        <v/>
      </c>
      <c r="AQ510" s="89" t="str">
        <f t="shared" si="48"/>
        <v/>
      </c>
      <c r="AR510" s="39"/>
      <c r="AS510" s="234"/>
      <c r="AT510" s="39"/>
    </row>
    <row r="511" spans="2:46" ht="13.5" customHeight="1" x14ac:dyDescent="0.15">
      <c r="B511" s="290"/>
      <c r="C511" s="29" t="s">
        <v>38</v>
      </c>
      <c r="D511" s="187"/>
      <c r="E511" s="58"/>
      <c r="F511" s="188"/>
      <c r="G511" s="188"/>
      <c r="H511" s="188"/>
      <c r="I511" s="64"/>
      <c r="J511" s="64"/>
      <c r="K511" s="189"/>
      <c r="L511" s="259"/>
      <c r="M511" s="259"/>
      <c r="N511" s="58"/>
      <c r="O511" s="30"/>
      <c r="P511" s="58"/>
      <c r="Q511" s="30"/>
      <c r="R511" s="134"/>
      <c r="S511" s="206"/>
      <c r="T511" s="290"/>
      <c r="U511" s="29" t="s">
        <v>38</v>
      </c>
      <c r="V511" s="187"/>
      <c r="W511" s="58"/>
      <c r="X511" s="188"/>
      <c r="Y511" s="188"/>
      <c r="Z511" s="188"/>
      <c r="AA511" s="64"/>
      <c r="AB511" s="64"/>
      <c r="AC511" s="189"/>
      <c r="AD511" s="259"/>
      <c r="AE511" s="259"/>
      <c r="AF511" s="58"/>
      <c r="AG511" s="30"/>
      <c r="AH511" s="58"/>
      <c r="AI511" s="30"/>
      <c r="AJ511" s="134"/>
      <c r="AK511" s="208"/>
      <c r="AL511" s="290"/>
      <c r="AM511" s="88" t="str">
        <f t="shared" si="44"/>
        <v/>
      </c>
      <c r="AN511" s="123" t="str">
        <f t="shared" si="45"/>
        <v/>
      </c>
      <c r="AO511" s="123" t="str">
        <f t="shared" si="46"/>
        <v/>
      </c>
      <c r="AP511" s="123" t="str">
        <f t="shared" si="47"/>
        <v/>
      </c>
      <c r="AQ511" s="89" t="str">
        <f t="shared" si="48"/>
        <v/>
      </c>
      <c r="AR511" s="39"/>
      <c r="AS511" s="234"/>
      <c r="AT511" s="39"/>
    </row>
    <row r="512" spans="2:46" ht="13.5" customHeight="1" thickBot="1" x14ac:dyDescent="0.2">
      <c r="B512" s="291"/>
      <c r="C512" s="29"/>
      <c r="D512" s="187"/>
      <c r="E512" s="58"/>
      <c r="F512" s="190"/>
      <c r="G512" s="190"/>
      <c r="H512" s="190"/>
      <c r="I512" s="58"/>
      <c r="J512" s="58"/>
      <c r="K512" s="189"/>
      <c r="L512" s="259"/>
      <c r="M512" s="259"/>
      <c r="N512" s="58"/>
      <c r="O512" s="30"/>
      <c r="P512" s="58"/>
      <c r="Q512" s="30"/>
      <c r="R512" s="185"/>
      <c r="S512" s="206"/>
      <c r="T512" s="291"/>
      <c r="U512" s="29"/>
      <c r="V512" s="187"/>
      <c r="W512" s="58"/>
      <c r="X512" s="190"/>
      <c r="Y512" s="190"/>
      <c r="Z512" s="190"/>
      <c r="AA512" s="58"/>
      <c r="AB512" s="58"/>
      <c r="AC512" s="189"/>
      <c r="AD512" s="259"/>
      <c r="AE512" s="259"/>
      <c r="AF512" s="58"/>
      <c r="AG512" s="30"/>
      <c r="AH512" s="58"/>
      <c r="AI512" s="30"/>
      <c r="AJ512" s="185"/>
      <c r="AK512" s="208"/>
      <c r="AL512" s="291"/>
      <c r="AM512" s="124" t="str">
        <f t="shared" si="44"/>
        <v/>
      </c>
      <c r="AN512" s="125" t="str">
        <f t="shared" si="45"/>
        <v/>
      </c>
      <c r="AO512" s="125" t="str">
        <f t="shared" si="46"/>
        <v/>
      </c>
      <c r="AP512" s="125" t="str">
        <f t="shared" si="47"/>
        <v/>
      </c>
      <c r="AQ512" s="126" t="str">
        <f t="shared" si="48"/>
        <v/>
      </c>
      <c r="AR512" s="39"/>
      <c r="AS512" s="234"/>
      <c r="AT512" s="39"/>
    </row>
    <row r="513" spans="2:46" ht="13.5" customHeight="1" x14ac:dyDescent="0.15">
      <c r="B513" s="289" t="s">
        <v>168</v>
      </c>
      <c r="C513" s="27" t="s">
        <v>34</v>
      </c>
      <c r="D513" s="41"/>
      <c r="E513" s="57"/>
      <c r="F513" s="98"/>
      <c r="G513" s="98"/>
      <c r="H513" s="98"/>
      <c r="I513" s="62"/>
      <c r="J513" s="62"/>
      <c r="K513" s="63"/>
      <c r="L513" s="258"/>
      <c r="M513" s="258"/>
      <c r="N513" s="57"/>
      <c r="O513" s="28"/>
      <c r="P513" s="57"/>
      <c r="Q513" s="28"/>
      <c r="R513" s="133"/>
      <c r="S513" s="206"/>
      <c r="T513" s="289" t="s">
        <v>168</v>
      </c>
      <c r="U513" s="27" t="s">
        <v>34</v>
      </c>
      <c r="V513" s="41"/>
      <c r="W513" s="57"/>
      <c r="X513" s="98"/>
      <c r="Y513" s="98"/>
      <c r="Z513" s="98"/>
      <c r="AA513" s="62"/>
      <c r="AB513" s="62"/>
      <c r="AC513" s="63"/>
      <c r="AD513" s="258"/>
      <c r="AE513" s="258"/>
      <c r="AF513" s="57"/>
      <c r="AG513" s="28"/>
      <c r="AH513" s="57"/>
      <c r="AI513" s="28"/>
      <c r="AJ513" s="133"/>
      <c r="AK513" s="208"/>
      <c r="AL513" s="289" t="s">
        <v>168</v>
      </c>
      <c r="AM513" s="121" t="str">
        <f t="shared" si="44"/>
        <v/>
      </c>
      <c r="AN513" s="97" t="str">
        <f t="shared" si="45"/>
        <v/>
      </c>
      <c r="AO513" s="97" t="str">
        <f t="shared" si="46"/>
        <v/>
      </c>
      <c r="AP513" s="97" t="str">
        <f t="shared" si="47"/>
        <v/>
      </c>
      <c r="AQ513" s="122" t="str">
        <f t="shared" si="48"/>
        <v/>
      </c>
      <c r="AR513" s="39"/>
      <c r="AS513" s="234"/>
      <c r="AT513" s="39"/>
    </row>
    <row r="514" spans="2:46" ht="13.5" customHeight="1" x14ac:dyDescent="0.15">
      <c r="B514" s="290"/>
      <c r="C514" s="29" t="s">
        <v>35</v>
      </c>
      <c r="D514" s="187"/>
      <c r="E514" s="58"/>
      <c r="F514" s="188"/>
      <c r="G514" s="188"/>
      <c r="H514" s="188"/>
      <c r="I514" s="64"/>
      <c r="J514" s="64"/>
      <c r="K514" s="189"/>
      <c r="L514" s="259"/>
      <c r="M514" s="259"/>
      <c r="N514" s="58"/>
      <c r="O514" s="30"/>
      <c r="P514" s="58"/>
      <c r="Q514" s="30"/>
      <c r="R514" s="134"/>
      <c r="S514" s="206"/>
      <c r="T514" s="290"/>
      <c r="U514" s="29" t="s">
        <v>35</v>
      </c>
      <c r="V514" s="187"/>
      <c r="W514" s="58"/>
      <c r="X514" s="188"/>
      <c r="Y514" s="188"/>
      <c r="Z514" s="188"/>
      <c r="AA514" s="64"/>
      <c r="AB514" s="64"/>
      <c r="AC514" s="189"/>
      <c r="AD514" s="259"/>
      <c r="AE514" s="259"/>
      <c r="AF514" s="58"/>
      <c r="AG514" s="30"/>
      <c r="AH514" s="58"/>
      <c r="AI514" s="30"/>
      <c r="AJ514" s="134"/>
      <c r="AK514" s="208"/>
      <c r="AL514" s="290"/>
      <c r="AM514" s="88" t="str">
        <f t="shared" si="44"/>
        <v/>
      </c>
      <c r="AN514" s="123" t="str">
        <f t="shared" si="45"/>
        <v/>
      </c>
      <c r="AO514" s="123" t="str">
        <f t="shared" si="46"/>
        <v/>
      </c>
      <c r="AP514" s="123" t="str">
        <f t="shared" si="47"/>
        <v/>
      </c>
      <c r="AQ514" s="89" t="str">
        <f t="shared" si="48"/>
        <v/>
      </c>
      <c r="AR514" s="39"/>
      <c r="AS514" s="234"/>
      <c r="AT514" s="39"/>
    </row>
    <row r="515" spans="2:46" ht="13.5" customHeight="1" x14ac:dyDescent="0.15">
      <c r="B515" s="290"/>
      <c r="C515" s="29" t="s">
        <v>36</v>
      </c>
      <c r="D515" s="187"/>
      <c r="E515" s="58"/>
      <c r="F515" s="188"/>
      <c r="G515" s="188"/>
      <c r="H515" s="188"/>
      <c r="I515" s="64"/>
      <c r="J515" s="64"/>
      <c r="K515" s="189"/>
      <c r="L515" s="259"/>
      <c r="M515" s="259"/>
      <c r="N515" s="58"/>
      <c r="O515" s="30"/>
      <c r="P515" s="58"/>
      <c r="Q515" s="30"/>
      <c r="R515" s="134"/>
      <c r="S515" s="206"/>
      <c r="T515" s="290"/>
      <c r="U515" s="29" t="s">
        <v>36</v>
      </c>
      <c r="V515" s="187"/>
      <c r="W515" s="58"/>
      <c r="X515" s="188"/>
      <c r="Y515" s="188"/>
      <c r="Z515" s="188"/>
      <c r="AA515" s="64"/>
      <c r="AB515" s="64"/>
      <c r="AC515" s="189"/>
      <c r="AD515" s="259"/>
      <c r="AE515" s="259"/>
      <c r="AF515" s="58"/>
      <c r="AG515" s="30"/>
      <c r="AH515" s="58"/>
      <c r="AI515" s="30"/>
      <c r="AJ515" s="134"/>
      <c r="AK515" s="208"/>
      <c r="AL515" s="290"/>
      <c r="AM515" s="88" t="str">
        <f t="shared" si="44"/>
        <v/>
      </c>
      <c r="AN515" s="123" t="str">
        <f t="shared" si="45"/>
        <v/>
      </c>
      <c r="AO515" s="123" t="str">
        <f t="shared" si="46"/>
        <v/>
      </c>
      <c r="AP515" s="123" t="str">
        <f t="shared" si="47"/>
        <v/>
      </c>
      <c r="AQ515" s="89" t="str">
        <f t="shared" si="48"/>
        <v/>
      </c>
      <c r="AR515" s="39"/>
      <c r="AS515" s="234"/>
      <c r="AT515" s="39"/>
    </row>
    <row r="516" spans="2:46" ht="13.5" customHeight="1" x14ac:dyDescent="0.15">
      <c r="B516" s="290"/>
      <c r="C516" s="29" t="s">
        <v>38</v>
      </c>
      <c r="D516" s="187"/>
      <c r="E516" s="58"/>
      <c r="F516" s="188"/>
      <c r="G516" s="188"/>
      <c r="H516" s="188"/>
      <c r="I516" s="64"/>
      <c r="J516" s="64"/>
      <c r="K516" s="189"/>
      <c r="L516" s="259"/>
      <c r="M516" s="259"/>
      <c r="N516" s="58"/>
      <c r="O516" s="30"/>
      <c r="P516" s="58"/>
      <c r="Q516" s="30"/>
      <c r="R516" s="134"/>
      <c r="S516" s="206"/>
      <c r="T516" s="290"/>
      <c r="U516" s="29" t="s">
        <v>38</v>
      </c>
      <c r="V516" s="187"/>
      <c r="W516" s="58"/>
      <c r="X516" s="188"/>
      <c r="Y516" s="188"/>
      <c r="Z516" s="188"/>
      <c r="AA516" s="64"/>
      <c r="AB516" s="64"/>
      <c r="AC516" s="189"/>
      <c r="AD516" s="259"/>
      <c r="AE516" s="259"/>
      <c r="AF516" s="58"/>
      <c r="AG516" s="30"/>
      <c r="AH516" s="58"/>
      <c r="AI516" s="30"/>
      <c r="AJ516" s="134"/>
      <c r="AK516" s="208"/>
      <c r="AL516" s="290"/>
      <c r="AM516" s="88" t="str">
        <f t="shared" si="44"/>
        <v/>
      </c>
      <c r="AN516" s="123" t="str">
        <f t="shared" si="45"/>
        <v/>
      </c>
      <c r="AO516" s="123" t="str">
        <f t="shared" si="46"/>
        <v/>
      </c>
      <c r="AP516" s="123" t="str">
        <f t="shared" si="47"/>
        <v/>
      </c>
      <c r="AQ516" s="89" t="str">
        <f t="shared" si="48"/>
        <v/>
      </c>
      <c r="AR516" s="39"/>
      <c r="AS516" s="234"/>
      <c r="AT516" s="39"/>
    </row>
    <row r="517" spans="2:46" ht="13.5" customHeight="1" thickBot="1" x14ac:dyDescent="0.2">
      <c r="B517" s="291"/>
      <c r="C517" s="29"/>
      <c r="D517" s="187"/>
      <c r="E517" s="58"/>
      <c r="F517" s="190"/>
      <c r="G517" s="190"/>
      <c r="H517" s="190"/>
      <c r="I517" s="58"/>
      <c r="J517" s="58"/>
      <c r="K517" s="189"/>
      <c r="L517" s="259"/>
      <c r="M517" s="259"/>
      <c r="N517" s="58"/>
      <c r="O517" s="30"/>
      <c r="P517" s="58"/>
      <c r="Q517" s="30"/>
      <c r="R517" s="185"/>
      <c r="S517" s="206"/>
      <c r="T517" s="291"/>
      <c r="U517" s="29"/>
      <c r="V517" s="187"/>
      <c r="W517" s="58"/>
      <c r="X517" s="190"/>
      <c r="Y517" s="190"/>
      <c r="Z517" s="190"/>
      <c r="AA517" s="58"/>
      <c r="AB517" s="58"/>
      <c r="AC517" s="189"/>
      <c r="AD517" s="259"/>
      <c r="AE517" s="259"/>
      <c r="AF517" s="58"/>
      <c r="AG517" s="30"/>
      <c r="AH517" s="58"/>
      <c r="AI517" s="30"/>
      <c r="AJ517" s="185"/>
      <c r="AK517" s="208"/>
      <c r="AL517" s="291"/>
      <c r="AM517" s="124" t="str">
        <f t="shared" si="44"/>
        <v/>
      </c>
      <c r="AN517" s="125" t="str">
        <f t="shared" si="45"/>
        <v/>
      </c>
      <c r="AO517" s="125" t="str">
        <f t="shared" si="46"/>
        <v/>
      </c>
      <c r="AP517" s="125" t="str">
        <f t="shared" si="47"/>
        <v/>
      </c>
      <c r="AQ517" s="126" t="str">
        <f t="shared" si="48"/>
        <v/>
      </c>
      <c r="AR517" s="39"/>
      <c r="AS517" s="234"/>
      <c r="AT517" s="39"/>
    </row>
    <row r="518" spans="2:46" ht="13.5" customHeight="1" x14ac:dyDescent="0.15">
      <c r="B518" s="289" t="s">
        <v>169</v>
      </c>
      <c r="C518" s="27" t="s">
        <v>34</v>
      </c>
      <c r="D518" s="41"/>
      <c r="E518" s="57"/>
      <c r="F518" s="98"/>
      <c r="G518" s="98"/>
      <c r="H518" s="98"/>
      <c r="I518" s="62"/>
      <c r="J518" s="62"/>
      <c r="K518" s="63"/>
      <c r="L518" s="258"/>
      <c r="M518" s="258"/>
      <c r="N518" s="57"/>
      <c r="O518" s="28"/>
      <c r="P518" s="57"/>
      <c r="Q518" s="28"/>
      <c r="R518" s="133"/>
      <c r="S518" s="206"/>
      <c r="T518" s="289" t="s">
        <v>169</v>
      </c>
      <c r="U518" s="27" t="s">
        <v>34</v>
      </c>
      <c r="V518" s="41"/>
      <c r="W518" s="57"/>
      <c r="X518" s="98"/>
      <c r="Y518" s="98"/>
      <c r="Z518" s="98"/>
      <c r="AA518" s="62"/>
      <c r="AB518" s="62"/>
      <c r="AC518" s="63"/>
      <c r="AD518" s="258"/>
      <c r="AE518" s="258"/>
      <c r="AF518" s="57"/>
      <c r="AG518" s="28"/>
      <c r="AH518" s="57"/>
      <c r="AI518" s="28"/>
      <c r="AJ518" s="133"/>
      <c r="AK518" s="208"/>
      <c r="AL518" s="289" t="s">
        <v>169</v>
      </c>
      <c r="AM518" s="121" t="str">
        <f t="shared" si="44"/>
        <v/>
      </c>
      <c r="AN518" s="97" t="str">
        <f t="shared" si="45"/>
        <v/>
      </c>
      <c r="AO518" s="97" t="str">
        <f t="shared" si="46"/>
        <v/>
      </c>
      <c r="AP518" s="97" t="str">
        <f t="shared" si="47"/>
        <v/>
      </c>
      <c r="AQ518" s="122" t="str">
        <f t="shared" si="48"/>
        <v/>
      </c>
      <c r="AR518" s="39"/>
      <c r="AS518" s="234"/>
      <c r="AT518" s="39"/>
    </row>
    <row r="519" spans="2:46" ht="13.5" customHeight="1" x14ac:dyDescent="0.15">
      <c r="B519" s="290"/>
      <c r="C519" s="29" t="s">
        <v>35</v>
      </c>
      <c r="D519" s="187"/>
      <c r="E519" s="58"/>
      <c r="F519" s="188"/>
      <c r="G519" s="188"/>
      <c r="H519" s="188"/>
      <c r="I519" s="64"/>
      <c r="J519" s="64"/>
      <c r="K519" s="189"/>
      <c r="L519" s="259"/>
      <c r="M519" s="259"/>
      <c r="N519" s="58"/>
      <c r="O519" s="30"/>
      <c r="P519" s="58"/>
      <c r="Q519" s="30"/>
      <c r="R519" s="134"/>
      <c r="S519" s="206"/>
      <c r="T519" s="290"/>
      <c r="U519" s="29" t="s">
        <v>35</v>
      </c>
      <c r="V519" s="187"/>
      <c r="W519" s="58"/>
      <c r="X519" s="188"/>
      <c r="Y519" s="188"/>
      <c r="Z519" s="188"/>
      <c r="AA519" s="64"/>
      <c r="AB519" s="64"/>
      <c r="AC519" s="189"/>
      <c r="AD519" s="259"/>
      <c r="AE519" s="259"/>
      <c r="AF519" s="58"/>
      <c r="AG519" s="30"/>
      <c r="AH519" s="58"/>
      <c r="AI519" s="30"/>
      <c r="AJ519" s="134"/>
      <c r="AK519" s="208"/>
      <c r="AL519" s="290"/>
      <c r="AM519" s="88" t="str">
        <f t="shared" si="44"/>
        <v/>
      </c>
      <c r="AN519" s="123" t="str">
        <f t="shared" si="45"/>
        <v/>
      </c>
      <c r="AO519" s="123" t="str">
        <f t="shared" si="46"/>
        <v/>
      </c>
      <c r="AP519" s="123" t="str">
        <f t="shared" si="47"/>
        <v/>
      </c>
      <c r="AQ519" s="89" t="str">
        <f t="shared" si="48"/>
        <v/>
      </c>
      <c r="AR519" s="39"/>
      <c r="AS519" s="234"/>
      <c r="AT519" s="39"/>
    </row>
    <row r="520" spans="2:46" ht="13.5" customHeight="1" x14ac:dyDescent="0.15">
      <c r="B520" s="290"/>
      <c r="C520" s="29" t="s">
        <v>36</v>
      </c>
      <c r="D520" s="187"/>
      <c r="E520" s="58"/>
      <c r="F520" s="188"/>
      <c r="G520" s="188"/>
      <c r="H520" s="188"/>
      <c r="I520" s="64"/>
      <c r="J520" s="64"/>
      <c r="K520" s="189"/>
      <c r="L520" s="259"/>
      <c r="M520" s="259"/>
      <c r="N520" s="58"/>
      <c r="O520" s="30"/>
      <c r="P520" s="58"/>
      <c r="Q520" s="30"/>
      <c r="R520" s="134"/>
      <c r="S520" s="206"/>
      <c r="T520" s="290"/>
      <c r="U520" s="29" t="s">
        <v>36</v>
      </c>
      <c r="V520" s="187"/>
      <c r="W520" s="58"/>
      <c r="X520" s="188"/>
      <c r="Y520" s="188"/>
      <c r="Z520" s="188"/>
      <c r="AA520" s="64"/>
      <c r="AB520" s="64"/>
      <c r="AC520" s="189"/>
      <c r="AD520" s="259"/>
      <c r="AE520" s="259"/>
      <c r="AF520" s="58"/>
      <c r="AG520" s="30"/>
      <c r="AH520" s="58"/>
      <c r="AI520" s="30"/>
      <c r="AJ520" s="134"/>
      <c r="AK520" s="208"/>
      <c r="AL520" s="290"/>
      <c r="AM520" s="88" t="str">
        <f t="shared" si="44"/>
        <v/>
      </c>
      <c r="AN520" s="123" t="str">
        <f t="shared" si="45"/>
        <v/>
      </c>
      <c r="AO520" s="123" t="str">
        <f t="shared" si="46"/>
        <v/>
      </c>
      <c r="AP520" s="123" t="str">
        <f t="shared" si="47"/>
        <v/>
      </c>
      <c r="AQ520" s="89" t="str">
        <f t="shared" si="48"/>
        <v/>
      </c>
      <c r="AR520" s="39"/>
      <c r="AS520" s="234"/>
      <c r="AT520" s="39"/>
    </row>
    <row r="521" spans="2:46" ht="13.5" customHeight="1" x14ac:dyDescent="0.15">
      <c r="B521" s="290"/>
      <c r="C521" s="29" t="s">
        <v>38</v>
      </c>
      <c r="D521" s="187"/>
      <c r="E521" s="58"/>
      <c r="F521" s="188"/>
      <c r="G521" s="188"/>
      <c r="H521" s="188"/>
      <c r="I521" s="64"/>
      <c r="J521" s="64"/>
      <c r="K521" s="189"/>
      <c r="L521" s="259"/>
      <c r="M521" s="259"/>
      <c r="N521" s="58"/>
      <c r="O521" s="30"/>
      <c r="P521" s="58"/>
      <c r="Q521" s="30"/>
      <c r="R521" s="134"/>
      <c r="S521" s="206"/>
      <c r="T521" s="290"/>
      <c r="U521" s="29" t="s">
        <v>38</v>
      </c>
      <c r="V521" s="187"/>
      <c r="W521" s="58"/>
      <c r="X521" s="188"/>
      <c r="Y521" s="188"/>
      <c r="Z521" s="188"/>
      <c r="AA521" s="64"/>
      <c r="AB521" s="64"/>
      <c r="AC521" s="189"/>
      <c r="AD521" s="259"/>
      <c r="AE521" s="259"/>
      <c r="AF521" s="58"/>
      <c r="AG521" s="30"/>
      <c r="AH521" s="58"/>
      <c r="AI521" s="30"/>
      <c r="AJ521" s="134"/>
      <c r="AK521" s="208"/>
      <c r="AL521" s="290"/>
      <c r="AM521" s="88" t="str">
        <f t="shared" si="44"/>
        <v/>
      </c>
      <c r="AN521" s="123" t="str">
        <f t="shared" si="45"/>
        <v/>
      </c>
      <c r="AO521" s="123" t="str">
        <f t="shared" si="46"/>
        <v/>
      </c>
      <c r="AP521" s="123" t="str">
        <f t="shared" si="47"/>
        <v/>
      </c>
      <c r="AQ521" s="89" t="str">
        <f t="shared" si="48"/>
        <v/>
      </c>
      <c r="AR521" s="39"/>
      <c r="AS521" s="234"/>
      <c r="AT521" s="39"/>
    </row>
    <row r="522" spans="2:46" ht="13.5" customHeight="1" thickBot="1" x14ac:dyDescent="0.2">
      <c r="B522" s="291"/>
      <c r="C522" s="29"/>
      <c r="D522" s="187"/>
      <c r="E522" s="58"/>
      <c r="F522" s="190"/>
      <c r="G522" s="190"/>
      <c r="H522" s="190"/>
      <c r="I522" s="58"/>
      <c r="J522" s="58"/>
      <c r="K522" s="189"/>
      <c r="L522" s="259"/>
      <c r="M522" s="259"/>
      <c r="N522" s="58"/>
      <c r="O522" s="30"/>
      <c r="P522" s="58"/>
      <c r="Q522" s="30"/>
      <c r="R522" s="185"/>
      <c r="S522" s="206"/>
      <c r="T522" s="291"/>
      <c r="U522" s="29"/>
      <c r="V522" s="187"/>
      <c r="W522" s="58"/>
      <c r="X522" s="190"/>
      <c r="Y522" s="190"/>
      <c r="Z522" s="190"/>
      <c r="AA522" s="58"/>
      <c r="AB522" s="58"/>
      <c r="AC522" s="189"/>
      <c r="AD522" s="259"/>
      <c r="AE522" s="259"/>
      <c r="AF522" s="58"/>
      <c r="AG522" s="30"/>
      <c r="AH522" s="58"/>
      <c r="AI522" s="30"/>
      <c r="AJ522" s="185"/>
      <c r="AK522" s="208"/>
      <c r="AL522" s="291"/>
      <c r="AM522" s="124" t="str">
        <f t="shared" si="44"/>
        <v/>
      </c>
      <c r="AN522" s="125" t="str">
        <f t="shared" si="45"/>
        <v/>
      </c>
      <c r="AO522" s="125" t="str">
        <f t="shared" si="46"/>
        <v/>
      </c>
      <c r="AP522" s="125" t="str">
        <f t="shared" si="47"/>
        <v/>
      </c>
      <c r="AQ522" s="126" t="str">
        <f t="shared" si="48"/>
        <v/>
      </c>
      <c r="AR522" s="39"/>
      <c r="AS522" s="234"/>
      <c r="AT522" s="39"/>
    </row>
    <row r="523" spans="2:46" ht="13.5" customHeight="1" x14ac:dyDescent="0.15">
      <c r="B523" s="289" t="s">
        <v>170</v>
      </c>
      <c r="C523" s="27" t="s">
        <v>34</v>
      </c>
      <c r="D523" s="41"/>
      <c r="E523" s="57"/>
      <c r="F523" s="98"/>
      <c r="G523" s="98"/>
      <c r="H523" s="98"/>
      <c r="I523" s="62"/>
      <c r="J523" s="62"/>
      <c r="K523" s="63"/>
      <c r="L523" s="258"/>
      <c r="M523" s="258"/>
      <c r="N523" s="57"/>
      <c r="O523" s="28"/>
      <c r="P523" s="57"/>
      <c r="Q523" s="28"/>
      <c r="R523" s="133"/>
      <c r="S523" s="206"/>
      <c r="T523" s="289" t="s">
        <v>170</v>
      </c>
      <c r="U523" s="27" t="s">
        <v>34</v>
      </c>
      <c r="V523" s="41"/>
      <c r="W523" s="57"/>
      <c r="X523" s="98"/>
      <c r="Y523" s="98"/>
      <c r="Z523" s="98"/>
      <c r="AA523" s="62"/>
      <c r="AB523" s="62"/>
      <c r="AC523" s="63"/>
      <c r="AD523" s="258"/>
      <c r="AE523" s="258"/>
      <c r="AF523" s="57"/>
      <c r="AG523" s="28"/>
      <c r="AH523" s="57"/>
      <c r="AI523" s="28"/>
      <c r="AJ523" s="133"/>
      <c r="AK523" s="208"/>
      <c r="AL523" s="289" t="s">
        <v>170</v>
      </c>
      <c r="AM523" s="121" t="str">
        <f t="shared" si="44"/>
        <v/>
      </c>
      <c r="AN523" s="97" t="str">
        <f t="shared" si="45"/>
        <v/>
      </c>
      <c r="AO523" s="97" t="str">
        <f t="shared" si="46"/>
        <v/>
      </c>
      <c r="AP523" s="97" t="str">
        <f t="shared" si="47"/>
        <v/>
      </c>
      <c r="AQ523" s="122" t="str">
        <f t="shared" si="48"/>
        <v/>
      </c>
      <c r="AR523" s="39"/>
      <c r="AS523" s="234"/>
      <c r="AT523" s="39"/>
    </row>
    <row r="524" spans="2:46" ht="13.5" customHeight="1" x14ac:dyDescent="0.15">
      <c r="B524" s="290"/>
      <c r="C524" s="29" t="s">
        <v>35</v>
      </c>
      <c r="D524" s="187"/>
      <c r="E524" s="58"/>
      <c r="F524" s="188"/>
      <c r="G524" s="188"/>
      <c r="H524" s="188"/>
      <c r="I524" s="64"/>
      <c r="J524" s="64"/>
      <c r="K524" s="189"/>
      <c r="L524" s="259"/>
      <c r="M524" s="259"/>
      <c r="N524" s="58"/>
      <c r="O524" s="30"/>
      <c r="P524" s="58"/>
      <c r="Q524" s="30"/>
      <c r="R524" s="134"/>
      <c r="S524" s="206"/>
      <c r="T524" s="290"/>
      <c r="U524" s="29" t="s">
        <v>35</v>
      </c>
      <c r="V524" s="187"/>
      <c r="W524" s="58"/>
      <c r="X524" s="188"/>
      <c r="Y524" s="188"/>
      <c r="Z524" s="188"/>
      <c r="AA524" s="64"/>
      <c r="AB524" s="64"/>
      <c r="AC524" s="189"/>
      <c r="AD524" s="259"/>
      <c r="AE524" s="259"/>
      <c r="AF524" s="58"/>
      <c r="AG524" s="30"/>
      <c r="AH524" s="58"/>
      <c r="AI524" s="30"/>
      <c r="AJ524" s="134"/>
      <c r="AK524" s="208"/>
      <c r="AL524" s="290"/>
      <c r="AM524" s="88" t="str">
        <f t="shared" si="44"/>
        <v/>
      </c>
      <c r="AN524" s="123" t="str">
        <f t="shared" si="45"/>
        <v/>
      </c>
      <c r="AO524" s="123" t="str">
        <f t="shared" si="46"/>
        <v/>
      </c>
      <c r="AP524" s="123" t="str">
        <f t="shared" si="47"/>
        <v/>
      </c>
      <c r="AQ524" s="89" t="str">
        <f t="shared" si="48"/>
        <v/>
      </c>
      <c r="AR524" s="39"/>
      <c r="AS524" s="234"/>
      <c r="AT524" s="39"/>
    </row>
    <row r="525" spans="2:46" ht="13.5" customHeight="1" x14ac:dyDescent="0.15">
      <c r="B525" s="290"/>
      <c r="C525" s="29" t="s">
        <v>36</v>
      </c>
      <c r="D525" s="187"/>
      <c r="E525" s="58"/>
      <c r="F525" s="188"/>
      <c r="G525" s="188"/>
      <c r="H525" s="188"/>
      <c r="I525" s="64"/>
      <c r="J525" s="64"/>
      <c r="K525" s="189"/>
      <c r="L525" s="259"/>
      <c r="M525" s="259"/>
      <c r="N525" s="58"/>
      <c r="O525" s="30"/>
      <c r="P525" s="58"/>
      <c r="Q525" s="30"/>
      <c r="R525" s="134"/>
      <c r="S525" s="206"/>
      <c r="T525" s="290"/>
      <c r="U525" s="29" t="s">
        <v>36</v>
      </c>
      <c r="V525" s="187"/>
      <c r="W525" s="58"/>
      <c r="X525" s="188"/>
      <c r="Y525" s="188"/>
      <c r="Z525" s="188"/>
      <c r="AA525" s="64"/>
      <c r="AB525" s="64"/>
      <c r="AC525" s="189"/>
      <c r="AD525" s="259"/>
      <c r="AE525" s="259"/>
      <c r="AF525" s="58"/>
      <c r="AG525" s="30"/>
      <c r="AH525" s="58"/>
      <c r="AI525" s="30"/>
      <c r="AJ525" s="134"/>
      <c r="AK525" s="208"/>
      <c r="AL525" s="290"/>
      <c r="AM525" s="88" t="str">
        <f t="shared" si="44"/>
        <v/>
      </c>
      <c r="AN525" s="123" t="str">
        <f t="shared" si="45"/>
        <v/>
      </c>
      <c r="AO525" s="123" t="str">
        <f t="shared" si="46"/>
        <v/>
      </c>
      <c r="AP525" s="123" t="str">
        <f t="shared" si="47"/>
        <v/>
      </c>
      <c r="AQ525" s="89" t="str">
        <f t="shared" si="48"/>
        <v/>
      </c>
      <c r="AR525" s="39"/>
      <c r="AS525" s="234"/>
      <c r="AT525" s="39"/>
    </row>
    <row r="526" spans="2:46" ht="13.5" customHeight="1" x14ac:dyDescent="0.15">
      <c r="B526" s="290"/>
      <c r="C526" s="29" t="s">
        <v>38</v>
      </c>
      <c r="D526" s="187"/>
      <c r="E526" s="58"/>
      <c r="F526" s="188"/>
      <c r="G526" s="188"/>
      <c r="H526" s="188"/>
      <c r="I526" s="64"/>
      <c r="J526" s="64"/>
      <c r="K526" s="189"/>
      <c r="L526" s="259"/>
      <c r="M526" s="259"/>
      <c r="N526" s="58"/>
      <c r="O526" s="30"/>
      <c r="P526" s="58"/>
      <c r="Q526" s="30"/>
      <c r="R526" s="134"/>
      <c r="S526" s="206"/>
      <c r="T526" s="290"/>
      <c r="U526" s="29" t="s">
        <v>38</v>
      </c>
      <c r="V526" s="187"/>
      <c r="W526" s="58"/>
      <c r="X526" s="188"/>
      <c r="Y526" s="188"/>
      <c r="Z526" s="188"/>
      <c r="AA526" s="64"/>
      <c r="AB526" s="64"/>
      <c r="AC526" s="189"/>
      <c r="AD526" s="259"/>
      <c r="AE526" s="259"/>
      <c r="AF526" s="58"/>
      <c r="AG526" s="30"/>
      <c r="AH526" s="58"/>
      <c r="AI526" s="30"/>
      <c r="AJ526" s="134"/>
      <c r="AK526" s="208"/>
      <c r="AL526" s="290"/>
      <c r="AM526" s="88" t="str">
        <f t="shared" si="44"/>
        <v/>
      </c>
      <c r="AN526" s="123" t="str">
        <f t="shared" si="45"/>
        <v/>
      </c>
      <c r="AO526" s="123" t="str">
        <f t="shared" si="46"/>
        <v/>
      </c>
      <c r="AP526" s="123" t="str">
        <f t="shared" si="47"/>
        <v/>
      </c>
      <c r="AQ526" s="89" t="str">
        <f t="shared" si="48"/>
        <v/>
      </c>
      <c r="AR526" s="39"/>
      <c r="AS526" s="234"/>
      <c r="AT526" s="39"/>
    </row>
    <row r="527" spans="2:46" ht="13.5" customHeight="1" thickBot="1" x14ac:dyDescent="0.2">
      <c r="B527" s="291"/>
      <c r="C527" s="29"/>
      <c r="D527" s="187"/>
      <c r="E527" s="58"/>
      <c r="F527" s="190"/>
      <c r="G527" s="190"/>
      <c r="H527" s="190"/>
      <c r="I527" s="58"/>
      <c r="J527" s="58"/>
      <c r="K527" s="189"/>
      <c r="L527" s="259"/>
      <c r="M527" s="259"/>
      <c r="N527" s="58"/>
      <c r="O527" s="30"/>
      <c r="P527" s="58"/>
      <c r="Q527" s="30"/>
      <c r="R527" s="185"/>
      <c r="S527" s="206"/>
      <c r="T527" s="291"/>
      <c r="U527" s="29"/>
      <c r="V527" s="187"/>
      <c r="W527" s="58"/>
      <c r="X527" s="190"/>
      <c r="Y527" s="190"/>
      <c r="Z527" s="190"/>
      <c r="AA527" s="58"/>
      <c r="AB527" s="58"/>
      <c r="AC527" s="189"/>
      <c r="AD527" s="259"/>
      <c r="AE527" s="259"/>
      <c r="AF527" s="58"/>
      <c r="AG527" s="30"/>
      <c r="AH527" s="58"/>
      <c r="AI527" s="30"/>
      <c r="AJ527" s="185"/>
      <c r="AK527" s="208"/>
      <c r="AL527" s="291"/>
      <c r="AM527" s="124" t="str">
        <f t="shared" si="44"/>
        <v/>
      </c>
      <c r="AN527" s="125" t="str">
        <f t="shared" si="45"/>
        <v/>
      </c>
      <c r="AO527" s="125" t="str">
        <f t="shared" si="46"/>
        <v/>
      </c>
      <c r="AP527" s="125" t="str">
        <f t="shared" si="47"/>
        <v/>
      </c>
      <c r="AQ527" s="126" t="str">
        <f t="shared" si="48"/>
        <v/>
      </c>
      <c r="AR527" s="39"/>
      <c r="AS527" s="234"/>
      <c r="AT527" s="39"/>
    </row>
    <row r="528" spans="2:46" ht="13.5" customHeight="1" x14ac:dyDescent="0.15">
      <c r="B528" s="289" t="s">
        <v>171</v>
      </c>
      <c r="C528" s="27" t="s">
        <v>34</v>
      </c>
      <c r="D528" s="41"/>
      <c r="E528" s="57"/>
      <c r="F528" s="98"/>
      <c r="G528" s="98"/>
      <c r="H528" s="98"/>
      <c r="I528" s="62"/>
      <c r="J528" s="62"/>
      <c r="K528" s="63"/>
      <c r="L528" s="258"/>
      <c r="M528" s="258"/>
      <c r="N528" s="57"/>
      <c r="O528" s="28"/>
      <c r="P528" s="57"/>
      <c r="Q528" s="28"/>
      <c r="R528" s="133"/>
      <c r="S528" s="206"/>
      <c r="T528" s="289" t="s">
        <v>171</v>
      </c>
      <c r="U528" s="27" t="s">
        <v>34</v>
      </c>
      <c r="V528" s="41"/>
      <c r="W528" s="57"/>
      <c r="X528" s="98"/>
      <c r="Y528" s="98"/>
      <c r="Z528" s="98"/>
      <c r="AA528" s="62"/>
      <c r="AB528" s="62"/>
      <c r="AC528" s="63"/>
      <c r="AD528" s="258"/>
      <c r="AE528" s="258"/>
      <c r="AF528" s="57"/>
      <c r="AG528" s="28"/>
      <c r="AH528" s="57"/>
      <c r="AI528" s="28"/>
      <c r="AJ528" s="133"/>
      <c r="AK528" s="208"/>
      <c r="AL528" s="289" t="s">
        <v>171</v>
      </c>
      <c r="AM528" s="121" t="str">
        <f t="shared" si="44"/>
        <v/>
      </c>
      <c r="AN528" s="97" t="str">
        <f t="shared" si="45"/>
        <v/>
      </c>
      <c r="AO528" s="97" t="str">
        <f t="shared" si="46"/>
        <v/>
      </c>
      <c r="AP528" s="97" t="str">
        <f t="shared" si="47"/>
        <v/>
      </c>
      <c r="AQ528" s="122" t="str">
        <f t="shared" si="48"/>
        <v/>
      </c>
      <c r="AR528" s="39"/>
      <c r="AS528" s="234"/>
      <c r="AT528" s="39"/>
    </row>
    <row r="529" spans="2:46" ht="13.5" customHeight="1" x14ac:dyDescent="0.15">
      <c r="B529" s="290"/>
      <c r="C529" s="29" t="s">
        <v>35</v>
      </c>
      <c r="D529" s="187"/>
      <c r="E529" s="58"/>
      <c r="F529" s="188"/>
      <c r="G529" s="188"/>
      <c r="H529" s="188"/>
      <c r="I529" s="64"/>
      <c r="J529" s="64"/>
      <c r="K529" s="189"/>
      <c r="L529" s="259"/>
      <c r="M529" s="259"/>
      <c r="N529" s="58"/>
      <c r="O529" s="30"/>
      <c r="P529" s="58"/>
      <c r="Q529" s="30"/>
      <c r="R529" s="134"/>
      <c r="S529" s="206"/>
      <c r="T529" s="290"/>
      <c r="U529" s="29" t="s">
        <v>35</v>
      </c>
      <c r="V529" s="187"/>
      <c r="W529" s="58"/>
      <c r="X529" s="188"/>
      <c r="Y529" s="188"/>
      <c r="Z529" s="188"/>
      <c r="AA529" s="64"/>
      <c r="AB529" s="64"/>
      <c r="AC529" s="189"/>
      <c r="AD529" s="259"/>
      <c r="AE529" s="259"/>
      <c r="AF529" s="58"/>
      <c r="AG529" s="30"/>
      <c r="AH529" s="58"/>
      <c r="AI529" s="30"/>
      <c r="AJ529" s="134"/>
      <c r="AK529" s="208"/>
      <c r="AL529" s="290"/>
      <c r="AM529" s="88" t="str">
        <f t="shared" si="44"/>
        <v/>
      </c>
      <c r="AN529" s="123" t="str">
        <f t="shared" si="45"/>
        <v/>
      </c>
      <c r="AO529" s="123" t="str">
        <f t="shared" si="46"/>
        <v/>
      </c>
      <c r="AP529" s="123" t="str">
        <f t="shared" si="47"/>
        <v/>
      </c>
      <c r="AQ529" s="89" t="str">
        <f t="shared" si="48"/>
        <v/>
      </c>
      <c r="AR529" s="39"/>
      <c r="AS529" s="234"/>
      <c r="AT529" s="39"/>
    </row>
    <row r="530" spans="2:46" ht="13.5" customHeight="1" x14ac:dyDescent="0.15">
      <c r="B530" s="290"/>
      <c r="C530" s="29" t="s">
        <v>36</v>
      </c>
      <c r="D530" s="187"/>
      <c r="E530" s="58"/>
      <c r="F530" s="188"/>
      <c r="G530" s="188"/>
      <c r="H530" s="188"/>
      <c r="I530" s="64"/>
      <c r="J530" s="64"/>
      <c r="K530" s="189"/>
      <c r="L530" s="259"/>
      <c r="M530" s="259"/>
      <c r="N530" s="58"/>
      <c r="O530" s="30"/>
      <c r="P530" s="58"/>
      <c r="Q530" s="30"/>
      <c r="R530" s="134"/>
      <c r="S530" s="206"/>
      <c r="T530" s="290"/>
      <c r="U530" s="29" t="s">
        <v>36</v>
      </c>
      <c r="V530" s="187"/>
      <c r="W530" s="58"/>
      <c r="X530" s="188"/>
      <c r="Y530" s="188"/>
      <c r="Z530" s="188"/>
      <c r="AA530" s="64"/>
      <c r="AB530" s="64"/>
      <c r="AC530" s="189"/>
      <c r="AD530" s="259"/>
      <c r="AE530" s="259"/>
      <c r="AF530" s="58"/>
      <c r="AG530" s="30"/>
      <c r="AH530" s="58"/>
      <c r="AI530" s="30"/>
      <c r="AJ530" s="134"/>
      <c r="AK530" s="208"/>
      <c r="AL530" s="290"/>
      <c r="AM530" s="88" t="str">
        <f t="shared" si="44"/>
        <v/>
      </c>
      <c r="AN530" s="123" t="str">
        <f t="shared" si="45"/>
        <v/>
      </c>
      <c r="AO530" s="123" t="str">
        <f t="shared" si="46"/>
        <v/>
      </c>
      <c r="AP530" s="123" t="str">
        <f t="shared" si="47"/>
        <v/>
      </c>
      <c r="AQ530" s="89" t="str">
        <f t="shared" si="48"/>
        <v/>
      </c>
      <c r="AR530" s="39"/>
      <c r="AS530" s="234"/>
      <c r="AT530" s="39"/>
    </row>
    <row r="531" spans="2:46" ht="13.5" customHeight="1" x14ac:dyDescent="0.15">
      <c r="B531" s="290"/>
      <c r="C531" s="29" t="s">
        <v>38</v>
      </c>
      <c r="D531" s="187"/>
      <c r="E531" s="58"/>
      <c r="F531" s="188"/>
      <c r="G531" s="188"/>
      <c r="H531" s="188"/>
      <c r="I531" s="64"/>
      <c r="J531" s="64"/>
      <c r="K531" s="189"/>
      <c r="L531" s="259"/>
      <c r="M531" s="259"/>
      <c r="N531" s="58"/>
      <c r="O531" s="30"/>
      <c r="P531" s="58"/>
      <c r="Q531" s="30"/>
      <c r="R531" s="134"/>
      <c r="S531" s="206"/>
      <c r="T531" s="290"/>
      <c r="U531" s="29" t="s">
        <v>38</v>
      </c>
      <c r="V531" s="187"/>
      <c r="W531" s="58"/>
      <c r="X531" s="188"/>
      <c r="Y531" s="188"/>
      <c r="Z531" s="188"/>
      <c r="AA531" s="64"/>
      <c r="AB531" s="64"/>
      <c r="AC531" s="189"/>
      <c r="AD531" s="259"/>
      <c r="AE531" s="259"/>
      <c r="AF531" s="58"/>
      <c r="AG531" s="30"/>
      <c r="AH531" s="58"/>
      <c r="AI531" s="30"/>
      <c r="AJ531" s="134"/>
      <c r="AK531" s="208"/>
      <c r="AL531" s="290"/>
      <c r="AM531" s="88" t="str">
        <f t="shared" si="44"/>
        <v/>
      </c>
      <c r="AN531" s="123" t="str">
        <f t="shared" si="45"/>
        <v/>
      </c>
      <c r="AO531" s="123" t="str">
        <f t="shared" si="46"/>
        <v/>
      </c>
      <c r="AP531" s="123" t="str">
        <f t="shared" si="47"/>
        <v/>
      </c>
      <c r="AQ531" s="89" t="str">
        <f t="shared" si="48"/>
        <v/>
      </c>
      <c r="AR531" s="39"/>
      <c r="AS531" s="234"/>
      <c r="AT531" s="39"/>
    </row>
    <row r="532" spans="2:46" ht="13.5" customHeight="1" thickBot="1" x14ac:dyDescent="0.2">
      <c r="B532" s="291"/>
      <c r="C532" s="29"/>
      <c r="D532" s="187"/>
      <c r="E532" s="58"/>
      <c r="F532" s="190"/>
      <c r="G532" s="190"/>
      <c r="H532" s="190"/>
      <c r="I532" s="58"/>
      <c r="J532" s="58"/>
      <c r="K532" s="189"/>
      <c r="L532" s="259"/>
      <c r="M532" s="259"/>
      <c r="N532" s="58"/>
      <c r="O532" s="30"/>
      <c r="P532" s="58"/>
      <c r="Q532" s="30"/>
      <c r="R532" s="185"/>
      <c r="S532" s="206"/>
      <c r="T532" s="291"/>
      <c r="U532" s="29"/>
      <c r="V532" s="187"/>
      <c r="W532" s="58"/>
      <c r="X532" s="190"/>
      <c r="Y532" s="190"/>
      <c r="Z532" s="190"/>
      <c r="AA532" s="58"/>
      <c r="AB532" s="58"/>
      <c r="AC532" s="189"/>
      <c r="AD532" s="259"/>
      <c r="AE532" s="259"/>
      <c r="AF532" s="58"/>
      <c r="AG532" s="30"/>
      <c r="AH532" s="58"/>
      <c r="AI532" s="30"/>
      <c r="AJ532" s="185"/>
      <c r="AK532" s="208"/>
      <c r="AL532" s="291"/>
      <c r="AM532" s="124" t="str">
        <f t="shared" si="44"/>
        <v/>
      </c>
      <c r="AN532" s="125" t="str">
        <f t="shared" si="45"/>
        <v/>
      </c>
      <c r="AO532" s="125" t="str">
        <f t="shared" si="46"/>
        <v/>
      </c>
      <c r="AP532" s="125" t="str">
        <f t="shared" si="47"/>
        <v/>
      </c>
      <c r="AQ532" s="126" t="str">
        <f t="shared" si="48"/>
        <v/>
      </c>
      <c r="AR532" s="39"/>
      <c r="AS532" s="234"/>
      <c r="AT532" s="39"/>
    </row>
    <row r="533" spans="2:46" ht="13.5" customHeight="1" x14ac:dyDescent="0.15">
      <c r="B533" s="289" t="s">
        <v>172</v>
      </c>
      <c r="C533" s="27" t="s">
        <v>34</v>
      </c>
      <c r="D533" s="41"/>
      <c r="E533" s="57"/>
      <c r="F533" s="98"/>
      <c r="G533" s="98"/>
      <c r="H533" s="98"/>
      <c r="I533" s="62"/>
      <c r="J533" s="62"/>
      <c r="K533" s="63"/>
      <c r="L533" s="258"/>
      <c r="M533" s="258"/>
      <c r="N533" s="57"/>
      <c r="O533" s="28"/>
      <c r="P533" s="57"/>
      <c r="Q533" s="28"/>
      <c r="R533" s="133"/>
      <c r="S533" s="206"/>
      <c r="T533" s="289" t="s">
        <v>172</v>
      </c>
      <c r="U533" s="27" t="s">
        <v>34</v>
      </c>
      <c r="V533" s="41"/>
      <c r="W533" s="57"/>
      <c r="X533" s="98"/>
      <c r="Y533" s="98"/>
      <c r="Z533" s="98"/>
      <c r="AA533" s="62"/>
      <c r="AB533" s="62"/>
      <c r="AC533" s="63"/>
      <c r="AD533" s="258"/>
      <c r="AE533" s="258"/>
      <c r="AF533" s="57"/>
      <c r="AG533" s="28"/>
      <c r="AH533" s="57"/>
      <c r="AI533" s="28"/>
      <c r="AJ533" s="133"/>
      <c r="AK533" s="208"/>
      <c r="AL533" s="289" t="s">
        <v>172</v>
      </c>
      <c r="AM533" s="121" t="str">
        <f t="shared" si="44"/>
        <v/>
      </c>
      <c r="AN533" s="97" t="str">
        <f t="shared" si="45"/>
        <v/>
      </c>
      <c r="AO533" s="97" t="str">
        <f t="shared" si="46"/>
        <v/>
      </c>
      <c r="AP533" s="97" t="str">
        <f t="shared" si="47"/>
        <v/>
      </c>
      <c r="AQ533" s="122" t="str">
        <f t="shared" si="48"/>
        <v/>
      </c>
      <c r="AR533" s="39"/>
      <c r="AS533" s="234"/>
      <c r="AT533" s="39"/>
    </row>
    <row r="534" spans="2:46" ht="13.5" customHeight="1" x14ac:dyDescent="0.15">
      <c r="B534" s="290"/>
      <c r="C534" s="29" t="s">
        <v>35</v>
      </c>
      <c r="D534" s="187"/>
      <c r="E534" s="58"/>
      <c r="F534" s="188"/>
      <c r="G534" s="188"/>
      <c r="H534" s="188"/>
      <c r="I534" s="64"/>
      <c r="J534" s="64"/>
      <c r="K534" s="189"/>
      <c r="L534" s="259"/>
      <c r="M534" s="259"/>
      <c r="N534" s="58"/>
      <c r="O534" s="30"/>
      <c r="P534" s="58"/>
      <c r="Q534" s="30"/>
      <c r="R534" s="134"/>
      <c r="S534" s="206"/>
      <c r="T534" s="290"/>
      <c r="U534" s="29" t="s">
        <v>35</v>
      </c>
      <c r="V534" s="187"/>
      <c r="W534" s="58"/>
      <c r="X534" s="188"/>
      <c r="Y534" s="188"/>
      <c r="Z534" s="188"/>
      <c r="AA534" s="64"/>
      <c r="AB534" s="64"/>
      <c r="AC534" s="189"/>
      <c r="AD534" s="259"/>
      <c r="AE534" s="259"/>
      <c r="AF534" s="58"/>
      <c r="AG534" s="30"/>
      <c r="AH534" s="58"/>
      <c r="AI534" s="30"/>
      <c r="AJ534" s="134"/>
      <c r="AK534" s="208"/>
      <c r="AL534" s="290"/>
      <c r="AM534" s="88" t="str">
        <f t="shared" si="44"/>
        <v/>
      </c>
      <c r="AN534" s="123" t="str">
        <f t="shared" si="45"/>
        <v/>
      </c>
      <c r="AO534" s="123" t="str">
        <f t="shared" si="46"/>
        <v/>
      </c>
      <c r="AP534" s="123" t="str">
        <f t="shared" si="47"/>
        <v/>
      </c>
      <c r="AQ534" s="89" t="str">
        <f t="shared" si="48"/>
        <v/>
      </c>
      <c r="AR534" s="39"/>
      <c r="AS534" s="234"/>
      <c r="AT534" s="39"/>
    </row>
    <row r="535" spans="2:46" ht="13.5" customHeight="1" x14ac:dyDescent="0.15">
      <c r="B535" s="290"/>
      <c r="C535" s="29" t="s">
        <v>36</v>
      </c>
      <c r="D535" s="187"/>
      <c r="E535" s="58"/>
      <c r="F535" s="188"/>
      <c r="G535" s="188"/>
      <c r="H535" s="188"/>
      <c r="I535" s="64"/>
      <c r="J535" s="64"/>
      <c r="K535" s="189"/>
      <c r="L535" s="259"/>
      <c r="M535" s="259"/>
      <c r="N535" s="58"/>
      <c r="O535" s="30"/>
      <c r="P535" s="58"/>
      <c r="Q535" s="30"/>
      <c r="R535" s="134"/>
      <c r="S535" s="206"/>
      <c r="T535" s="290"/>
      <c r="U535" s="29" t="s">
        <v>36</v>
      </c>
      <c r="V535" s="187"/>
      <c r="W535" s="58"/>
      <c r="X535" s="188"/>
      <c r="Y535" s="188"/>
      <c r="Z535" s="188"/>
      <c r="AA535" s="64"/>
      <c r="AB535" s="64"/>
      <c r="AC535" s="189"/>
      <c r="AD535" s="259"/>
      <c r="AE535" s="259"/>
      <c r="AF535" s="58"/>
      <c r="AG535" s="30"/>
      <c r="AH535" s="58"/>
      <c r="AI535" s="30"/>
      <c r="AJ535" s="134"/>
      <c r="AK535" s="208"/>
      <c r="AL535" s="290"/>
      <c r="AM535" s="88" t="str">
        <f t="shared" si="44"/>
        <v/>
      </c>
      <c r="AN535" s="123" t="str">
        <f t="shared" si="45"/>
        <v/>
      </c>
      <c r="AO535" s="123" t="str">
        <f t="shared" si="46"/>
        <v/>
      </c>
      <c r="AP535" s="123" t="str">
        <f t="shared" si="47"/>
        <v/>
      </c>
      <c r="AQ535" s="89" t="str">
        <f t="shared" si="48"/>
        <v/>
      </c>
      <c r="AR535" s="39"/>
      <c r="AS535" s="234"/>
      <c r="AT535" s="39"/>
    </row>
    <row r="536" spans="2:46" ht="13.5" customHeight="1" x14ac:dyDescent="0.15">
      <c r="B536" s="290"/>
      <c r="C536" s="29" t="s">
        <v>38</v>
      </c>
      <c r="D536" s="187"/>
      <c r="E536" s="58"/>
      <c r="F536" s="188"/>
      <c r="G536" s="188"/>
      <c r="H536" s="188"/>
      <c r="I536" s="64"/>
      <c r="J536" s="64"/>
      <c r="K536" s="189"/>
      <c r="L536" s="259"/>
      <c r="M536" s="259"/>
      <c r="N536" s="58"/>
      <c r="O536" s="30"/>
      <c r="P536" s="58"/>
      <c r="Q536" s="30"/>
      <c r="R536" s="134"/>
      <c r="S536" s="206"/>
      <c r="T536" s="290"/>
      <c r="U536" s="29" t="s">
        <v>38</v>
      </c>
      <c r="V536" s="187"/>
      <c r="W536" s="58"/>
      <c r="X536" s="188"/>
      <c r="Y536" s="188"/>
      <c r="Z536" s="188"/>
      <c r="AA536" s="64"/>
      <c r="AB536" s="64"/>
      <c r="AC536" s="189"/>
      <c r="AD536" s="259"/>
      <c r="AE536" s="259"/>
      <c r="AF536" s="58"/>
      <c r="AG536" s="30"/>
      <c r="AH536" s="58"/>
      <c r="AI536" s="30"/>
      <c r="AJ536" s="134"/>
      <c r="AK536" s="208"/>
      <c r="AL536" s="290"/>
      <c r="AM536" s="88" t="str">
        <f t="shared" si="44"/>
        <v/>
      </c>
      <c r="AN536" s="123" t="str">
        <f t="shared" si="45"/>
        <v/>
      </c>
      <c r="AO536" s="123" t="str">
        <f t="shared" si="46"/>
        <v/>
      </c>
      <c r="AP536" s="123" t="str">
        <f t="shared" si="47"/>
        <v/>
      </c>
      <c r="AQ536" s="89" t="str">
        <f t="shared" si="48"/>
        <v/>
      </c>
      <c r="AR536" s="39"/>
      <c r="AS536" s="234"/>
      <c r="AT536" s="39"/>
    </row>
    <row r="537" spans="2:46" ht="13.5" customHeight="1" thickBot="1" x14ac:dyDescent="0.2">
      <c r="B537" s="291"/>
      <c r="C537" s="29"/>
      <c r="D537" s="187"/>
      <c r="E537" s="58"/>
      <c r="F537" s="190"/>
      <c r="G537" s="190"/>
      <c r="H537" s="190"/>
      <c r="I537" s="58"/>
      <c r="J537" s="58"/>
      <c r="K537" s="189"/>
      <c r="L537" s="259"/>
      <c r="M537" s="259"/>
      <c r="N537" s="58"/>
      <c r="O537" s="30"/>
      <c r="P537" s="58"/>
      <c r="Q537" s="30"/>
      <c r="R537" s="185"/>
      <c r="S537" s="206"/>
      <c r="T537" s="291"/>
      <c r="U537" s="29"/>
      <c r="V537" s="187"/>
      <c r="W537" s="58"/>
      <c r="X537" s="190"/>
      <c r="Y537" s="190"/>
      <c r="Z537" s="190"/>
      <c r="AA537" s="58"/>
      <c r="AB537" s="58"/>
      <c r="AC537" s="189"/>
      <c r="AD537" s="259"/>
      <c r="AE537" s="259"/>
      <c r="AF537" s="58"/>
      <c r="AG537" s="30"/>
      <c r="AH537" s="58"/>
      <c r="AI537" s="30"/>
      <c r="AJ537" s="185"/>
      <c r="AK537" s="208"/>
      <c r="AL537" s="291"/>
      <c r="AM537" s="124" t="str">
        <f t="shared" si="44"/>
        <v/>
      </c>
      <c r="AN537" s="125" t="str">
        <f t="shared" si="45"/>
        <v/>
      </c>
      <c r="AO537" s="125" t="str">
        <f t="shared" si="46"/>
        <v/>
      </c>
      <c r="AP537" s="125" t="str">
        <f t="shared" si="47"/>
        <v/>
      </c>
      <c r="AQ537" s="126" t="str">
        <f t="shared" si="48"/>
        <v/>
      </c>
      <c r="AR537" s="39"/>
      <c r="AS537" s="234"/>
      <c r="AT537" s="39"/>
    </row>
    <row r="538" spans="2:46" ht="13.5" customHeight="1" x14ac:dyDescent="0.15">
      <c r="B538" s="289" t="s">
        <v>173</v>
      </c>
      <c r="C538" s="27" t="s">
        <v>34</v>
      </c>
      <c r="D538" s="41"/>
      <c r="E538" s="57"/>
      <c r="F538" s="98"/>
      <c r="G538" s="98"/>
      <c r="H538" s="98"/>
      <c r="I538" s="62"/>
      <c r="J538" s="62"/>
      <c r="K538" s="63"/>
      <c r="L538" s="258"/>
      <c r="M538" s="258"/>
      <c r="N538" s="57"/>
      <c r="O538" s="28"/>
      <c r="P538" s="57"/>
      <c r="Q538" s="28"/>
      <c r="R538" s="133"/>
      <c r="S538" s="206"/>
      <c r="T538" s="289" t="s">
        <v>173</v>
      </c>
      <c r="U538" s="27" t="s">
        <v>34</v>
      </c>
      <c r="V538" s="41"/>
      <c r="W538" s="57"/>
      <c r="X538" s="98"/>
      <c r="Y538" s="98"/>
      <c r="Z538" s="98"/>
      <c r="AA538" s="62"/>
      <c r="AB538" s="62"/>
      <c r="AC538" s="63"/>
      <c r="AD538" s="258"/>
      <c r="AE538" s="258"/>
      <c r="AF538" s="57"/>
      <c r="AG538" s="28"/>
      <c r="AH538" s="57"/>
      <c r="AI538" s="28"/>
      <c r="AJ538" s="133"/>
      <c r="AK538" s="208"/>
      <c r="AL538" s="289" t="s">
        <v>173</v>
      </c>
      <c r="AM538" s="121" t="str">
        <f t="shared" si="44"/>
        <v/>
      </c>
      <c r="AN538" s="97" t="str">
        <f t="shared" si="45"/>
        <v/>
      </c>
      <c r="AO538" s="97" t="str">
        <f t="shared" si="46"/>
        <v/>
      </c>
      <c r="AP538" s="97" t="str">
        <f t="shared" si="47"/>
        <v/>
      </c>
      <c r="AQ538" s="122" t="str">
        <f t="shared" si="48"/>
        <v/>
      </c>
      <c r="AR538" s="39"/>
      <c r="AS538" s="234"/>
      <c r="AT538" s="39"/>
    </row>
    <row r="539" spans="2:46" ht="13.5" customHeight="1" x14ac:dyDescent="0.15">
      <c r="B539" s="290"/>
      <c r="C539" s="29" t="s">
        <v>35</v>
      </c>
      <c r="D539" s="187"/>
      <c r="E539" s="58"/>
      <c r="F539" s="188"/>
      <c r="G539" s="188"/>
      <c r="H539" s="188"/>
      <c r="I539" s="64"/>
      <c r="J539" s="64"/>
      <c r="K539" s="189"/>
      <c r="L539" s="259"/>
      <c r="M539" s="259"/>
      <c r="N539" s="58"/>
      <c r="O539" s="30"/>
      <c r="P539" s="58"/>
      <c r="Q539" s="30"/>
      <c r="R539" s="134"/>
      <c r="S539" s="206"/>
      <c r="T539" s="290"/>
      <c r="U539" s="29" t="s">
        <v>35</v>
      </c>
      <c r="V539" s="187"/>
      <c r="W539" s="58"/>
      <c r="X539" s="188"/>
      <c r="Y539" s="188"/>
      <c r="Z539" s="188"/>
      <c r="AA539" s="64"/>
      <c r="AB539" s="64"/>
      <c r="AC539" s="189"/>
      <c r="AD539" s="259"/>
      <c r="AE539" s="259"/>
      <c r="AF539" s="58"/>
      <c r="AG539" s="30"/>
      <c r="AH539" s="58"/>
      <c r="AI539" s="30"/>
      <c r="AJ539" s="134"/>
      <c r="AK539" s="208"/>
      <c r="AL539" s="290"/>
      <c r="AM539" s="88" t="str">
        <f t="shared" si="44"/>
        <v/>
      </c>
      <c r="AN539" s="123" t="str">
        <f t="shared" si="45"/>
        <v/>
      </c>
      <c r="AO539" s="123" t="str">
        <f t="shared" si="46"/>
        <v/>
      </c>
      <c r="AP539" s="123" t="str">
        <f t="shared" si="47"/>
        <v/>
      </c>
      <c r="AQ539" s="89" t="str">
        <f t="shared" si="48"/>
        <v/>
      </c>
      <c r="AR539" s="39"/>
      <c r="AS539" s="234"/>
      <c r="AT539" s="39"/>
    </row>
    <row r="540" spans="2:46" ht="13.5" customHeight="1" x14ac:dyDescent="0.15">
      <c r="B540" s="290"/>
      <c r="C540" s="29" t="s">
        <v>36</v>
      </c>
      <c r="D540" s="187"/>
      <c r="E540" s="58"/>
      <c r="F540" s="188"/>
      <c r="G540" s="188"/>
      <c r="H540" s="188"/>
      <c r="I540" s="64"/>
      <c r="J540" s="64"/>
      <c r="K540" s="189"/>
      <c r="L540" s="259"/>
      <c r="M540" s="259"/>
      <c r="N540" s="58"/>
      <c r="O540" s="30"/>
      <c r="P540" s="58"/>
      <c r="Q540" s="30"/>
      <c r="R540" s="134"/>
      <c r="S540" s="206"/>
      <c r="T540" s="290"/>
      <c r="U540" s="29" t="s">
        <v>36</v>
      </c>
      <c r="V540" s="187"/>
      <c r="W540" s="58"/>
      <c r="X540" s="188"/>
      <c r="Y540" s="188"/>
      <c r="Z540" s="188"/>
      <c r="AA540" s="64"/>
      <c r="AB540" s="64"/>
      <c r="AC540" s="189"/>
      <c r="AD540" s="259"/>
      <c r="AE540" s="259"/>
      <c r="AF540" s="58"/>
      <c r="AG540" s="30"/>
      <c r="AH540" s="58"/>
      <c r="AI540" s="30"/>
      <c r="AJ540" s="134"/>
      <c r="AK540" s="208"/>
      <c r="AL540" s="290"/>
      <c r="AM540" s="88" t="str">
        <f t="shared" si="44"/>
        <v/>
      </c>
      <c r="AN540" s="123" t="str">
        <f t="shared" si="45"/>
        <v/>
      </c>
      <c r="AO540" s="123" t="str">
        <f t="shared" si="46"/>
        <v/>
      </c>
      <c r="AP540" s="123" t="str">
        <f t="shared" si="47"/>
        <v/>
      </c>
      <c r="AQ540" s="89" t="str">
        <f t="shared" si="48"/>
        <v/>
      </c>
      <c r="AR540" s="39"/>
      <c r="AS540" s="234"/>
      <c r="AT540" s="39"/>
    </row>
    <row r="541" spans="2:46" ht="13.5" customHeight="1" x14ac:dyDescent="0.15">
      <c r="B541" s="290"/>
      <c r="C541" s="29" t="s">
        <v>38</v>
      </c>
      <c r="D541" s="187"/>
      <c r="E541" s="58"/>
      <c r="F541" s="188"/>
      <c r="G541" s="188"/>
      <c r="H541" s="188"/>
      <c r="I541" s="64"/>
      <c r="J541" s="64"/>
      <c r="K541" s="189"/>
      <c r="L541" s="259"/>
      <c r="M541" s="259"/>
      <c r="N541" s="58"/>
      <c r="O541" s="30"/>
      <c r="P541" s="58"/>
      <c r="Q541" s="30"/>
      <c r="R541" s="134"/>
      <c r="S541" s="206"/>
      <c r="T541" s="290"/>
      <c r="U541" s="29" t="s">
        <v>38</v>
      </c>
      <c r="V541" s="187"/>
      <c r="W541" s="58"/>
      <c r="X541" s="188"/>
      <c r="Y541" s="188"/>
      <c r="Z541" s="188"/>
      <c r="AA541" s="64"/>
      <c r="AB541" s="64"/>
      <c r="AC541" s="189"/>
      <c r="AD541" s="259"/>
      <c r="AE541" s="259"/>
      <c r="AF541" s="58"/>
      <c r="AG541" s="30"/>
      <c r="AH541" s="58"/>
      <c r="AI541" s="30"/>
      <c r="AJ541" s="134"/>
      <c r="AK541" s="208"/>
      <c r="AL541" s="290"/>
      <c r="AM541" s="88" t="str">
        <f t="shared" si="44"/>
        <v/>
      </c>
      <c r="AN541" s="123" t="str">
        <f t="shared" si="45"/>
        <v/>
      </c>
      <c r="AO541" s="123" t="str">
        <f t="shared" si="46"/>
        <v/>
      </c>
      <c r="AP541" s="123" t="str">
        <f t="shared" si="47"/>
        <v/>
      </c>
      <c r="AQ541" s="89" t="str">
        <f t="shared" si="48"/>
        <v/>
      </c>
      <c r="AR541" s="39"/>
      <c r="AS541" s="234"/>
      <c r="AT541" s="39"/>
    </row>
    <row r="542" spans="2:46" ht="13.5" customHeight="1" thickBot="1" x14ac:dyDescent="0.2">
      <c r="B542" s="291"/>
      <c r="C542" s="29"/>
      <c r="D542" s="187"/>
      <c r="E542" s="58"/>
      <c r="F542" s="190"/>
      <c r="G542" s="190"/>
      <c r="H542" s="190"/>
      <c r="I542" s="58"/>
      <c r="J542" s="58"/>
      <c r="K542" s="189"/>
      <c r="L542" s="259"/>
      <c r="M542" s="259"/>
      <c r="N542" s="58"/>
      <c r="O542" s="30"/>
      <c r="P542" s="58"/>
      <c r="Q542" s="30"/>
      <c r="R542" s="185"/>
      <c r="S542" s="206"/>
      <c r="T542" s="291"/>
      <c r="U542" s="29"/>
      <c r="V542" s="187"/>
      <c r="W542" s="58"/>
      <c r="X542" s="190"/>
      <c r="Y542" s="190"/>
      <c r="Z542" s="190"/>
      <c r="AA542" s="58"/>
      <c r="AB542" s="58"/>
      <c r="AC542" s="189"/>
      <c r="AD542" s="259"/>
      <c r="AE542" s="259"/>
      <c r="AF542" s="58"/>
      <c r="AG542" s="30"/>
      <c r="AH542" s="58"/>
      <c r="AI542" s="30"/>
      <c r="AJ542" s="185"/>
      <c r="AK542" s="208"/>
      <c r="AL542" s="291"/>
      <c r="AM542" s="124" t="str">
        <f t="shared" si="44"/>
        <v/>
      </c>
      <c r="AN542" s="125" t="str">
        <f t="shared" si="45"/>
        <v/>
      </c>
      <c r="AO542" s="125" t="str">
        <f t="shared" si="46"/>
        <v/>
      </c>
      <c r="AP542" s="125" t="str">
        <f t="shared" si="47"/>
        <v/>
      </c>
      <c r="AQ542" s="126" t="str">
        <f t="shared" si="48"/>
        <v/>
      </c>
      <c r="AR542" s="39"/>
      <c r="AS542" s="234"/>
      <c r="AT542" s="39"/>
    </row>
    <row r="543" spans="2:46" ht="13.5" customHeight="1" x14ac:dyDescent="0.15">
      <c r="B543" s="289" t="s">
        <v>174</v>
      </c>
      <c r="C543" s="27" t="s">
        <v>34</v>
      </c>
      <c r="D543" s="41"/>
      <c r="E543" s="57"/>
      <c r="F543" s="98"/>
      <c r="G543" s="98"/>
      <c r="H543" s="98"/>
      <c r="I543" s="62"/>
      <c r="J543" s="62"/>
      <c r="K543" s="63"/>
      <c r="L543" s="258"/>
      <c r="M543" s="258"/>
      <c r="N543" s="57"/>
      <c r="O543" s="28"/>
      <c r="P543" s="57"/>
      <c r="Q543" s="28"/>
      <c r="R543" s="133"/>
      <c r="S543" s="206"/>
      <c r="T543" s="289" t="s">
        <v>174</v>
      </c>
      <c r="U543" s="27" t="s">
        <v>34</v>
      </c>
      <c r="V543" s="41"/>
      <c r="W543" s="57"/>
      <c r="X543" s="98"/>
      <c r="Y543" s="98"/>
      <c r="Z543" s="98"/>
      <c r="AA543" s="62"/>
      <c r="AB543" s="62"/>
      <c r="AC543" s="63"/>
      <c r="AD543" s="258"/>
      <c r="AE543" s="258"/>
      <c r="AF543" s="57"/>
      <c r="AG543" s="28"/>
      <c r="AH543" s="57"/>
      <c r="AI543" s="28"/>
      <c r="AJ543" s="133"/>
      <c r="AK543" s="208"/>
      <c r="AL543" s="289" t="s">
        <v>174</v>
      </c>
      <c r="AM543" s="121" t="str">
        <f t="shared" si="44"/>
        <v/>
      </c>
      <c r="AN543" s="97" t="str">
        <f t="shared" si="45"/>
        <v/>
      </c>
      <c r="AO543" s="97" t="str">
        <f t="shared" si="46"/>
        <v/>
      </c>
      <c r="AP543" s="97" t="str">
        <f t="shared" si="47"/>
        <v/>
      </c>
      <c r="AQ543" s="122" t="str">
        <f t="shared" si="48"/>
        <v/>
      </c>
      <c r="AR543" s="39"/>
      <c r="AS543" s="234"/>
      <c r="AT543" s="39"/>
    </row>
    <row r="544" spans="2:46" ht="13.5" customHeight="1" x14ac:dyDescent="0.15">
      <c r="B544" s="290"/>
      <c r="C544" s="29" t="s">
        <v>35</v>
      </c>
      <c r="D544" s="187"/>
      <c r="E544" s="58"/>
      <c r="F544" s="188"/>
      <c r="G544" s="188"/>
      <c r="H544" s="188"/>
      <c r="I544" s="64"/>
      <c r="J544" s="64"/>
      <c r="K544" s="189"/>
      <c r="L544" s="259"/>
      <c r="M544" s="259"/>
      <c r="N544" s="58"/>
      <c r="O544" s="30"/>
      <c r="P544" s="58"/>
      <c r="Q544" s="30"/>
      <c r="R544" s="134"/>
      <c r="S544" s="206"/>
      <c r="T544" s="290"/>
      <c r="U544" s="29" t="s">
        <v>35</v>
      </c>
      <c r="V544" s="187"/>
      <c r="W544" s="58"/>
      <c r="X544" s="188"/>
      <c r="Y544" s="188"/>
      <c r="Z544" s="188"/>
      <c r="AA544" s="64"/>
      <c r="AB544" s="64"/>
      <c r="AC544" s="189"/>
      <c r="AD544" s="259"/>
      <c r="AE544" s="259"/>
      <c r="AF544" s="58"/>
      <c r="AG544" s="30"/>
      <c r="AH544" s="58"/>
      <c r="AI544" s="30"/>
      <c r="AJ544" s="134"/>
      <c r="AK544" s="208"/>
      <c r="AL544" s="290"/>
      <c r="AM544" s="88" t="str">
        <f t="shared" si="44"/>
        <v/>
      </c>
      <c r="AN544" s="123" t="str">
        <f t="shared" si="45"/>
        <v/>
      </c>
      <c r="AO544" s="123" t="str">
        <f t="shared" si="46"/>
        <v/>
      </c>
      <c r="AP544" s="123" t="str">
        <f t="shared" si="47"/>
        <v/>
      </c>
      <c r="AQ544" s="89" t="str">
        <f t="shared" si="48"/>
        <v/>
      </c>
      <c r="AR544" s="39"/>
      <c r="AS544" s="234"/>
      <c r="AT544" s="39"/>
    </row>
    <row r="545" spans="2:46" ht="13.5" customHeight="1" x14ac:dyDescent="0.15">
      <c r="B545" s="290"/>
      <c r="C545" s="29" t="s">
        <v>36</v>
      </c>
      <c r="D545" s="187"/>
      <c r="E545" s="58"/>
      <c r="F545" s="188"/>
      <c r="G545" s="188"/>
      <c r="H545" s="188"/>
      <c r="I545" s="64"/>
      <c r="J545" s="64"/>
      <c r="K545" s="189"/>
      <c r="L545" s="259"/>
      <c r="M545" s="259"/>
      <c r="N545" s="58"/>
      <c r="O545" s="30"/>
      <c r="P545" s="58"/>
      <c r="Q545" s="30"/>
      <c r="R545" s="134"/>
      <c r="S545" s="206"/>
      <c r="T545" s="290"/>
      <c r="U545" s="29" t="s">
        <v>36</v>
      </c>
      <c r="V545" s="187"/>
      <c r="W545" s="58"/>
      <c r="X545" s="188"/>
      <c r="Y545" s="188"/>
      <c r="Z545" s="188"/>
      <c r="AA545" s="64"/>
      <c r="AB545" s="64"/>
      <c r="AC545" s="189"/>
      <c r="AD545" s="259"/>
      <c r="AE545" s="259"/>
      <c r="AF545" s="58"/>
      <c r="AG545" s="30"/>
      <c r="AH545" s="58"/>
      <c r="AI545" s="30"/>
      <c r="AJ545" s="134"/>
      <c r="AK545" s="208"/>
      <c r="AL545" s="290"/>
      <c r="AM545" s="88" t="str">
        <f t="shared" ref="AM545:AM608" si="49">IF(OR(X545="",F545=""),"",X545-F545)</f>
        <v/>
      </c>
      <c r="AN545" s="123" t="str">
        <f t="shared" ref="AN545:AN608" si="50">IF(OR(Y545="",G545=""),"",Y545-G545)</f>
        <v/>
      </c>
      <c r="AO545" s="123" t="str">
        <f t="shared" ref="AO545:AO608" si="51">IF(OR(Z545="",H545=""),"",Z545-H545)</f>
        <v/>
      </c>
      <c r="AP545" s="123" t="str">
        <f t="shared" ref="AP545:AP608" si="52">IF(OR(AA545="",I545=""),"",AA545-I545)</f>
        <v/>
      </c>
      <c r="AQ545" s="89" t="str">
        <f t="shared" ref="AQ545:AQ608" si="53">IF(OR(AB545="",J545=""),"",AB545-J545)</f>
        <v/>
      </c>
      <c r="AR545" s="39"/>
      <c r="AS545" s="234"/>
      <c r="AT545" s="39"/>
    </row>
    <row r="546" spans="2:46" ht="13.5" customHeight="1" x14ac:dyDescent="0.15">
      <c r="B546" s="290"/>
      <c r="C546" s="29" t="s">
        <v>38</v>
      </c>
      <c r="D546" s="187"/>
      <c r="E546" s="58"/>
      <c r="F546" s="188"/>
      <c r="G546" s="188"/>
      <c r="H546" s="188"/>
      <c r="I546" s="64"/>
      <c r="J546" s="64"/>
      <c r="K546" s="189"/>
      <c r="L546" s="259"/>
      <c r="M546" s="259"/>
      <c r="N546" s="58"/>
      <c r="O546" s="30"/>
      <c r="P546" s="58"/>
      <c r="Q546" s="30"/>
      <c r="R546" s="134"/>
      <c r="S546" s="206"/>
      <c r="T546" s="290"/>
      <c r="U546" s="29" t="s">
        <v>38</v>
      </c>
      <c r="V546" s="187"/>
      <c r="W546" s="58"/>
      <c r="X546" s="188"/>
      <c r="Y546" s="188"/>
      <c r="Z546" s="188"/>
      <c r="AA546" s="64"/>
      <c r="AB546" s="64"/>
      <c r="AC546" s="189"/>
      <c r="AD546" s="259"/>
      <c r="AE546" s="259"/>
      <c r="AF546" s="58"/>
      <c r="AG546" s="30"/>
      <c r="AH546" s="58"/>
      <c r="AI546" s="30"/>
      <c r="AJ546" s="134"/>
      <c r="AK546" s="208"/>
      <c r="AL546" s="290"/>
      <c r="AM546" s="88" t="str">
        <f t="shared" si="49"/>
        <v/>
      </c>
      <c r="AN546" s="123" t="str">
        <f t="shared" si="50"/>
        <v/>
      </c>
      <c r="AO546" s="123" t="str">
        <f t="shared" si="51"/>
        <v/>
      </c>
      <c r="AP546" s="123" t="str">
        <f t="shared" si="52"/>
        <v/>
      </c>
      <c r="AQ546" s="89" t="str">
        <f t="shared" si="53"/>
        <v/>
      </c>
      <c r="AR546" s="39"/>
      <c r="AS546" s="234"/>
      <c r="AT546" s="39"/>
    </row>
    <row r="547" spans="2:46" ht="13.5" customHeight="1" thickBot="1" x14ac:dyDescent="0.2">
      <c r="B547" s="291"/>
      <c r="C547" s="29"/>
      <c r="D547" s="187"/>
      <c r="E547" s="58"/>
      <c r="F547" s="190"/>
      <c r="G547" s="190"/>
      <c r="H547" s="190"/>
      <c r="I547" s="58"/>
      <c r="J547" s="58"/>
      <c r="K547" s="189"/>
      <c r="L547" s="259"/>
      <c r="M547" s="259"/>
      <c r="N547" s="58"/>
      <c r="O547" s="30"/>
      <c r="P547" s="58"/>
      <c r="Q547" s="30"/>
      <c r="R547" s="185"/>
      <c r="S547" s="206"/>
      <c r="T547" s="291"/>
      <c r="U547" s="29"/>
      <c r="V547" s="187"/>
      <c r="W547" s="58"/>
      <c r="X547" s="190"/>
      <c r="Y547" s="190"/>
      <c r="Z547" s="190"/>
      <c r="AA547" s="58"/>
      <c r="AB547" s="58"/>
      <c r="AC547" s="189"/>
      <c r="AD547" s="259"/>
      <c r="AE547" s="259"/>
      <c r="AF547" s="58"/>
      <c r="AG547" s="30"/>
      <c r="AH547" s="58"/>
      <c r="AI547" s="30"/>
      <c r="AJ547" s="185"/>
      <c r="AK547" s="208"/>
      <c r="AL547" s="291"/>
      <c r="AM547" s="124" t="str">
        <f t="shared" si="49"/>
        <v/>
      </c>
      <c r="AN547" s="125" t="str">
        <f t="shared" si="50"/>
        <v/>
      </c>
      <c r="AO547" s="125" t="str">
        <f t="shared" si="51"/>
        <v/>
      </c>
      <c r="AP547" s="125" t="str">
        <f t="shared" si="52"/>
        <v/>
      </c>
      <c r="AQ547" s="126" t="str">
        <f t="shared" si="53"/>
        <v/>
      </c>
      <c r="AR547" s="39"/>
      <c r="AS547" s="234"/>
      <c r="AT547" s="39"/>
    </row>
    <row r="548" spans="2:46" ht="13.5" customHeight="1" x14ac:dyDescent="0.15">
      <c r="B548" s="289" t="s">
        <v>175</v>
      </c>
      <c r="C548" s="27" t="s">
        <v>34</v>
      </c>
      <c r="D548" s="41"/>
      <c r="E548" s="57"/>
      <c r="F548" s="98"/>
      <c r="G548" s="98"/>
      <c r="H548" s="98"/>
      <c r="I548" s="62"/>
      <c r="J548" s="62"/>
      <c r="K548" s="63"/>
      <c r="L548" s="258"/>
      <c r="M548" s="258"/>
      <c r="N548" s="57"/>
      <c r="O548" s="28"/>
      <c r="P548" s="57"/>
      <c r="Q548" s="28"/>
      <c r="R548" s="133"/>
      <c r="S548" s="206"/>
      <c r="T548" s="289" t="s">
        <v>175</v>
      </c>
      <c r="U548" s="27" t="s">
        <v>34</v>
      </c>
      <c r="V548" s="41"/>
      <c r="W548" s="57"/>
      <c r="X548" s="98"/>
      <c r="Y548" s="98"/>
      <c r="Z548" s="98"/>
      <c r="AA548" s="62"/>
      <c r="AB548" s="62"/>
      <c r="AC548" s="63"/>
      <c r="AD548" s="258"/>
      <c r="AE548" s="258"/>
      <c r="AF548" s="57"/>
      <c r="AG548" s="28"/>
      <c r="AH548" s="57"/>
      <c r="AI548" s="28"/>
      <c r="AJ548" s="133"/>
      <c r="AK548" s="208"/>
      <c r="AL548" s="289" t="s">
        <v>175</v>
      </c>
      <c r="AM548" s="121" t="str">
        <f t="shared" si="49"/>
        <v/>
      </c>
      <c r="AN548" s="97" t="str">
        <f t="shared" si="50"/>
        <v/>
      </c>
      <c r="AO548" s="97" t="str">
        <f t="shared" si="51"/>
        <v/>
      </c>
      <c r="AP548" s="97" t="str">
        <f t="shared" si="52"/>
        <v/>
      </c>
      <c r="AQ548" s="122" t="str">
        <f t="shared" si="53"/>
        <v/>
      </c>
      <c r="AR548" s="39"/>
      <c r="AS548" s="234"/>
      <c r="AT548" s="39"/>
    </row>
    <row r="549" spans="2:46" ht="13.5" customHeight="1" x14ac:dyDescent="0.15">
      <c r="B549" s="290"/>
      <c r="C549" s="29" t="s">
        <v>35</v>
      </c>
      <c r="D549" s="187"/>
      <c r="E549" s="58"/>
      <c r="F549" s="188"/>
      <c r="G549" s="188"/>
      <c r="H549" s="188"/>
      <c r="I549" s="64"/>
      <c r="J549" s="64"/>
      <c r="K549" s="189"/>
      <c r="L549" s="259"/>
      <c r="M549" s="259"/>
      <c r="N549" s="58"/>
      <c r="O549" s="30"/>
      <c r="P549" s="58"/>
      <c r="Q549" s="30"/>
      <c r="R549" s="134"/>
      <c r="S549" s="206"/>
      <c r="T549" s="290"/>
      <c r="U549" s="29" t="s">
        <v>35</v>
      </c>
      <c r="V549" s="187"/>
      <c r="W549" s="58"/>
      <c r="X549" s="188"/>
      <c r="Y549" s="188"/>
      <c r="Z549" s="188"/>
      <c r="AA549" s="64"/>
      <c r="AB549" s="64"/>
      <c r="AC549" s="189"/>
      <c r="AD549" s="259"/>
      <c r="AE549" s="259"/>
      <c r="AF549" s="58"/>
      <c r="AG549" s="30"/>
      <c r="AH549" s="58"/>
      <c r="AI549" s="30"/>
      <c r="AJ549" s="134"/>
      <c r="AK549" s="208"/>
      <c r="AL549" s="290"/>
      <c r="AM549" s="88" t="str">
        <f t="shared" si="49"/>
        <v/>
      </c>
      <c r="AN549" s="123" t="str">
        <f t="shared" si="50"/>
        <v/>
      </c>
      <c r="AO549" s="123" t="str">
        <f t="shared" si="51"/>
        <v/>
      </c>
      <c r="AP549" s="123" t="str">
        <f t="shared" si="52"/>
        <v/>
      </c>
      <c r="AQ549" s="89" t="str">
        <f t="shared" si="53"/>
        <v/>
      </c>
      <c r="AR549" s="39"/>
      <c r="AS549" s="234"/>
      <c r="AT549" s="39"/>
    </row>
    <row r="550" spans="2:46" ht="13.5" customHeight="1" x14ac:dyDescent="0.15">
      <c r="B550" s="290"/>
      <c r="C550" s="29" t="s">
        <v>36</v>
      </c>
      <c r="D550" s="187"/>
      <c r="E550" s="58"/>
      <c r="F550" s="188"/>
      <c r="G550" s="188"/>
      <c r="H550" s="188"/>
      <c r="I550" s="64"/>
      <c r="J550" s="64"/>
      <c r="K550" s="189"/>
      <c r="L550" s="259"/>
      <c r="M550" s="259"/>
      <c r="N550" s="58"/>
      <c r="O550" s="30"/>
      <c r="P550" s="58"/>
      <c r="Q550" s="30"/>
      <c r="R550" s="134"/>
      <c r="S550" s="206"/>
      <c r="T550" s="290"/>
      <c r="U550" s="29" t="s">
        <v>36</v>
      </c>
      <c r="V550" s="187"/>
      <c r="W550" s="58"/>
      <c r="X550" s="188"/>
      <c r="Y550" s="188"/>
      <c r="Z550" s="188"/>
      <c r="AA550" s="64"/>
      <c r="AB550" s="64"/>
      <c r="AC550" s="189"/>
      <c r="AD550" s="259"/>
      <c r="AE550" s="259"/>
      <c r="AF550" s="58"/>
      <c r="AG550" s="30"/>
      <c r="AH550" s="58"/>
      <c r="AI550" s="30"/>
      <c r="AJ550" s="134"/>
      <c r="AK550" s="208"/>
      <c r="AL550" s="290"/>
      <c r="AM550" s="88" t="str">
        <f t="shared" si="49"/>
        <v/>
      </c>
      <c r="AN550" s="123" t="str">
        <f t="shared" si="50"/>
        <v/>
      </c>
      <c r="AO550" s="123" t="str">
        <f t="shared" si="51"/>
        <v/>
      </c>
      <c r="AP550" s="123" t="str">
        <f t="shared" si="52"/>
        <v/>
      </c>
      <c r="AQ550" s="89" t="str">
        <f t="shared" si="53"/>
        <v/>
      </c>
      <c r="AR550" s="39"/>
      <c r="AS550" s="234"/>
      <c r="AT550" s="39"/>
    </row>
    <row r="551" spans="2:46" ht="13.5" customHeight="1" x14ac:dyDescent="0.15">
      <c r="B551" s="290"/>
      <c r="C551" s="29" t="s">
        <v>38</v>
      </c>
      <c r="D551" s="187"/>
      <c r="E551" s="58"/>
      <c r="F551" s="188"/>
      <c r="G551" s="188"/>
      <c r="H551" s="188"/>
      <c r="I551" s="64"/>
      <c r="J551" s="64"/>
      <c r="K551" s="189"/>
      <c r="L551" s="259"/>
      <c r="M551" s="259"/>
      <c r="N551" s="58"/>
      <c r="O551" s="30"/>
      <c r="P551" s="58"/>
      <c r="Q551" s="30"/>
      <c r="R551" s="134"/>
      <c r="S551" s="206"/>
      <c r="T551" s="290"/>
      <c r="U551" s="29" t="s">
        <v>38</v>
      </c>
      <c r="V551" s="187"/>
      <c r="W551" s="58"/>
      <c r="X551" s="188"/>
      <c r="Y551" s="188"/>
      <c r="Z551" s="188"/>
      <c r="AA551" s="64"/>
      <c r="AB551" s="64"/>
      <c r="AC551" s="189"/>
      <c r="AD551" s="259"/>
      <c r="AE551" s="259"/>
      <c r="AF551" s="58"/>
      <c r="AG551" s="30"/>
      <c r="AH551" s="58"/>
      <c r="AI551" s="30"/>
      <c r="AJ551" s="134"/>
      <c r="AK551" s="208"/>
      <c r="AL551" s="290"/>
      <c r="AM551" s="88" t="str">
        <f t="shared" si="49"/>
        <v/>
      </c>
      <c r="AN551" s="123" t="str">
        <f t="shared" si="50"/>
        <v/>
      </c>
      <c r="AO551" s="123" t="str">
        <f t="shared" si="51"/>
        <v/>
      </c>
      <c r="AP551" s="123" t="str">
        <f t="shared" si="52"/>
        <v/>
      </c>
      <c r="AQ551" s="89" t="str">
        <f t="shared" si="53"/>
        <v/>
      </c>
      <c r="AR551" s="39"/>
      <c r="AS551" s="234"/>
      <c r="AT551" s="39"/>
    </row>
    <row r="552" spans="2:46" ht="13.5" customHeight="1" thickBot="1" x14ac:dyDescent="0.2">
      <c r="B552" s="291"/>
      <c r="C552" s="29"/>
      <c r="D552" s="187"/>
      <c r="E552" s="58"/>
      <c r="F552" s="190"/>
      <c r="G552" s="190"/>
      <c r="H552" s="190"/>
      <c r="I552" s="58"/>
      <c r="J552" s="58"/>
      <c r="K552" s="189"/>
      <c r="L552" s="259"/>
      <c r="M552" s="259"/>
      <c r="N552" s="58"/>
      <c r="O552" s="30"/>
      <c r="P552" s="58"/>
      <c r="Q552" s="30"/>
      <c r="R552" s="185"/>
      <c r="S552" s="206"/>
      <c r="T552" s="291"/>
      <c r="U552" s="29"/>
      <c r="V552" s="187"/>
      <c r="W552" s="58"/>
      <c r="X552" s="190"/>
      <c r="Y552" s="190"/>
      <c r="Z552" s="190"/>
      <c r="AA552" s="58"/>
      <c r="AB552" s="58"/>
      <c r="AC552" s="189"/>
      <c r="AD552" s="259"/>
      <c r="AE552" s="259"/>
      <c r="AF552" s="58"/>
      <c r="AG552" s="30"/>
      <c r="AH552" s="58"/>
      <c r="AI552" s="30"/>
      <c r="AJ552" s="185"/>
      <c r="AK552" s="208"/>
      <c r="AL552" s="291"/>
      <c r="AM552" s="124" t="str">
        <f t="shared" si="49"/>
        <v/>
      </c>
      <c r="AN552" s="125" t="str">
        <f t="shared" si="50"/>
        <v/>
      </c>
      <c r="AO552" s="125" t="str">
        <f t="shared" si="51"/>
        <v/>
      </c>
      <c r="AP552" s="125" t="str">
        <f t="shared" si="52"/>
        <v/>
      </c>
      <c r="AQ552" s="126" t="str">
        <f t="shared" si="53"/>
        <v/>
      </c>
      <c r="AR552" s="39"/>
      <c r="AS552" s="234"/>
      <c r="AT552" s="39"/>
    </row>
    <row r="553" spans="2:46" ht="13.5" customHeight="1" x14ac:dyDescent="0.15">
      <c r="B553" s="289" t="s">
        <v>176</v>
      </c>
      <c r="C553" s="27" t="s">
        <v>34</v>
      </c>
      <c r="D553" s="41"/>
      <c r="E553" s="57"/>
      <c r="F553" s="98"/>
      <c r="G553" s="98"/>
      <c r="H553" s="98"/>
      <c r="I553" s="62"/>
      <c r="J553" s="62"/>
      <c r="K553" s="63"/>
      <c r="L553" s="258"/>
      <c r="M553" s="258"/>
      <c r="N553" s="57"/>
      <c r="O553" s="28"/>
      <c r="P553" s="57"/>
      <c r="Q553" s="28"/>
      <c r="R553" s="133"/>
      <c r="S553" s="206"/>
      <c r="T553" s="289" t="s">
        <v>176</v>
      </c>
      <c r="U553" s="27" t="s">
        <v>34</v>
      </c>
      <c r="V553" s="41"/>
      <c r="W553" s="57"/>
      <c r="X553" s="98"/>
      <c r="Y553" s="98"/>
      <c r="Z553" s="98"/>
      <c r="AA553" s="62"/>
      <c r="AB553" s="62"/>
      <c r="AC553" s="63"/>
      <c r="AD553" s="258"/>
      <c r="AE553" s="258"/>
      <c r="AF553" s="57"/>
      <c r="AG553" s="28"/>
      <c r="AH553" s="57"/>
      <c r="AI553" s="28"/>
      <c r="AJ553" s="133"/>
      <c r="AK553" s="208"/>
      <c r="AL553" s="289" t="s">
        <v>176</v>
      </c>
      <c r="AM553" s="121" t="str">
        <f t="shared" si="49"/>
        <v/>
      </c>
      <c r="AN553" s="97" t="str">
        <f t="shared" si="50"/>
        <v/>
      </c>
      <c r="AO553" s="97" t="str">
        <f t="shared" si="51"/>
        <v/>
      </c>
      <c r="AP553" s="97" t="str">
        <f t="shared" si="52"/>
        <v/>
      </c>
      <c r="AQ553" s="122" t="str">
        <f t="shared" si="53"/>
        <v/>
      </c>
      <c r="AR553" s="39"/>
      <c r="AS553" s="234"/>
      <c r="AT553" s="39"/>
    </row>
    <row r="554" spans="2:46" ht="13.5" customHeight="1" x14ac:dyDescent="0.15">
      <c r="B554" s="290"/>
      <c r="C554" s="29" t="s">
        <v>35</v>
      </c>
      <c r="D554" s="187"/>
      <c r="E554" s="58"/>
      <c r="F554" s="188"/>
      <c r="G554" s="188"/>
      <c r="H554" s="188"/>
      <c r="I554" s="64"/>
      <c r="J554" s="64"/>
      <c r="K554" s="189"/>
      <c r="L554" s="259"/>
      <c r="M554" s="259"/>
      <c r="N554" s="58"/>
      <c r="O554" s="30"/>
      <c r="P554" s="58"/>
      <c r="Q554" s="30"/>
      <c r="R554" s="134"/>
      <c r="S554" s="206"/>
      <c r="T554" s="290"/>
      <c r="U554" s="29" t="s">
        <v>35</v>
      </c>
      <c r="V554" s="187"/>
      <c r="W554" s="58"/>
      <c r="X554" s="188"/>
      <c r="Y554" s="188"/>
      <c r="Z554" s="188"/>
      <c r="AA554" s="64"/>
      <c r="AB554" s="64"/>
      <c r="AC554" s="189"/>
      <c r="AD554" s="259"/>
      <c r="AE554" s="259"/>
      <c r="AF554" s="58"/>
      <c r="AG554" s="30"/>
      <c r="AH554" s="58"/>
      <c r="AI554" s="30"/>
      <c r="AJ554" s="134"/>
      <c r="AK554" s="208"/>
      <c r="AL554" s="290"/>
      <c r="AM554" s="88" t="str">
        <f t="shared" si="49"/>
        <v/>
      </c>
      <c r="AN554" s="123" t="str">
        <f t="shared" si="50"/>
        <v/>
      </c>
      <c r="AO554" s="123" t="str">
        <f t="shared" si="51"/>
        <v/>
      </c>
      <c r="AP554" s="123" t="str">
        <f t="shared" si="52"/>
        <v/>
      </c>
      <c r="AQ554" s="89" t="str">
        <f t="shared" si="53"/>
        <v/>
      </c>
      <c r="AR554" s="39"/>
      <c r="AS554" s="234"/>
      <c r="AT554" s="39"/>
    </row>
    <row r="555" spans="2:46" ht="13.5" customHeight="1" x14ac:dyDescent="0.15">
      <c r="B555" s="290"/>
      <c r="C555" s="29" t="s">
        <v>36</v>
      </c>
      <c r="D555" s="187"/>
      <c r="E555" s="58"/>
      <c r="F555" s="188"/>
      <c r="G555" s="188"/>
      <c r="H555" s="188"/>
      <c r="I555" s="64"/>
      <c r="J555" s="64"/>
      <c r="K555" s="189"/>
      <c r="L555" s="259"/>
      <c r="M555" s="259"/>
      <c r="N555" s="58"/>
      <c r="O555" s="30"/>
      <c r="P555" s="58"/>
      <c r="Q555" s="30"/>
      <c r="R555" s="134"/>
      <c r="S555" s="206"/>
      <c r="T555" s="290"/>
      <c r="U555" s="29" t="s">
        <v>36</v>
      </c>
      <c r="V555" s="187"/>
      <c r="W555" s="58"/>
      <c r="X555" s="188"/>
      <c r="Y555" s="188"/>
      <c r="Z555" s="188"/>
      <c r="AA555" s="64"/>
      <c r="AB555" s="64"/>
      <c r="AC555" s="189"/>
      <c r="AD555" s="259"/>
      <c r="AE555" s="259"/>
      <c r="AF555" s="58"/>
      <c r="AG555" s="30"/>
      <c r="AH555" s="58"/>
      <c r="AI555" s="30"/>
      <c r="AJ555" s="134"/>
      <c r="AK555" s="208"/>
      <c r="AL555" s="290"/>
      <c r="AM555" s="88" t="str">
        <f t="shared" si="49"/>
        <v/>
      </c>
      <c r="AN555" s="123" t="str">
        <f t="shared" si="50"/>
        <v/>
      </c>
      <c r="AO555" s="123" t="str">
        <f t="shared" si="51"/>
        <v/>
      </c>
      <c r="AP555" s="123" t="str">
        <f t="shared" si="52"/>
        <v/>
      </c>
      <c r="AQ555" s="89" t="str">
        <f t="shared" si="53"/>
        <v/>
      </c>
      <c r="AR555" s="39"/>
      <c r="AS555" s="234"/>
      <c r="AT555" s="39"/>
    </row>
    <row r="556" spans="2:46" ht="13.5" customHeight="1" x14ac:dyDescent="0.15">
      <c r="B556" s="290"/>
      <c r="C556" s="29" t="s">
        <v>38</v>
      </c>
      <c r="D556" s="187"/>
      <c r="E556" s="58"/>
      <c r="F556" s="188"/>
      <c r="G556" s="188"/>
      <c r="H556" s="188"/>
      <c r="I556" s="64"/>
      <c r="J556" s="64"/>
      <c r="K556" s="189"/>
      <c r="L556" s="259"/>
      <c r="M556" s="259"/>
      <c r="N556" s="58"/>
      <c r="O556" s="30"/>
      <c r="P556" s="58"/>
      <c r="Q556" s="30"/>
      <c r="R556" s="134"/>
      <c r="S556" s="206"/>
      <c r="T556" s="290"/>
      <c r="U556" s="29" t="s">
        <v>38</v>
      </c>
      <c r="V556" s="187"/>
      <c r="W556" s="58"/>
      <c r="X556" s="188"/>
      <c r="Y556" s="188"/>
      <c r="Z556" s="188"/>
      <c r="AA556" s="64"/>
      <c r="AB556" s="64"/>
      <c r="AC556" s="189"/>
      <c r="AD556" s="259"/>
      <c r="AE556" s="259"/>
      <c r="AF556" s="58"/>
      <c r="AG556" s="30"/>
      <c r="AH556" s="58"/>
      <c r="AI556" s="30"/>
      <c r="AJ556" s="134"/>
      <c r="AK556" s="208"/>
      <c r="AL556" s="290"/>
      <c r="AM556" s="88" t="str">
        <f t="shared" si="49"/>
        <v/>
      </c>
      <c r="AN556" s="123" t="str">
        <f t="shared" si="50"/>
        <v/>
      </c>
      <c r="AO556" s="123" t="str">
        <f t="shared" si="51"/>
        <v/>
      </c>
      <c r="AP556" s="123" t="str">
        <f t="shared" si="52"/>
        <v/>
      </c>
      <c r="AQ556" s="89" t="str">
        <f t="shared" si="53"/>
        <v/>
      </c>
      <c r="AR556" s="39"/>
      <c r="AS556" s="234"/>
      <c r="AT556" s="39"/>
    </row>
    <row r="557" spans="2:46" ht="13.5" customHeight="1" thickBot="1" x14ac:dyDescent="0.2">
      <c r="B557" s="291"/>
      <c r="C557" s="29"/>
      <c r="D557" s="187"/>
      <c r="E557" s="58"/>
      <c r="F557" s="190"/>
      <c r="G557" s="190"/>
      <c r="H557" s="190"/>
      <c r="I557" s="58"/>
      <c r="J557" s="58"/>
      <c r="K557" s="189"/>
      <c r="L557" s="259"/>
      <c r="M557" s="259"/>
      <c r="N557" s="58"/>
      <c r="O557" s="30"/>
      <c r="P557" s="58"/>
      <c r="Q557" s="30"/>
      <c r="R557" s="185"/>
      <c r="S557" s="206"/>
      <c r="T557" s="291"/>
      <c r="U557" s="29"/>
      <c r="V557" s="187"/>
      <c r="W557" s="58"/>
      <c r="X557" s="190"/>
      <c r="Y557" s="190"/>
      <c r="Z557" s="190"/>
      <c r="AA557" s="58"/>
      <c r="AB557" s="58"/>
      <c r="AC557" s="189"/>
      <c r="AD557" s="259"/>
      <c r="AE557" s="259"/>
      <c r="AF557" s="58"/>
      <c r="AG557" s="30"/>
      <c r="AH557" s="58"/>
      <c r="AI557" s="30"/>
      <c r="AJ557" s="185"/>
      <c r="AK557" s="208"/>
      <c r="AL557" s="291"/>
      <c r="AM557" s="124" t="str">
        <f t="shared" si="49"/>
        <v/>
      </c>
      <c r="AN557" s="125" t="str">
        <f t="shared" si="50"/>
        <v/>
      </c>
      <c r="AO557" s="125" t="str">
        <f t="shared" si="51"/>
        <v/>
      </c>
      <c r="AP557" s="125" t="str">
        <f t="shared" si="52"/>
        <v/>
      </c>
      <c r="AQ557" s="126" t="str">
        <f t="shared" si="53"/>
        <v/>
      </c>
      <c r="AR557" s="39"/>
      <c r="AS557" s="234"/>
      <c r="AT557" s="39"/>
    </row>
    <row r="558" spans="2:46" ht="13.5" customHeight="1" x14ac:dyDescent="0.15">
      <c r="B558" s="289" t="s">
        <v>177</v>
      </c>
      <c r="C558" s="27" t="s">
        <v>34</v>
      </c>
      <c r="D558" s="41"/>
      <c r="E558" s="57"/>
      <c r="F558" s="98"/>
      <c r="G558" s="98"/>
      <c r="H558" s="98"/>
      <c r="I558" s="62"/>
      <c r="J558" s="62"/>
      <c r="K558" s="63"/>
      <c r="L558" s="258"/>
      <c r="M558" s="258"/>
      <c r="N558" s="57"/>
      <c r="O558" s="28"/>
      <c r="P558" s="57"/>
      <c r="Q558" s="28"/>
      <c r="R558" s="133"/>
      <c r="S558" s="206"/>
      <c r="T558" s="289" t="s">
        <v>177</v>
      </c>
      <c r="U558" s="27" t="s">
        <v>34</v>
      </c>
      <c r="V558" s="41"/>
      <c r="W558" s="57"/>
      <c r="X558" s="98"/>
      <c r="Y558" s="98"/>
      <c r="Z558" s="98"/>
      <c r="AA558" s="62"/>
      <c r="AB558" s="62"/>
      <c r="AC558" s="63"/>
      <c r="AD558" s="258"/>
      <c r="AE558" s="258"/>
      <c r="AF558" s="57"/>
      <c r="AG558" s="28"/>
      <c r="AH558" s="57"/>
      <c r="AI558" s="28"/>
      <c r="AJ558" s="133"/>
      <c r="AK558" s="208"/>
      <c r="AL558" s="289" t="s">
        <v>177</v>
      </c>
      <c r="AM558" s="121" t="str">
        <f t="shared" si="49"/>
        <v/>
      </c>
      <c r="AN558" s="97" t="str">
        <f t="shared" si="50"/>
        <v/>
      </c>
      <c r="AO558" s="97" t="str">
        <f t="shared" si="51"/>
        <v/>
      </c>
      <c r="AP558" s="97" t="str">
        <f t="shared" si="52"/>
        <v/>
      </c>
      <c r="AQ558" s="122" t="str">
        <f t="shared" si="53"/>
        <v/>
      </c>
      <c r="AR558" s="39"/>
      <c r="AS558" s="234"/>
      <c r="AT558" s="39"/>
    </row>
    <row r="559" spans="2:46" ht="13.5" customHeight="1" x14ac:dyDescent="0.15">
      <c r="B559" s="290"/>
      <c r="C559" s="29" t="s">
        <v>35</v>
      </c>
      <c r="D559" s="187"/>
      <c r="E559" s="58"/>
      <c r="F559" s="188"/>
      <c r="G559" s="188"/>
      <c r="H559" s="188"/>
      <c r="I559" s="64"/>
      <c r="J559" s="64"/>
      <c r="K559" s="189"/>
      <c r="L559" s="259"/>
      <c r="M559" s="259"/>
      <c r="N559" s="58"/>
      <c r="O559" s="30"/>
      <c r="P559" s="58"/>
      <c r="Q559" s="30"/>
      <c r="R559" s="134"/>
      <c r="S559" s="206"/>
      <c r="T559" s="290"/>
      <c r="U559" s="29" t="s">
        <v>35</v>
      </c>
      <c r="V559" s="187"/>
      <c r="W559" s="58"/>
      <c r="X559" s="188"/>
      <c r="Y559" s="188"/>
      <c r="Z559" s="188"/>
      <c r="AA559" s="64"/>
      <c r="AB559" s="64"/>
      <c r="AC559" s="189"/>
      <c r="AD559" s="259"/>
      <c r="AE559" s="259"/>
      <c r="AF559" s="58"/>
      <c r="AG559" s="30"/>
      <c r="AH559" s="58"/>
      <c r="AI559" s="30"/>
      <c r="AJ559" s="134"/>
      <c r="AK559" s="208"/>
      <c r="AL559" s="290"/>
      <c r="AM559" s="88" t="str">
        <f t="shared" si="49"/>
        <v/>
      </c>
      <c r="AN559" s="123" t="str">
        <f t="shared" si="50"/>
        <v/>
      </c>
      <c r="AO559" s="123" t="str">
        <f t="shared" si="51"/>
        <v/>
      </c>
      <c r="AP559" s="123" t="str">
        <f t="shared" si="52"/>
        <v/>
      </c>
      <c r="AQ559" s="89" t="str">
        <f t="shared" si="53"/>
        <v/>
      </c>
      <c r="AR559" s="39"/>
      <c r="AS559" s="234"/>
      <c r="AT559" s="39"/>
    </row>
    <row r="560" spans="2:46" ht="13.5" customHeight="1" x14ac:dyDescent="0.15">
      <c r="B560" s="290"/>
      <c r="C560" s="29" t="s">
        <v>36</v>
      </c>
      <c r="D560" s="187"/>
      <c r="E560" s="58"/>
      <c r="F560" s="188"/>
      <c r="G560" s="188"/>
      <c r="H560" s="188"/>
      <c r="I560" s="64"/>
      <c r="J560" s="64"/>
      <c r="K560" s="189"/>
      <c r="L560" s="259"/>
      <c r="M560" s="259"/>
      <c r="N560" s="58"/>
      <c r="O560" s="30"/>
      <c r="P560" s="58"/>
      <c r="Q560" s="30"/>
      <c r="R560" s="134"/>
      <c r="S560" s="206"/>
      <c r="T560" s="290"/>
      <c r="U560" s="29" t="s">
        <v>36</v>
      </c>
      <c r="V560" s="187"/>
      <c r="W560" s="58"/>
      <c r="X560" s="188"/>
      <c r="Y560" s="188"/>
      <c r="Z560" s="188"/>
      <c r="AA560" s="64"/>
      <c r="AB560" s="64"/>
      <c r="AC560" s="189"/>
      <c r="AD560" s="259"/>
      <c r="AE560" s="259"/>
      <c r="AF560" s="58"/>
      <c r="AG560" s="30"/>
      <c r="AH560" s="58"/>
      <c r="AI560" s="30"/>
      <c r="AJ560" s="134"/>
      <c r="AK560" s="208"/>
      <c r="AL560" s="290"/>
      <c r="AM560" s="88" t="str">
        <f t="shared" si="49"/>
        <v/>
      </c>
      <c r="AN560" s="123" t="str">
        <f t="shared" si="50"/>
        <v/>
      </c>
      <c r="AO560" s="123" t="str">
        <f t="shared" si="51"/>
        <v/>
      </c>
      <c r="AP560" s="123" t="str">
        <f t="shared" si="52"/>
        <v/>
      </c>
      <c r="AQ560" s="89" t="str">
        <f t="shared" si="53"/>
        <v/>
      </c>
      <c r="AR560" s="39"/>
      <c r="AS560" s="234"/>
      <c r="AT560" s="39"/>
    </row>
    <row r="561" spans="2:46" ht="13.5" customHeight="1" x14ac:dyDescent="0.15">
      <c r="B561" s="290"/>
      <c r="C561" s="29" t="s">
        <v>38</v>
      </c>
      <c r="D561" s="187"/>
      <c r="E561" s="58"/>
      <c r="F561" s="188"/>
      <c r="G561" s="188"/>
      <c r="H561" s="188"/>
      <c r="I561" s="64"/>
      <c r="J561" s="64"/>
      <c r="K561" s="189"/>
      <c r="L561" s="259"/>
      <c r="M561" s="259"/>
      <c r="N561" s="58"/>
      <c r="O561" s="30"/>
      <c r="P561" s="58"/>
      <c r="Q561" s="30"/>
      <c r="R561" s="134"/>
      <c r="S561" s="206"/>
      <c r="T561" s="290"/>
      <c r="U561" s="29" t="s">
        <v>38</v>
      </c>
      <c r="V561" s="187"/>
      <c r="W561" s="58"/>
      <c r="X561" s="188"/>
      <c r="Y561" s="188"/>
      <c r="Z561" s="188"/>
      <c r="AA561" s="64"/>
      <c r="AB561" s="64"/>
      <c r="AC561" s="189"/>
      <c r="AD561" s="259"/>
      <c r="AE561" s="259"/>
      <c r="AF561" s="58"/>
      <c r="AG561" s="30"/>
      <c r="AH561" s="58"/>
      <c r="AI561" s="30"/>
      <c r="AJ561" s="134"/>
      <c r="AK561" s="208"/>
      <c r="AL561" s="290"/>
      <c r="AM561" s="88" t="str">
        <f t="shared" si="49"/>
        <v/>
      </c>
      <c r="AN561" s="123" t="str">
        <f t="shared" si="50"/>
        <v/>
      </c>
      <c r="AO561" s="123" t="str">
        <f t="shared" si="51"/>
        <v/>
      </c>
      <c r="AP561" s="123" t="str">
        <f t="shared" si="52"/>
        <v/>
      </c>
      <c r="AQ561" s="89" t="str">
        <f t="shared" si="53"/>
        <v/>
      </c>
      <c r="AR561" s="39"/>
      <c r="AS561" s="234"/>
      <c r="AT561" s="39"/>
    </row>
    <row r="562" spans="2:46" ht="13.5" customHeight="1" thickBot="1" x14ac:dyDescent="0.2">
      <c r="B562" s="291"/>
      <c r="C562" s="29"/>
      <c r="D562" s="187"/>
      <c r="E562" s="58"/>
      <c r="F562" s="190"/>
      <c r="G562" s="190"/>
      <c r="H562" s="190"/>
      <c r="I562" s="58"/>
      <c r="J562" s="58"/>
      <c r="K562" s="189"/>
      <c r="L562" s="259"/>
      <c r="M562" s="259"/>
      <c r="N562" s="58"/>
      <c r="O562" s="30"/>
      <c r="P562" s="58"/>
      <c r="Q562" s="30"/>
      <c r="R562" s="185"/>
      <c r="S562" s="206"/>
      <c r="T562" s="291"/>
      <c r="U562" s="29"/>
      <c r="V562" s="187"/>
      <c r="W562" s="58"/>
      <c r="X562" s="190"/>
      <c r="Y562" s="190"/>
      <c r="Z562" s="190"/>
      <c r="AA562" s="58"/>
      <c r="AB562" s="58"/>
      <c r="AC562" s="189"/>
      <c r="AD562" s="259"/>
      <c r="AE562" s="259"/>
      <c r="AF562" s="58"/>
      <c r="AG562" s="30"/>
      <c r="AH562" s="58"/>
      <c r="AI562" s="30"/>
      <c r="AJ562" s="185"/>
      <c r="AK562" s="208"/>
      <c r="AL562" s="291"/>
      <c r="AM562" s="124" t="str">
        <f t="shared" si="49"/>
        <v/>
      </c>
      <c r="AN562" s="125" t="str">
        <f t="shared" si="50"/>
        <v/>
      </c>
      <c r="AO562" s="125" t="str">
        <f t="shared" si="51"/>
        <v/>
      </c>
      <c r="AP562" s="125" t="str">
        <f t="shared" si="52"/>
        <v/>
      </c>
      <c r="AQ562" s="126" t="str">
        <f t="shared" si="53"/>
        <v/>
      </c>
      <c r="AR562" s="39"/>
      <c r="AS562" s="234"/>
      <c r="AT562" s="39"/>
    </row>
    <row r="563" spans="2:46" ht="13.5" customHeight="1" x14ac:dyDescent="0.15">
      <c r="B563" s="289" t="s">
        <v>178</v>
      </c>
      <c r="C563" s="27" t="s">
        <v>34</v>
      </c>
      <c r="D563" s="41"/>
      <c r="E563" s="57"/>
      <c r="F563" s="98"/>
      <c r="G563" s="98"/>
      <c r="H563" s="98"/>
      <c r="I563" s="62"/>
      <c r="J563" s="62"/>
      <c r="K563" s="63"/>
      <c r="L563" s="258"/>
      <c r="M563" s="258"/>
      <c r="N563" s="57"/>
      <c r="O563" s="28"/>
      <c r="P563" s="57"/>
      <c r="Q563" s="28"/>
      <c r="R563" s="133"/>
      <c r="S563" s="206"/>
      <c r="T563" s="289" t="s">
        <v>178</v>
      </c>
      <c r="U563" s="27" t="s">
        <v>34</v>
      </c>
      <c r="V563" s="41"/>
      <c r="W563" s="57"/>
      <c r="X563" s="98"/>
      <c r="Y563" s="98"/>
      <c r="Z563" s="98"/>
      <c r="AA563" s="62"/>
      <c r="AB563" s="62"/>
      <c r="AC563" s="63"/>
      <c r="AD563" s="258"/>
      <c r="AE563" s="258"/>
      <c r="AF563" s="57"/>
      <c r="AG563" s="28"/>
      <c r="AH563" s="57"/>
      <c r="AI563" s="28"/>
      <c r="AJ563" s="133"/>
      <c r="AK563" s="208"/>
      <c r="AL563" s="289" t="s">
        <v>178</v>
      </c>
      <c r="AM563" s="121" t="str">
        <f t="shared" si="49"/>
        <v/>
      </c>
      <c r="AN563" s="97" t="str">
        <f t="shared" si="50"/>
        <v/>
      </c>
      <c r="AO563" s="97" t="str">
        <f t="shared" si="51"/>
        <v/>
      </c>
      <c r="AP563" s="97" t="str">
        <f t="shared" si="52"/>
        <v/>
      </c>
      <c r="AQ563" s="122" t="str">
        <f t="shared" si="53"/>
        <v/>
      </c>
      <c r="AR563" s="39"/>
      <c r="AS563" s="234"/>
      <c r="AT563" s="39"/>
    </row>
    <row r="564" spans="2:46" ht="13.5" customHeight="1" x14ac:dyDescent="0.15">
      <c r="B564" s="290"/>
      <c r="C564" s="29" t="s">
        <v>35</v>
      </c>
      <c r="D564" s="187"/>
      <c r="E564" s="58"/>
      <c r="F564" s="188"/>
      <c r="G564" s="188"/>
      <c r="H564" s="188"/>
      <c r="I564" s="64"/>
      <c r="J564" s="64"/>
      <c r="K564" s="189"/>
      <c r="L564" s="259"/>
      <c r="M564" s="259"/>
      <c r="N564" s="58"/>
      <c r="O564" s="30"/>
      <c r="P564" s="58"/>
      <c r="Q564" s="30"/>
      <c r="R564" s="134"/>
      <c r="S564" s="206"/>
      <c r="T564" s="290"/>
      <c r="U564" s="29" t="s">
        <v>35</v>
      </c>
      <c r="V564" s="187"/>
      <c r="W564" s="58"/>
      <c r="X564" s="188"/>
      <c r="Y564" s="188"/>
      <c r="Z564" s="188"/>
      <c r="AA564" s="64"/>
      <c r="AB564" s="64"/>
      <c r="AC564" s="189"/>
      <c r="AD564" s="259"/>
      <c r="AE564" s="259"/>
      <c r="AF564" s="58"/>
      <c r="AG564" s="30"/>
      <c r="AH564" s="58"/>
      <c r="AI564" s="30"/>
      <c r="AJ564" s="134"/>
      <c r="AK564" s="208"/>
      <c r="AL564" s="290"/>
      <c r="AM564" s="88" t="str">
        <f t="shared" si="49"/>
        <v/>
      </c>
      <c r="AN564" s="123" t="str">
        <f t="shared" si="50"/>
        <v/>
      </c>
      <c r="AO564" s="123" t="str">
        <f t="shared" si="51"/>
        <v/>
      </c>
      <c r="AP564" s="123" t="str">
        <f t="shared" si="52"/>
        <v/>
      </c>
      <c r="AQ564" s="89" t="str">
        <f t="shared" si="53"/>
        <v/>
      </c>
      <c r="AR564" s="39"/>
      <c r="AS564" s="234"/>
      <c r="AT564" s="39"/>
    </row>
    <row r="565" spans="2:46" ht="13.5" customHeight="1" x14ac:dyDescent="0.15">
      <c r="B565" s="290"/>
      <c r="C565" s="29" t="s">
        <v>36</v>
      </c>
      <c r="D565" s="187"/>
      <c r="E565" s="58"/>
      <c r="F565" s="188"/>
      <c r="G565" s="188"/>
      <c r="H565" s="188"/>
      <c r="I565" s="64"/>
      <c r="J565" s="64"/>
      <c r="K565" s="189"/>
      <c r="L565" s="259"/>
      <c r="M565" s="259"/>
      <c r="N565" s="58"/>
      <c r="O565" s="30"/>
      <c r="P565" s="58"/>
      <c r="Q565" s="30"/>
      <c r="R565" s="134"/>
      <c r="S565" s="206"/>
      <c r="T565" s="290"/>
      <c r="U565" s="29" t="s">
        <v>36</v>
      </c>
      <c r="V565" s="187"/>
      <c r="W565" s="58"/>
      <c r="X565" s="188"/>
      <c r="Y565" s="188"/>
      <c r="Z565" s="188"/>
      <c r="AA565" s="64"/>
      <c r="AB565" s="64"/>
      <c r="AC565" s="189"/>
      <c r="AD565" s="259"/>
      <c r="AE565" s="259"/>
      <c r="AF565" s="58"/>
      <c r="AG565" s="30"/>
      <c r="AH565" s="58"/>
      <c r="AI565" s="30"/>
      <c r="AJ565" s="134"/>
      <c r="AK565" s="208"/>
      <c r="AL565" s="290"/>
      <c r="AM565" s="88" t="str">
        <f t="shared" si="49"/>
        <v/>
      </c>
      <c r="AN565" s="123" t="str">
        <f t="shared" si="50"/>
        <v/>
      </c>
      <c r="AO565" s="123" t="str">
        <f t="shared" si="51"/>
        <v/>
      </c>
      <c r="AP565" s="123" t="str">
        <f t="shared" si="52"/>
        <v/>
      </c>
      <c r="AQ565" s="89" t="str">
        <f t="shared" si="53"/>
        <v/>
      </c>
      <c r="AR565" s="39"/>
      <c r="AS565" s="234"/>
      <c r="AT565" s="39"/>
    </row>
    <row r="566" spans="2:46" ht="13.5" customHeight="1" x14ac:dyDescent="0.15">
      <c r="B566" s="290"/>
      <c r="C566" s="29" t="s">
        <v>38</v>
      </c>
      <c r="D566" s="187"/>
      <c r="E566" s="58"/>
      <c r="F566" s="188"/>
      <c r="G566" s="188"/>
      <c r="H566" s="188"/>
      <c r="I566" s="64"/>
      <c r="J566" s="64"/>
      <c r="K566" s="189"/>
      <c r="L566" s="259"/>
      <c r="M566" s="259"/>
      <c r="N566" s="58"/>
      <c r="O566" s="30"/>
      <c r="P566" s="58"/>
      <c r="Q566" s="30"/>
      <c r="R566" s="134"/>
      <c r="S566" s="206"/>
      <c r="T566" s="290"/>
      <c r="U566" s="29" t="s">
        <v>38</v>
      </c>
      <c r="V566" s="187"/>
      <c r="W566" s="58"/>
      <c r="X566" s="188"/>
      <c r="Y566" s="188"/>
      <c r="Z566" s="188"/>
      <c r="AA566" s="64"/>
      <c r="AB566" s="64"/>
      <c r="AC566" s="189"/>
      <c r="AD566" s="259"/>
      <c r="AE566" s="259"/>
      <c r="AF566" s="58"/>
      <c r="AG566" s="30"/>
      <c r="AH566" s="58"/>
      <c r="AI566" s="30"/>
      <c r="AJ566" s="134"/>
      <c r="AK566" s="208"/>
      <c r="AL566" s="290"/>
      <c r="AM566" s="88" t="str">
        <f t="shared" si="49"/>
        <v/>
      </c>
      <c r="AN566" s="123" t="str">
        <f t="shared" si="50"/>
        <v/>
      </c>
      <c r="AO566" s="123" t="str">
        <f t="shared" si="51"/>
        <v/>
      </c>
      <c r="AP566" s="123" t="str">
        <f t="shared" si="52"/>
        <v/>
      </c>
      <c r="AQ566" s="89" t="str">
        <f t="shared" si="53"/>
        <v/>
      </c>
      <c r="AR566" s="39"/>
      <c r="AS566" s="234"/>
      <c r="AT566" s="39"/>
    </row>
    <row r="567" spans="2:46" ht="13.5" customHeight="1" thickBot="1" x14ac:dyDescent="0.2">
      <c r="B567" s="291"/>
      <c r="C567" s="29"/>
      <c r="D567" s="187"/>
      <c r="E567" s="58"/>
      <c r="F567" s="190"/>
      <c r="G567" s="190"/>
      <c r="H567" s="190"/>
      <c r="I567" s="58"/>
      <c r="J567" s="58"/>
      <c r="K567" s="189"/>
      <c r="L567" s="259"/>
      <c r="M567" s="259"/>
      <c r="N567" s="58"/>
      <c r="O567" s="30"/>
      <c r="P567" s="58"/>
      <c r="Q567" s="30"/>
      <c r="R567" s="185"/>
      <c r="S567" s="206"/>
      <c r="T567" s="291"/>
      <c r="U567" s="29"/>
      <c r="V567" s="187"/>
      <c r="W567" s="58"/>
      <c r="X567" s="190"/>
      <c r="Y567" s="190"/>
      <c r="Z567" s="190"/>
      <c r="AA567" s="58"/>
      <c r="AB567" s="58"/>
      <c r="AC567" s="189"/>
      <c r="AD567" s="259"/>
      <c r="AE567" s="259"/>
      <c r="AF567" s="58"/>
      <c r="AG567" s="30"/>
      <c r="AH567" s="58"/>
      <c r="AI567" s="30"/>
      <c r="AJ567" s="185"/>
      <c r="AK567" s="208"/>
      <c r="AL567" s="291"/>
      <c r="AM567" s="124" t="str">
        <f t="shared" si="49"/>
        <v/>
      </c>
      <c r="AN567" s="125" t="str">
        <f t="shared" si="50"/>
        <v/>
      </c>
      <c r="AO567" s="125" t="str">
        <f t="shared" si="51"/>
        <v/>
      </c>
      <c r="AP567" s="125" t="str">
        <f t="shared" si="52"/>
        <v/>
      </c>
      <c r="AQ567" s="126" t="str">
        <f t="shared" si="53"/>
        <v/>
      </c>
      <c r="AR567" s="39"/>
      <c r="AS567" s="234"/>
      <c r="AT567" s="39"/>
    </row>
    <row r="568" spans="2:46" ht="13.5" customHeight="1" x14ac:dyDescent="0.15">
      <c r="B568" s="289" t="s">
        <v>179</v>
      </c>
      <c r="C568" s="27" t="s">
        <v>34</v>
      </c>
      <c r="D568" s="41"/>
      <c r="E568" s="57"/>
      <c r="F568" s="98"/>
      <c r="G568" s="98"/>
      <c r="H568" s="98"/>
      <c r="I568" s="62"/>
      <c r="J568" s="62"/>
      <c r="K568" s="63"/>
      <c r="L568" s="258"/>
      <c r="M568" s="258"/>
      <c r="N568" s="57"/>
      <c r="O568" s="28"/>
      <c r="P568" s="57"/>
      <c r="Q568" s="28"/>
      <c r="R568" s="133"/>
      <c r="S568" s="206"/>
      <c r="T568" s="289" t="s">
        <v>179</v>
      </c>
      <c r="U568" s="27" t="s">
        <v>34</v>
      </c>
      <c r="V568" s="41"/>
      <c r="W568" s="57"/>
      <c r="X568" s="98"/>
      <c r="Y568" s="98"/>
      <c r="Z568" s="98"/>
      <c r="AA568" s="62"/>
      <c r="AB568" s="62"/>
      <c r="AC568" s="63"/>
      <c r="AD568" s="258"/>
      <c r="AE568" s="258"/>
      <c r="AF568" s="57"/>
      <c r="AG568" s="28"/>
      <c r="AH568" s="57"/>
      <c r="AI568" s="28"/>
      <c r="AJ568" s="133"/>
      <c r="AK568" s="208"/>
      <c r="AL568" s="289" t="s">
        <v>179</v>
      </c>
      <c r="AM568" s="121" t="str">
        <f t="shared" si="49"/>
        <v/>
      </c>
      <c r="AN568" s="97" t="str">
        <f t="shared" si="50"/>
        <v/>
      </c>
      <c r="AO568" s="97" t="str">
        <f t="shared" si="51"/>
        <v/>
      </c>
      <c r="AP568" s="97" t="str">
        <f t="shared" si="52"/>
        <v/>
      </c>
      <c r="AQ568" s="122" t="str">
        <f t="shared" si="53"/>
        <v/>
      </c>
      <c r="AR568" s="39"/>
      <c r="AS568" s="234"/>
      <c r="AT568" s="39"/>
    </row>
    <row r="569" spans="2:46" ht="13.5" customHeight="1" x14ac:dyDescent="0.15">
      <c r="B569" s="290"/>
      <c r="C569" s="29" t="s">
        <v>35</v>
      </c>
      <c r="D569" s="187"/>
      <c r="E569" s="58"/>
      <c r="F569" s="188"/>
      <c r="G569" s="188"/>
      <c r="H569" s="188"/>
      <c r="I569" s="64"/>
      <c r="J569" s="64"/>
      <c r="K569" s="189"/>
      <c r="L569" s="259"/>
      <c r="M569" s="259"/>
      <c r="N569" s="58"/>
      <c r="O569" s="30"/>
      <c r="P569" s="58"/>
      <c r="Q569" s="30"/>
      <c r="R569" s="134"/>
      <c r="S569" s="206"/>
      <c r="T569" s="290"/>
      <c r="U569" s="29" t="s">
        <v>35</v>
      </c>
      <c r="V569" s="187"/>
      <c r="W569" s="58"/>
      <c r="X569" s="188"/>
      <c r="Y569" s="188"/>
      <c r="Z569" s="188"/>
      <c r="AA569" s="64"/>
      <c r="AB569" s="64"/>
      <c r="AC569" s="189"/>
      <c r="AD569" s="259"/>
      <c r="AE569" s="259"/>
      <c r="AF569" s="58"/>
      <c r="AG569" s="30"/>
      <c r="AH569" s="58"/>
      <c r="AI569" s="30"/>
      <c r="AJ569" s="134"/>
      <c r="AK569" s="208"/>
      <c r="AL569" s="290"/>
      <c r="AM569" s="88" t="str">
        <f t="shared" si="49"/>
        <v/>
      </c>
      <c r="AN569" s="123" t="str">
        <f t="shared" si="50"/>
        <v/>
      </c>
      <c r="AO569" s="123" t="str">
        <f t="shared" si="51"/>
        <v/>
      </c>
      <c r="AP569" s="123" t="str">
        <f t="shared" si="52"/>
        <v/>
      </c>
      <c r="AQ569" s="89" t="str">
        <f t="shared" si="53"/>
        <v/>
      </c>
      <c r="AR569" s="39"/>
      <c r="AS569" s="234"/>
      <c r="AT569" s="39"/>
    </row>
    <row r="570" spans="2:46" ht="13.5" customHeight="1" x14ac:dyDescent="0.15">
      <c r="B570" s="290"/>
      <c r="C570" s="29" t="s">
        <v>36</v>
      </c>
      <c r="D570" s="187"/>
      <c r="E570" s="58"/>
      <c r="F570" s="188"/>
      <c r="G570" s="188"/>
      <c r="H570" s="188"/>
      <c r="I570" s="64"/>
      <c r="J570" s="64"/>
      <c r="K570" s="189"/>
      <c r="L570" s="259"/>
      <c r="M570" s="259"/>
      <c r="N570" s="58"/>
      <c r="O570" s="30"/>
      <c r="P570" s="58"/>
      <c r="Q570" s="30"/>
      <c r="R570" s="134"/>
      <c r="S570" s="206"/>
      <c r="T570" s="290"/>
      <c r="U570" s="29" t="s">
        <v>36</v>
      </c>
      <c r="V570" s="187"/>
      <c r="W570" s="58"/>
      <c r="X570" s="188"/>
      <c r="Y570" s="188"/>
      <c r="Z570" s="188"/>
      <c r="AA570" s="64"/>
      <c r="AB570" s="64"/>
      <c r="AC570" s="189"/>
      <c r="AD570" s="259"/>
      <c r="AE570" s="259"/>
      <c r="AF570" s="58"/>
      <c r="AG570" s="30"/>
      <c r="AH570" s="58"/>
      <c r="AI570" s="30"/>
      <c r="AJ570" s="134"/>
      <c r="AK570" s="208"/>
      <c r="AL570" s="290"/>
      <c r="AM570" s="88" t="str">
        <f t="shared" si="49"/>
        <v/>
      </c>
      <c r="AN570" s="123" t="str">
        <f t="shared" si="50"/>
        <v/>
      </c>
      <c r="AO570" s="123" t="str">
        <f t="shared" si="51"/>
        <v/>
      </c>
      <c r="AP570" s="123" t="str">
        <f t="shared" si="52"/>
        <v/>
      </c>
      <c r="AQ570" s="89" t="str">
        <f t="shared" si="53"/>
        <v/>
      </c>
      <c r="AR570" s="39"/>
      <c r="AS570" s="234"/>
      <c r="AT570" s="39"/>
    </row>
    <row r="571" spans="2:46" ht="13.5" customHeight="1" x14ac:dyDescent="0.15">
      <c r="B571" s="290"/>
      <c r="C571" s="29" t="s">
        <v>38</v>
      </c>
      <c r="D571" s="187"/>
      <c r="E571" s="58"/>
      <c r="F571" s="188"/>
      <c r="G571" s="188"/>
      <c r="H571" s="188"/>
      <c r="I571" s="64"/>
      <c r="J571" s="64"/>
      <c r="K571" s="189"/>
      <c r="L571" s="259"/>
      <c r="M571" s="259"/>
      <c r="N571" s="58"/>
      <c r="O571" s="30"/>
      <c r="P571" s="58"/>
      <c r="Q571" s="30"/>
      <c r="R571" s="134"/>
      <c r="S571" s="206"/>
      <c r="T571" s="290"/>
      <c r="U571" s="29" t="s">
        <v>38</v>
      </c>
      <c r="V571" s="187"/>
      <c r="W571" s="58"/>
      <c r="X571" s="188"/>
      <c r="Y571" s="188"/>
      <c r="Z571" s="188"/>
      <c r="AA571" s="64"/>
      <c r="AB571" s="64"/>
      <c r="AC571" s="189"/>
      <c r="AD571" s="259"/>
      <c r="AE571" s="259"/>
      <c r="AF571" s="58"/>
      <c r="AG571" s="30"/>
      <c r="AH571" s="58"/>
      <c r="AI571" s="30"/>
      <c r="AJ571" s="134"/>
      <c r="AK571" s="208"/>
      <c r="AL571" s="290"/>
      <c r="AM571" s="88" t="str">
        <f t="shared" si="49"/>
        <v/>
      </c>
      <c r="AN571" s="123" t="str">
        <f t="shared" si="50"/>
        <v/>
      </c>
      <c r="AO571" s="123" t="str">
        <f t="shared" si="51"/>
        <v/>
      </c>
      <c r="AP571" s="123" t="str">
        <f t="shared" si="52"/>
        <v/>
      </c>
      <c r="AQ571" s="89" t="str">
        <f t="shared" si="53"/>
        <v/>
      </c>
      <c r="AR571" s="39"/>
      <c r="AS571" s="234"/>
      <c r="AT571" s="39"/>
    </row>
    <row r="572" spans="2:46" ht="13.5" customHeight="1" thickBot="1" x14ac:dyDescent="0.2">
      <c r="B572" s="291"/>
      <c r="C572" s="29"/>
      <c r="D572" s="187"/>
      <c r="E572" s="58"/>
      <c r="F572" s="190"/>
      <c r="G572" s="190"/>
      <c r="H572" s="190"/>
      <c r="I572" s="58"/>
      <c r="J572" s="58"/>
      <c r="K572" s="189"/>
      <c r="L572" s="259"/>
      <c r="M572" s="259"/>
      <c r="N572" s="58"/>
      <c r="O572" s="30"/>
      <c r="P572" s="58"/>
      <c r="Q572" s="30"/>
      <c r="R572" s="185"/>
      <c r="S572" s="206"/>
      <c r="T572" s="291"/>
      <c r="U572" s="29"/>
      <c r="V572" s="187"/>
      <c r="W572" s="58"/>
      <c r="X572" s="190"/>
      <c r="Y572" s="190"/>
      <c r="Z572" s="190"/>
      <c r="AA572" s="58"/>
      <c r="AB572" s="58"/>
      <c r="AC572" s="189"/>
      <c r="AD572" s="259"/>
      <c r="AE572" s="259"/>
      <c r="AF572" s="58"/>
      <c r="AG572" s="30"/>
      <c r="AH572" s="58"/>
      <c r="AI572" s="30"/>
      <c r="AJ572" s="185"/>
      <c r="AK572" s="208"/>
      <c r="AL572" s="291"/>
      <c r="AM572" s="124" t="str">
        <f t="shared" si="49"/>
        <v/>
      </c>
      <c r="AN572" s="125" t="str">
        <f t="shared" si="50"/>
        <v/>
      </c>
      <c r="AO572" s="125" t="str">
        <f t="shared" si="51"/>
        <v/>
      </c>
      <c r="AP572" s="125" t="str">
        <f t="shared" si="52"/>
        <v/>
      </c>
      <c r="AQ572" s="126" t="str">
        <f t="shared" si="53"/>
        <v/>
      </c>
      <c r="AR572" s="39"/>
      <c r="AS572" s="234"/>
      <c r="AT572" s="39"/>
    </row>
    <row r="573" spans="2:46" ht="13.5" customHeight="1" x14ac:dyDescent="0.15">
      <c r="B573" s="289" t="s">
        <v>180</v>
      </c>
      <c r="C573" s="27" t="s">
        <v>34</v>
      </c>
      <c r="D573" s="41"/>
      <c r="E573" s="57"/>
      <c r="F573" s="98"/>
      <c r="G573" s="98"/>
      <c r="H573" s="98"/>
      <c r="I573" s="62"/>
      <c r="J573" s="62"/>
      <c r="K573" s="63"/>
      <c r="L573" s="258"/>
      <c r="M573" s="258"/>
      <c r="N573" s="57"/>
      <c r="O573" s="28"/>
      <c r="P573" s="57"/>
      <c r="Q573" s="28"/>
      <c r="R573" s="133"/>
      <c r="S573" s="206"/>
      <c r="T573" s="289" t="s">
        <v>180</v>
      </c>
      <c r="U573" s="27" t="s">
        <v>34</v>
      </c>
      <c r="V573" s="41"/>
      <c r="W573" s="57"/>
      <c r="X573" s="98"/>
      <c r="Y573" s="98"/>
      <c r="Z573" s="98"/>
      <c r="AA573" s="62"/>
      <c r="AB573" s="62"/>
      <c r="AC573" s="63"/>
      <c r="AD573" s="258"/>
      <c r="AE573" s="258"/>
      <c r="AF573" s="57"/>
      <c r="AG573" s="28"/>
      <c r="AH573" s="57"/>
      <c r="AI573" s="28"/>
      <c r="AJ573" s="133"/>
      <c r="AK573" s="208"/>
      <c r="AL573" s="289" t="s">
        <v>180</v>
      </c>
      <c r="AM573" s="121" t="str">
        <f t="shared" si="49"/>
        <v/>
      </c>
      <c r="AN573" s="97" t="str">
        <f t="shared" si="50"/>
        <v/>
      </c>
      <c r="AO573" s="97" t="str">
        <f t="shared" si="51"/>
        <v/>
      </c>
      <c r="AP573" s="97" t="str">
        <f t="shared" si="52"/>
        <v/>
      </c>
      <c r="AQ573" s="122" t="str">
        <f t="shared" si="53"/>
        <v/>
      </c>
      <c r="AR573" s="39"/>
      <c r="AS573" s="234"/>
      <c r="AT573" s="39"/>
    </row>
    <row r="574" spans="2:46" ht="13.5" customHeight="1" x14ac:dyDescent="0.15">
      <c r="B574" s="290"/>
      <c r="C574" s="29" t="s">
        <v>35</v>
      </c>
      <c r="D574" s="187"/>
      <c r="E574" s="58"/>
      <c r="F574" s="188"/>
      <c r="G574" s="188"/>
      <c r="H574" s="188"/>
      <c r="I574" s="64"/>
      <c r="J574" s="64"/>
      <c r="K574" s="189"/>
      <c r="L574" s="259"/>
      <c r="M574" s="259"/>
      <c r="N574" s="58"/>
      <c r="O574" s="30"/>
      <c r="P574" s="58"/>
      <c r="Q574" s="30"/>
      <c r="R574" s="134"/>
      <c r="S574" s="206"/>
      <c r="T574" s="290"/>
      <c r="U574" s="29" t="s">
        <v>35</v>
      </c>
      <c r="V574" s="187"/>
      <c r="W574" s="58"/>
      <c r="X574" s="188"/>
      <c r="Y574" s="188"/>
      <c r="Z574" s="188"/>
      <c r="AA574" s="64"/>
      <c r="AB574" s="64"/>
      <c r="AC574" s="189"/>
      <c r="AD574" s="259"/>
      <c r="AE574" s="259"/>
      <c r="AF574" s="58"/>
      <c r="AG574" s="30"/>
      <c r="AH574" s="58"/>
      <c r="AI574" s="30"/>
      <c r="AJ574" s="134"/>
      <c r="AK574" s="208"/>
      <c r="AL574" s="290"/>
      <c r="AM574" s="88" t="str">
        <f t="shared" si="49"/>
        <v/>
      </c>
      <c r="AN574" s="123" t="str">
        <f t="shared" si="50"/>
        <v/>
      </c>
      <c r="AO574" s="123" t="str">
        <f t="shared" si="51"/>
        <v/>
      </c>
      <c r="AP574" s="123" t="str">
        <f t="shared" si="52"/>
        <v/>
      </c>
      <c r="AQ574" s="89" t="str">
        <f t="shared" si="53"/>
        <v/>
      </c>
      <c r="AR574" s="39"/>
      <c r="AS574" s="234"/>
      <c r="AT574" s="39"/>
    </row>
    <row r="575" spans="2:46" ht="13.5" customHeight="1" x14ac:dyDescent="0.15">
      <c r="B575" s="290"/>
      <c r="C575" s="29" t="s">
        <v>36</v>
      </c>
      <c r="D575" s="187"/>
      <c r="E575" s="58"/>
      <c r="F575" s="188"/>
      <c r="G575" s="188"/>
      <c r="H575" s="188"/>
      <c r="I575" s="64"/>
      <c r="J575" s="64"/>
      <c r="K575" s="189"/>
      <c r="L575" s="259"/>
      <c r="M575" s="259"/>
      <c r="N575" s="58"/>
      <c r="O575" s="30"/>
      <c r="P575" s="58"/>
      <c r="Q575" s="30"/>
      <c r="R575" s="134"/>
      <c r="S575" s="206"/>
      <c r="T575" s="290"/>
      <c r="U575" s="29" t="s">
        <v>36</v>
      </c>
      <c r="V575" s="187"/>
      <c r="W575" s="58"/>
      <c r="X575" s="188"/>
      <c r="Y575" s="188"/>
      <c r="Z575" s="188"/>
      <c r="AA575" s="64"/>
      <c r="AB575" s="64"/>
      <c r="AC575" s="189"/>
      <c r="AD575" s="259"/>
      <c r="AE575" s="259"/>
      <c r="AF575" s="58"/>
      <c r="AG575" s="30"/>
      <c r="AH575" s="58"/>
      <c r="AI575" s="30"/>
      <c r="AJ575" s="134"/>
      <c r="AK575" s="208"/>
      <c r="AL575" s="290"/>
      <c r="AM575" s="88" t="str">
        <f t="shared" si="49"/>
        <v/>
      </c>
      <c r="AN575" s="123" t="str">
        <f t="shared" si="50"/>
        <v/>
      </c>
      <c r="AO575" s="123" t="str">
        <f t="shared" si="51"/>
        <v/>
      </c>
      <c r="AP575" s="123" t="str">
        <f t="shared" si="52"/>
        <v/>
      </c>
      <c r="AQ575" s="89" t="str">
        <f t="shared" si="53"/>
        <v/>
      </c>
      <c r="AR575" s="39"/>
      <c r="AS575" s="234"/>
      <c r="AT575" s="39"/>
    </row>
    <row r="576" spans="2:46" ht="13.5" customHeight="1" x14ac:dyDescent="0.15">
      <c r="B576" s="290"/>
      <c r="C576" s="29" t="s">
        <v>38</v>
      </c>
      <c r="D576" s="187"/>
      <c r="E576" s="58"/>
      <c r="F576" s="188"/>
      <c r="G576" s="188"/>
      <c r="H576" s="188"/>
      <c r="I576" s="64"/>
      <c r="J576" s="64"/>
      <c r="K576" s="189"/>
      <c r="L576" s="259"/>
      <c r="M576" s="259"/>
      <c r="N576" s="58"/>
      <c r="O576" s="30"/>
      <c r="P576" s="58"/>
      <c r="Q576" s="30"/>
      <c r="R576" s="134"/>
      <c r="S576" s="206"/>
      <c r="T576" s="290"/>
      <c r="U576" s="29" t="s">
        <v>38</v>
      </c>
      <c r="V576" s="187"/>
      <c r="W576" s="58"/>
      <c r="X576" s="188"/>
      <c r="Y576" s="188"/>
      <c r="Z576" s="188"/>
      <c r="AA576" s="64"/>
      <c r="AB576" s="64"/>
      <c r="AC576" s="189"/>
      <c r="AD576" s="259"/>
      <c r="AE576" s="259"/>
      <c r="AF576" s="58"/>
      <c r="AG576" s="30"/>
      <c r="AH576" s="58"/>
      <c r="AI576" s="30"/>
      <c r="AJ576" s="134"/>
      <c r="AK576" s="208"/>
      <c r="AL576" s="290"/>
      <c r="AM576" s="88" t="str">
        <f t="shared" si="49"/>
        <v/>
      </c>
      <c r="AN576" s="123" t="str">
        <f t="shared" si="50"/>
        <v/>
      </c>
      <c r="AO576" s="123" t="str">
        <f t="shared" si="51"/>
        <v/>
      </c>
      <c r="AP576" s="123" t="str">
        <f t="shared" si="52"/>
        <v/>
      </c>
      <c r="AQ576" s="89" t="str">
        <f t="shared" si="53"/>
        <v/>
      </c>
      <c r="AR576" s="39"/>
      <c r="AS576" s="234"/>
      <c r="AT576" s="39"/>
    </row>
    <row r="577" spans="2:46" ht="13.5" customHeight="1" thickBot="1" x14ac:dyDescent="0.2">
      <c r="B577" s="291"/>
      <c r="C577" s="29"/>
      <c r="D577" s="187"/>
      <c r="E577" s="58"/>
      <c r="F577" s="190"/>
      <c r="G577" s="190"/>
      <c r="H577" s="190"/>
      <c r="I577" s="58"/>
      <c r="J577" s="58"/>
      <c r="K577" s="189"/>
      <c r="L577" s="259"/>
      <c r="M577" s="259"/>
      <c r="N577" s="58"/>
      <c r="O577" s="30"/>
      <c r="P577" s="58"/>
      <c r="Q577" s="30"/>
      <c r="R577" s="185"/>
      <c r="S577" s="206"/>
      <c r="T577" s="291"/>
      <c r="U577" s="29"/>
      <c r="V577" s="187"/>
      <c r="W577" s="58"/>
      <c r="X577" s="190"/>
      <c r="Y577" s="190"/>
      <c r="Z577" s="190"/>
      <c r="AA577" s="58"/>
      <c r="AB577" s="58"/>
      <c r="AC577" s="189"/>
      <c r="AD577" s="259"/>
      <c r="AE577" s="259"/>
      <c r="AF577" s="58"/>
      <c r="AG577" s="30"/>
      <c r="AH577" s="58"/>
      <c r="AI577" s="30"/>
      <c r="AJ577" s="185"/>
      <c r="AK577" s="208"/>
      <c r="AL577" s="291"/>
      <c r="AM577" s="124" t="str">
        <f t="shared" si="49"/>
        <v/>
      </c>
      <c r="AN577" s="125" t="str">
        <f t="shared" si="50"/>
        <v/>
      </c>
      <c r="AO577" s="125" t="str">
        <f t="shared" si="51"/>
        <v/>
      </c>
      <c r="AP577" s="125" t="str">
        <f t="shared" si="52"/>
        <v/>
      </c>
      <c r="AQ577" s="126" t="str">
        <f t="shared" si="53"/>
        <v/>
      </c>
      <c r="AR577" s="39"/>
      <c r="AS577" s="234"/>
      <c r="AT577" s="39"/>
    </row>
    <row r="578" spans="2:46" ht="13.5" customHeight="1" x14ac:dyDescent="0.15">
      <c r="B578" s="289" t="s">
        <v>181</v>
      </c>
      <c r="C578" s="27" t="s">
        <v>34</v>
      </c>
      <c r="D578" s="41"/>
      <c r="E578" s="57"/>
      <c r="F578" s="98"/>
      <c r="G578" s="98"/>
      <c r="H578" s="98"/>
      <c r="I578" s="62"/>
      <c r="J578" s="62"/>
      <c r="K578" s="63"/>
      <c r="L578" s="258"/>
      <c r="M578" s="258"/>
      <c r="N578" s="57"/>
      <c r="O578" s="28"/>
      <c r="P578" s="57"/>
      <c r="Q578" s="28"/>
      <c r="R578" s="133"/>
      <c r="S578" s="206"/>
      <c r="T578" s="289" t="s">
        <v>181</v>
      </c>
      <c r="U578" s="27" t="s">
        <v>34</v>
      </c>
      <c r="V578" s="41"/>
      <c r="W578" s="57"/>
      <c r="X578" s="98"/>
      <c r="Y578" s="98"/>
      <c r="Z578" s="98"/>
      <c r="AA578" s="62"/>
      <c r="AB578" s="62"/>
      <c r="AC578" s="63"/>
      <c r="AD578" s="258"/>
      <c r="AE578" s="258"/>
      <c r="AF578" s="57"/>
      <c r="AG578" s="28"/>
      <c r="AH578" s="57"/>
      <c r="AI578" s="28"/>
      <c r="AJ578" s="133"/>
      <c r="AK578" s="208"/>
      <c r="AL578" s="289" t="s">
        <v>181</v>
      </c>
      <c r="AM578" s="121" t="str">
        <f t="shared" si="49"/>
        <v/>
      </c>
      <c r="AN578" s="97" t="str">
        <f t="shared" si="50"/>
        <v/>
      </c>
      <c r="AO578" s="97" t="str">
        <f t="shared" si="51"/>
        <v/>
      </c>
      <c r="AP578" s="97" t="str">
        <f t="shared" si="52"/>
        <v/>
      </c>
      <c r="AQ578" s="122" t="str">
        <f t="shared" si="53"/>
        <v/>
      </c>
      <c r="AR578" s="39"/>
      <c r="AS578" s="234"/>
      <c r="AT578" s="39"/>
    </row>
    <row r="579" spans="2:46" ht="13.5" customHeight="1" x14ac:dyDescent="0.15">
      <c r="B579" s="290"/>
      <c r="C579" s="29" t="s">
        <v>35</v>
      </c>
      <c r="D579" s="187"/>
      <c r="E579" s="58"/>
      <c r="F579" s="188"/>
      <c r="G579" s="188"/>
      <c r="H579" s="188"/>
      <c r="I579" s="64"/>
      <c r="J579" s="64"/>
      <c r="K579" s="189"/>
      <c r="L579" s="259"/>
      <c r="M579" s="259"/>
      <c r="N579" s="58"/>
      <c r="O579" s="30"/>
      <c r="P579" s="58"/>
      <c r="Q579" s="30"/>
      <c r="R579" s="134"/>
      <c r="S579" s="206"/>
      <c r="T579" s="290"/>
      <c r="U579" s="29" t="s">
        <v>35</v>
      </c>
      <c r="V579" s="187"/>
      <c r="W579" s="58"/>
      <c r="X579" s="188"/>
      <c r="Y579" s="188"/>
      <c r="Z579" s="188"/>
      <c r="AA579" s="64"/>
      <c r="AB579" s="64"/>
      <c r="AC579" s="189"/>
      <c r="AD579" s="259"/>
      <c r="AE579" s="259"/>
      <c r="AF579" s="58"/>
      <c r="AG579" s="30"/>
      <c r="AH579" s="58"/>
      <c r="AI579" s="30"/>
      <c r="AJ579" s="134"/>
      <c r="AK579" s="208"/>
      <c r="AL579" s="290"/>
      <c r="AM579" s="88" t="str">
        <f t="shared" si="49"/>
        <v/>
      </c>
      <c r="AN579" s="123" t="str">
        <f t="shared" si="50"/>
        <v/>
      </c>
      <c r="AO579" s="123" t="str">
        <f t="shared" si="51"/>
        <v/>
      </c>
      <c r="AP579" s="123" t="str">
        <f t="shared" si="52"/>
        <v/>
      </c>
      <c r="AQ579" s="89" t="str">
        <f t="shared" si="53"/>
        <v/>
      </c>
      <c r="AR579" s="39"/>
      <c r="AS579" s="234"/>
      <c r="AT579" s="39"/>
    </row>
    <row r="580" spans="2:46" ht="13.5" customHeight="1" x14ac:dyDescent="0.15">
      <c r="B580" s="290"/>
      <c r="C580" s="29" t="s">
        <v>36</v>
      </c>
      <c r="D580" s="187"/>
      <c r="E580" s="58"/>
      <c r="F580" s="188"/>
      <c r="G580" s="188"/>
      <c r="H580" s="188"/>
      <c r="I580" s="64"/>
      <c r="J580" s="64"/>
      <c r="K580" s="189"/>
      <c r="L580" s="259"/>
      <c r="M580" s="259"/>
      <c r="N580" s="58"/>
      <c r="O580" s="30"/>
      <c r="P580" s="58"/>
      <c r="Q580" s="30"/>
      <c r="R580" s="134"/>
      <c r="S580" s="206"/>
      <c r="T580" s="290"/>
      <c r="U580" s="29" t="s">
        <v>36</v>
      </c>
      <c r="V580" s="187"/>
      <c r="W580" s="58"/>
      <c r="X580" s="188"/>
      <c r="Y580" s="188"/>
      <c r="Z580" s="188"/>
      <c r="AA580" s="64"/>
      <c r="AB580" s="64"/>
      <c r="AC580" s="189"/>
      <c r="AD580" s="259"/>
      <c r="AE580" s="259"/>
      <c r="AF580" s="58"/>
      <c r="AG580" s="30"/>
      <c r="AH580" s="58"/>
      <c r="AI580" s="30"/>
      <c r="AJ580" s="134"/>
      <c r="AK580" s="208"/>
      <c r="AL580" s="290"/>
      <c r="AM580" s="88" t="str">
        <f t="shared" si="49"/>
        <v/>
      </c>
      <c r="AN580" s="123" t="str">
        <f t="shared" si="50"/>
        <v/>
      </c>
      <c r="AO580" s="123" t="str">
        <f t="shared" si="51"/>
        <v/>
      </c>
      <c r="AP580" s="123" t="str">
        <f t="shared" si="52"/>
        <v/>
      </c>
      <c r="AQ580" s="89" t="str">
        <f t="shared" si="53"/>
        <v/>
      </c>
      <c r="AR580" s="39"/>
      <c r="AS580" s="234"/>
      <c r="AT580" s="39"/>
    </row>
    <row r="581" spans="2:46" ht="13.5" customHeight="1" x14ac:dyDescent="0.15">
      <c r="B581" s="290"/>
      <c r="C581" s="29" t="s">
        <v>38</v>
      </c>
      <c r="D581" s="187"/>
      <c r="E581" s="58"/>
      <c r="F581" s="188"/>
      <c r="G581" s="188"/>
      <c r="H581" s="188"/>
      <c r="I581" s="64"/>
      <c r="J581" s="64"/>
      <c r="K581" s="189"/>
      <c r="L581" s="259"/>
      <c r="M581" s="259"/>
      <c r="N581" s="58"/>
      <c r="O581" s="30"/>
      <c r="P581" s="58"/>
      <c r="Q581" s="30"/>
      <c r="R581" s="134"/>
      <c r="S581" s="206"/>
      <c r="T581" s="290"/>
      <c r="U581" s="29" t="s">
        <v>38</v>
      </c>
      <c r="V581" s="187"/>
      <c r="W581" s="58"/>
      <c r="X581" s="188"/>
      <c r="Y581" s="188"/>
      <c r="Z581" s="188"/>
      <c r="AA581" s="64"/>
      <c r="AB581" s="64"/>
      <c r="AC581" s="189"/>
      <c r="AD581" s="259"/>
      <c r="AE581" s="259"/>
      <c r="AF581" s="58"/>
      <c r="AG581" s="30"/>
      <c r="AH581" s="58"/>
      <c r="AI581" s="30"/>
      <c r="AJ581" s="134"/>
      <c r="AK581" s="208"/>
      <c r="AL581" s="290"/>
      <c r="AM581" s="88" t="str">
        <f t="shared" si="49"/>
        <v/>
      </c>
      <c r="AN581" s="123" t="str">
        <f t="shared" si="50"/>
        <v/>
      </c>
      <c r="AO581" s="123" t="str">
        <f t="shared" si="51"/>
        <v/>
      </c>
      <c r="AP581" s="123" t="str">
        <f t="shared" si="52"/>
        <v/>
      </c>
      <c r="AQ581" s="89" t="str">
        <f t="shared" si="53"/>
        <v/>
      </c>
      <c r="AR581" s="39"/>
      <c r="AS581" s="234"/>
      <c r="AT581" s="39"/>
    </row>
    <row r="582" spans="2:46" ht="13.5" customHeight="1" thickBot="1" x14ac:dyDescent="0.2">
      <c r="B582" s="291"/>
      <c r="C582" s="29"/>
      <c r="D582" s="187"/>
      <c r="E582" s="58"/>
      <c r="F582" s="190"/>
      <c r="G582" s="190"/>
      <c r="H582" s="190"/>
      <c r="I582" s="58"/>
      <c r="J582" s="58"/>
      <c r="K582" s="189"/>
      <c r="L582" s="259"/>
      <c r="M582" s="259"/>
      <c r="N582" s="58"/>
      <c r="O582" s="30"/>
      <c r="P582" s="58"/>
      <c r="Q582" s="30"/>
      <c r="R582" s="185"/>
      <c r="S582" s="206"/>
      <c r="T582" s="291"/>
      <c r="U582" s="29"/>
      <c r="V582" s="187"/>
      <c r="W582" s="58"/>
      <c r="X582" s="190"/>
      <c r="Y582" s="190"/>
      <c r="Z582" s="190"/>
      <c r="AA582" s="58"/>
      <c r="AB582" s="58"/>
      <c r="AC582" s="189"/>
      <c r="AD582" s="259"/>
      <c r="AE582" s="259"/>
      <c r="AF582" s="58"/>
      <c r="AG582" s="30"/>
      <c r="AH582" s="58"/>
      <c r="AI582" s="30"/>
      <c r="AJ582" s="185"/>
      <c r="AK582" s="208"/>
      <c r="AL582" s="291"/>
      <c r="AM582" s="124" t="str">
        <f t="shared" si="49"/>
        <v/>
      </c>
      <c r="AN582" s="125" t="str">
        <f t="shared" si="50"/>
        <v/>
      </c>
      <c r="AO582" s="125" t="str">
        <f t="shared" si="51"/>
        <v/>
      </c>
      <c r="AP582" s="125" t="str">
        <f t="shared" si="52"/>
        <v/>
      </c>
      <c r="AQ582" s="126" t="str">
        <f t="shared" si="53"/>
        <v/>
      </c>
      <c r="AR582" s="39"/>
      <c r="AS582" s="234"/>
      <c r="AT582" s="39"/>
    </row>
    <row r="583" spans="2:46" ht="13.5" customHeight="1" x14ac:dyDescent="0.15">
      <c r="B583" s="289" t="s">
        <v>182</v>
      </c>
      <c r="C583" s="27" t="s">
        <v>34</v>
      </c>
      <c r="D583" s="41"/>
      <c r="E583" s="57"/>
      <c r="F583" s="98"/>
      <c r="G583" s="98"/>
      <c r="H583" s="98"/>
      <c r="I583" s="62"/>
      <c r="J583" s="62"/>
      <c r="K583" s="63"/>
      <c r="L583" s="258"/>
      <c r="M583" s="258"/>
      <c r="N583" s="57"/>
      <c r="O583" s="28"/>
      <c r="P583" s="57"/>
      <c r="Q583" s="28"/>
      <c r="R583" s="133"/>
      <c r="S583" s="206"/>
      <c r="T583" s="289" t="s">
        <v>182</v>
      </c>
      <c r="U583" s="27" t="s">
        <v>34</v>
      </c>
      <c r="V583" s="41"/>
      <c r="W583" s="57"/>
      <c r="X583" s="98"/>
      <c r="Y583" s="98"/>
      <c r="Z583" s="98"/>
      <c r="AA583" s="62"/>
      <c r="AB583" s="62"/>
      <c r="AC583" s="63"/>
      <c r="AD583" s="258"/>
      <c r="AE583" s="258"/>
      <c r="AF583" s="57"/>
      <c r="AG583" s="28"/>
      <c r="AH583" s="57"/>
      <c r="AI583" s="28"/>
      <c r="AJ583" s="133"/>
      <c r="AK583" s="208"/>
      <c r="AL583" s="289" t="s">
        <v>182</v>
      </c>
      <c r="AM583" s="121" t="str">
        <f t="shared" si="49"/>
        <v/>
      </c>
      <c r="AN583" s="97" t="str">
        <f t="shared" si="50"/>
        <v/>
      </c>
      <c r="AO583" s="97" t="str">
        <f t="shared" si="51"/>
        <v/>
      </c>
      <c r="AP583" s="97" t="str">
        <f t="shared" si="52"/>
        <v/>
      </c>
      <c r="AQ583" s="122" t="str">
        <f t="shared" si="53"/>
        <v/>
      </c>
      <c r="AR583" s="39"/>
      <c r="AS583" s="234"/>
      <c r="AT583" s="39"/>
    </row>
    <row r="584" spans="2:46" ht="13.5" customHeight="1" x14ac:dyDescent="0.15">
      <c r="B584" s="290"/>
      <c r="C584" s="29" t="s">
        <v>35</v>
      </c>
      <c r="D584" s="187"/>
      <c r="E584" s="58"/>
      <c r="F584" s="188"/>
      <c r="G584" s="188"/>
      <c r="H584" s="188"/>
      <c r="I584" s="64"/>
      <c r="J584" s="64"/>
      <c r="K584" s="189"/>
      <c r="L584" s="259"/>
      <c r="M584" s="259"/>
      <c r="N584" s="58"/>
      <c r="O584" s="30"/>
      <c r="P584" s="58"/>
      <c r="Q584" s="30"/>
      <c r="R584" s="134"/>
      <c r="S584" s="206"/>
      <c r="T584" s="290"/>
      <c r="U584" s="29" t="s">
        <v>35</v>
      </c>
      <c r="V584" s="187"/>
      <c r="W584" s="58"/>
      <c r="X584" s="188"/>
      <c r="Y584" s="188"/>
      <c r="Z584" s="188"/>
      <c r="AA584" s="64"/>
      <c r="AB584" s="64"/>
      <c r="AC584" s="189"/>
      <c r="AD584" s="259"/>
      <c r="AE584" s="259"/>
      <c r="AF584" s="58"/>
      <c r="AG584" s="30"/>
      <c r="AH584" s="58"/>
      <c r="AI584" s="30"/>
      <c r="AJ584" s="134"/>
      <c r="AK584" s="208"/>
      <c r="AL584" s="290"/>
      <c r="AM584" s="88" t="str">
        <f t="shared" si="49"/>
        <v/>
      </c>
      <c r="AN584" s="123" t="str">
        <f t="shared" si="50"/>
        <v/>
      </c>
      <c r="AO584" s="123" t="str">
        <f t="shared" si="51"/>
        <v/>
      </c>
      <c r="AP584" s="123" t="str">
        <f t="shared" si="52"/>
        <v/>
      </c>
      <c r="AQ584" s="89" t="str">
        <f t="shared" si="53"/>
        <v/>
      </c>
      <c r="AR584" s="39"/>
      <c r="AS584" s="234"/>
      <c r="AT584" s="39"/>
    </row>
    <row r="585" spans="2:46" ht="13.5" customHeight="1" x14ac:dyDescent="0.15">
      <c r="B585" s="290"/>
      <c r="C585" s="29" t="s">
        <v>36</v>
      </c>
      <c r="D585" s="187"/>
      <c r="E585" s="58"/>
      <c r="F585" s="188"/>
      <c r="G585" s="188"/>
      <c r="H585" s="188"/>
      <c r="I585" s="64"/>
      <c r="J585" s="64"/>
      <c r="K585" s="189"/>
      <c r="L585" s="259"/>
      <c r="M585" s="259"/>
      <c r="N585" s="58"/>
      <c r="O585" s="30"/>
      <c r="P585" s="58"/>
      <c r="Q585" s="30"/>
      <c r="R585" s="134"/>
      <c r="S585" s="206"/>
      <c r="T585" s="290"/>
      <c r="U585" s="29" t="s">
        <v>36</v>
      </c>
      <c r="V585" s="187"/>
      <c r="W585" s="58"/>
      <c r="X585" s="188"/>
      <c r="Y585" s="188"/>
      <c r="Z585" s="188"/>
      <c r="AA585" s="64"/>
      <c r="AB585" s="64"/>
      <c r="AC585" s="189"/>
      <c r="AD585" s="259"/>
      <c r="AE585" s="259"/>
      <c r="AF585" s="58"/>
      <c r="AG585" s="30"/>
      <c r="AH585" s="58"/>
      <c r="AI585" s="30"/>
      <c r="AJ585" s="134"/>
      <c r="AK585" s="208"/>
      <c r="AL585" s="290"/>
      <c r="AM585" s="88" t="str">
        <f t="shared" si="49"/>
        <v/>
      </c>
      <c r="AN585" s="123" t="str">
        <f t="shared" si="50"/>
        <v/>
      </c>
      <c r="AO585" s="123" t="str">
        <f t="shared" si="51"/>
        <v/>
      </c>
      <c r="AP585" s="123" t="str">
        <f t="shared" si="52"/>
        <v/>
      </c>
      <c r="AQ585" s="89" t="str">
        <f t="shared" si="53"/>
        <v/>
      </c>
      <c r="AR585" s="39"/>
      <c r="AS585" s="234"/>
      <c r="AT585" s="39"/>
    </row>
    <row r="586" spans="2:46" ht="13.5" customHeight="1" x14ac:dyDescent="0.15">
      <c r="B586" s="290"/>
      <c r="C586" s="29" t="s">
        <v>38</v>
      </c>
      <c r="D586" s="187"/>
      <c r="E586" s="58"/>
      <c r="F586" s="188"/>
      <c r="G586" s="188"/>
      <c r="H586" s="188"/>
      <c r="I586" s="64"/>
      <c r="J586" s="64"/>
      <c r="K586" s="189"/>
      <c r="L586" s="259"/>
      <c r="M586" s="259"/>
      <c r="N586" s="58"/>
      <c r="O586" s="30"/>
      <c r="P586" s="58"/>
      <c r="Q586" s="30"/>
      <c r="R586" s="134"/>
      <c r="S586" s="206"/>
      <c r="T586" s="290"/>
      <c r="U586" s="29" t="s">
        <v>38</v>
      </c>
      <c r="V586" s="187"/>
      <c r="W586" s="58"/>
      <c r="X586" s="188"/>
      <c r="Y586" s="188"/>
      <c r="Z586" s="188"/>
      <c r="AA586" s="64"/>
      <c r="AB586" s="64"/>
      <c r="AC586" s="189"/>
      <c r="AD586" s="259"/>
      <c r="AE586" s="259"/>
      <c r="AF586" s="58"/>
      <c r="AG586" s="30"/>
      <c r="AH586" s="58"/>
      <c r="AI586" s="30"/>
      <c r="AJ586" s="134"/>
      <c r="AK586" s="208"/>
      <c r="AL586" s="290"/>
      <c r="AM586" s="88" t="str">
        <f t="shared" si="49"/>
        <v/>
      </c>
      <c r="AN586" s="123" t="str">
        <f t="shared" si="50"/>
        <v/>
      </c>
      <c r="AO586" s="123" t="str">
        <f t="shared" si="51"/>
        <v/>
      </c>
      <c r="AP586" s="123" t="str">
        <f t="shared" si="52"/>
        <v/>
      </c>
      <c r="AQ586" s="89" t="str">
        <f t="shared" si="53"/>
        <v/>
      </c>
      <c r="AR586" s="39"/>
      <c r="AS586" s="234"/>
      <c r="AT586" s="39"/>
    </row>
    <row r="587" spans="2:46" ht="13.5" customHeight="1" thickBot="1" x14ac:dyDescent="0.2">
      <c r="B587" s="291"/>
      <c r="C587" s="29"/>
      <c r="D587" s="187"/>
      <c r="E587" s="58"/>
      <c r="F587" s="190"/>
      <c r="G587" s="190"/>
      <c r="H587" s="190"/>
      <c r="I587" s="58"/>
      <c r="J587" s="58"/>
      <c r="K587" s="189"/>
      <c r="L587" s="259"/>
      <c r="M587" s="259"/>
      <c r="N587" s="58"/>
      <c r="O587" s="30"/>
      <c r="P587" s="58"/>
      <c r="Q587" s="30"/>
      <c r="R587" s="185"/>
      <c r="S587" s="206"/>
      <c r="T587" s="291"/>
      <c r="U587" s="29"/>
      <c r="V587" s="187"/>
      <c r="W587" s="58"/>
      <c r="X587" s="190"/>
      <c r="Y587" s="190"/>
      <c r="Z587" s="190"/>
      <c r="AA587" s="58"/>
      <c r="AB587" s="58"/>
      <c r="AC587" s="189"/>
      <c r="AD587" s="259"/>
      <c r="AE587" s="259"/>
      <c r="AF587" s="58"/>
      <c r="AG587" s="30"/>
      <c r="AH587" s="58"/>
      <c r="AI587" s="30"/>
      <c r="AJ587" s="185"/>
      <c r="AK587" s="208"/>
      <c r="AL587" s="291"/>
      <c r="AM587" s="124" t="str">
        <f t="shared" si="49"/>
        <v/>
      </c>
      <c r="AN587" s="125" t="str">
        <f t="shared" si="50"/>
        <v/>
      </c>
      <c r="AO587" s="125" t="str">
        <f t="shared" si="51"/>
        <v/>
      </c>
      <c r="AP587" s="125" t="str">
        <f t="shared" si="52"/>
        <v/>
      </c>
      <c r="AQ587" s="126" t="str">
        <f t="shared" si="53"/>
        <v/>
      </c>
      <c r="AR587" s="39"/>
      <c r="AS587" s="234"/>
      <c r="AT587" s="39"/>
    </row>
    <row r="588" spans="2:46" ht="13.5" customHeight="1" x14ac:dyDescent="0.15">
      <c r="B588" s="289" t="s">
        <v>183</v>
      </c>
      <c r="C588" s="27" t="s">
        <v>34</v>
      </c>
      <c r="D588" s="41"/>
      <c r="E588" s="57"/>
      <c r="F588" s="98"/>
      <c r="G588" s="98"/>
      <c r="H588" s="98"/>
      <c r="I588" s="62"/>
      <c r="J588" s="62"/>
      <c r="K588" s="63"/>
      <c r="L588" s="258"/>
      <c r="M588" s="258"/>
      <c r="N588" s="57"/>
      <c r="O588" s="28"/>
      <c r="P588" s="57"/>
      <c r="Q588" s="28"/>
      <c r="R588" s="133"/>
      <c r="S588" s="206"/>
      <c r="T588" s="289" t="s">
        <v>183</v>
      </c>
      <c r="U588" s="27" t="s">
        <v>34</v>
      </c>
      <c r="V588" s="41"/>
      <c r="W588" s="57"/>
      <c r="X588" s="98"/>
      <c r="Y588" s="98"/>
      <c r="Z588" s="98"/>
      <c r="AA588" s="62"/>
      <c r="AB588" s="62"/>
      <c r="AC588" s="63"/>
      <c r="AD588" s="258"/>
      <c r="AE588" s="258"/>
      <c r="AF588" s="57"/>
      <c r="AG588" s="28"/>
      <c r="AH588" s="57"/>
      <c r="AI588" s="28"/>
      <c r="AJ588" s="133"/>
      <c r="AK588" s="208"/>
      <c r="AL588" s="289" t="s">
        <v>183</v>
      </c>
      <c r="AM588" s="121" t="str">
        <f t="shared" si="49"/>
        <v/>
      </c>
      <c r="AN588" s="97" t="str">
        <f t="shared" si="50"/>
        <v/>
      </c>
      <c r="AO588" s="97" t="str">
        <f t="shared" si="51"/>
        <v/>
      </c>
      <c r="AP588" s="97" t="str">
        <f t="shared" si="52"/>
        <v/>
      </c>
      <c r="AQ588" s="122" t="str">
        <f t="shared" si="53"/>
        <v/>
      </c>
      <c r="AR588" s="39"/>
      <c r="AS588" s="234"/>
      <c r="AT588" s="39"/>
    </row>
    <row r="589" spans="2:46" ht="13.5" customHeight="1" x14ac:dyDescent="0.15">
      <c r="B589" s="290"/>
      <c r="C589" s="29" t="s">
        <v>35</v>
      </c>
      <c r="D589" s="187"/>
      <c r="E589" s="58"/>
      <c r="F589" s="188"/>
      <c r="G589" s="188"/>
      <c r="H589" s="188"/>
      <c r="I589" s="64"/>
      <c r="J589" s="64"/>
      <c r="K589" s="189"/>
      <c r="L589" s="259"/>
      <c r="M589" s="259"/>
      <c r="N589" s="58"/>
      <c r="O589" s="30"/>
      <c r="P589" s="58"/>
      <c r="Q589" s="30"/>
      <c r="R589" s="134"/>
      <c r="S589" s="206"/>
      <c r="T589" s="290"/>
      <c r="U589" s="29" t="s">
        <v>35</v>
      </c>
      <c r="V589" s="187"/>
      <c r="W589" s="58"/>
      <c r="X589" s="188"/>
      <c r="Y589" s="188"/>
      <c r="Z589" s="188"/>
      <c r="AA589" s="64"/>
      <c r="AB589" s="64"/>
      <c r="AC589" s="189"/>
      <c r="AD589" s="259"/>
      <c r="AE589" s="259"/>
      <c r="AF589" s="58"/>
      <c r="AG589" s="30"/>
      <c r="AH589" s="58"/>
      <c r="AI589" s="30"/>
      <c r="AJ589" s="134"/>
      <c r="AK589" s="208"/>
      <c r="AL589" s="290"/>
      <c r="AM589" s="88" t="str">
        <f t="shared" si="49"/>
        <v/>
      </c>
      <c r="AN589" s="123" t="str">
        <f t="shared" si="50"/>
        <v/>
      </c>
      <c r="AO589" s="123" t="str">
        <f t="shared" si="51"/>
        <v/>
      </c>
      <c r="AP589" s="123" t="str">
        <f t="shared" si="52"/>
        <v/>
      </c>
      <c r="AQ589" s="89" t="str">
        <f t="shared" si="53"/>
        <v/>
      </c>
      <c r="AR589" s="39"/>
      <c r="AS589" s="234"/>
      <c r="AT589" s="39"/>
    </row>
    <row r="590" spans="2:46" ht="13.5" customHeight="1" x14ac:dyDescent="0.15">
      <c r="B590" s="290"/>
      <c r="C590" s="29" t="s">
        <v>36</v>
      </c>
      <c r="D590" s="187"/>
      <c r="E590" s="58"/>
      <c r="F590" s="188"/>
      <c r="G590" s="188"/>
      <c r="H590" s="188"/>
      <c r="I590" s="64"/>
      <c r="J590" s="64"/>
      <c r="K590" s="189"/>
      <c r="L590" s="259"/>
      <c r="M590" s="259"/>
      <c r="N590" s="58"/>
      <c r="O590" s="30"/>
      <c r="P590" s="58"/>
      <c r="Q590" s="30"/>
      <c r="R590" s="134"/>
      <c r="S590" s="206"/>
      <c r="T590" s="290"/>
      <c r="U590" s="29" t="s">
        <v>36</v>
      </c>
      <c r="V590" s="187"/>
      <c r="W590" s="58"/>
      <c r="X590" s="188"/>
      <c r="Y590" s="188"/>
      <c r="Z590" s="188"/>
      <c r="AA590" s="64"/>
      <c r="AB590" s="64"/>
      <c r="AC590" s="189"/>
      <c r="AD590" s="259"/>
      <c r="AE590" s="259"/>
      <c r="AF590" s="58"/>
      <c r="AG590" s="30"/>
      <c r="AH590" s="58"/>
      <c r="AI590" s="30"/>
      <c r="AJ590" s="134"/>
      <c r="AK590" s="208"/>
      <c r="AL590" s="290"/>
      <c r="AM590" s="88" t="str">
        <f t="shared" si="49"/>
        <v/>
      </c>
      <c r="AN590" s="123" t="str">
        <f t="shared" si="50"/>
        <v/>
      </c>
      <c r="AO590" s="123" t="str">
        <f t="shared" si="51"/>
        <v/>
      </c>
      <c r="AP590" s="123" t="str">
        <f t="shared" si="52"/>
        <v/>
      </c>
      <c r="AQ590" s="89" t="str">
        <f t="shared" si="53"/>
        <v/>
      </c>
      <c r="AR590" s="39"/>
      <c r="AS590" s="234"/>
      <c r="AT590" s="39"/>
    </row>
    <row r="591" spans="2:46" ht="13.5" customHeight="1" x14ac:dyDescent="0.15">
      <c r="B591" s="290"/>
      <c r="C591" s="29" t="s">
        <v>38</v>
      </c>
      <c r="D591" s="187"/>
      <c r="E591" s="58"/>
      <c r="F591" s="188"/>
      <c r="G591" s="188"/>
      <c r="H591" s="188"/>
      <c r="I591" s="64"/>
      <c r="J591" s="64"/>
      <c r="K591" s="189"/>
      <c r="L591" s="259"/>
      <c r="M591" s="259"/>
      <c r="N591" s="58"/>
      <c r="O591" s="30"/>
      <c r="P591" s="58"/>
      <c r="Q591" s="30"/>
      <c r="R591" s="134"/>
      <c r="S591" s="206"/>
      <c r="T591" s="290"/>
      <c r="U591" s="29" t="s">
        <v>38</v>
      </c>
      <c r="V591" s="187"/>
      <c r="W591" s="58"/>
      <c r="X591" s="188"/>
      <c r="Y591" s="188"/>
      <c r="Z591" s="188"/>
      <c r="AA591" s="64"/>
      <c r="AB591" s="64"/>
      <c r="AC591" s="189"/>
      <c r="AD591" s="259"/>
      <c r="AE591" s="259"/>
      <c r="AF591" s="58"/>
      <c r="AG591" s="30"/>
      <c r="AH591" s="58"/>
      <c r="AI591" s="30"/>
      <c r="AJ591" s="134"/>
      <c r="AK591" s="208"/>
      <c r="AL591" s="290"/>
      <c r="AM591" s="88" t="str">
        <f t="shared" si="49"/>
        <v/>
      </c>
      <c r="AN591" s="123" t="str">
        <f t="shared" si="50"/>
        <v/>
      </c>
      <c r="AO591" s="123" t="str">
        <f t="shared" si="51"/>
        <v/>
      </c>
      <c r="AP591" s="123" t="str">
        <f t="shared" si="52"/>
        <v/>
      </c>
      <c r="AQ591" s="89" t="str">
        <f t="shared" si="53"/>
        <v/>
      </c>
      <c r="AR591" s="39"/>
      <c r="AS591" s="234"/>
      <c r="AT591" s="39"/>
    </row>
    <row r="592" spans="2:46" ht="13.5" customHeight="1" thickBot="1" x14ac:dyDescent="0.2">
      <c r="B592" s="291"/>
      <c r="C592" s="29"/>
      <c r="D592" s="187"/>
      <c r="E592" s="58"/>
      <c r="F592" s="190"/>
      <c r="G592" s="190"/>
      <c r="H592" s="190"/>
      <c r="I592" s="58"/>
      <c r="J592" s="58"/>
      <c r="K592" s="189"/>
      <c r="L592" s="259"/>
      <c r="M592" s="259"/>
      <c r="N592" s="58"/>
      <c r="O592" s="30"/>
      <c r="P592" s="58"/>
      <c r="Q592" s="30"/>
      <c r="R592" s="185"/>
      <c r="S592" s="206"/>
      <c r="T592" s="291"/>
      <c r="U592" s="29"/>
      <c r="V592" s="187"/>
      <c r="W592" s="58"/>
      <c r="X592" s="190"/>
      <c r="Y592" s="190"/>
      <c r="Z592" s="190"/>
      <c r="AA592" s="58"/>
      <c r="AB592" s="58"/>
      <c r="AC592" s="189"/>
      <c r="AD592" s="259"/>
      <c r="AE592" s="259"/>
      <c r="AF592" s="58"/>
      <c r="AG592" s="30"/>
      <c r="AH592" s="58"/>
      <c r="AI592" s="30"/>
      <c r="AJ592" s="185"/>
      <c r="AK592" s="208"/>
      <c r="AL592" s="291"/>
      <c r="AM592" s="124" t="str">
        <f t="shared" si="49"/>
        <v/>
      </c>
      <c r="AN592" s="125" t="str">
        <f t="shared" si="50"/>
        <v/>
      </c>
      <c r="AO592" s="125" t="str">
        <f t="shared" si="51"/>
        <v/>
      </c>
      <c r="AP592" s="125" t="str">
        <f t="shared" si="52"/>
        <v/>
      </c>
      <c r="AQ592" s="126" t="str">
        <f t="shared" si="53"/>
        <v/>
      </c>
      <c r="AR592" s="39"/>
      <c r="AS592" s="234"/>
      <c r="AT592" s="39"/>
    </row>
    <row r="593" spans="2:46" ht="13.5" customHeight="1" x14ac:dyDescent="0.15">
      <c r="B593" s="289" t="s">
        <v>184</v>
      </c>
      <c r="C593" s="27" t="s">
        <v>34</v>
      </c>
      <c r="D593" s="41"/>
      <c r="E593" s="57"/>
      <c r="F593" s="98"/>
      <c r="G593" s="98"/>
      <c r="H593" s="98"/>
      <c r="I593" s="62"/>
      <c r="J593" s="62"/>
      <c r="K593" s="63"/>
      <c r="L593" s="258"/>
      <c r="M593" s="258"/>
      <c r="N593" s="57"/>
      <c r="O593" s="28"/>
      <c r="P593" s="57"/>
      <c r="Q593" s="28"/>
      <c r="R593" s="133"/>
      <c r="S593" s="206"/>
      <c r="T593" s="289" t="s">
        <v>184</v>
      </c>
      <c r="U593" s="27" t="s">
        <v>34</v>
      </c>
      <c r="V593" s="41"/>
      <c r="W593" s="57"/>
      <c r="X593" s="98"/>
      <c r="Y593" s="98"/>
      <c r="Z593" s="98"/>
      <c r="AA593" s="62"/>
      <c r="AB593" s="62"/>
      <c r="AC593" s="63"/>
      <c r="AD593" s="258"/>
      <c r="AE593" s="258"/>
      <c r="AF593" s="57"/>
      <c r="AG593" s="28"/>
      <c r="AH593" s="57"/>
      <c r="AI593" s="28"/>
      <c r="AJ593" s="133"/>
      <c r="AK593" s="208"/>
      <c r="AL593" s="289" t="s">
        <v>184</v>
      </c>
      <c r="AM593" s="121" t="str">
        <f t="shared" si="49"/>
        <v/>
      </c>
      <c r="AN593" s="97" t="str">
        <f t="shared" si="50"/>
        <v/>
      </c>
      <c r="AO593" s="97" t="str">
        <f t="shared" si="51"/>
        <v/>
      </c>
      <c r="AP593" s="97" t="str">
        <f t="shared" si="52"/>
        <v/>
      </c>
      <c r="AQ593" s="122" t="str">
        <f t="shared" si="53"/>
        <v/>
      </c>
      <c r="AR593" s="39"/>
      <c r="AS593" s="234"/>
      <c r="AT593" s="39"/>
    </row>
    <row r="594" spans="2:46" ht="13.5" customHeight="1" x14ac:dyDescent="0.15">
      <c r="B594" s="290"/>
      <c r="C594" s="29" t="s">
        <v>35</v>
      </c>
      <c r="D594" s="187"/>
      <c r="E594" s="58"/>
      <c r="F594" s="188"/>
      <c r="G594" s="188"/>
      <c r="H594" s="188"/>
      <c r="I594" s="64"/>
      <c r="J594" s="64"/>
      <c r="K594" s="189"/>
      <c r="L594" s="259"/>
      <c r="M594" s="259"/>
      <c r="N594" s="58"/>
      <c r="O594" s="30"/>
      <c r="P594" s="58"/>
      <c r="Q594" s="30"/>
      <c r="R594" s="134"/>
      <c r="S594" s="206"/>
      <c r="T594" s="290"/>
      <c r="U594" s="29" t="s">
        <v>35</v>
      </c>
      <c r="V594" s="187"/>
      <c r="W594" s="58"/>
      <c r="X594" s="188"/>
      <c r="Y594" s="188"/>
      <c r="Z594" s="188"/>
      <c r="AA594" s="64"/>
      <c r="AB594" s="64"/>
      <c r="AC594" s="189"/>
      <c r="AD594" s="259"/>
      <c r="AE594" s="259"/>
      <c r="AF594" s="58"/>
      <c r="AG594" s="30"/>
      <c r="AH594" s="58"/>
      <c r="AI594" s="30"/>
      <c r="AJ594" s="134"/>
      <c r="AK594" s="208"/>
      <c r="AL594" s="290"/>
      <c r="AM594" s="88" t="str">
        <f t="shared" si="49"/>
        <v/>
      </c>
      <c r="AN594" s="123" t="str">
        <f t="shared" si="50"/>
        <v/>
      </c>
      <c r="AO594" s="123" t="str">
        <f t="shared" si="51"/>
        <v/>
      </c>
      <c r="AP594" s="123" t="str">
        <f t="shared" si="52"/>
        <v/>
      </c>
      <c r="AQ594" s="89" t="str">
        <f t="shared" si="53"/>
        <v/>
      </c>
      <c r="AR594" s="39"/>
      <c r="AS594" s="234"/>
      <c r="AT594" s="39"/>
    </row>
    <row r="595" spans="2:46" ht="13.5" customHeight="1" x14ac:dyDescent="0.15">
      <c r="B595" s="290"/>
      <c r="C595" s="29" t="s">
        <v>36</v>
      </c>
      <c r="D595" s="187"/>
      <c r="E595" s="58"/>
      <c r="F595" s="188"/>
      <c r="G595" s="188"/>
      <c r="H595" s="188"/>
      <c r="I595" s="64"/>
      <c r="J595" s="64"/>
      <c r="K595" s="189"/>
      <c r="L595" s="259"/>
      <c r="M595" s="259"/>
      <c r="N595" s="58"/>
      <c r="O595" s="30"/>
      <c r="P595" s="58"/>
      <c r="Q595" s="30"/>
      <c r="R595" s="134"/>
      <c r="S595" s="206"/>
      <c r="T595" s="290"/>
      <c r="U595" s="29" t="s">
        <v>36</v>
      </c>
      <c r="V595" s="187"/>
      <c r="W595" s="58"/>
      <c r="X595" s="188"/>
      <c r="Y595" s="188"/>
      <c r="Z595" s="188"/>
      <c r="AA595" s="64"/>
      <c r="AB595" s="64"/>
      <c r="AC595" s="189"/>
      <c r="AD595" s="259"/>
      <c r="AE595" s="259"/>
      <c r="AF595" s="58"/>
      <c r="AG595" s="30"/>
      <c r="AH595" s="58"/>
      <c r="AI595" s="30"/>
      <c r="AJ595" s="134"/>
      <c r="AK595" s="208"/>
      <c r="AL595" s="290"/>
      <c r="AM595" s="88" t="str">
        <f t="shared" si="49"/>
        <v/>
      </c>
      <c r="AN595" s="123" t="str">
        <f t="shared" si="50"/>
        <v/>
      </c>
      <c r="AO595" s="123" t="str">
        <f t="shared" si="51"/>
        <v/>
      </c>
      <c r="AP595" s="123" t="str">
        <f t="shared" si="52"/>
        <v/>
      </c>
      <c r="AQ595" s="89" t="str">
        <f t="shared" si="53"/>
        <v/>
      </c>
      <c r="AR595" s="39"/>
      <c r="AS595" s="234"/>
      <c r="AT595" s="39"/>
    </row>
    <row r="596" spans="2:46" ht="13.5" customHeight="1" x14ac:dyDescent="0.15">
      <c r="B596" s="290"/>
      <c r="C596" s="29" t="s">
        <v>38</v>
      </c>
      <c r="D596" s="187"/>
      <c r="E596" s="58"/>
      <c r="F596" s="188"/>
      <c r="G596" s="188"/>
      <c r="H596" s="188"/>
      <c r="I596" s="64"/>
      <c r="J596" s="64"/>
      <c r="K596" s="189"/>
      <c r="L596" s="259"/>
      <c r="M596" s="259"/>
      <c r="N596" s="58"/>
      <c r="O596" s="30"/>
      <c r="P596" s="58"/>
      <c r="Q596" s="30"/>
      <c r="R596" s="134"/>
      <c r="S596" s="206"/>
      <c r="T596" s="290"/>
      <c r="U596" s="29" t="s">
        <v>38</v>
      </c>
      <c r="V596" s="187"/>
      <c r="W596" s="58"/>
      <c r="X596" s="188"/>
      <c r="Y596" s="188"/>
      <c r="Z596" s="188"/>
      <c r="AA596" s="64"/>
      <c r="AB596" s="64"/>
      <c r="AC596" s="189"/>
      <c r="AD596" s="259"/>
      <c r="AE596" s="259"/>
      <c r="AF596" s="58"/>
      <c r="AG596" s="30"/>
      <c r="AH596" s="58"/>
      <c r="AI596" s="30"/>
      <c r="AJ596" s="134"/>
      <c r="AK596" s="208"/>
      <c r="AL596" s="290"/>
      <c r="AM596" s="88" t="str">
        <f t="shared" si="49"/>
        <v/>
      </c>
      <c r="AN596" s="123" t="str">
        <f t="shared" si="50"/>
        <v/>
      </c>
      <c r="AO596" s="123" t="str">
        <f t="shared" si="51"/>
        <v/>
      </c>
      <c r="AP596" s="123" t="str">
        <f t="shared" si="52"/>
        <v/>
      </c>
      <c r="AQ596" s="89" t="str">
        <f t="shared" si="53"/>
        <v/>
      </c>
      <c r="AR596" s="39"/>
      <c r="AS596" s="234"/>
      <c r="AT596" s="39"/>
    </row>
    <row r="597" spans="2:46" ht="13.5" customHeight="1" thickBot="1" x14ac:dyDescent="0.2">
      <c r="B597" s="291"/>
      <c r="C597" s="29"/>
      <c r="D597" s="187"/>
      <c r="E597" s="58"/>
      <c r="F597" s="190"/>
      <c r="G597" s="190"/>
      <c r="H597" s="190"/>
      <c r="I597" s="58"/>
      <c r="J597" s="58"/>
      <c r="K597" s="189"/>
      <c r="L597" s="259"/>
      <c r="M597" s="259"/>
      <c r="N597" s="58"/>
      <c r="O597" s="30"/>
      <c r="P597" s="58"/>
      <c r="Q597" s="30"/>
      <c r="R597" s="185"/>
      <c r="S597" s="206"/>
      <c r="T597" s="291"/>
      <c r="U597" s="29"/>
      <c r="V597" s="187"/>
      <c r="W597" s="58"/>
      <c r="X597" s="190"/>
      <c r="Y597" s="190"/>
      <c r="Z597" s="190"/>
      <c r="AA597" s="58"/>
      <c r="AB597" s="58"/>
      <c r="AC597" s="189"/>
      <c r="AD597" s="259"/>
      <c r="AE597" s="259"/>
      <c r="AF597" s="58"/>
      <c r="AG597" s="30"/>
      <c r="AH597" s="58"/>
      <c r="AI597" s="30"/>
      <c r="AJ597" s="185"/>
      <c r="AK597" s="208"/>
      <c r="AL597" s="291"/>
      <c r="AM597" s="124" t="str">
        <f t="shared" si="49"/>
        <v/>
      </c>
      <c r="AN597" s="125" t="str">
        <f t="shared" si="50"/>
        <v/>
      </c>
      <c r="AO597" s="125" t="str">
        <f t="shared" si="51"/>
        <v/>
      </c>
      <c r="AP597" s="125" t="str">
        <f t="shared" si="52"/>
        <v/>
      </c>
      <c r="AQ597" s="126" t="str">
        <f t="shared" si="53"/>
        <v/>
      </c>
      <c r="AR597" s="39"/>
      <c r="AS597" s="234"/>
      <c r="AT597" s="39"/>
    </row>
    <row r="598" spans="2:46" ht="13.5" customHeight="1" x14ac:dyDescent="0.15">
      <c r="B598" s="289" t="s">
        <v>185</v>
      </c>
      <c r="C598" s="27" t="s">
        <v>34</v>
      </c>
      <c r="D598" s="41"/>
      <c r="E598" s="57"/>
      <c r="F598" s="98"/>
      <c r="G598" s="98"/>
      <c r="H598" s="98"/>
      <c r="I598" s="62"/>
      <c r="J598" s="62"/>
      <c r="K598" s="63"/>
      <c r="L598" s="258"/>
      <c r="M598" s="258"/>
      <c r="N598" s="57"/>
      <c r="O598" s="28"/>
      <c r="P598" s="57"/>
      <c r="Q598" s="28"/>
      <c r="R598" s="133"/>
      <c r="S598" s="206"/>
      <c r="T598" s="289" t="s">
        <v>185</v>
      </c>
      <c r="U598" s="27" t="s">
        <v>34</v>
      </c>
      <c r="V598" s="41"/>
      <c r="W598" s="57"/>
      <c r="X598" s="98"/>
      <c r="Y598" s="98"/>
      <c r="Z598" s="98"/>
      <c r="AA598" s="62"/>
      <c r="AB598" s="62"/>
      <c r="AC598" s="63"/>
      <c r="AD598" s="258"/>
      <c r="AE598" s="258"/>
      <c r="AF598" s="57"/>
      <c r="AG598" s="28"/>
      <c r="AH598" s="57"/>
      <c r="AI598" s="28"/>
      <c r="AJ598" s="133"/>
      <c r="AK598" s="208"/>
      <c r="AL598" s="289" t="s">
        <v>185</v>
      </c>
      <c r="AM598" s="121" t="str">
        <f t="shared" si="49"/>
        <v/>
      </c>
      <c r="AN598" s="97" t="str">
        <f t="shared" si="50"/>
        <v/>
      </c>
      <c r="AO598" s="97" t="str">
        <f t="shared" si="51"/>
        <v/>
      </c>
      <c r="AP598" s="97" t="str">
        <f t="shared" si="52"/>
        <v/>
      </c>
      <c r="AQ598" s="122" t="str">
        <f t="shared" si="53"/>
        <v/>
      </c>
      <c r="AR598" s="39"/>
      <c r="AS598" s="234"/>
      <c r="AT598" s="39"/>
    </row>
    <row r="599" spans="2:46" ht="13.5" customHeight="1" x14ac:dyDescent="0.15">
      <c r="B599" s="290"/>
      <c r="C599" s="29" t="s">
        <v>35</v>
      </c>
      <c r="D599" s="187"/>
      <c r="E599" s="58"/>
      <c r="F599" s="188"/>
      <c r="G599" s="188"/>
      <c r="H599" s="188"/>
      <c r="I599" s="64"/>
      <c r="J599" s="64"/>
      <c r="K599" s="189"/>
      <c r="L599" s="259"/>
      <c r="M599" s="259"/>
      <c r="N599" s="58"/>
      <c r="O599" s="30"/>
      <c r="P599" s="58"/>
      <c r="Q599" s="30"/>
      <c r="R599" s="134"/>
      <c r="S599" s="206"/>
      <c r="T599" s="290"/>
      <c r="U599" s="29" t="s">
        <v>35</v>
      </c>
      <c r="V599" s="187"/>
      <c r="W599" s="58"/>
      <c r="X599" s="188"/>
      <c r="Y599" s="188"/>
      <c r="Z599" s="188"/>
      <c r="AA599" s="64"/>
      <c r="AB599" s="64"/>
      <c r="AC599" s="189"/>
      <c r="AD599" s="259"/>
      <c r="AE599" s="259"/>
      <c r="AF599" s="58"/>
      <c r="AG599" s="30"/>
      <c r="AH599" s="58"/>
      <c r="AI599" s="30"/>
      <c r="AJ599" s="134"/>
      <c r="AK599" s="208"/>
      <c r="AL599" s="290"/>
      <c r="AM599" s="88" t="str">
        <f t="shared" si="49"/>
        <v/>
      </c>
      <c r="AN599" s="123" t="str">
        <f t="shared" si="50"/>
        <v/>
      </c>
      <c r="AO599" s="123" t="str">
        <f t="shared" si="51"/>
        <v/>
      </c>
      <c r="AP599" s="123" t="str">
        <f t="shared" si="52"/>
        <v/>
      </c>
      <c r="AQ599" s="89" t="str">
        <f t="shared" si="53"/>
        <v/>
      </c>
      <c r="AR599" s="39"/>
      <c r="AS599" s="234"/>
      <c r="AT599" s="39"/>
    </row>
    <row r="600" spans="2:46" ht="13.5" customHeight="1" x14ac:dyDescent="0.15">
      <c r="B600" s="290"/>
      <c r="C600" s="29" t="s">
        <v>36</v>
      </c>
      <c r="D600" s="187"/>
      <c r="E600" s="58"/>
      <c r="F600" s="188"/>
      <c r="G600" s="188"/>
      <c r="H600" s="188"/>
      <c r="I600" s="64"/>
      <c r="J600" s="64"/>
      <c r="K600" s="189"/>
      <c r="L600" s="259"/>
      <c r="M600" s="259"/>
      <c r="N600" s="58"/>
      <c r="O600" s="30"/>
      <c r="P600" s="58"/>
      <c r="Q600" s="30"/>
      <c r="R600" s="134"/>
      <c r="S600" s="206"/>
      <c r="T600" s="290"/>
      <c r="U600" s="29" t="s">
        <v>36</v>
      </c>
      <c r="V600" s="187"/>
      <c r="W600" s="58"/>
      <c r="X600" s="188"/>
      <c r="Y600" s="188"/>
      <c r="Z600" s="188"/>
      <c r="AA600" s="64"/>
      <c r="AB600" s="64"/>
      <c r="AC600" s="189"/>
      <c r="AD600" s="259"/>
      <c r="AE600" s="259"/>
      <c r="AF600" s="58"/>
      <c r="AG600" s="30"/>
      <c r="AH600" s="58"/>
      <c r="AI600" s="30"/>
      <c r="AJ600" s="134"/>
      <c r="AK600" s="208"/>
      <c r="AL600" s="290"/>
      <c r="AM600" s="88" t="str">
        <f t="shared" si="49"/>
        <v/>
      </c>
      <c r="AN600" s="123" t="str">
        <f t="shared" si="50"/>
        <v/>
      </c>
      <c r="AO600" s="123" t="str">
        <f t="shared" si="51"/>
        <v/>
      </c>
      <c r="AP600" s="123" t="str">
        <f t="shared" si="52"/>
        <v/>
      </c>
      <c r="AQ600" s="89" t="str">
        <f t="shared" si="53"/>
        <v/>
      </c>
      <c r="AR600" s="39"/>
      <c r="AS600" s="234"/>
      <c r="AT600" s="39"/>
    </row>
    <row r="601" spans="2:46" ht="13.5" customHeight="1" x14ac:dyDescent="0.15">
      <c r="B601" s="290"/>
      <c r="C601" s="29" t="s">
        <v>38</v>
      </c>
      <c r="D601" s="187"/>
      <c r="E601" s="58"/>
      <c r="F601" s="188"/>
      <c r="G601" s="188"/>
      <c r="H601" s="188"/>
      <c r="I601" s="64"/>
      <c r="J601" s="64"/>
      <c r="K601" s="189"/>
      <c r="L601" s="259"/>
      <c r="M601" s="259"/>
      <c r="N601" s="58"/>
      <c r="O601" s="30"/>
      <c r="P601" s="58"/>
      <c r="Q601" s="30"/>
      <c r="R601" s="134"/>
      <c r="S601" s="206"/>
      <c r="T601" s="290"/>
      <c r="U601" s="29" t="s">
        <v>38</v>
      </c>
      <c r="V601" s="187"/>
      <c r="W601" s="58"/>
      <c r="X601" s="188"/>
      <c r="Y601" s="188"/>
      <c r="Z601" s="188"/>
      <c r="AA601" s="64"/>
      <c r="AB601" s="64"/>
      <c r="AC601" s="189"/>
      <c r="AD601" s="259"/>
      <c r="AE601" s="259"/>
      <c r="AF601" s="58"/>
      <c r="AG601" s="30"/>
      <c r="AH601" s="58"/>
      <c r="AI601" s="30"/>
      <c r="AJ601" s="134"/>
      <c r="AK601" s="208"/>
      <c r="AL601" s="290"/>
      <c r="AM601" s="88" t="str">
        <f t="shared" si="49"/>
        <v/>
      </c>
      <c r="AN601" s="123" t="str">
        <f t="shared" si="50"/>
        <v/>
      </c>
      <c r="AO601" s="123" t="str">
        <f t="shared" si="51"/>
        <v/>
      </c>
      <c r="AP601" s="123" t="str">
        <f t="shared" si="52"/>
        <v/>
      </c>
      <c r="AQ601" s="89" t="str">
        <f t="shared" si="53"/>
        <v/>
      </c>
      <c r="AR601" s="39"/>
      <c r="AS601" s="234"/>
      <c r="AT601" s="39"/>
    </row>
    <row r="602" spans="2:46" ht="13.5" customHeight="1" thickBot="1" x14ac:dyDescent="0.2">
      <c r="B602" s="291"/>
      <c r="C602" s="29"/>
      <c r="D602" s="187"/>
      <c r="E602" s="58"/>
      <c r="F602" s="190"/>
      <c r="G602" s="190"/>
      <c r="H602" s="190"/>
      <c r="I602" s="58"/>
      <c r="J602" s="58"/>
      <c r="K602" s="189"/>
      <c r="L602" s="259"/>
      <c r="M602" s="259"/>
      <c r="N602" s="58"/>
      <c r="O602" s="30"/>
      <c r="P602" s="58"/>
      <c r="Q602" s="30"/>
      <c r="R602" s="185"/>
      <c r="S602" s="206"/>
      <c r="T602" s="291"/>
      <c r="U602" s="29"/>
      <c r="V602" s="187"/>
      <c r="W602" s="58"/>
      <c r="X602" s="190"/>
      <c r="Y602" s="190"/>
      <c r="Z602" s="190"/>
      <c r="AA602" s="58"/>
      <c r="AB602" s="58"/>
      <c r="AC602" s="189"/>
      <c r="AD602" s="259"/>
      <c r="AE602" s="259"/>
      <c r="AF602" s="58"/>
      <c r="AG602" s="30"/>
      <c r="AH602" s="58"/>
      <c r="AI602" s="30"/>
      <c r="AJ602" s="185"/>
      <c r="AK602" s="208"/>
      <c r="AL602" s="291"/>
      <c r="AM602" s="124" t="str">
        <f t="shared" si="49"/>
        <v/>
      </c>
      <c r="AN602" s="125" t="str">
        <f t="shared" si="50"/>
        <v/>
      </c>
      <c r="AO602" s="125" t="str">
        <f t="shared" si="51"/>
        <v/>
      </c>
      <c r="AP602" s="125" t="str">
        <f t="shared" si="52"/>
        <v/>
      </c>
      <c r="AQ602" s="126" t="str">
        <f t="shared" si="53"/>
        <v/>
      </c>
      <c r="AR602" s="39"/>
      <c r="AS602" s="234"/>
      <c r="AT602" s="39"/>
    </row>
    <row r="603" spans="2:46" ht="13.5" customHeight="1" x14ac:dyDescent="0.15">
      <c r="B603" s="289" t="s">
        <v>186</v>
      </c>
      <c r="C603" s="27" t="s">
        <v>34</v>
      </c>
      <c r="D603" s="41"/>
      <c r="E603" s="57"/>
      <c r="F603" s="98"/>
      <c r="G603" s="98"/>
      <c r="H603" s="98"/>
      <c r="I603" s="62"/>
      <c r="J603" s="62"/>
      <c r="K603" s="63"/>
      <c r="L603" s="258"/>
      <c r="M603" s="258"/>
      <c r="N603" s="57"/>
      <c r="O603" s="28"/>
      <c r="P603" s="57"/>
      <c r="Q603" s="28"/>
      <c r="R603" s="133"/>
      <c r="S603" s="206"/>
      <c r="T603" s="289" t="s">
        <v>186</v>
      </c>
      <c r="U603" s="27" t="s">
        <v>34</v>
      </c>
      <c r="V603" s="41"/>
      <c r="W603" s="57"/>
      <c r="X603" s="98"/>
      <c r="Y603" s="98"/>
      <c r="Z603" s="98"/>
      <c r="AA603" s="62"/>
      <c r="AB603" s="62"/>
      <c r="AC603" s="63"/>
      <c r="AD603" s="258"/>
      <c r="AE603" s="258"/>
      <c r="AF603" s="57"/>
      <c r="AG603" s="28"/>
      <c r="AH603" s="57"/>
      <c r="AI603" s="28"/>
      <c r="AJ603" s="133"/>
      <c r="AK603" s="208"/>
      <c r="AL603" s="289" t="s">
        <v>186</v>
      </c>
      <c r="AM603" s="121" t="str">
        <f t="shared" si="49"/>
        <v/>
      </c>
      <c r="AN603" s="97" t="str">
        <f t="shared" si="50"/>
        <v/>
      </c>
      <c r="AO603" s="97" t="str">
        <f t="shared" si="51"/>
        <v/>
      </c>
      <c r="AP603" s="97" t="str">
        <f t="shared" si="52"/>
        <v/>
      </c>
      <c r="AQ603" s="122" t="str">
        <f t="shared" si="53"/>
        <v/>
      </c>
      <c r="AR603" s="39"/>
      <c r="AS603" s="234"/>
      <c r="AT603" s="39"/>
    </row>
    <row r="604" spans="2:46" ht="13.5" customHeight="1" x14ac:dyDescent="0.15">
      <c r="B604" s="290"/>
      <c r="C604" s="29" t="s">
        <v>35</v>
      </c>
      <c r="D604" s="187"/>
      <c r="E604" s="58"/>
      <c r="F604" s="188"/>
      <c r="G604" s="188"/>
      <c r="H604" s="188"/>
      <c r="I604" s="64"/>
      <c r="J604" s="64"/>
      <c r="K604" s="189"/>
      <c r="L604" s="259"/>
      <c r="M604" s="259"/>
      <c r="N604" s="58"/>
      <c r="O604" s="30"/>
      <c r="P604" s="58"/>
      <c r="Q604" s="30"/>
      <c r="R604" s="134"/>
      <c r="S604" s="206"/>
      <c r="T604" s="290"/>
      <c r="U604" s="29" t="s">
        <v>35</v>
      </c>
      <c r="V604" s="187"/>
      <c r="W604" s="58"/>
      <c r="X604" s="188"/>
      <c r="Y604" s="188"/>
      <c r="Z604" s="188"/>
      <c r="AA604" s="64"/>
      <c r="AB604" s="64"/>
      <c r="AC604" s="189"/>
      <c r="AD604" s="259"/>
      <c r="AE604" s="259"/>
      <c r="AF604" s="58"/>
      <c r="AG604" s="30"/>
      <c r="AH604" s="58"/>
      <c r="AI604" s="30"/>
      <c r="AJ604" s="134"/>
      <c r="AK604" s="208"/>
      <c r="AL604" s="290"/>
      <c r="AM604" s="88" t="str">
        <f t="shared" si="49"/>
        <v/>
      </c>
      <c r="AN604" s="123" t="str">
        <f t="shared" si="50"/>
        <v/>
      </c>
      <c r="AO604" s="123" t="str">
        <f t="shared" si="51"/>
        <v/>
      </c>
      <c r="AP604" s="123" t="str">
        <f t="shared" si="52"/>
        <v/>
      </c>
      <c r="AQ604" s="89" t="str">
        <f t="shared" si="53"/>
        <v/>
      </c>
      <c r="AR604" s="39"/>
      <c r="AS604" s="234"/>
      <c r="AT604" s="39"/>
    </row>
    <row r="605" spans="2:46" ht="13.5" customHeight="1" x14ac:dyDescent="0.15">
      <c r="B605" s="290"/>
      <c r="C605" s="29" t="s">
        <v>36</v>
      </c>
      <c r="D605" s="187"/>
      <c r="E605" s="58"/>
      <c r="F605" s="188"/>
      <c r="G605" s="188"/>
      <c r="H605" s="188"/>
      <c r="I605" s="64"/>
      <c r="J605" s="64"/>
      <c r="K605" s="189"/>
      <c r="L605" s="259"/>
      <c r="M605" s="259"/>
      <c r="N605" s="58"/>
      <c r="O605" s="30"/>
      <c r="P605" s="58"/>
      <c r="Q605" s="30"/>
      <c r="R605" s="134"/>
      <c r="S605" s="206"/>
      <c r="T605" s="290"/>
      <c r="U605" s="29" t="s">
        <v>36</v>
      </c>
      <c r="V605" s="187"/>
      <c r="W605" s="58"/>
      <c r="X605" s="188"/>
      <c r="Y605" s="188"/>
      <c r="Z605" s="188"/>
      <c r="AA605" s="64"/>
      <c r="AB605" s="64"/>
      <c r="AC605" s="189"/>
      <c r="AD605" s="259"/>
      <c r="AE605" s="259"/>
      <c r="AF605" s="58"/>
      <c r="AG605" s="30"/>
      <c r="AH605" s="58"/>
      <c r="AI605" s="30"/>
      <c r="AJ605" s="134"/>
      <c r="AK605" s="208"/>
      <c r="AL605" s="290"/>
      <c r="AM605" s="88" t="str">
        <f t="shared" si="49"/>
        <v/>
      </c>
      <c r="AN605" s="123" t="str">
        <f t="shared" si="50"/>
        <v/>
      </c>
      <c r="AO605" s="123" t="str">
        <f t="shared" si="51"/>
        <v/>
      </c>
      <c r="AP605" s="123" t="str">
        <f t="shared" si="52"/>
        <v/>
      </c>
      <c r="AQ605" s="89" t="str">
        <f t="shared" si="53"/>
        <v/>
      </c>
      <c r="AR605" s="39"/>
      <c r="AS605" s="234"/>
      <c r="AT605" s="39"/>
    </row>
    <row r="606" spans="2:46" ht="13.5" customHeight="1" x14ac:dyDescent="0.15">
      <c r="B606" s="290"/>
      <c r="C606" s="29" t="s">
        <v>38</v>
      </c>
      <c r="D606" s="187"/>
      <c r="E606" s="58"/>
      <c r="F606" s="188"/>
      <c r="G606" s="188"/>
      <c r="H606" s="188"/>
      <c r="I606" s="64"/>
      <c r="J606" s="64"/>
      <c r="K606" s="189"/>
      <c r="L606" s="259"/>
      <c r="M606" s="259"/>
      <c r="N606" s="58"/>
      <c r="O606" s="30"/>
      <c r="P606" s="58"/>
      <c r="Q606" s="30"/>
      <c r="R606" s="134"/>
      <c r="S606" s="206"/>
      <c r="T606" s="290"/>
      <c r="U606" s="29" t="s">
        <v>38</v>
      </c>
      <c r="V606" s="187"/>
      <c r="W606" s="58"/>
      <c r="X606" s="188"/>
      <c r="Y606" s="188"/>
      <c r="Z606" s="188"/>
      <c r="AA606" s="64"/>
      <c r="AB606" s="64"/>
      <c r="AC606" s="189"/>
      <c r="AD606" s="259"/>
      <c r="AE606" s="259"/>
      <c r="AF606" s="58"/>
      <c r="AG606" s="30"/>
      <c r="AH606" s="58"/>
      <c r="AI606" s="30"/>
      <c r="AJ606" s="134"/>
      <c r="AK606" s="208"/>
      <c r="AL606" s="290"/>
      <c r="AM606" s="88" t="str">
        <f t="shared" si="49"/>
        <v/>
      </c>
      <c r="AN606" s="123" t="str">
        <f t="shared" si="50"/>
        <v/>
      </c>
      <c r="AO606" s="123" t="str">
        <f t="shared" si="51"/>
        <v/>
      </c>
      <c r="AP606" s="123" t="str">
        <f t="shared" si="52"/>
        <v/>
      </c>
      <c r="AQ606" s="89" t="str">
        <f t="shared" si="53"/>
        <v/>
      </c>
      <c r="AR606" s="39"/>
      <c r="AS606" s="234"/>
      <c r="AT606" s="39"/>
    </row>
    <row r="607" spans="2:46" ht="13.5" customHeight="1" thickBot="1" x14ac:dyDescent="0.2">
      <c r="B607" s="291"/>
      <c r="C607" s="29"/>
      <c r="D607" s="187"/>
      <c r="E607" s="58"/>
      <c r="F607" s="190"/>
      <c r="G607" s="190"/>
      <c r="H607" s="190"/>
      <c r="I607" s="58"/>
      <c r="J607" s="58"/>
      <c r="K607" s="189"/>
      <c r="L607" s="259"/>
      <c r="M607" s="259"/>
      <c r="N607" s="58"/>
      <c r="O607" s="30"/>
      <c r="P607" s="58"/>
      <c r="Q607" s="30"/>
      <c r="R607" s="185"/>
      <c r="S607" s="206"/>
      <c r="T607" s="291"/>
      <c r="U607" s="29"/>
      <c r="V607" s="187"/>
      <c r="W607" s="58"/>
      <c r="X607" s="190"/>
      <c r="Y607" s="190"/>
      <c r="Z607" s="190"/>
      <c r="AA607" s="58"/>
      <c r="AB607" s="58"/>
      <c r="AC607" s="189"/>
      <c r="AD607" s="259"/>
      <c r="AE607" s="259"/>
      <c r="AF607" s="58"/>
      <c r="AG607" s="30"/>
      <c r="AH607" s="58"/>
      <c r="AI607" s="30"/>
      <c r="AJ607" s="185"/>
      <c r="AK607" s="208"/>
      <c r="AL607" s="291"/>
      <c r="AM607" s="124" t="str">
        <f t="shared" si="49"/>
        <v/>
      </c>
      <c r="AN607" s="125" t="str">
        <f t="shared" si="50"/>
        <v/>
      </c>
      <c r="AO607" s="125" t="str">
        <f t="shared" si="51"/>
        <v/>
      </c>
      <c r="AP607" s="125" t="str">
        <f t="shared" si="52"/>
        <v/>
      </c>
      <c r="AQ607" s="126" t="str">
        <f t="shared" si="53"/>
        <v/>
      </c>
      <c r="AR607" s="39"/>
      <c r="AS607" s="234"/>
      <c r="AT607" s="39"/>
    </row>
    <row r="608" spans="2:46" ht="13.5" customHeight="1" x14ac:dyDescent="0.15">
      <c r="B608" s="289" t="s">
        <v>187</v>
      </c>
      <c r="C608" s="27" t="s">
        <v>34</v>
      </c>
      <c r="D608" s="41"/>
      <c r="E608" s="57"/>
      <c r="F608" s="98"/>
      <c r="G608" s="98"/>
      <c r="H608" s="98"/>
      <c r="I608" s="62"/>
      <c r="J608" s="62"/>
      <c r="K608" s="63"/>
      <c r="L608" s="258"/>
      <c r="M608" s="258"/>
      <c r="N608" s="57"/>
      <c r="O608" s="28"/>
      <c r="P608" s="57"/>
      <c r="Q608" s="28"/>
      <c r="R608" s="133"/>
      <c r="S608" s="206"/>
      <c r="T608" s="289" t="s">
        <v>187</v>
      </c>
      <c r="U608" s="27" t="s">
        <v>34</v>
      </c>
      <c r="V608" s="41"/>
      <c r="W608" s="57"/>
      <c r="X608" s="98"/>
      <c r="Y608" s="98"/>
      <c r="Z608" s="98"/>
      <c r="AA608" s="62"/>
      <c r="AB608" s="62"/>
      <c r="AC608" s="63"/>
      <c r="AD608" s="258"/>
      <c r="AE608" s="258"/>
      <c r="AF608" s="57"/>
      <c r="AG608" s="28"/>
      <c r="AH608" s="57"/>
      <c r="AI608" s="28"/>
      <c r="AJ608" s="133"/>
      <c r="AK608" s="208"/>
      <c r="AL608" s="289" t="s">
        <v>187</v>
      </c>
      <c r="AM608" s="121" t="str">
        <f t="shared" si="49"/>
        <v/>
      </c>
      <c r="AN608" s="97" t="str">
        <f t="shared" si="50"/>
        <v/>
      </c>
      <c r="AO608" s="97" t="str">
        <f t="shared" si="51"/>
        <v/>
      </c>
      <c r="AP608" s="97" t="str">
        <f t="shared" si="52"/>
        <v/>
      </c>
      <c r="AQ608" s="122" t="str">
        <f t="shared" si="53"/>
        <v/>
      </c>
      <c r="AR608" s="39"/>
      <c r="AS608" s="234"/>
      <c r="AT608" s="39"/>
    </row>
    <row r="609" spans="2:46" ht="13.5" customHeight="1" x14ac:dyDescent="0.15">
      <c r="B609" s="290"/>
      <c r="C609" s="29" t="s">
        <v>35</v>
      </c>
      <c r="D609" s="187"/>
      <c r="E609" s="58"/>
      <c r="F609" s="188"/>
      <c r="G609" s="188"/>
      <c r="H609" s="188"/>
      <c r="I609" s="64"/>
      <c r="J609" s="64"/>
      <c r="K609" s="189"/>
      <c r="L609" s="259"/>
      <c r="M609" s="259"/>
      <c r="N609" s="58"/>
      <c r="O609" s="30"/>
      <c r="P609" s="58"/>
      <c r="Q609" s="30"/>
      <c r="R609" s="134"/>
      <c r="S609" s="206"/>
      <c r="T609" s="290"/>
      <c r="U609" s="29" t="s">
        <v>35</v>
      </c>
      <c r="V609" s="187"/>
      <c r="W609" s="58"/>
      <c r="X609" s="188"/>
      <c r="Y609" s="188"/>
      <c r="Z609" s="188"/>
      <c r="AA609" s="64"/>
      <c r="AB609" s="64"/>
      <c r="AC609" s="189"/>
      <c r="AD609" s="259"/>
      <c r="AE609" s="259"/>
      <c r="AF609" s="58"/>
      <c r="AG609" s="30"/>
      <c r="AH609" s="58"/>
      <c r="AI609" s="30"/>
      <c r="AJ609" s="134"/>
      <c r="AK609" s="208"/>
      <c r="AL609" s="290"/>
      <c r="AM609" s="88" t="str">
        <f t="shared" ref="AM609:AM637" si="54">IF(OR(X609="",F609=""),"",X609-F609)</f>
        <v/>
      </c>
      <c r="AN609" s="123" t="str">
        <f t="shared" ref="AN609:AN637" si="55">IF(OR(Y609="",G609=""),"",Y609-G609)</f>
        <v/>
      </c>
      <c r="AO609" s="123" t="str">
        <f t="shared" ref="AO609:AO637" si="56">IF(OR(Z609="",H609=""),"",Z609-H609)</f>
        <v/>
      </c>
      <c r="AP609" s="123" t="str">
        <f t="shared" ref="AP609:AP637" si="57">IF(OR(AA609="",I609=""),"",AA609-I609)</f>
        <v/>
      </c>
      <c r="AQ609" s="89" t="str">
        <f t="shared" ref="AQ609:AQ637" si="58">IF(OR(AB609="",J609=""),"",AB609-J609)</f>
        <v/>
      </c>
      <c r="AR609" s="39"/>
      <c r="AS609" s="234"/>
      <c r="AT609" s="39"/>
    </row>
    <row r="610" spans="2:46" ht="13.5" customHeight="1" x14ac:dyDescent="0.15">
      <c r="B610" s="290"/>
      <c r="C610" s="29" t="s">
        <v>36</v>
      </c>
      <c r="D610" s="187"/>
      <c r="E610" s="58"/>
      <c r="F610" s="188"/>
      <c r="G610" s="188"/>
      <c r="H610" s="188"/>
      <c r="I610" s="64"/>
      <c r="J610" s="64"/>
      <c r="K610" s="189"/>
      <c r="L610" s="259"/>
      <c r="M610" s="259"/>
      <c r="N610" s="58"/>
      <c r="O610" s="30"/>
      <c r="P610" s="58"/>
      <c r="Q610" s="30"/>
      <c r="R610" s="134"/>
      <c r="S610" s="206"/>
      <c r="T610" s="290"/>
      <c r="U610" s="29" t="s">
        <v>36</v>
      </c>
      <c r="V610" s="187"/>
      <c r="W610" s="58"/>
      <c r="X610" s="188"/>
      <c r="Y610" s="188"/>
      <c r="Z610" s="188"/>
      <c r="AA610" s="64"/>
      <c r="AB610" s="64"/>
      <c r="AC610" s="189"/>
      <c r="AD610" s="259"/>
      <c r="AE610" s="259"/>
      <c r="AF610" s="58"/>
      <c r="AG610" s="30"/>
      <c r="AH610" s="58"/>
      <c r="AI610" s="30"/>
      <c r="AJ610" s="134"/>
      <c r="AK610" s="208"/>
      <c r="AL610" s="290"/>
      <c r="AM610" s="88" t="str">
        <f t="shared" si="54"/>
        <v/>
      </c>
      <c r="AN610" s="123" t="str">
        <f t="shared" si="55"/>
        <v/>
      </c>
      <c r="AO610" s="123" t="str">
        <f t="shared" si="56"/>
        <v/>
      </c>
      <c r="AP610" s="123" t="str">
        <f t="shared" si="57"/>
        <v/>
      </c>
      <c r="AQ610" s="89" t="str">
        <f t="shared" si="58"/>
        <v/>
      </c>
      <c r="AR610" s="39"/>
      <c r="AS610" s="234"/>
      <c r="AT610" s="39"/>
    </row>
    <row r="611" spans="2:46" ht="13.5" customHeight="1" x14ac:dyDescent="0.15">
      <c r="B611" s="290"/>
      <c r="C611" s="29" t="s">
        <v>38</v>
      </c>
      <c r="D611" s="187"/>
      <c r="E611" s="58"/>
      <c r="F611" s="188"/>
      <c r="G611" s="188"/>
      <c r="H611" s="188"/>
      <c r="I611" s="64"/>
      <c r="J611" s="64"/>
      <c r="K611" s="189"/>
      <c r="L611" s="259"/>
      <c r="M611" s="259"/>
      <c r="N611" s="58"/>
      <c r="O611" s="30"/>
      <c r="P611" s="58"/>
      <c r="Q611" s="30"/>
      <c r="R611" s="134"/>
      <c r="S611" s="206"/>
      <c r="T611" s="290"/>
      <c r="U611" s="29" t="s">
        <v>38</v>
      </c>
      <c r="V611" s="187"/>
      <c r="W611" s="58"/>
      <c r="X611" s="188"/>
      <c r="Y611" s="188"/>
      <c r="Z611" s="188"/>
      <c r="AA611" s="64"/>
      <c r="AB611" s="64"/>
      <c r="AC611" s="189"/>
      <c r="AD611" s="259"/>
      <c r="AE611" s="259"/>
      <c r="AF611" s="58"/>
      <c r="AG611" s="30"/>
      <c r="AH611" s="58"/>
      <c r="AI611" s="30"/>
      <c r="AJ611" s="134"/>
      <c r="AK611" s="208"/>
      <c r="AL611" s="290"/>
      <c r="AM611" s="88" t="str">
        <f t="shared" si="54"/>
        <v/>
      </c>
      <c r="AN611" s="123" t="str">
        <f t="shared" si="55"/>
        <v/>
      </c>
      <c r="AO611" s="123" t="str">
        <f t="shared" si="56"/>
        <v/>
      </c>
      <c r="AP611" s="123" t="str">
        <f t="shared" si="57"/>
        <v/>
      </c>
      <c r="AQ611" s="89" t="str">
        <f t="shared" si="58"/>
        <v/>
      </c>
      <c r="AR611" s="39"/>
      <c r="AS611" s="234"/>
      <c r="AT611" s="39"/>
    </row>
    <row r="612" spans="2:46" ht="13.5" customHeight="1" thickBot="1" x14ac:dyDescent="0.2">
      <c r="B612" s="291"/>
      <c r="C612" s="29"/>
      <c r="D612" s="187"/>
      <c r="E612" s="58"/>
      <c r="F612" s="190"/>
      <c r="G612" s="190"/>
      <c r="H612" s="190"/>
      <c r="I612" s="58"/>
      <c r="J612" s="58"/>
      <c r="K612" s="189"/>
      <c r="L612" s="259"/>
      <c r="M612" s="259"/>
      <c r="N612" s="58"/>
      <c r="O612" s="30"/>
      <c r="P612" s="58"/>
      <c r="Q612" s="30"/>
      <c r="R612" s="185"/>
      <c r="S612" s="206"/>
      <c r="T612" s="291"/>
      <c r="U612" s="29"/>
      <c r="V612" s="187"/>
      <c r="W612" s="58"/>
      <c r="X612" s="190"/>
      <c r="Y612" s="190"/>
      <c r="Z612" s="190"/>
      <c r="AA612" s="58"/>
      <c r="AB612" s="58"/>
      <c r="AC612" s="189"/>
      <c r="AD612" s="259"/>
      <c r="AE612" s="259"/>
      <c r="AF612" s="58"/>
      <c r="AG612" s="30"/>
      <c r="AH612" s="58"/>
      <c r="AI612" s="30"/>
      <c r="AJ612" s="185"/>
      <c r="AK612" s="208"/>
      <c r="AL612" s="291"/>
      <c r="AM612" s="124" t="str">
        <f t="shared" si="54"/>
        <v/>
      </c>
      <c r="AN612" s="125" t="str">
        <f t="shared" si="55"/>
        <v/>
      </c>
      <c r="AO612" s="125" t="str">
        <f t="shared" si="56"/>
        <v/>
      </c>
      <c r="AP612" s="125" t="str">
        <f t="shared" si="57"/>
        <v/>
      </c>
      <c r="AQ612" s="126" t="str">
        <f t="shared" si="58"/>
        <v/>
      </c>
      <c r="AR612" s="39"/>
      <c r="AS612" s="234"/>
      <c r="AT612" s="39"/>
    </row>
    <row r="613" spans="2:46" ht="13.5" customHeight="1" x14ac:dyDescent="0.15">
      <c r="B613" s="289" t="s">
        <v>188</v>
      </c>
      <c r="C613" s="27" t="s">
        <v>34</v>
      </c>
      <c r="D613" s="41"/>
      <c r="E613" s="57"/>
      <c r="F613" s="98"/>
      <c r="G613" s="98"/>
      <c r="H613" s="98"/>
      <c r="I613" s="62"/>
      <c r="J613" s="62"/>
      <c r="K613" s="63"/>
      <c r="L613" s="258"/>
      <c r="M613" s="258"/>
      <c r="N613" s="57"/>
      <c r="O613" s="28"/>
      <c r="P613" s="57"/>
      <c r="Q613" s="28"/>
      <c r="R613" s="133"/>
      <c r="S613" s="206"/>
      <c r="T613" s="289" t="s">
        <v>188</v>
      </c>
      <c r="U613" s="27" t="s">
        <v>34</v>
      </c>
      <c r="V613" s="41"/>
      <c r="W613" s="57"/>
      <c r="X613" s="98"/>
      <c r="Y613" s="98"/>
      <c r="Z613" s="98"/>
      <c r="AA613" s="62"/>
      <c r="AB613" s="62"/>
      <c r="AC613" s="63"/>
      <c r="AD613" s="258"/>
      <c r="AE613" s="258"/>
      <c r="AF613" s="57"/>
      <c r="AG613" s="28"/>
      <c r="AH613" s="57"/>
      <c r="AI613" s="28"/>
      <c r="AJ613" s="133"/>
      <c r="AK613" s="208"/>
      <c r="AL613" s="289" t="s">
        <v>188</v>
      </c>
      <c r="AM613" s="121" t="str">
        <f t="shared" si="54"/>
        <v/>
      </c>
      <c r="AN613" s="97" t="str">
        <f t="shared" si="55"/>
        <v/>
      </c>
      <c r="AO613" s="97" t="str">
        <f t="shared" si="56"/>
        <v/>
      </c>
      <c r="AP613" s="97" t="str">
        <f t="shared" si="57"/>
        <v/>
      </c>
      <c r="AQ613" s="122" t="str">
        <f t="shared" si="58"/>
        <v/>
      </c>
      <c r="AR613" s="39"/>
      <c r="AS613" s="234"/>
      <c r="AT613" s="39"/>
    </row>
    <row r="614" spans="2:46" ht="13.5" customHeight="1" x14ac:dyDescent="0.15">
      <c r="B614" s="290"/>
      <c r="C614" s="29" t="s">
        <v>35</v>
      </c>
      <c r="D614" s="187"/>
      <c r="E614" s="58"/>
      <c r="F614" s="188"/>
      <c r="G614" s="188"/>
      <c r="H614" s="188"/>
      <c r="I614" s="64"/>
      <c r="J614" s="64"/>
      <c r="K614" s="189"/>
      <c r="L614" s="259"/>
      <c r="M614" s="259"/>
      <c r="N614" s="58"/>
      <c r="O614" s="30"/>
      <c r="P614" s="58"/>
      <c r="Q614" s="30"/>
      <c r="R614" s="134"/>
      <c r="S614" s="206"/>
      <c r="T614" s="290"/>
      <c r="U614" s="29" t="s">
        <v>35</v>
      </c>
      <c r="V614" s="187"/>
      <c r="W614" s="58"/>
      <c r="X614" s="188"/>
      <c r="Y614" s="188"/>
      <c r="Z614" s="188"/>
      <c r="AA614" s="64"/>
      <c r="AB614" s="64"/>
      <c r="AC614" s="189"/>
      <c r="AD614" s="259"/>
      <c r="AE614" s="259"/>
      <c r="AF614" s="58"/>
      <c r="AG614" s="30"/>
      <c r="AH614" s="58"/>
      <c r="AI614" s="30"/>
      <c r="AJ614" s="134"/>
      <c r="AK614" s="208"/>
      <c r="AL614" s="290"/>
      <c r="AM614" s="88" t="str">
        <f t="shared" si="54"/>
        <v/>
      </c>
      <c r="AN614" s="123" t="str">
        <f t="shared" si="55"/>
        <v/>
      </c>
      <c r="AO614" s="123" t="str">
        <f t="shared" si="56"/>
        <v/>
      </c>
      <c r="AP614" s="123" t="str">
        <f t="shared" si="57"/>
        <v/>
      </c>
      <c r="AQ614" s="89" t="str">
        <f t="shared" si="58"/>
        <v/>
      </c>
      <c r="AR614" s="39"/>
      <c r="AS614" s="234"/>
      <c r="AT614" s="39"/>
    </row>
    <row r="615" spans="2:46" ht="13.5" customHeight="1" x14ac:dyDescent="0.15">
      <c r="B615" s="290"/>
      <c r="C615" s="29" t="s">
        <v>36</v>
      </c>
      <c r="D615" s="187"/>
      <c r="E615" s="58"/>
      <c r="F615" s="188"/>
      <c r="G615" s="188"/>
      <c r="H615" s="188"/>
      <c r="I615" s="64"/>
      <c r="J615" s="64"/>
      <c r="K615" s="189"/>
      <c r="L615" s="259"/>
      <c r="M615" s="259"/>
      <c r="N615" s="58"/>
      <c r="O615" s="30"/>
      <c r="P615" s="58"/>
      <c r="Q615" s="30"/>
      <c r="R615" s="134"/>
      <c r="S615" s="206"/>
      <c r="T615" s="290"/>
      <c r="U615" s="29" t="s">
        <v>36</v>
      </c>
      <c r="V615" s="187"/>
      <c r="W615" s="58"/>
      <c r="X615" s="188"/>
      <c r="Y615" s="188"/>
      <c r="Z615" s="188"/>
      <c r="AA615" s="64"/>
      <c r="AB615" s="64"/>
      <c r="AC615" s="189"/>
      <c r="AD615" s="259"/>
      <c r="AE615" s="259"/>
      <c r="AF615" s="58"/>
      <c r="AG615" s="30"/>
      <c r="AH615" s="58"/>
      <c r="AI615" s="30"/>
      <c r="AJ615" s="134"/>
      <c r="AK615" s="208"/>
      <c r="AL615" s="290"/>
      <c r="AM615" s="88" t="str">
        <f t="shared" si="54"/>
        <v/>
      </c>
      <c r="AN615" s="123" t="str">
        <f t="shared" si="55"/>
        <v/>
      </c>
      <c r="AO615" s="123" t="str">
        <f t="shared" si="56"/>
        <v/>
      </c>
      <c r="AP615" s="123" t="str">
        <f t="shared" si="57"/>
        <v/>
      </c>
      <c r="AQ615" s="89" t="str">
        <f t="shared" si="58"/>
        <v/>
      </c>
      <c r="AR615" s="39"/>
      <c r="AS615" s="234"/>
      <c r="AT615" s="39"/>
    </row>
    <row r="616" spans="2:46" ht="13.5" customHeight="1" x14ac:dyDescent="0.15">
      <c r="B616" s="290"/>
      <c r="C616" s="29" t="s">
        <v>38</v>
      </c>
      <c r="D616" s="187"/>
      <c r="E616" s="58"/>
      <c r="F616" s="188"/>
      <c r="G616" s="188"/>
      <c r="H616" s="188"/>
      <c r="I616" s="64"/>
      <c r="J616" s="64"/>
      <c r="K616" s="189"/>
      <c r="L616" s="259"/>
      <c r="M616" s="259"/>
      <c r="N616" s="58"/>
      <c r="O616" s="30"/>
      <c r="P616" s="58"/>
      <c r="Q616" s="30"/>
      <c r="R616" s="134"/>
      <c r="S616" s="206"/>
      <c r="T616" s="290"/>
      <c r="U616" s="29" t="s">
        <v>38</v>
      </c>
      <c r="V616" s="187"/>
      <c r="W616" s="58"/>
      <c r="X616" s="188"/>
      <c r="Y616" s="188"/>
      <c r="Z616" s="188"/>
      <c r="AA616" s="64"/>
      <c r="AB616" s="64"/>
      <c r="AC616" s="189"/>
      <c r="AD616" s="259"/>
      <c r="AE616" s="259"/>
      <c r="AF616" s="58"/>
      <c r="AG616" s="30"/>
      <c r="AH616" s="58"/>
      <c r="AI616" s="30"/>
      <c r="AJ616" s="134"/>
      <c r="AK616" s="208"/>
      <c r="AL616" s="290"/>
      <c r="AM616" s="88" t="str">
        <f t="shared" si="54"/>
        <v/>
      </c>
      <c r="AN616" s="123" t="str">
        <f t="shared" si="55"/>
        <v/>
      </c>
      <c r="AO616" s="123" t="str">
        <f t="shared" si="56"/>
        <v/>
      </c>
      <c r="AP616" s="123" t="str">
        <f t="shared" si="57"/>
        <v/>
      </c>
      <c r="AQ616" s="89" t="str">
        <f t="shared" si="58"/>
        <v/>
      </c>
      <c r="AR616" s="39"/>
      <c r="AS616" s="234"/>
      <c r="AT616" s="39"/>
    </row>
    <row r="617" spans="2:46" ht="13.5" customHeight="1" thickBot="1" x14ac:dyDescent="0.2">
      <c r="B617" s="291"/>
      <c r="C617" s="29"/>
      <c r="D617" s="187"/>
      <c r="E617" s="58"/>
      <c r="F617" s="190"/>
      <c r="G617" s="190"/>
      <c r="H617" s="190"/>
      <c r="I617" s="58"/>
      <c r="J617" s="58"/>
      <c r="K617" s="189"/>
      <c r="L617" s="259"/>
      <c r="M617" s="259"/>
      <c r="N617" s="58"/>
      <c r="O617" s="30"/>
      <c r="P617" s="58"/>
      <c r="Q617" s="30"/>
      <c r="R617" s="185"/>
      <c r="S617" s="206"/>
      <c r="T617" s="291"/>
      <c r="U617" s="29"/>
      <c r="V617" s="187"/>
      <c r="W617" s="58"/>
      <c r="X617" s="190"/>
      <c r="Y617" s="190"/>
      <c r="Z617" s="190"/>
      <c r="AA617" s="58"/>
      <c r="AB617" s="58"/>
      <c r="AC617" s="189"/>
      <c r="AD617" s="259"/>
      <c r="AE617" s="259"/>
      <c r="AF617" s="58"/>
      <c r="AG617" s="30"/>
      <c r="AH617" s="58"/>
      <c r="AI617" s="30"/>
      <c r="AJ617" s="185"/>
      <c r="AK617" s="208"/>
      <c r="AL617" s="291"/>
      <c r="AM617" s="124" t="str">
        <f t="shared" si="54"/>
        <v/>
      </c>
      <c r="AN617" s="125" t="str">
        <f t="shared" si="55"/>
        <v/>
      </c>
      <c r="AO617" s="125" t="str">
        <f t="shared" si="56"/>
        <v/>
      </c>
      <c r="AP617" s="125" t="str">
        <f t="shared" si="57"/>
        <v/>
      </c>
      <c r="AQ617" s="126" t="str">
        <f t="shared" si="58"/>
        <v/>
      </c>
      <c r="AR617" s="39"/>
      <c r="AS617" s="234"/>
      <c r="AT617" s="39"/>
    </row>
    <row r="618" spans="2:46" ht="13.5" customHeight="1" x14ac:dyDescent="0.15">
      <c r="B618" s="289" t="s">
        <v>189</v>
      </c>
      <c r="C618" s="27" t="s">
        <v>34</v>
      </c>
      <c r="D618" s="41"/>
      <c r="E618" s="57"/>
      <c r="F618" s="98"/>
      <c r="G618" s="98"/>
      <c r="H618" s="98"/>
      <c r="I618" s="62"/>
      <c r="J618" s="62"/>
      <c r="K618" s="63"/>
      <c r="L618" s="258"/>
      <c r="M618" s="258"/>
      <c r="N618" s="57"/>
      <c r="O618" s="28"/>
      <c r="P618" s="57"/>
      <c r="Q618" s="28"/>
      <c r="R618" s="133"/>
      <c r="S618" s="206"/>
      <c r="T618" s="289" t="s">
        <v>189</v>
      </c>
      <c r="U618" s="27" t="s">
        <v>34</v>
      </c>
      <c r="V618" s="41"/>
      <c r="W618" s="57"/>
      <c r="X618" s="98"/>
      <c r="Y618" s="98"/>
      <c r="Z618" s="98"/>
      <c r="AA618" s="62"/>
      <c r="AB618" s="62"/>
      <c r="AC618" s="63"/>
      <c r="AD618" s="258"/>
      <c r="AE618" s="258"/>
      <c r="AF618" s="57"/>
      <c r="AG618" s="28"/>
      <c r="AH618" s="57"/>
      <c r="AI618" s="28"/>
      <c r="AJ618" s="133"/>
      <c r="AK618" s="208"/>
      <c r="AL618" s="289" t="s">
        <v>189</v>
      </c>
      <c r="AM618" s="121" t="str">
        <f t="shared" si="54"/>
        <v/>
      </c>
      <c r="AN618" s="97" t="str">
        <f t="shared" si="55"/>
        <v/>
      </c>
      <c r="AO618" s="97" t="str">
        <f t="shared" si="56"/>
        <v/>
      </c>
      <c r="AP618" s="97" t="str">
        <f t="shared" si="57"/>
        <v/>
      </c>
      <c r="AQ618" s="122" t="str">
        <f t="shared" si="58"/>
        <v/>
      </c>
      <c r="AR618" s="39"/>
      <c r="AS618" s="234"/>
      <c r="AT618" s="39"/>
    </row>
    <row r="619" spans="2:46" ht="13.5" customHeight="1" x14ac:dyDescent="0.15">
      <c r="B619" s="290"/>
      <c r="C619" s="29" t="s">
        <v>35</v>
      </c>
      <c r="D619" s="187"/>
      <c r="E619" s="58"/>
      <c r="F619" s="188"/>
      <c r="G619" s="188"/>
      <c r="H619" s="188"/>
      <c r="I619" s="64"/>
      <c r="J619" s="64"/>
      <c r="K619" s="189"/>
      <c r="L619" s="259"/>
      <c r="M619" s="259"/>
      <c r="N619" s="58"/>
      <c r="O619" s="30"/>
      <c r="P619" s="58"/>
      <c r="Q619" s="30"/>
      <c r="R619" s="134"/>
      <c r="S619" s="206"/>
      <c r="T619" s="290"/>
      <c r="U619" s="29" t="s">
        <v>35</v>
      </c>
      <c r="V619" s="187"/>
      <c r="W619" s="58"/>
      <c r="X619" s="188"/>
      <c r="Y619" s="188"/>
      <c r="Z619" s="188"/>
      <c r="AA619" s="64"/>
      <c r="AB619" s="64"/>
      <c r="AC619" s="189"/>
      <c r="AD619" s="259"/>
      <c r="AE619" s="259"/>
      <c r="AF619" s="58"/>
      <c r="AG619" s="30"/>
      <c r="AH619" s="58"/>
      <c r="AI619" s="30"/>
      <c r="AJ619" s="134"/>
      <c r="AK619" s="208"/>
      <c r="AL619" s="290"/>
      <c r="AM619" s="88" t="str">
        <f t="shared" si="54"/>
        <v/>
      </c>
      <c r="AN619" s="123" t="str">
        <f t="shared" si="55"/>
        <v/>
      </c>
      <c r="AO619" s="123" t="str">
        <f t="shared" si="56"/>
        <v/>
      </c>
      <c r="AP619" s="123" t="str">
        <f t="shared" si="57"/>
        <v/>
      </c>
      <c r="AQ619" s="89" t="str">
        <f t="shared" si="58"/>
        <v/>
      </c>
      <c r="AR619" s="39"/>
      <c r="AS619" s="234"/>
      <c r="AT619" s="39"/>
    </row>
    <row r="620" spans="2:46" ht="13.5" customHeight="1" x14ac:dyDescent="0.15">
      <c r="B620" s="290"/>
      <c r="C620" s="29" t="s">
        <v>36</v>
      </c>
      <c r="D620" s="187"/>
      <c r="E620" s="58"/>
      <c r="F620" s="188"/>
      <c r="G620" s="188"/>
      <c r="H620" s="188"/>
      <c r="I620" s="64"/>
      <c r="J620" s="64"/>
      <c r="K620" s="189"/>
      <c r="L620" s="259"/>
      <c r="M620" s="259"/>
      <c r="N620" s="58"/>
      <c r="O620" s="30"/>
      <c r="P620" s="58"/>
      <c r="Q620" s="30"/>
      <c r="R620" s="134"/>
      <c r="S620" s="206"/>
      <c r="T620" s="290"/>
      <c r="U620" s="29" t="s">
        <v>36</v>
      </c>
      <c r="V620" s="187"/>
      <c r="W620" s="58"/>
      <c r="X620" s="188"/>
      <c r="Y620" s="188"/>
      <c r="Z620" s="188"/>
      <c r="AA620" s="64"/>
      <c r="AB620" s="64"/>
      <c r="AC620" s="189"/>
      <c r="AD620" s="259"/>
      <c r="AE620" s="259"/>
      <c r="AF620" s="58"/>
      <c r="AG620" s="30"/>
      <c r="AH620" s="58"/>
      <c r="AI620" s="30"/>
      <c r="AJ620" s="134"/>
      <c r="AK620" s="208"/>
      <c r="AL620" s="290"/>
      <c r="AM620" s="88" t="str">
        <f t="shared" si="54"/>
        <v/>
      </c>
      <c r="AN620" s="123" t="str">
        <f t="shared" si="55"/>
        <v/>
      </c>
      <c r="AO620" s="123" t="str">
        <f t="shared" si="56"/>
        <v/>
      </c>
      <c r="AP620" s="123" t="str">
        <f t="shared" si="57"/>
        <v/>
      </c>
      <c r="AQ620" s="89" t="str">
        <f t="shared" si="58"/>
        <v/>
      </c>
      <c r="AR620" s="39"/>
      <c r="AS620" s="234"/>
      <c r="AT620" s="39"/>
    </row>
    <row r="621" spans="2:46" ht="13.5" customHeight="1" x14ac:dyDescent="0.15">
      <c r="B621" s="290"/>
      <c r="C621" s="29" t="s">
        <v>38</v>
      </c>
      <c r="D621" s="187"/>
      <c r="E621" s="58"/>
      <c r="F621" s="188"/>
      <c r="G621" s="188"/>
      <c r="H621" s="188"/>
      <c r="I621" s="64"/>
      <c r="J621" s="64"/>
      <c r="K621" s="189"/>
      <c r="L621" s="259"/>
      <c r="M621" s="259"/>
      <c r="N621" s="58"/>
      <c r="O621" s="30"/>
      <c r="P621" s="58"/>
      <c r="Q621" s="30"/>
      <c r="R621" s="134"/>
      <c r="S621" s="206"/>
      <c r="T621" s="290"/>
      <c r="U621" s="29" t="s">
        <v>38</v>
      </c>
      <c r="V621" s="187"/>
      <c r="W621" s="58"/>
      <c r="X621" s="188"/>
      <c r="Y621" s="188"/>
      <c r="Z621" s="188"/>
      <c r="AA621" s="64"/>
      <c r="AB621" s="64"/>
      <c r="AC621" s="189"/>
      <c r="AD621" s="259"/>
      <c r="AE621" s="259"/>
      <c r="AF621" s="58"/>
      <c r="AG621" s="30"/>
      <c r="AH621" s="58"/>
      <c r="AI621" s="30"/>
      <c r="AJ621" s="134"/>
      <c r="AK621" s="208"/>
      <c r="AL621" s="290"/>
      <c r="AM621" s="88" t="str">
        <f t="shared" si="54"/>
        <v/>
      </c>
      <c r="AN621" s="123" t="str">
        <f t="shared" si="55"/>
        <v/>
      </c>
      <c r="AO621" s="123" t="str">
        <f t="shared" si="56"/>
        <v/>
      </c>
      <c r="AP621" s="123" t="str">
        <f t="shared" si="57"/>
        <v/>
      </c>
      <c r="AQ621" s="89" t="str">
        <f t="shared" si="58"/>
        <v/>
      </c>
      <c r="AR621" s="39"/>
      <c r="AS621" s="234"/>
      <c r="AT621" s="39"/>
    </row>
    <row r="622" spans="2:46" ht="13.5" customHeight="1" thickBot="1" x14ac:dyDescent="0.2">
      <c r="B622" s="291"/>
      <c r="C622" s="29"/>
      <c r="D622" s="187"/>
      <c r="E622" s="58"/>
      <c r="F622" s="190"/>
      <c r="G622" s="190"/>
      <c r="H622" s="190"/>
      <c r="I622" s="58"/>
      <c r="J622" s="58"/>
      <c r="K622" s="189"/>
      <c r="L622" s="259"/>
      <c r="M622" s="259"/>
      <c r="N622" s="58"/>
      <c r="O622" s="30"/>
      <c r="P622" s="58"/>
      <c r="Q622" s="30"/>
      <c r="R622" s="185"/>
      <c r="S622" s="206"/>
      <c r="T622" s="291"/>
      <c r="U622" s="29"/>
      <c r="V622" s="187"/>
      <c r="W622" s="58"/>
      <c r="X622" s="190"/>
      <c r="Y622" s="190"/>
      <c r="Z622" s="190"/>
      <c r="AA622" s="58"/>
      <c r="AB622" s="58"/>
      <c r="AC622" s="189"/>
      <c r="AD622" s="259"/>
      <c r="AE622" s="259"/>
      <c r="AF622" s="58"/>
      <c r="AG622" s="30"/>
      <c r="AH622" s="58"/>
      <c r="AI622" s="30"/>
      <c r="AJ622" s="185"/>
      <c r="AK622" s="208"/>
      <c r="AL622" s="291"/>
      <c r="AM622" s="124" t="str">
        <f t="shared" si="54"/>
        <v/>
      </c>
      <c r="AN622" s="125" t="str">
        <f t="shared" si="55"/>
        <v/>
      </c>
      <c r="AO622" s="125" t="str">
        <f t="shared" si="56"/>
        <v/>
      </c>
      <c r="AP622" s="125" t="str">
        <f t="shared" si="57"/>
        <v/>
      </c>
      <c r="AQ622" s="126" t="str">
        <f t="shared" si="58"/>
        <v/>
      </c>
      <c r="AR622" s="39"/>
      <c r="AS622" s="234"/>
      <c r="AT622" s="39"/>
    </row>
    <row r="623" spans="2:46" ht="13.5" customHeight="1" x14ac:dyDescent="0.15">
      <c r="B623" s="289" t="s">
        <v>190</v>
      </c>
      <c r="C623" s="27" t="s">
        <v>34</v>
      </c>
      <c r="D623" s="41"/>
      <c r="E623" s="57"/>
      <c r="F623" s="98"/>
      <c r="G623" s="98"/>
      <c r="H623" s="98"/>
      <c r="I623" s="62"/>
      <c r="J623" s="62"/>
      <c r="K623" s="63"/>
      <c r="L623" s="258"/>
      <c r="M623" s="258"/>
      <c r="N623" s="57"/>
      <c r="O623" s="28"/>
      <c r="P623" s="57"/>
      <c r="Q623" s="28"/>
      <c r="R623" s="133"/>
      <c r="S623" s="206"/>
      <c r="T623" s="289" t="s">
        <v>190</v>
      </c>
      <c r="U623" s="27" t="s">
        <v>34</v>
      </c>
      <c r="V623" s="41"/>
      <c r="W623" s="57"/>
      <c r="X623" s="98"/>
      <c r="Y623" s="98"/>
      <c r="Z623" s="98"/>
      <c r="AA623" s="62"/>
      <c r="AB623" s="62"/>
      <c r="AC623" s="63"/>
      <c r="AD623" s="258"/>
      <c r="AE623" s="258"/>
      <c r="AF623" s="57"/>
      <c r="AG623" s="28"/>
      <c r="AH623" s="57"/>
      <c r="AI623" s="28"/>
      <c r="AJ623" s="133"/>
      <c r="AK623" s="208"/>
      <c r="AL623" s="289" t="s">
        <v>190</v>
      </c>
      <c r="AM623" s="121" t="str">
        <f t="shared" si="54"/>
        <v/>
      </c>
      <c r="AN623" s="97" t="str">
        <f t="shared" si="55"/>
        <v/>
      </c>
      <c r="AO623" s="97" t="str">
        <f t="shared" si="56"/>
        <v/>
      </c>
      <c r="AP623" s="97" t="str">
        <f t="shared" si="57"/>
        <v/>
      </c>
      <c r="AQ623" s="122" t="str">
        <f t="shared" si="58"/>
        <v/>
      </c>
      <c r="AR623" s="39"/>
      <c r="AS623" s="234"/>
      <c r="AT623" s="39"/>
    </row>
    <row r="624" spans="2:46" ht="13.5" customHeight="1" x14ac:dyDescent="0.15">
      <c r="B624" s="290"/>
      <c r="C624" s="29" t="s">
        <v>35</v>
      </c>
      <c r="D624" s="187"/>
      <c r="E624" s="58"/>
      <c r="F624" s="188"/>
      <c r="G624" s="188"/>
      <c r="H624" s="188"/>
      <c r="I624" s="64"/>
      <c r="J624" s="64"/>
      <c r="K624" s="189"/>
      <c r="L624" s="259"/>
      <c r="M624" s="259"/>
      <c r="N624" s="58"/>
      <c r="O624" s="30"/>
      <c r="P624" s="58"/>
      <c r="Q624" s="30"/>
      <c r="R624" s="134"/>
      <c r="S624" s="206"/>
      <c r="T624" s="290"/>
      <c r="U624" s="29" t="s">
        <v>35</v>
      </c>
      <c r="V624" s="187"/>
      <c r="W624" s="58"/>
      <c r="X624" s="188"/>
      <c r="Y624" s="188"/>
      <c r="Z624" s="188"/>
      <c r="AA624" s="64"/>
      <c r="AB624" s="64"/>
      <c r="AC624" s="189"/>
      <c r="AD624" s="259"/>
      <c r="AE624" s="259"/>
      <c r="AF624" s="58"/>
      <c r="AG624" s="30"/>
      <c r="AH624" s="58"/>
      <c r="AI624" s="30"/>
      <c r="AJ624" s="134"/>
      <c r="AK624" s="208"/>
      <c r="AL624" s="290"/>
      <c r="AM624" s="88" t="str">
        <f t="shared" si="54"/>
        <v/>
      </c>
      <c r="AN624" s="123" t="str">
        <f t="shared" si="55"/>
        <v/>
      </c>
      <c r="AO624" s="123" t="str">
        <f t="shared" si="56"/>
        <v/>
      </c>
      <c r="AP624" s="123" t="str">
        <f t="shared" si="57"/>
        <v/>
      </c>
      <c r="AQ624" s="89" t="str">
        <f t="shared" si="58"/>
        <v/>
      </c>
      <c r="AR624" s="39"/>
      <c r="AS624" s="234"/>
      <c r="AT624" s="39"/>
    </row>
    <row r="625" spans="2:46" ht="13.5" customHeight="1" x14ac:dyDescent="0.15">
      <c r="B625" s="290"/>
      <c r="C625" s="29" t="s">
        <v>36</v>
      </c>
      <c r="D625" s="187"/>
      <c r="E625" s="58"/>
      <c r="F625" s="188"/>
      <c r="G625" s="188"/>
      <c r="H625" s="188"/>
      <c r="I625" s="64"/>
      <c r="J625" s="64"/>
      <c r="K625" s="189"/>
      <c r="L625" s="259"/>
      <c r="M625" s="259"/>
      <c r="N625" s="58"/>
      <c r="O625" s="30"/>
      <c r="P625" s="58"/>
      <c r="Q625" s="30"/>
      <c r="R625" s="134"/>
      <c r="S625" s="206"/>
      <c r="T625" s="290"/>
      <c r="U625" s="29" t="s">
        <v>36</v>
      </c>
      <c r="V625" s="187"/>
      <c r="W625" s="58"/>
      <c r="X625" s="188"/>
      <c r="Y625" s="188"/>
      <c r="Z625" s="188"/>
      <c r="AA625" s="64"/>
      <c r="AB625" s="64"/>
      <c r="AC625" s="189"/>
      <c r="AD625" s="259"/>
      <c r="AE625" s="259"/>
      <c r="AF625" s="58"/>
      <c r="AG625" s="30"/>
      <c r="AH625" s="58"/>
      <c r="AI625" s="30"/>
      <c r="AJ625" s="134"/>
      <c r="AK625" s="208"/>
      <c r="AL625" s="290"/>
      <c r="AM625" s="88" t="str">
        <f t="shared" si="54"/>
        <v/>
      </c>
      <c r="AN625" s="123" t="str">
        <f t="shared" si="55"/>
        <v/>
      </c>
      <c r="AO625" s="123" t="str">
        <f t="shared" si="56"/>
        <v/>
      </c>
      <c r="AP625" s="123" t="str">
        <f t="shared" si="57"/>
        <v/>
      </c>
      <c r="AQ625" s="89" t="str">
        <f t="shared" si="58"/>
        <v/>
      </c>
      <c r="AR625" s="39"/>
      <c r="AS625" s="234"/>
      <c r="AT625" s="39"/>
    </row>
    <row r="626" spans="2:46" ht="13.5" customHeight="1" x14ac:dyDescent="0.15">
      <c r="B626" s="290"/>
      <c r="C626" s="29" t="s">
        <v>38</v>
      </c>
      <c r="D626" s="187"/>
      <c r="E626" s="58"/>
      <c r="F626" s="188"/>
      <c r="G626" s="188"/>
      <c r="H626" s="188"/>
      <c r="I626" s="64"/>
      <c r="J626" s="64"/>
      <c r="K626" s="189"/>
      <c r="L626" s="259"/>
      <c r="M626" s="259"/>
      <c r="N626" s="58"/>
      <c r="O626" s="30"/>
      <c r="P626" s="58"/>
      <c r="Q626" s="30"/>
      <c r="R626" s="134"/>
      <c r="S626" s="206"/>
      <c r="T626" s="290"/>
      <c r="U626" s="29" t="s">
        <v>38</v>
      </c>
      <c r="V626" s="187"/>
      <c r="W626" s="58"/>
      <c r="X626" s="188"/>
      <c r="Y626" s="188"/>
      <c r="Z626" s="188"/>
      <c r="AA626" s="64"/>
      <c r="AB626" s="64"/>
      <c r="AC626" s="189"/>
      <c r="AD626" s="259"/>
      <c r="AE626" s="259"/>
      <c r="AF626" s="58"/>
      <c r="AG626" s="30"/>
      <c r="AH626" s="58"/>
      <c r="AI626" s="30"/>
      <c r="AJ626" s="134"/>
      <c r="AK626" s="208"/>
      <c r="AL626" s="290"/>
      <c r="AM626" s="88" t="str">
        <f t="shared" si="54"/>
        <v/>
      </c>
      <c r="AN626" s="123" t="str">
        <f t="shared" si="55"/>
        <v/>
      </c>
      <c r="AO626" s="123" t="str">
        <f t="shared" si="56"/>
        <v/>
      </c>
      <c r="AP626" s="123" t="str">
        <f t="shared" si="57"/>
        <v/>
      </c>
      <c r="AQ626" s="89" t="str">
        <f t="shared" si="58"/>
        <v/>
      </c>
      <c r="AR626" s="39"/>
      <c r="AS626" s="234"/>
      <c r="AT626" s="39"/>
    </row>
    <row r="627" spans="2:46" ht="13.5" customHeight="1" thickBot="1" x14ac:dyDescent="0.2">
      <c r="B627" s="291"/>
      <c r="C627" s="29"/>
      <c r="D627" s="187"/>
      <c r="E627" s="58"/>
      <c r="F627" s="190"/>
      <c r="G627" s="190"/>
      <c r="H627" s="190"/>
      <c r="I627" s="58"/>
      <c r="J627" s="58"/>
      <c r="K627" s="189"/>
      <c r="L627" s="259"/>
      <c r="M627" s="259"/>
      <c r="N627" s="58"/>
      <c r="O627" s="30"/>
      <c r="P627" s="58"/>
      <c r="Q627" s="30"/>
      <c r="R627" s="185"/>
      <c r="S627" s="206"/>
      <c r="T627" s="291"/>
      <c r="U627" s="29"/>
      <c r="V627" s="187"/>
      <c r="W627" s="58"/>
      <c r="X627" s="190"/>
      <c r="Y627" s="190"/>
      <c r="Z627" s="190"/>
      <c r="AA627" s="58"/>
      <c r="AB627" s="58"/>
      <c r="AC627" s="189"/>
      <c r="AD627" s="259"/>
      <c r="AE627" s="259"/>
      <c r="AF627" s="58"/>
      <c r="AG627" s="30"/>
      <c r="AH627" s="58"/>
      <c r="AI627" s="30"/>
      <c r="AJ627" s="185"/>
      <c r="AK627" s="208"/>
      <c r="AL627" s="291"/>
      <c r="AM627" s="124" t="str">
        <f t="shared" si="54"/>
        <v/>
      </c>
      <c r="AN627" s="125" t="str">
        <f t="shared" si="55"/>
        <v/>
      </c>
      <c r="AO627" s="125" t="str">
        <f t="shared" si="56"/>
        <v/>
      </c>
      <c r="AP627" s="125" t="str">
        <f t="shared" si="57"/>
        <v/>
      </c>
      <c r="AQ627" s="126" t="str">
        <f t="shared" si="58"/>
        <v/>
      </c>
      <c r="AR627" s="39"/>
      <c r="AS627" s="234"/>
      <c r="AT627" s="39"/>
    </row>
    <row r="628" spans="2:46" ht="13.5" customHeight="1" x14ac:dyDescent="0.15">
      <c r="B628" s="289" t="s">
        <v>191</v>
      </c>
      <c r="C628" s="27" t="s">
        <v>34</v>
      </c>
      <c r="D628" s="41"/>
      <c r="E628" s="57"/>
      <c r="F628" s="98"/>
      <c r="G628" s="98"/>
      <c r="H628" s="98"/>
      <c r="I628" s="62"/>
      <c r="J628" s="62"/>
      <c r="K628" s="63"/>
      <c r="L628" s="258"/>
      <c r="M628" s="258"/>
      <c r="N628" s="57"/>
      <c r="O628" s="28"/>
      <c r="P628" s="57"/>
      <c r="Q628" s="28"/>
      <c r="R628" s="133"/>
      <c r="S628" s="206"/>
      <c r="T628" s="289" t="s">
        <v>191</v>
      </c>
      <c r="U628" s="27" t="s">
        <v>34</v>
      </c>
      <c r="V628" s="41"/>
      <c r="W628" s="57"/>
      <c r="X628" s="98"/>
      <c r="Y628" s="98"/>
      <c r="Z628" s="98"/>
      <c r="AA628" s="62"/>
      <c r="AB628" s="62"/>
      <c r="AC628" s="63"/>
      <c r="AD628" s="258"/>
      <c r="AE628" s="258"/>
      <c r="AF628" s="57"/>
      <c r="AG628" s="28"/>
      <c r="AH628" s="57"/>
      <c r="AI628" s="28"/>
      <c r="AJ628" s="133"/>
      <c r="AK628" s="208"/>
      <c r="AL628" s="289" t="s">
        <v>191</v>
      </c>
      <c r="AM628" s="121" t="str">
        <f t="shared" si="54"/>
        <v/>
      </c>
      <c r="AN628" s="97" t="str">
        <f t="shared" si="55"/>
        <v/>
      </c>
      <c r="AO628" s="97" t="str">
        <f t="shared" si="56"/>
        <v/>
      </c>
      <c r="AP628" s="97" t="str">
        <f t="shared" si="57"/>
        <v/>
      </c>
      <c r="AQ628" s="122" t="str">
        <f t="shared" si="58"/>
        <v/>
      </c>
      <c r="AR628" s="39"/>
      <c r="AS628" s="234"/>
      <c r="AT628" s="39"/>
    </row>
    <row r="629" spans="2:46" ht="13.5" customHeight="1" x14ac:dyDescent="0.15">
      <c r="B629" s="290"/>
      <c r="C629" s="29" t="s">
        <v>35</v>
      </c>
      <c r="D629" s="187"/>
      <c r="E629" s="58"/>
      <c r="F629" s="188"/>
      <c r="G629" s="188"/>
      <c r="H629" s="188"/>
      <c r="I629" s="64"/>
      <c r="J629" s="64"/>
      <c r="K629" s="189"/>
      <c r="L629" s="259"/>
      <c r="M629" s="259"/>
      <c r="N629" s="58"/>
      <c r="O629" s="30"/>
      <c r="P629" s="58"/>
      <c r="Q629" s="30"/>
      <c r="R629" s="134"/>
      <c r="S629" s="206"/>
      <c r="T629" s="290"/>
      <c r="U629" s="29" t="s">
        <v>35</v>
      </c>
      <c r="V629" s="187"/>
      <c r="W629" s="58"/>
      <c r="X629" s="188"/>
      <c r="Y629" s="188"/>
      <c r="Z629" s="188"/>
      <c r="AA629" s="64"/>
      <c r="AB629" s="64"/>
      <c r="AC629" s="189"/>
      <c r="AD629" s="259"/>
      <c r="AE629" s="259"/>
      <c r="AF629" s="58"/>
      <c r="AG629" s="30"/>
      <c r="AH629" s="58"/>
      <c r="AI629" s="30"/>
      <c r="AJ629" s="134"/>
      <c r="AK629" s="208"/>
      <c r="AL629" s="290"/>
      <c r="AM629" s="88" t="str">
        <f t="shared" si="54"/>
        <v/>
      </c>
      <c r="AN629" s="123" t="str">
        <f t="shared" si="55"/>
        <v/>
      </c>
      <c r="AO629" s="123" t="str">
        <f t="shared" si="56"/>
        <v/>
      </c>
      <c r="AP629" s="123" t="str">
        <f t="shared" si="57"/>
        <v/>
      </c>
      <c r="AQ629" s="89" t="str">
        <f t="shared" si="58"/>
        <v/>
      </c>
      <c r="AR629" s="39"/>
      <c r="AS629" s="234"/>
      <c r="AT629" s="39"/>
    </row>
    <row r="630" spans="2:46" ht="13.5" customHeight="1" x14ac:dyDescent="0.15">
      <c r="B630" s="290"/>
      <c r="C630" s="29" t="s">
        <v>36</v>
      </c>
      <c r="D630" s="187"/>
      <c r="E630" s="58"/>
      <c r="F630" s="188"/>
      <c r="G630" s="188"/>
      <c r="H630" s="188"/>
      <c r="I630" s="64"/>
      <c r="J630" s="64"/>
      <c r="K630" s="189"/>
      <c r="L630" s="259"/>
      <c r="M630" s="259"/>
      <c r="N630" s="58"/>
      <c r="O630" s="30"/>
      <c r="P630" s="58"/>
      <c r="Q630" s="30"/>
      <c r="R630" s="134"/>
      <c r="S630" s="206"/>
      <c r="T630" s="290"/>
      <c r="U630" s="29" t="s">
        <v>36</v>
      </c>
      <c r="V630" s="187"/>
      <c r="W630" s="58"/>
      <c r="X630" s="188"/>
      <c r="Y630" s="188"/>
      <c r="Z630" s="188"/>
      <c r="AA630" s="64"/>
      <c r="AB630" s="64"/>
      <c r="AC630" s="189"/>
      <c r="AD630" s="259"/>
      <c r="AE630" s="259"/>
      <c r="AF630" s="58"/>
      <c r="AG630" s="30"/>
      <c r="AH630" s="58"/>
      <c r="AI630" s="30"/>
      <c r="AJ630" s="134"/>
      <c r="AK630" s="208"/>
      <c r="AL630" s="290"/>
      <c r="AM630" s="88" t="str">
        <f t="shared" si="54"/>
        <v/>
      </c>
      <c r="AN630" s="123" t="str">
        <f t="shared" si="55"/>
        <v/>
      </c>
      <c r="AO630" s="123" t="str">
        <f t="shared" si="56"/>
        <v/>
      </c>
      <c r="AP630" s="123" t="str">
        <f t="shared" si="57"/>
        <v/>
      </c>
      <c r="AQ630" s="89" t="str">
        <f t="shared" si="58"/>
        <v/>
      </c>
      <c r="AR630" s="39"/>
      <c r="AS630" s="234"/>
      <c r="AT630" s="39"/>
    </row>
    <row r="631" spans="2:46" ht="13.5" customHeight="1" x14ac:dyDescent="0.15">
      <c r="B631" s="290"/>
      <c r="C631" s="29" t="s">
        <v>38</v>
      </c>
      <c r="D631" s="187"/>
      <c r="E631" s="58"/>
      <c r="F631" s="188"/>
      <c r="G631" s="188"/>
      <c r="H631" s="188"/>
      <c r="I631" s="64"/>
      <c r="J631" s="64"/>
      <c r="K631" s="189"/>
      <c r="L631" s="259"/>
      <c r="M631" s="259"/>
      <c r="N631" s="58"/>
      <c r="O631" s="30"/>
      <c r="P631" s="58"/>
      <c r="Q631" s="30"/>
      <c r="R631" s="134"/>
      <c r="S631" s="206"/>
      <c r="T631" s="290"/>
      <c r="U631" s="29" t="s">
        <v>38</v>
      </c>
      <c r="V631" s="187"/>
      <c r="W631" s="58"/>
      <c r="X631" s="188"/>
      <c r="Y631" s="188"/>
      <c r="Z631" s="188"/>
      <c r="AA631" s="64"/>
      <c r="AB631" s="64"/>
      <c r="AC631" s="189"/>
      <c r="AD631" s="259"/>
      <c r="AE631" s="259"/>
      <c r="AF631" s="58"/>
      <c r="AG631" s="30"/>
      <c r="AH631" s="58"/>
      <c r="AI631" s="30"/>
      <c r="AJ631" s="134"/>
      <c r="AK631" s="208"/>
      <c r="AL631" s="290"/>
      <c r="AM631" s="88" t="str">
        <f t="shared" si="54"/>
        <v/>
      </c>
      <c r="AN631" s="123" t="str">
        <f t="shared" si="55"/>
        <v/>
      </c>
      <c r="AO631" s="123" t="str">
        <f t="shared" si="56"/>
        <v/>
      </c>
      <c r="AP631" s="123" t="str">
        <f t="shared" si="57"/>
        <v/>
      </c>
      <c r="AQ631" s="89" t="str">
        <f t="shared" si="58"/>
        <v/>
      </c>
      <c r="AR631" s="39"/>
      <c r="AS631" s="234"/>
      <c r="AT631" s="39"/>
    </row>
    <row r="632" spans="2:46" ht="13.5" customHeight="1" thickBot="1" x14ac:dyDescent="0.2">
      <c r="B632" s="291"/>
      <c r="C632" s="29"/>
      <c r="D632" s="187"/>
      <c r="E632" s="58"/>
      <c r="F632" s="190"/>
      <c r="G632" s="190"/>
      <c r="H632" s="190"/>
      <c r="I632" s="58"/>
      <c r="J632" s="58"/>
      <c r="K632" s="189"/>
      <c r="L632" s="259"/>
      <c r="M632" s="259"/>
      <c r="N632" s="58"/>
      <c r="O632" s="30"/>
      <c r="P632" s="58"/>
      <c r="Q632" s="30"/>
      <c r="R632" s="185"/>
      <c r="S632" s="206"/>
      <c r="T632" s="291"/>
      <c r="U632" s="29"/>
      <c r="V632" s="187"/>
      <c r="W632" s="58"/>
      <c r="X632" s="190"/>
      <c r="Y632" s="190"/>
      <c r="Z632" s="190"/>
      <c r="AA632" s="58"/>
      <c r="AB632" s="58"/>
      <c r="AC632" s="189"/>
      <c r="AD632" s="259"/>
      <c r="AE632" s="259"/>
      <c r="AF632" s="58"/>
      <c r="AG632" s="30"/>
      <c r="AH632" s="58"/>
      <c r="AI632" s="30"/>
      <c r="AJ632" s="185"/>
      <c r="AK632" s="208"/>
      <c r="AL632" s="291"/>
      <c r="AM632" s="124" t="str">
        <f t="shared" si="54"/>
        <v/>
      </c>
      <c r="AN632" s="125" t="str">
        <f t="shared" si="55"/>
        <v/>
      </c>
      <c r="AO632" s="125" t="str">
        <f t="shared" si="56"/>
        <v/>
      </c>
      <c r="AP632" s="125" t="str">
        <f t="shared" si="57"/>
        <v/>
      </c>
      <c r="AQ632" s="126" t="str">
        <f t="shared" si="58"/>
        <v/>
      </c>
      <c r="AR632" s="39"/>
      <c r="AS632" s="234"/>
      <c r="AT632" s="39"/>
    </row>
    <row r="633" spans="2:46" ht="13.5" customHeight="1" x14ac:dyDescent="0.15">
      <c r="B633" s="289" t="s">
        <v>192</v>
      </c>
      <c r="C633" s="27" t="s">
        <v>34</v>
      </c>
      <c r="D633" s="41"/>
      <c r="E633" s="57"/>
      <c r="F633" s="98"/>
      <c r="G633" s="98"/>
      <c r="H633" s="98"/>
      <c r="I633" s="62"/>
      <c r="J633" s="62"/>
      <c r="K633" s="63"/>
      <c r="L633" s="258"/>
      <c r="M633" s="258"/>
      <c r="N633" s="57"/>
      <c r="O633" s="28"/>
      <c r="P633" s="57"/>
      <c r="Q633" s="28"/>
      <c r="R633" s="133"/>
      <c r="S633" s="206"/>
      <c r="T633" s="289" t="s">
        <v>192</v>
      </c>
      <c r="U633" s="27" t="s">
        <v>34</v>
      </c>
      <c r="V633" s="41"/>
      <c r="W633" s="57"/>
      <c r="X633" s="98"/>
      <c r="Y633" s="98"/>
      <c r="Z633" s="98"/>
      <c r="AA633" s="62"/>
      <c r="AB633" s="62"/>
      <c r="AC633" s="63"/>
      <c r="AD633" s="258"/>
      <c r="AE633" s="258"/>
      <c r="AF633" s="57"/>
      <c r="AG633" s="28"/>
      <c r="AH633" s="57"/>
      <c r="AI633" s="28"/>
      <c r="AJ633" s="133"/>
      <c r="AK633" s="208"/>
      <c r="AL633" s="289" t="s">
        <v>192</v>
      </c>
      <c r="AM633" s="121" t="str">
        <f t="shared" si="54"/>
        <v/>
      </c>
      <c r="AN633" s="97" t="str">
        <f t="shared" si="55"/>
        <v/>
      </c>
      <c r="AO633" s="97" t="str">
        <f t="shared" si="56"/>
        <v/>
      </c>
      <c r="AP633" s="97" t="str">
        <f t="shared" si="57"/>
        <v/>
      </c>
      <c r="AQ633" s="122" t="str">
        <f t="shared" si="58"/>
        <v/>
      </c>
      <c r="AR633" s="39"/>
      <c r="AS633" s="234"/>
      <c r="AT633" s="39"/>
    </row>
    <row r="634" spans="2:46" ht="13.5" customHeight="1" x14ac:dyDescent="0.15">
      <c r="B634" s="290"/>
      <c r="C634" s="29" t="s">
        <v>35</v>
      </c>
      <c r="D634" s="187"/>
      <c r="E634" s="58"/>
      <c r="F634" s="188"/>
      <c r="G634" s="188"/>
      <c r="H634" s="188"/>
      <c r="I634" s="64"/>
      <c r="J634" s="64"/>
      <c r="K634" s="189"/>
      <c r="L634" s="259"/>
      <c r="M634" s="259"/>
      <c r="N634" s="58"/>
      <c r="O634" s="30"/>
      <c r="P634" s="58"/>
      <c r="Q634" s="30"/>
      <c r="R634" s="134"/>
      <c r="S634" s="206"/>
      <c r="T634" s="290"/>
      <c r="U634" s="29" t="s">
        <v>35</v>
      </c>
      <c r="V634" s="187"/>
      <c r="W634" s="58"/>
      <c r="X634" s="188"/>
      <c r="Y634" s="188"/>
      <c r="Z634" s="188"/>
      <c r="AA634" s="64"/>
      <c r="AB634" s="64"/>
      <c r="AC634" s="189"/>
      <c r="AD634" s="259"/>
      <c r="AE634" s="259"/>
      <c r="AF634" s="58"/>
      <c r="AG634" s="30"/>
      <c r="AH634" s="58"/>
      <c r="AI634" s="30"/>
      <c r="AJ634" s="134"/>
      <c r="AK634" s="208"/>
      <c r="AL634" s="290"/>
      <c r="AM634" s="88" t="str">
        <f t="shared" si="54"/>
        <v/>
      </c>
      <c r="AN634" s="123" t="str">
        <f t="shared" si="55"/>
        <v/>
      </c>
      <c r="AO634" s="123" t="str">
        <f t="shared" si="56"/>
        <v/>
      </c>
      <c r="AP634" s="123" t="str">
        <f t="shared" si="57"/>
        <v/>
      </c>
      <c r="AQ634" s="89" t="str">
        <f t="shared" si="58"/>
        <v/>
      </c>
      <c r="AR634" s="39"/>
      <c r="AS634" s="234"/>
      <c r="AT634" s="39"/>
    </row>
    <row r="635" spans="2:46" ht="13.5" customHeight="1" x14ac:dyDescent="0.15">
      <c r="B635" s="290"/>
      <c r="C635" s="29" t="s">
        <v>36</v>
      </c>
      <c r="D635" s="187"/>
      <c r="E635" s="58"/>
      <c r="F635" s="188"/>
      <c r="G635" s="188"/>
      <c r="H635" s="188"/>
      <c r="I635" s="64"/>
      <c r="J635" s="64"/>
      <c r="K635" s="189"/>
      <c r="L635" s="259"/>
      <c r="M635" s="259"/>
      <c r="N635" s="58"/>
      <c r="O635" s="30"/>
      <c r="P635" s="58"/>
      <c r="Q635" s="30"/>
      <c r="R635" s="134"/>
      <c r="S635" s="206"/>
      <c r="T635" s="290"/>
      <c r="U635" s="29" t="s">
        <v>36</v>
      </c>
      <c r="V635" s="187"/>
      <c r="W635" s="58"/>
      <c r="X635" s="188"/>
      <c r="Y635" s="188"/>
      <c r="Z635" s="188"/>
      <c r="AA635" s="64"/>
      <c r="AB635" s="64"/>
      <c r="AC635" s="189"/>
      <c r="AD635" s="259"/>
      <c r="AE635" s="259"/>
      <c r="AF635" s="58"/>
      <c r="AG635" s="30"/>
      <c r="AH635" s="58"/>
      <c r="AI635" s="30"/>
      <c r="AJ635" s="134"/>
      <c r="AK635" s="208"/>
      <c r="AL635" s="290"/>
      <c r="AM635" s="88" t="str">
        <f t="shared" si="54"/>
        <v/>
      </c>
      <c r="AN635" s="123" t="str">
        <f t="shared" si="55"/>
        <v/>
      </c>
      <c r="AO635" s="123" t="str">
        <f t="shared" si="56"/>
        <v/>
      </c>
      <c r="AP635" s="123" t="str">
        <f t="shared" si="57"/>
        <v/>
      </c>
      <c r="AQ635" s="89" t="str">
        <f t="shared" si="58"/>
        <v/>
      </c>
      <c r="AR635" s="39"/>
      <c r="AS635" s="234"/>
      <c r="AT635" s="39"/>
    </row>
    <row r="636" spans="2:46" ht="13.5" customHeight="1" x14ac:dyDescent="0.15">
      <c r="B636" s="290"/>
      <c r="C636" s="29" t="s">
        <v>38</v>
      </c>
      <c r="D636" s="187"/>
      <c r="E636" s="58"/>
      <c r="F636" s="188"/>
      <c r="G636" s="188"/>
      <c r="H636" s="188"/>
      <c r="I636" s="64"/>
      <c r="J636" s="64"/>
      <c r="K636" s="189"/>
      <c r="L636" s="259"/>
      <c r="M636" s="259"/>
      <c r="N636" s="58"/>
      <c r="O636" s="30"/>
      <c r="P636" s="58"/>
      <c r="Q636" s="30"/>
      <c r="R636" s="134"/>
      <c r="S636" s="206"/>
      <c r="T636" s="290"/>
      <c r="U636" s="29" t="s">
        <v>38</v>
      </c>
      <c r="V636" s="187"/>
      <c r="W636" s="58"/>
      <c r="X636" s="188"/>
      <c r="Y636" s="188"/>
      <c r="Z636" s="188"/>
      <c r="AA636" s="64"/>
      <c r="AB636" s="64"/>
      <c r="AC636" s="189"/>
      <c r="AD636" s="259"/>
      <c r="AE636" s="259"/>
      <c r="AF636" s="58"/>
      <c r="AG636" s="30"/>
      <c r="AH636" s="58"/>
      <c r="AI636" s="30"/>
      <c r="AJ636" s="134"/>
      <c r="AK636" s="208"/>
      <c r="AL636" s="290"/>
      <c r="AM636" s="88" t="str">
        <f t="shared" si="54"/>
        <v/>
      </c>
      <c r="AN636" s="123" t="str">
        <f t="shared" si="55"/>
        <v/>
      </c>
      <c r="AO636" s="123" t="str">
        <f t="shared" si="56"/>
        <v/>
      </c>
      <c r="AP636" s="123" t="str">
        <f t="shared" si="57"/>
        <v/>
      </c>
      <c r="AQ636" s="89" t="str">
        <f t="shared" si="58"/>
        <v/>
      </c>
      <c r="AR636" s="39"/>
      <c r="AS636" s="234"/>
      <c r="AT636" s="39"/>
    </row>
    <row r="637" spans="2:46" ht="13.5" customHeight="1" thickBot="1" x14ac:dyDescent="0.2">
      <c r="B637" s="291"/>
      <c r="C637" s="31"/>
      <c r="D637" s="43"/>
      <c r="E637" s="60"/>
      <c r="F637" s="191"/>
      <c r="G637" s="191"/>
      <c r="H637" s="191"/>
      <c r="I637" s="60"/>
      <c r="J637" s="60"/>
      <c r="K637" s="65"/>
      <c r="L637" s="260"/>
      <c r="M637" s="260"/>
      <c r="N637" s="60"/>
      <c r="O637" s="37"/>
      <c r="P637" s="60"/>
      <c r="Q637" s="37"/>
      <c r="R637" s="182"/>
      <c r="S637" s="206"/>
      <c r="T637" s="291"/>
      <c r="U637" s="31"/>
      <c r="V637" s="43"/>
      <c r="W637" s="60"/>
      <c r="X637" s="191"/>
      <c r="Y637" s="191"/>
      <c r="Z637" s="191"/>
      <c r="AA637" s="60"/>
      <c r="AB637" s="60"/>
      <c r="AC637" s="65"/>
      <c r="AD637" s="260"/>
      <c r="AE637" s="260"/>
      <c r="AF637" s="60"/>
      <c r="AG637" s="37"/>
      <c r="AH637" s="60"/>
      <c r="AI637" s="37"/>
      <c r="AJ637" s="182"/>
      <c r="AK637" s="208"/>
      <c r="AL637" s="291"/>
      <c r="AM637" s="124" t="str">
        <f t="shared" si="54"/>
        <v/>
      </c>
      <c r="AN637" s="125" t="str">
        <f t="shared" si="55"/>
        <v/>
      </c>
      <c r="AO637" s="125" t="str">
        <f t="shared" si="56"/>
        <v/>
      </c>
      <c r="AP637" s="125" t="str">
        <f t="shared" si="57"/>
        <v/>
      </c>
      <c r="AQ637" s="126" t="str">
        <f t="shared" si="58"/>
        <v/>
      </c>
      <c r="AR637" s="39"/>
      <c r="AS637" s="234"/>
      <c r="AT637" s="39"/>
    </row>
    <row r="638" spans="2:46" ht="13.5" customHeight="1" thickBot="1" x14ac:dyDescent="0.2">
      <c r="B638" s="206"/>
      <c r="C638" s="206"/>
      <c r="D638" s="206"/>
      <c r="E638" s="206"/>
      <c r="F638" s="206"/>
      <c r="G638" s="206"/>
      <c r="H638" s="206"/>
      <c r="I638" s="206"/>
      <c r="J638" s="206"/>
      <c r="K638" s="206"/>
      <c r="L638" s="206"/>
      <c r="M638" s="206"/>
      <c r="N638" s="206"/>
      <c r="O638" s="250"/>
      <c r="P638" s="206"/>
      <c r="Q638" s="206"/>
      <c r="R638" s="93"/>
      <c r="S638" s="206"/>
      <c r="T638" s="206"/>
      <c r="U638" s="206"/>
      <c r="V638" s="206"/>
      <c r="W638" s="206"/>
      <c r="X638" s="206"/>
      <c r="Y638" s="206"/>
      <c r="Z638" s="206"/>
      <c r="AA638" s="206"/>
      <c r="AB638" s="206"/>
      <c r="AC638" s="206"/>
      <c r="AD638" s="206"/>
      <c r="AE638" s="206"/>
      <c r="AF638" s="206"/>
      <c r="AG638" s="250"/>
      <c r="AH638" s="206"/>
      <c r="AI638" s="206"/>
      <c r="AJ638" s="93"/>
      <c r="AK638" s="208"/>
      <c r="AL638" s="208"/>
      <c r="AM638" s="42"/>
      <c r="AN638" s="42"/>
      <c r="AO638" s="42"/>
      <c r="AP638" s="39"/>
      <c r="AQ638" s="39"/>
      <c r="AR638" s="39"/>
      <c r="AS638" s="234"/>
      <c r="AT638" s="39"/>
    </row>
    <row r="639" spans="2:46" ht="13.95" customHeight="1" x14ac:dyDescent="0.15">
      <c r="B639" s="141"/>
      <c r="C639" s="211"/>
      <c r="D639" s="103"/>
      <c r="E639" s="261"/>
      <c r="F639" s="32" t="s">
        <v>51</v>
      </c>
      <c r="G639" s="212" t="s">
        <v>51</v>
      </c>
      <c r="H639" s="212" t="s">
        <v>51</v>
      </c>
      <c r="I639" s="212" t="s">
        <v>51</v>
      </c>
      <c r="J639" s="212" t="s">
        <v>51</v>
      </c>
      <c r="K639" s="104"/>
      <c r="L639" s="104"/>
      <c r="M639" s="104"/>
      <c r="N639" s="104"/>
      <c r="O639" s="252"/>
      <c r="P639" s="104"/>
      <c r="Q639" s="105"/>
      <c r="R639" s="106"/>
      <c r="T639" s="141"/>
      <c r="U639" s="211"/>
      <c r="V639" s="103"/>
      <c r="W639" s="261"/>
      <c r="X639" s="32" t="s">
        <v>51</v>
      </c>
      <c r="Y639" s="212" t="s">
        <v>51</v>
      </c>
      <c r="Z639" s="212" t="s">
        <v>51</v>
      </c>
      <c r="AA639" s="212" t="s">
        <v>51</v>
      </c>
      <c r="AB639" s="212" t="s">
        <v>51</v>
      </c>
      <c r="AC639" s="104"/>
      <c r="AD639" s="104"/>
      <c r="AE639" s="104"/>
      <c r="AF639" s="104"/>
      <c r="AG639" s="252"/>
      <c r="AH639" s="104"/>
      <c r="AI639" s="105"/>
      <c r="AJ639" s="106"/>
    </row>
    <row r="640" spans="2:46" ht="14.4" customHeight="1" thickBot="1" x14ac:dyDescent="0.2">
      <c r="B640" s="142"/>
      <c r="C640" s="208"/>
      <c r="F640" s="92" t="s">
        <v>30</v>
      </c>
      <c r="G640" s="250" t="s">
        <v>41</v>
      </c>
      <c r="H640" s="250" t="s">
        <v>44</v>
      </c>
      <c r="I640" s="250" t="s">
        <v>47</v>
      </c>
      <c r="J640" s="250" t="s">
        <v>57</v>
      </c>
      <c r="R640" s="107"/>
      <c r="T640" s="142"/>
      <c r="U640" s="208"/>
      <c r="V640" s="8"/>
      <c r="W640" s="232"/>
      <c r="X640" s="92" t="s">
        <v>30</v>
      </c>
      <c r="Y640" s="250" t="s">
        <v>41</v>
      </c>
      <c r="Z640" s="250" t="s">
        <v>44</v>
      </c>
      <c r="AA640" s="250" t="s">
        <v>47</v>
      </c>
      <c r="AB640" s="250" t="s">
        <v>57</v>
      </c>
      <c r="AC640" s="12"/>
      <c r="AD640" s="12"/>
      <c r="AE640" s="12"/>
      <c r="AF640" s="12"/>
      <c r="AH640" s="12"/>
      <c r="AI640" s="13"/>
      <c r="AJ640" s="107"/>
    </row>
    <row r="641" spans="2:36" x14ac:dyDescent="0.15">
      <c r="B641" s="289" t="s">
        <v>193</v>
      </c>
      <c r="C641" s="27" t="s">
        <v>34</v>
      </c>
      <c r="D641" s="108"/>
      <c r="E641" s="262"/>
      <c r="F641" s="137">
        <f t="shared" ref="F641:J644" si="59">MIN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32.057918999999998</v>
      </c>
      <c r="G641" s="137">
        <f t="shared" si="59"/>
        <v>35.535234000000003</v>
      </c>
      <c r="H641" s="137">
        <f t="shared" si="59"/>
        <v>0.96817408999999999</v>
      </c>
      <c r="I641" s="137">
        <f t="shared" si="59"/>
        <v>0.97479300000000002</v>
      </c>
      <c r="J641" s="137">
        <f t="shared" si="59"/>
        <v>5.1851875999999998E-2</v>
      </c>
      <c r="K641" s="111"/>
      <c r="L641" s="111"/>
      <c r="M641" s="111"/>
      <c r="N641" s="111"/>
      <c r="O641" s="263"/>
      <c r="P641" s="111"/>
      <c r="Q641" s="112"/>
      <c r="R641" s="113"/>
      <c r="T641" s="289" t="s">
        <v>193</v>
      </c>
      <c r="U641" s="27" t="s">
        <v>34</v>
      </c>
      <c r="V641" s="108"/>
      <c r="W641" s="262"/>
      <c r="X641" s="137">
        <f t="shared" ref="X641:AB644" si="60">MIN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31.950647</v>
      </c>
      <c r="Y641" s="137">
        <f t="shared" si="60"/>
        <v>35.429645000000001</v>
      </c>
      <c r="Z641" s="137">
        <f t="shared" si="60"/>
        <v>0.96789588000000004</v>
      </c>
      <c r="AA641" s="137">
        <f t="shared" si="60"/>
        <v>0.97426250000000003</v>
      </c>
      <c r="AB641" s="137">
        <f t="shared" si="60"/>
        <v>5.1388256E-2</v>
      </c>
      <c r="AC641" s="111"/>
      <c r="AD641" s="111"/>
      <c r="AE641" s="111"/>
      <c r="AF641" s="111"/>
      <c r="AG641" s="263"/>
      <c r="AH641" s="111"/>
      <c r="AI641" s="112"/>
      <c r="AJ641" s="113"/>
    </row>
    <row r="642" spans="2:36" x14ac:dyDescent="0.15">
      <c r="B642" s="290"/>
      <c r="C642" s="29" t="s">
        <v>35</v>
      </c>
      <c r="D642" s="109"/>
      <c r="E642" s="264"/>
      <c r="F642" s="20">
        <f t="shared" si="59"/>
        <v>35.702967999999998</v>
      </c>
      <c r="G642" s="20">
        <f t="shared" si="59"/>
        <v>39.089615999999999</v>
      </c>
      <c r="H642" s="20">
        <f t="shared" si="59"/>
        <v>0.98205344000000006</v>
      </c>
      <c r="I642" s="20">
        <f t="shared" si="59"/>
        <v>0.98635123999999996</v>
      </c>
      <c r="J642" s="20">
        <f t="shared" si="59"/>
        <v>3.0059329999999999E-2</v>
      </c>
      <c r="K642" s="114"/>
      <c r="L642" s="114"/>
      <c r="M642" s="114"/>
      <c r="N642" s="114"/>
      <c r="O642" s="265"/>
      <c r="P642" s="114"/>
      <c r="Q642" s="115"/>
      <c r="R642" s="116"/>
      <c r="T642" s="290"/>
      <c r="U642" s="29" t="s">
        <v>35</v>
      </c>
      <c r="V642" s="109"/>
      <c r="W642" s="264"/>
      <c r="X642" s="20">
        <f t="shared" si="60"/>
        <v>35.622960999999997</v>
      </c>
      <c r="Y642" s="20">
        <f t="shared" si="60"/>
        <v>39.043393999999999</v>
      </c>
      <c r="Z642" s="20">
        <f t="shared" si="60"/>
        <v>0.98200246000000002</v>
      </c>
      <c r="AA642" s="20">
        <f t="shared" si="60"/>
        <v>0.98618415000000004</v>
      </c>
      <c r="AB642" s="20">
        <f t="shared" si="60"/>
        <v>2.9916580000000002E-2</v>
      </c>
      <c r="AC642" s="114"/>
      <c r="AD642" s="114"/>
      <c r="AE642" s="114"/>
      <c r="AF642" s="114"/>
      <c r="AG642" s="265"/>
      <c r="AH642" s="114"/>
      <c r="AI642" s="115"/>
      <c r="AJ642" s="116"/>
    </row>
    <row r="643" spans="2:36" x14ac:dyDescent="0.15">
      <c r="B643" s="290"/>
      <c r="C643" s="29" t="s">
        <v>36</v>
      </c>
      <c r="D643" s="109"/>
      <c r="E643" s="264"/>
      <c r="F643" s="20">
        <f t="shared" si="59"/>
        <v>39.625720999999999</v>
      </c>
      <c r="G643" s="20">
        <f t="shared" si="59"/>
        <v>43.199621999999998</v>
      </c>
      <c r="H643" s="20">
        <f t="shared" si="59"/>
        <v>0.99079258999999997</v>
      </c>
      <c r="I643" s="20">
        <f t="shared" si="59"/>
        <v>0.99376452000000004</v>
      </c>
      <c r="J643" s="20">
        <f t="shared" si="59"/>
        <v>1.43621685E-2</v>
      </c>
      <c r="K643" s="114"/>
      <c r="L643" s="114"/>
      <c r="M643" s="114"/>
      <c r="N643" s="114"/>
      <c r="O643" s="265"/>
      <c r="P643" s="114"/>
      <c r="Q643" s="115"/>
      <c r="R643" s="116"/>
      <c r="T643" s="290"/>
      <c r="U643" s="29" t="s">
        <v>36</v>
      </c>
      <c r="V643" s="109"/>
      <c r="W643" s="264"/>
      <c r="X643" s="20">
        <f t="shared" si="60"/>
        <v>39.592643000000002</v>
      </c>
      <c r="Y643" s="20">
        <f t="shared" si="60"/>
        <v>43.171576999999999</v>
      </c>
      <c r="Z643" s="20">
        <f t="shared" si="60"/>
        <v>0.99077345999999999</v>
      </c>
      <c r="AA643" s="20">
        <f t="shared" si="60"/>
        <v>0.99378816999999997</v>
      </c>
      <c r="AB643" s="20">
        <f t="shared" si="60"/>
        <v>1.4360368E-2</v>
      </c>
      <c r="AC643" s="114"/>
      <c r="AD643" s="114"/>
      <c r="AE643" s="114"/>
      <c r="AF643" s="114"/>
      <c r="AG643" s="265"/>
      <c r="AH643" s="114"/>
      <c r="AI643" s="115"/>
      <c r="AJ643" s="116"/>
    </row>
    <row r="644" spans="2:36" x14ac:dyDescent="0.15">
      <c r="B644" s="290"/>
      <c r="C644" s="29" t="s">
        <v>38</v>
      </c>
      <c r="D644" s="109"/>
      <c r="E644" s="264"/>
      <c r="F644" s="20">
        <f t="shared" si="59"/>
        <v>43.622401000000004</v>
      </c>
      <c r="G644" s="20">
        <f t="shared" si="59"/>
        <v>46.767153999999998</v>
      </c>
      <c r="H644" s="20">
        <f t="shared" si="59"/>
        <v>0.99437710000000001</v>
      </c>
      <c r="I644" s="20">
        <f t="shared" si="59"/>
        <v>0.99688242999999999</v>
      </c>
      <c r="J644" s="20">
        <f t="shared" si="59"/>
        <v>5.9498870000000001E-3</v>
      </c>
      <c r="K644" s="114"/>
      <c r="L644" s="114"/>
      <c r="M644" s="114"/>
      <c r="N644" s="114"/>
      <c r="O644" s="265"/>
      <c r="P644" s="114"/>
      <c r="Q644" s="115"/>
      <c r="R644" s="116"/>
      <c r="T644" s="290"/>
      <c r="U644" s="29" t="s">
        <v>38</v>
      </c>
      <c r="V644" s="109"/>
      <c r="W644" s="264"/>
      <c r="X644" s="20">
        <f t="shared" si="60"/>
        <v>43.646599999999999</v>
      </c>
      <c r="Y644" s="20">
        <f t="shared" si="60"/>
        <v>46.812663000000001</v>
      </c>
      <c r="Z644" s="20">
        <f t="shared" si="60"/>
        <v>0.99436572999999995</v>
      </c>
      <c r="AA644" s="20">
        <f t="shared" si="60"/>
        <v>0.99690082999999996</v>
      </c>
      <c r="AB644" s="20">
        <f t="shared" si="60"/>
        <v>5.9433374999999997E-3</v>
      </c>
      <c r="AC644" s="114"/>
      <c r="AD644" s="114"/>
      <c r="AE644" s="114"/>
      <c r="AF644" s="114"/>
      <c r="AG644" s="265"/>
      <c r="AH644" s="114"/>
      <c r="AI644" s="115"/>
      <c r="AJ644" s="116"/>
    </row>
    <row r="645" spans="2:36" ht="12.6" customHeight="1" thickBot="1" x14ac:dyDescent="0.2">
      <c r="B645" s="291"/>
      <c r="C645" s="31"/>
      <c r="D645" s="110"/>
      <c r="E645" s="266"/>
      <c r="F645" s="186"/>
      <c r="G645" s="186"/>
      <c r="H645" s="186"/>
      <c r="I645" s="186"/>
      <c r="J645" s="186"/>
      <c r="K645" s="117"/>
      <c r="L645" s="117"/>
      <c r="M645" s="117"/>
      <c r="N645" s="117"/>
      <c r="O645" s="267"/>
      <c r="P645" s="117"/>
      <c r="Q645" s="118"/>
      <c r="R645" s="119"/>
      <c r="T645" s="291"/>
      <c r="U645" s="31"/>
      <c r="V645" s="110"/>
      <c r="W645" s="266"/>
      <c r="X645" s="186"/>
      <c r="Y645" s="186"/>
      <c r="Z645" s="186"/>
      <c r="AA645" s="186"/>
      <c r="AB645" s="186"/>
      <c r="AC645" s="117"/>
      <c r="AD645" s="117"/>
      <c r="AE645" s="117"/>
      <c r="AF645" s="117"/>
      <c r="AG645" s="267"/>
      <c r="AH645" s="117"/>
      <c r="AI645" s="118"/>
      <c r="AJ645" s="119"/>
    </row>
    <row r="646" spans="2:36" x14ac:dyDescent="0.15">
      <c r="B646" s="301" t="s">
        <v>194</v>
      </c>
      <c r="C646" s="27" t="s">
        <v>34</v>
      </c>
      <c r="D646" s="108"/>
      <c r="E646" s="262"/>
      <c r="F646" s="137">
        <f t="shared" ref="F646:J649" si="61">MAX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33.408194999999999</v>
      </c>
      <c r="G646" s="137">
        <f t="shared" si="61"/>
        <v>37.080779</v>
      </c>
      <c r="H646" s="137">
        <f t="shared" si="61"/>
        <v>0.97337282999999997</v>
      </c>
      <c r="I646" s="137">
        <f t="shared" si="61"/>
        <v>0.98108691999999997</v>
      </c>
      <c r="J646" s="137">
        <f t="shared" si="61"/>
        <v>6.3569024000000002E-2</v>
      </c>
      <c r="K646" s="111"/>
      <c r="L646" s="111"/>
      <c r="M646" s="111"/>
      <c r="N646" s="111"/>
      <c r="O646" s="263"/>
      <c r="P646" s="111"/>
      <c r="Q646" s="112"/>
      <c r="R646" s="113"/>
      <c r="T646" s="301" t="s">
        <v>194</v>
      </c>
      <c r="U646" s="27" t="s">
        <v>34</v>
      </c>
      <c r="V646" s="108"/>
      <c r="W646" s="262"/>
      <c r="X646" s="137">
        <f t="shared" ref="X646:AB649" si="62">MAX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33.438180000000003</v>
      </c>
      <c r="Y646" s="137">
        <f t="shared" si="62"/>
        <v>37.125238000000003</v>
      </c>
      <c r="Z646" s="137">
        <f t="shared" si="62"/>
        <v>0.97333899999999995</v>
      </c>
      <c r="AA646" s="137">
        <f t="shared" si="62"/>
        <v>0.98101106000000005</v>
      </c>
      <c r="AB646" s="137">
        <f t="shared" si="62"/>
        <v>6.3892454000000001E-2</v>
      </c>
      <c r="AC646" s="111"/>
      <c r="AD646" s="111"/>
      <c r="AE646" s="111"/>
      <c r="AF646" s="111"/>
      <c r="AG646" s="263"/>
      <c r="AH646" s="111"/>
      <c r="AI646" s="112"/>
      <c r="AJ646" s="113"/>
    </row>
    <row r="647" spans="2:36" x14ac:dyDescent="0.15">
      <c r="B647" s="290"/>
      <c r="C647" s="29" t="s">
        <v>35</v>
      </c>
      <c r="D647" s="109"/>
      <c r="E647" s="264"/>
      <c r="F647" s="20">
        <f t="shared" si="61"/>
        <v>36.712544000000001</v>
      </c>
      <c r="G647" s="20">
        <f t="shared" si="61"/>
        <v>40.124809999999997</v>
      </c>
      <c r="H647" s="20">
        <f t="shared" si="61"/>
        <v>0.98424685999999995</v>
      </c>
      <c r="I647" s="20">
        <f t="shared" si="61"/>
        <v>0.98907866</v>
      </c>
      <c r="J647" s="20">
        <f t="shared" si="61"/>
        <v>3.7978447999999998E-2</v>
      </c>
      <c r="K647" s="114"/>
      <c r="L647" s="114"/>
      <c r="M647" s="114"/>
      <c r="N647" s="114"/>
      <c r="O647" s="265"/>
      <c r="P647" s="114"/>
      <c r="Q647" s="115"/>
      <c r="R647" s="116"/>
      <c r="T647" s="290"/>
      <c r="U647" s="29" t="s">
        <v>35</v>
      </c>
      <c r="V647" s="109"/>
      <c r="W647" s="264"/>
      <c r="X647" s="20">
        <f t="shared" si="62"/>
        <v>36.780009</v>
      </c>
      <c r="Y647" s="20">
        <f t="shared" si="62"/>
        <v>40.162816999999997</v>
      </c>
      <c r="Z647" s="20">
        <f t="shared" si="62"/>
        <v>0.98423976000000002</v>
      </c>
      <c r="AA647" s="20">
        <f t="shared" si="62"/>
        <v>0.98910571000000003</v>
      </c>
      <c r="AB647" s="20">
        <f t="shared" si="62"/>
        <v>3.7607953E-2</v>
      </c>
      <c r="AC647" s="114"/>
      <c r="AD647" s="114"/>
      <c r="AE647" s="114"/>
      <c r="AF647" s="114"/>
      <c r="AG647" s="265"/>
      <c r="AH647" s="114"/>
      <c r="AI647" s="115"/>
      <c r="AJ647" s="116"/>
    </row>
    <row r="648" spans="2:36" x14ac:dyDescent="0.15">
      <c r="B648" s="290"/>
      <c r="C648" s="29" t="s">
        <v>36</v>
      </c>
      <c r="D648" s="109"/>
      <c r="E648" s="264"/>
      <c r="F648" s="20">
        <f t="shared" si="61"/>
        <v>40.632117999999998</v>
      </c>
      <c r="G648" s="20">
        <f t="shared" si="61"/>
        <v>43.971296000000002</v>
      </c>
      <c r="H648" s="20">
        <f t="shared" si="61"/>
        <v>0.99174271999999997</v>
      </c>
      <c r="I648" s="20">
        <f t="shared" si="61"/>
        <v>0.99469845000000001</v>
      </c>
      <c r="J648" s="20">
        <f t="shared" si="61"/>
        <v>1.8482694000000001E-2</v>
      </c>
      <c r="K648" s="114"/>
      <c r="L648" s="114"/>
      <c r="M648" s="114"/>
      <c r="N648" s="114"/>
      <c r="O648" s="265"/>
      <c r="P648" s="114"/>
      <c r="Q648" s="115"/>
      <c r="R648" s="116"/>
      <c r="T648" s="290"/>
      <c r="U648" s="29" t="s">
        <v>36</v>
      </c>
      <c r="V648" s="109"/>
      <c r="W648" s="264"/>
      <c r="X648" s="20">
        <f t="shared" si="62"/>
        <v>40.607287999999997</v>
      </c>
      <c r="Y648" s="20">
        <f t="shared" si="62"/>
        <v>43.952365999999998</v>
      </c>
      <c r="Z648" s="20">
        <f t="shared" si="62"/>
        <v>0.99172280999999995</v>
      </c>
      <c r="AA648" s="20">
        <f t="shared" si="62"/>
        <v>0.99474899999999999</v>
      </c>
      <c r="AB648" s="20">
        <f t="shared" si="62"/>
        <v>1.8659186000000001E-2</v>
      </c>
      <c r="AC648" s="114"/>
      <c r="AD648" s="114"/>
      <c r="AE648" s="114"/>
      <c r="AF648" s="114"/>
      <c r="AG648" s="265"/>
      <c r="AH648" s="114"/>
      <c r="AI648" s="115"/>
      <c r="AJ648" s="116"/>
    </row>
    <row r="649" spans="2:36" x14ac:dyDescent="0.15">
      <c r="B649" s="290"/>
      <c r="C649" s="29" t="s">
        <v>38</v>
      </c>
      <c r="D649" s="109"/>
      <c r="E649" s="264"/>
      <c r="F649" s="20">
        <f t="shared" si="61"/>
        <v>44.665632000000002</v>
      </c>
      <c r="G649" s="20">
        <f t="shared" si="61"/>
        <v>47.638320999999998</v>
      </c>
      <c r="H649" s="20">
        <f t="shared" si="61"/>
        <v>0.99475590000000003</v>
      </c>
      <c r="I649" s="20">
        <f t="shared" si="61"/>
        <v>0.99738388</v>
      </c>
      <c r="J649" s="20">
        <f t="shared" si="61"/>
        <v>8.1971949999999991E-3</v>
      </c>
      <c r="K649" s="114"/>
      <c r="L649" s="114"/>
      <c r="M649" s="114"/>
      <c r="N649" s="114"/>
      <c r="O649" s="265"/>
      <c r="P649" s="114"/>
      <c r="Q649" s="115"/>
      <c r="R649" s="116"/>
      <c r="T649" s="290"/>
      <c r="U649" s="29" t="s">
        <v>38</v>
      </c>
      <c r="V649" s="109"/>
      <c r="W649" s="264"/>
      <c r="X649" s="20">
        <f t="shared" si="62"/>
        <v>44.706012999999999</v>
      </c>
      <c r="Y649" s="20">
        <f t="shared" si="62"/>
        <v>47.681911999999997</v>
      </c>
      <c r="Z649" s="20">
        <f t="shared" si="62"/>
        <v>0.99475844999999996</v>
      </c>
      <c r="AA649" s="20">
        <f t="shared" si="62"/>
        <v>0.99739473999999995</v>
      </c>
      <c r="AB649" s="20">
        <f t="shared" si="62"/>
        <v>8.1679620000000008E-3</v>
      </c>
      <c r="AC649" s="114"/>
      <c r="AD649" s="114"/>
      <c r="AE649" s="114"/>
      <c r="AF649" s="114"/>
      <c r="AG649" s="265"/>
      <c r="AH649" s="114"/>
      <c r="AI649" s="115"/>
      <c r="AJ649" s="116"/>
    </row>
    <row r="650" spans="2:36" ht="12.6" customHeight="1" thickBot="1" x14ac:dyDescent="0.2">
      <c r="B650" s="291"/>
      <c r="C650" s="31"/>
      <c r="D650" s="110"/>
      <c r="E650" s="266"/>
      <c r="F650" s="186"/>
      <c r="G650" s="186"/>
      <c r="H650" s="186"/>
      <c r="I650" s="186"/>
      <c r="J650" s="186"/>
      <c r="K650" s="117"/>
      <c r="L650" s="117"/>
      <c r="M650" s="117"/>
      <c r="N650" s="117"/>
      <c r="O650" s="267"/>
      <c r="P650" s="117"/>
      <c r="Q650" s="118"/>
      <c r="R650" s="119"/>
      <c r="T650" s="291"/>
      <c r="U650" s="31"/>
      <c r="V650" s="110"/>
      <c r="W650" s="266"/>
      <c r="X650" s="186"/>
      <c r="Y650" s="186"/>
      <c r="Z650" s="186"/>
      <c r="AA650" s="186"/>
      <c r="AB650" s="186"/>
      <c r="AC650" s="117"/>
      <c r="AD650" s="117"/>
      <c r="AE650" s="117"/>
      <c r="AF650" s="117"/>
      <c r="AG650" s="267"/>
      <c r="AH650" s="117"/>
      <c r="AI650" s="118"/>
      <c r="AJ650" s="119"/>
    </row>
    <row r="651" spans="2:36" ht="13.95" customHeight="1" x14ac:dyDescent="0.15">
      <c r="B651" s="299" t="s">
        <v>195</v>
      </c>
      <c r="C651" s="27" t="s">
        <v>34</v>
      </c>
      <c r="D651" s="108"/>
      <c r="E651" s="262"/>
      <c r="F651" s="137">
        <f t="shared" ref="F651:J654" si="63">F646-F641</f>
        <v>1.3502760000000009</v>
      </c>
      <c r="G651" s="137">
        <f t="shared" si="63"/>
        <v>1.5455449999999971</v>
      </c>
      <c r="H651" s="137">
        <f t="shared" si="63"/>
        <v>5.1987399999999795E-3</v>
      </c>
      <c r="I651" s="137">
        <f t="shared" si="63"/>
        <v>6.2939199999999529E-3</v>
      </c>
      <c r="J651" s="137">
        <f t="shared" si="63"/>
        <v>1.1717148000000004E-2</v>
      </c>
      <c r="K651" s="111"/>
      <c r="L651" s="111"/>
      <c r="M651" s="111"/>
      <c r="N651" s="111"/>
      <c r="O651" s="263"/>
      <c r="P651" s="111"/>
      <c r="Q651" s="112"/>
      <c r="R651" s="113"/>
      <c r="T651" s="299" t="s">
        <v>195</v>
      </c>
      <c r="U651" s="27" t="s">
        <v>34</v>
      </c>
      <c r="V651" s="108"/>
      <c r="W651" s="262"/>
      <c r="X651" s="137">
        <f t="shared" ref="X651:AB654" si="64">X646-X641</f>
        <v>1.4875330000000027</v>
      </c>
      <c r="Y651" s="137">
        <f t="shared" si="64"/>
        <v>1.6955930000000023</v>
      </c>
      <c r="Z651" s="137">
        <f t="shared" si="64"/>
        <v>5.4431199999999125E-3</v>
      </c>
      <c r="AA651" s="137">
        <f t="shared" si="64"/>
        <v>6.7485600000000145E-3</v>
      </c>
      <c r="AB651" s="137">
        <f t="shared" si="64"/>
        <v>1.2504198000000001E-2</v>
      </c>
      <c r="AC651" s="111"/>
      <c r="AD651" s="111"/>
      <c r="AE651" s="111"/>
      <c r="AF651" s="111"/>
      <c r="AG651" s="263"/>
      <c r="AH651" s="111"/>
      <c r="AI651" s="112"/>
      <c r="AJ651" s="113"/>
    </row>
    <row r="652" spans="2:36" x14ac:dyDescent="0.15">
      <c r="B652" s="290"/>
      <c r="C652" s="29" t="s">
        <v>35</v>
      </c>
      <c r="D652" s="109"/>
      <c r="E652" s="264"/>
      <c r="F652" s="20">
        <f t="shared" si="63"/>
        <v>1.0095760000000027</v>
      </c>
      <c r="G652" s="20">
        <f t="shared" si="63"/>
        <v>1.0351939999999971</v>
      </c>
      <c r="H652" s="20">
        <f t="shared" si="63"/>
        <v>2.1934199999998905E-3</v>
      </c>
      <c r="I652" s="20">
        <f t="shared" si="63"/>
        <v>2.7274200000000359E-3</v>
      </c>
      <c r="J652" s="20">
        <f t="shared" si="63"/>
        <v>7.9191179999999993E-3</v>
      </c>
      <c r="K652" s="114"/>
      <c r="L652" s="114"/>
      <c r="M652" s="114"/>
      <c r="N652" s="114"/>
      <c r="O652" s="265"/>
      <c r="P652" s="114"/>
      <c r="Q652" s="115"/>
      <c r="R652" s="116"/>
      <c r="T652" s="290"/>
      <c r="U652" s="29" t="s">
        <v>35</v>
      </c>
      <c r="V652" s="109"/>
      <c r="W652" s="264"/>
      <c r="X652" s="20">
        <f t="shared" si="64"/>
        <v>1.1570480000000032</v>
      </c>
      <c r="Y652" s="20">
        <f t="shared" si="64"/>
        <v>1.1194229999999976</v>
      </c>
      <c r="Z652" s="20">
        <f t="shared" si="64"/>
        <v>2.2372999999999976E-3</v>
      </c>
      <c r="AA652" s="20">
        <f t="shared" si="64"/>
        <v>2.9215599999999897E-3</v>
      </c>
      <c r="AB652" s="20">
        <f t="shared" si="64"/>
        <v>7.6913729999999979E-3</v>
      </c>
      <c r="AC652" s="114"/>
      <c r="AD652" s="114"/>
      <c r="AE652" s="114"/>
      <c r="AF652" s="114"/>
      <c r="AG652" s="265"/>
      <c r="AH652" s="114"/>
      <c r="AI652" s="115"/>
      <c r="AJ652" s="116"/>
    </row>
    <row r="653" spans="2:36" x14ac:dyDescent="0.15">
      <c r="B653" s="290"/>
      <c r="C653" s="29" t="s">
        <v>36</v>
      </c>
      <c r="D653" s="109"/>
      <c r="E653" s="264"/>
      <c r="F653" s="20">
        <f t="shared" si="63"/>
        <v>1.0063969999999998</v>
      </c>
      <c r="G653" s="20">
        <f t="shared" si="63"/>
        <v>0.77167400000000441</v>
      </c>
      <c r="H653" s="20">
        <f t="shared" si="63"/>
        <v>9.5012999999999348E-4</v>
      </c>
      <c r="I653" s="20">
        <f t="shared" si="63"/>
        <v>9.3392999999997173E-4</v>
      </c>
      <c r="J653" s="20">
        <f t="shared" si="63"/>
        <v>4.1205255000000014E-3</v>
      </c>
      <c r="K653" s="114"/>
      <c r="L653" s="114"/>
      <c r="M653" s="114"/>
      <c r="N653" s="114"/>
      <c r="O653" s="265"/>
      <c r="P653" s="114"/>
      <c r="Q653" s="115"/>
      <c r="R653" s="116"/>
      <c r="T653" s="290"/>
      <c r="U653" s="29" t="s">
        <v>36</v>
      </c>
      <c r="V653" s="109"/>
      <c r="W653" s="264"/>
      <c r="X653" s="20">
        <f t="shared" si="64"/>
        <v>1.0146449999999945</v>
      </c>
      <c r="Y653" s="20">
        <f t="shared" si="64"/>
        <v>0.78078899999999862</v>
      </c>
      <c r="Z653" s="20">
        <f t="shared" si="64"/>
        <v>9.4934999999995995E-4</v>
      </c>
      <c r="AA653" s="20">
        <f t="shared" si="64"/>
        <v>9.6083000000002361E-4</v>
      </c>
      <c r="AB653" s="20">
        <f t="shared" si="64"/>
        <v>4.2988180000000011E-3</v>
      </c>
      <c r="AC653" s="114"/>
      <c r="AD653" s="114"/>
      <c r="AE653" s="114"/>
      <c r="AF653" s="114"/>
      <c r="AG653" s="265"/>
      <c r="AH653" s="114"/>
      <c r="AI653" s="115"/>
      <c r="AJ653" s="116"/>
    </row>
    <row r="654" spans="2:36" x14ac:dyDescent="0.15">
      <c r="B654" s="290"/>
      <c r="C654" s="29" t="s">
        <v>38</v>
      </c>
      <c r="D654" s="109"/>
      <c r="E654" s="264"/>
      <c r="F654" s="20">
        <f t="shared" si="63"/>
        <v>1.0432309999999987</v>
      </c>
      <c r="G654" s="20">
        <f t="shared" si="63"/>
        <v>0.8711669999999998</v>
      </c>
      <c r="H654" s="20">
        <f t="shared" si="63"/>
        <v>3.7880000000001246E-4</v>
      </c>
      <c r="I654" s="20">
        <f t="shared" si="63"/>
        <v>5.0145000000001438E-4</v>
      </c>
      <c r="J654" s="20">
        <f t="shared" si="63"/>
        <v>2.2473079999999991E-3</v>
      </c>
      <c r="K654" s="114"/>
      <c r="L654" s="114"/>
      <c r="M654" s="114"/>
      <c r="N654" s="114"/>
      <c r="O654" s="265"/>
      <c r="P654" s="114"/>
      <c r="Q654" s="115"/>
      <c r="R654" s="116"/>
      <c r="T654" s="290"/>
      <c r="U654" s="29" t="s">
        <v>38</v>
      </c>
      <c r="V654" s="109"/>
      <c r="W654" s="264"/>
      <c r="X654" s="20">
        <f t="shared" si="64"/>
        <v>1.0594129999999993</v>
      </c>
      <c r="Y654" s="20">
        <f t="shared" si="64"/>
        <v>0.86924899999999639</v>
      </c>
      <c r="Z654" s="20">
        <f t="shared" si="64"/>
        <v>3.9272000000001306E-4</v>
      </c>
      <c r="AA654" s="20">
        <f t="shared" si="64"/>
        <v>4.939099999999863E-4</v>
      </c>
      <c r="AB654" s="20">
        <f t="shared" si="64"/>
        <v>2.2246245000000012E-3</v>
      </c>
      <c r="AC654" s="114"/>
      <c r="AD654" s="114"/>
      <c r="AE654" s="114"/>
      <c r="AF654" s="114"/>
      <c r="AG654" s="265"/>
      <c r="AH654" s="114"/>
      <c r="AI654" s="115"/>
      <c r="AJ654" s="116"/>
    </row>
    <row r="655" spans="2:36" ht="12.6" customHeight="1" thickBot="1" x14ac:dyDescent="0.2">
      <c r="B655" s="291"/>
      <c r="C655" s="31"/>
      <c r="D655" s="110"/>
      <c r="E655" s="266"/>
      <c r="F655" s="186"/>
      <c r="G655" s="186"/>
      <c r="H655" s="186"/>
      <c r="I655" s="186"/>
      <c r="J655" s="186"/>
      <c r="K655" s="117"/>
      <c r="L655" s="117"/>
      <c r="M655" s="117"/>
      <c r="N655" s="117"/>
      <c r="O655" s="267"/>
      <c r="P655" s="117"/>
      <c r="Q655" s="118"/>
      <c r="R655" s="119"/>
      <c r="T655" s="291"/>
      <c r="U655" s="31"/>
      <c r="V655" s="110"/>
      <c r="W655" s="266"/>
      <c r="X655" s="186"/>
      <c r="Y655" s="186"/>
      <c r="Z655" s="186"/>
      <c r="AA655" s="186"/>
      <c r="AB655" s="186"/>
      <c r="AC655" s="117"/>
      <c r="AD655" s="117"/>
      <c r="AE655" s="117"/>
      <c r="AF655" s="117"/>
      <c r="AG655" s="267"/>
      <c r="AH655" s="117"/>
      <c r="AI655" s="118"/>
      <c r="AJ655" s="119"/>
    </row>
    <row r="675" spans="2:10" x14ac:dyDescent="0.15">
      <c r="B675" s="297"/>
      <c r="C675" s="206"/>
      <c r="D675" s="206"/>
      <c r="E675" s="92"/>
      <c r="F675" s="159"/>
      <c r="G675" s="159"/>
      <c r="H675" s="159"/>
      <c r="I675" s="92"/>
      <c r="J675" s="92"/>
    </row>
    <row r="676" spans="2:10" x14ac:dyDescent="0.15">
      <c r="B676" s="286"/>
      <c r="C676" s="206"/>
      <c r="D676" s="206"/>
      <c r="E676" s="92"/>
      <c r="F676" s="159"/>
      <c r="G676" s="159"/>
      <c r="H676" s="159"/>
      <c r="I676" s="92"/>
      <c r="J676" s="92"/>
    </row>
    <row r="677" spans="2:10" x14ac:dyDescent="0.15">
      <c r="B677" s="286"/>
      <c r="C677" s="206"/>
      <c r="D677" s="206"/>
      <c r="E677" s="92"/>
      <c r="F677" s="159"/>
      <c r="G677" s="159"/>
      <c r="H677" s="159"/>
      <c r="I677" s="92"/>
      <c r="J677" s="92"/>
    </row>
    <row r="678" spans="2:10" x14ac:dyDescent="0.15">
      <c r="B678" s="286"/>
      <c r="C678" s="206"/>
      <c r="D678" s="206"/>
      <c r="E678" s="92"/>
      <c r="F678" s="159"/>
      <c r="G678" s="159"/>
      <c r="H678" s="159"/>
      <c r="I678" s="92"/>
      <c r="J678" s="92"/>
    </row>
    <row r="679" spans="2:10" x14ac:dyDescent="0.15">
      <c r="B679" s="286"/>
      <c r="C679" s="206"/>
      <c r="D679" s="206"/>
      <c r="E679" s="92"/>
      <c r="F679" s="159"/>
      <c r="G679" s="159"/>
      <c r="H679" s="159"/>
      <c r="I679" s="92"/>
      <c r="J679" s="92"/>
    </row>
    <row r="680" spans="2:10" x14ac:dyDescent="0.15">
      <c r="B680" s="297"/>
      <c r="C680" s="206"/>
      <c r="D680" s="206"/>
      <c r="E680" s="92"/>
      <c r="F680" s="159"/>
      <c r="G680" s="159"/>
      <c r="H680" s="159"/>
      <c r="I680" s="159"/>
      <c r="J680" s="159"/>
    </row>
    <row r="681" spans="2:10" x14ac:dyDescent="0.15">
      <c r="B681" s="286"/>
      <c r="C681" s="206"/>
      <c r="D681" s="206"/>
      <c r="E681" s="92"/>
      <c r="F681" s="159"/>
      <c r="G681" s="159"/>
      <c r="H681" s="159"/>
      <c r="I681" s="159"/>
      <c r="J681" s="159"/>
    </row>
    <row r="682" spans="2:10" x14ac:dyDescent="0.15">
      <c r="B682" s="286"/>
      <c r="C682" s="206"/>
      <c r="D682" s="206"/>
      <c r="E682" s="92"/>
      <c r="F682" s="159"/>
      <c r="G682" s="159"/>
      <c r="H682" s="159"/>
      <c r="I682" s="159"/>
      <c r="J682" s="159"/>
    </row>
    <row r="683" spans="2:10" x14ac:dyDescent="0.15">
      <c r="B683" s="286"/>
      <c r="C683" s="206"/>
      <c r="D683" s="206"/>
      <c r="E683" s="92"/>
      <c r="F683" s="159"/>
      <c r="G683" s="159"/>
      <c r="H683" s="159"/>
      <c r="I683" s="159"/>
      <c r="J683" s="159"/>
    </row>
    <row r="684" spans="2:10" x14ac:dyDescent="0.15">
      <c r="B684" s="286"/>
      <c r="C684" s="206"/>
      <c r="D684" s="206"/>
      <c r="E684" s="92"/>
      <c r="F684" s="159"/>
      <c r="G684" s="159"/>
      <c r="H684" s="159"/>
      <c r="I684" s="159"/>
      <c r="J684" s="159"/>
    </row>
    <row r="685" spans="2:10" x14ac:dyDescent="0.15">
      <c r="B685" s="297"/>
      <c r="C685" s="206"/>
      <c r="D685" s="206"/>
      <c r="E685" s="92"/>
      <c r="F685" s="159"/>
      <c r="G685" s="159"/>
      <c r="H685" s="159"/>
      <c r="I685" s="159"/>
      <c r="J685" s="159"/>
    </row>
    <row r="686" spans="2:10" x14ac:dyDescent="0.15">
      <c r="B686" s="286"/>
      <c r="C686" s="206"/>
      <c r="D686" s="206"/>
      <c r="E686" s="92"/>
      <c r="F686" s="159"/>
      <c r="G686" s="159"/>
      <c r="H686" s="159"/>
      <c r="I686" s="159"/>
      <c r="J686" s="159"/>
    </row>
    <row r="687" spans="2:10" x14ac:dyDescent="0.15">
      <c r="B687" s="286"/>
      <c r="C687" s="206"/>
      <c r="D687" s="206"/>
      <c r="E687" s="92"/>
      <c r="F687" s="159"/>
      <c r="G687" s="159"/>
      <c r="H687" s="159"/>
      <c r="I687" s="159"/>
      <c r="J687" s="159"/>
    </row>
    <row r="688" spans="2:10" x14ac:dyDescent="0.15">
      <c r="B688" s="286"/>
      <c r="C688" s="206"/>
      <c r="D688" s="206"/>
      <c r="E688" s="92"/>
      <c r="F688" s="159"/>
      <c r="G688" s="159"/>
      <c r="H688" s="159"/>
      <c r="I688" s="159"/>
      <c r="J688" s="159"/>
    </row>
    <row r="689" spans="2:10" x14ac:dyDescent="0.15">
      <c r="B689" s="286"/>
      <c r="C689" s="206"/>
      <c r="D689" s="206"/>
      <c r="E689" s="92"/>
      <c r="F689" s="159"/>
      <c r="G689" s="159"/>
      <c r="H689" s="159"/>
      <c r="I689" s="159"/>
      <c r="J689" s="159"/>
    </row>
  </sheetData>
  <mergeCells count="399">
    <mergeCell ref="AL38:AL42"/>
    <mergeCell ref="T388:T392"/>
    <mergeCell ref="T288:T292"/>
    <mergeCell ref="AL338:AL342"/>
    <mergeCell ref="AL103:AL107"/>
    <mergeCell ref="T138:T142"/>
    <mergeCell ref="B78:B82"/>
    <mergeCell ref="AL493:AL497"/>
    <mergeCell ref="AL558:AL562"/>
    <mergeCell ref="B358:B362"/>
    <mergeCell ref="AL33:AL37"/>
    <mergeCell ref="B593:B597"/>
    <mergeCell ref="B493:B497"/>
    <mergeCell ref="AL318:AL322"/>
    <mergeCell ref="B68:B72"/>
    <mergeCell ref="T258:T262"/>
    <mergeCell ref="B188:B192"/>
    <mergeCell ref="T543:T547"/>
    <mergeCell ref="AL333:AL337"/>
    <mergeCell ref="AL308:AL312"/>
    <mergeCell ref="T178:T182"/>
    <mergeCell ref="T153:T157"/>
    <mergeCell ref="B363:B367"/>
    <mergeCell ref="T438:T442"/>
    <mergeCell ref="T478:T482"/>
    <mergeCell ref="AL113:AL117"/>
    <mergeCell ref="AL343:AL347"/>
    <mergeCell ref="AL403:AL407"/>
    <mergeCell ref="B23:B27"/>
    <mergeCell ref="T273:T277"/>
    <mergeCell ref="B308:B312"/>
    <mergeCell ref="T53:T57"/>
    <mergeCell ref="C31:R31"/>
    <mergeCell ref="B538:B542"/>
    <mergeCell ref="B598:B602"/>
    <mergeCell ref="B298:B302"/>
    <mergeCell ref="T548:T552"/>
    <mergeCell ref="T593:T597"/>
    <mergeCell ref="T588:T592"/>
    <mergeCell ref="AL628:AL632"/>
    <mergeCell ref="AL313:AL317"/>
    <mergeCell ref="AL373:AL377"/>
    <mergeCell ref="AL478:AL482"/>
    <mergeCell ref="B283:B287"/>
    <mergeCell ref="T73:T77"/>
    <mergeCell ref="AL323:AL327"/>
    <mergeCell ref="T423:T427"/>
    <mergeCell ref="B608:B612"/>
    <mergeCell ref="AL613:AL617"/>
    <mergeCell ref="T268:T272"/>
    <mergeCell ref="AL623:AL627"/>
    <mergeCell ref="B163:B167"/>
    <mergeCell ref="T518:T522"/>
    <mergeCell ref="B138:B142"/>
    <mergeCell ref="T213:T217"/>
    <mergeCell ref="AL568:AL572"/>
    <mergeCell ref="T78:T82"/>
    <mergeCell ref="B263:B267"/>
    <mergeCell ref="AL468:AL472"/>
    <mergeCell ref="B238:B242"/>
    <mergeCell ref="AL163:AL167"/>
    <mergeCell ref="T378:T382"/>
    <mergeCell ref="T353:T357"/>
    <mergeCell ref="AV14:AX14"/>
    <mergeCell ref="AL288:AL292"/>
    <mergeCell ref="B158:B162"/>
    <mergeCell ref="AL263:AL267"/>
    <mergeCell ref="T573:T577"/>
    <mergeCell ref="B443:B447"/>
    <mergeCell ref="T208:T212"/>
    <mergeCell ref="B393:B397"/>
    <mergeCell ref="B453:B457"/>
    <mergeCell ref="AL563:AL567"/>
    <mergeCell ref="T493:T497"/>
    <mergeCell ref="B153:B157"/>
    <mergeCell ref="B553:B557"/>
    <mergeCell ref="U31:AJ31"/>
    <mergeCell ref="AL293:AL297"/>
    <mergeCell ref="B98:B102"/>
    <mergeCell ref="AL268:AL272"/>
    <mergeCell ref="T453:T457"/>
    <mergeCell ref="AV21:AX21"/>
    <mergeCell ref="AL393:AL397"/>
    <mergeCell ref="AL258:AL262"/>
    <mergeCell ref="T443:T447"/>
    <mergeCell ref="T418:T422"/>
    <mergeCell ref="AL208:AL212"/>
    <mergeCell ref="B680:B684"/>
    <mergeCell ref="T38:T42"/>
    <mergeCell ref="T63:T67"/>
    <mergeCell ref="AL278:AL282"/>
    <mergeCell ref="B148:B152"/>
    <mergeCell ref="B563:B567"/>
    <mergeCell ref="T163:T167"/>
    <mergeCell ref="T223:T227"/>
    <mergeCell ref="AL518:AL522"/>
    <mergeCell ref="AL578:AL582"/>
    <mergeCell ref="B448:B452"/>
    <mergeCell ref="B108:B112"/>
    <mergeCell ref="AL213:AL217"/>
    <mergeCell ref="T523:T527"/>
    <mergeCell ref="B143:B147"/>
    <mergeCell ref="B558:B562"/>
    <mergeCell ref="T498:T502"/>
    <mergeCell ref="B368:B372"/>
    <mergeCell ref="T158:T162"/>
    <mergeCell ref="AL408:AL412"/>
    <mergeCell ref="AL513:AL517"/>
    <mergeCell ref="T598:T602"/>
    <mergeCell ref="B253:B257"/>
    <mergeCell ref="T503:T507"/>
    <mergeCell ref="C2:R2"/>
    <mergeCell ref="AL553:AL557"/>
    <mergeCell ref="T88:T92"/>
    <mergeCell ref="T148:T152"/>
    <mergeCell ref="AM31:AP31"/>
    <mergeCell ref="B398:B402"/>
    <mergeCell ref="AL503:AL507"/>
    <mergeCell ref="AL98:AL102"/>
    <mergeCell ref="T21:T22"/>
    <mergeCell ref="AL123:AL127"/>
    <mergeCell ref="B343:B347"/>
    <mergeCell ref="Q3:Q4"/>
    <mergeCell ref="AJ3:AJ4"/>
    <mergeCell ref="P3:P4"/>
    <mergeCell ref="R3:R4"/>
    <mergeCell ref="U2:AJ2"/>
    <mergeCell ref="T93:T97"/>
    <mergeCell ref="T68:T72"/>
    <mergeCell ref="B16:B20"/>
    <mergeCell ref="T48:T52"/>
    <mergeCell ref="AL158:AL162"/>
    <mergeCell ref="AL133:AL137"/>
    <mergeCell ref="T348:T352"/>
    <mergeCell ref="B83:B87"/>
    <mergeCell ref="T623:T627"/>
    <mergeCell ref="B218:B222"/>
    <mergeCell ref="AL423:AL427"/>
    <mergeCell ref="T5:T9"/>
    <mergeCell ref="AL508:AL512"/>
    <mergeCell ref="T303:T307"/>
    <mergeCell ref="T103:T107"/>
    <mergeCell ref="T168:T172"/>
    <mergeCell ref="AL458:AL462"/>
    <mergeCell ref="AL523:AL527"/>
    <mergeCell ref="AL218:AL222"/>
    <mergeCell ref="B373:B377"/>
    <mergeCell ref="T113:T117"/>
    <mergeCell ref="AL363:AL367"/>
    <mergeCell ref="T23:T27"/>
    <mergeCell ref="AL58:AL62"/>
    <mergeCell ref="AL378:AL382"/>
    <mergeCell ref="AL63:AL67"/>
    <mergeCell ref="T308:T312"/>
    <mergeCell ref="B33:B37"/>
    <mergeCell ref="T16:T20"/>
    <mergeCell ref="T283:T287"/>
    <mergeCell ref="AL73:AL77"/>
    <mergeCell ref="AL48:AL52"/>
    <mergeCell ref="B633:B637"/>
    <mergeCell ref="B498:B502"/>
    <mergeCell ref="AL358:AL362"/>
    <mergeCell ref="T608:T612"/>
    <mergeCell ref="B193:B197"/>
    <mergeCell ref="AL398:AL402"/>
    <mergeCell ref="T583:T587"/>
    <mergeCell ref="AL148:AL152"/>
    <mergeCell ref="AL498:AL502"/>
    <mergeCell ref="B353:B357"/>
    <mergeCell ref="AL473:AL477"/>
    <mergeCell ref="B278:B282"/>
    <mergeCell ref="B628:B632"/>
    <mergeCell ref="B603:B607"/>
    <mergeCell ref="B578:B582"/>
    <mergeCell ref="AL238:AL242"/>
    <mergeCell ref="AL303:AL307"/>
    <mergeCell ref="T538:T542"/>
    <mergeCell ref="T513:T517"/>
    <mergeCell ref="B198:B202"/>
    <mergeCell ref="B418:B422"/>
    <mergeCell ref="B483:B487"/>
    <mergeCell ref="T248:T252"/>
    <mergeCell ref="B233:B237"/>
    <mergeCell ref="B651:B655"/>
    <mergeCell ref="AL53:AL57"/>
    <mergeCell ref="T238:T242"/>
    <mergeCell ref="T403:T407"/>
    <mergeCell ref="B588:B592"/>
    <mergeCell ref="AL593:AL597"/>
    <mergeCell ref="AL68:AL72"/>
    <mergeCell ref="B183:B187"/>
    <mergeCell ref="B288:B292"/>
    <mergeCell ref="B348:B352"/>
    <mergeCell ref="AL353:AL357"/>
    <mergeCell ref="T603:T607"/>
    <mergeCell ref="T233:T237"/>
    <mergeCell ref="T298:T302"/>
    <mergeCell ref="AL588:AL592"/>
    <mergeCell ref="B203:B207"/>
    <mergeCell ref="T558:T562"/>
    <mergeCell ref="AL173:AL177"/>
    <mergeCell ref="T358:T362"/>
    <mergeCell ref="B583:B587"/>
    <mergeCell ref="AL443:AL447"/>
    <mergeCell ref="B328:B332"/>
    <mergeCell ref="T118:T122"/>
    <mergeCell ref="B303:B307"/>
    <mergeCell ref="T646:T650"/>
    <mergeCell ref="AL598:AL602"/>
    <mergeCell ref="T633:T637"/>
    <mergeCell ref="B228:B232"/>
    <mergeCell ref="B293:B297"/>
    <mergeCell ref="B88:B92"/>
    <mergeCell ref="T188:T192"/>
    <mergeCell ref="T253:T257"/>
    <mergeCell ref="B438:B442"/>
    <mergeCell ref="AL543:AL547"/>
    <mergeCell ref="AL608:AL612"/>
    <mergeCell ref="B388:B392"/>
    <mergeCell ref="T203:T207"/>
    <mergeCell ref="B133:B137"/>
    <mergeCell ref="T488:T492"/>
    <mergeCell ref="AL88:AL92"/>
    <mergeCell ref="AL253:AL257"/>
    <mergeCell ref="B123:B127"/>
    <mergeCell ref="B433:B437"/>
    <mergeCell ref="AL603:AL607"/>
    <mergeCell ref="B383:B387"/>
    <mergeCell ref="T343:T347"/>
    <mergeCell ref="T318:T322"/>
    <mergeCell ref="B533:B537"/>
    <mergeCell ref="B675:B679"/>
    <mergeCell ref="T33:T37"/>
    <mergeCell ref="AL388:AL392"/>
    <mergeCell ref="AL188:AL192"/>
    <mergeCell ref="B248:B252"/>
    <mergeCell ref="AL108:AL112"/>
    <mergeCell ref="B93:B97"/>
    <mergeCell ref="T448:T452"/>
    <mergeCell ref="T333:T337"/>
    <mergeCell ref="T133:T137"/>
    <mergeCell ref="B518:B522"/>
    <mergeCell ref="T193:T197"/>
    <mergeCell ref="AL488:AL492"/>
    <mergeCell ref="AL548:AL552"/>
    <mergeCell ref="T143:T147"/>
    <mergeCell ref="AL183:AL187"/>
    <mergeCell ref="B243:B247"/>
    <mergeCell ref="T433:T437"/>
    <mergeCell ref="AL198:AL202"/>
    <mergeCell ref="T128:T132"/>
    <mergeCell ref="B38:B42"/>
    <mergeCell ref="AL483:AL487"/>
    <mergeCell ref="T393:T397"/>
    <mergeCell ref="B338:B342"/>
    <mergeCell ref="T58:T62"/>
    <mergeCell ref="AH3:AH4"/>
    <mergeCell ref="B318:B322"/>
    <mergeCell ref="T108:T112"/>
    <mergeCell ref="T83:T87"/>
    <mergeCell ref="B333:B337"/>
    <mergeCell ref="T368:T372"/>
    <mergeCell ref="AL118:AL122"/>
    <mergeCell ref="B618:B622"/>
    <mergeCell ref="AL93:AL97"/>
    <mergeCell ref="T278:T282"/>
    <mergeCell ref="T383:T387"/>
    <mergeCell ref="B313:B317"/>
    <mergeCell ref="B5:B9"/>
    <mergeCell ref="T613:T617"/>
    <mergeCell ref="AL618:AL622"/>
    <mergeCell ref="B488:B492"/>
    <mergeCell ref="B513:B517"/>
    <mergeCell ref="AL168:AL172"/>
    <mergeCell ref="U13:AJ13"/>
    <mergeCell ref="B73:B77"/>
    <mergeCell ref="T363:T367"/>
    <mergeCell ref="T428:T432"/>
    <mergeCell ref="B613:B617"/>
    <mergeCell ref="AL633:AL637"/>
    <mergeCell ref="AL328:AL332"/>
    <mergeCell ref="T578:T582"/>
    <mergeCell ref="AL193:AL197"/>
    <mergeCell ref="T98:T102"/>
    <mergeCell ref="B646:B650"/>
    <mergeCell ref="B43:B47"/>
    <mergeCell ref="T398:T402"/>
    <mergeCell ref="B468:B472"/>
    <mergeCell ref="AL283:AL287"/>
    <mergeCell ref="AL448:AL452"/>
    <mergeCell ref="AL348:AL352"/>
    <mergeCell ref="B641:B645"/>
    <mergeCell ref="B568:B572"/>
    <mergeCell ref="AL43:AL47"/>
    <mergeCell ref="T228:T232"/>
    <mergeCell ref="B543:B547"/>
    <mergeCell ref="T293:T297"/>
    <mergeCell ref="T553:T557"/>
    <mergeCell ref="B463:B467"/>
    <mergeCell ref="AL138:AL142"/>
    <mergeCell ref="AL248:AL252"/>
    <mergeCell ref="T458:T462"/>
    <mergeCell ref="T618:T622"/>
    <mergeCell ref="T651:T655"/>
    <mergeCell ref="AL143:AL147"/>
    <mergeCell ref="AL453:AL457"/>
    <mergeCell ref="B458:B462"/>
    <mergeCell ref="AL438:AL442"/>
    <mergeCell ref="AI3:AI4"/>
    <mergeCell ref="B323:B327"/>
    <mergeCell ref="B273:B277"/>
    <mergeCell ref="T373:T377"/>
    <mergeCell ref="B473:B477"/>
    <mergeCell ref="T641:T645"/>
    <mergeCell ref="T628:T632"/>
    <mergeCell ref="B548:B552"/>
    <mergeCell ref="T183:T187"/>
    <mergeCell ref="AL538:AL542"/>
    <mergeCell ref="B408:B412"/>
    <mergeCell ref="T198:T202"/>
    <mergeCell ref="B128:B132"/>
    <mergeCell ref="AL233:AL237"/>
    <mergeCell ref="T508:T512"/>
    <mergeCell ref="AL298:AL302"/>
    <mergeCell ref="T483:T487"/>
    <mergeCell ref="B103:B107"/>
    <mergeCell ref="B168:B172"/>
    <mergeCell ref="B685:B689"/>
    <mergeCell ref="B623:B627"/>
    <mergeCell ref="T323:T327"/>
    <mergeCell ref="B573:B577"/>
    <mergeCell ref="B258:B262"/>
    <mergeCell ref="AL273:AL277"/>
    <mergeCell ref="AM2:AQ2"/>
    <mergeCell ref="B178:B182"/>
    <mergeCell ref="T533:T537"/>
    <mergeCell ref="B413:B417"/>
    <mergeCell ref="AL418:AL422"/>
    <mergeCell ref="B478:B482"/>
    <mergeCell ref="AL583:AL587"/>
    <mergeCell ref="T243:T247"/>
    <mergeCell ref="T43:T47"/>
    <mergeCell ref="B113:B117"/>
    <mergeCell ref="B173:B177"/>
    <mergeCell ref="T463:T467"/>
    <mergeCell ref="AL153:AL157"/>
    <mergeCell ref="T468:T472"/>
    <mergeCell ref="T528:T532"/>
    <mergeCell ref="T328:T332"/>
    <mergeCell ref="AL128:AL132"/>
    <mergeCell ref="AL413:AL417"/>
    <mergeCell ref="AM14:AT14"/>
    <mergeCell ref="B428:B432"/>
    <mergeCell ref="AL533:AL537"/>
    <mergeCell ref="T218:T222"/>
    <mergeCell ref="B403:B407"/>
    <mergeCell ref="B63:B67"/>
    <mergeCell ref="AL573:AL577"/>
    <mergeCell ref="B268:B272"/>
    <mergeCell ref="T338:T342"/>
    <mergeCell ref="B528:B532"/>
    <mergeCell ref="B58:B62"/>
    <mergeCell ref="B223:B227"/>
    <mergeCell ref="AL428:AL432"/>
    <mergeCell ref="AL228:AL232"/>
    <mergeCell ref="AL203:AL207"/>
    <mergeCell ref="T413:T417"/>
    <mergeCell ref="B508:B512"/>
    <mergeCell ref="T173:T177"/>
    <mergeCell ref="T568:T572"/>
    <mergeCell ref="T563:T567"/>
    <mergeCell ref="AL178:AL182"/>
    <mergeCell ref="AL243:AL247"/>
    <mergeCell ref="B48:B52"/>
    <mergeCell ref="T123:T127"/>
    <mergeCell ref="BD3:BF3"/>
    <mergeCell ref="B21:B22"/>
    <mergeCell ref="AL463:AL467"/>
    <mergeCell ref="B523:B527"/>
    <mergeCell ref="B423:B427"/>
    <mergeCell ref="AL528:AL532"/>
    <mergeCell ref="B53:B57"/>
    <mergeCell ref="B118:B122"/>
    <mergeCell ref="AL223:AL227"/>
    <mergeCell ref="T408:T412"/>
    <mergeCell ref="T473:T477"/>
    <mergeCell ref="AL83:AL87"/>
    <mergeCell ref="C13:R13"/>
    <mergeCell ref="AL368:AL372"/>
    <mergeCell ref="AL433:AL437"/>
    <mergeCell ref="B213:B217"/>
    <mergeCell ref="B378:B382"/>
    <mergeCell ref="AL383:AL387"/>
    <mergeCell ref="T313:T317"/>
    <mergeCell ref="AL78:AL82"/>
    <mergeCell ref="T263:T267"/>
    <mergeCell ref="B503:B507"/>
    <mergeCell ref="AV3:BB3"/>
    <mergeCell ref="B208:B212"/>
  </mergeCells>
  <phoneticPr fontId="27" type="noConversion"/>
  <pageMargins left="0.7" right="0.7" top="0.75" bottom="0.75" header="0.3" footer="0.3"/>
  <pageSetup orientation="portrait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46"/>
  <dimension ref="A1:BF689"/>
  <sheetViews>
    <sheetView workbookViewId="0"/>
  </sheetViews>
  <sheetFormatPr defaultColWidth="9" defaultRowHeight="12" x14ac:dyDescent="0.15"/>
  <cols>
    <col min="1" max="1" width="2.3984375" style="17" bestFit="1" customWidth="1"/>
    <col min="2" max="2" width="9.8984375" style="17" customWidth="1"/>
    <col min="3" max="3" width="9.5" style="8" bestFit="1" customWidth="1"/>
    <col min="4" max="4" width="2.59765625" style="8" bestFit="1" customWidth="1"/>
    <col min="5" max="5" width="9.19921875" style="232" customWidth="1"/>
    <col min="6" max="8" width="9.19921875" style="12" customWidth="1"/>
    <col min="9" max="9" width="10.09765625" style="12" customWidth="1"/>
    <col min="10" max="10" width="9.19921875" style="12" customWidth="1"/>
    <col min="11" max="11" width="7.8984375" style="12" customWidth="1"/>
    <col min="12" max="12" width="8.59765625" style="12" customWidth="1"/>
    <col min="13" max="13" width="8.69921875" style="12" customWidth="1"/>
    <col min="14" max="14" width="3.69921875" style="12" customWidth="1"/>
    <col min="15" max="15" width="3.69921875" style="233" customWidth="1"/>
    <col min="16" max="16" width="9.3984375" style="12" customWidth="1"/>
    <col min="17" max="18" width="9.19921875" style="13" customWidth="1"/>
    <col min="19" max="19" width="4.19921875" style="17" customWidth="1"/>
    <col min="20" max="20" width="11" style="17" customWidth="1"/>
    <col min="21" max="23" width="9.19921875" style="17" customWidth="1"/>
    <col min="24" max="24" width="9.69921875" style="17" customWidth="1"/>
    <col min="25" max="25" width="9.8984375" style="17" customWidth="1"/>
    <col min="26" max="26" width="8.69921875" style="17" customWidth="1"/>
    <col min="27" max="27" width="10.09765625" style="17" bestFit="1" customWidth="1"/>
    <col min="28" max="28" width="10.09765625" style="17" customWidth="1"/>
    <col min="29" max="29" width="11.3984375" style="17" customWidth="1"/>
    <col min="30" max="30" width="9.09765625" style="17" customWidth="1"/>
    <col min="31" max="31" width="8.19921875" style="17" customWidth="1"/>
    <col min="32" max="32" width="3.69921875" style="17" customWidth="1"/>
    <col min="33" max="33" width="3.69921875" style="233" customWidth="1"/>
    <col min="34" max="34" width="7.09765625" style="17" customWidth="1"/>
    <col min="35" max="35" width="7.8984375" style="17" customWidth="1"/>
    <col min="36" max="36" width="9.09765625" style="17" customWidth="1"/>
    <col min="37" max="37" width="3.69921875" style="17" customWidth="1"/>
    <col min="38" max="38" width="8.3984375" style="17" bestFit="1" customWidth="1"/>
    <col min="39" max="39" width="10.69921875" style="17" customWidth="1"/>
    <col min="40" max="40" width="10.3984375" style="17" customWidth="1"/>
    <col min="41" max="41" width="9.8984375" style="17" customWidth="1"/>
    <col min="42" max="42" width="11.3984375" style="17" customWidth="1"/>
    <col min="43" max="43" width="10.5" style="17" customWidth="1"/>
    <col min="44" max="44" width="7" style="17" bestFit="1" customWidth="1"/>
    <col min="45" max="45" width="7.5" style="17" bestFit="1" customWidth="1"/>
    <col min="46" max="46" width="8.19921875" style="17" customWidth="1"/>
    <col min="47" max="47" width="16.19921875" style="17" customWidth="1"/>
    <col min="48" max="49" width="8.5" style="17" bestFit="1" customWidth="1"/>
    <col min="50" max="52" width="7.3984375" style="17" bestFit="1" customWidth="1"/>
    <col min="53" max="53" width="7.3984375" style="17" customWidth="1"/>
    <col min="54" max="54" width="7.3984375" style="17" bestFit="1" customWidth="1"/>
    <col min="55" max="55" width="2.3984375" style="17" customWidth="1"/>
    <col min="56" max="70" width="9" style="17" customWidth="1"/>
    <col min="71" max="16384" width="9" style="17"/>
  </cols>
  <sheetData>
    <row r="1" spans="1:58" ht="12.6" customHeight="1" thickBot="1" x14ac:dyDescent="0.2">
      <c r="A1" s="1" t="s">
        <v>0</v>
      </c>
      <c r="S1" s="1" t="s">
        <v>0</v>
      </c>
      <c r="AK1" s="1" t="s">
        <v>0</v>
      </c>
      <c r="AL1" s="1"/>
      <c r="AP1" s="1" t="s">
        <v>0</v>
      </c>
      <c r="AQ1" s="1"/>
      <c r="AU1" s="1" t="s">
        <v>0</v>
      </c>
    </row>
    <row r="2" spans="1:58" ht="13.5" customHeight="1" thickBot="1" x14ac:dyDescent="0.3">
      <c r="B2" s="143" t="s">
        <v>20</v>
      </c>
      <c r="C2" s="304" t="str">
        <f>CONCATENATE("Summary [ ",'Summary (auto)'!$C$3," ]")</f>
        <v>Summary [ MPEG-151 ]</v>
      </c>
      <c r="D2" s="279"/>
      <c r="E2" s="279"/>
      <c r="F2" s="279"/>
      <c r="G2" s="279"/>
      <c r="H2" s="279"/>
      <c r="I2" s="279"/>
      <c r="J2" s="279"/>
      <c r="K2" s="279"/>
      <c r="L2" s="279"/>
      <c r="M2" s="279"/>
      <c r="N2" s="279"/>
      <c r="O2" s="279"/>
      <c r="P2" s="279"/>
      <c r="Q2" s="279"/>
      <c r="R2" s="280"/>
      <c r="S2" s="206"/>
      <c r="T2" s="143" t="str">
        <f>$B$2</f>
        <v>bartender_semitrack</v>
      </c>
      <c r="U2" s="293" t="str">
        <f>CONCATENATE("Summary [ ",'Summary (auto)'!$C$4," ]")</f>
        <v>Summary [ my ]</v>
      </c>
      <c r="V2" s="269"/>
      <c r="W2" s="269"/>
      <c r="X2" s="269"/>
      <c r="Y2" s="269"/>
      <c r="Z2" s="269"/>
      <c r="AA2" s="269"/>
      <c r="AB2" s="269"/>
      <c r="AC2" s="269"/>
      <c r="AD2" s="269"/>
      <c r="AE2" s="269"/>
      <c r="AF2" s="269"/>
      <c r="AG2" s="269"/>
      <c r="AH2" s="269"/>
      <c r="AI2" s="269"/>
      <c r="AJ2" s="294"/>
      <c r="AK2" s="208"/>
      <c r="AL2" s="163" t="str">
        <f>$B$2</f>
        <v>bartender_semitrack</v>
      </c>
      <c r="AM2" s="298" t="s">
        <v>50</v>
      </c>
      <c r="AN2" s="269"/>
      <c r="AO2" s="269"/>
      <c r="AP2" s="269"/>
      <c r="AQ2" s="294"/>
      <c r="AR2" s="39"/>
      <c r="AS2" s="234"/>
      <c r="AT2" s="39"/>
    </row>
    <row r="3" spans="1:58" ht="13.5" customHeight="1" x14ac:dyDescent="0.3">
      <c r="B3" s="157"/>
      <c r="C3" s="211"/>
      <c r="D3" s="95"/>
      <c r="E3" s="235" t="s">
        <v>32</v>
      </c>
      <c r="F3" s="32" t="s">
        <v>51</v>
      </c>
      <c r="G3" s="212" t="s">
        <v>51</v>
      </c>
      <c r="H3" s="212" t="s">
        <v>51</v>
      </c>
      <c r="I3" s="212" t="s">
        <v>51</v>
      </c>
      <c r="J3" s="212" t="s">
        <v>51</v>
      </c>
      <c r="K3" s="212"/>
      <c r="L3" s="212"/>
      <c r="M3" s="212"/>
      <c r="N3" s="212"/>
      <c r="O3" s="236"/>
      <c r="P3" s="300" t="s">
        <v>52</v>
      </c>
      <c r="Q3" s="300" t="s">
        <v>53</v>
      </c>
      <c r="R3" s="306" t="s">
        <v>54</v>
      </c>
      <c r="S3" s="206"/>
      <c r="T3" s="141"/>
      <c r="U3" s="211"/>
      <c r="V3" s="95"/>
      <c r="W3" s="235" t="s">
        <v>32</v>
      </c>
      <c r="X3" s="32" t="s">
        <v>51</v>
      </c>
      <c r="Y3" s="212" t="s">
        <v>51</v>
      </c>
      <c r="Z3" s="212" t="s">
        <v>51</v>
      </c>
      <c r="AA3" s="212" t="s">
        <v>51</v>
      </c>
      <c r="AB3" s="212" t="s">
        <v>51</v>
      </c>
      <c r="AC3" s="212"/>
      <c r="AD3" s="212"/>
      <c r="AE3" s="212"/>
      <c r="AF3" s="212"/>
      <c r="AG3" s="236"/>
      <c r="AH3" s="300" t="s">
        <v>52</v>
      </c>
      <c r="AI3" s="300" t="s">
        <v>53</v>
      </c>
      <c r="AJ3" s="306" t="s">
        <v>54</v>
      </c>
      <c r="AK3" s="208"/>
      <c r="AL3" s="141"/>
      <c r="AM3" s="164"/>
      <c r="AN3" s="164"/>
      <c r="AO3" s="164"/>
      <c r="AP3" s="164"/>
      <c r="AQ3" s="165"/>
      <c r="AR3" s="44"/>
      <c r="AS3" s="52"/>
      <c r="AT3" s="21" t="s">
        <v>55</v>
      </c>
      <c r="AV3" s="295"/>
      <c r="AW3" s="286"/>
      <c r="AX3" s="286"/>
      <c r="AY3" s="286"/>
      <c r="AZ3" s="286"/>
      <c r="BA3" s="286"/>
      <c r="BB3" s="286"/>
      <c r="BD3" s="285"/>
      <c r="BE3" s="286"/>
      <c r="BF3" s="286"/>
    </row>
    <row r="4" spans="1:58" ht="13.5" customHeight="1" thickBot="1" x14ac:dyDescent="0.2">
      <c r="B4" s="142"/>
      <c r="C4" s="208"/>
      <c r="D4" s="34"/>
      <c r="E4" s="237" t="s">
        <v>56</v>
      </c>
      <c r="F4" s="35" t="s">
        <v>30</v>
      </c>
      <c r="G4" s="238" t="s">
        <v>41</v>
      </c>
      <c r="H4" s="238" t="s">
        <v>44</v>
      </c>
      <c r="I4" s="238" t="s">
        <v>47</v>
      </c>
      <c r="J4" s="238" t="s">
        <v>57</v>
      </c>
      <c r="K4" s="238"/>
      <c r="L4" s="120"/>
      <c r="M4" s="120"/>
      <c r="N4" s="93"/>
      <c r="O4" s="238"/>
      <c r="P4" s="273"/>
      <c r="Q4" s="273"/>
      <c r="R4" s="307"/>
      <c r="S4" s="206"/>
      <c r="T4" s="142"/>
      <c r="U4" s="208"/>
      <c r="V4" s="34"/>
      <c r="W4" s="237" t="s">
        <v>56</v>
      </c>
      <c r="X4" s="35" t="s">
        <v>30</v>
      </c>
      <c r="Y4" s="238" t="s">
        <v>41</v>
      </c>
      <c r="Z4" s="238" t="s">
        <v>44</v>
      </c>
      <c r="AA4" s="238" t="s">
        <v>47</v>
      </c>
      <c r="AB4" s="238" t="s">
        <v>57</v>
      </c>
      <c r="AC4" s="238"/>
      <c r="AD4" s="238"/>
      <c r="AE4" s="238"/>
      <c r="AF4" s="93"/>
      <c r="AG4" s="238"/>
      <c r="AH4" s="273"/>
      <c r="AI4" s="273"/>
      <c r="AJ4" s="307"/>
      <c r="AK4" s="206"/>
      <c r="AL4" s="210"/>
      <c r="AM4" s="92" t="s">
        <v>30</v>
      </c>
      <c r="AN4" s="92" t="s">
        <v>41</v>
      </c>
      <c r="AO4" s="92" t="s">
        <v>44</v>
      </c>
      <c r="AP4" s="92" t="s">
        <v>47</v>
      </c>
      <c r="AQ4" s="166" t="s">
        <v>57</v>
      </c>
      <c r="AR4" s="92"/>
      <c r="AS4" s="92"/>
      <c r="AT4" s="92"/>
      <c r="AV4" s="20"/>
      <c r="AW4" s="20"/>
      <c r="AX4" s="20"/>
      <c r="AY4" s="20"/>
      <c r="AZ4" s="20"/>
      <c r="BA4" s="20"/>
      <c r="BB4" s="20"/>
      <c r="BD4" s="8"/>
      <c r="BE4" s="8"/>
      <c r="BF4" s="8"/>
    </row>
    <row r="5" spans="1:58" ht="13.5" customHeight="1" x14ac:dyDescent="0.15">
      <c r="B5" s="301"/>
      <c r="C5" s="27" t="s">
        <v>34</v>
      </c>
      <c r="D5" s="28"/>
      <c r="E5" s="127">
        <f>E23</f>
        <v>44565.752000000008</v>
      </c>
      <c r="F5" s="32">
        <f t="shared" ref="F5:J8" si="0">AVERAGE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32.558284380952379</v>
      </c>
      <c r="G5" s="32">
        <f t="shared" si="0"/>
        <v>36.24653419047619</v>
      </c>
      <c r="H5" s="32">
        <f t="shared" si="0"/>
        <v>0.96942843666666667</v>
      </c>
      <c r="I5" s="92">
        <f t="shared" si="0"/>
        <v>0.97716037809523804</v>
      </c>
      <c r="J5" s="92">
        <f t="shared" si="0"/>
        <v>5.9806386428571424E-2</v>
      </c>
      <c r="K5" s="57"/>
      <c r="L5" s="57"/>
      <c r="M5" s="57"/>
      <c r="N5" s="28"/>
      <c r="O5" s="58"/>
      <c r="P5" s="132">
        <f t="shared" ref="P5:Q8" si="1">P16</f>
        <v>20.375</v>
      </c>
      <c r="Q5" s="153">
        <f t="shared" si="1"/>
        <v>3.2650000000000001</v>
      </c>
      <c r="R5" s="135" t="e">
        <f>AVERAGE(R33,R38,R43,R48,R53,R58,R63,R68,R73,R78,R83,R88,R93,R98,R103,R108,R113,R118,R123,R128,R133,R138,R143,R148,R153,R158,R163,R168,R173,R178,R183,R188,R193,R198,R203,R208,R213,R218,R223,R228,R233,R238,R243,R248,R253,R258,R263,R268,R273,R278,R283,R288,R293,R298,R303,R308,R313,R318,R323,R328,R333,R338,R343,R348,R353,R358,R363,R368,R373,R378,R383,R388,R393,R398,R403,R408,R413,R418,R423,R428,R433,R438,R443,R448,R453,R458,R463,R468,R473,R478,R483,R488,R493,R498,R503,R508,R513,R518,R523,R528,R533,R538,R543,R548,R553,R558,R563,R568,R573,R578,R583,R588,R593,R598,R603,R608,R613,R618,R623,R628,R633)</f>
        <v>#DIV/0!</v>
      </c>
      <c r="S5" s="206"/>
      <c r="T5" s="302"/>
      <c r="U5" s="27" t="s">
        <v>34</v>
      </c>
      <c r="V5" s="28"/>
      <c r="W5" s="128">
        <f>W23</f>
        <v>44566.159999999996</v>
      </c>
      <c r="X5" s="32">
        <f t="shared" ref="X5:AB8" si="2">AVERAGE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32.572559142857145</v>
      </c>
      <c r="Y5" s="32">
        <f t="shared" si="2"/>
        <v>36.285730761904766</v>
      </c>
      <c r="Z5" s="32">
        <f t="shared" si="2"/>
        <v>0.96941074476190481</v>
      </c>
      <c r="AA5" s="92">
        <f t="shared" si="2"/>
        <v>0.97719015047619029</v>
      </c>
      <c r="AB5" s="92">
        <f t="shared" si="2"/>
        <v>5.9604069428571424E-2</v>
      </c>
      <c r="AC5" s="57"/>
      <c r="AD5" s="57"/>
      <c r="AE5" s="57"/>
      <c r="AF5" s="28"/>
      <c r="AG5" s="239"/>
      <c r="AH5" s="132">
        <f t="shared" ref="AH5:AI8" si="3">AH16</f>
        <v>65.281000000000006</v>
      </c>
      <c r="AI5" s="153">
        <f t="shared" si="3"/>
        <v>11.045999999999999</v>
      </c>
      <c r="AJ5" s="135" t="e">
        <f>AVERAGE(AJ33,AJ38,AJ43,AJ48,AJ53,AJ58,AJ63,AJ68,AJ73,AJ78,AJ83,AJ88,AJ93,AJ98,AJ103,AJ108,AJ113,AJ118,AJ123,AJ128,AJ133,AJ138,AJ143,AJ148,AJ153,AJ158,AJ163,AJ168,AJ173,AJ178,AJ183,AJ188,AJ193,AJ198,AJ203,AJ208,AJ213,AJ218,AJ223,AJ228,AJ233,AJ238,AJ243,AJ248,AJ253,AJ258,AJ263,AJ268,AJ273,AJ278,AJ283,AJ288,AJ293,AJ298,AJ303,AJ308,AJ313,AJ318,AJ323,AJ328,AJ333,AJ338,AJ343,AJ348,AJ353,AJ358,AJ363,AJ368,AJ373,AJ378,AJ383,AJ388,AJ393,AJ398,AJ403,AJ408,AJ413,AJ418,AJ423,AJ428,AJ433,AJ438,AJ443,AJ448,AJ453,AJ458,AJ463,AJ468,AJ473,AJ478,AJ483,AJ488,AJ493,AJ498,AJ503,AJ508,AJ513,AJ518,AJ523,AJ528,AJ533,AJ538,AJ543,AJ548,AJ553,AJ558,AJ563,AJ568,AJ573,AJ578,AJ583,AJ588,AJ593,AJ598,AJ603,AJ608,AJ613,AJ618,AJ623,AJ628,AJ633)</f>
        <v>#DIV/0!</v>
      </c>
      <c r="AK5" s="208"/>
      <c r="AL5" s="160"/>
      <c r="AM5" s="240">
        <f>bdrate($E5:$E8,F5:F8,$W5:$W8,X5:X8)</f>
        <v>-4.9836697827145837E-3</v>
      </c>
      <c r="AN5" s="241">
        <f>bdrate($E5:$E8,G5:G8,$W5:$W8,Y5:Y8)</f>
        <v>-4.332975006649864E-3</v>
      </c>
      <c r="AO5" s="241">
        <f>bdrate($E5:$E8,H5:H8,$W5:$W8,Z5:Z8)</f>
        <v>-5.4708608558440286E-4</v>
      </c>
      <c r="AP5" s="241">
        <f>bdrate($E5:$E8,I5:I8,$W5:$W8,AA5:AA8)</f>
        <v>-2.0625600638508601E-3</v>
      </c>
      <c r="AQ5" s="242">
        <f>bdrateInverted($E5:$E8,J5:J8,$W5:$W8,AB5:AB8)</f>
        <v>-1.8138694336646832E-3</v>
      </c>
      <c r="AR5" s="243"/>
      <c r="AS5" s="53"/>
      <c r="AT5" s="21" t="s">
        <v>58</v>
      </c>
      <c r="AV5" s="244"/>
      <c r="AW5" s="244"/>
      <c r="AX5" s="244"/>
      <c r="AY5" s="244"/>
      <c r="AZ5" s="244"/>
      <c r="BA5" s="244"/>
      <c r="BB5" s="244"/>
      <c r="BF5" s="12"/>
    </row>
    <row r="6" spans="1:58" ht="13.5" customHeight="1" x14ac:dyDescent="0.15">
      <c r="B6" s="290"/>
      <c r="C6" s="29" t="s">
        <v>35</v>
      </c>
      <c r="D6" s="30"/>
      <c r="E6" s="158">
        <f>E24</f>
        <v>66379.448000000004</v>
      </c>
      <c r="F6" s="92">
        <f t="shared" si="0"/>
        <v>35.723924380952383</v>
      </c>
      <c r="G6" s="92">
        <f t="shared" si="0"/>
        <v>39.197765619047622</v>
      </c>
      <c r="H6" s="92">
        <f t="shared" si="0"/>
        <v>0.9816991380952379</v>
      </c>
      <c r="I6" s="92">
        <f t="shared" si="0"/>
        <v>0.98705694857142845</v>
      </c>
      <c r="J6" s="92">
        <f t="shared" si="0"/>
        <v>3.6561598523809531E-2</v>
      </c>
      <c r="K6" s="58"/>
      <c r="L6" s="58"/>
      <c r="M6" s="58"/>
      <c r="N6" s="30"/>
      <c r="O6" s="58"/>
      <c r="P6" s="132">
        <f t="shared" si="1"/>
        <v>20.843</v>
      </c>
      <c r="Q6" s="132">
        <f t="shared" si="1"/>
        <v>3.5150000000000001</v>
      </c>
      <c r="R6" s="135" t="e">
        <f>AVERAGE(R34,R39,R44,R49,R54,R59,R64,R69,R74,R79,R84,R89,R94,R99,R104,R109,R114,R119,R124,R129,R134,R139,R144,R149,R154,R159,R164,R169,R174,R179,R184,R189,R194,R199,R204,R209,R214,R219,R224,R229,R234,R239,R244,R249,R254,R259,R264,R269,R274,R279,R284,R289,R294,R299,R304,R309,R314,R319,R324,R329,R334,R339,R344,R349,R354,R359,R364,R369,R374,R379,R384,R389,R394,R399,R404,R409,R414,R419,R424,R429,R434,R439,R444,R449,R454,R459,R464,R469,R474,R479,R484,R489,R494,R499,R504,R509,R514,R519,R524,R529,R534,R539,R544,R549,R554,R559,R564,R569,R574,R579,R584,R589,R594,R599,R604,R609,R614,R619,R624,R629,R634)</f>
        <v>#DIV/0!</v>
      </c>
      <c r="S6" s="206"/>
      <c r="T6" s="290"/>
      <c r="U6" s="29" t="s">
        <v>35</v>
      </c>
      <c r="V6" s="30"/>
      <c r="W6" s="129">
        <f>W24</f>
        <v>66379.512000000017</v>
      </c>
      <c r="X6" s="92">
        <f t="shared" si="2"/>
        <v>35.783889285714281</v>
      </c>
      <c r="Y6" s="92">
        <f t="shared" si="2"/>
        <v>39.236950095238086</v>
      </c>
      <c r="Z6" s="92">
        <f t="shared" si="2"/>
        <v>0.9817171014285716</v>
      </c>
      <c r="AA6" s="92">
        <f t="shared" si="2"/>
        <v>0.9871102319047621</v>
      </c>
      <c r="AB6" s="92">
        <f t="shared" si="2"/>
        <v>3.6489951571428571E-2</v>
      </c>
      <c r="AC6" s="58"/>
      <c r="AD6" s="58"/>
      <c r="AE6" s="58"/>
      <c r="AF6" s="30"/>
      <c r="AG6" s="239"/>
      <c r="AH6" s="132">
        <f t="shared" si="3"/>
        <v>65.718000000000004</v>
      </c>
      <c r="AI6" s="132">
        <f t="shared" si="3"/>
        <v>11.25</v>
      </c>
      <c r="AJ6" s="135" t="e">
        <f>AVERAGE(AJ34,AJ39,AJ44,AJ49,AJ54,AJ59,AJ64,AJ69,AJ74,AJ79,AJ84,AJ89,AJ94,AJ99,AJ104,AJ109,AJ114,AJ119,AJ124,AJ129,AJ134,AJ139,AJ144,AJ149,AJ154,AJ159,AJ164,AJ169,AJ174,AJ179,AJ184,AJ189,AJ194,AJ199,AJ204,AJ209,AJ214,AJ219,AJ224,AJ229,AJ234,AJ239,AJ244,AJ249,AJ254,AJ259,AJ264,AJ269,AJ274,AJ279,AJ284,AJ289,AJ294,AJ299,AJ304,AJ309,AJ314,AJ319,AJ324,AJ329,AJ334,AJ339,AJ344,AJ349,AJ354,AJ359,AJ364,AJ369,AJ374,AJ379,AJ384,AJ389,AJ394,AJ399,AJ404,AJ409,AJ414,AJ419,AJ424,AJ429,AJ434,AJ439,AJ444,AJ449,AJ454,AJ459,AJ464,AJ469,AJ474,AJ479,AJ484,AJ489,AJ494,AJ499,AJ504,AJ509,AJ514,AJ519,AJ524,AJ529,AJ534,AJ539,AJ544,AJ549,AJ554,AJ559,AJ564,AJ569,AJ574,AJ579,AJ584,AJ589,AJ594,AJ599,AJ604,AJ609,AJ614,AJ619,AJ624,AJ629,AJ634)</f>
        <v>#DIV/0!</v>
      </c>
      <c r="AK6" s="208"/>
      <c r="AL6" s="160"/>
      <c r="AM6" s="245"/>
      <c r="AN6" s="246"/>
      <c r="AO6" s="161"/>
      <c r="AP6" s="161"/>
      <c r="AQ6" s="45"/>
      <c r="AR6" s="243"/>
      <c r="AS6" s="243"/>
      <c r="AT6" s="38"/>
      <c r="AV6" s="244"/>
      <c r="AW6" s="244"/>
      <c r="AX6" s="9"/>
      <c r="AY6" s="244"/>
      <c r="AZ6" s="244"/>
      <c r="BA6" s="244"/>
      <c r="BB6" s="9"/>
      <c r="BF6" s="12"/>
    </row>
    <row r="7" spans="1:58" ht="12.75" customHeight="1" x14ac:dyDescent="0.15">
      <c r="B7" s="290"/>
      <c r="C7" s="29" t="s">
        <v>36</v>
      </c>
      <c r="D7" s="30"/>
      <c r="E7" s="158">
        <f>E25</f>
        <v>98377.823999999993</v>
      </c>
      <c r="F7" s="92">
        <f t="shared" si="0"/>
        <v>39.904256666666669</v>
      </c>
      <c r="G7" s="92">
        <f t="shared" si="0"/>
        <v>43.227753761904765</v>
      </c>
      <c r="H7" s="92">
        <f t="shared" si="0"/>
        <v>0.99046827238095236</v>
      </c>
      <c r="I7" s="92">
        <f t="shared" si="0"/>
        <v>0.99381804095238091</v>
      </c>
      <c r="J7" s="92">
        <f t="shared" si="0"/>
        <v>1.7155225904761904E-2</v>
      </c>
      <c r="K7" s="58"/>
      <c r="L7" s="58"/>
      <c r="M7" s="58"/>
      <c r="N7" s="30"/>
      <c r="O7" s="58"/>
      <c r="P7" s="132">
        <f t="shared" si="1"/>
        <v>21.234000000000002</v>
      </c>
      <c r="Q7" s="132">
        <f t="shared" si="1"/>
        <v>3.609</v>
      </c>
      <c r="R7" s="135" t="e">
        <f>AVERAGE(R35,R40,R45,R50,R55,R60,R65,R70,R75,R80,R85,R90,R95,R100,R105,R110,R115,R120,R125,R130,R135,R140,R145,R150,R155,R160,R165,R170,R175,R180,R185,R190,R195,R200,R205,R210,R215,R220,R225,R230,R235,R240,R245,R250,R255,R260,R265,R270,R275,R280,R285,R290,R295,R300,R305,R310,R315,R320,R325,R330,R335,R340,R345,R350,R355,R360,R365,R370,R375,R380,R385,R390,R395,R400,R405,R410,R415,R420,R425,R430,R435,R440,R445,R450,R455,R460,R465,R470,R475,R480,R485,R490,R495,R500,R505,R510,R515,R520,R525,R530,R535,R540,R545,R550,R555,R560,R565,R570,R575,R580,R585,R590,R595,R600,R605,R610,R615,R620,R625,R630,R635)</f>
        <v>#DIV/0!</v>
      </c>
      <c r="S7" s="206"/>
      <c r="T7" s="290"/>
      <c r="U7" s="29" t="s">
        <v>36</v>
      </c>
      <c r="V7" s="30"/>
      <c r="W7" s="129">
        <f>W25</f>
        <v>98375.48000000001</v>
      </c>
      <c r="X7" s="92">
        <f t="shared" si="2"/>
        <v>39.95133666666667</v>
      </c>
      <c r="Y7" s="92">
        <f t="shared" si="2"/>
        <v>43.26950180952381</v>
      </c>
      <c r="Z7" s="92">
        <f t="shared" si="2"/>
        <v>0.99048052095238093</v>
      </c>
      <c r="AA7" s="92">
        <f t="shared" si="2"/>
        <v>0.99384475619047596</v>
      </c>
      <c r="AB7" s="92">
        <f t="shared" si="2"/>
        <v>1.7090769857142855E-2</v>
      </c>
      <c r="AC7" s="58"/>
      <c r="AD7" s="58"/>
      <c r="AE7" s="58"/>
      <c r="AF7" s="30"/>
      <c r="AG7" s="239"/>
      <c r="AH7" s="132">
        <f t="shared" si="3"/>
        <v>65.781000000000006</v>
      </c>
      <c r="AI7" s="132">
        <f t="shared" si="3"/>
        <v>11.795999999999999</v>
      </c>
      <c r="AJ7" s="135" t="e">
        <f>AVERAGE(AJ35,AJ40,AJ45,AJ50,AJ55,AJ60,AJ65,AJ70,AJ75,AJ80,AJ85,AJ90,AJ95,AJ100,AJ105,AJ110,AJ115,AJ120,AJ125,AJ130,AJ135,AJ140,AJ145,AJ150,AJ155,AJ160,AJ165,AJ170,AJ175,AJ180,AJ185,AJ190,AJ195,AJ200,AJ205,AJ210,AJ215,AJ220,AJ225,AJ230,AJ235,AJ240,AJ245,AJ250,AJ255,AJ260,AJ265,AJ270,AJ275,AJ280,AJ285,AJ290,AJ295,AJ300,AJ305,AJ310,AJ315,AJ320,AJ325,AJ330,AJ335,AJ340,AJ345,AJ350,AJ355,AJ360,AJ365,AJ370,AJ375,AJ380,AJ385,AJ390,AJ395,AJ400,AJ405,AJ410,AJ415,AJ420,AJ425,AJ430,AJ435,AJ440,AJ445,AJ450,AJ455,AJ460,AJ465,AJ470,AJ475,AJ480,AJ485,AJ490,AJ495,AJ500,AJ505,AJ510,AJ515,AJ520,AJ525,AJ530,AJ535,AJ540,AJ545,AJ550,AJ555,AJ560,AJ565,AJ570,AJ575,AJ580,AJ585,AJ590,AJ595,AJ600,AJ605,AJ610,AJ615,AJ620,AJ625,AJ630,AJ635)</f>
        <v>#DIV/0!</v>
      </c>
      <c r="AK7" s="208"/>
      <c r="AL7" s="160"/>
      <c r="AM7" s="245"/>
      <c r="AN7" s="246"/>
      <c r="AO7" s="161"/>
      <c r="AP7" s="161"/>
      <c r="AQ7" s="45"/>
      <c r="AR7" s="243"/>
      <c r="AS7" s="54"/>
      <c r="AT7" s="21" t="s">
        <v>59</v>
      </c>
      <c r="AV7" s="244"/>
      <c r="AW7" s="244"/>
      <c r="AX7" s="9"/>
      <c r="AY7" s="244"/>
      <c r="AZ7" s="244"/>
      <c r="BA7" s="244"/>
      <c r="BB7" s="9"/>
      <c r="BF7" s="12"/>
    </row>
    <row r="8" spans="1:58" ht="12.75" customHeight="1" x14ac:dyDescent="0.15">
      <c r="B8" s="290"/>
      <c r="C8" s="29" t="s">
        <v>38</v>
      </c>
      <c r="D8" s="30"/>
      <c r="E8" s="158">
        <f>E26</f>
        <v>138213.79200000002</v>
      </c>
      <c r="F8" s="92">
        <f t="shared" si="0"/>
        <v>43.831259761904761</v>
      </c>
      <c r="G8" s="92">
        <f t="shared" si="0"/>
        <v>46.805079761904757</v>
      </c>
      <c r="H8" s="92">
        <f t="shared" si="0"/>
        <v>0.99415362619047609</v>
      </c>
      <c r="I8" s="92">
        <f t="shared" si="0"/>
        <v>0.99695701619047605</v>
      </c>
      <c r="J8" s="92">
        <f t="shared" si="0"/>
        <v>7.4983172809523812E-3</v>
      </c>
      <c r="K8" s="58"/>
      <c r="L8" s="58"/>
      <c r="M8" s="58"/>
      <c r="N8" s="30"/>
      <c r="O8" s="58"/>
      <c r="P8" s="132">
        <f t="shared" si="1"/>
        <v>21.468</v>
      </c>
      <c r="Q8" s="132">
        <f t="shared" si="1"/>
        <v>4.0309999999999997</v>
      </c>
      <c r="R8" s="135" t="e">
        <f>AVERAGE(R36,R41,R46,R51,R56,R61,R66,R71,R76,R81,R86,R91,R96,R101,R106,R111,R116,R121,R126,R131,R136,R141,R146,R151,R156,R161,R166,R171,R176,R181,R186,R191,R196,R201,R206,R211,R216,R221,R226,R231,R236,R241,R246,R251,R256,R261,R266,R271,R276,R281,R286,R291,R296,R301,R306,R311,R316,R321,R326,R331,R336,R341,R346,R351,R356,R361,R366,R371,R376,R381,R386,R391,R396,R401,R406,R411,R416,R421,R426,R431,R436,R441,R446,R451,R456,R461,R466,R471,R476,R481,R486,R491,R496,R501,R506,R511,R516,R521,R526,R531,R536,R541,R546,R551,R556,R561,R566,R571,R576,R581,R586,R591,R596,R601,R606,R611,R616,R621,R626,R631,R636)</f>
        <v>#DIV/0!</v>
      </c>
      <c r="S8" s="206"/>
      <c r="T8" s="290"/>
      <c r="U8" s="29" t="s">
        <v>38</v>
      </c>
      <c r="V8" s="30"/>
      <c r="W8" s="129">
        <f>W26</f>
        <v>138211.09600000002</v>
      </c>
      <c r="X8" s="92">
        <f t="shared" si="2"/>
        <v>43.900895666666671</v>
      </c>
      <c r="Y8" s="92">
        <f t="shared" si="2"/>
        <v>46.847086809523802</v>
      </c>
      <c r="Z8" s="92">
        <f t="shared" si="2"/>
        <v>0.99416997571428567</v>
      </c>
      <c r="AA8" s="92">
        <f t="shared" si="2"/>
        <v>0.99695486999999994</v>
      </c>
      <c r="AB8" s="92">
        <f t="shared" si="2"/>
        <v>7.4416120619047611E-3</v>
      </c>
      <c r="AC8" s="58"/>
      <c r="AD8" s="58"/>
      <c r="AE8" s="58"/>
      <c r="AF8" s="30"/>
      <c r="AG8" s="239"/>
      <c r="AH8" s="132">
        <f t="shared" si="3"/>
        <v>66.218000000000004</v>
      </c>
      <c r="AI8" s="132">
        <f t="shared" si="3"/>
        <v>12.545999999999999</v>
      </c>
      <c r="AJ8" s="135" t="e">
        <f>AVERAGE(AJ36,AJ41,AJ46,AJ51,AJ56,AJ61,AJ66,AJ71,AJ76,AJ81,AJ86,AJ91,AJ96,AJ101,AJ106,AJ111,AJ116,AJ121,AJ126,AJ131,AJ136,AJ141,AJ146,AJ151,AJ156,AJ161,AJ166,AJ171,AJ176,AJ181,AJ186,AJ191,AJ196,AJ201,AJ206,AJ211,AJ216,AJ221,AJ226,AJ231,AJ236,AJ241,AJ246,AJ251,AJ256,AJ261,AJ266,AJ271,AJ276,AJ281,AJ286,AJ291,AJ296,AJ301,AJ306,AJ311,AJ316,AJ321,AJ326,AJ331,AJ336,AJ341,AJ346,AJ351,AJ356,AJ361,AJ366,AJ371,AJ376,AJ381,AJ386,AJ391,AJ396,AJ401,AJ406,AJ411,AJ416,AJ421,AJ426,AJ431,AJ436,AJ441,AJ446,AJ451,AJ456,AJ461,AJ466,AJ471,AJ476,AJ481,AJ486,AJ491,AJ496,AJ501,AJ506,AJ511,AJ516,AJ521,AJ526,AJ531,AJ536,AJ541,AJ546,AJ551,AJ556,AJ561,AJ566,AJ571,AJ576,AJ581,AJ586,AJ591,AJ596,AJ601,AJ606,AJ611,AJ616,AJ621,AJ626,AJ631,AJ636)</f>
        <v>#DIV/0!</v>
      </c>
      <c r="AK8" s="208"/>
      <c r="AL8" s="160"/>
      <c r="AM8" s="46"/>
      <c r="AN8" s="161"/>
      <c r="AO8" s="161"/>
      <c r="AP8" s="161"/>
      <c r="AQ8" s="45"/>
      <c r="AR8" s="38"/>
      <c r="AV8" s="9"/>
      <c r="AW8" s="9"/>
      <c r="AX8" s="9"/>
      <c r="AY8" s="9"/>
      <c r="AZ8" s="9"/>
      <c r="BA8" s="9"/>
      <c r="BB8" s="9"/>
      <c r="BF8" s="12"/>
    </row>
    <row r="9" spans="1:58" ht="12.75" customHeight="1" thickBot="1" x14ac:dyDescent="0.2">
      <c r="B9" s="291"/>
      <c r="C9" s="31"/>
      <c r="D9" s="37"/>
      <c r="E9" s="181"/>
      <c r="F9" s="60"/>
      <c r="G9" s="60"/>
      <c r="H9" s="60"/>
      <c r="I9" s="60"/>
      <c r="J9" s="60"/>
      <c r="K9" s="60"/>
      <c r="L9" s="60"/>
      <c r="M9" s="60"/>
      <c r="N9" s="37"/>
      <c r="O9" s="60"/>
      <c r="P9" s="171"/>
      <c r="Q9" s="171"/>
      <c r="R9" s="182"/>
      <c r="S9" s="206"/>
      <c r="T9" s="290"/>
      <c r="U9" s="29"/>
      <c r="V9" s="30"/>
      <c r="W9" s="183"/>
      <c r="X9" s="60"/>
      <c r="Y9" s="60"/>
      <c r="Z9" s="60"/>
      <c r="AA9" s="60"/>
      <c r="AB9" s="60"/>
      <c r="AC9" s="58"/>
      <c r="AD9" s="58"/>
      <c r="AE9" s="58"/>
      <c r="AF9" s="30"/>
      <c r="AG9" s="239"/>
      <c r="AH9" s="171"/>
      <c r="AI9" s="171"/>
      <c r="AJ9" s="182"/>
      <c r="AK9" s="208"/>
      <c r="AL9" s="160"/>
      <c r="AM9" s="47"/>
      <c r="AN9" s="152"/>
      <c r="AO9" s="152"/>
      <c r="AP9" s="152"/>
      <c r="AQ9" s="48"/>
      <c r="AR9" s="208"/>
      <c r="AS9" s="208"/>
      <c r="AT9" s="208"/>
      <c r="BF9" s="12"/>
    </row>
    <row r="10" spans="1:58" ht="13.5" customHeight="1" thickBot="1" x14ac:dyDescent="0.2">
      <c r="B10" s="155" t="s">
        <v>60</v>
      </c>
      <c r="C10" s="138"/>
      <c r="D10" s="138"/>
      <c r="E10" s="247"/>
      <c r="F10" s="139"/>
      <c r="G10" s="139"/>
      <c r="H10" s="139"/>
      <c r="I10" s="139"/>
      <c r="J10" s="139"/>
      <c r="K10" s="139"/>
      <c r="L10" s="138"/>
      <c r="M10" s="140"/>
      <c r="N10" s="140"/>
      <c r="O10" s="248"/>
      <c r="P10" s="156">
        <f>GEOMEAN(P5:P8)</f>
        <v>20.975885872029039</v>
      </c>
      <c r="Q10" s="156">
        <f>GEOMEAN(Q5:Q8)</f>
        <v>3.594612240032403</v>
      </c>
      <c r="R10" s="136" t="e">
        <f>AVERAGE(R5:R8)</f>
        <v>#DIV/0!</v>
      </c>
      <c r="S10" s="206"/>
      <c r="T10" s="155" t="s">
        <v>60</v>
      </c>
      <c r="U10" s="138"/>
      <c r="V10" s="138"/>
      <c r="W10" s="247"/>
      <c r="X10" s="139"/>
      <c r="Y10" s="139"/>
      <c r="Z10" s="139"/>
      <c r="AA10" s="139"/>
      <c r="AB10" s="139"/>
      <c r="AC10" s="139"/>
      <c r="AD10" s="138"/>
      <c r="AE10" s="140"/>
      <c r="AF10" s="140"/>
      <c r="AG10" s="248"/>
      <c r="AH10" s="156">
        <f>GEOMEAN(AH5:AH8)</f>
        <v>65.748661633675042</v>
      </c>
      <c r="AI10" s="156">
        <f>GEOMEAN(AI5:AI8)</f>
        <v>11.645265705283839</v>
      </c>
      <c r="AJ10" s="136" t="e">
        <f>AVERAGE(AJ5:AJ8)</f>
        <v>#DIV/0!</v>
      </c>
      <c r="AK10" s="208"/>
      <c r="AL10" s="162"/>
      <c r="AM10" s="49"/>
      <c r="AN10" s="50"/>
      <c r="AO10" s="50"/>
      <c r="AP10" s="50"/>
      <c r="AQ10" s="51"/>
      <c r="AR10" s="208"/>
      <c r="AS10" s="208"/>
      <c r="AT10" s="208"/>
      <c r="BF10" s="12"/>
    </row>
    <row r="11" spans="1:58" ht="13.5" customHeight="1" x14ac:dyDescent="0.15">
      <c r="B11" s="206"/>
      <c r="C11" s="206"/>
      <c r="D11" s="206"/>
      <c r="E11" s="249"/>
      <c r="F11" s="92"/>
      <c r="G11" s="92"/>
      <c r="H11" s="92"/>
      <c r="I11" s="92"/>
      <c r="J11" s="92"/>
      <c r="K11" s="92"/>
      <c r="L11" s="206"/>
      <c r="M11" s="93"/>
      <c r="N11" s="93"/>
      <c r="O11" s="250"/>
      <c r="P11" s="92"/>
      <c r="Q11" s="92"/>
      <c r="R11" s="132"/>
      <c r="S11" s="206"/>
      <c r="T11" s="206"/>
      <c r="U11" s="206"/>
      <c r="V11" s="206"/>
      <c r="W11" s="249"/>
      <c r="X11" s="92"/>
      <c r="Y11" s="92"/>
      <c r="Z11" s="92"/>
      <c r="AA11" s="92"/>
      <c r="AB11" s="92"/>
      <c r="AC11" s="92"/>
      <c r="AD11" s="206"/>
      <c r="AE11" s="93"/>
      <c r="AF11" s="93"/>
      <c r="AG11" s="250"/>
      <c r="AH11" s="92"/>
      <c r="AI11" s="92"/>
      <c r="AJ11" s="132"/>
      <c r="AK11" s="208"/>
      <c r="AL11" s="208"/>
      <c r="AM11" s="208"/>
      <c r="AN11" s="208"/>
      <c r="AO11" s="208"/>
      <c r="AP11" s="208"/>
      <c r="AQ11" s="208"/>
      <c r="AR11" s="208"/>
      <c r="AS11" s="208"/>
      <c r="AT11" s="208"/>
      <c r="BF11" s="12"/>
    </row>
    <row r="12" spans="1:58" ht="13.5" customHeight="1" thickBot="1" x14ac:dyDescent="0.2">
      <c r="B12" s="206"/>
      <c r="C12" s="206"/>
      <c r="D12" s="206"/>
      <c r="E12" s="249"/>
      <c r="F12" s="92"/>
      <c r="G12" s="92"/>
      <c r="H12" s="92"/>
      <c r="I12" s="92"/>
      <c r="J12" s="92"/>
      <c r="K12" s="92"/>
      <c r="L12" s="206"/>
      <c r="M12" s="93"/>
      <c r="N12" s="93"/>
      <c r="O12" s="250"/>
      <c r="P12" s="92"/>
      <c r="Q12" s="92"/>
      <c r="R12" s="132"/>
      <c r="S12" s="206"/>
      <c r="T12" s="206"/>
      <c r="U12" s="206"/>
      <c r="V12" s="206"/>
      <c r="W12" s="249"/>
      <c r="X12" s="92"/>
      <c r="Y12" s="92"/>
      <c r="Z12" s="92"/>
      <c r="AA12" s="92"/>
      <c r="AB12" s="92"/>
      <c r="AC12" s="92"/>
      <c r="AD12" s="206"/>
      <c r="AE12" s="93"/>
      <c r="AF12" s="93"/>
      <c r="AG12" s="250"/>
      <c r="AH12" s="92"/>
      <c r="AI12" s="92"/>
      <c r="AJ12" s="132"/>
      <c r="AK12" s="208"/>
      <c r="AL12" s="208"/>
      <c r="AM12" s="208"/>
      <c r="AN12" s="208"/>
      <c r="AO12" s="208"/>
      <c r="AP12" s="208"/>
      <c r="AQ12" s="208"/>
      <c r="AR12" s="208"/>
      <c r="AS12" s="208"/>
      <c r="AT12" s="208"/>
      <c r="BF12" s="12"/>
    </row>
    <row r="13" spans="1:58" ht="16.2" customHeight="1" thickBot="1" x14ac:dyDescent="0.3">
      <c r="B13" s="151"/>
      <c r="C13" s="293" t="str">
        <f>CONCATENATE("Encoding/Decoding [ ",'Summary (auto)'!$C$3," ]")</f>
        <v>Encoding/Decoding [ MPEG-151 ]</v>
      </c>
      <c r="D13" s="269"/>
      <c r="E13" s="269"/>
      <c r="F13" s="269"/>
      <c r="G13" s="269"/>
      <c r="H13" s="269"/>
      <c r="I13" s="269"/>
      <c r="J13" s="269"/>
      <c r="K13" s="269"/>
      <c r="L13" s="269"/>
      <c r="M13" s="269"/>
      <c r="N13" s="269"/>
      <c r="O13" s="269"/>
      <c r="P13" s="269"/>
      <c r="Q13" s="269"/>
      <c r="R13" s="294"/>
      <c r="T13" s="23"/>
      <c r="U13" s="293" t="str">
        <f>CONCATENATE("Encoding [ ",'Summary (auto)'!$C$4," ]")</f>
        <v>Encoding [ my ]</v>
      </c>
      <c r="V13" s="269"/>
      <c r="W13" s="269"/>
      <c r="X13" s="269"/>
      <c r="Y13" s="269"/>
      <c r="Z13" s="269"/>
      <c r="AA13" s="269"/>
      <c r="AB13" s="269"/>
      <c r="AC13" s="269"/>
      <c r="AD13" s="269"/>
      <c r="AE13" s="269"/>
      <c r="AF13" s="269"/>
      <c r="AG13" s="269"/>
      <c r="AH13" s="269"/>
      <c r="AI13" s="269"/>
      <c r="AJ13" s="294"/>
    </row>
    <row r="14" spans="1:58" ht="15.6" customHeight="1" x14ac:dyDescent="0.25">
      <c r="B14" s="157"/>
      <c r="C14" s="103"/>
      <c r="D14" s="103"/>
      <c r="E14" s="251" t="s">
        <v>61</v>
      </c>
      <c r="F14" s="137" t="s">
        <v>62</v>
      </c>
      <c r="G14" s="137" t="s">
        <v>63</v>
      </c>
      <c r="H14" s="137" t="s">
        <v>64</v>
      </c>
      <c r="I14" s="137" t="s">
        <v>65</v>
      </c>
      <c r="J14" s="137" t="s">
        <v>66</v>
      </c>
      <c r="K14" s="137" t="s">
        <v>67</v>
      </c>
      <c r="L14" s="137" t="s">
        <v>68</v>
      </c>
      <c r="M14" s="104" t="s">
        <v>69</v>
      </c>
      <c r="N14" s="104"/>
      <c r="O14" s="252"/>
      <c r="P14" s="104"/>
      <c r="Q14" s="105"/>
      <c r="R14" s="106"/>
      <c r="S14" s="208"/>
      <c r="T14" s="157"/>
      <c r="U14" s="103"/>
      <c r="V14" s="103"/>
      <c r="W14" s="251" t="s">
        <v>61</v>
      </c>
      <c r="X14" s="137" t="s">
        <v>62</v>
      </c>
      <c r="Y14" s="137" t="s">
        <v>63</v>
      </c>
      <c r="Z14" s="137" t="s">
        <v>64</v>
      </c>
      <c r="AA14" s="137" t="s">
        <v>65</v>
      </c>
      <c r="AB14" s="137" t="s">
        <v>66</v>
      </c>
      <c r="AC14" s="137" t="s">
        <v>67</v>
      </c>
      <c r="AD14" s="137" t="s">
        <v>68</v>
      </c>
      <c r="AE14" s="104" t="s">
        <v>69</v>
      </c>
      <c r="AF14" s="104"/>
      <c r="AG14" s="252"/>
      <c r="AH14" s="104"/>
      <c r="AI14" s="105"/>
      <c r="AJ14" s="106"/>
      <c r="AK14" s="208"/>
      <c r="AL14" s="208"/>
      <c r="AM14" s="296"/>
      <c r="AN14" s="286"/>
      <c r="AO14" s="286"/>
      <c r="AP14" s="286"/>
      <c r="AQ14" s="286"/>
      <c r="AR14" s="286"/>
      <c r="AS14" s="286"/>
      <c r="AT14" s="286"/>
      <c r="AV14" s="285"/>
      <c r="AW14" s="286"/>
      <c r="AX14" s="286"/>
      <c r="BB14" s="209"/>
      <c r="BC14" s="209"/>
    </row>
    <row r="15" spans="1:58" s="8" customFormat="1" ht="16.2" customHeight="1" thickBot="1" x14ac:dyDescent="0.3">
      <c r="B15" s="150"/>
      <c r="C15" s="34"/>
      <c r="D15" s="34"/>
      <c r="E15" s="237" t="s">
        <v>56</v>
      </c>
      <c r="F15" s="237" t="s">
        <v>56</v>
      </c>
      <c r="G15" s="237" t="s">
        <v>56</v>
      </c>
      <c r="H15" s="237" t="s">
        <v>56</v>
      </c>
      <c r="I15" s="237" t="s">
        <v>56</v>
      </c>
      <c r="J15" s="237" t="s">
        <v>56</v>
      </c>
      <c r="K15" s="237" t="s">
        <v>56</v>
      </c>
      <c r="L15" s="237" t="s">
        <v>56</v>
      </c>
      <c r="M15" s="237" t="s">
        <v>56</v>
      </c>
      <c r="N15" s="35"/>
      <c r="O15" s="238"/>
      <c r="P15" s="213" t="s">
        <v>52</v>
      </c>
      <c r="Q15" s="213" t="s">
        <v>53</v>
      </c>
      <c r="R15" s="36"/>
      <c r="S15" s="206"/>
      <c r="T15" s="150"/>
      <c r="U15" s="34"/>
      <c r="V15" s="34"/>
      <c r="W15" s="237" t="s">
        <v>56</v>
      </c>
      <c r="X15" s="237" t="s">
        <v>56</v>
      </c>
      <c r="Y15" s="237" t="s">
        <v>56</v>
      </c>
      <c r="Z15" s="237" t="s">
        <v>56</v>
      </c>
      <c r="AA15" s="237" t="s">
        <v>56</v>
      </c>
      <c r="AB15" s="237" t="s">
        <v>56</v>
      </c>
      <c r="AC15" s="237" t="s">
        <v>56</v>
      </c>
      <c r="AD15" s="237" t="s">
        <v>56</v>
      </c>
      <c r="AE15" s="237" t="s">
        <v>56</v>
      </c>
      <c r="AF15" s="35"/>
      <c r="AG15" s="238"/>
      <c r="AH15" s="213" t="s">
        <v>52</v>
      </c>
      <c r="AI15" s="213" t="s">
        <v>53</v>
      </c>
      <c r="AJ15" s="36"/>
      <c r="AK15" s="206"/>
      <c r="AL15" s="206"/>
      <c r="AM15" s="92"/>
      <c r="AN15" s="92"/>
      <c r="AO15" s="92"/>
      <c r="AP15" s="206"/>
      <c r="AQ15" s="206"/>
      <c r="AR15" s="206"/>
      <c r="AS15" s="206"/>
      <c r="AT15" s="206"/>
      <c r="AZ15" s="17"/>
      <c r="BA15" s="17"/>
      <c r="BB15" s="209"/>
      <c r="BC15" s="209"/>
    </row>
    <row r="16" spans="1:58" ht="12.75" customHeight="1" x14ac:dyDescent="0.25">
      <c r="B16" s="303"/>
      <c r="C16" s="27" t="s">
        <v>34</v>
      </c>
      <c r="D16" s="28"/>
      <c r="E16" s="130">
        <v>5908.1840000000002</v>
      </c>
      <c r="F16" s="168">
        <v>8632.1039999999994</v>
      </c>
      <c r="G16" s="168">
        <v>3781.1039999999998</v>
      </c>
      <c r="H16" s="168">
        <v>1675.24</v>
      </c>
      <c r="I16" s="168">
        <v>859.024</v>
      </c>
      <c r="J16" s="168">
        <v>12736.28</v>
      </c>
      <c r="K16" s="62">
        <v>8223.0159999999996</v>
      </c>
      <c r="L16" s="62">
        <v>2750.8</v>
      </c>
      <c r="M16" s="62">
        <v>13.24</v>
      </c>
      <c r="N16" s="57"/>
      <c r="O16" s="253"/>
      <c r="P16" s="131">
        <v>20.375</v>
      </c>
      <c r="Q16" s="131">
        <v>3.2650000000000001</v>
      </c>
      <c r="R16" s="144"/>
      <c r="S16" s="206"/>
      <c r="T16" s="303"/>
      <c r="U16" s="27" t="s">
        <v>34</v>
      </c>
      <c r="V16" s="28"/>
      <c r="W16" s="130">
        <v>5908.1840000000002</v>
      </c>
      <c r="X16" s="168">
        <v>8632.0079999999998</v>
      </c>
      <c r="Y16" s="168">
        <v>3780.5920000000001</v>
      </c>
      <c r="Z16" s="168">
        <v>1675.44</v>
      </c>
      <c r="AA16" s="168">
        <v>859.43200000000002</v>
      </c>
      <c r="AB16" s="168">
        <v>12736.624</v>
      </c>
      <c r="AC16" s="62">
        <v>8222.848</v>
      </c>
      <c r="AD16" s="62">
        <v>2751.0320000000002</v>
      </c>
      <c r="AE16" s="62">
        <v>13.24</v>
      </c>
      <c r="AF16" s="57"/>
      <c r="AG16" s="253"/>
      <c r="AH16" s="131">
        <v>65.281000000000006</v>
      </c>
      <c r="AI16" s="131">
        <v>11.045999999999999</v>
      </c>
      <c r="AJ16" s="144"/>
      <c r="AK16" s="208"/>
      <c r="AL16" s="208"/>
      <c r="AP16" s="22"/>
      <c r="AQ16" s="22"/>
      <c r="AR16" s="208"/>
      <c r="AS16" s="208"/>
      <c r="AT16" s="208"/>
      <c r="AX16" s="12"/>
      <c r="AZ16" s="209"/>
      <c r="BA16" s="56"/>
      <c r="BB16" s="209"/>
      <c r="BC16" s="209"/>
      <c r="BD16" s="9"/>
    </row>
    <row r="17" spans="2:56" ht="12.75" customHeight="1" x14ac:dyDescent="0.25">
      <c r="B17" s="290"/>
      <c r="C17" s="29" t="s">
        <v>35</v>
      </c>
      <c r="D17" s="30"/>
      <c r="E17" s="145">
        <v>5908.1840000000002</v>
      </c>
      <c r="F17" s="169">
        <v>11165.88</v>
      </c>
      <c r="G17" s="169">
        <v>8977.9599999999991</v>
      </c>
      <c r="H17" s="169">
        <v>5588.04</v>
      </c>
      <c r="I17" s="169">
        <v>4142.6000000000004</v>
      </c>
      <c r="J17" s="169">
        <v>16202.84</v>
      </c>
      <c r="K17" s="64">
        <v>10804.647999999999</v>
      </c>
      <c r="L17" s="64">
        <v>3589.2959999999998</v>
      </c>
      <c r="M17" s="64">
        <v>13.24</v>
      </c>
      <c r="N17" s="58"/>
      <c r="O17" s="239"/>
      <c r="P17" s="146">
        <v>20.843</v>
      </c>
      <c r="Q17" s="146">
        <v>3.5150000000000001</v>
      </c>
      <c r="R17" s="147"/>
      <c r="S17" s="206"/>
      <c r="T17" s="290"/>
      <c r="U17" s="29" t="s">
        <v>35</v>
      </c>
      <c r="V17" s="30"/>
      <c r="W17" s="145">
        <v>5908.1840000000002</v>
      </c>
      <c r="X17" s="169">
        <v>11165.624</v>
      </c>
      <c r="Y17" s="169">
        <v>8976.9840000000004</v>
      </c>
      <c r="Z17" s="169">
        <v>5588.1040000000003</v>
      </c>
      <c r="AA17" s="169">
        <v>4142.6239999999998</v>
      </c>
      <c r="AB17" s="169">
        <v>16203.808000000001</v>
      </c>
      <c r="AC17" s="64">
        <v>10804.647999999999</v>
      </c>
      <c r="AD17" s="64">
        <v>3589.5360000000001</v>
      </c>
      <c r="AE17" s="64">
        <v>13.24</v>
      </c>
      <c r="AF17" s="58"/>
      <c r="AG17" s="239"/>
      <c r="AH17" s="146">
        <v>65.718000000000004</v>
      </c>
      <c r="AI17" s="146">
        <v>11.25</v>
      </c>
      <c r="AJ17" s="147"/>
      <c r="AK17" s="208"/>
      <c r="AL17" s="208"/>
      <c r="AN17" s="22"/>
      <c r="AO17" s="22"/>
      <c r="AP17" s="22"/>
      <c r="AQ17" s="22"/>
      <c r="AR17" s="208"/>
      <c r="AS17" s="208"/>
      <c r="AT17" s="208"/>
      <c r="AX17" s="12"/>
      <c r="AZ17" s="209"/>
      <c r="BA17" s="209"/>
      <c r="BB17" s="209"/>
      <c r="BC17" s="209"/>
      <c r="BD17" s="9"/>
    </row>
    <row r="18" spans="2:56" ht="12.75" customHeight="1" x14ac:dyDescent="0.25">
      <c r="B18" s="290"/>
      <c r="C18" s="29" t="s">
        <v>36</v>
      </c>
      <c r="D18" s="30"/>
      <c r="E18" s="145">
        <v>5908.1840000000002</v>
      </c>
      <c r="F18" s="169">
        <v>13811.567999999999</v>
      </c>
      <c r="G18" s="169">
        <v>15665.272000000001</v>
      </c>
      <c r="H18" s="169">
        <v>13012.704</v>
      </c>
      <c r="I18" s="169">
        <v>12263.175999999999</v>
      </c>
      <c r="J18" s="169">
        <v>19779.495999999999</v>
      </c>
      <c r="K18" s="64">
        <v>13473.951999999999</v>
      </c>
      <c r="L18" s="64">
        <v>4463.4719999999998</v>
      </c>
      <c r="M18" s="64">
        <v>13.231999999999999</v>
      </c>
      <c r="N18" s="58"/>
      <c r="O18" s="239"/>
      <c r="P18" s="146">
        <v>21.234000000000002</v>
      </c>
      <c r="Q18" s="146">
        <v>3.609</v>
      </c>
      <c r="R18" s="147"/>
      <c r="S18" s="206"/>
      <c r="T18" s="290"/>
      <c r="U18" s="29" t="s">
        <v>36</v>
      </c>
      <c r="V18" s="30"/>
      <c r="W18" s="145">
        <v>5908.1840000000002</v>
      </c>
      <c r="X18" s="169">
        <v>13811.248</v>
      </c>
      <c r="Y18" s="169">
        <v>15664.536</v>
      </c>
      <c r="Z18" s="169">
        <v>13011.255999999999</v>
      </c>
      <c r="AA18" s="169">
        <v>12261.864</v>
      </c>
      <c r="AB18" s="169">
        <v>19780.648000000001</v>
      </c>
      <c r="AC18" s="64">
        <v>13474.152</v>
      </c>
      <c r="AD18" s="64">
        <v>4463.5919999999996</v>
      </c>
      <c r="AE18" s="64">
        <v>13.231999999999999</v>
      </c>
      <c r="AF18" s="58"/>
      <c r="AG18" s="239"/>
      <c r="AH18" s="146">
        <v>65.781000000000006</v>
      </c>
      <c r="AI18" s="146">
        <v>11.795999999999999</v>
      </c>
      <c r="AJ18" s="147"/>
      <c r="AK18" s="208"/>
      <c r="AL18" s="208"/>
      <c r="AP18" s="22"/>
      <c r="AQ18" s="22"/>
      <c r="AR18" s="208"/>
      <c r="AS18" s="208"/>
      <c r="AT18" s="208"/>
      <c r="AX18" s="12"/>
      <c r="AZ18" s="209"/>
      <c r="BA18" s="55"/>
      <c r="BB18" s="209"/>
      <c r="BC18" s="209"/>
      <c r="BD18" s="9"/>
    </row>
    <row r="19" spans="2:56" ht="12.75" customHeight="1" x14ac:dyDescent="0.25">
      <c r="B19" s="290"/>
      <c r="C19" s="29" t="s">
        <v>38</v>
      </c>
      <c r="D19" s="30"/>
      <c r="E19" s="145">
        <v>5908.1840000000002</v>
      </c>
      <c r="F19" s="169">
        <v>15637.175999999999</v>
      </c>
      <c r="G19" s="169">
        <v>22879.968000000001</v>
      </c>
      <c r="H19" s="169">
        <v>23280.056</v>
      </c>
      <c r="I19" s="169">
        <v>25417.168000000001</v>
      </c>
      <c r="J19" s="169">
        <v>23465.871999999999</v>
      </c>
      <c r="K19" s="64">
        <v>16247.088</v>
      </c>
      <c r="L19" s="64">
        <v>5378.28</v>
      </c>
      <c r="M19" s="64">
        <v>13.215999999999999</v>
      </c>
      <c r="N19" s="58"/>
      <c r="O19" s="239"/>
      <c r="P19" s="146">
        <v>21.468</v>
      </c>
      <c r="Q19" s="146">
        <v>4.0309999999999997</v>
      </c>
      <c r="R19" s="147"/>
      <c r="S19" s="206"/>
      <c r="T19" s="290"/>
      <c r="U19" s="29" t="s">
        <v>38</v>
      </c>
      <c r="V19" s="30"/>
      <c r="W19" s="145">
        <v>5908.1840000000002</v>
      </c>
      <c r="X19" s="169">
        <v>15636.8</v>
      </c>
      <c r="Y19" s="169">
        <v>22879.288</v>
      </c>
      <c r="Z19" s="169">
        <v>23278.504000000001</v>
      </c>
      <c r="AA19" s="169">
        <v>25415.128000000001</v>
      </c>
      <c r="AB19" s="169">
        <v>23467.567999999999</v>
      </c>
      <c r="AC19" s="64">
        <v>16247</v>
      </c>
      <c r="AD19" s="64">
        <v>5378.6239999999998</v>
      </c>
      <c r="AE19" s="64">
        <v>13.215999999999999</v>
      </c>
      <c r="AF19" s="58"/>
      <c r="AG19" s="239"/>
      <c r="AH19" s="146">
        <v>66.218000000000004</v>
      </c>
      <c r="AI19" s="146">
        <v>12.545999999999999</v>
      </c>
      <c r="AJ19" s="147"/>
      <c r="AK19" s="208"/>
      <c r="AL19" s="208"/>
      <c r="AN19" s="22"/>
      <c r="AO19" s="21"/>
      <c r="AP19" s="22"/>
      <c r="AQ19" s="22"/>
      <c r="AR19" s="208"/>
      <c r="AS19" s="208"/>
      <c r="AT19" s="208"/>
      <c r="AX19" s="12"/>
      <c r="AZ19" s="209"/>
      <c r="BA19" s="55"/>
      <c r="BB19" s="209"/>
      <c r="BC19" s="209"/>
      <c r="BD19" s="9"/>
    </row>
    <row r="20" spans="2:56" ht="12.75" customHeight="1" thickBot="1" x14ac:dyDescent="0.3">
      <c r="B20" s="290"/>
      <c r="C20" s="31"/>
      <c r="D20" s="37"/>
      <c r="E20" s="214">
        <f>SUM(E16:E19)/SUM(E23:E26)</f>
        <v>6.8000669028400143E-2</v>
      </c>
      <c r="F20" s="214">
        <f>SUM(F16:F19)/SUM(E23:E26)</f>
        <v>0.14170219019328301</v>
      </c>
      <c r="G20" s="214">
        <f>SUM(G16:G19)/SUM(E23:E26)</f>
        <v>0.1476226449631742</v>
      </c>
      <c r="H20" s="214">
        <f>SUM(H16:H19)/SUM(E23:E26)</f>
        <v>0.12532784440310923</v>
      </c>
      <c r="I20" s="214">
        <f>SUM(I16:I19)/SUM(E23:E26)</f>
        <v>0.12281279575283904</v>
      </c>
      <c r="J20" s="214">
        <f>SUM(J16:J19)/SUM(E23:E26)</f>
        <v>0.20770314014731608</v>
      </c>
      <c r="K20" s="214">
        <f>SUM(K16:K19)/SUM(E23:E26)</f>
        <v>0.1402691794241448</v>
      </c>
      <c r="L20" s="214">
        <f>SUM(L16:L19)/SUM(E23:E26)</f>
        <v>4.6561536087733502E-2</v>
      </c>
      <c r="M20" s="60"/>
      <c r="N20" s="60"/>
      <c r="O20" s="254"/>
      <c r="P20" s="171"/>
      <c r="Q20" s="171"/>
      <c r="R20" s="148"/>
      <c r="S20" s="206"/>
      <c r="T20" s="290"/>
      <c r="U20" s="31"/>
      <c r="V20" s="37"/>
      <c r="W20" s="214">
        <f>SUM(W16:W19)/SUM(W23:W26)</f>
        <v>6.8001562836263754E-2</v>
      </c>
      <c r="X20" s="214">
        <f>SUM(X16:X19)/SUM(W23:W26)</f>
        <v>0.14170103719410806</v>
      </c>
      <c r="Y20" s="214">
        <f>SUM(Y16:Y19)/SUM(W23:W26)</f>
        <v>0.14761622927147755</v>
      </c>
      <c r="Z20" s="214">
        <f>SUM(Z16:Z19)/SUM(W23:W26)</f>
        <v>0.1253216190746132</v>
      </c>
      <c r="AA20" s="214">
        <f>SUM(AA16:AA19)/SUM(W23:W26)</f>
        <v>0.12280600791901186</v>
      </c>
      <c r="AB20" s="214">
        <f>SUM(AB16:AB19)/SUM(W23:W26)</f>
        <v>0.20771784033117985</v>
      </c>
      <c r="AC20" s="214">
        <f>SUM(AC16:AC19)/SUM(W23:W26)</f>
        <v>0.14027086200069697</v>
      </c>
      <c r="AD20" s="214">
        <f>SUM(AD16:AD19)/SUM(W23:W26)</f>
        <v>4.6564841372648672E-2</v>
      </c>
      <c r="AE20" s="215"/>
      <c r="AF20" s="60"/>
      <c r="AG20" s="254"/>
      <c r="AH20" s="171"/>
      <c r="AI20" s="171"/>
      <c r="AJ20" s="148"/>
      <c r="AK20" s="208"/>
      <c r="AL20" s="208"/>
      <c r="AN20" s="22"/>
      <c r="AO20" s="22"/>
      <c r="AP20" s="22"/>
      <c r="AQ20" s="22"/>
      <c r="AR20" s="208"/>
      <c r="AS20" s="208"/>
      <c r="AT20" s="208"/>
      <c r="AX20" s="12"/>
      <c r="AZ20" s="209"/>
      <c r="BA20" s="209"/>
      <c r="BD20" s="9"/>
    </row>
    <row r="21" spans="2:56" ht="13.5" customHeight="1" x14ac:dyDescent="0.15">
      <c r="B21" s="287"/>
      <c r="C21" s="95"/>
      <c r="D21" s="95"/>
      <c r="E21" s="235" t="s">
        <v>32</v>
      </c>
      <c r="F21" s="32"/>
      <c r="G21" s="32"/>
      <c r="H21" s="32"/>
      <c r="I21" s="32"/>
      <c r="J21" s="32"/>
      <c r="K21" s="32"/>
      <c r="L21" s="32"/>
      <c r="M21" s="32"/>
      <c r="N21" s="32"/>
      <c r="O21" s="236"/>
      <c r="P21" s="32"/>
      <c r="Q21" s="212"/>
      <c r="R21" s="33"/>
      <c r="S21" s="206"/>
      <c r="T21" s="287"/>
      <c r="U21" s="95"/>
      <c r="V21" s="95"/>
      <c r="W21" s="255" t="s">
        <v>32</v>
      </c>
      <c r="X21" s="32"/>
      <c r="Y21" s="32"/>
      <c r="Z21" s="32"/>
      <c r="AA21" s="32"/>
      <c r="AB21" s="32"/>
      <c r="AC21" s="32"/>
      <c r="AD21" s="32"/>
      <c r="AE21" s="32"/>
      <c r="AF21" s="32"/>
      <c r="AG21" s="236"/>
      <c r="AH21" s="32"/>
      <c r="AI21" s="212"/>
      <c r="AJ21" s="33"/>
      <c r="AK21" s="208"/>
      <c r="AL21" s="208"/>
      <c r="AP21" s="22"/>
      <c r="AQ21" s="22"/>
      <c r="AR21" s="207"/>
      <c r="AS21" s="207"/>
      <c r="AT21" s="207"/>
      <c r="AV21" s="285"/>
      <c r="AW21" s="286"/>
      <c r="AX21" s="286"/>
    </row>
    <row r="22" spans="2:56" s="8" customFormat="1" ht="13.5" customHeight="1" thickBot="1" x14ac:dyDescent="0.3">
      <c r="B22" s="288"/>
      <c r="C22" s="34"/>
      <c r="D22" s="34"/>
      <c r="E22" s="237" t="s">
        <v>56</v>
      </c>
      <c r="F22" s="35"/>
      <c r="G22" s="35"/>
      <c r="H22" s="35"/>
      <c r="I22" s="35"/>
      <c r="J22" s="35"/>
      <c r="K22" s="35"/>
      <c r="L22" s="35"/>
      <c r="M22" s="35"/>
      <c r="N22" s="35"/>
      <c r="O22" s="238"/>
      <c r="P22" s="35"/>
      <c r="Q22" s="213"/>
      <c r="R22" s="36"/>
      <c r="S22" s="206"/>
      <c r="T22" s="288"/>
      <c r="U22" s="34"/>
      <c r="V22" s="34"/>
      <c r="W22" s="256" t="s">
        <v>56</v>
      </c>
      <c r="X22" s="35"/>
      <c r="Y22" s="35"/>
      <c r="Z22" s="35"/>
      <c r="AA22" s="35"/>
      <c r="AB22" s="35"/>
      <c r="AC22" s="35"/>
      <c r="AD22" s="35"/>
      <c r="AE22" s="35"/>
      <c r="AF22" s="35"/>
      <c r="AG22" s="238"/>
      <c r="AH22" s="35"/>
      <c r="AI22" s="213"/>
      <c r="AJ22" s="36"/>
      <c r="AK22" s="206"/>
      <c r="AL22" s="206"/>
      <c r="AM22" s="92"/>
      <c r="AN22" s="92"/>
      <c r="AO22" s="92"/>
      <c r="AP22" s="206"/>
      <c r="AQ22" s="206"/>
      <c r="AR22" s="206"/>
      <c r="AS22" s="206"/>
      <c r="AT22" s="206"/>
      <c r="AZ22" s="209"/>
      <c r="BA22" s="56"/>
    </row>
    <row r="23" spans="2:56" ht="13.5" customHeight="1" x14ac:dyDescent="0.15">
      <c r="B23" s="301"/>
      <c r="C23" s="27" t="s">
        <v>34</v>
      </c>
      <c r="D23" s="28"/>
      <c r="E23" s="129">
        <f>SUM(E16:L16)</f>
        <v>44565.752000000008</v>
      </c>
      <c r="F23" s="58"/>
      <c r="G23" s="58"/>
      <c r="H23" s="58"/>
      <c r="I23" s="58"/>
      <c r="J23" s="58"/>
      <c r="K23" s="58"/>
      <c r="L23" s="58"/>
      <c r="M23" s="58"/>
      <c r="N23" s="58"/>
      <c r="O23" s="239"/>
      <c r="P23" s="58"/>
      <c r="Q23" s="170"/>
      <c r="R23" s="59"/>
      <c r="S23" s="206"/>
      <c r="T23" s="301"/>
      <c r="U23" s="27" t="s">
        <v>34</v>
      </c>
      <c r="V23" s="28"/>
      <c r="W23" s="129">
        <f>SUM(W16:AD16)</f>
        <v>44566.159999999996</v>
      </c>
      <c r="X23" s="58"/>
      <c r="Y23" s="58"/>
      <c r="Z23" s="58"/>
      <c r="AA23" s="58"/>
      <c r="AB23" s="58"/>
      <c r="AC23" s="58"/>
      <c r="AD23" s="58"/>
      <c r="AE23" s="58"/>
      <c r="AF23" s="58"/>
      <c r="AG23" s="239"/>
      <c r="AH23" s="58"/>
      <c r="AI23" s="170"/>
      <c r="AJ23" s="59"/>
      <c r="AK23" s="208"/>
      <c r="AL23" s="208"/>
      <c r="AM23" s="38"/>
      <c r="AN23" s="38"/>
      <c r="AO23" s="38"/>
      <c r="AP23" s="208"/>
      <c r="AQ23" s="208"/>
      <c r="AR23" s="208"/>
      <c r="AS23" s="208"/>
      <c r="AT23" s="208"/>
      <c r="AX23" s="12"/>
    </row>
    <row r="24" spans="2:56" x14ac:dyDescent="0.15">
      <c r="B24" s="290"/>
      <c r="C24" s="29" t="s">
        <v>35</v>
      </c>
      <c r="D24" s="30"/>
      <c r="E24" s="129">
        <f>SUM(E17:L17)</f>
        <v>66379.448000000004</v>
      </c>
      <c r="F24" s="58"/>
      <c r="G24" s="58"/>
      <c r="H24" s="58"/>
      <c r="I24" s="58"/>
      <c r="J24" s="58"/>
      <c r="K24" s="58"/>
      <c r="L24" s="58"/>
      <c r="M24" s="58"/>
      <c r="N24" s="58"/>
      <c r="O24" s="239"/>
      <c r="P24" s="58"/>
      <c r="Q24" s="170"/>
      <c r="R24" s="59"/>
      <c r="S24" s="206"/>
      <c r="T24" s="290"/>
      <c r="U24" s="29" t="s">
        <v>35</v>
      </c>
      <c r="V24" s="30"/>
      <c r="W24" s="129">
        <f>SUM(W17:AD17)</f>
        <v>66379.512000000017</v>
      </c>
      <c r="X24" s="58"/>
      <c r="Y24" s="58"/>
      <c r="Z24" s="58"/>
      <c r="AA24" s="58"/>
      <c r="AB24" s="58"/>
      <c r="AC24" s="58"/>
      <c r="AD24" s="58"/>
      <c r="AE24" s="58"/>
      <c r="AF24" s="58"/>
      <c r="AG24" s="239"/>
      <c r="AH24" s="58"/>
      <c r="AI24" s="170"/>
      <c r="AJ24" s="59"/>
      <c r="AK24" s="208"/>
      <c r="AL24" s="208"/>
      <c r="AM24" s="38"/>
      <c r="AN24" s="38"/>
      <c r="AO24" s="38"/>
      <c r="AP24" s="208"/>
      <c r="AQ24" s="208"/>
      <c r="AR24" s="208"/>
      <c r="AS24" s="208"/>
      <c r="AT24" s="208"/>
      <c r="AX24" s="12"/>
      <c r="AZ24" s="8"/>
      <c r="BA24" s="8"/>
    </row>
    <row r="25" spans="2:56" x14ac:dyDescent="0.15">
      <c r="B25" s="290"/>
      <c r="C25" s="29" t="s">
        <v>36</v>
      </c>
      <c r="D25" s="30"/>
      <c r="E25" s="129">
        <f>SUM(E18:L18)</f>
        <v>98377.823999999993</v>
      </c>
      <c r="F25" s="58"/>
      <c r="G25" s="58"/>
      <c r="H25" s="58"/>
      <c r="I25" s="58"/>
      <c r="J25" s="58"/>
      <c r="K25" s="58"/>
      <c r="L25" s="58"/>
      <c r="M25" s="58"/>
      <c r="N25" s="58"/>
      <c r="O25" s="239"/>
      <c r="P25" s="58"/>
      <c r="Q25" s="170"/>
      <c r="R25" s="59"/>
      <c r="S25" s="206"/>
      <c r="T25" s="290"/>
      <c r="U25" s="29" t="s">
        <v>36</v>
      </c>
      <c r="V25" s="30"/>
      <c r="W25" s="129">
        <f>SUM(W18:AD18)</f>
        <v>98375.48000000001</v>
      </c>
      <c r="X25" s="58"/>
      <c r="Y25" s="58"/>
      <c r="Z25" s="58"/>
      <c r="AA25" s="58"/>
      <c r="AB25" s="58"/>
      <c r="AC25" s="58"/>
      <c r="AD25" s="58"/>
      <c r="AE25" s="58"/>
      <c r="AF25" s="58"/>
      <c r="AG25" s="239"/>
      <c r="AH25" s="58"/>
      <c r="AI25" s="170"/>
      <c r="AJ25" s="59"/>
      <c r="AK25" s="208"/>
      <c r="AL25" s="208"/>
      <c r="AM25" s="208"/>
      <c r="AN25" s="208"/>
      <c r="AO25" s="208"/>
      <c r="AP25" s="208"/>
      <c r="AQ25" s="208"/>
      <c r="AR25" s="208"/>
      <c r="AS25" s="208"/>
      <c r="AT25" s="208"/>
      <c r="AX25" s="12"/>
    </row>
    <row r="26" spans="2:56" x14ac:dyDescent="0.15">
      <c r="B26" s="290"/>
      <c r="C26" s="29" t="s">
        <v>38</v>
      </c>
      <c r="D26" s="30"/>
      <c r="E26" s="129">
        <f>SUM(E19:L19)</f>
        <v>138213.79200000002</v>
      </c>
      <c r="F26" s="58"/>
      <c r="G26" s="58"/>
      <c r="H26" s="58"/>
      <c r="I26" s="58"/>
      <c r="J26" s="58"/>
      <c r="K26" s="58"/>
      <c r="L26" s="58"/>
      <c r="M26" s="58"/>
      <c r="N26" s="58"/>
      <c r="O26" s="239"/>
      <c r="P26" s="58"/>
      <c r="Q26" s="170"/>
      <c r="R26" s="59"/>
      <c r="S26" s="206"/>
      <c r="T26" s="290"/>
      <c r="U26" s="29" t="s">
        <v>38</v>
      </c>
      <c r="V26" s="30"/>
      <c r="W26" s="129">
        <f>SUM(W19:AD19)</f>
        <v>138211.09600000002</v>
      </c>
      <c r="X26" s="58"/>
      <c r="Y26" s="58"/>
      <c r="Z26" s="58"/>
      <c r="AA26" s="58"/>
      <c r="AB26" s="58"/>
      <c r="AC26" s="58"/>
      <c r="AD26" s="58"/>
      <c r="AE26" s="58"/>
      <c r="AF26" s="58"/>
      <c r="AG26" s="239"/>
      <c r="AH26" s="58"/>
      <c r="AI26" s="170"/>
      <c r="AJ26" s="59"/>
      <c r="AK26" s="208"/>
      <c r="AL26" s="208"/>
      <c r="AM26" s="208"/>
      <c r="AN26" s="208"/>
      <c r="AO26" s="208"/>
      <c r="AP26" s="208"/>
      <c r="AQ26" s="208"/>
      <c r="AR26" s="208"/>
      <c r="AS26" s="208"/>
      <c r="AT26" s="208"/>
      <c r="AX26" s="12"/>
    </row>
    <row r="27" spans="2:56" ht="13.5" customHeight="1" thickBot="1" x14ac:dyDescent="0.2">
      <c r="B27" s="291"/>
      <c r="C27" s="31"/>
      <c r="D27" s="37"/>
      <c r="E27" s="184"/>
      <c r="F27" s="60"/>
      <c r="G27" s="60"/>
      <c r="H27" s="60"/>
      <c r="I27" s="60"/>
      <c r="J27" s="60"/>
      <c r="K27" s="60"/>
      <c r="L27" s="60"/>
      <c r="M27" s="60"/>
      <c r="N27" s="60"/>
      <c r="O27" s="254"/>
      <c r="P27" s="60"/>
      <c r="Q27" s="171"/>
      <c r="R27" s="61"/>
      <c r="S27" s="206"/>
      <c r="T27" s="291"/>
      <c r="U27" s="31"/>
      <c r="V27" s="37"/>
      <c r="W27" s="184"/>
      <c r="X27" s="60"/>
      <c r="Y27" s="60"/>
      <c r="Z27" s="60"/>
      <c r="AA27" s="60"/>
      <c r="AB27" s="60"/>
      <c r="AC27" s="60"/>
      <c r="AD27" s="60"/>
      <c r="AE27" s="60"/>
      <c r="AF27" s="60"/>
      <c r="AG27" s="254"/>
      <c r="AH27" s="60"/>
      <c r="AI27" s="171"/>
      <c r="AJ27" s="61"/>
      <c r="AK27" s="208"/>
      <c r="AL27" s="208"/>
      <c r="AM27" s="208"/>
      <c r="AN27" s="208"/>
      <c r="AO27" s="208"/>
      <c r="AP27" s="208"/>
      <c r="AQ27" s="208"/>
      <c r="AR27" s="208"/>
      <c r="AS27" s="208"/>
      <c r="AT27" s="208"/>
      <c r="AX27" s="12"/>
    </row>
    <row r="28" spans="2:56" x14ac:dyDescent="0.15">
      <c r="B28" s="206"/>
      <c r="C28" s="206"/>
      <c r="D28" s="93"/>
      <c r="E28" s="249"/>
      <c r="F28" s="92"/>
      <c r="G28" s="92"/>
      <c r="H28" s="92"/>
      <c r="I28" s="92"/>
      <c r="J28" s="92"/>
      <c r="K28" s="92"/>
      <c r="L28" s="92"/>
      <c r="M28" s="92"/>
      <c r="N28" s="92"/>
      <c r="O28" s="250"/>
      <c r="P28" s="92"/>
      <c r="Q28" s="93"/>
      <c r="R28" s="93"/>
      <c r="S28" s="206"/>
      <c r="T28" s="206"/>
      <c r="U28" s="206"/>
      <c r="V28" s="93"/>
      <c r="W28" s="249"/>
      <c r="X28" s="92"/>
      <c r="Y28" s="92"/>
      <c r="Z28" s="92"/>
      <c r="AA28" s="92"/>
      <c r="AB28" s="92"/>
      <c r="AC28" s="92"/>
      <c r="AD28" s="92"/>
      <c r="AE28" s="92"/>
      <c r="AF28" s="92"/>
      <c r="AG28" s="250"/>
      <c r="AH28" s="92"/>
      <c r="AI28" s="93"/>
      <c r="AJ28" s="93"/>
      <c r="AK28" s="208"/>
      <c r="AL28" s="208"/>
      <c r="AM28" s="208"/>
      <c r="AN28" s="208"/>
      <c r="AO28" s="208"/>
      <c r="AP28" s="208"/>
      <c r="AQ28" s="208"/>
      <c r="AR28" s="208"/>
      <c r="AS28" s="208"/>
      <c r="AT28" s="208"/>
      <c r="AX28" s="12"/>
    </row>
    <row r="29" spans="2:56" ht="13.5" customHeight="1" x14ac:dyDescent="0.15">
      <c r="B29" s="206"/>
      <c r="C29" s="206"/>
      <c r="D29" s="206"/>
      <c r="E29" s="206"/>
      <c r="F29" s="206"/>
      <c r="G29" s="206"/>
      <c r="H29" s="206"/>
      <c r="I29" s="206"/>
      <c r="J29" s="206"/>
      <c r="K29" s="206"/>
      <c r="L29" s="206"/>
      <c r="M29" s="206"/>
      <c r="N29" s="206"/>
      <c r="O29" s="250"/>
      <c r="P29" s="206"/>
      <c r="Q29" s="206"/>
      <c r="R29" s="206"/>
      <c r="S29" s="206"/>
      <c r="T29" s="206"/>
      <c r="U29" s="206"/>
      <c r="V29" s="206"/>
      <c r="W29" s="206"/>
      <c r="X29" s="206"/>
      <c r="Y29" s="206"/>
      <c r="Z29" s="206"/>
      <c r="AA29" s="206"/>
      <c r="AB29" s="206"/>
      <c r="AC29" s="206"/>
      <c r="AD29" s="206"/>
      <c r="AE29" s="206"/>
      <c r="AF29" s="206"/>
      <c r="AG29" s="250"/>
      <c r="AH29" s="206"/>
      <c r="AI29" s="206"/>
      <c r="AJ29" s="206"/>
      <c r="AK29" s="208"/>
      <c r="AL29" s="208"/>
      <c r="AM29" s="208"/>
      <c r="AN29" s="208"/>
      <c r="AO29" s="208"/>
      <c r="AP29" s="208"/>
      <c r="AQ29" s="208"/>
      <c r="AR29" s="208"/>
      <c r="AS29" s="208"/>
      <c r="AT29" s="208"/>
    </row>
    <row r="30" spans="2:56" ht="13.5" customHeight="1" thickBot="1" x14ac:dyDescent="0.2">
      <c r="B30" s="206"/>
      <c r="C30" s="206"/>
      <c r="D30" s="206"/>
      <c r="E30" s="249"/>
      <c r="F30" s="206"/>
      <c r="G30" s="206"/>
      <c r="H30" s="206"/>
      <c r="I30" s="206"/>
      <c r="J30" s="206"/>
      <c r="K30" s="206"/>
      <c r="L30" s="206"/>
      <c r="M30" s="206"/>
      <c r="N30" s="206"/>
      <c r="O30" s="250"/>
      <c r="P30" s="206"/>
      <c r="Q30" s="206"/>
      <c r="R30" s="206"/>
      <c r="S30" s="206"/>
      <c r="T30" s="206"/>
      <c r="U30" s="206"/>
      <c r="V30" s="206"/>
      <c r="W30" s="249"/>
      <c r="X30" s="206"/>
      <c r="Y30" s="206"/>
      <c r="Z30" s="206"/>
      <c r="AA30" s="206"/>
      <c r="AB30" s="206"/>
      <c r="AC30" s="206"/>
      <c r="AD30" s="206"/>
      <c r="AE30" s="206"/>
      <c r="AF30" s="206"/>
      <c r="AG30" s="250"/>
      <c r="AH30" s="206"/>
      <c r="AI30" s="206"/>
      <c r="AJ30" s="206"/>
      <c r="AK30" s="208"/>
      <c r="AL30" s="208"/>
      <c r="AM30" s="208"/>
      <c r="AN30" s="208"/>
      <c r="AO30" s="208"/>
      <c r="AP30" s="208"/>
      <c r="AQ30" s="208"/>
      <c r="AR30" s="208"/>
      <c r="AS30" s="208"/>
      <c r="AT30" s="208"/>
    </row>
    <row r="31" spans="2:56" ht="13.5" customHeight="1" thickBot="1" x14ac:dyDescent="0.3">
      <c r="B31" s="23"/>
      <c r="C31" s="293" t="str">
        <f>CONCATENATE("View Synthesis [ ",'Summary (auto)'!$C$3," ]")</f>
        <v>View Synthesis [ MPEG-151 ]</v>
      </c>
      <c r="D31" s="269"/>
      <c r="E31" s="269"/>
      <c r="F31" s="269"/>
      <c r="G31" s="269"/>
      <c r="H31" s="269"/>
      <c r="I31" s="269"/>
      <c r="J31" s="269"/>
      <c r="K31" s="269"/>
      <c r="L31" s="269"/>
      <c r="M31" s="269"/>
      <c r="N31" s="269"/>
      <c r="O31" s="269"/>
      <c r="P31" s="269"/>
      <c r="Q31" s="269"/>
      <c r="R31" s="294"/>
      <c r="S31" s="206"/>
      <c r="T31" s="23"/>
      <c r="U31" s="293" t="str">
        <f>CONCATENATE("View Synthesis [ ",'Summary (auto)'!$C$4," ]")</f>
        <v>View Synthesis [ my ]</v>
      </c>
      <c r="V31" s="269"/>
      <c r="W31" s="269"/>
      <c r="X31" s="269"/>
      <c r="Y31" s="269"/>
      <c r="Z31" s="269"/>
      <c r="AA31" s="269"/>
      <c r="AB31" s="269"/>
      <c r="AC31" s="269"/>
      <c r="AD31" s="269"/>
      <c r="AE31" s="269"/>
      <c r="AF31" s="269"/>
      <c r="AG31" s="269"/>
      <c r="AH31" s="269"/>
      <c r="AI31" s="269"/>
      <c r="AJ31" s="294"/>
      <c r="AK31" s="208"/>
      <c r="AL31" s="208"/>
      <c r="AM31" s="305" t="s">
        <v>70</v>
      </c>
      <c r="AN31" s="279"/>
      <c r="AO31" s="279"/>
      <c r="AP31" s="279"/>
      <c r="AQ31" s="154"/>
      <c r="AR31" s="208"/>
      <c r="AS31" s="208"/>
      <c r="AT31" s="208"/>
    </row>
    <row r="32" spans="2:56" ht="13.5" customHeight="1" thickBot="1" x14ac:dyDescent="0.2">
      <c r="B32" s="26" t="s">
        <v>71</v>
      </c>
      <c r="C32" s="96"/>
      <c r="D32" s="96"/>
      <c r="E32" s="206"/>
      <c r="F32" s="24" t="s">
        <v>30</v>
      </c>
      <c r="G32" s="24" t="s">
        <v>41</v>
      </c>
      <c r="H32" s="24" t="s">
        <v>44</v>
      </c>
      <c r="I32" s="24" t="s">
        <v>47</v>
      </c>
      <c r="J32" s="24" t="s">
        <v>57</v>
      </c>
      <c r="K32" s="24"/>
      <c r="L32" s="120"/>
      <c r="M32" s="120"/>
      <c r="N32" s="24"/>
      <c r="O32" s="257"/>
      <c r="P32" s="24"/>
      <c r="Q32" s="24"/>
      <c r="R32" s="25" t="s">
        <v>54</v>
      </c>
      <c r="S32" s="206"/>
      <c r="T32" s="26" t="s">
        <v>71</v>
      </c>
      <c r="U32" s="96"/>
      <c r="V32" s="96"/>
      <c r="W32" s="206"/>
      <c r="X32" s="24" t="s">
        <v>30</v>
      </c>
      <c r="Y32" s="24" t="s">
        <v>41</v>
      </c>
      <c r="Z32" s="24" t="s">
        <v>44</v>
      </c>
      <c r="AA32" s="24" t="s">
        <v>47</v>
      </c>
      <c r="AB32" s="24" t="s">
        <v>57</v>
      </c>
      <c r="AC32" s="24"/>
      <c r="AD32" s="206"/>
      <c r="AE32" s="206"/>
      <c r="AF32" s="24"/>
      <c r="AG32" s="257"/>
      <c r="AH32" s="24"/>
      <c r="AI32" s="24"/>
      <c r="AJ32" s="25" t="s">
        <v>54</v>
      </c>
      <c r="AK32" s="208"/>
      <c r="AL32" s="26" t="s">
        <v>71</v>
      </c>
      <c r="AM32" s="100" t="s">
        <v>30</v>
      </c>
      <c r="AN32" s="32" t="s">
        <v>41</v>
      </c>
      <c r="AO32" s="32" t="s">
        <v>44</v>
      </c>
      <c r="AP32" s="32" t="s">
        <v>47</v>
      </c>
      <c r="AQ32" s="99" t="s">
        <v>57</v>
      </c>
      <c r="AR32" s="92"/>
      <c r="AS32" s="250"/>
      <c r="AT32" s="92"/>
    </row>
    <row r="33" spans="2:52" x14ac:dyDescent="0.15">
      <c r="B33" s="292" t="s">
        <v>72</v>
      </c>
      <c r="C33" s="27" t="s">
        <v>34</v>
      </c>
      <c r="D33" s="41"/>
      <c r="E33" s="57"/>
      <c r="F33" s="98">
        <v>32.351591999999997</v>
      </c>
      <c r="G33" s="98">
        <v>35.783119999999997</v>
      </c>
      <c r="H33" s="98">
        <v>0.96804223</v>
      </c>
      <c r="I33" s="62">
        <v>0.97615540000000001</v>
      </c>
      <c r="J33" s="62">
        <v>6.4766509999999999E-2</v>
      </c>
      <c r="K33" s="63"/>
      <c r="L33" s="258"/>
      <c r="M33" s="258"/>
      <c r="N33" s="57"/>
      <c r="O33" s="28"/>
      <c r="P33" s="57"/>
      <c r="Q33" s="28"/>
      <c r="R33" s="133"/>
      <c r="S33" s="206"/>
      <c r="T33" s="292" t="s">
        <v>72</v>
      </c>
      <c r="U33" s="27" t="s">
        <v>34</v>
      </c>
      <c r="V33" s="41"/>
      <c r="W33" s="57"/>
      <c r="X33" s="98">
        <v>32.346563000000003</v>
      </c>
      <c r="Y33" s="98">
        <v>35.786315999999999</v>
      </c>
      <c r="Z33" s="98">
        <v>0.96802942999999997</v>
      </c>
      <c r="AA33" s="62">
        <v>0.97601139999999997</v>
      </c>
      <c r="AB33" s="62">
        <v>6.5494919999999998E-2</v>
      </c>
      <c r="AC33" s="63"/>
      <c r="AD33" s="258"/>
      <c r="AE33" s="258"/>
      <c r="AF33" s="57"/>
      <c r="AG33" s="28"/>
      <c r="AH33" s="57"/>
      <c r="AI33" s="28"/>
      <c r="AJ33" s="133"/>
      <c r="AK33" s="208"/>
      <c r="AL33" s="292" t="s">
        <v>72</v>
      </c>
      <c r="AM33" s="121">
        <f t="shared" ref="AM33:AM96" si="4">IF(OR(X33="",F33=""),"",X33-F33)</f>
        <v>-5.0289999999932888E-3</v>
      </c>
      <c r="AN33" s="97">
        <f t="shared" ref="AN33:AN96" si="5">IF(OR(Y33="",G33=""),"",Y33-G33)</f>
        <v>3.1960000000026412E-3</v>
      </c>
      <c r="AO33" s="97">
        <f t="shared" ref="AO33:AO96" si="6">IF(OR(Z33="",H33=""),"",Z33-H33)</f>
        <v>-1.2800000000035006E-5</v>
      </c>
      <c r="AP33" s="97">
        <f t="shared" ref="AP33:AP96" si="7">IF(OR(AA33="",I33=""),"",AA33-I33)</f>
        <v>-1.4400000000003299E-4</v>
      </c>
      <c r="AQ33" s="122">
        <f t="shared" ref="AQ33:AQ96" si="8">IF(OR(AB33="",J33=""),"",AB33-J33)</f>
        <v>7.2840999999999878E-4</v>
      </c>
      <c r="AR33" s="42"/>
      <c r="AS33" s="42" t="str">
        <f t="shared" ref="AS33:AS64" si="9">IF(OR(AD33="",L33=""),"",AD33-L33)</f>
        <v/>
      </c>
      <c r="AT33" s="42" t="str">
        <f t="shared" ref="AT33:AT64" si="10">IF(OR(AE33="",M33=""),"",AE33-M33)</f>
        <v/>
      </c>
      <c r="AX33" s="12"/>
      <c r="AZ33" s="12"/>
    </row>
    <row r="34" spans="2:52" ht="13.5" customHeight="1" x14ac:dyDescent="0.15">
      <c r="B34" s="290"/>
      <c r="C34" s="29" t="s">
        <v>35</v>
      </c>
      <c r="D34" s="187"/>
      <c r="E34" s="58"/>
      <c r="F34" s="188">
        <v>35.633496000000001</v>
      </c>
      <c r="G34" s="188">
        <v>39.075933999999997</v>
      </c>
      <c r="H34" s="188">
        <v>0.98158661000000003</v>
      </c>
      <c r="I34" s="64">
        <v>0.98682475000000003</v>
      </c>
      <c r="J34" s="64">
        <v>3.7263982000000001E-2</v>
      </c>
      <c r="K34" s="189"/>
      <c r="L34" s="259"/>
      <c r="M34" s="259"/>
      <c r="N34" s="58"/>
      <c r="O34" s="30"/>
      <c r="P34" s="58"/>
      <c r="Q34" s="30"/>
      <c r="R34" s="134"/>
      <c r="S34" s="206"/>
      <c r="T34" s="290"/>
      <c r="U34" s="29" t="s">
        <v>35</v>
      </c>
      <c r="V34" s="187"/>
      <c r="W34" s="58"/>
      <c r="X34" s="188">
        <v>35.658951999999999</v>
      </c>
      <c r="Y34" s="188">
        <v>39.090800000000002</v>
      </c>
      <c r="Z34" s="188">
        <v>0.98157631999999995</v>
      </c>
      <c r="AA34" s="64">
        <v>0.98678593000000003</v>
      </c>
      <c r="AB34" s="64">
        <v>3.7162736000000002E-2</v>
      </c>
      <c r="AC34" s="189"/>
      <c r="AD34" s="259"/>
      <c r="AE34" s="259"/>
      <c r="AF34" s="58"/>
      <c r="AG34" s="30"/>
      <c r="AH34" s="58"/>
      <c r="AI34" s="30"/>
      <c r="AJ34" s="134"/>
      <c r="AK34" s="208"/>
      <c r="AL34" s="290"/>
      <c r="AM34" s="88">
        <f t="shared" si="4"/>
        <v>2.5455999999998369E-2</v>
      </c>
      <c r="AN34" s="123">
        <f t="shared" si="5"/>
        <v>1.4866000000004931E-2</v>
      </c>
      <c r="AO34" s="123">
        <f t="shared" si="6"/>
        <v>-1.0290000000079402E-5</v>
      </c>
      <c r="AP34" s="123">
        <f t="shared" si="7"/>
        <v>-3.881999999999497E-5</v>
      </c>
      <c r="AQ34" s="89">
        <f t="shared" si="8"/>
        <v>-1.0124599999999928E-4</v>
      </c>
      <c r="AR34" s="42"/>
      <c r="AS34" s="42" t="str">
        <f t="shared" si="9"/>
        <v/>
      </c>
      <c r="AT34" s="42" t="str">
        <f t="shared" si="10"/>
        <v/>
      </c>
      <c r="AX34" s="12"/>
      <c r="AZ34" s="12"/>
    </row>
    <row r="35" spans="2:52" ht="13.5" customHeight="1" x14ac:dyDescent="0.15">
      <c r="B35" s="290"/>
      <c r="C35" s="29" t="s">
        <v>36</v>
      </c>
      <c r="D35" s="187"/>
      <c r="E35" s="58"/>
      <c r="F35" s="188">
        <v>39.975507</v>
      </c>
      <c r="G35" s="188">
        <v>43.355136000000002</v>
      </c>
      <c r="H35" s="188">
        <v>0.99046272000000002</v>
      </c>
      <c r="I35" s="64">
        <v>0.99373222000000005</v>
      </c>
      <c r="J35" s="64">
        <v>1.6918734000000001E-2</v>
      </c>
      <c r="K35" s="189"/>
      <c r="L35" s="259"/>
      <c r="M35" s="259"/>
      <c r="N35" s="58"/>
      <c r="O35" s="30"/>
      <c r="P35" s="58"/>
      <c r="Q35" s="30"/>
      <c r="R35" s="134"/>
      <c r="S35" s="206"/>
      <c r="T35" s="290"/>
      <c r="U35" s="29" t="s">
        <v>36</v>
      </c>
      <c r="V35" s="187"/>
      <c r="W35" s="58"/>
      <c r="X35" s="188">
        <v>39.944935999999998</v>
      </c>
      <c r="Y35" s="188">
        <v>43.313178999999998</v>
      </c>
      <c r="Z35" s="188">
        <v>0.99044147000000005</v>
      </c>
      <c r="AA35" s="64">
        <v>0.99369735000000003</v>
      </c>
      <c r="AB35" s="64">
        <v>1.6945350000000001E-2</v>
      </c>
      <c r="AC35" s="189"/>
      <c r="AD35" s="259"/>
      <c r="AE35" s="259"/>
      <c r="AF35" s="58"/>
      <c r="AG35" s="30"/>
      <c r="AH35" s="58"/>
      <c r="AI35" s="30"/>
      <c r="AJ35" s="134"/>
      <c r="AK35" s="208"/>
      <c r="AL35" s="290"/>
      <c r="AM35" s="88">
        <f t="shared" si="4"/>
        <v>-3.0571000000001902E-2</v>
      </c>
      <c r="AN35" s="123">
        <f t="shared" si="5"/>
        <v>-4.1957000000003575E-2</v>
      </c>
      <c r="AO35" s="123">
        <f t="shared" si="6"/>
        <v>-2.124999999997268E-5</v>
      </c>
      <c r="AP35" s="123">
        <f t="shared" si="7"/>
        <v>-3.4870000000020163E-5</v>
      </c>
      <c r="AQ35" s="89">
        <f t="shared" si="8"/>
        <v>2.661600000000014E-5</v>
      </c>
      <c r="AR35" s="42"/>
      <c r="AS35" s="42" t="str">
        <f t="shared" si="9"/>
        <v/>
      </c>
      <c r="AT35" s="42" t="str">
        <f t="shared" si="10"/>
        <v/>
      </c>
      <c r="AX35" s="12"/>
      <c r="AZ35" s="12"/>
    </row>
    <row r="36" spans="2:52" ht="13.5" customHeight="1" x14ac:dyDescent="0.15">
      <c r="B36" s="290"/>
      <c r="C36" s="29" t="s">
        <v>38</v>
      </c>
      <c r="D36" s="187"/>
      <c r="E36" s="58"/>
      <c r="F36" s="188">
        <v>43.799843000000003</v>
      </c>
      <c r="G36" s="188">
        <v>46.742691000000001</v>
      </c>
      <c r="H36" s="188">
        <v>0.99419997999999998</v>
      </c>
      <c r="I36" s="64">
        <v>0.99693902000000001</v>
      </c>
      <c r="J36" s="64">
        <v>6.8092769999999999E-3</v>
      </c>
      <c r="K36" s="189"/>
      <c r="L36" s="259"/>
      <c r="M36" s="259"/>
      <c r="N36" s="58"/>
      <c r="O36" s="30"/>
      <c r="P36" s="58"/>
      <c r="Q36" s="30"/>
      <c r="R36" s="134"/>
      <c r="S36" s="206"/>
      <c r="T36" s="290"/>
      <c r="U36" s="29" t="s">
        <v>38</v>
      </c>
      <c r="V36" s="187"/>
      <c r="W36" s="58"/>
      <c r="X36" s="188">
        <v>43.953586999999999</v>
      </c>
      <c r="Y36" s="188">
        <v>46.833233</v>
      </c>
      <c r="Z36" s="188">
        <v>0.99425140000000001</v>
      </c>
      <c r="AA36" s="64">
        <v>0.99698215000000001</v>
      </c>
      <c r="AB36" s="64">
        <v>6.62453E-3</v>
      </c>
      <c r="AC36" s="189"/>
      <c r="AD36" s="259"/>
      <c r="AE36" s="259"/>
      <c r="AF36" s="58"/>
      <c r="AG36" s="30"/>
      <c r="AH36" s="58"/>
      <c r="AI36" s="30"/>
      <c r="AJ36" s="134"/>
      <c r="AK36" s="208"/>
      <c r="AL36" s="290"/>
      <c r="AM36" s="88">
        <f t="shared" si="4"/>
        <v>0.15374399999999611</v>
      </c>
      <c r="AN36" s="123">
        <f t="shared" si="5"/>
        <v>9.0541999999999234E-2</v>
      </c>
      <c r="AO36" s="123">
        <f t="shared" si="6"/>
        <v>5.1420000000024224E-5</v>
      </c>
      <c r="AP36" s="123">
        <f t="shared" si="7"/>
        <v>4.3130000000002333E-5</v>
      </c>
      <c r="AQ36" s="89">
        <f t="shared" si="8"/>
        <v>-1.8474699999999986E-4</v>
      </c>
      <c r="AR36" s="42"/>
      <c r="AS36" s="42" t="str">
        <f t="shared" si="9"/>
        <v/>
      </c>
      <c r="AT36" s="42" t="str">
        <f t="shared" si="10"/>
        <v/>
      </c>
      <c r="AX36" s="12"/>
      <c r="AZ36" s="12"/>
    </row>
    <row r="37" spans="2:52" ht="13.5" customHeight="1" thickBot="1" x14ac:dyDescent="0.2">
      <c r="B37" s="290"/>
      <c r="C37" s="29"/>
      <c r="D37" s="187"/>
      <c r="E37" s="58"/>
      <c r="F37" s="190"/>
      <c r="G37" s="190"/>
      <c r="H37" s="190"/>
      <c r="I37" s="58"/>
      <c r="J37" s="58"/>
      <c r="K37" s="189"/>
      <c r="L37" s="259"/>
      <c r="M37" s="259"/>
      <c r="N37" s="58"/>
      <c r="O37" s="30"/>
      <c r="P37" s="58"/>
      <c r="Q37" s="30"/>
      <c r="R37" s="185"/>
      <c r="S37" s="206"/>
      <c r="T37" s="290"/>
      <c r="U37" s="29"/>
      <c r="V37" s="187"/>
      <c r="W37" s="58"/>
      <c r="X37" s="190"/>
      <c r="Y37" s="190"/>
      <c r="Z37" s="190"/>
      <c r="AA37" s="58"/>
      <c r="AB37" s="58"/>
      <c r="AC37" s="189"/>
      <c r="AD37" s="259"/>
      <c r="AE37" s="259"/>
      <c r="AF37" s="58"/>
      <c r="AG37" s="30"/>
      <c r="AH37" s="58"/>
      <c r="AI37" s="30"/>
      <c r="AJ37" s="185"/>
      <c r="AK37" s="208"/>
      <c r="AL37" s="290"/>
      <c r="AM37" s="124" t="str">
        <f t="shared" si="4"/>
        <v/>
      </c>
      <c r="AN37" s="125" t="str">
        <f t="shared" si="5"/>
        <v/>
      </c>
      <c r="AO37" s="125" t="str">
        <f t="shared" si="6"/>
        <v/>
      </c>
      <c r="AP37" s="125" t="str">
        <f t="shared" si="7"/>
        <v/>
      </c>
      <c r="AQ37" s="126" t="str">
        <f t="shared" si="8"/>
        <v/>
      </c>
      <c r="AR37" s="42"/>
      <c r="AS37" s="42" t="str">
        <f t="shared" si="9"/>
        <v/>
      </c>
      <c r="AT37" s="42" t="str">
        <f t="shared" si="10"/>
        <v/>
      </c>
      <c r="AX37" s="12"/>
      <c r="AZ37" s="12"/>
    </row>
    <row r="38" spans="2:52" x14ac:dyDescent="0.15">
      <c r="B38" s="292" t="s">
        <v>73</v>
      </c>
      <c r="C38" s="27" t="s">
        <v>34</v>
      </c>
      <c r="D38" s="41"/>
      <c r="E38" s="57"/>
      <c r="F38" s="98">
        <v>32.566285000000001</v>
      </c>
      <c r="G38" s="98">
        <v>36.133032</v>
      </c>
      <c r="H38" s="98">
        <v>0.96956547000000004</v>
      </c>
      <c r="I38" s="62">
        <v>0.97745696000000004</v>
      </c>
      <c r="J38" s="62">
        <v>6.2561119999999998E-2</v>
      </c>
      <c r="K38" s="63"/>
      <c r="L38" s="258"/>
      <c r="M38" s="258"/>
      <c r="N38" s="57"/>
      <c r="O38" s="28"/>
      <c r="P38" s="57"/>
      <c r="Q38" s="28"/>
      <c r="R38" s="133"/>
      <c r="S38" s="206"/>
      <c r="T38" s="292" t="s">
        <v>73</v>
      </c>
      <c r="U38" s="27" t="s">
        <v>34</v>
      </c>
      <c r="V38" s="41"/>
      <c r="W38" s="57"/>
      <c r="X38" s="98">
        <v>32.528922999999999</v>
      </c>
      <c r="Y38" s="98">
        <v>36.119998000000002</v>
      </c>
      <c r="Z38" s="98">
        <v>0.96960977000000004</v>
      </c>
      <c r="AA38" s="62">
        <v>0.97715116000000002</v>
      </c>
      <c r="AB38" s="62">
        <v>6.2529676000000006E-2</v>
      </c>
      <c r="AC38" s="63"/>
      <c r="AD38" s="258"/>
      <c r="AE38" s="258"/>
      <c r="AF38" s="57"/>
      <c r="AG38" s="28"/>
      <c r="AH38" s="57"/>
      <c r="AI38" s="28"/>
      <c r="AJ38" s="133"/>
      <c r="AK38" s="208"/>
      <c r="AL38" s="292" t="s">
        <v>73</v>
      </c>
      <c r="AM38" s="121">
        <f t="shared" si="4"/>
        <v>-3.7362000000001672E-2</v>
      </c>
      <c r="AN38" s="97">
        <f t="shared" si="5"/>
        <v>-1.3033999999997548E-2</v>
      </c>
      <c r="AO38" s="97">
        <f t="shared" si="6"/>
        <v>4.4299999999997119E-5</v>
      </c>
      <c r="AP38" s="97">
        <f t="shared" si="7"/>
        <v>-3.0580000000002272E-4</v>
      </c>
      <c r="AQ38" s="122">
        <f t="shared" si="8"/>
        <v>-3.144399999999159E-5</v>
      </c>
      <c r="AR38" s="42"/>
      <c r="AS38" s="42" t="str">
        <f t="shared" si="9"/>
        <v/>
      </c>
      <c r="AT38" s="42" t="str">
        <f t="shared" si="10"/>
        <v/>
      </c>
      <c r="AX38" s="12"/>
      <c r="AZ38" s="12"/>
    </row>
    <row r="39" spans="2:52" ht="13.5" customHeight="1" x14ac:dyDescent="0.15">
      <c r="B39" s="290"/>
      <c r="C39" s="29" t="s">
        <v>35</v>
      </c>
      <c r="D39" s="187"/>
      <c r="E39" s="58"/>
      <c r="F39" s="188">
        <v>35.732087</v>
      </c>
      <c r="G39" s="188">
        <v>39.171646000000003</v>
      </c>
      <c r="H39" s="188">
        <v>0.98194705000000004</v>
      </c>
      <c r="I39" s="64">
        <v>0.98724297000000005</v>
      </c>
      <c r="J39" s="64">
        <v>3.7601084E-2</v>
      </c>
      <c r="K39" s="189"/>
      <c r="L39" s="259"/>
      <c r="M39" s="259"/>
      <c r="N39" s="58"/>
      <c r="O39" s="30"/>
      <c r="P39" s="58"/>
      <c r="Q39" s="30"/>
      <c r="R39" s="134"/>
      <c r="S39" s="206"/>
      <c r="T39" s="290"/>
      <c r="U39" s="29" t="s">
        <v>35</v>
      </c>
      <c r="V39" s="187"/>
      <c r="W39" s="58"/>
      <c r="X39" s="188">
        <v>35.771329000000001</v>
      </c>
      <c r="Y39" s="188">
        <v>39.193688000000002</v>
      </c>
      <c r="Z39" s="188">
        <v>0.98197129999999999</v>
      </c>
      <c r="AA39" s="64">
        <v>0.98730152000000004</v>
      </c>
      <c r="AB39" s="64">
        <v>3.77317E-2</v>
      </c>
      <c r="AC39" s="189"/>
      <c r="AD39" s="259"/>
      <c r="AE39" s="259"/>
      <c r="AF39" s="58"/>
      <c r="AG39" s="30"/>
      <c r="AH39" s="58"/>
      <c r="AI39" s="30"/>
      <c r="AJ39" s="134"/>
      <c r="AK39" s="208"/>
      <c r="AL39" s="290"/>
      <c r="AM39" s="88">
        <f t="shared" si="4"/>
        <v>3.9242000000001553E-2</v>
      </c>
      <c r="AN39" s="123">
        <f t="shared" si="5"/>
        <v>2.2041999999999007E-2</v>
      </c>
      <c r="AO39" s="123">
        <f t="shared" si="6"/>
        <v>2.4249999999947924E-5</v>
      </c>
      <c r="AP39" s="123">
        <f t="shared" si="7"/>
        <v>5.8549999999990554E-5</v>
      </c>
      <c r="AQ39" s="89">
        <f t="shared" si="8"/>
        <v>1.3061600000000007E-4</v>
      </c>
      <c r="AR39" s="42"/>
      <c r="AS39" s="42" t="str">
        <f t="shared" si="9"/>
        <v/>
      </c>
      <c r="AT39" s="42" t="str">
        <f t="shared" si="10"/>
        <v/>
      </c>
      <c r="AX39" s="12"/>
      <c r="AZ39" s="12"/>
    </row>
    <row r="40" spans="2:52" ht="13.5" customHeight="1" x14ac:dyDescent="0.15">
      <c r="B40" s="290"/>
      <c r="C40" s="29" t="s">
        <v>36</v>
      </c>
      <c r="D40" s="187"/>
      <c r="E40" s="58"/>
      <c r="F40" s="188">
        <v>40.091059999999999</v>
      </c>
      <c r="G40" s="188">
        <v>43.448293999999997</v>
      </c>
      <c r="H40" s="188">
        <v>0.99057956000000003</v>
      </c>
      <c r="I40" s="64">
        <v>0.99384083000000001</v>
      </c>
      <c r="J40" s="64">
        <v>1.6196097999999999E-2</v>
      </c>
      <c r="K40" s="189"/>
      <c r="L40" s="259"/>
      <c r="M40" s="259"/>
      <c r="N40" s="58"/>
      <c r="O40" s="30"/>
      <c r="P40" s="58"/>
      <c r="Q40" s="30"/>
      <c r="R40" s="134"/>
      <c r="S40" s="206"/>
      <c r="T40" s="290"/>
      <c r="U40" s="29" t="s">
        <v>36</v>
      </c>
      <c r="V40" s="187"/>
      <c r="W40" s="58"/>
      <c r="X40" s="188">
        <v>40.055638999999999</v>
      </c>
      <c r="Y40" s="188">
        <v>43.420132000000002</v>
      </c>
      <c r="Z40" s="188">
        <v>0.99057658000000004</v>
      </c>
      <c r="AA40" s="64">
        <v>0.99382490999999995</v>
      </c>
      <c r="AB40" s="64">
        <v>1.6236964999999999E-2</v>
      </c>
      <c r="AC40" s="189"/>
      <c r="AD40" s="259"/>
      <c r="AE40" s="259"/>
      <c r="AF40" s="58"/>
      <c r="AG40" s="30"/>
      <c r="AH40" s="58"/>
      <c r="AI40" s="30"/>
      <c r="AJ40" s="134"/>
      <c r="AK40" s="208"/>
      <c r="AL40" s="290"/>
      <c r="AM40" s="88">
        <f t="shared" si="4"/>
        <v>-3.5420999999999481E-2</v>
      </c>
      <c r="AN40" s="123">
        <f t="shared" si="5"/>
        <v>-2.8161999999994691E-2</v>
      </c>
      <c r="AO40" s="123">
        <f t="shared" si="6"/>
        <v>-2.9799999999857718E-6</v>
      </c>
      <c r="AP40" s="123">
        <f t="shared" si="7"/>
        <v>-1.592000000005811E-5</v>
      </c>
      <c r="AQ40" s="89">
        <f t="shared" si="8"/>
        <v>4.0866999999999987E-5</v>
      </c>
      <c r="AR40" s="42"/>
      <c r="AS40" s="42" t="str">
        <f t="shared" si="9"/>
        <v/>
      </c>
      <c r="AT40" s="42" t="str">
        <f t="shared" si="10"/>
        <v/>
      </c>
      <c r="AX40" s="12"/>
      <c r="AZ40" s="12"/>
    </row>
    <row r="41" spans="2:52" ht="13.5" customHeight="1" x14ac:dyDescent="0.15">
      <c r="B41" s="290"/>
      <c r="C41" s="29" t="s">
        <v>38</v>
      </c>
      <c r="D41" s="187"/>
      <c r="E41" s="58"/>
      <c r="F41" s="188">
        <v>43.769216999999998</v>
      </c>
      <c r="G41" s="188">
        <v>46.709353</v>
      </c>
      <c r="H41" s="188">
        <v>0.99427310999999996</v>
      </c>
      <c r="I41" s="64">
        <v>0.99695135000000001</v>
      </c>
      <c r="J41" s="64">
        <v>6.5239277000000004E-3</v>
      </c>
      <c r="K41" s="189"/>
      <c r="L41" s="259"/>
      <c r="M41" s="259"/>
      <c r="N41" s="58"/>
      <c r="O41" s="30"/>
      <c r="P41" s="58"/>
      <c r="Q41" s="30"/>
      <c r="R41" s="134"/>
      <c r="S41" s="206"/>
      <c r="T41" s="290"/>
      <c r="U41" s="29" t="s">
        <v>38</v>
      </c>
      <c r="V41" s="187"/>
      <c r="W41" s="58"/>
      <c r="X41" s="188">
        <v>43.935257</v>
      </c>
      <c r="Y41" s="188">
        <v>46.819898000000002</v>
      </c>
      <c r="Z41" s="188">
        <v>0.99432056000000002</v>
      </c>
      <c r="AA41" s="64">
        <v>0.99697340000000001</v>
      </c>
      <c r="AB41" s="64">
        <v>6.3601565000000002E-3</v>
      </c>
      <c r="AC41" s="189"/>
      <c r="AD41" s="259"/>
      <c r="AE41" s="259"/>
      <c r="AF41" s="58"/>
      <c r="AG41" s="30"/>
      <c r="AH41" s="58"/>
      <c r="AI41" s="30"/>
      <c r="AJ41" s="134"/>
      <c r="AK41" s="208"/>
      <c r="AL41" s="290"/>
      <c r="AM41" s="88">
        <f t="shared" si="4"/>
        <v>0.16604000000000241</v>
      </c>
      <c r="AN41" s="123">
        <f t="shared" si="5"/>
        <v>0.11054500000000189</v>
      </c>
      <c r="AO41" s="123">
        <f t="shared" si="6"/>
        <v>4.7450000000059944E-5</v>
      </c>
      <c r="AP41" s="123">
        <f t="shared" si="7"/>
        <v>2.2049999999995684E-5</v>
      </c>
      <c r="AQ41" s="89">
        <f t="shared" si="8"/>
        <v>-1.6377120000000012E-4</v>
      </c>
      <c r="AR41" s="42"/>
      <c r="AS41" s="42" t="str">
        <f t="shared" si="9"/>
        <v/>
      </c>
      <c r="AT41" s="42" t="str">
        <f t="shared" si="10"/>
        <v/>
      </c>
      <c r="AX41" s="12"/>
      <c r="AZ41" s="12"/>
    </row>
    <row r="42" spans="2:52" ht="13.5" customHeight="1" thickBot="1" x14ac:dyDescent="0.2">
      <c r="B42" s="290"/>
      <c r="C42" s="29"/>
      <c r="D42" s="187"/>
      <c r="E42" s="58"/>
      <c r="F42" s="190"/>
      <c r="G42" s="190"/>
      <c r="H42" s="190"/>
      <c r="I42" s="58"/>
      <c r="J42" s="58"/>
      <c r="K42" s="189"/>
      <c r="L42" s="259"/>
      <c r="M42" s="259"/>
      <c r="N42" s="58"/>
      <c r="O42" s="30"/>
      <c r="P42" s="58"/>
      <c r="Q42" s="30"/>
      <c r="R42" s="185"/>
      <c r="S42" s="206"/>
      <c r="T42" s="290"/>
      <c r="U42" s="29"/>
      <c r="V42" s="187"/>
      <c r="W42" s="58"/>
      <c r="X42" s="190"/>
      <c r="Y42" s="190"/>
      <c r="Z42" s="190"/>
      <c r="AA42" s="58"/>
      <c r="AB42" s="58"/>
      <c r="AC42" s="189"/>
      <c r="AD42" s="259"/>
      <c r="AE42" s="259"/>
      <c r="AF42" s="58"/>
      <c r="AG42" s="30"/>
      <c r="AH42" s="58"/>
      <c r="AI42" s="30"/>
      <c r="AJ42" s="185"/>
      <c r="AK42" s="208"/>
      <c r="AL42" s="290"/>
      <c r="AM42" s="124" t="str">
        <f t="shared" si="4"/>
        <v/>
      </c>
      <c r="AN42" s="125" t="str">
        <f t="shared" si="5"/>
        <v/>
      </c>
      <c r="AO42" s="125" t="str">
        <f t="shared" si="6"/>
        <v/>
      </c>
      <c r="AP42" s="125" t="str">
        <f t="shared" si="7"/>
        <v/>
      </c>
      <c r="AQ42" s="126" t="str">
        <f t="shared" si="8"/>
        <v/>
      </c>
      <c r="AR42" s="42"/>
      <c r="AS42" s="42" t="str">
        <f t="shared" si="9"/>
        <v/>
      </c>
      <c r="AT42" s="42" t="str">
        <f t="shared" si="10"/>
        <v/>
      </c>
      <c r="AX42" s="12"/>
      <c r="AZ42" s="12"/>
    </row>
    <row r="43" spans="2:52" x14ac:dyDescent="0.15">
      <c r="B43" s="292" t="s">
        <v>74</v>
      </c>
      <c r="C43" s="27" t="s">
        <v>34</v>
      </c>
      <c r="D43" s="41"/>
      <c r="E43" s="57"/>
      <c r="F43" s="98">
        <v>32.633237000000001</v>
      </c>
      <c r="G43" s="98">
        <v>35.962372999999999</v>
      </c>
      <c r="H43" s="98">
        <v>0.97081452999999995</v>
      </c>
      <c r="I43" s="62">
        <v>0.97891653000000001</v>
      </c>
      <c r="J43" s="62">
        <v>5.8489190000000003E-2</v>
      </c>
      <c r="K43" s="63"/>
      <c r="L43" s="258"/>
      <c r="M43" s="258"/>
      <c r="N43" s="57"/>
      <c r="O43" s="28"/>
      <c r="P43" s="57"/>
      <c r="Q43" s="28"/>
      <c r="R43" s="133"/>
      <c r="S43" s="206"/>
      <c r="T43" s="292" t="s">
        <v>74</v>
      </c>
      <c r="U43" s="27" t="s">
        <v>34</v>
      </c>
      <c r="V43" s="41"/>
      <c r="W43" s="57"/>
      <c r="X43" s="98">
        <v>32.660227999999996</v>
      </c>
      <c r="Y43" s="98">
        <v>36.015830999999999</v>
      </c>
      <c r="Z43" s="98">
        <v>0.97097007000000002</v>
      </c>
      <c r="AA43" s="62">
        <v>0.97893918000000002</v>
      </c>
      <c r="AB43" s="62">
        <v>5.7967394999999998E-2</v>
      </c>
      <c r="AC43" s="63"/>
      <c r="AD43" s="258"/>
      <c r="AE43" s="258"/>
      <c r="AF43" s="57"/>
      <c r="AG43" s="28"/>
      <c r="AH43" s="57"/>
      <c r="AI43" s="28"/>
      <c r="AJ43" s="133"/>
      <c r="AK43" s="208"/>
      <c r="AL43" s="292" t="s">
        <v>74</v>
      </c>
      <c r="AM43" s="121">
        <f t="shared" si="4"/>
        <v>2.6990999999995324E-2</v>
      </c>
      <c r="AN43" s="97">
        <f t="shared" si="5"/>
        <v>5.3457999999999117E-2</v>
      </c>
      <c r="AO43" s="97">
        <f t="shared" si="6"/>
        <v>1.5554000000006507E-4</v>
      </c>
      <c r="AP43" s="97">
        <f t="shared" si="7"/>
        <v>2.2650000000012938E-5</v>
      </c>
      <c r="AQ43" s="122">
        <f t="shared" si="8"/>
        <v>-5.2179500000000545E-4</v>
      </c>
      <c r="AR43" s="42"/>
      <c r="AS43" s="42" t="str">
        <f t="shared" si="9"/>
        <v/>
      </c>
      <c r="AT43" s="42" t="str">
        <f t="shared" si="10"/>
        <v/>
      </c>
      <c r="AX43" s="12"/>
      <c r="AZ43" s="12"/>
    </row>
    <row r="44" spans="2:52" ht="13.5" customHeight="1" x14ac:dyDescent="0.15">
      <c r="B44" s="290"/>
      <c r="C44" s="29" t="s">
        <v>35</v>
      </c>
      <c r="D44" s="187"/>
      <c r="E44" s="58"/>
      <c r="F44" s="188">
        <v>35.382599999999996</v>
      </c>
      <c r="G44" s="188">
        <v>38.822806999999997</v>
      </c>
      <c r="H44" s="188">
        <v>0.98201819999999995</v>
      </c>
      <c r="I44" s="64">
        <v>0.98707613999999999</v>
      </c>
      <c r="J44" s="64">
        <v>3.6442343000000002E-2</v>
      </c>
      <c r="K44" s="189"/>
      <c r="L44" s="259"/>
      <c r="M44" s="259"/>
      <c r="N44" s="58"/>
      <c r="O44" s="30"/>
      <c r="P44" s="58"/>
      <c r="Q44" s="30"/>
      <c r="R44" s="134"/>
      <c r="S44" s="206"/>
      <c r="T44" s="290"/>
      <c r="U44" s="29" t="s">
        <v>35</v>
      </c>
      <c r="V44" s="187"/>
      <c r="W44" s="58"/>
      <c r="X44" s="188">
        <v>35.445636</v>
      </c>
      <c r="Y44" s="188">
        <v>38.869166</v>
      </c>
      <c r="Z44" s="188">
        <v>0.98206234000000003</v>
      </c>
      <c r="AA44" s="64">
        <v>0.98713284000000001</v>
      </c>
      <c r="AB44" s="64">
        <v>3.6465009999999999E-2</v>
      </c>
      <c r="AC44" s="189"/>
      <c r="AD44" s="259"/>
      <c r="AE44" s="259"/>
      <c r="AF44" s="58"/>
      <c r="AG44" s="30"/>
      <c r="AH44" s="58"/>
      <c r="AI44" s="30"/>
      <c r="AJ44" s="134"/>
      <c r="AK44" s="208"/>
      <c r="AL44" s="290"/>
      <c r="AM44" s="88">
        <f t="shared" si="4"/>
        <v>6.3036000000003867E-2</v>
      </c>
      <c r="AN44" s="123">
        <f t="shared" si="5"/>
        <v>4.6359000000002482E-2</v>
      </c>
      <c r="AO44" s="123">
        <f t="shared" si="6"/>
        <v>4.4140000000081336E-5</v>
      </c>
      <c r="AP44" s="123">
        <f t="shared" si="7"/>
        <v>5.6700000000020623E-5</v>
      </c>
      <c r="AQ44" s="89">
        <f t="shared" si="8"/>
        <v>2.2666999999997051E-5</v>
      </c>
      <c r="AR44" s="42"/>
      <c r="AS44" s="42" t="str">
        <f t="shared" si="9"/>
        <v/>
      </c>
      <c r="AT44" s="42" t="str">
        <f t="shared" si="10"/>
        <v/>
      </c>
      <c r="AX44" s="12"/>
      <c r="AZ44" s="12"/>
    </row>
    <row r="45" spans="2:52" ht="13.5" customHeight="1" x14ac:dyDescent="0.15">
      <c r="B45" s="290"/>
      <c r="C45" s="29" t="s">
        <v>36</v>
      </c>
      <c r="D45" s="187"/>
      <c r="E45" s="58"/>
      <c r="F45" s="188">
        <v>39.772025999999997</v>
      </c>
      <c r="G45" s="188">
        <v>43.109693999999998</v>
      </c>
      <c r="H45" s="188">
        <v>0.99056095</v>
      </c>
      <c r="I45" s="64">
        <v>0.99375407999999998</v>
      </c>
      <c r="J45" s="64">
        <v>1.6416529999999999E-2</v>
      </c>
      <c r="K45" s="189"/>
      <c r="L45" s="259"/>
      <c r="M45" s="259"/>
      <c r="N45" s="58"/>
      <c r="O45" s="30"/>
      <c r="P45" s="58"/>
      <c r="Q45" s="30"/>
      <c r="R45" s="134"/>
      <c r="S45" s="206"/>
      <c r="T45" s="290"/>
      <c r="U45" s="29" t="s">
        <v>36</v>
      </c>
      <c r="V45" s="187"/>
      <c r="W45" s="58"/>
      <c r="X45" s="188">
        <v>39.774788999999998</v>
      </c>
      <c r="Y45" s="188">
        <v>43.103532000000001</v>
      </c>
      <c r="Z45" s="188">
        <v>0.99055683000000005</v>
      </c>
      <c r="AA45" s="64">
        <v>0.99373962999999998</v>
      </c>
      <c r="AB45" s="64">
        <v>1.6370114000000002E-2</v>
      </c>
      <c r="AC45" s="189"/>
      <c r="AD45" s="259"/>
      <c r="AE45" s="259"/>
      <c r="AF45" s="58"/>
      <c r="AG45" s="30"/>
      <c r="AH45" s="58"/>
      <c r="AI45" s="30"/>
      <c r="AJ45" s="134"/>
      <c r="AK45" s="208"/>
      <c r="AL45" s="290"/>
      <c r="AM45" s="88">
        <f t="shared" si="4"/>
        <v>2.7630000000016253E-3</v>
      </c>
      <c r="AN45" s="123">
        <f t="shared" si="5"/>
        <v>-6.1619999999962261E-3</v>
      </c>
      <c r="AO45" s="123">
        <f t="shared" si="6"/>
        <v>-4.1199999999408377E-6</v>
      </c>
      <c r="AP45" s="123">
        <f t="shared" si="7"/>
        <v>-1.4449999999999186E-5</v>
      </c>
      <c r="AQ45" s="89">
        <f t="shared" si="8"/>
        <v>-4.6415999999997043E-5</v>
      </c>
      <c r="AR45" s="42"/>
      <c r="AS45" s="42" t="str">
        <f t="shared" si="9"/>
        <v/>
      </c>
      <c r="AT45" s="42" t="str">
        <f t="shared" si="10"/>
        <v/>
      </c>
      <c r="AX45" s="12"/>
      <c r="AZ45" s="12"/>
    </row>
    <row r="46" spans="2:52" ht="13.5" customHeight="1" x14ac:dyDescent="0.15">
      <c r="B46" s="290"/>
      <c r="C46" s="29" t="s">
        <v>38</v>
      </c>
      <c r="D46" s="187"/>
      <c r="E46" s="58"/>
      <c r="F46" s="188">
        <v>43.384295999999999</v>
      </c>
      <c r="G46" s="188">
        <v>46.410874999999997</v>
      </c>
      <c r="H46" s="188">
        <v>0.99417153000000003</v>
      </c>
      <c r="I46" s="64">
        <v>0.99679865999999995</v>
      </c>
      <c r="J46" s="64">
        <v>6.7223133999999999E-3</v>
      </c>
      <c r="K46" s="189"/>
      <c r="L46" s="259"/>
      <c r="M46" s="259"/>
      <c r="N46" s="58"/>
      <c r="O46" s="30"/>
      <c r="P46" s="58"/>
      <c r="Q46" s="30"/>
      <c r="R46" s="134"/>
      <c r="S46" s="206"/>
      <c r="T46" s="290"/>
      <c r="U46" s="29" t="s">
        <v>38</v>
      </c>
      <c r="V46" s="187"/>
      <c r="W46" s="58"/>
      <c r="X46" s="188">
        <v>43.545200999999999</v>
      </c>
      <c r="Y46" s="188">
        <v>46.508415999999997</v>
      </c>
      <c r="Z46" s="188">
        <v>0.99421983999999997</v>
      </c>
      <c r="AA46" s="64">
        <v>0.99681322000000006</v>
      </c>
      <c r="AB46" s="64">
        <v>6.5848123999999999E-3</v>
      </c>
      <c r="AC46" s="189"/>
      <c r="AD46" s="259"/>
      <c r="AE46" s="259"/>
      <c r="AF46" s="58"/>
      <c r="AG46" s="30"/>
      <c r="AH46" s="58"/>
      <c r="AI46" s="30"/>
      <c r="AJ46" s="134"/>
      <c r="AK46" s="208"/>
      <c r="AL46" s="290"/>
      <c r="AM46" s="88">
        <f t="shared" si="4"/>
        <v>0.16090499999999963</v>
      </c>
      <c r="AN46" s="123">
        <f t="shared" si="5"/>
        <v>9.7540999999999656E-2</v>
      </c>
      <c r="AO46" s="123">
        <f t="shared" si="6"/>
        <v>4.8309999999940345E-5</v>
      </c>
      <c r="AP46" s="123">
        <f t="shared" si="7"/>
        <v>1.456000000010782E-5</v>
      </c>
      <c r="AQ46" s="89">
        <f t="shared" si="8"/>
        <v>-1.3750099999999994E-4</v>
      </c>
      <c r="AR46" s="42"/>
      <c r="AS46" s="42" t="str">
        <f t="shared" si="9"/>
        <v/>
      </c>
      <c r="AT46" s="42" t="str">
        <f t="shared" si="10"/>
        <v/>
      </c>
      <c r="AX46" s="12"/>
      <c r="AZ46" s="12"/>
    </row>
    <row r="47" spans="2:52" ht="13.5" customHeight="1" thickBot="1" x14ac:dyDescent="0.2">
      <c r="B47" s="290"/>
      <c r="C47" s="29"/>
      <c r="D47" s="187"/>
      <c r="E47" s="58"/>
      <c r="F47" s="190"/>
      <c r="G47" s="190"/>
      <c r="H47" s="190"/>
      <c r="I47" s="58"/>
      <c r="J47" s="58"/>
      <c r="K47" s="189"/>
      <c r="L47" s="259"/>
      <c r="M47" s="259"/>
      <c r="N47" s="58"/>
      <c r="O47" s="30"/>
      <c r="P47" s="58"/>
      <c r="Q47" s="30"/>
      <c r="R47" s="185"/>
      <c r="S47" s="206"/>
      <c r="T47" s="290"/>
      <c r="U47" s="29"/>
      <c r="V47" s="187"/>
      <c r="W47" s="58"/>
      <c r="X47" s="190"/>
      <c r="Y47" s="190"/>
      <c r="Z47" s="190"/>
      <c r="AA47" s="58"/>
      <c r="AB47" s="58"/>
      <c r="AC47" s="189"/>
      <c r="AD47" s="259"/>
      <c r="AE47" s="259"/>
      <c r="AF47" s="58"/>
      <c r="AG47" s="30"/>
      <c r="AH47" s="58"/>
      <c r="AI47" s="30"/>
      <c r="AJ47" s="185"/>
      <c r="AK47" s="208"/>
      <c r="AL47" s="290"/>
      <c r="AM47" s="124" t="str">
        <f t="shared" si="4"/>
        <v/>
      </c>
      <c r="AN47" s="125" t="str">
        <f t="shared" si="5"/>
        <v/>
      </c>
      <c r="AO47" s="125" t="str">
        <f t="shared" si="6"/>
        <v/>
      </c>
      <c r="AP47" s="125" t="str">
        <f t="shared" si="7"/>
        <v/>
      </c>
      <c r="AQ47" s="126" t="str">
        <f t="shared" si="8"/>
        <v/>
      </c>
      <c r="AR47" s="42"/>
      <c r="AS47" s="42" t="str">
        <f t="shared" si="9"/>
        <v/>
      </c>
      <c r="AT47" s="42" t="str">
        <f t="shared" si="10"/>
        <v/>
      </c>
      <c r="AX47" s="12"/>
      <c r="AZ47" s="12"/>
    </row>
    <row r="48" spans="2:52" x14ac:dyDescent="0.15">
      <c r="B48" s="292" t="s">
        <v>75</v>
      </c>
      <c r="C48" s="27" t="s">
        <v>34</v>
      </c>
      <c r="D48" s="41"/>
      <c r="E48" s="57"/>
      <c r="F48" s="98">
        <v>32.365496999999998</v>
      </c>
      <c r="G48" s="98">
        <v>36.070489000000002</v>
      </c>
      <c r="H48" s="98">
        <v>0.97023506999999998</v>
      </c>
      <c r="I48" s="62">
        <v>0.97858769999999995</v>
      </c>
      <c r="J48" s="62">
        <v>5.3015395999999999E-2</v>
      </c>
      <c r="K48" s="63"/>
      <c r="L48" s="258"/>
      <c r="M48" s="258"/>
      <c r="N48" s="57"/>
      <c r="O48" s="28"/>
      <c r="P48" s="57"/>
      <c r="Q48" s="28"/>
      <c r="R48" s="133"/>
      <c r="S48" s="206"/>
      <c r="T48" s="292" t="s">
        <v>75</v>
      </c>
      <c r="U48" s="27" t="s">
        <v>34</v>
      </c>
      <c r="V48" s="41"/>
      <c r="W48" s="57"/>
      <c r="X48" s="98">
        <v>32.427607999999999</v>
      </c>
      <c r="Y48" s="98">
        <v>36.167442999999999</v>
      </c>
      <c r="Z48" s="98">
        <v>0.97040185000000001</v>
      </c>
      <c r="AA48" s="62">
        <v>0.97866129000000002</v>
      </c>
      <c r="AB48" s="62">
        <v>5.2350260000000003E-2</v>
      </c>
      <c r="AC48" s="63"/>
      <c r="AD48" s="258"/>
      <c r="AE48" s="258"/>
      <c r="AF48" s="57"/>
      <c r="AG48" s="28"/>
      <c r="AH48" s="57"/>
      <c r="AI48" s="28"/>
      <c r="AJ48" s="133"/>
      <c r="AK48" s="208"/>
      <c r="AL48" s="292" t="s">
        <v>75</v>
      </c>
      <c r="AM48" s="121">
        <f t="shared" si="4"/>
        <v>6.2111000000001582E-2</v>
      </c>
      <c r="AN48" s="97">
        <f t="shared" si="5"/>
        <v>9.6953999999996654E-2</v>
      </c>
      <c r="AO48" s="97">
        <f t="shared" si="6"/>
        <v>1.6678000000003301E-4</v>
      </c>
      <c r="AP48" s="97">
        <f t="shared" si="7"/>
        <v>7.3590000000067768E-5</v>
      </c>
      <c r="AQ48" s="122">
        <f t="shared" si="8"/>
        <v>-6.6513599999999673E-4</v>
      </c>
      <c r="AR48" s="42" t="str">
        <f t="shared" ref="AR48:AR87" si="11">IF(OR(AC48="",K48=""),"",AC48-K48)</f>
        <v/>
      </c>
      <c r="AS48" s="42" t="str">
        <f t="shared" si="9"/>
        <v/>
      </c>
      <c r="AT48" s="42" t="str">
        <f t="shared" si="10"/>
        <v/>
      </c>
      <c r="AX48" s="12"/>
      <c r="AZ48" s="12"/>
    </row>
    <row r="49" spans="2:52" ht="13.5" customHeight="1" x14ac:dyDescent="0.15">
      <c r="B49" s="290"/>
      <c r="C49" s="29" t="s">
        <v>35</v>
      </c>
      <c r="D49" s="187"/>
      <c r="E49" s="58"/>
      <c r="F49" s="188">
        <v>35.511980000000001</v>
      </c>
      <c r="G49" s="188">
        <v>39.023606999999998</v>
      </c>
      <c r="H49" s="188">
        <v>0.98158593000000005</v>
      </c>
      <c r="I49" s="64">
        <v>0.98698258000000005</v>
      </c>
      <c r="J49" s="64">
        <v>3.3335530000000002E-2</v>
      </c>
      <c r="K49" s="189"/>
      <c r="L49" s="259"/>
      <c r="M49" s="259"/>
      <c r="N49" s="58"/>
      <c r="O49" s="30"/>
      <c r="P49" s="58"/>
      <c r="Q49" s="30"/>
      <c r="R49" s="134"/>
      <c r="S49" s="206"/>
      <c r="T49" s="290"/>
      <c r="U49" s="29" t="s">
        <v>35</v>
      </c>
      <c r="V49" s="187"/>
      <c r="W49" s="58"/>
      <c r="X49" s="188">
        <v>35.548827000000003</v>
      </c>
      <c r="Y49" s="188">
        <v>39.029297999999997</v>
      </c>
      <c r="Z49" s="188">
        <v>0.98159613000000001</v>
      </c>
      <c r="AA49" s="64">
        <v>0.98696121999999997</v>
      </c>
      <c r="AB49" s="64">
        <v>3.3067510000000001E-2</v>
      </c>
      <c r="AC49" s="189"/>
      <c r="AD49" s="259"/>
      <c r="AE49" s="259"/>
      <c r="AF49" s="58"/>
      <c r="AG49" s="30"/>
      <c r="AH49" s="58"/>
      <c r="AI49" s="30"/>
      <c r="AJ49" s="134"/>
      <c r="AK49" s="208"/>
      <c r="AL49" s="290"/>
      <c r="AM49" s="88">
        <f t="shared" si="4"/>
        <v>3.6847000000001628E-2</v>
      </c>
      <c r="AN49" s="123">
        <f t="shared" si="5"/>
        <v>5.6909999999987804E-3</v>
      </c>
      <c r="AO49" s="123">
        <f t="shared" si="6"/>
        <v>1.0199999999960241E-5</v>
      </c>
      <c r="AP49" s="123">
        <f t="shared" si="7"/>
        <v>-2.1360000000081314E-5</v>
      </c>
      <c r="AQ49" s="89">
        <f t="shared" si="8"/>
        <v>-2.6802000000000076E-4</v>
      </c>
      <c r="AR49" s="42" t="str">
        <f t="shared" si="11"/>
        <v/>
      </c>
      <c r="AS49" s="42" t="str">
        <f t="shared" si="9"/>
        <v/>
      </c>
      <c r="AT49" s="42" t="str">
        <f t="shared" si="10"/>
        <v/>
      </c>
      <c r="AX49" s="12"/>
      <c r="AZ49" s="12"/>
    </row>
    <row r="50" spans="2:52" ht="13.5" customHeight="1" x14ac:dyDescent="0.15">
      <c r="B50" s="290"/>
      <c r="C50" s="29" t="s">
        <v>36</v>
      </c>
      <c r="D50" s="187"/>
      <c r="E50" s="58"/>
      <c r="F50" s="188">
        <v>39.952779</v>
      </c>
      <c r="G50" s="188">
        <v>43.177926999999997</v>
      </c>
      <c r="H50" s="188">
        <v>0.99024022</v>
      </c>
      <c r="I50" s="64">
        <v>0.99342255000000002</v>
      </c>
      <c r="J50" s="64">
        <v>1.5738847E-2</v>
      </c>
      <c r="K50" s="189"/>
      <c r="L50" s="259"/>
      <c r="M50" s="259"/>
      <c r="N50" s="58"/>
      <c r="O50" s="30"/>
      <c r="P50" s="58"/>
      <c r="Q50" s="30"/>
      <c r="R50" s="134"/>
      <c r="S50" s="206"/>
      <c r="T50" s="290"/>
      <c r="U50" s="29" t="s">
        <v>36</v>
      </c>
      <c r="V50" s="187"/>
      <c r="W50" s="58"/>
      <c r="X50" s="188">
        <v>39.957859999999997</v>
      </c>
      <c r="Y50" s="188">
        <v>43.188248000000002</v>
      </c>
      <c r="Z50" s="188">
        <v>0.99025375000000004</v>
      </c>
      <c r="AA50" s="64">
        <v>0.99341330000000005</v>
      </c>
      <c r="AB50" s="64">
        <v>1.5719421000000001E-2</v>
      </c>
      <c r="AC50" s="189"/>
      <c r="AD50" s="259"/>
      <c r="AE50" s="259"/>
      <c r="AF50" s="58"/>
      <c r="AG50" s="30"/>
      <c r="AH50" s="58"/>
      <c r="AI50" s="30"/>
      <c r="AJ50" s="134"/>
      <c r="AK50" s="208"/>
      <c r="AL50" s="290"/>
      <c r="AM50" s="88">
        <f t="shared" si="4"/>
        <v>5.0809999999970046E-3</v>
      </c>
      <c r="AN50" s="123">
        <f t="shared" si="5"/>
        <v>1.0321000000004688E-2</v>
      </c>
      <c r="AO50" s="123">
        <f t="shared" si="6"/>
        <v>1.3530000000039344E-5</v>
      </c>
      <c r="AP50" s="123">
        <f t="shared" si="7"/>
        <v>-9.2499999999606786E-6</v>
      </c>
      <c r="AQ50" s="89">
        <f t="shared" si="8"/>
        <v>-1.9425999999999471E-5</v>
      </c>
      <c r="AR50" s="42" t="str">
        <f t="shared" si="11"/>
        <v/>
      </c>
      <c r="AS50" s="42" t="str">
        <f t="shared" si="9"/>
        <v/>
      </c>
      <c r="AT50" s="42" t="str">
        <f t="shared" si="10"/>
        <v/>
      </c>
      <c r="AX50" s="12"/>
      <c r="AZ50" s="12"/>
    </row>
    <row r="51" spans="2:52" ht="13.5" customHeight="1" x14ac:dyDescent="0.15">
      <c r="B51" s="290"/>
      <c r="C51" s="29" t="s">
        <v>38</v>
      </c>
      <c r="D51" s="187"/>
      <c r="E51" s="58"/>
      <c r="F51" s="188">
        <v>43.428728</v>
      </c>
      <c r="G51" s="188">
        <v>46.400891000000001</v>
      </c>
      <c r="H51" s="188">
        <v>0.99397393999999994</v>
      </c>
      <c r="I51" s="64">
        <v>0.99670203999999996</v>
      </c>
      <c r="J51" s="64">
        <v>6.6624600000000003E-3</v>
      </c>
      <c r="K51" s="189"/>
      <c r="L51" s="259"/>
      <c r="M51" s="259"/>
      <c r="N51" s="58"/>
      <c r="O51" s="30"/>
      <c r="P51" s="58"/>
      <c r="Q51" s="30"/>
      <c r="R51" s="134"/>
      <c r="S51" s="206"/>
      <c r="T51" s="290"/>
      <c r="U51" s="29" t="s">
        <v>38</v>
      </c>
      <c r="V51" s="187"/>
      <c r="W51" s="58"/>
      <c r="X51" s="188">
        <v>43.532829999999997</v>
      </c>
      <c r="Y51" s="188">
        <v>46.469465999999997</v>
      </c>
      <c r="Z51" s="188">
        <v>0.9939905</v>
      </c>
      <c r="AA51" s="64">
        <v>0.99670508000000002</v>
      </c>
      <c r="AB51" s="64">
        <v>6.5230425000000003E-3</v>
      </c>
      <c r="AC51" s="189"/>
      <c r="AD51" s="259"/>
      <c r="AE51" s="259"/>
      <c r="AF51" s="58"/>
      <c r="AG51" s="30"/>
      <c r="AH51" s="58"/>
      <c r="AI51" s="30"/>
      <c r="AJ51" s="134"/>
      <c r="AK51" s="208"/>
      <c r="AL51" s="290"/>
      <c r="AM51" s="88">
        <f t="shared" si="4"/>
        <v>0.10410199999999747</v>
      </c>
      <c r="AN51" s="123">
        <f t="shared" si="5"/>
        <v>6.8574999999995612E-2</v>
      </c>
      <c r="AO51" s="123">
        <f t="shared" si="6"/>
        <v>1.6560000000054309E-5</v>
      </c>
      <c r="AP51" s="123">
        <f t="shared" si="7"/>
        <v>3.0400000000652128E-6</v>
      </c>
      <c r="AQ51" s="89">
        <f t="shared" si="8"/>
        <v>-1.3941749999999992E-4</v>
      </c>
      <c r="AR51" s="42" t="str">
        <f t="shared" si="11"/>
        <v/>
      </c>
      <c r="AS51" s="42" t="str">
        <f t="shared" si="9"/>
        <v/>
      </c>
      <c r="AT51" s="42" t="str">
        <f t="shared" si="10"/>
        <v/>
      </c>
      <c r="AX51" s="12"/>
      <c r="AZ51" s="12"/>
    </row>
    <row r="52" spans="2:52" ht="13.5" customHeight="1" thickBot="1" x14ac:dyDescent="0.2">
      <c r="B52" s="290"/>
      <c r="C52" s="29"/>
      <c r="D52" s="187"/>
      <c r="E52" s="58"/>
      <c r="F52" s="190"/>
      <c r="G52" s="190"/>
      <c r="H52" s="190"/>
      <c r="I52" s="58"/>
      <c r="J52" s="58"/>
      <c r="K52" s="189"/>
      <c r="L52" s="259"/>
      <c r="M52" s="259"/>
      <c r="N52" s="58"/>
      <c r="O52" s="30"/>
      <c r="P52" s="58"/>
      <c r="Q52" s="30"/>
      <c r="R52" s="185"/>
      <c r="S52" s="206"/>
      <c r="T52" s="290"/>
      <c r="U52" s="29"/>
      <c r="V52" s="187"/>
      <c r="W52" s="58"/>
      <c r="X52" s="190"/>
      <c r="Y52" s="190"/>
      <c r="Z52" s="190"/>
      <c r="AA52" s="58"/>
      <c r="AB52" s="58"/>
      <c r="AC52" s="189"/>
      <c r="AD52" s="259"/>
      <c r="AE52" s="259"/>
      <c r="AF52" s="58"/>
      <c r="AG52" s="30"/>
      <c r="AH52" s="58"/>
      <c r="AI52" s="30"/>
      <c r="AJ52" s="185"/>
      <c r="AK52" s="208"/>
      <c r="AL52" s="290"/>
      <c r="AM52" s="124" t="str">
        <f t="shared" si="4"/>
        <v/>
      </c>
      <c r="AN52" s="125" t="str">
        <f t="shared" si="5"/>
        <v/>
      </c>
      <c r="AO52" s="125" t="str">
        <f t="shared" si="6"/>
        <v/>
      </c>
      <c r="AP52" s="125" t="str">
        <f t="shared" si="7"/>
        <v/>
      </c>
      <c r="AQ52" s="126" t="str">
        <f t="shared" si="8"/>
        <v/>
      </c>
      <c r="AR52" s="42" t="str">
        <f t="shared" si="11"/>
        <v/>
      </c>
      <c r="AS52" s="42" t="str">
        <f t="shared" si="9"/>
        <v/>
      </c>
      <c r="AT52" s="42" t="str">
        <f t="shared" si="10"/>
        <v/>
      </c>
      <c r="AX52" s="12"/>
      <c r="AZ52" s="12"/>
    </row>
    <row r="53" spans="2:52" x14ac:dyDescent="0.15">
      <c r="B53" s="292" t="s">
        <v>76</v>
      </c>
      <c r="C53" s="27" t="s">
        <v>34</v>
      </c>
      <c r="D53" s="41"/>
      <c r="E53" s="57"/>
      <c r="F53" s="98">
        <v>32.826641000000002</v>
      </c>
      <c r="G53" s="98">
        <v>36.327832999999998</v>
      </c>
      <c r="H53" s="98">
        <v>0.97090754000000001</v>
      </c>
      <c r="I53" s="62">
        <v>0.97941288000000004</v>
      </c>
      <c r="J53" s="62">
        <v>5.3047469999999999E-2</v>
      </c>
      <c r="K53" s="63"/>
      <c r="L53" s="258"/>
      <c r="M53" s="258"/>
      <c r="N53" s="57"/>
      <c r="O53" s="28"/>
      <c r="P53" s="57"/>
      <c r="Q53" s="28"/>
      <c r="R53" s="133"/>
      <c r="S53" s="206"/>
      <c r="T53" s="292" t="s">
        <v>76</v>
      </c>
      <c r="U53" s="27" t="s">
        <v>34</v>
      </c>
      <c r="V53" s="41"/>
      <c r="W53" s="57"/>
      <c r="X53" s="98">
        <v>32.866833999999997</v>
      </c>
      <c r="Y53" s="98">
        <v>36.392122000000001</v>
      </c>
      <c r="Z53" s="98">
        <v>0.97105649999999999</v>
      </c>
      <c r="AA53" s="62">
        <v>0.97942258999999998</v>
      </c>
      <c r="AB53" s="62">
        <v>5.2234624E-2</v>
      </c>
      <c r="AC53" s="63"/>
      <c r="AD53" s="258"/>
      <c r="AE53" s="258"/>
      <c r="AF53" s="57"/>
      <c r="AG53" s="28"/>
      <c r="AH53" s="57"/>
      <c r="AI53" s="28"/>
      <c r="AJ53" s="133"/>
      <c r="AK53" s="208"/>
      <c r="AL53" s="292" t="s">
        <v>76</v>
      </c>
      <c r="AM53" s="121">
        <f t="shared" si="4"/>
        <v>4.0192999999995038E-2</v>
      </c>
      <c r="AN53" s="97">
        <f t="shared" si="5"/>
        <v>6.4289000000002261E-2</v>
      </c>
      <c r="AO53" s="97">
        <f t="shared" si="6"/>
        <v>1.4895999999997578E-4</v>
      </c>
      <c r="AP53" s="97">
        <f t="shared" si="7"/>
        <v>9.7099999999405995E-6</v>
      </c>
      <c r="AQ53" s="122">
        <f t="shared" si="8"/>
        <v>-8.1284599999999901E-4</v>
      </c>
      <c r="AR53" s="42" t="str">
        <f t="shared" si="11"/>
        <v/>
      </c>
      <c r="AS53" s="42" t="str">
        <f t="shared" si="9"/>
        <v/>
      </c>
      <c r="AT53" s="42" t="str">
        <f t="shared" si="10"/>
        <v/>
      </c>
      <c r="AX53" s="12"/>
      <c r="AZ53" s="12"/>
    </row>
    <row r="54" spans="2:52" ht="13.5" customHeight="1" x14ac:dyDescent="0.15">
      <c r="B54" s="290"/>
      <c r="C54" s="29" t="s">
        <v>35</v>
      </c>
      <c r="D54" s="187"/>
      <c r="E54" s="58"/>
      <c r="F54" s="188">
        <v>35.802734000000001</v>
      </c>
      <c r="G54" s="188">
        <v>39.036321000000001</v>
      </c>
      <c r="H54" s="188">
        <v>0.98165645000000001</v>
      </c>
      <c r="I54" s="64">
        <v>0.98710633000000003</v>
      </c>
      <c r="J54" s="64">
        <v>3.3215507999999998E-2</v>
      </c>
      <c r="K54" s="189"/>
      <c r="L54" s="259"/>
      <c r="M54" s="259"/>
      <c r="N54" s="58"/>
      <c r="O54" s="30"/>
      <c r="P54" s="58"/>
      <c r="Q54" s="30"/>
      <c r="R54" s="134"/>
      <c r="S54" s="206"/>
      <c r="T54" s="290"/>
      <c r="U54" s="29" t="s">
        <v>35</v>
      </c>
      <c r="V54" s="187"/>
      <c r="W54" s="58"/>
      <c r="X54" s="188">
        <v>35.822316999999998</v>
      </c>
      <c r="Y54" s="188">
        <v>39.013295999999997</v>
      </c>
      <c r="Z54" s="188">
        <v>0.98171655999999996</v>
      </c>
      <c r="AA54" s="64">
        <v>0.98708814</v>
      </c>
      <c r="AB54" s="64">
        <v>3.3049937000000001E-2</v>
      </c>
      <c r="AC54" s="189"/>
      <c r="AD54" s="259"/>
      <c r="AE54" s="259"/>
      <c r="AF54" s="58"/>
      <c r="AG54" s="30"/>
      <c r="AH54" s="58"/>
      <c r="AI54" s="30"/>
      <c r="AJ54" s="134"/>
      <c r="AK54" s="208"/>
      <c r="AL54" s="290"/>
      <c r="AM54" s="88">
        <f t="shared" si="4"/>
        <v>1.9582999999997242E-2</v>
      </c>
      <c r="AN54" s="123">
        <f t="shared" si="5"/>
        <v>-2.302500000000407E-2</v>
      </c>
      <c r="AO54" s="123">
        <f t="shared" si="6"/>
        <v>6.0109999999946595E-5</v>
      </c>
      <c r="AP54" s="123">
        <f t="shared" si="7"/>
        <v>-1.8190000000029016E-5</v>
      </c>
      <c r="AQ54" s="89">
        <f t="shared" si="8"/>
        <v>-1.655709999999963E-4</v>
      </c>
      <c r="AR54" s="42" t="str">
        <f t="shared" si="11"/>
        <v/>
      </c>
      <c r="AS54" s="42" t="str">
        <f t="shared" si="9"/>
        <v/>
      </c>
      <c r="AT54" s="42" t="str">
        <f t="shared" si="10"/>
        <v/>
      </c>
      <c r="AX54" s="12"/>
      <c r="AZ54" s="12"/>
    </row>
    <row r="55" spans="2:52" ht="13.5" customHeight="1" x14ac:dyDescent="0.15">
      <c r="B55" s="290"/>
      <c r="C55" s="29" t="s">
        <v>36</v>
      </c>
      <c r="D55" s="187"/>
      <c r="E55" s="58"/>
      <c r="F55" s="188">
        <v>39.305131000000003</v>
      </c>
      <c r="G55" s="188">
        <v>42.252352000000002</v>
      </c>
      <c r="H55" s="188">
        <v>0.99017516000000005</v>
      </c>
      <c r="I55" s="64">
        <v>0.99342980000000003</v>
      </c>
      <c r="J55" s="64">
        <v>1.6784064000000001E-2</v>
      </c>
      <c r="K55" s="189"/>
      <c r="L55" s="259"/>
      <c r="M55" s="259"/>
      <c r="N55" s="58"/>
      <c r="O55" s="30"/>
      <c r="P55" s="58"/>
      <c r="Q55" s="30"/>
      <c r="R55" s="134"/>
      <c r="S55" s="206"/>
      <c r="T55" s="290"/>
      <c r="U55" s="29" t="s">
        <v>36</v>
      </c>
      <c r="V55" s="187"/>
      <c r="W55" s="58"/>
      <c r="X55" s="188">
        <v>39.280239999999999</v>
      </c>
      <c r="Y55" s="188">
        <v>42.223286999999999</v>
      </c>
      <c r="Z55" s="188">
        <v>0.99019615000000005</v>
      </c>
      <c r="AA55" s="64">
        <v>0.99345638999999997</v>
      </c>
      <c r="AB55" s="64">
        <v>1.6805437999999999E-2</v>
      </c>
      <c r="AC55" s="189"/>
      <c r="AD55" s="259"/>
      <c r="AE55" s="259"/>
      <c r="AF55" s="58"/>
      <c r="AG55" s="30"/>
      <c r="AH55" s="58"/>
      <c r="AI55" s="30"/>
      <c r="AJ55" s="134"/>
      <c r="AK55" s="208"/>
      <c r="AL55" s="290"/>
      <c r="AM55" s="88">
        <f t="shared" si="4"/>
        <v>-2.4891000000003771E-2</v>
      </c>
      <c r="AN55" s="123">
        <f t="shared" si="5"/>
        <v>-2.9065000000002783E-2</v>
      </c>
      <c r="AO55" s="123">
        <f t="shared" si="6"/>
        <v>2.098999999999851E-5</v>
      </c>
      <c r="AP55" s="123">
        <f t="shared" si="7"/>
        <v>2.6589999999937497E-5</v>
      </c>
      <c r="AQ55" s="89">
        <f t="shared" si="8"/>
        <v>2.1373999999997617E-5</v>
      </c>
      <c r="AR55" s="42" t="str">
        <f t="shared" si="11"/>
        <v/>
      </c>
      <c r="AS55" s="42" t="str">
        <f t="shared" si="9"/>
        <v/>
      </c>
      <c r="AT55" s="42" t="str">
        <f t="shared" si="10"/>
        <v/>
      </c>
      <c r="AX55" s="12"/>
      <c r="AZ55" s="12"/>
    </row>
    <row r="56" spans="2:52" ht="13.5" customHeight="1" x14ac:dyDescent="0.15">
      <c r="B56" s="290"/>
      <c r="C56" s="29" t="s">
        <v>38</v>
      </c>
      <c r="D56" s="187"/>
      <c r="E56" s="58"/>
      <c r="F56" s="188">
        <v>43.392969000000001</v>
      </c>
      <c r="G56" s="188">
        <v>46.372343000000001</v>
      </c>
      <c r="H56" s="188">
        <v>0.99403001999999996</v>
      </c>
      <c r="I56" s="64">
        <v>0.99659695999999998</v>
      </c>
      <c r="J56" s="64">
        <v>6.9401020000000001E-3</v>
      </c>
      <c r="K56" s="189"/>
      <c r="L56" s="259"/>
      <c r="M56" s="259"/>
      <c r="N56" s="58"/>
      <c r="O56" s="30"/>
      <c r="P56" s="58"/>
      <c r="Q56" s="30"/>
      <c r="R56" s="134"/>
      <c r="S56" s="206"/>
      <c r="T56" s="290"/>
      <c r="U56" s="29" t="s">
        <v>38</v>
      </c>
      <c r="V56" s="187"/>
      <c r="W56" s="58"/>
      <c r="X56" s="188">
        <v>43.433948999999998</v>
      </c>
      <c r="Y56" s="188">
        <v>46.383459000000002</v>
      </c>
      <c r="Z56" s="188">
        <v>0.99400085000000005</v>
      </c>
      <c r="AA56" s="64">
        <v>0.99655735000000001</v>
      </c>
      <c r="AB56" s="64">
        <v>6.9383824999999996E-3</v>
      </c>
      <c r="AC56" s="189"/>
      <c r="AD56" s="259"/>
      <c r="AE56" s="259"/>
      <c r="AF56" s="58"/>
      <c r="AG56" s="30"/>
      <c r="AH56" s="58"/>
      <c r="AI56" s="30"/>
      <c r="AJ56" s="134"/>
      <c r="AK56" s="208"/>
      <c r="AL56" s="290"/>
      <c r="AM56" s="88">
        <f t="shared" si="4"/>
        <v>4.0979999999997574E-2</v>
      </c>
      <c r="AN56" s="123">
        <f t="shared" si="5"/>
        <v>1.1116000000001236E-2</v>
      </c>
      <c r="AO56" s="123">
        <f t="shared" si="6"/>
        <v>-2.9169999999911767E-5</v>
      </c>
      <c r="AP56" s="123">
        <f t="shared" si="7"/>
        <v>-3.9609999999967727E-5</v>
      </c>
      <c r="AQ56" s="89">
        <f t="shared" si="8"/>
        <v>-1.7195000000004568E-6</v>
      </c>
      <c r="AR56" s="42" t="str">
        <f t="shared" si="11"/>
        <v/>
      </c>
      <c r="AS56" s="42" t="str">
        <f t="shared" si="9"/>
        <v/>
      </c>
      <c r="AT56" s="42" t="str">
        <f t="shared" si="10"/>
        <v/>
      </c>
      <c r="AX56" s="12"/>
      <c r="AZ56" s="12"/>
    </row>
    <row r="57" spans="2:52" ht="13.5" customHeight="1" thickBot="1" x14ac:dyDescent="0.2">
      <c r="B57" s="290"/>
      <c r="C57" s="29"/>
      <c r="D57" s="187"/>
      <c r="E57" s="58"/>
      <c r="F57" s="190"/>
      <c r="G57" s="190"/>
      <c r="H57" s="190"/>
      <c r="I57" s="58"/>
      <c r="J57" s="58"/>
      <c r="K57" s="189"/>
      <c r="L57" s="259"/>
      <c r="M57" s="259"/>
      <c r="N57" s="58"/>
      <c r="O57" s="30"/>
      <c r="P57" s="58"/>
      <c r="Q57" s="30"/>
      <c r="R57" s="185"/>
      <c r="S57" s="206"/>
      <c r="T57" s="290"/>
      <c r="U57" s="29"/>
      <c r="V57" s="187"/>
      <c r="W57" s="58"/>
      <c r="X57" s="190"/>
      <c r="Y57" s="190"/>
      <c r="Z57" s="190"/>
      <c r="AA57" s="58"/>
      <c r="AB57" s="58"/>
      <c r="AC57" s="189"/>
      <c r="AD57" s="259"/>
      <c r="AE57" s="259"/>
      <c r="AF57" s="58"/>
      <c r="AG57" s="30"/>
      <c r="AH57" s="58"/>
      <c r="AI57" s="30"/>
      <c r="AJ57" s="185"/>
      <c r="AK57" s="208"/>
      <c r="AL57" s="290"/>
      <c r="AM57" s="124" t="str">
        <f t="shared" si="4"/>
        <v/>
      </c>
      <c r="AN57" s="125" t="str">
        <f t="shared" si="5"/>
        <v/>
      </c>
      <c r="AO57" s="125" t="str">
        <f t="shared" si="6"/>
        <v/>
      </c>
      <c r="AP57" s="125" t="str">
        <f t="shared" si="7"/>
        <v/>
      </c>
      <c r="AQ57" s="126" t="str">
        <f t="shared" si="8"/>
        <v/>
      </c>
      <c r="AR57" s="42" t="str">
        <f t="shared" si="11"/>
        <v/>
      </c>
      <c r="AS57" s="42" t="str">
        <f t="shared" si="9"/>
        <v/>
      </c>
      <c r="AT57" s="42" t="str">
        <f t="shared" si="10"/>
        <v/>
      </c>
      <c r="AX57" s="12"/>
      <c r="AZ57" s="12"/>
    </row>
    <row r="58" spans="2:52" x14ac:dyDescent="0.15">
      <c r="B58" s="292" t="s">
        <v>77</v>
      </c>
      <c r="C58" s="27" t="s">
        <v>34</v>
      </c>
      <c r="D58" s="41"/>
      <c r="E58" s="57"/>
      <c r="F58" s="98">
        <v>32.964905999999999</v>
      </c>
      <c r="G58" s="98">
        <v>36.171219000000001</v>
      </c>
      <c r="H58" s="98">
        <v>0.97087811999999996</v>
      </c>
      <c r="I58" s="62">
        <v>0.98008923999999997</v>
      </c>
      <c r="J58" s="62">
        <v>5.4297327999999999E-2</v>
      </c>
      <c r="K58" s="63"/>
      <c r="L58" s="258"/>
      <c r="M58" s="258"/>
      <c r="N58" s="57"/>
      <c r="O58" s="28"/>
      <c r="P58" s="57"/>
      <c r="Q58" s="28"/>
      <c r="R58" s="133"/>
      <c r="S58" s="206"/>
      <c r="T58" s="292" t="s">
        <v>77</v>
      </c>
      <c r="U58" s="27" t="s">
        <v>34</v>
      </c>
      <c r="V58" s="41"/>
      <c r="W58" s="57"/>
      <c r="X58" s="98">
        <v>33.020252999999997</v>
      </c>
      <c r="Y58" s="98">
        <v>36.225555999999997</v>
      </c>
      <c r="Z58" s="98">
        <v>0.97086702000000002</v>
      </c>
      <c r="AA58" s="62">
        <v>0.97962269999999996</v>
      </c>
      <c r="AB58" s="62">
        <v>5.3761046E-2</v>
      </c>
      <c r="AC58" s="63"/>
      <c r="AD58" s="258"/>
      <c r="AE58" s="258"/>
      <c r="AF58" s="57"/>
      <c r="AG58" s="28"/>
      <c r="AH58" s="57"/>
      <c r="AI58" s="28"/>
      <c r="AJ58" s="133"/>
      <c r="AK58" s="208"/>
      <c r="AL58" s="292" t="s">
        <v>77</v>
      </c>
      <c r="AM58" s="121">
        <f t="shared" si="4"/>
        <v>5.5346999999997593E-2</v>
      </c>
      <c r="AN58" s="97">
        <f t="shared" si="5"/>
        <v>5.4336999999996749E-2</v>
      </c>
      <c r="AO58" s="97">
        <f t="shared" si="6"/>
        <v>-1.109999999993061E-5</v>
      </c>
      <c r="AP58" s="97">
        <f t="shared" si="7"/>
        <v>-4.6654000000001528E-4</v>
      </c>
      <c r="AQ58" s="122">
        <f t="shared" si="8"/>
        <v>-5.3628199999999904E-4</v>
      </c>
      <c r="AR58" s="42" t="str">
        <f t="shared" si="11"/>
        <v/>
      </c>
      <c r="AS58" s="42" t="str">
        <f t="shared" si="9"/>
        <v/>
      </c>
      <c r="AT58" s="42" t="str">
        <f t="shared" si="10"/>
        <v/>
      </c>
      <c r="AX58" s="12"/>
      <c r="AZ58" s="12"/>
    </row>
    <row r="59" spans="2:52" ht="12.75" customHeight="1" x14ac:dyDescent="0.15">
      <c r="B59" s="290"/>
      <c r="C59" s="29" t="s">
        <v>35</v>
      </c>
      <c r="D59" s="187"/>
      <c r="E59" s="58"/>
      <c r="F59" s="188">
        <v>35.671512</v>
      </c>
      <c r="G59" s="188">
        <v>38.762155999999997</v>
      </c>
      <c r="H59" s="188">
        <v>0.98189979000000005</v>
      </c>
      <c r="I59" s="64">
        <v>0.98749344999999999</v>
      </c>
      <c r="J59" s="64">
        <v>3.4586247000000001E-2</v>
      </c>
      <c r="K59" s="189"/>
      <c r="L59" s="259"/>
      <c r="M59" s="259"/>
      <c r="N59" s="58"/>
      <c r="O59" s="30"/>
      <c r="P59" s="58"/>
      <c r="Q59" s="30"/>
      <c r="R59" s="134"/>
      <c r="S59" s="206"/>
      <c r="T59" s="290"/>
      <c r="U59" s="29" t="s">
        <v>35</v>
      </c>
      <c r="V59" s="187"/>
      <c r="W59" s="58"/>
      <c r="X59" s="188">
        <v>35.683484999999997</v>
      </c>
      <c r="Y59" s="188">
        <v>38.754483999999998</v>
      </c>
      <c r="Z59" s="188">
        <v>0.98193211999999996</v>
      </c>
      <c r="AA59" s="64">
        <v>0.98747825</v>
      </c>
      <c r="AB59" s="64">
        <v>3.4236570000000001E-2</v>
      </c>
      <c r="AC59" s="189"/>
      <c r="AD59" s="259"/>
      <c r="AE59" s="259"/>
      <c r="AF59" s="58"/>
      <c r="AG59" s="30"/>
      <c r="AH59" s="58"/>
      <c r="AI59" s="30"/>
      <c r="AJ59" s="134"/>
      <c r="AK59" s="208"/>
      <c r="AL59" s="290"/>
      <c r="AM59" s="88">
        <f t="shared" si="4"/>
        <v>1.1972999999997569E-2</v>
      </c>
      <c r="AN59" s="123">
        <f t="shared" si="5"/>
        <v>-7.671999999999457E-3</v>
      </c>
      <c r="AO59" s="123">
        <f t="shared" si="6"/>
        <v>3.2329999999913817E-5</v>
      </c>
      <c r="AP59" s="123">
        <f t="shared" si="7"/>
        <v>-1.5199999999992997E-5</v>
      </c>
      <c r="AQ59" s="89">
        <f t="shared" si="8"/>
        <v>-3.4967699999999963E-4</v>
      </c>
      <c r="AR59" s="42" t="str">
        <f t="shared" si="11"/>
        <v/>
      </c>
      <c r="AS59" s="42" t="str">
        <f t="shared" si="9"/>
        <v/>
      </c>
      <c r="AT59" s="42" t="str">
        <f t="shared" si="10"/>
        <v/>
      </c>
      <c r="AX59" s="12"/>
      <c r="AZ59" s="12"/>
    </row>
    <row r="60" spans="2:52" ht="12.75" customHeight="1" x14ac:dyDescent="0.15">
      <c r="B60" s="290"/>
      <c r="C60" s="29" t="s">
        <v>36</v>
      </c>
      <c r="D60" s="187"/>
      <c r="E60" s="58"/>
      <c r="F60" s="188">
        <v>39.252572999999998</v>
      </c>
      <c r="G60" s="188">
        <v>42.574551999999997</v>
      </c>
      <c r="H60" s="188">
        <v>0.99028236000000003</v>
      </c>
      <c r="I60" s="64">
        <v>0.99341058999999998</v>
      </c>
      <c r="J60" s="64">
        <v>1.7228406000000002E-2</v>
      </c>
      <c r="K60" s="189"/>
      <c r="L60" s="259"/>
      <c r="M60" s="259"/>
      <c r="N60" s="58"/>
      <c r="O60" s="30"/>
      <c r="P60" s="58"/>
      <c r="Q60" s="30"/>
      <c r="R60" s="134"/>
      <c r="S60" s="206"/>
      <c r="T60" s="290"/>
      <c r="U60" s="29" t="s">
        <v>36</v>
      </c>
      <c r="V60" s="187"/>
      <c r="W60" s="58"/>
      <c r="X60" s="188">
        <v>39.302402999999998</v>
      </c>
      <c r="Y60" s="188">
        <v>42.605541000000002</v>
      </c>
      <c r="Z60" s="188">
        <v>0.99029445000000005</v>
      </c>
      <c r="AA60" s="64">
        <v>0.99342494999999997</v>
      </c>
      <c r="AB60" s="64">
        <v>1.7210418000000002E-2</v>
      </c>
      <c r="AC60" s="189"/>
      <c r="AD60" s="259"/>
      <c r="AE60" s="259"/>
      <c r="AF60" s="58"/>
      <c r="AG60" s="30"/>
      <c r="AH60" s="58"/>
      <c r="AI60" s="30"/>
      <c r="AJ60" s="134"/>
      <c r="AK60" s="208"/>
      <c r="AL60" s="290"/>
      <c r="AM60" s="88">
        <f t="shared" si="4"/>
        <v>4.9830000000000041E-2</v>
      </c>
      <c r="AN60" s="123">
        <f t="shared" si="5"/>
        <v>3.0989000000005262E-2</v>
      </c>
      <c r="AO60" s="123">
        <f t="shared" si="6"/>
        <v>1.209000000002014E-5</v>
      </c>
      <c r="AP60" s="123">
        <f t="shared" si="7"/>
        <v>1.4359999999991047E-5</v>
      </c>
      <c r="AQ60" s="89">
        <f t="shared" si="8"/>
        <v>-1.7988000000000032E-5</v>
      </c>
      <c r="AR60" s="42" t="str">
        <f t="shared" si="11"/>
        <v/>
      </c>
      <c r="AS60" s="42" t="str">
        <f t="shared" si="9"/>
        <v/>
      </c>
      <c r="AT60" s="42" t="str">
        <f t="shared" si="10"/>
        <v/>
      </c>
      <c r="AX60" s="12"/>
      <c r="AZ60" s="12"/>
    </row>
    <row r="61" spans="2:52" ht="12.75" customHeight="1" x14ac:dyDescent="0.15">
      <c r="B61" s="290"/>
      <c r="C61" s="29" t="s">
        <v>38</v>
      </c>
      <c r="D61" s="187"/>
      <c r="E61" s="58"/>
      <c r="F61" s="188">
        <v>43.615233000000003</v>
      </c>
      <c r="G61" s="188">
        <v>46.588301000000001</v>
      </c>
      <c r="H61" s="188">
        <v>0.99410197</v>
      </c>
      <c r="I61" s="64">
        <v>0.99669034999999995</v>
      </c>
      <c r="J61" s="64">
        <v>6.908773E-3</v>
      </c>
      <c r="K61" s="189"/>
      <c r="L61" s="259"/>
      <c r="M61" s="259"/>
      <c r="N61" s="58"/>
      <c r="O61" s="30"/>
      <c r="P61" s="58"/>
      <c r="Q61" s="30"/>
      <c r="R61" s="134"/>
      <c r="S61" s="206"/>
      <c r="T61" s="290"/>
      <c r="U61" s="29" t="s">
        <v>38</v>
      </c>
      <c r="V61" s="187"/>
      <c r="W61" s="58"/>
      <c r="X61" s="188">
        <v>43.671948999999998</v>
      </c>
      <c r="Y61" s="188">
        <v>46.613740999999997</v>
      </c>
      <c r="Z61" s="188">
        <v>0.99410421999999998</v>
      </c>
      <c r="AA61" s="64">
        <v>0.99667187000000002</v>
      </c>
      <c r="AB61" s="64">
        <v>6.8464396000000004E-3</v>
      </c>
      <c r="AC61" s="189"/>
      <c r="AD61" s="259"/>
      <c r="AE61" s="259"/>
      <c r="AF61" s="58"/>
      <c r="AG61" s="30"/>
      <c r="AH61" s="58"/>
      <c r="AI61" s="30"/>
      <c r="AJ61" s="134"/>
      <c r="AK61" s="208"/>
      <c r="AL61" s="290"/>
      <c r="AM61" s="88">
        <f t="shared" si="4"/>
        <v>5.6715999999994438E-2</v>
      </c>
      <c r="AN61" s="123">
        <f t="shared" si="5"/>
        <v>2.5439999999996132E-2</v>
      </c>
      <c r="AO61" s="123">
        <f t="shared" si="6"/>
        <v>2.2499999999814335E-6</v>
      </c>
      <c r="AP61" s="123">
        <f t="shared" si="7"/>
        <v>-1.8479999999931884E-5</v>
      </c>
      <c r="AQ61" s="89">
        <f t="shared" si="8"/>
        <v>-6.2333399999999622E-5</v>
      </c>
      <c r="AR61" s="42" t="str">
        <f t="shared" si="11"/>
        <v/>
      </c>
      <c r="AS61" s="42" t="str">
        <f t="shared" si="9"/>
        <v/>
      </c>
      <c r="AT61" s="42" t="str">
        <f t="shared" si="10"/>
        <v/>
      </c>
      <c r="AX61" s="12"/>
      <c r="AZ61" s="12"/>
    </row>
    <row r="62" spans="2:52" ht="13.5" customHeight="1" thickBot="1" x14ac:dyDescent="0.2">
      <c r="B62" s="290"/>
      <c r="C62" s="29"/>
      <c r="D62" s="187"/>
      <c r="E62" s="58"/>
      <c r="F62" s="190"/>
      <c r="G62" s="190"/>
      <c r="H62" s="190"/>
      <c r="I62" s="58"/>
      <c r="J62" s="58"/>
      <c r="K62" s="189"/>
      <c r="L62" s="259"/>
      <c r="M62" s="259"/>
      <c r="N62" s="58"/>
      <c r="O62" s="30"/>
      <c r="P62" s="58"/>
      <c r="Q62" s="30"/>
      <c r="R62" s="185"/>
      <c r="S62" s="206"/>
      <c r="T62" s="290"/>
      <c r="U62" s="29"/>
      <c r="V62" s="187"/>
      <c r="W62" s="58"/>
      <c r="X62" s="190"/>
      <c r="Y62" s="190"/>
      <c r="Z62" s="190"/>
      <c r="AA62" s="58"/>
      <c r="AB62" s="58"/>
      <c r="AC62" s="189"/>
      <c r="AD62" s="259"/>
      <c r="AE62" s="259"/>
      <c r="AF62" s="58"/>
      <c r="AG62" s="30"/>
      <c r="AH62" s="58"/>
      <c r="AI62" s="30"/>
      <c r="AJ62" s="185"/>
      <c r="AK62" s="208"/>
      <c r="AL62" s="290"/>
      <c r="AM62" s="124" t="str">
        <f t="shared" si="4"/>
        <v/>
      </c>
      <c r="AN62" s="125" t="str">
        <f t="shared" si="5"/>
        <v/>
      </c>
      <c r="AO62" s="125" t="str">
        <f t="shared" si="6"/>
        <v/>
      </c>
      <c r="AP62" s="125" t="str">
        <f t="shared" si="7"/>
        <v/>
      </c>
      <c r="AQ62" s="126" t="str">
        <f t="shared" si="8"/>
        <v/>
      </c>
      <c r="AR62" s="42" t="str">
        <f t="shared" si="11"/>
        <v/>
      </c>
      <c r="AS62" s="42" t="str">
        <f t="shared" si="9"/>
        <v/>
      </c>
      <c r="AT62" s="42" t="str">
        <f t="shared" si="10"/>
        <v/>
      </c>
      <c r="AX62" s="12"/>
      <c r="AZ62" s="12"/>
    </row>
    <row r="63" spans="2:52" x14ac:dyDescent="0.15">
      <c r="B63" s="292" t="s">
        <v>78</v>
      </c>
      <c r="C63" s="27" t="s">
        <v>34</v>
      </c>
      <c r="D63" s="41"/>
      <c r="E63" s="57"/>
      <c r="F63" s="98">
        <v>33.210563999999998</v>
      </c>
      <c r="G63" s="98">
        <v>36.913960000000003</v>
      </c>
      <c r="H63" s="98">
        <v>0.96890094999999998</v>
      </c>
      <c r="I63" s="62">
        <v>0.97928822000000004</v>
      </c>
      <c r="J63" s="62">
        <v>5.7562597E-2</v>
      </c>
      <c r="K63" s="63"/>
      <c r="L63" s="258"/>
      <c r="M63" s="258"/>
      <c r="N63" s="57"/>
      <c r="O63" s="28"/>
      <c r="P63" s="57"/>
      <c r="Q63" s="28"/>
      <c r="R63" s="133"/>
      <c r="S63" s="206"/>
      <c r="T63" s="292" t="s">
        <v>78</v>
      </c>
      <c r="U63" s="27" t="s">
        <v>34</v>
      </c>
      <c r="V63" s="41"/>
      <c r="W63" s="57"/>
      <c r="X63" s="98">
        <v>33.247551000000001</v>
      </c>
      <c r="Y63" s="98">
        <v>36.970889</v>
      </c>
      <c r="Z63" s="98">
        <v>0.9688949</v>
      </c>
      <c r="AA63" s="62">
        <v>0.97939407999999994</v>
      </c>
      <c r="AB63" s="62">
        <v>5.7081760000000002E-2</v>
      </c>
      <c r="AC63" s="63"/>
      <c r="AD63" s="258"/>
      <c r="AE63" s="258"/>
      <c r="AF63" s="57"/>
      <c r="AG63" s="28"/>
      <c r="AH63" s="57"/>
      <c r="AI63" s="28"/>
      <c r="AJ63" s="133"/>
      <c r="AK63" s="208"/>
      <c r="AL63" s="292" t="s">
        <v>78</v>
      </c>
      <c r="AM63" s="121">
        <f t="shared" si="4"/>
        <v>3.6987000000003434E-2</v>
      </c>
      <c r="AN63" s="97">
        <f t="shared" si="5"/>
        <v>5.6928999999996677E-2</v>
      </c>
      <c r="AO63" s="97">
        <f t="shared" si="6"/>
        <v>-6.0499999999796827E-6</v>
      </c>
      <c r="AP63" s="97">
        <f t="shared" si="7"/>
        <v>1.0585999999990214E-4</v>
      </c>
      <c r="AQ63" s="122">
        <f t="shared" si="8"/>
        <v>-4.8083699999999785E-4</v>
      </c>
      <c r="AR63" s="42" t="str">
        <f t="shared" si="11"/>
        <v/>
      </c>
      <c r="AS63" s="42" t="str">
        <f t="shared" si="9"/>
        <v/>
      </c>
      <c r="AT63" s="42" t="str">
        <f t="shared" si="10"/>
        <v/>
      </c>
      <c r="AX63" s="12"/>
      <c r="AZ63" s="12"/>
    </row>
    <row r="64" spans="2:52" ht="12.75" customHeight="1" x14ac:dyDescent="0.15">
      <c r="B64" s="290"/>
      <c r="C64" s="29" t="s">
        <v>35</v>
      </c>
      <c r="D64" s="187"/>
      <c r="E64" s="58"/>
      <c r="F64" s="188">
        <v>35.641793</v>
      </c>
      <c r="G64" s="188">
        <v>39.229528000000002</v>
      </c>
      <c r="H64" s="188">
        <v>0.98139849999999995</v>
      </c>
      <c r="I64" s="64">
        <v>0.98742978999999997</v>
      </c>
      <c r="J64" s="64">
        <v>3.7580836999999999E-2</v>
      </c>
      <c r="K64" s="189"/>
      <c r="L64" s="259"/>
      <c r="M64" s="259"/>
      <c r="N64" s="58"/>
      <c r="O64" s="30"/>
      <c r="P64" s="58"/>
      <c r="Q64" s="30"/>
      <c r="R64" s="134"/>
      <c r="S64" s="206"/>
      <c r="T64" s="290"/>
      <c r="U64" s="29" t="s">
        <v>35</v>
      </c>
      <c r="V64" s="187"/>
      <c r="W64" s="58"/>
      <c r="X64" s="188">
        <v>35.746816000000003</v>
      </c>
      <c r="Y64" s="188">
        <v>39.311127999999997</v>
      </c>
      <c r="Z64" s="188">
        <v>0.98147253999999995</v>
      </c>
      <c r="AA64" s="64">
        <v>0.98749684999999998</v>
      </c>
      <c r="AB64" s="64">
        <v>3.7460599999999997E-2</v>
      </c>
      <c r="AC64" s="189"/>
      <c r="AD64" s="259"/>
      <c r="AE64" s="259"/>
      <c r="AF64" s="58"/>
      <c r="AG64" s="30"/>
      <c r="AH64" s="58"/>
      <c r="AI64" s="30"/>
      <c r="AJ64" s="134"/>
      <c r="AK64" s="208"/>
      <c r="AL64" s="290"/>
      <c r="AM64" s="88">
        <f t="shared" si="4"/>
        <v>0.10502300000000275</v>
      </c>
      <c r="AN64" s="123">
        <f t="shared" si="5"/>
        <v>8.1599999999994566E-2</v>
      </c>
      <c r="AO64" s="123">
        <f t="shared" si="6"/>
        <v>7.4039999999997441E-5</v>
      </c>
      <c r="AP64" s="123">
        <f t="shared" si="7"/>
        <v>6.7060000000007669E-5</v>
      </c>
      <c r="AQ64" s="89">
        <f t="shared" si="8"/>
        <v>-1.202370000000022E-4</v>
      </c>
      <c r="AR64" s="42" t="str">
        <f t="shared" si="11"/>
        <v/>
      </c>
      <c r="AS64" s="42" t="str">
        <f t="shared" si="9"/>
        <v/>
      </c>
      <c r="AT64" s="42" t="str">
        <f t="shared" si="10"/>
        <v/>
      </c>
      <c r="AX64" s="12"/>
      <c r="AZ64" s="12"/>
    </row>
    <row r="65" spans="2:52" ht="12.75" customHeight="1" x14ac:dyDescent="0.15">
      <c r="B65" s="290"/>
      <c r="C65" s="29" t="s">
        <v>36</v>
      </c>
      <c r="D65" s="187"/>
      <c r="E65" s="58"/>
      <c r="F65" s="188">
        <v>39.736525</v>
      </c>
      <c r="G65" s="188">
        <v>43.205012000000004</v>
      </c>
      <c r="H65" s="188">
        <v>0.99008406000000004</v>
      </c>
      <c r="I65" s="64">
        <v>0.99354871</v>
      </c>
      <c r="J65" s="64">
        <v>1.8164989999999999E-2</v>
      </c>
      <c r="K65" s="189"/>
      <c r="L65" s="259"/>
      <c r="M65" s="259"/>
      <c r="N65" s="58"/>
      <c r="O65" s="30"/>
      <c r="P65" s="58"/>
      <c r="Q65" s="30"/>
      <c r="R65" s="134"/>
      <c r="S65" s="206"/>
      <c r="T65" s="290"/>
      <c r="U65" s="29" t="s">
        <v>36</v>
      </c>
      <c r="V65" s="187"/>
      <c r="W65" s="58"/>
      <c r="X65" s="188">
        <v>39.753396000000002</v>
      </c>
      <c r="Y65" s="188">
        <v>43.233384999999998</v>
      </c>
      <c r="Z65" s="188">
        <v>0.99007931000000005</v>
      </c>
      <c r="AA65" s="64">
        <v>0.99355265000000004</v>
      </c>
      <c r="AB65" s="64">
        <v>1.830903E-2</v>
      </c>
      <c r="AC65" s="189"/>
      <c r="AD65" s="259"/>
      <c r="AE65" s="259"/>
      <c r="AF65" s="58"/>
      <c r="AG65" s="30"/>
      <c r="AH65" s="58"/>
      <c r="AI65" s="30"/>
      <c r="AJ65" s="134"/>
      <c r="AK65" s="208"/>
      <c r="AL65" s="290"/>
      <c r="AM65" s="88">
        <f t="shared" si="4"/>
        <v>1.6871000000001857E-2</v>
      </c>
      <c r="AN65" s="123">
        <f t="shared" si="5"/>
        <v>2.8372999999994875E-2</v>
      </c>
      <c r="AO65" s="123">
        <f t="shared" si="6"/>
        <v>-4.7499999999978115E-6</v>
      </c>
      <c r="AP65" s="123">
        <f t="shared" si="7"/>
        <v>3.9400000000355817E-6</v>
      </c>
      <c r="AQ65" s="89">
        <f t="shared" si="8"/>
        <v>1.4404000000000153E-4</v>
      </c>
      <c r="AR65" s="42" t="str">
        <f t="shared" si="11"/>
        <v/>
      </c>
      <c r="AS65" s="42" t="str">
        <f t="shared" ref="AS65:AS87" si="12">IF(OR(AD65="",L65=""),"",AD65-L65)</f>
        <v/>
      </c>
      <c r="AT65" s="42" t="str">
        <f t="shared" ref="AT65:AT87" si="13">IF(OR(AE65="",M65=""),"",AE65-M65)</f>
        <v/>
      </c>
      <c r="AX65" s="12"/>
      <c r="AZ65" s="12"/>
    </row>
    <row r="66" spans="2:52" ht="12.75" customHeight="1" x14ac:dyDescent="0.15">
      <c r="B66" s="290"/>
      <c r="C66" s="29" t="s">
        <v>38</v>
      </c>
      <c r="D66" s="187"/>
      <c r="E66" s="58"/>
      <c r="F66" s="188">
        <v>43.608654000000001</v>
      </c>
      <c r="G66" s="188">
        <v>46.603301999999999</v>
      </c>
      <c r="H66" s="188">
        <v>0.99389715999999995</v>
      </c>
      <c r="I66" s="64">
        <v>0.99667662999999995</v>
      </c>
      <c r="J66" s="64">
        <v>7.3663163999999996E-3</v>
      </c>
      <c r="K66" s="189"/>
      <c r="L66" s="259"/>
      <c r="M66" s="259"/>
      <c r="N66" s="58"/>
      <c r="O66" s="30"/>
      <c r="P66" s="58"/>
      <c r="Q66" s="30"/>
      <c r="R66" s="134"/>
      <c r="S66" s="206"/>
      <c r="T66" s="290"/>
      <c r="U66" s="29" t="s">
        <v>38</v>
      </c>
      <c r="V66" s="187"/>
      <c r="W66" s="58"/>
      <c r="X66" s="188">
        <v>43.734006999999998</v>
      </c>
      <c r="Y66" s="188">
        <v>46.710075000000003</v>
      </c>
      <c r="Z66" s="188">
        <v>0.99394707000000004</v>
      </c>
      <c r="AA66" s="64">
        <v>0.99673005999999997</v>
      </c>
      <c r="AB66" s="64">
        <v>7.2719960000000002E-3</v>
      </c>
      <c r="AC66" s="189"/>
      <c r="AD66" s="259"/>
      <c r="AE66" s="259"/>
      <c r="AF66" s="58"/>
      <c r="AG66" s="30"/>
      <c r="AH66" s="58"/>
      <c r="AI66" s="30"/>
      <c r="AJ66" s="134"/>
      <c r="AK66" s="208"/>
      <c r="AL66" s="290"/>
      <c r="AM66" s="88">
        <f t="shared" si="4"/>
        <v>0.12535299999999694</v>
      </c>
      <c r="AN66" s="123">
        <f t="shared" si="5"/>
        <v>0.106773000000004</v>
      </c>
      <c r="AO66" s="123">
        <f t="shared" si="6"/>
        <v>4.9910000000097376E-5</v>
      </c>
      <c r="AP66" s="123">
        <f t="shared" si="7"/>
        <v>5.3430000000020961E-5</v>
      </c>
      <c r="AQ66" s="89">
        <f t="shared" si="8"/>
        <v>-9.4320399999999437E-5</v>
      </c>
      <c r="AR66" s="42" t="str">
        <f t="shared" si="11"/>
        <v/>
      </c>
      <c r="AS66" s="42" t="str">
        <f t="shared" si="12"/>
        <v/>
      </c>
      <c r="AT66" s="42" t="str">
        <f t="shared" si="13"/>
        <v/>
      </c>
      <c r="AX66" s="12"/>
      <c r="AZ66" s="12"/>
    </row>
    <row r="67" spans="2:52" ht="13.5" customHeight="1" thickBot="1" x14ac:dyDescent="0.2">
      <c r="B67" s="290"/>
      <c r="C67" s="29"/>
      <c r="D67" s="187"/>
      <c r="E67" s="58"/>
      <c r="F67" s="190"/>
      <c r="G67" s="190"/>
      <c r="H67" s="190"/>
      <c r="I67" s="58"/>
      <c r="J67" s="58"/>
      <c r="K67" s="189"/>
      <c r="L67" s="259"/>
      <c r="M67" s="259"/>
      <c r="N67" s="58"/>
      <c r="O67" s="30"/>
      <c r="P67" s="58"/>
      <c r="Q67" s="30"/>
      <c r="R67" s="185"/>
      <c r="S67" s="206"/>
      <c r="T67" s="290"/>
      <c r="U67" s="29"/>
      <c r="V67" s="187"/>
      <c r="W67" s="58"/>
      <c r="X67" s="190"/>
      <c r="Y67" s="190"/>
      <c r="Z67" s="190"/>
      <c r="AA67" s="58"/>
      <c r="AB67" s="58"/>
      <c r="AC67" s="189"/>
      <c r="AD67" s="259"/>
      <c r="AE67" s="259"/>
      <c r="AF67" s="58"/>
      <c r="AG67" s="30"/>
      <c r="AH67" s="58"/>
      <c r="AI67" s="30"/>
      <c r="AJ67" s="185"/>
      <c r="AK67" s="208"/>
      <c r="AL67" s="290"/>
      <c r="AM67" s="124" t="str">
        <f t="shared" si="4"/>
        <v/>
      </c>
      <c r="AN67" s="125" t="str">
        <f t="shared" si="5"/>
        <v/>
      </c>
      <c r="AO67" s="125" t="str">
        <f t="shared" si="6"/>
        <v/>
      </c>
      <c r="AP67" s="125" t="str">
        <f t="shared" si="7"/>
        <v/>
      </c>
      <c r="AQ67" s="126" t="str">
        <f t="shared" si="8"/>
        <v/>
      </c>
      <c r="AR67" s="42" t="str">
        <f t="shared" si="11"/>
        <v/>
      </c>
      <c r="AS67" s="42" t="str">
        <f t="shared" si="12"/>
        <v/>
      </c>
      <c r="AT67" s="42" t="str">
        <f t="shared" si="13"/>
        <v/>
      </c>
      <c r="AX67" s="12"/>
      <c r="AZ67" s="12"/>
    </row>
    <row r="68" spans="2:52" x14ac:dyDescent="0.15">
      <c r="B68" s="292" t="s">
        <v>79</v>
      </c>
      <c r="C68" s="27" t="s">
        <v>34</v>
      </c>
      <c r="D68" s="41"/>
      <c r="E68" s="57"/>
      <c r="F68" s="98">
        <v>31.872326999999999</v>
      </c>
      <c r="G68" s="98">
        <v>35.417076000000002</v>
      </c>
      <c r="H68" s="98">
        <v>0.96593403</v>
      </c>
      <c r="I68" s="62">
        <v>0.97274152000000003</v>
      </c>
      <c r="J68" s="62">
        <v>6.3600480000000001E-2</v>
      </c>
      <c r="K68" s="63"/>
      <c r="L68" s="258"/>
      <c r="M68" s="258"/>
      <c r="N68" s="57"/>
      <c r="O68" s="28"/>
      <c r="P68" s="57"/>
      <c r="Q68" s="28"/>
      <c r="R68" s="133"/>
      <c r="S68" s="206"/>
      <c r="T68" s="292" t="s">
        <v>79</v>
      </c>
      <c r="U68" s="27" t="s">
        <v>34</v>
      </c>
      <c r="V68" s="41"/>
      <c r="W68" s="57"/>
      <c r="X68" s="98">
        <v>31.885528000000001</v>
      </c>
      <c r="Y68" s="98">
        <v>35.445684999999997</v>
      </c>
      <c r="Z68" s="98">
        <v>0.96596645000000003</v>
      </c>
      <c r="AA68" s="62">
        <v>0.97301325000000005</v>
      </c>
      <c r="AB68" s="62">
        <v>6.3525730000000002E-2</v>
      </c>
      <c r="AC68" s="63"/>
      <c r="AD68" s="258"/>
      <c r="AE68" s="258"/>
      <c r="AF68" s="57"/>
      <c r="AG68" s="28"/>
      <c r="AH68" s="57"/>
      <c r="AI68" s="28"/>
      <c r="AJ68" s="133"/>
      <c r="AK68" s="208"/>
      <c r="AL68" s="292" t="s">
        <v>79</v>
      </c>
      <c r="AM68" s="121">
        <f t="shared" si="4"/>
        <v>1.3201000000002239E-2</v>
      </c>
      <c r="AN68" s="97">
        <f t="shared" si="5"/>
        <v>2.8608999999995888E-2</v>
      </c>
      <c r="AO68" s="97">
        <f t="shared" si="6"/>
        <v>3.2420000000032978E-5</v>
      </c>
      <c r="AP68" s="97">
        <f t="shared" si="7"/>
        <v>2.7173000000002556E-4</v>
      </c>
      <c r="AQ68" s="122">
        <f t="shared" si="8"/>
        <v>-7.4749999999998429E-5</v>
      </c>
      <c r="AR68" s="42" t="str">
        <f t="shared" si="11"/>
        <v/>
      </c>
      <c r="AS68" s="42" t="str">
        <f t="shared" si="12"/>
        <v/>
      </c>
      <c r="AT68" s="42" t="str">
        <f t="shared" si="13"/>
        <v/>
      </c>
      <c r="AX68" s="12"/>
      <c r="AZ68" s="12"/>
    </row>
    <row r="69" spans="2:52" ht="12.75" customHeight="1" x14ac:dyDescent="0.15">
      <c r="B69" s="290"/>
      <c r="C69" s="29" t="s">
        <v>35</v>
      </c>
      <c r="D69" s="187"/>
      <c r="E69" s="58"/>
      <c r="F69" s="188">
        <v>35.323202999999999</v>
      </c>
      <c r="G69" s="188">
        <v>38.953065000000002</v>
      </c>
      <c r="H69" s="188">
        <v>0.98111201999999997</v>
      </c>
      <c r="I69" s="64">
        <v>0.98635686</v>
      </c>
      <c r="J69" s="64">
        <v>3.5743230000000001E-2</v>
      </c>
      <c r="K69" s="189"/>
      <c r="L69" s="259"/>
      <c r="M69" s="259"/>
      <c r="N69" s="58"/>
      <c r="O69" s="30"/>
      <c r="P69" s="58"/>
      <c r="Q69" s="30"/>
      <c r="R69" s="134"/>
      <c r="S69" s="206"/>
      <c r="T69" s="290"/>
      <c r="U69" s="29" t="s">
        <v>35</v>
      </c>
      <c r="V69" s="187"/>
      <c r="W69" s="58"/>
      <c r="X69" s="188">
        <v>35.471263999999998</v>
      </c>
      <c r="Y69" s="188">
        <v>39.059666</v>
      </c>
      <c r="Z69" s="188">
        <v>0.98112593999999997</v>
      </c>
      <c r="AA69" s="64">
        <v>0.98656414999999997</v>
      </c>
      <c r="AB69" s="64">
        <v>3.5769009999999997E-2</v>
      </c>
      <c r="AC69" s="189"/>
      <c r="AD69" s="259"/>
      <c r="AE69" s="259"/>
      <c r="AF69" s="58"/>
      <c r="AG69" s="30"/>
      <c r="AH69" s="58"/>
      <c r="AI69" s="30"/>
      <c r="AJ69" s="134"/>
      <c r="AK69" s="208"/>
      <c r="AL69" s="290"/>
      <c r="AM69" s="88">
        <f t="shared" si="4"/>
        <v>0.14806099999999844</v>
      </c>
      <c r="AN69" s="123">
        <f t="shared" si="5"/>
        <v>0.10660099999999773</v>
      </c>
      <c r="AO69" s="123">
        <f t="shared" si="6"/>
        <v>1.3920000000000599E-5</v>
      </c>
      <c r="AP69" s="123">
        <f t="shared" si="7"/>
        <v>2.0728999999997111E-4</v>
      </c>
      <c r="AQ69" s="89">
        <f t="shared" si="8"/>
        <v>2.5779999999996084E-5</v>
      </c>
      <c r="AR69" s="42" t="str">
        <f t="shared" si="11"/>
        <v/>
      </c>
      <c r="AS69" s="42" t="str">
        <f t="shared" si="12"/>
        <v/>
      </c>
      <c r="AT69" s="42" t="str">
        <f t="shared" si="13"/>
        <v/>
      </c>
      <c r="AX69" s="12"/>
      <c r="AZ69" s="12"/>
    </row>
    <row r="70" spans="2:52" ht="12.75" customHeight="1" x14ac:dyDescent="0.15">
      <c r="B70" s="290"/>
      <c r="C70" s="29" t="s">
        <v>36</v>
      </c>
      <c r="D70" s="187"/>
      <c r="E70" s="58"/>
      <c r="F70" s="188">
        <v>39.930383999999997</v>
      </c>
      <c r="G70" s="188">
        <v>43.321375000000003</v>
      </c>
      <c r="H70" s="188">
        <v>0.99038493000000005</v>
      </c>
      <c r="I70" s="64">
        <v>0.99366522000000002</v>
      </c>
      <c r="J70" s="64">
        <v>1.593081E-2</v>
      </c>
      <c r="K70" s="189"/>
      <c r="L70" s="259"/>
      <c r="M70" s="259"/>
      <c r="N70" s="58"/>
      <c r="O70" s="30"/>
      <c r="P70" s="58"/>
      <c r="Q70" s="30"/>
      <c r="R70" s="134"/>
      <c r="S70" s="206"/>
      <c r="T70" s="290"/>
      <c r="U70" s="29" t="s">
        <v>36</v>
      </c>
      <c r="V70" s="187"/>
      <c r="W70" s="58"/>
      <c r="X70" s="188">
        <v>40.014898000000002</v>
      </c>
      <c r="Y70" s="188">
        <v>43.382446000000002</v>
      </c>
      <c r="Z70" s="188">
        <v>0.99037715999999998</v>
      </c>
      <c r="AA70" s="64">
        <v>0.99369417999999998</v>
      </c>
      <c r="AB70" s="64">
        <v>1.5814187E-2</v>
      </c>
      <c r="AC70" s="189"/>
      <c r="AD70" s="259"/>
      <c r="AE70" s="259"/>
      <c r="AF70" s="58"/>
      <c r="AG70" s="30"/>
      <c r="AH70" s="58"/>
      <c r="AI70" s="30"/>
      <c r="AJ70" s="134"/>
      <c r="AK70" s="208"/>
      <c r="AL70" s="290"/>
      <c r="AM70" s="88">
        <f t="shared" si="4"/>
        <v>8.4514000000005751E-2</v>
      </c>
      <c r="AN70" s="123">
        <f t="shared" si="5"/>
        <v>6.1070999999998321E-2</v>
      </c>
      <c r="AO70" s="123">
        <f t="shared" si="6"/>
        <v>-7.7700000000735514E-6</v>
      </c>
      <c r="AP70" s="123">
        <f t="shared" si="7"/>
        <v>2.895999999996679E-5</v>
      </c>
      <c r="AQ70" s="89">
        <f t="shared" si="8"/>
        <v>-1.1662299999999973E-4</v>
      </c>
      <c r="AR70" s="42" t="str">
        <f t="shared" si="11"/>
        <v/>
      </c>
      <c r="AS70" s="42" t="str">
        <f t="shared" si="12"/>
        <v/>
      </c>
      <c r="AT70" s="42" t="str">
        <f t="shared" si="13"/>
        <v/>
      </c>
      <c r="AX70" s="12"/>
      <c r="AZ70" s="12"/>
    </row>
    <row r="71" spans="2:52" ht="12.75" customHeight="1" x14ac:dyDescent="0.15">
      <c r="B71" s="290"/>
      <c r="C71" s="29" t="s">
        <v>38</v>
      </c>
      <c r="D71" s="187"/>
      <c r="E71" s="58"/>
      <c r="F71" s="188">
        <v>43.928972999999999</v>
      </c>
      <c r="G71" s="188">
        <v>46.865701000000001</v>
      </c>
      <c r="H71" s="188">
        <v>0.99420242999999997</v>
      </c>
      <c r="I71" s="64">
        <v>0.99699939000000004</v>
      </c>
      <c r="J71" s="64">
        <v>6.6737304000000002E-3</v>
      </c>
      <c r="K71" s="189"/>
      <c r="L71" s="259"/>
      <c r="M71" s="259"/>
      <c r="N71" s="58"/>
      <c r="O71" s="30"/>
      <c r="P71" s="58"/>
      <c r="Q71" s="30"/>
      <c r="R71" s="134"/>
      <c r="S71" s="206"/>
      <c r="T71" s="290"/>
      <c r="U71" s="29" t="s">
        <v>38</v>
      </c>
      <c r="V71" s="187"/>
      <c r="W71" s="58"/>
      <c r="X71" s="188">
        <v>44.025672999999998</v>
      </c>
      <c r="Y71" s="188">
        <v>46.925283</v>
      </c>
      <c r="Z71" s="188">
        <v>0.99423035000000004</v>
      </c>
      <c r="AA71" s="64">
        <v>0.99701185999999997</v>
      </c>
      <c r="AB71" s="64">
        <v>6.5343203000000002E-3</v>
      </c>
      <c r="AC71" s="189"/>
      <c r="AD71" s="259"/>
      <c r="AE71" s="259"/>
      <c r="AF71" s="58"/>
      <c r="AG71" s="30"/>
      <c r="AH71" s="58"/>
      <c r="AI71" s="30"/>
      <c r="AJ71" s="134"/>
      <c r="AK71" s="208"/>
      <c r="AL71" s="290"/>
      <c r="AM71" s="88">
        <f t="shared" si="4"/>
        <v>9.6699999999998454E-2</v>
      </c>
      <c r="AN71" s="123">
        <f t="shared" si="5"/>
        <v>5.9581999999998914E-2</v>
      </c>
      <c r="AO71" s="123">
        <f t="shared" si="6"/>
        <v>2.7920000000070111E-5</v>
      </c>
      <c r="AP71" s="123">
        <f t="shared" si="7"/>
        <v>1.2469999999931147E-5</v>
      </c>
      <c r="AQ71" s="89">
        <f t="shared" si="8"/>
        <v>-1.394101E-4</v>
      </c>
      <c r="AR71" s="42" t="str">
        <f t="shared" si="11"/>
        <v/>
      </c>
      <c r="AS71" s="42" t="str">
        <f t="shared" si="12"/>
        <v/>
      </c>
      <c r="AT71" s="42" t="str">
        <f t="shared" si="13"/>
        <v/>
      </c>
      <c r="AX71" s="12"/>
      <c r="AZ71" s="12"/>
    </row>
    <row r="72" spans="2:52" ht="13.5" customHeight="1" thickBot="1" x14ac:dyDescent="0.2">
      <c r="B72" s="290"/>
      <c r="C72" s="29"/>
      <c r="D72" s="187"/>
      <c r="E72" s="58"/>
      <c r="F72" s="190"/>
      <c r="G72" s="190"/>
      <c r="H72" s="190"/>
      <c r="I72" s="58"/>
      <c r="J72" s="58"/>
      <c r="K72" s="189"/>
      <c r="L72" s="259"/>
      <c r="M72" s="259"/>
      <c r="N72" s="58"/>
      <c r="O72" s="30"/>
      <c r="P72" s="58"/>
      <c r="Q72" s="30"/>
      <c r="R72" s="185"/>
      <c r="S72" s="206"/>
      <c r="T72" s="290"/>
      <c r="U72" s="29"/>
      <c r="V72" s="187"/>
      <c r="W72" s="58"/>
      <c r="X72" s="190"/>
      <c r="Y72" s="190"/>
      <c r="Z72" s="190"/>
      <c r="AA72" s="58"/>
      <c r="AB72" s="58"/>
      <c r="AC72" s="189"/>
      <c r="AD72" s="259"/>
      <c r="AE72" s="259"/>
      <c r="AF72" s="58"/>
      <c r="AG72" s="30"/>
      <c r="AH72" s="58"/>
      <c r="AI72" s="30"/>
      <c r="AJ72" s="185"/>
      <c r="AK72" s="208"/>
      <c r="AL72" s="290"/>
      <c r="AM72" s="124" t="str">
        <f t="shared" si="4"/>
        <v/>
      </c>
      <c r="AN72" s="125" t="str">
        <f t="shared" si="5"/>
        <v/>
      </c>
      <c r="AO72" s="125" t="str">
        <f t="shared" si="6"/>
        <v/>
      </c>
      <c r="AP72" s="125" t="str">
        <f t="shared" si="7"/>
        <v/>
      </c>
      <c r="AQ72" s="126" t="str">
        <f t="shared" si="8"/>
        <v/>
      </c>
      <c r="AR72" s="42" t="str">
        <f t="shared" si="11"/>
        <v/>
      </c>
      <c r="AS72" s="42" t="str">
        <f t="shared" si="12"/>
        <v/>
      </c>
      <c r="AT72" s="42" t="str">
        <f t="shared" si="13"/>
        <v/>
      </c>
      <c r="AX72" s="12"/>
      <c r="AZ72" s="12"/>
    </row>
    <row r="73" spans="2:52" x14ac:dyDescent="0.15">
      <c r="B73" s="292" t="s">
        <v>80</v>
      </c>
      <c r="C73" s="27" t="s">
        <v>34</v>
      </c>
      <c r="D73" s="41"/>
      <c r="E73" s="57"/>
      <c r="F73" s="98">
        <v>32.178462000000003</v>
      </c>
      <c r="G73" s="98">
        <v>36.049827000000001</v>
      </c>
      <c r="H73" s="98">
        <v>0.96897807999999996</v>
      </c>
      <c r="I73" s="62">
        <v>0.97568182999999997</v>
      </c>
      <c r="J73" s="62">
        <v>5.8578465000000003E-2</v>
      </c>
      <c r="K73" s="63"/>
      <c r="L73" s="258"/>
      <c r="M73" s="258"/>
      <c r="N73" s="57"/>
      <c r="O73" s="28"/>
      <c r="P73" s="57"/>
      <c r="Q73" s="28"/>
      <c r="R73" s="133"/>
      <c r="S73" s="206"/>
      <c r="T73" s="292" t="s">
        <v>80</v>
      </c>
      <c r="U73" s="27" t="s">
        <v>34</v>
      </c>
      <c r="V73" s="41"/>
      <c r="W73" s="57"/>
      <c r="X73" s="98">
        <v>32.214638000000001</v>
      </c>
      <c r="Y73" s="98">
        <v>36.152298000000002</v>
      </c>
      <c r="Z73" s="98">
        <v>0.96906917000000004</v>
      </c>
      <c r="AA73" s="62">
        <v>0.97598845999999995</v>
      </c>
      <c r="AB73" s="62">
        <v>5.7844363000000003E-2</v>
      </c>
      <c r="AC73" s="63"/>
      <c r="AD73" s="258"/>
      <c r="AE73" s="258"/>
      <c r="AF73" s="57"/>
      <c r="AG73" s="28"/>
      <c r="AH73" s="57"/>
      <c r="AI73" s="28"/>
      <c r="AJ73" s="133"/>
      <c r="AK73" s="208"/>
      <c r="AL73" s="292" t="s">
        <v>80</v>
      </c>
      <c r="AM73" s="121">
        <f t="shared" si="4"/>
        <v>3.6175999999997543E-2</v>
      </c>
      <c r="AN73" s="97">
        <f t="shared" si="5"/>
        <v>0.10247100000000131</v>
      </c>
      <c r="AO73" s="97">
        <f t="shared" si="6"/>
        <v>9.1090000000071392E-5</v>
      </c>
      <c r="AP73" s="97">
        <f t="shared" si="7"/>
        <v>3.0662999999997442E-4</v>
      </c>
      <c r="AQ73" s="122">
        <f t="shared" si="8"/>
        <v>-7.3410200000000037E-4</v>
      </c>
      <c r="AR73" s="42" t="str">
        <f t="shared" si="11"/>
        <v/>
      </c>
      <c r="AS73" s="42" t="str">
        <f t="shared" si="12"/>
        <v/>
      </c>
      <c r="AT73" s="42" t="str">
        <f t="shared" si="13"/>
        <v/>
      </c>
      <c r="AX73" s="12"/>
      <c r="AZ73" s="12"/>
    </row>
    <row r="74" spans="2:52" ht="12.75" customHeight="1" x14ac:dyDescent="0.15">
      <c r="B74" s="290"/>
      <c r="C74" s="29" t="s">
        <v>35</v>
      </c>
      <c r="D74" s="187"/>
      <c r="E74" s="58"/>
      <c r="F74" s="188">
        <v>35.853755999999997</v>
      </c>
      <c r="G74" s="188">
        <v>39.425049999999999</v>
      </c>
      <c r="H74" s="188">
        <v>0.98197951000000006</v>
      </c>
      <c r="I74" s="64">
        <v>0.98726941000000001</v>
      </c>
      <c r="J74" s="64">
        <v>3.4585416000000001E-2</v>
      </c>
      <c r="K74" s="189"/>
      <c r="L74" s="259"/>
      <c r="M74" s="259"/>
      <c r="N74" s="58"/>
      <c r="O74" s="30"/>
      <c r="P74" s="58"/>
      <c r="Q74" s="30"/>
      <c r="R74" s="134"/>
      <c r="S74" s="206"/>
      <c r="T74" s="290"/>
      <c r="U74" s="29" t="s">
        <v>35</v>
      </c>
      <c r="V74" s="187"/>
      <c r="W74" s="58"/>
      <c r="X74" s="188">
        <v>35.954763999999997</v>
      </c>
      <c r="Y74" s="188">
        <v>39.493927999999997</v>
      </c>
      <c r="Z74" s="188">
        <v>0.98199181000000002</v>
      </c>
      <c r="AA74" s="64">
        <v>0.98740625000000004</v>
      </c>
      <c r="AB74" s="64">
        <v>3.4653129999999997E-2</v>
      </c>
      <c r="AC74" s="189"/>
      <c r="AD74" s="259"/>
      <c r="AE74" s="259"/>
      <c r="AF74" s="58"/>
      <c r="AG74" s="30"/>
      <c r="AH74" s="58"/>
      <c r="AI74" s="30"/>
      <c r="AJ74" s="134"/>
      <c r="AK74" s="208"/>
      <c r="AL74" s="290"/>
      <c r="AM74" s="88">
        <f t="shared" si="4"/>
        <v>0.10100800000000021</v>
      </c>
      <c r="AN74" s="123">
        <f t="shared" si="5"/>
        <v>6.8877999999997996E-2</v>
      </c>
      <c r="AO74" s="123">
        <f t="shared" si="6"/>
        <v>1.2299999999965117E-5</v>
      </c>
      <c r="AP74" s="123">
        <f t="shared" si="7"/>
        <v>1.3684000000002694E-4</v>
      </c>
      <c r="AQ74" s="89">
        <f t="shared" si="8"/>
        <v>6.7713999999996499E-5</v>
      </c>
      <c r="AR74" s="42" t="str">
        <f t="shared" si="11"/>
        <v/>
      </c>
      <c r="AS74" s="42" t="str">
        <f t="shared" si="12"/>
        <v/>
      </c>
      <c r="AT74" s="42" t="str">
        <f t="shared" si="13"/>
        <v/>
      </c>
      <c r="AX74" s="12"/>
      <c r="AZ74" s="12"/>
    </row>
    <row r="75" spans="2:52" ht="12.75" customHeight="1" x14ac:dyDescent="0.15">
      <c r="B75" s="290"/>
      <c r="C75" s="29" t="s">
        <v>36</v>
      </c>
      <c r="D75" s="187"/>
      <c r="E75" s="58"/>
      <c r="F75" s="188">
        <v>40.348700999999998</v>
      </c>
      <c r="G75" s="188">
        <v>43.626035000000002</v>
      </c>
      <c r="H75" s="188">
        <v>0.99067298000000004</v>
      </c>
      <c r="I75" s="64">
        <v>0.99400301000000002</v>
      </c>
      <c r="J75" s="64">
        <v>1.5165012E-2</v>
      </c>
      <c r="K75" s="189"/>
      <c r="L75" s="259"/>
      <c r="M75" s="259"/>
      <c r="N75" s="58"/>
      <c r="O75" s="30"/>
      <c r="P75" s="58"/>
      <c r="Q75" s="30"/>
      <c r="R75" s="134"/>
      <c r="S75" s="206"/>
      <c r="T75" s="290"/>
      <c r="U75" s="29" t="s">
        <v>36</v>
      </c>
      <c r="V75" s="187"/>
      <c r="W75" s="58"/>
      <c r="X75" s="188">
        <v>40.374856999999999</v>
      </c>
      <c r="Y75" s="188">
        <v>43.668729999999996</v>
      </c>
      <c r="Z75" s="188">
        <v>0.99067090999999996</v>
      </c>
      <c r="AA75" s="64">
        <v>0.99403775999999999</v>
      </c>
      <c r="AB75" s="64">
        <v>1.5066044000000001E-2</v>
      </c>
      <c r="AC75" s="189"/>
      <c r="AD75" s="259"/>
      <c r="AE75" s="259"/>
      <c r="AF75" s="58"/>
      <c r="AG75" s="30"/>
      <c r="AH75" s="58"/>
      <c r="AI75" s="30"/>
      <c r="AJ75" s="134"/>
      <c r="AK75" s="208"/>
      <c r="AL75" s="290"/>
      <c r="AM75" s="88">
        <f t="shared" si="4"/>
        <v>2.615600000000029E-2</v>
      </c>
      <c r="AN75" s="123">
        <f t="shared" si="5"/>
        <v>4.269499999999482E-2</v>
      </c>
      <c r="AO75" s="123">
        <f t="shared" si="6"/>
        <v>-2.0700000000761776E-6</v>
      </c>
      <c r="AP75" s="123">
        <f t="shared" si="7"/>
        <v>3.4749999999972303E-5</v>
      </c>
      <c r="AQ75" s="89">
        <f t="shared" si="8"/>
        <v>-9.8967999999999626E-5</v>
      </c>
      <c r="AR75" s="42" t="str">
        <f t="shared" si="11"/>
        <v/>
      </c>
      <c r="AS75" s="42" t="str">
        <f t="shared" si="12"/>
        <v/>
      </c>
      <c r="AT75" s="42" t="str">
        <f t="shared" si="13"/>
        <v/>
      </c>
      <c r="AX75" s="12"/>
      <c r="AZ75" s="12"/>
    </row>
    <row r="76" spans="2:52" ht="12.75" customHeight="1" x14ac:dyDescent="0.15">
      <c r="B76" s="290"/>
      <c r="C76" s="29" t="s">
        <v>38</v>
      </c>
      <c r="D76" s="187"/>
      <c r="E76" s="58"/>
      <c r="F76" s="188">
        <v>44.024405999999999</v>
      </c>
      <c r="G76" s="188">
        <v>46.912056</v>
      </c>
      <c r="H76" s="188">
        <v>0.99432041000000004</v>
      </c>
      <c r="I76" s="64">
        <v>0.99701775000000004</v>
      </c>
      <c r="J76" s="64">
        <v>6.3919946999999996E-3</v>
      </c>
      <c r="K76" s="189"/>
      <c r="L76" s="259"/>
      <c r="M76" s="259"/>
      <c r="N76" s="58"/>
      <c r="O76" s="30"/>
      <c r="P76" s="58"/>
      <c r="Q76" s="30"/>
      <c r="R76" s="134"/>
      <c r="S76" s="206"/>
      <c r="T76" s="290"/>
      <c r="U76" s="29" t="s">
        <v>38</v>
      </c>
      <c r="V76" s="187"/>
      <c r="W76" s="58"/>
      <c r="X76" s="188">
        <v>44.110875</v>
      </c>
      <c r="Y76" s="188">
        <v>46.993231000000002</v>
      </c>
      <c r="Z76" s="188">
        <v>0.99434661000000002</v>
      </c>
      <c r="AA76" s="64">
        <v>0.99703224999999995</v>
      </c>
      <c r="AB76" s="64">
        <v>6.3098952999999999E-3</v>
      </c>
      <c r="AC76" s="189"/>
      <c r="AD76" s="259"/>
      <c r="AE76" s="259"/>
      <c r="AF76" s="58"/>
      <c r="AG76" s="30"/>
      <c r="AH76" s="58"/>
      <c r="AI76" s="30"/>
      <c r="AJ76" s="134"/>
      <c r="AK76" s="208"/>
      <c r="AL76" s="290"/>
      <c r="AM76" s="88">
        <f t="shared" si="4"/>
        <v>8.6469000000001017E-2</v>
      </c>
      <c r="AN76" s="123">
        <f t="shared" si="5"/>
        <v>8.1175000000001774E-2</v>
      </c>
      <c r="AO76" s="123">
        <f t="shared" si="6"/>
        <v>2.6199999999976242E-5</v>
      </c>
      <c r="AP76" s="123">
        <f t="shared" si="7"/>
        <v>1.4499999999917357E-5</v>
      </c>
      <c r="AQ76" s="89">
        <f t="shared" si="8"/>
        <v>-8.2099399999999677E-5</v>
      </c>
      <c r="AR76" s="42" t="str">
        <f t="shared" si="11"/>
        <v/>
      </c>
      <c r="AS76" s="42" t="str">
        <f t="shared" si="12"/>
        <v/>
      </c>
      <c r="AT76" s="42" t="str">
        <f t="shared" si="13"/>
        <v/>
      </c>
      <c r="AX76" s="12"/>
      <c r="AZ76" s="12"/>
    </row>
    <row r="77" spans="2:52" ht="13.5" customHeight="1" thickBot="1" x14ac:dyDescent="0.2">
      <c r="B77" s="290"/>
      <c r="C77" s="29"/>
      <c r="D77" s="187"/>
      <c r="E77" s="58"/>
      <c r="F77" s="190"/>
      <c r="G77" s="190"/>
      <c r="H77" s="190"/>
      <c r="I77" s="58"/>
      <c r="J77" s="58"/>
      <c r="K77" s="189"/>
      <c r="L77" s="259"/>
      <c r="M77" s="259"/>
      <c r="N77" s="58"/>
      <c r="O77" s="30"/>
      <c r="P77" s="58"/>
      <c r="Q77" s="30"/>
      <c r="R77" s="185"/>
      <c r="S77" s="206"/>
      <c r="T77" s="290"/>
      <c r="U77" s="29"/>
      <c r="V77" s="187"/>
      <c r="W77" s="58"/>
      <c r="X77" s="190"/>
      <c r="Y77" s="190"/>
      <c r="Z77" s="190"/>
      <c r="AA77" s="58"/>
      <c r="AB77" s="58"/>
      <c r="AC77" s="189"/>
      <c r="AD77" s="259"/>
      <c r="AE77" s="259"/>
      <c r="AF77" s="58"/>
      <c r="AG77" s="30"/>
      <c r="AH77" s="58"/>
      <c r="AI77" s="30"/>
      <c r="AJ77" s="185"/>
      <c r="AK77" s="208"/>
      <c r="AL77" s="290"/>
      <c r="AM77" s="124" t="str">
        <f t="shared" si="4"/>
        <v/>
      </c>
      <c r="AN77" s="125" t="str">
        <f t="shared" si="5"/>
        <v/>
      </c>
      <c r="AO77" s="125" t="str">
        <f t="shared" si="6"/>
        <v/>
      </c>
      <c r="AP77" s="125" t="str">
        <f t="shared" si="7"/>
        <v/>
      </c>
      <c r="AQ77" s="126" t="str">
        <f t="shared" si="8"/>
        <v/>
      </c>
      <c r="AR77" s="42" t="str">
        <f t="shared" si="11"/>
        <v/>
      </c>
      <c r="AS77" s="42" t="str">
        <f t="shared" si="12"/>
        <v/>
      </c>
      <c r="AT77" s="42" t="str">
        <f t="shared" si="13"/>
        <v/>
      </c>
      <c r="AX77" s="12"/>
      <c r="AZ77" s="12"/>
    </row>
    <row r="78" spans="2:52" x14ac:dyDescent="0.15">
      <c r="B78" s="292" t="s">
        <v>81</v>
      </c>
      <c r="C78" s="27" t="s">
        <v>34</v>
      </c>
      <c r="D78" s="41"/>
      <c r="E78" s="57"/>
      <c r="F78" s="98">
        <v>32.300398999999999</v>
      </c>
      <c r="G78" s="98">
        <v>36.130916999999997</v>
      </c>
      <c r="H78" s="98">
        <v>0.96893295000000002</v>
      </c>
      <c r="I78" s="62">
        <v>0.97550159999999997</v>
      </c>
      <c r="J78" s="62">
        <v>5.7050656999999998E-2</v>
      </c>
      <c r="K78" s="63"/>
      <c r="L78" s="258"/>
      <c r="M78" s="258"/>
      <c r="N78" s="57"/>
      <c r="O78" s="28"/>
      <c r="P78" s="57"/>
      <c r="Q78" s="28"/>
      <c r="R78" s="133"/>
      <c r="S78" s="206"/>
      <c r="T78" s="292" t="s">
        <v>81</v>
      </c>
      <c r="U78" s="27" t="s">
        <v>34</v>
      </c>
      <c r="V78" s="41"/>
      <c r="W78" s="57"/>
      <c r="X78" s="98">
        <v>32.364099000000003</v>
      </c>
      <c r="Y78" s="98">
        <v>36.229798000000002</v>
      </c>
      <c r="Z78" s="98">
        <v>0.96898324000000002</v>
      </c>
      <c r="AA78" s="62">
        <v>0.97588374</v>
      </c>
      <c r="AB78" s="62">
        <v>5.6508153999999998E-2</v>
      </c>
      <c r="AC78" s="63"/>
      <c r="AD78" s="258"/>
      <c r="AE78" s="258"/>
      <c r="AF78" s="57"/>
      <c r="AG78" s="28"/>
      <c r="AH78" s="57"/>
      <c r="AI78" s="28"/>
      <c r="AJ78" s="133"/>
      <c r="AK78" s="208"/>
      <c r="AL78" s="292" t="s">
        <v>81</v>
      </c>
      <c r="AM78" s="121">
        <f t="shared" si="4"/>
        <v>6.3700000000004309E-2</v>
      </c>
      <c r="AN78" s="97">
        <f t="shared" si="5"/>
        <v>9.888100000000577E-2</v>
      </c>
      <c r="AO78" s="97">
        <f t="shared" si="6"/>
        <v>5.0290000000008384E-5</v>
      </c>
      <c r="AP78" s="97">
        <f t="shared" si="7"/>
        <v>3.8214000000003079E-4</v>
      </c>
      <c r="AQ78" s="122">
        <f t="shared" si="8"/>
        <v>-5.4250299999999974E-4</v>
      </c>
      <c r="AR78" s="42" t="str">
        <f t="shared" si="11"/>
        <v/>
      </c>
      <c r="AS78" s="42" t="str">
        <f t="shared" si="12"/>
        <v/>
      </c>
      <c r="AT78" s="42" t="str">
        <f t="shared" si="13"/>
        <v/>
      </c>
      <c r="AX78" s="12"/>
      <c r="AZ78" s="12"/>
    </row>
    <row r="79" spans="2:52" ht="12.75" customHeight="1" x14ac:dyDescent="0.15">
      <c r="B79" s="290"/>
      <c r="C79" s="29" t="s">
        <v>35</v>
      </c>
      <c r="D79" s="187"/>
      <c r="E79" s="58"/>
      <c r="F79" s="188">
        <v>35.828198</v>
      </c>
      <c r="G79" s="188">
        <v>39.443643000000002</v>
      </c>
      <c r="H79" s="188">
        <v>0.98174148999999999</v>
      </c>
      <c r="I79" s="64">
        <v>0.98726943</v>
      </c>
      <c r="J79" s="64">
        <v>3.3463857999999999E-2</v>
      </c>
      <c r="K79" s="189"/>
      <c r="L79" s="259"/>
      <c r="M79" s="259"/>
      <c r="N79" s="58"/>
      <c r="O79" s="30"/>
      <c r="P79" s="58"/>
      <c r="Q79" s="30"/>
      <c r="R79" s="134"/>
      <c r="S79" s="206"/>
      <c r="T79" s="290"/>
      <c r="U79" s="29" t="s">
        <v>35</v>
      </c>
      <c r="V79" s="187"/>
      <c r="W79" s="58"/>
      <c r="X79" s="188">
        <v>35.939872999999999</v>
      </c>
      <c r="Y79" s="188">
        <v>39.522615999999999</v>
      </c>
      <c r="Z79" s="188">
        <v>0.98177391000000003</v>
      </c>
      <c r="AA79" s="64">
        <v>0.98740961999999999</v>
      </c>
      <c r="AB79" s="64">
        <v>3.3349108000000002E-2</v>
      </c>
      <c r="AC79" s="189"/>
      <c r="AD79" s="259"/>
      <c r="AE79" s="259"/>
      <c r="AF79" s="58"/>
      <c r="AG79" s="30"/>
      <c r="AH79" s="58"/>
      <c r="AI79" s="30"/>
      <c r="AJ79" s="134"/>
      <c r="AK79" s="208"/>
      <c r="AL79" s="290"/>
      <c r="AM79" s="88">
        <f t="shared" si="4"/>
        <v>0.11167499999999819</v>
      </c>
      <c r="AN79" s="123">
        <f t="shared" si="5"/>
        <v>7.8972999999997739E-2</v>
      </c>
      <c r="AO79" s="123">
        <f t="shared" si="6"/>
        <v>3.2420000000032978E-5</v>
      </c>
      <c r="AP79" s="123">
        <f t="shared" si="7"/>
        <v>1.4018999999998449E-4</v>
      </c>
      <c r="AQ79" s="89">
        <f t="shared" si="8"/>
        <v>-1.147499999999968E-4</v>
      </c>
      <c r="AR79" s="42" t="str">
        <f t="shared" si="11"/>
        <v/>
      </c>
      <c r="AS79" s="42" t="str">
        <f t="shared" si="12"/>
        <v/>
      </c>
      <c r="AT79" s="42" t="str">
        <f t="shared" si="13"/>
        <v/>
      </c>
      <c r="AX79" s="12"/>
      <c r="AZ79" s="12"/>
    </row>
    <row r="80" spans="2:52" ht="12.75" customHeight="1" x14ac:dyDescent="0.15">
      <c r="B80" s="290"/>
      <c r="C80" s="29" t="s">
        <v>36</v>
      </c>
      <c r="D80" s="187"/>
      <c r="E80" s="58"/>
      <c r="F80" s="188">
        <v>39.932814</v>
      </c>
      <c r="G80" s="188">
        <v>43.403148000000002</v>
      </c>
      <c r="H80" s="188">
        <v>0.99047861000000004</v>
      </c>
      <c r="I80" s="64">
        <v>0.99399839999999995</v>
      </c>
      <c r="J80" s="64">
        <v>1.5894765000000002E-2</v>
      </c>
      <c r="K80" s="189"/>
      <c r="L80" s="259"/>
      <c r="M80" s="259"/>
      <c r="N80" s="58"/>
      <c r="O80" s="30"/>
      <c r="P80" s="58"/>
      <c r="Q80" s="30"/>
      <c r="R80" s="134"/>
      <c r="S80" s="206"/>
      <c r="T80" s="290"/>
      <c r="U80" s="29" t="s">
        <v>36</v>
      </c>
      <c r="V80" s="187"/>
      <c r="W80" s="58"/>
      <c r="X80" s="188">
        <v>40.010454000000003</v>
      </c>
      <c r="Y80" s="188">
        <v>43.468234000000002</v>
      </c>
      <c r="Z80" s="188">
        <v>0.99049814000000003</v>
      </c>
      <c r="AA80" s="64">
        <v>0.99403158999999996</v>
      </c>
      <c r="AB80" s="64">
        <v>1.5762482000000001E-2</v>
      </c>
      <c r="AC80" s="189"/>
      <c r="AD80" s="259"/>
      <c r="AE80" s="259"/>
      <c r="AF80" s="58"/>
      <c r="AG80" s="30"/>
      <c r="AH80" s="58"/>
      <c r="AI80" s="30"/>
      <c r="AJ80" s="134"/>
      <c r="AK80" s="208"/>
      <c r="AL80" s="290"/>
      <c r="AM80" s="88">
        <f t="shared" si="4"/>
        <v>7.7640000000002374E-2</v>
      </c>
      <c r="AN80" s="123">
        <f t="shared" si="5"/>
        <v>6.5086000000000865E-2</v>
      </c>
      <c r="AO80" s="123">
        <f t="shared" si="6"/>
        <v>1.9529999999989833E-5</v>
      </c>
      <c r="AP80" s="123">
        <f t="shared" si="7"/>
        <v>3.3190000000016262E-5</v>
      </c>
      <c r="AQ80" s="89">
        <f t="shared" si="8"/>
        <v>-1.322830000000004E-4</v>
      </c>
      <c r="AR80" s="42" t="str">
        <f t="shared" si="11"/>
        <v/>
      </c>
      <c r="AS80" s="42" t="str">
        <f t="shared" si="12"/>
        <v/>
      </c>
      <c r="AT80" s="42" t="str">
        <f t="shared" si="13"/>
        <v/>
      </c>
      <c r="AX80" s="12"/>
      <c r="AZ80" s="12"/>
    </row>
    <row r="81" spans="2:52" ht="12.75" customHeight="1" x14ac:dyDescent="0.15">
      <c r="B81" s="290"/>
      <c r="C81" s="29" t="s">
        <v>38</v>
      </c>
      <c r="D81" s="187"/>
      <c r="E81" s="58"/>
      <c r="F81" s="188">
        <v>43.566861000000003</v>
      </c>
      <c r="G81" s="188">
        <v>46.570061000000003</v>
      </c>
      <c r="H81" s="188">
        <v>0.99411989999999995</v>
      </c>
      <c r="I81" s="64">
        <v>0.99688224999999997</v>
      </c>
      <c r="J81" s="64">
        <v>7.0123870000000001E-3</v>
      </c>
      <c r="K81" s="189"/>
      <c r="L81" s="259"/>
      <c r="M81" s="259"/>
      <c r="N81" s="58"/>
      <c r="O81" s="30"/>
      <c r="P81" s="58"/>
      <c r="Q81" s="30"/>
      <c r="R81" s="134"/>
      <c r="S81" s="206"/>
      <c r="T81" s="290"/>
      <c r="U81" s="29" t="s">
        <v>38</v>
      </c>
      <c r="V81" s="187"/>
      <c r="W81" s="58"/>
      <c r="X81" s="188">
        <v>43.710942000000003</v>
      </c>
      <c r="Y81" s="188">
        <v>46.670771000000002</v>
      </c>
      <c r="Z81" s="188">
        <v>0.99414815999999995</v>
      </c>
      <c r="AA81" s="64">
        <v>0.99690564000000004</v>
      </c>
      <c r="AB81" s="64">
        <v>6.8592770000000004E-3</v>
      </c>
      <c r="AC81" s="189"/>
      <c r="AD81" s="259"/>
      <c r="AE81" s="259"/>
      <c r="AF81" s="58"/>
      <c r="AG81" s="30"/>
      <c r="AH81" s="58"/>
      <c r="AI81" s="30"/>
      <c r="AJ81" s="134"/>
      <c r="AK81" s="208"/>
      <c r="AL81" s="290"/>
      <c r="AM81" s="88">
        <f t="shared" si="4"/>
        <v>0.1440809999999999</v>
      </c>
      <c r="AN81" s="123">
        <f t="shared" si="5"/>
        <v>0.10070999999999941</v>
      </c>
      <c r="AO81" s="123">
        <f t="shared" si="6"/>
        <v>2.8260000000002172E-5</v>
      </c>
      <c r="AP81" s="123">
        <f t="shared" si="7"/>
        <v>2.3390000000067523E-5</v>
      </c>
      <c r="AQ81" s="89">
        <f t="shared" si="8"/>
        <v>-1.531099999999997E-4</v>
      </c>
      <c r="AR81" s="42" t="str">
        <f t="shared" si="11"/>
        <v/>
      </c>
      <c r="AS81" s="42" t="str">
        <f t="shared" si="12"/>
        <v/>
      </c>
      <c r="AT81" s="42" t="str">
        <f t="shared" si="13"/>
        <v/>
      </c>
      <c r="AX81" s="12"/>
      <c r="AZ81" s="12"/>
    </row>
    <row r="82" spans="2:52" ht="13.5" customHeight="1" thickBot="1" x14ac:dyDescent="0.2">
      <c r="B82" s="290"/>
      <c r="C82" s="29"/>
      <c r="D82" s="187"/>
      <c r="E82" s="58"/>
      <c r="F82" s="190"/>
      <c r="G82" s="190"/>
      <c r="H82" s="190"/>
      <c r="I82" s="58"/>
      <c r="J82" s="58"/>
      <c r="K82" s="189"/>
      <c r="L82" s="259"/>
      <c r="M82" s="259"/>
      <c r="N82" s="58"/>
      <c r="O82" s="30"/>
      <c r="P82" s="58"/>
      <c r="Q82" s="30"/>
      <c r="R82" s="185"/>
      <c r="S82" s="206"/>
      <c r="T82" s="290"/>
      <c r="U82" s="29"/>
      <c r="V82" s="187"/>
      <c r="W82" s="58"/>
      <c r="X82" s="190"/>
      <c r="Y82" s="190"/>
      <c r="Z82" s="190"/>
      <c r="AA82" s="58"/>
      <c r="AB82" s="58"/>
      <c r="AC82" s="189"/>
      <c r="AD82" s="259"/>
      <c r="AE82" s="259"/>
      <c r="AF82" s="58"/>
      <c r="AG82" s="30"/>
      <c r="AH82" s="58"/>
      <c r="AI82" s="30"/>
      <c r="AJ82" s="185"/>
      <c r="AK82" s="208"/>
      <c r="AL82" s="290"/>
      <c r="AM82" s="124" t="str">
        <f t="shared" si="4"/>
        <v/>
      </c>
      <c r="AN82" s="125" t="str">
        <f t="shared" si="5"/>
        <v/>
      </c>
      <c r="AO82" s="125" t="str">
        <f t="shared" si="6"/>
        <v/>
      </c>
      <c r="AP82" s="125" t="str">
        <f t="shared" si="7"/>
        <v/>
      </c>
      <c r="AQ82" s="126" t="str">
        <f t="shared" si="8"/>
        <v/>
      </c>
      <c r="AR82" s="42" t="str">
        <f t="shared" si="11"/>
        <v/>
      </c>
      <c r="AS82" s="42" t="str">
        <f t="shared" si="12"/>
        <v/>
      </c>
      <c r="AT82" s="42" t="str">
        <f t="shared" si="13"/>
        <v/>
      </c>
      <c r="AX82" s="12"/>
      <c r="AZ82" s="12"/>
    </row>
    <row r="83" spans="2:52" x14ac:dyDescent="0.15">
      <c r="B83" s="289" t="s">
        <v>82</v>
      </c>
      <c r="C83" s="27" t="s">
        <v>34</v>
      </c>
      <c r="D83" s="41"/>
      <c r="E83" s="57"/>
      <c r="F83" s="98">
        <v>32.188704000000001</v>
      </c>
      <c r="G83" s="98">
        <v>35.932141000000001</v>
      </c>
      <c r="H83" s="98">
        <v>0.96922914000000004</v>
      </c>
      <c r="I83" s="62">
        <v>0.97561567999999999</v>
      </c>
      <c r="J83" s="62">
        <v>5.6429867000000002E-2</v>
      </c>
      <c r="K83" s="63"/>
      <c r="L83" s="258"/>
      <c r="M83" s="258"/>
      <c r="N83" s="57"/>
      <c r="O83" s="28"/>
      <c r="P83" s="57"/>
      <c r="Q83" s="28"/>
      <c r="R83" s="133"/>
      <c r="S83" s="206"/>
      <c r="T83" s="289" t="s">
        <v>82</v>
      </c>
      <c r="U83" s="27" t="s">
        <v>34</v>
      </c>
      <c r="V83" s="41"/>
      <c r="W83" s="57"/>
      <c r="X83" s="98">
        <v>32.249498000000003</v>
      </c>
      <c r="Y83" s="98">
        <v>36.013993999999997</v>
      </c>
      <c r="Z83" s="98">
        <v>0.96921274000000002</v>
      </c>
      <c r="AA83" s="62">
        <v>0.97587851999999997</v>
      </c>
      <c r="AB83" s="62">
        <v>5.5932269999999999E-2</v>
      </c>
      <c r="AC83" s="63"/>
      <c r="AD83" s="258"/>
      <c r="AE83" s="258"/>
      <c r="AF83" s="57"/>
      <c r="AG83" s="28"/>
      <c r="AH83" s="57"/>
      <c r="AI83" s="28"/>
      <c r="AJ83" s="133"/>
      <c r="AK83" s="208"/>
      <c r="AL83" s="289" t="s">
        <v>82</v>
      </c>
      <c r="AM83" s="121">
        <f t="shared" si="4"/>
        <v>6.0794000000001347E-2</v>
      </c>
      <c r="AN83" s="97">
        <f t="shared" si="5"/>
        <v>8.1852999999995291E-2</v>
      </c>
      <c r="AO83" s="97">
        <f t="shared" si="6"/>
        <v>-1.6400000000027504E-5</v>
      </c>
      <c r="AP83" s="97">
        <f t="shared" si="7"/>
        <v>2.6283999999998642E-4</v>
      </c>
      <c r="AQ83" s="122">
        <f t="shared" si="8"/>
        <v>-4.975970000000024E-4</v>
      </c>
      <c r="AR83" s="42" t="str">
        <f t="shared" si="11"/>
        <v/>
      </c>
      <c r="AS83" s="42" t="str">
        <f t="shared" si="12"/>
        <v/>
      </c>
      <c r="AT83" s="42" t="str">
        <f t="shared" si="13"/>
        <v/>
      </c>
      <c r="AX83" s="12"/>
      <c r="AZ83" s="12"/>
    </row>
    <row r="84" spans="2:52" ht="12.75" customHeight="1" x14ac:dyDescent="0.15">
      <c r="B84" s="290"/>
      <c r="C84" s="29" t="s">
        <v>35</v>
      </c>
      <c r="D84" s="187"/>
      <c r="E84" s="58"/>
      <c r="F84" s="188">
        <v>35.860202999999998</v>
      </c>
      <c r="G84" s="188">
        <v>39.320749999999997</v>
      </c>
      <c r="H84" s="188">
        <v>0.98160232999999997</v>
      </c>
      <c r="I84" s="64">
        <v>0.98704733</v>
      </c>
      <c r="J84" s="64">
        <v>3.337743E-2</v>
      </c>
      <c r="K84" s="189"/>
      <c r="L84" s="259"/>
      <c r="M84" s="259"/>
      <c r="N84" s="58"/>
      <c r="O84" s="30"/>
      <c r="P84" s="58"/>
      <c r="Q84" s="30"/>
      <c r="R84" s="134"/>
      <c r="S84" s="206"/>
      <c r="T84" s="290"/>
      <c r="U84" s="29" t="s">
        <v>35</v>
      </c>
      <c r="V84" s="187"/>
      <c r="W84" s="58"/>
      <c r="X84" s="188">
        <v>35.922491000000001</v>
      </c>
      <c r="Y84" s="188">
        <v>39.341082999999998</v>
      </c>
      <c r="Z84" s="188">
        <v>0.98161124</v>
      </c>
      <c r="AA84" s="64">
        <v>0.98715059000000005</v>
      </c>
      <c r="AB84" s="64">
        <v>3.3305540000000002E-2</v>
      </c>
      <c r="AC84" s="189"/>
      <c r="AD84" s="259"/>
      <c r="AE84" s="259"/>
      <c r="AF84" s="58"/>
      <c r="AG84" s="30"/>
      <c r="AH84" s="58"/>
      <c r="AI84" s="30"/>
      <c r="AJ84" s="134"/>
      <c r="AK84" s="208"/>
      <c r="AL84" s="290"/>
      <c r="AM84" s="88">
        <f t="shared" si="4"/>
        <v>6.2288000000002341E-2</v>
      </c>
      <c r="AN84" s="123">
        <f t="shared" si="5"/>
        <v>2.0333000000000823E-2</v>
      </c>
      <c r="AO84" s="123">
        <f t="shared" si="6"/>
        <v>8.9100000000286173E-6</v>
      </c>
      <c r="AP84" s="123">
        <f t="shared" si="7"/>
        <v>1.0326000000004942E-4</v>
      </c>
      <c r="AQ84" s="89">
        <f t="shared" si="8"/>
        <v>-7.1889999999998067E-5</v>
      </c>
      <c r="AR84" s="42" t="str">
        <f t="shared" si="11"/>
        <v/>
      </c>
      <c r="AS84" s="42" t="str">
        <f t="shared" si="12"/>
        <v/>
      </c>
      <c r="AT84" s="42" t="str">
        <f t="shared" si="13"/>
        <v/>
      </c>
      <c r="AX84" s="12"/>
      <c r="AZ84" s="12"/>
    </row>
    <row r="85" spans="2:52" ht="12.75" customHeight="1" x14ac:dyDescent="0.15">
      <c r="B85" s="290"/>
      <c r="C85" s="29" t="s">
        <v>36</v>
      </c>
      <c r="D85" s="187"/>
      <c r="E85" s="58"/>
      <c r="F85" s="188">
        <v>39.856209</v>
      </c>
      <c r="G85" s="188">
        <v>43.159604000000002</v>
      </c>
      <c r="H85" s="188">
        <v>0.99017144999999995</v>
      </c>
      <c r="I85" s="64">
        <v>0.99367804000000004</v>
      </c>
      <c r="J85" s="64">
        <v>1.6001115999999999E-2</v>
      </c>
      <c r="K85" s="189"/>
      <c r="L85" s="259"/>
      <c r="M85" s="259"/>
      <c r="N85" s="58"/>
      <c r="O85" s="30"/>
      <c r="P85" s="58"/>
      <c r="Q85" s="30"/>
      <c r="R85" s="134"/>
      <c r="S85" s="206"/>
      <c r="T85" s="290"/>
      <c r="U85" s="29" t="s">
        <v>36</v>
      </c>
      <c r="V85" s="187"/>
      <c r="W85" s="58"/>
      <c r="X85" s="188">
        <v>39.931103999999998</v>
      </c>
      <c r="Y85" s="188">
        <v>43.215363000000004</v>
      </c>
      <c r="Z85" s="188">
        <v>0.99018651000000002</v>
      </c>
      <c r="AA85" s="64">
        <v>0.99370354999999999</v>
      </c>
      <c r="AB85" s="64">
        <v>1.5891826000000001E-2</v>
      </c>
      <c r="AC85" s="189"/>
      <c r="AD85" s="259"/>
      <c r="AE85" s="259"/>
      <c r="AF85" s="58"/>
      <c r="AG85" s="30"/>
      <c r="AH85" s="58"/>
      <c r="AI85" s="30"/>
      <c r="AJ85" s="134"/>
      <c r="AK85" s="208"/>
      <c r="AL85" s="290"/>
      <c r="AM85" s="88">
        <f t="shared" si="4"/>
        <v>7.4894999999997935E-2</v>
      </c>
      <c r="AN85" s="123">
        <f t="shared" si="5"/>
        <v>5.575900000000189E-2</v>
      </c>
      <c r="AO85" s="123">
        <f t="shared" si="6"/>
        <v>1.5060000000066687E-5</v>
      </c>
      <c r="AP85" s="123">
        <f t="shared" si="7"/>
        <v>2.550999999995085E-5</v>
      </c>
      <c r="AQ85" s="89">
        <f t="shared" si="8"/>
        <v>-1.09289999999998E-4</v>
      </c>
      <c r="AR85" s="42" t="str">
        <f t="shared" si="11"/>
        <v/>
      </c>
      <c r="AS85" s="42" t="str">
        <f t="shared" si="12"/>
        <v/>
      </c>
      <c r="AT85" s="42" t="str">
        <f t="shared" si="13"/>
        <v/>
      </c>
      <c r="AX85" s="12"/>
      <c r="AZ85" s="12"/>
    </row>
    <row r="86" spans="2:52" ht="12.75" customHeight="1" x14ac:dyDescent="0.15">
      <c r="B86" s="290"/>
      <c r="C86" s="29" t="s">
        <v>38</v>
      </c>
      <c r="D86" s="187"/>
      <c r="E86" s="58"/>
      <c r="F86" s="188">
        <v>43.299007000000003</v>
      </c>
      <c r="G86" s="188">
        <v>46.273217000000002</v>
      </c>
      <c r="H86" s="188">
        <v>0.99389035999999997</v>
      </c>
      <c r="I86" s="64">
        <v>0.99679629000000003</v>
      </c>
      <c r="J86" s="64">
        <v>7.3398086E-3</v>
      </c>
      <c r="K86" s="189"/>
      <c r="L86" s="259"/>
      <c r="M86" s="259"/>
      <c r="N86" s="58"/>
      <c r="O86" s="30"/>
      <c r="P86" s="58"/>
      <c r="Q86" s="30"/>
      <c r="R86" s="134"/>
      <c r="S86" s="206"/>
      <c r="T86" s="290"/>
      <c r="U86" s="29" t="s">
        <v>38</v>
      </c>
      <c r="V86" s="187"/>
      <c r="W86" s="58"/>
      <c r="X86" s="188">
        <v>43.383242000000003</v>
      </c>
      <c r="Y86" s="188">
        <v>46.326635000000003</v>
      </c>
      <c r="Z86" s="188">
        <v>0.99388129999999997</v>
      </c>
      <c r="AA86" s="64">
        <v>0.99674216999999998</v>
      </c>
      <c r="AB86" s="64">
        <v>7.2210141999999996E-3</v>
      </c>
      <c r="AC86" s="189"/>
      <c r="AD86" s="259"/>
      <c r="AE86" s="259"/>
      <c r="AF86" s="58"/>
      <c r="AG86" s="30"/>
      <c r="AH86" s="58"/>
      <c r="AI86" s="30"/>
      <c r="AJ86" s="134"/>
      <c r="AK86" s="208"/>
      <c r="AL86" s="290"/>
      <c r="AM86" s="88">
        <f t="shared" si="4"/>
        <v>8.4234999999999616E-2</v>
      </c>
      <c r="AN86" s="123">
        <f t="shared" si="5"/>
        <v>5.3418000000000632E-2</v>
      </c>
      <c r="AO86" s="123">
        <f t="shared" si="6"/>
        <v>-9.060000000005175E-6</v>
      </c>
      <c r="AP86" s="123">
        <f t="shared" si="7"/>
        <v>-5.4120000000046353E-5</v>
      </c>
      <c r="AQ86" s="89">
        <f t="shared" si="8"/>
        <v>-1.1879440000000033E-4</v>
      </c>
      <c r="AR86" s="42" t="str">
        <f t="shared" si="11"/>
        <v/>
      </c>
      <c r="AS86" s="42" t="str">
        <f t="shared" si="12"/>
        <v/>
      </c>
      <c r="AT86" s="42" t="str">
        <f t="shared" si="13"/>
        <v/>
      </c>
      <c r="AX86" s="12"/>
      <c r="AZ86" s="12"/>
    </row>
    <row r="87" spans="2:52" ht="13.5" customHeight="1" thickBot="1" x14ac:dyDescent="0.2">
      <c r="B87" s="291"/>
      <c r="C87" s="29"/>
      <c r="D87" s="187"/>
      <c r="E87" s="58"/>
      <c r="F87" s="190"/>
      <c r="G87" s="190"/>
      <c r="H87" s="190"/>
      <c r="I87" s="58"/>
      <c r="J87" s="58"/>
      <c r="K87" s="189"/>
      <c r="L87" s="259"/>
      <c r="M87" s="259"/>
      <c r="N87" s="58"/>
      <c r="O87" s="30"/>
      <c r="P87" s="58"/>
      <c r="Q87" s="30"/>
      <c r="R87" s="185"/>
      <c r="S87" s="206"/>
      <c r="T87" s="291"/>
      <c r="U87" s="29"/>
      <c r="V87" s="187"/>
      <c r="W87" s="58"/>
      <c r="X87" s="190"/>
      <c r="Y87" s="190"/>
      <c r="Z87" s="190"/>
      <c r="AA87" s="58"/>
      <c r="AB87" s="58"/>
      <c r="AC87" s="189"/>
      <c r="AD87" s="259"/>
      <c r="AE87" s="259"/>
      <c r="AF87" s="58"/>
      <c r="AG87" s="30"/>
      <c r="AH87" s="58"/>
      <c r="AI87" s="30"/>
      <c r="AJ87" s="185"/>
      <c r="AK87" s="208"/>
      <c r="AL87" s="291"/>
      <c r="AM87" s="124" t="str">
        <f t="shared" si="4"/>
        <v/>
      </c>
      <c r="AN87" s="125" t="str">
        <f t="shared" si="5"/>
        <v/>
      </c>
      <c r="AO87" s="125" t="str">
        <f t="shared" si="6"/>
        <v/>
      </c>
      <c r="AP87" s="125" t="str">
        <f t="shared" si="7"/>
        <v/>
      </c>
      <c r="AQ87" s="126" t="str">
        <f t="shared" si="8"/>
        <v/>
      </c>
      <c r="AR87" s="42" t="str">
        <f t="shared" si="11"/>
        <v/>
      </c>
      <c r="AS87" s="42" t="str">
        <f t="shared" si="12"/>
        <v/>
      </c>
      <c r="AT87" s="42" t="str">
        <f t="shared" si="13"/>
        <v/>
      </c>
      <c r="AX87" s="12"/>
      <c r="AZ87" s="12"/>
    </row>
    <row r="88" spans="2:52" ht="13.5" customHeight="1" x14ac:dyDescent="0.15">
      <c r="B88" s="289" t="s">
        <v>83</v>
      </c>
      <c r="C88" s="27" t="s">
        <v>34</v>
      </c>
      <c r="D88" s="41"/>
      <c r="E88" s="57"/>
      <c r="F88" s="98">
        <v>32.573692000000001</v>
      </c>
      <c r="G88" s="98">
        <v>36.376967999999998</v>
      </c>
      <c r="H88" s="98">
        <v>0.97014855</v>
      </c>
      <c r="I88" s="62">
        <v>0.97707085999999999</v>
      </c>
      <c r="J88" s="62">
        <v>5.5885526999999997E-2</v>
      </c>
      <c r="K88" s="63"/>
      <c r="L88" s="258"/>
      <c r="M88" s="258"/>
      <c r="N88" s="57"/>
      <c r="O88" s="28"/>
      <c r="P88" s="57"/>
      <c r="Q88" s="28"/>
      <c r="R88" s="133"/>
      <c r="S88" s="206"/>
      <c r="T88" s="289" t="s">
        <v>83</v>
      </c>
      <c r="U88" s="27" t="s">
        <v>34</v>
      </c>
      <c r="V88" s="41"/>
      <c r="W88" s="57"/>
      <c r="X88" s="98">
        <v>32.594101999999999</v>
      </c>
      <c r="Y88" s="98">
        <v>36.428148</v>
      </c>
      <c r="Z88" s="98">
        <v>0.97013260999999995</v>
      </c>
      <c r="AA88" s="62">
        <v>0.97708231999999995</v>
      </c>
      <c r="AB88" s="62">
        <v>5.5521615000000003E-2</v>
      </c>
      <c r="AC88" s="63"/>
      <c r="AD88" s="258"/>
      <c r="AE88" s="258"/>
      <c r="AF88" s="57"/>
      <c r="AG88" s="28"/>
      <c r="AH88" s="57"/>
      <c r="AI88" s="28"/>
      <c r="AJ88" s="133"/>
      <c r="AK88" s="208"/>
      <c r="AL88" s="289" t="s">
        <v>83</v>
      </c>
      <c r="AM88" s="121">
        <f t="shared" si="4"/>
        <v>2.0409999999998263E-2</v>
      </c>
      <c r="AN88" s="97">
        <f t="shared" si="5"/>
        <v>5.1180000000002224E-2</v>
      </c>
      <c r="AO88" s="97">
        <f t="shared" si="6"/>
        <v>-1.5940000000047583E-5</v>
      </c>
      <c r="AP88" s="97">
        <f t="shared" si="7"/>
        <v>1.1459999999963166E-5</v>
      </c>
      <c r="AQ88" s="122">
        <f t="shared" si="8"/>
        <v>-3.6391199999999402E-4</v>
      </c>
      <c r="AR88" s="39"/>
      <c r="AS88" s="234"/>
      <c r="AT88" s="39"/>
    </row>
    <row r="89" spans="2:52" ht="13.5" customHeight="1" x14ac:dyDescent="0.15">
      <c r="B89" s="290"/>
      <c r="C89" s="29" t="s">
        <v>35</v>
      </c>
      <c r="D89" s="187"/>
      <c r="E89" s="58"/>
      <c r="F89" s="188">
        <v>36.060208000000003</v>
      </c>
      <c r="G89" s="188">
        <v>39.492457999999999</v>
      </c>
      <c r="H89" s="188">
        <v>0.98187866000000001</v>
      </c>
      <c r="I89" s="64">
        <v>0.98731869999999999</v>
      </c>
      <c r="J89" s="64">
        <v>3.4026430000000003E-2</v>
      </c>
      <c r="K89" s="189"/>
      <c r="L89" s="259"/>
      <c r="M89" s="259"/>
      <c r="N89" s="58"/>
      <c r="O89" s="30"/>
      <c r="P89" s="58"/>
      <c r="Q89" s="30"/>
      <c r="R89" s="134"/>
      <c r="S89" s="206"/>
      <c r="T89" s="290"/>
      <c r="U89" s="29" t="s">
        <v>35</v>
      </c>
      <c r="V89" s="187"/>
      <c r="W89" s="58"/>
      <c r="X89" s="188">
        <v>36.127566000000002</v>
      </c>
      <c r="Y89" s="188">
        <v>39.533414999999998</v>
      </c>
      <c r="Z89" s="188">
        <v>0.98192427000000004</v>
      </c>
      <c r="AA89" s="64">
        <v>0.98745947000000001</v>
      </c>
      <c r="AB89" s="64">
        <v>3.3854663E-2</v>
      </c>
      <c r="AC89" s="189"/>
      <c r="AD89" s="259"/>
      <c r="AE89" s="259"/>
      <c r="AF89" s="58"/>
      <c r="AG89" s="30"/>
      <c r="AH89" s="58"/>
      <c r="AI89" s="30"/>
      <c r="AJ89" s="134"/>
      <c r="AK89" s="208"/>
      <c r="AL89" s="290"/>
      <c r="AM89" s="88">
        <f t="shared" si="4"/>
        <v>6.7357999999998697E-2</v>
      </c>
      <c r="AN89" s="123">
        <f t="shared" si="5"/>
        <v>4.09569999999988E-2</v>
      </c>
      <c r="AO89" s="123">
        <f t="shared" si="6"/>
        <v>4.5610000000029238E-5</v>
      </c>
      <c r="AP89" s="123">
        <f t="shared" si="7"/>
        <v>1.4077000000001227E-4</v>
      </c>
      <c r="AQ89" s="89">
        <f t="shared" si="8"/>
        <v>-1.7176700000000322E-4</v>
      </c>
      <c r="AR89" s="39"/>
      <c r="AS89" s="234"/>
      <c r="AT89" s="39"/>
    </row>
    <row r="90" spans="2:52" ht="13.5" customHeight="1" x14ac:dyDescent="0.15">
      <c r="B90" s="290"/>
      <c r="C90" s="29" t="s">
        <v>36</v>
      </c>
      <c r="D90" s="187"/>
      <c r="E90" s="58"/>
      <c r="F90" s="188">
        <v>39.943176999999999</v>
      </c>
      <c r="G90" s="188">
        <v>43.150739999999999</v>
      </c>
      <c r="H90" s="188">
        <v>0.99035909</v>
      </c>
      <c r="I90" s="64">
        <v>0.99366248999999995</v>
      </c>
      <c r="J90" s="64">
        <v>1.6359413E-2</v>
      </c>
      <c r="K90" s="189"/>
      <c r="L90" s="259"/>
      <c r="M90" s="259"/>
      <c r="N90" s="58"/>
      <c r="O90" s="30"/>
      <c r="P90" s="58"/>
      <c r="Q90" s="30"/>
      <c r="R90" s="134"/>
      <c r="S90" s="206"/>
      <c r="T90" s="290"/>
      <c r="U90" s="29" t="s">
        <v>36</v>
      </c>
      <c r="V90" s="187"/>
      <c r="W90" s="58"/>
      <c r="X90" s="188">
        <v>39.967371999999997</v>
      </c>
      <c r="Y90" s="188">
        <v>43.159503000000001</v>
      </c>
      <c r="Z90" s="188">
        <v>0.99039356999999995</v>
      </c>
      <c r="AA90" s="64">
        <v>0.99372145000000001</v>
      </c>
      <c r="AB90" s="64">
        <v>1.6220775E-2</v>
      </c>
      <c r="AC90" s="189"/>
      <c r="AD90" s="259"/>
      <c r="AE90" s="259"/>
      <c r="AF90" s="58"/>
      <c r="AG90" s="30"/>
      <c r="AH90" s="58"/>
      <c r="AI90" s="30"/>
      <c r="AJ90" s="134"/>
      <c r="AK90" s="208"/>
      <c r="AL90" s="290"/>
      <c r="AM90" s="88">
        <f t="shared" si="4"/>
        <v>2.4194999999998856E-2</v>
      </c>
      <c r="AN90" s="123">
        <f t="shared" si="5"/>
        <v>8.7630000000018526E-3</v>
      </c>
      <c r="AO90" s="123">
        <f t="shared" si="6"/>
        <v>3.4479999999947886E-5</v>
      </c>
      <c r="AP90" s="123">
        <f t="shared" si="7"/>
        <v>5.8960000000052304E-5</v>
      </c>
      <c r="AQ90" s="89">
        <f t="shared" si="8"/>
        <v>-1.3863799999999996E-4</v>
      </c>
      <c r="AR90" s="39"/>
      <c r="AS90" s="234"/>
      <c r="AT90" s="39"/>
    </row>
    <row r="91" spans="2:52" ht="13.5" customHeight="1" x14ac:dyDescent="0.15">
      <c r="B91" s="290"/>
      <c r="C91" s="29" t="s">
        <v>38</v>
      </c>
      <c r="D91" s="187"/>
      <c r="E91" s="58"/>
      <c r="F91" s="188">
        <v>43.759563999999997</v>
      </c>
      <c r="G91" s="188">
        <v>46.669904000000002</v>
      </c>
      <c r="H91" s="188">
        <v>0.99412743999999997</v>
      </c>
      <c r="I91" s="64">
        <v>0.99685486999999995</v>
      </c>
      <c r="J91" s="64">
        <v>7.2250500000000002E-3</v>
      </c>
      <c r="K91" s="189"/>
      <c r="L91" s="259"/>
      <c r="M91" s="259"/>
      <c r="N91" s="58"/>
      <c r="O91" s="30"/>
      <c r="P91" s="58"/>
      <c r="Q91" s="30"/>
      <c r="R91" s="134"/>
      <c r="S91" s="206"/>
      <c r="T91" s="290"/>
      <c r="U91" s="29" t="s">
        <v>38</v>
      </c>
      <c r="V91" s="187"/>
      <c r="W91" s="58"/>
      <c r="X91" s="188">
        <v>43.813491999999997</v>
      </c>
      <c r="Y91" s="188">
        <v>46.695385000000002</v>
      </c>
      <c r="Z91" s="188">
        <v>0.99413200999999995</v>
      </c>
      <c r="AA91" s="64">
        <v>0.99683469000000002</v>
      </c>
      <c r="AB91" s="64">
        <v>7.1996869999999998E-3</v>
      </c>
      <c r="AC91" s="189"/>
      <c r="AD91" s="259"/>
      <c r="AE91" s="259"/>
      <c r="AF91" s="58"/>
      <c r="AG91" s="30"/>
      <c r="AH91" s="58"/>
      <c r="AI91" s="30"/>
      <c r="AJ91" s="134"/>
      <c r="AK91" s="208"/>
      <c r="AL91" s="290"/>
      <c r="AM91" s="88">
        <f t="shared" si="4"/>
        <v>5.3927999999999088E-2</v>
      </c>
      <c r="AN91" s="123">
        <f t="shared" si="5"/>
        <v>2.5480999999999199E-2</v>
      </c>
      <c r="AO91" s="123">
        <f t="shared" si="6"/>
        <v>4.5699999999815333E-6</v>
      </c>
      <c r="AP91" s="123">
        <f t="shared" si="7"/>
        <v>-2.0179999999925258E-5</v>
      </c>
      <c r="AQ91" s="89">
        <f t="shared" si="8"/>
        <v>-2.5363000000000469E-5</v>
      </c>
      <c r="AR91" s="39"/>
      <c r="AS91" s="234"/>
      <c r="AT91" s="39"/>
    </row>
    <row r="92" spans="2:52" ht="13.5" customHeight="1" thickBot="1" x14ac:dyDescent="0.2">
      <c r="B92" s="291"/>
      <c r="C92" s="29"/>
      <c r="D92" s="187"/>
      <c r="E92" s="58"/>
      <c r="F92" s="190"/>
      <c r="G92" s="190"/>
      <c r="H92" s="190"/>
      <c r="I92" s="58"/>
      <c r="J92" s="58"/>
      <c r="K92" s="189"/>
      <c r="L92" s="259"/>
      <c r="M92" s="259"/>
      <c r="N92" s="58"/>
      <c r="O92" s="30"/>
      <c r="P92" s="58"/>
      <c r="Q92" s="30"/>
      <c r="R92" s="185"/>
      <c r="S92" s="206"/>
      <c r="T92" s="291"/>
      <c r="U92" s="29"/>
      <c r="V92" s="187"/>
      <c r="W92" s="58"/>
      <c r="X92" s="190"/>
      <c r="Y92" s="190"/>
      <c r="Z92" s="190"/>
      <c r="AA92" s="58"/>
      <c r="AB92" s="58"/>
      <c r="AC92" s="189"/>
      <c r="AD92" s="259"/>
      <c r="AE92" s="259"/>
      <c r="AF92" s="58"/>
      <c r="AG92" s="30"/>
      <c r="AH92" s="58"/>
      <c r="AI92" s="30"/>
      <c r="AJ92" s="185"/>
      <c r="AK92" s="208"/>
      <c r="AL92" s="291"/>
      <c r="AM92" s="124" t="str">
        <f t="shared" si="4"/>
        <v/>
      </c>
      <c r="AN92" s="125" t="str">
        <f t="shared" si="5"/>
        <v/>
      </c>
      <c r="AO92" s="125" t="str">
        <f t="shared" si="6"/>
        <v/>
      </c>
      <c r="AP92" s="125" t="str">
        <f t="shared" si="7"/>
        <v/>
      </c>
      <c r="AQ92" s="126" t="str">
        <f t="shared" si="8"/>
        <v/>
      </c>
      <c r="AR92" s="39"/>
      <c r="AS92" s="234"/>
      <c r="AT92" s="39"/>
    </row>
    <row r="93" spans="2:52" ht="13.5" customHeight="1" x14ac:dyDescent="0.15">
      <c r="B93" s="289" t="s">
        <v>84</v>
      </c>
      <c r="C93" s="27" t="s">
        <v>34</v>
      </c>
      <c r="D93" s="41"/>
      <c r="E93" s="57"/>
      <c r="F93" s="98">
        <v>32.700811999999999</v>
      </c>
      <c r="G93" s="98">
        <v>36.319406999999998</v>
      </c>
      <c r="H93" s="98">
        <v>0.96912664999999998</v>
      </c>
      <c r="I93" s="62">
        <v>0.97747958000000001</v>
      </c>
      <c r="J93" s="62">
        <v>5.6800696999999997E-2</v>
      </c>
      <c r="K93" s="63"/>
      <c r="L93" s="258"/>
      <c r="M93" s="258"/>
      <c r="N93" s="57"/>
      <c r="O93" s="28"/>
      <c r="P93" s="57"/>
      <c r="Q93" s="28"/>
      <c r="R93" s="133"/>
      <c r="S93" s="206"/>
      <c r="T93" s="289" t="s">
        <v>84</v>
      </c>
      <c r="U93" s="27" t="s">
        <v>34</v>
      </c>
      <c r="V93" s="41"/>
      <c r="W93" s="57"/>
      <c r="X93" s="98">
        <v>32.724665000000002</v>
      </c>
      <c r="Y93" s="98">
        <v>36.373254000000003</v>
      </c>
      <c r="Z93" s="98">
        <v>0.96917109999999995</v>
      </c>
      <c r="AA93" s="62">
        <v>0.97730424000000005</v>
      </c>
      <c r="AB93" s="62">
        <v>5.6144266999999998E-2</v>
      </c>
      <c r="AC93" s="63"/>
      <c r="AD93" s="258"/>
      <c r="AE93" s="258"/>
      <c r="AF93" s="57"/>
      <c r="AG93" s="28"/>
      <c r="AH93" s="57"/>
      <c r="AI93" s="28"/>
      <c r="AJ93" s="133"/>
      <c r="AK93" s="208"/>
      <c r="AL93" s="289" t="s">
        <v>84</v>
      </c>
      <c r="AM93" s="121">
        <f t="shared" si="4"/>
        <v>2.3853000000002567E-2</v>
      </c>
      <c r="AN93" s="97">
        <f t="shared" si="5"/>
        <v>5.3847000000004641E-2</v>
      </c>
      <c r="AO93" s="97">
        <f t="shared" si="6"/>
        <v>4.4449999999973677E-5</v>
      </c>
      <c r="AP93" s="97">
        <f t="shared" si="7"/>
        <v>-1.753399999999683E-4</v>
      </c>
      <c r="AQ93" s="122">
        <f t="shared" si="8"/>
        <v>-6.5642999999999951E-4</v>
      </c>
      <c r="AR93" s="39"/>
      <c r="AS93" s="234"/>
      <c r="AT93" s="39"/>
    </row>
    <row r="94" spans="2:52" ht="13.5" customHeight="1" x14ac:dyDescent="0.15">
      <c r="B94" s="290"/>
      <c r="C94" s="29" t="s">
        <v>35</v>
      </c>
      <c r="D94" s="187"/>
      <c r="E94" s="58"/>
      <c r="F94" s="188">
        <v>35.826937000000001</v>
      </c>
      <c r="G94" s="188">
        <v>39.291868000000001</v>
      </c>
      <c r="H94" s="188">
        <v>0.98135969999999995</v>
      </c>
      <c r="I94" s="64">
        <v>0.98663073999999995</v>
      </c>
      <c r="J94" s="64">
        <v>3.4435927999999998E-2</v>
      </c>
      <c r="K94" s="189"/>
      <c r="L94" s="259"/>
      <c r="M94" s="259"/>
      <c r="N94" s="58"/>
      <c r="O94" s="30"/>
      <c r="P94" s="58"/>
      <c r="Q94" s="30"/>
      <c r="R94" s="134"/>
      <c r="S94" s="206"/>
      <c r="T94" s="290"/>
      <c r="U94" s="29" t="s">
        <v>35</v>
      </c>
      <c r="V94" s="187"/>
      <c r="W94" s="58"/>
      <c r="X94" s="188">
        <v>35.883834999999998</v>
      </c>
      <c r="Y94" s="188">
        <v>39.337007999999997</v>
      </c>
      <c r="Z94" s="188">
        <v>0.98140601999999999</v>
      </c>
      <c r="AA94" s="64">
        <v>0.98677307999999997</v>
      </c>
      <c r="AB94" s="64">
        <v>3.4096084999999998E-2</v>
      </c>
      <c r="AC94" s="189"/>
      <c r="AD94" s="259"/>
      <c r="AE94" s="259"/>
      <c r="AF94" s="58"/>
      <c r="AG94" s="30"/>
      <c r="AH94" s="58"/>
      <c r="AI94" s="30"/>
      <c r="AJ94" s="134"/>
      <c r="AK94" s="208"/>
      <c r="AL94" s="290"/>
      <c r="AM94" s="88">
        <f t="shared" si="4"/>
        <v>5.6897999999996784E-2</v>
      </c>
      <c r="AN94" s="123">
        <f t="shared" si="5"/>
        <v>4.5139999999996405E-2</v>
      </c>
      <c r="AO94" s="123">
        <f t="shared" si="6"/>
        <v>4.6320000000044104E-5</v>
      </c>
      <c r="AP94" s="123">
        <f t="shared" si="7"/>
        <v>1.4234000000001856E-4</v>
      </c>
      <c r="AQ94" s="89">
        <f t="shared" si="8"/>
        <v>-3.398429999999994E-4</v>
      </c>
      <c r="AR94" s="39"/>
      <c r="AS94" s="234"/>
      <c r="AT94" s="39"/>
    </row>
    <row r="95" spans="2:52" ht="13.5" customHeight="1" x14ac:dyDescent="0.15">
      <c r="B95" s="290"/>
      <c r="C95" s="29" t="s">
        <v>36</v>
      </c>
      <c r="D95" s="187"/>
      <c r="E95" s="58"/>
      <c r="F95" s="188">
        <v>39.974311999999998</v>
      </c>
      <c r="G95" s="188">
        <v>43.325761999999997</v>
      </c>
      <c r="H95" s="188">
        <v>0.99025087000000001</v>
      </c>
      <c r="I95" s="64">
        <v>0.99355550000000004</v>
      </c>
      <c r="J95" s="64">
        <v>1.6340055999999999E-2</v>
      </c>
      <c r="K95" s="189"/>
      <c r="L95" s="259"/>
      <c r="M95" s="259"/>
      <c r="N95" s="58"/>
      <c r="O95" s="30"/>
      <c r="P95" s="58"/>
      <c r="Q95" s="30"/>
      <c r="R95" s="134"/>
      <c r="S95" s="206"/>
      <c r="T95" s="290"/>
      <c r="U95" s="29" t="s">
        <v>36</v>
      </c>
      <c r="V95" s="187"/>
      <c r="W95" s="58"/>
      <c r="X95" s="188">
        <v>40.077632000000001</v>
      </c>
      <c r="Y95" s="188">
        <v>43.412061000000001</v>
      </c>
      <c r="Z95" s="188">
        <v>0.99027065999999997</v>
      </c>
      <c r="AA95" s="64">
        <v>0.99357695999999995</v>
      </c>
      <c r="AB95" s="64">
        <v>1.6229148999999998E-2</v>
      </c>
      <c r="AC95" s="189"/>
      <c r="AD95" s="259"/>
      <c r="AE95" s="259"/>
      <c r="AF95" s="58"/>
      <c r="AG95" s="30"/>
      <c r="AH95" s="58"/>
      <c r="AI95" s="30"/>
      <c r="AJ95" s="134"/>
      <c r="AK95" s="208"/>
      <c r="AL95" s="290"/>
      <c r="AM95" s="88">
        <f t="shared" si="4"/>
        <v>0.10332000000000363</v>
      </c>
      <c r="AN95" s="123">
        <f t="shared" si="5"/>
        <v>8.62990000000039E-2</v>
      </c>
      <c r="AO95" s="123">
        <f t="shared" si="6"/>
        <v>1.9789999999964003E-5</v>
      </c>
      <c r="AP95" s="123">
        <f t="shared" si="7"/>
        <v>2.1459999999917656E-5</v>
      </c>
      <c r="AQ95" s="89">
        <f t="shared" si="8"/>
        <v>-1.1090700000000037E-4</v>
      </c>
      <c r="AR95" s="39"/>
      <c r="AS95" s="234"/>
      <c r="AT95" s="39"/>
    </row>
    <row r="96" spans="2:52" ht="13.5" customHeight="1" x14ac:dyDescent="0.15">
      <c r="B96" s="290"/>
      <c r="C96" s="29" t="s">
        <v>38</v>
      </c>
      <c r="D96" s="187"/>
      <c r="E96" s="58"/>
      <c r="F96" s="188">
        <v>43.902678000000002</v>
      </c>
      <c r="G96" s="188">
        <v>46.863112999999998</v>
      </c>
      <c r="H96" s="188">
        <v>0.99413896999999996</v>
      </c>
      <c r="I96" s="64">
        <v>0.99683012999999998</v>
      </c>
      <c r="J96" s="64">
        <v>7.1516694000000004E-3</v>
      </c>
      <c r="K96" s="189"/>
      <c r="L96" s="259"/>
      <c r="M96" s="259"/>
      <c r="N96" s="58"/>
      <c r="O96" s="30"/>
      <c r="P96" s="58"/>
      <c r="Q96" s="30"/>
      <c r="R96" s="134"/>
      <c r="S96" s="206"/>
      <c r="T96" s="290"/>
      <c r="U96" s="29" t="s">
        <v>38</v>
      </c>
      <c r="V96" s="187"/>
      <c r="W96" s="58"/>
      <c r="X96" s="188">
        <v>43.928378000000002</v>
      </c>
      <c r="Y96" s="188">
        <v>46.870984999999997</v>
      </c>
      <c r="Z96" s="188">
        <v>0.99414566999999998</v>
      </c>
      <c r="AA96" s="64">
        <v>0.99679090999999997</v>
      </c>
      <c r="AB96" s="64">
        <v>7.1614579999999999E-3</v>
      </c>
      <c r="AC96" s="189"/>
      <c r="AD96" s="259"/>
      <c r="AE96" s="259"/>
      <c r="AF96" s="58"/>
      <c r="AG96" s="30"/>
      <c r="AH96" s="58"/>
      <c r="AI96" s="30"/>
      <c r="AJ96" s="134"/>
      <c r="AK96" s="208"/>
      <c r="AL96" s="290"/>
      <c r="AM96" s="88">
        <f t="shared" si="4"/>
        <v>2.57000000000005E-2</v>
      </c>
      <c r="AN96" s="123">
        <f t="shared" si="5"/>
        <v>7.8719999999989909E-3</v>
      </c>
      <c r="AO96" s="123">
        <f t="shared" si="6"/>
        <v>6.7000000000261295E-6</v>
      </c>
      <c r="AP96" s="123">
        <f t="shared" si="7"/>
        <v>-3.9220000000006472E-5</v>
      </c>
      <c r="AQ96" s="89">
        <f t="shared" si="8"/>
        <v>9.7885999999994949E-6</v>
      </c>
      <c r="AR96" s="39"/>
      <c r="AS96" s="234"/>
      <c r="AT96" s="39"/>
    </row>
    <row r="97" spans="2:46" ht="13.5" customHeight="1" thickBot="1" x14ac:dyDescent="0.2">
      <c r="B97" s="291"/>
      <c r="C97" s="29"/>
      <c r="D97" s="187"/>
      <c r="E97" s="58"/>
      <c r="F97" s="190"/>
      <c r="G97" s="190"/>
      <c r="H97" s="190"/>
      <c r="I97" s="58"/>
      <c r="J97" s="58"/>
      <c r="K97" s="189"/>
      <c r="L97" s="259"/>
      <c r="M97" s="259"/>
      <c r="N97" s="58"/>
      <c r="O97" s="30"/>
      <c r="P97" s="58"/>
      <c r="Q97" s="30"/>
      <c r="R97" s="185"/>
      <c r="S97" s="206"/>
      <c r="T97" s="291"/>
      <c r="U97" s="29"/>
      <c r="V97" s="187"/>
      <c r="W97" s="58"/>
      <c r="X97" s="190"/>
      <c r="Y97" s="190"/>
      <c r="Z97" s="190"/>
      <c r="AA97" s="58"/>
      <c r="AB97" s="58"/>
      <c r="AC97" s="189"/>
      <c r="AD97" s="259"/>
      <c r="AE97" s="259"/>
      <c r="AF97" s="58"/>
      <c r="AG97" s="30"/>
      <c r="AH97" s="58"/>
      <c r="AI97" s="30"/>
      <c r="AJ97" s="185"/>
      <c r="AK97" s="208"/>
      <c r="AL97" s="291"/>
      <c r="AM97" s="124" t="str">
        <f t="shared" ref="AM97:AM160" si="14">IF(OR(X97="",F97=""),"",X97-F97)</f>
        <v/>
      </c>
      <c r="AN97" s="125" t="str">
        <f t="shared" ref="AN97:AN160" si="15">IF(OR(Y97="",G97=""),"",Y97-G97)</f>
        <v/>
      </c>
      <c r="AO97" s="125" t="str">
        <f t="shared" ref="AO97:AO160" si="16">IF(OR(Z97="",H97=""),"",Z97-H97)</f>
        <v/>
      </c>
      <c r="AP97" s="125" t="str">
        <f t="shared" ref="AP97:AP160" si="17">IF(OR(AA97="",I97=""),"",AA97-I97)</f>
        <v/>
      </c>
      <c r="AQ97" s="126" t="str">
        <f t="shared" ref="AQ97:AQ160" si="18">IF(OR(AB97="",J97=""),"",AB97-J97)</f>
        <v/>
      </c>
      <c r="AR97" s="39"/>
      <c r="AS97" s="234"/>
      <c r="AT97" s="39"/>
    </row>
    <row r="98" spans="2:46" ht="13.5" customHeight="1" x14ac:dyDescent="0.15">
      <c r="B98" s="289" t="s">
        <v>85</v>
      </c>
      <c r="C98" s="27" t="s">
        <v>34</v>
      </c>
      <c r="D98" s="41"/>
      <c r="E98" s="57"/>
      <c r="F98" s="98">
        <v>32.750821999999999</v>
      </c>
      <c r="G98" s="98">
        <v>36.430914000000001</v>
      </c>
      <c r="H98" s="98">
        <v>0.96748493000000002</v>
      </c>
      <c r="I98" s="62">
        <v>0.97723587000000001</v>
      </c>
      <c r="J98" s="62">
        <v>6.0259269999999997E-2</v>
      </c>
      <c r="K98" s="63"/>
      <c r="L98" s="258"/>
      <c r="M98" s="258"/>
      <c r="N98" s="57"/>
      <c r="O98" s="28"/>
      <c r="P98" s="57"/>
      <c r="Q98" s="28"/>
      <c r="R98" s="133"/>
      <c r="S98" s="206"/>
      <c r="T98" s="289" t="s">
        <v>85</v>
      </c>
      <c r="U98" s="27" t="s">
        <v>34</v>
      </c>
      <c r="V98" s="41"/>
      <c r="W98" s="57"/>
      <c r="X98" s="98">
        <v>32.781123999999998</v>
      </c>
      <c r="Y98" s="98">
        <v>36.478926000000001</v>
      </c>
      <c r="Z98" s="98">
        <v>0.96746504</v>
      </c>
      <c r="AA98" s="62">
        <v>0.97726647</v>
      </c>
      <c r="AB98" s="62">
        <v>5.9621266999999999E-2</v>
      </c>
      <c r="AC98" s="63"/>
      <c r="AD98" s="258"/>
      <c r="AE98" s="258"/>
      <c r="AF98" s="57"/>
      <c r="AG98" s="28"/>
      <c r="AH98" s="57"/>
      <c r="AI98" s="28"/>
      <c r="AJ98" s="133"/>
      <c r="AK98" s="208"/>
      <c r="AL98" s="289" t="s">
        <v>85</v>
      </c>
      <c r="AM98" s="121">
        <f t="shared" si="14"/>
        <v>3.0301999999998941E-2</v>
      </c>
      <c r="AN98" s="97">
        <f t="shared" si="15"/>
        <v>4.8011999999999944E-2</v>
      </c>
      <c r="AO98" s="97">
        <f t="shared" si="16"/>
        <v>-1.989000000002239E-5</v>
      </c>
      <c r="AP98" s="97">
        <f t="shared" si="17"/>
        <v>3.0599999999991745E-5</v>
      </c>
      <c r="AQ98" s="122">
        <f t="shared" si="18"/>
        <v>-6.380029999999981E-4</v>
      </c>
      <c r="AR98" s="39"/>
      <c r="AS98" s="234"/>
      <c r="AT98" s="39"/>
    </row>
    <row r="99" spans="2:46" ht="13.5" customHeight="1" x14ac:dyDescent="0.15">
      <c r="B99" s="290"/>
      <c r="C99" s="29" t="s">
        <v>35</v>
      </c>
      <c r="D99" s="187"/>
      <c r="E99" s="58"/>
      <c r="F99" s="188">
        <v>35.559308000000001</v>
      </c>
      <c r="G99" s="188">
        <v>39.084353</v>
      </c>
      <c r="H99" s="188">
        <v>0.98090569999999999</v>
      </c>
      <c r="I99" s="64">
        <v>0.98639401999999998</v>
      </c>
      <c r="J99" s="64">
        <v>3.7116139999999999E-2</v>
      </c>
      <c r="K99" s="189"/>
      <c r="L99" s="259"/>
      <c r="M99" s="259"/>
      <c r="N99" s="58"/>
      <c r="O99" s="30"/>
      <c r="P99" s="58"/>
      <c r="Q99" s="30"/>
      <c r="R99" s="134"/>
      <c r="S99" s="206"/>
      <c r="T99" s="290"/>
      <c r="U99" s="29" t="s">
        <v>35</v>
      </c>
      <c r="V99" s="187"/>
      <c r="W99" s="58"/>
      <c r="X99" s="188">
        <v>35.653005999999998</v>
      </c>
      <c r="Y99" s="188">
        <v>39.163563000000003</v>
      </c>
      <c r="Z99" s="188">
        <v>0.9809639</v>
      </c>
      <c r="AA99" s="64">
        <v>0.98645527</v>
      </c>
      <c r="AB99" s="64">
        <v>3.6825884000000003E-2</v>
      </c>
      <c r="AC99" s="189"/>
      <c r="AD99" s="259"/>
      <c r="AE99" s="259"/>
      <c r="AF99" s="58"/>
      <c r="AG99" s="30"/>
      <c r="AH99" s="58"/>
      <c r="AI99" s="30"/>
      <c r="AJ99" s="134"/>
      <c r="AK99" s="208"/>
      <c r="AL99" s="290"/>
      <c r="AM99" s="88">
        <f t="shared" si="14"/>
        <v>9.3697999999996284E-2</v>
      </c>
      <c r="AN99" s="123">
        <f t="shared" si="15"/>
        <v>7.9210000000003333E-2</v>
      </c>
      <c r="AO99" s="123">
        <f t="shared" si="16"/>
        <v>5.8200000000008245E-5</v>
      </c>
      <c r="AP99" s="123">
        <f t="shared" si="17"/>
        <v>6.1250000000012683E-5</v>
      </c>
      <c r="AQ99" s="89">
        <f t="shared" si="18"/>
        <v>-2.9025599999999568E-4</v>
      </c>
      <c r="AR99" s="39"/>
      <c r="AS99" s="234"/>
      <c r="AT99" s="39"/>
    </row>
    <row r="100" spans="2:46" ht="13.5" customHeight="1" x14ac:dyDescent="0.15">
      <c r="B100" s="290"/>
      <c r="C100" s="29" t="s">
        <v>36</v>
      </c>
      <c r="D100" s="187"/>
      <c r="E100" s="58"/>
      <c r="F100" s="188">
        <v>39.644115999999997</v>
      </c>
      <c r="G100" s="188">
        <v>43.183404000000003</v>
      </c>
      <c r="H100" s="188">
        <v>0.99009784999999995</v>
      </c>
      <c r="I100" s="64">
        <v>0.99351096999999999</v>
      </c>
      <c r="J100" s="64">
        <v>1.8403079999999999E-2</v>
      </c>
      <c r="K100" s="189"/>
      <c r="L100" s="259"/>
      <c r="M100" s="259"/>
      <c r="N100" s="58"/>
      <c r="O100" s="30"/>
      <c r="P100" s="58"/>
      <c r="Q100" s="30"/>
      <c r="R100" s="134"/>
      <c r="S100" s="206"/>
      <c r="T100" s="290"/>
      <c r="U100" s="29" t="s">
        <v>36</v>
      </c>
      <c r="V100" s="187"/>
      <c r="W100" s="58"/>
      <c r="X100" s="188">
        <v>39.690379999999998</v>
      </c>
      <c r="Y100" s="188">
        <v>43.226573999999999</v>
      </c>
      <c r="Z100" s="188">
        <v>0.99008176000000003</v>
      </c>
      <c r="AA100" s="64">
        <v>0.99352130000000005</v>
      </c>
      <c r="AB100" s="64">
        <v>1.8519899999999999E-2</v>
      </c>
      <c r="AC100" s="189"/>
      <c r="AD100" s="259"/>
      <c r="AE100" s="259"/>
      <c r="AF100" s="58"/>
      <c r="AG100" s="30"/>
      <c r="AH100" s="58"/>
      <c r="AI100" s="30"/>
      <c r="AJ100" s="134"/>
      <c r="AK100" s="208"/>
      <c r="AL100" s="290"/>
      <c r="AM100" s="88">
        <f t="shared" si="14"/>
        <v>4.6264000000000749E-2</v>
      </c>
      <c r="AN100" s="123">
        <f t="shared" si="15"/>
        <v>4.3169999999996378E-2</v>
      </c>
      <c r="AO100" s="123">
        <f t="shared" si="16"/>
        <v>-1.6089999999913118E-5</v>
      </c>
      <c r="AP100" s="123">
        <f t="shared" si="17"/>
        <v>1.0330000000058348E-5</v>
      </c>
      <c r="AQ100" s="89">
        <f t="shared" si="18"/>
        <v>1.1682000000000012E-4</v>
      </c>
      <c r="AR100" s="39"/>
      <c r="AS100" s="234"/>
      <c r="AT100" s="39"/>
    </row>
    <row r="101" spans="2:46" ht="13.5" customHeight="1" x14ac:dyDescent="0.15">
      <c r="B101" s="290"/>
      <c r="C101" s="29" t="s">
        <v>38</v>
      </c>
      <c r="D101" s="187"/>
      <c r="E101" s="58"/>
      <c r="F101" s="188">
        <v>43.753520000000002</v>
      </c>
      <c r="G101" s="188">
        <v>46.732492999999998</v>
      </c>
      <c r="H101" s="188">
        <v>0.99396490000000004</v>
      </c>
      <c r="I101" s="64">
        <v>0.99675701000000005</v>
      </c>
      <c r="J101" s="64">
        <v>7.5625162999999997E-3</v>
      </c>
      <c r="K101" s="189"/>
      <c r="L101" s="259"/>
      <c r="M101" s="259"/>
      <c r="N101" s="58"/>
      <c r="O101" s="30"/>
      <c r="P101" s="58"/>
      <c r="Q101" s="30"/>
      <c r="R101" s="134"/>
      <c r="S101" s="206"/>
      <c r="T101" s="290"/>
      <c r="U101" s="29" t="s">
        <v>38</v>
      </c>
      <c r="V101" s="187"/>
      <c r="W101" s="58"/>
      <c r="X101" s="188">
        <v>43.754674000000001</v>
      </c>
      <c r="Y101" s="188">
        <v>46.730735000000003</v>
      </c>
      <c r="Z101" s="188">
        <v>0.99397908000000001</v>
      </c>
      <c r="AA101" s="64">
        <v>0.99673137000000001</v>
      </c>
      <c r="AB101" s="64">
        <v>7.598947E-3</v>
      </c>
      <c r="AC101" s="189"/>
      <c r="AD101" s="259"/>
      <c r="AE101" s="259"/>
      <c r="AF101" s="58"/>
      <c r="AG101" s="30"/>
      <c r="AH101" s="58"/>
      <c r="AI101" s="30"/>
      <c r="AJ101" s="134"/>
      <c r="AK101" s="208"/>
      <c r="AL101" s="290"/>
      <c r="AM101" s="88">
        <f t="shared" si="14"/>
        <v>1.1539999999996553E-3</v>
      </c>
      <c r="AN101" s="123">
        <f t="shared" si="15"/>
        <v>-1.7579999999952634E-3</v>
      </c>
      <c r="AO101" s="123">
        <f t="shared" si="16"/>
        <v>1.4179999999974768E-5</v>
      </c>
      <c r="AP101" s="123">
        <f t="shared" si="17"/>
        <v>-2.5640000000048957E-5</v>
      </c>
      <c r="AQ101" s="89">
        <f t="shared" si="18"/>
        <v>3.6430700000000295E-5</v>
      </c>
      <c r="AR101" s="39"/>
      <c r="AS101" s="234"/>
      <c r="AT101" s="39"/>
    </row>
    <row r="102" spans="2:46" ht="13.5" customHeight="1" thickBot="1" x14ac:dyDescent="0.2">
      <c r="B102" s="291"/>
      <c r="C102" s="29"/>
      <c r="D102" s="187"/>
      <c r="E102" s="58"/>
      <c r="F102" s="190"/>
      <c r="G102" s="190"/>
      <c r="H102" s="190"/>
      <c r="I102" s="58"/>
      <c r="J102" s="58"/>
      <c r="K102" s="189"/>
      <c r="L102" s="259"/>
      <c r="M102" s="259"/>
      <c r="N102" s="58"/>
      <c r="O102" s="30"/>
      <c r="P102" s="58"/>
      <c r="Q102" s="30"/>
      <c r="R102" s="185"/>
      <c r="S102" s="206"/>
      <c r="T102" s="291"/>
      <c r="U102" s="29"/>
      <c r="V102" s="187"/>
      <c r="W102" s="58"/>
      <c r="X102" s="190"/>
      <c r="Y102" s="190"/>
      <c r="Z102" s="190"/>
      <c r="AA102" s="58"/>
      <c r="AB102" s="58"/>
      <c r="AC102" s="189"/>
      <c r="AD102" s="259"/>
      <c r="AE102" s="259"/>
      <c r="AF102" s="58"/>
      <c r="AG102" s="30"/>
      <c r="AH102" s="58"/>
      <c r="AI102" s="30"/>
      <c r="AJ102" s="185"/>
      <c r="AK102" s="208"/>
      <c r="AL102" s="291"/>
      <c r="AM102" s="124" t="str">
        <f t="shared" si="14"/>
        <v/>
      </c>
      <c r="AN102" s="125" t="str">
        <f t="shared" si="15"/>
        <v/>
      </c>
      <c r="AO102" s="125" t="str">
        <f t="shared" si="16"/>
        <v/>
      </c>
      <c r="AP102" s="125" t="str">
        <f t="shared" si="17"/>
        <v/>
      </c>
      <c r="AQ102" s="126" t="str">
        <f t="shared" si="18"/>
        <v/>
      </c>
      <c r="AR102" s="39"/>
      <c r="AS102" s="234"/>
      <c r="AT102" s="39"/>
    </row>
    <row r="103" spans="2:46" ht="13.5" customHeight="1" x14ac:dyDescent="0.15">
      <c r="B103" s="289" t="s">
        <v>86</v>
      </c>
      <c r="C103" s="27" t="s">
        <v>34</v>
      </c>
      <c r="D103" s="41"/>
      <c r="E103" s="57"/>
      <c r="F103" s="98">
        <v>32.509039000000001</v>
      </c>
      <c r="G103" s="98">
        <v>36.248043000000003</v>
      </c>
      <c r="H103" s="98">
        <v>0.96830399</v>
      </c>
      <c r="I103" s="62">
        <v>0.97667424999999997</v>
      </c>
      <c r="J103" s="62">
        <v>6.3365729999999995E-2</v>
      </c>
      <c r="K103" s="63"/>
      <c r="L103" s="258"/>
      <c r="M103" s="258"/>
      <c r="N103" s="57"/>
      <c r="O103" s="28"/>
      <c r="P103" s="57"/>
      <c r="Q103" s="28"/>
      <c r="R103" s="133"/>
      <c r="S103" s="206"/>
      <c r="T103" s="289" t="s">
        <v>86</v>
      </c>
      <c r="U103" s="27" t="s">
        <v>34</v>
      </c>
      <c r="V103" s="41"/>
      <c r="W103" s="57"/>
      <c r="X103" s="98">
        <v>32.441963000000001</v>
      </c>
      <c r="Y103" s="98">
        <v>36.225439999999999</v>
      </c>
      <c r="Z103" s="98">
        <v>0.96822346000000004</v>
      </c>
      <c r="AA103" s="62">
        <v>0.97686311000000003</v>
      </c>
      <c r="AB103" s="62">
        <v>6.4018354E-2</v>
      </c>
      <c r="AC103" s="63"/>
      <c r="AD103" s="258"/>
      <c r="AE103" s="258"/>
      <c r="AF103" s="57"/>
      <c r="AG103" s="28"/>
      <c r="AH103" s="57"/>
      <c r="AI103" s="28"/>
      <c r="AJ103" s="133"/>
      <c r="AK103" s="208"/>
      <c r="AL103" s="289" t="s">
        <v>86</v>
      </c>
      <c r="AM103" s="121">
        <f t="shared" si="14"/>
        <v>-6.7076000000000136E-2</v>
      </c>
      <c r="AN103" s="97">
        <f t="shared" si="15"/>
        <v>-2.2603000000003703E-2</v>
      </c>
      <c r="AO103" s="97">
        <f t="shared" si="16"/>
        <v>-8.0529999999967572E-5</v>
      </c>
      <c r="AP103" s="97">
        <f t="shared" si="17"/>
        <v>1.8886000000006842E-4</v>
      </c>
      <c r="AQ103" s="122">
        <f t="shared" si="18"/>
        <v>6.5262400000000442E-4</v>
      </c>
      <c r="AR103" s="39"/>
      <c r="AS103" s="234"/>
      <c r="AT103" s="39"/>
    </row>
    <row r="104" spans="2:46" ht="13.5" customHeight="1" x14ac:dyDescent="0.15">
      <c r="B104" s="290"/>
      <c r="C104" s="29" t="s">
        <v>35</v>
      </c>
      <c r="D104" s="187"/>
      <c r="E104" s="58"/>
      <c r="F104" s="188">
        <v>35.437719000000001</v>
      </c>
      <c r="G104" s="188">
        <v>38.999000000000002</v>
      </c>
      <c r="H104" s="188">
        <v>0.98170701000000005</v>
      </c>
      <c r="I104" s="64">
        <v>0.98691287000000005</v>
      </c>
      <c r="J104" s="64">
        <v>4.0628530000000003E-2</v>
      </c>
      <c r="K104" s="189"/>
      <c r="L104" s="259"/>
      <c r="M104" s="259"/>
      <c r="N104" s="58"/>
      <c r="O104" s="30"/>
      <c r="P104" s="58"/>
      <c r="Q104" s="30"/>
      <c r="R104" s="134"/>
      <c r="S104" s="206"/>
      <c r="T104" s="290"/>
      <c r="U104" s="29" t="s">
        <v>35</v>
      </c>
      <c r="V104" s="187"/>
      <c r="W104" s="58"/>
      <c r="X104" s="188">
        <v>35.471108000000001</v>
      </c>
      <c r="Y104" s="188">
        <v>38.978974999999998</v>
      </c>
      <c r="Z104" s="188">
        <v>0.98164545999999997</v>
      </c>
      <c r="AA104" s="64">
        <v>0.98698755000000005</v>
      </c>
      <c r="AB104" s="64">
        <v>4.0838063000000001E-2</v>
      </c>
      <c r="AC104" s="189"/>
      <c r="AD104" s="259"/>
      <c r="AE104" s="259"/>
      <c r="AF104" s="58"/>
      <c r="AG104" s="30"/>
      <c r="AH104" s="58"/>
      <c r="AI104" s="30"/>
      <c r="AJ104" s="134"/>
      <c r="AK104" s="208"/>
      <c r="AL104" s="290"/>
      <c r="AM104" s="88">
        <f t="shared" si="14"/>
        <v>3.3388999999999669E-2</v>
      </c>
      <c r="AN104" s="123">
        <f t="shared" si="15"/>
        <v>-2.0025000000003956E-2</v>
      </c>
      <c r="AO104" s="123">
        <f t="shared" si="16"/>
        <v>-6.1550000000076821E-5</v>
      </c>
      <c r="AP104" s="123">
        <f t="shared" si="17"/>
        <v>7.467999999999364E-5</v>
      </c>
      <c r="AQ104" s="89">
        <f t="shared" si="18"/>
        <v>2.0953299999999786E-4</v>
      </c>
      <c r="AR104" s="39"/>
      <c r="AS104" s="234"/>
      <c r="AT104" s="39"/>
    </row>
    <row r="105" spans="2:46" ht="13.5" customHeight="1" x14ac:dyDescent="0.15">
      <c r="B105" s="290"/>
      <c r="C105" s="29" t="s">
        <v>36</v>
      </c>
      <c r="D105" s="187"/>
      <c r="E105" s="58"/>
      <c r="F105" s="188">
        <v>40.244473999999997</v>
      </c>
      <c r="G105" s="188">
        <v>43.489061</v>
      </c>
      <c r="H105" s="188">
        <v>0.99081132000000005</v>
      </c>
      <c r="I105" s="64">
        <v>0.99430130000000005</v>
      </c>
      <c r="J105" s="64">
        <v>1.8340598999999999E-2</v>
      </c>
      <c r="K105" s="189"/>
      <c r="L105" s="259"/>
      <c r="M105" s="259"/>
      <c r="N105" s="58"/>
      <c r="O105" s="30"/>
      <c r="P105" s="58"/>
      <c r="Q105" s="30"/>
      <c r="R105" s="134"/>
      <c r="S105" s="206"/>
      <c r="T105" s="290"/>
      <c r="U105" s="29" t="s">
        <v>36</v>
      </c>
      <c r="V105" s="187"/>
      <c r="W105" s="58"/>
      <c r="X105" s="188">
        <v>40.274431</v>
      </c>
      <c r="Y105" s="188">
        <v>43.487628000000001</v>
      </c>
      <c r="Z105" s="188">
        <v>0.99085886000000001</v>
      </c>
      <c r="AA105" s="64">
        <v>0.99429699999999999</v>
      </c>
      <c r="AB105" s="64">
        <v>1.8350546999999998E-2</v>
      </c>
      <c r="AC105" s="189"/>
      <c r="AD105" s="259"/>
      <c r="AE105" s="259"/>
      <c r="AF105" s="58"/>
      <c r="AG105" s="30"/>
      <c r="AH105" s="58"/>
      <c r="AI105" s="30"/>
      <c r="AJ105" s="134"/>
      <c r="AK105" s="208"/>
      <c r="AL105" s="290"/>
      <c r="AM105" s="88">
        <f t="shared" si="14"/>
        <v>2.995700000000312E-2</v>
      </c>
      <c r="AN105" s="123">
        <f t="shared" si="15"/>
        <v>-1.4329999999986853E-3</v>
      </c>
      <c r="AO105" s="123">
        <f t="shared" si="16"/>
        <v>4.7539999999957061E-5</v>
      </c>
      <c r="AP105" s="123">
        <f t="shared" si="17"/>
        <v>-4.3000000000681382E-6</v>
      </c>
      <c r="AQ105" s="89">
        <f t="shared" si="18"/>
        <v>9.9479999999992075E-6</v>
      </c>
      <c r="AR105" s="39"/>
      <c r="AS105" s="234"/>
      <c r="AT105" s="39"/>
    </row>
    <row r="106" spans="2:46" ht="13.5" customHeight="1" x14ac:dyDescent="0.15">
      <c r="B106" s="290"/>
      <c r="C106" s="29" t="s">
        <v>38</v>
      </c>
      <c r="D106" s="187"/>
      <c r="E106" s="58"/>
      <c r="F106" s="188">
        <v>44.140715</v>
      </c>
      <c r="G106" s="188">
        <v>47.174413999999999</v>
      </c>
      <c r="H106" s="188">
        <v>0.99424376999999997</v>
      </c>
      <c r="I106" s="64">
        <v>0.99722473</v>
      </c>
      <c r="J106" s="64">
        <v>8.5965239999999995E-3</v>
      </c>
      <c r="K106" s="189"/>
      <c r="L106" s="259"/>
      <c r="M106" s="259"/>
      <c r="N106" s="58"/>
      <c r="O106" s="30"/>
      <c r="P106" s="58"/>
      <c r="Q106" s="30"/>
      <c r="R106" s="134"/>
      <c r="S106" s="206"/>
      <c r="T106" s="290"/>
      <c r="U106" s="29" t="s">
        <v>38</v>
      </c>
      <c r="V106" s="187"/>
      <c r="W106" s="58"/>
      <c r="X106" s="188">
        <v>44.074486</v>
      </c>
      <c r="Y106" s="188">
        <v>47.135728999999998</v>
      </c>
      <c r="Z106" s="188">
        <v>0.99426110999999995</v>
      </c>
      <c r="AA106" s="64">
        <v>0.99719186000000004</v>
      </c>
      <c r="AB106" s="64">
        <v>8.6066560000000007E-3</v>
      </c>
      <c r="AC106" s="189"/>
      <c r="AD106" s="259"/>
      <c r="AE106" s="259"/>
      <c r="AF106" s="58"/>
      <c r="AG106" s="30"/>
      <c r="AH106" s="58"/>
      <c r="AI106" s="30"/>
      <c r="AJ106" s="134"/>
      <c r="AK106" s="208"/>
      <c r="AL106" s="290"/>
      <c r="AM106" s="88">
        <f t="shared" si="14"/>
        <v>-6.6228999999999871E-2</v>
      </c>
      <c r="AN106" s="123">
        <f t="shared" si="15"/>
        <v>-3.8685000000000969E-2</v>
      </c>
      <c r="AO106" s="123">
        <f t="shared" si="16"/>
        <v>1.7339999999976818E-5</v>
      </c>
      <c r="AP106" s="123">
        <f t="shared" si="17"/>
        <v>-3.2869999999962651E-5</v>
      </c>
      <c r="AQ106" s="89">
        <f t="shared" si="18"/>
        <v>1.0132000000001237E-5</v>
      </c>
      <c r="AR106" s="39"/>
      <c r="AS106" s="234"/>
      <c r="AT106" s="39"/>
    </row>
    <row r="107" spans="2:46" ht="13.5" customHeight="1" thickBot="1" x14ac:dyDescent="0.2">
      <c r="B107" s="291"/>
      <c r="C107" s="29"/>
      <c r="D107" s="187"/>
      <c r="E107" s="58"/>
      <c r="F107" s="190"/>
      <c r="G107" s="190"/>
      <c r="H107" s="190"/>
      <c r="I107" s="58"/>
      <c r="J107" s="58"/>
      <c r="K107" s="189"/>
      <c r="L107" s="259"/>
      <c r="M107" s="259"/>
      <c r="N107" s="58"/>
      <c r="O107" s="30"/>
      <c r="P107" s="58"/>
      <c r="Q107" s="30"/>
      <c r="R107" s="185"/>
      <c r="S107" s="206"/>
      <c r="T107" s="291"/>
      <c r="U107" s="29"/>
      <c r="V107" s="187"/>
      <c r="W107" s="58"/>
      <c r="X107" s="190"/>
      <c r="Y107" s="190"/>
      <c r="Z107" s="190"/>
      <c r="AA107" s="58"/>
      <c r="AB107" s="58"/>
      <c r="AC107" s="189"/>
      <c r="AD107" s="259"/>
      <c r="AE107" s="259"/>
      <c r="AF107" s="58"/>
      <c r="AG107" s="30"/>
      <c r="AH107" s="58"/>
      <c r="AI107" s="30"/>
      <c r="AJ107" s="185"/>
      <c r="AK107" s="208"/>
      <c r="AL107" s="291"/>
      <c r="AM107" s="124" t="str">
        <f t="shared" si="14"/>
        <v/>
      </c>
      <c r="AN107" s="125" t="str">
        <f t="shared" si="15"/>
        <v/>
      </c>
      <c r="AO107" s="125" t="str">
        <f t="shared" si="16"/>
        <v/>
      </c>
      <c r="AP107" s="125" t="str">
        <f t="shared" si="17"/>
        <v/>
      </c>
      <c r="AQ107" s="126" t="str">
        <f t="shared" si="18"/>
        <v/>
      </c>
      <c r="AR107" s="39"/>
      <c r="AS107" s="234"/>
      <c r="AT107" s="39"/>
    </row>
    <row r="108" spans="2:46" ht="13.5" customHeight="1" x14ac:dyDescent="0.15">
      <c r="B108" s="289" t="s">
        <v>87</v>
      </c>
      <c r="C108" s="27" t="s">
        <v>34</v>
      </c>
      <c r="D108" s="41"/>
      <c r="E108" s="57"/>
      <c r="F108" s="98">
        <v>32.496594000000002</v>
      </c>
      <c r="G108" s="98">
        <v>36.411107000000001</v>
      </c>
      <c r="H108" s="98">
        <v>0.97007568</v>
      </c>
      <c r="I108" s="62">
        <v>0.97734973999999997</v>
      </c>
      <c r="J108" s="62">
        <v>6.0230773000000001E-2</v>
      </c>
      <c r="K108" s="63"/>
      <c r="L108" s="258"/>
      <c r="M108" s="258"/>
      <c r="N108" s="57"/>
      <c r="O108" s="28"/>
      <c r="P108" s="57"/>
      <c r="Q108" s="28"/>
      <c r="R108" s="133"/>
      <c r="S108" s="206"/>
      <c r="T108" s="289" t="s">
        <v>87</v>
      </c>
      <c r="U108" s="27" t="s">
        <v>34</v>
      </c>
      <c r="V108" s="41"/>
      <c r="W108" s="57"/>
      <c r="X108" s="98">
        <v>32.453992</v>
      </c>
      <c r="Y108" s="98">
        <v>36.441684000000002</v>
      </c>
      <c r="Z108" s="98">
        <v>0.97007041000000005</v>
      </c>
      <c r="AA108" s="62">
        <v>0.97759459000000004</v>
      </c>
      <c r="AB108" s="62">
        <v>6.0327403000000002E-2</v>
      </c>
      <c r="AC108" s="63"/>
      <c r="AD108" s="258"/>
      <c r="AE108" s="258"/>
      <c r="AF108" s="57"/>
      <c r="AG108" s="28"/>
      <c r="AH108" s="57"/>
      <c r="AI108" s="28"/>
      <c r="AJ108" s="133"/>
      <c r="AK108" s="208"/>
      <c r="AL108" s="289" t="s">
        <v>87</v>
      </c>
      <c r="AM108" s="121">
        <f t="shared" si="14"/>
        <v>-4.2602000000002249E-2</v>
      </c>
      <c r="AN108" s="97">
        <f t="shared" si="15"/>
        <v>3.0577000000000965E-2</v>
      </c>
      <c r="AO108" s="97">
        <f t="shared" si="16"/>
        <v>-5.2699999999461511E-6</v>
      </c>
      <c r="AP108" s="97">
        <f t="shared" si="17"/>
        <v>2.4485000000007417E-4</v>
      </c>
      <c r="AQ108" s="122">
        <f t="shared" si="18"/>
        <v>9.6630000000000327E-5</v>
      </c>
      <c r="AR108" s="39"/>
      <c r="AS108" s="234"/>
      <c r="AT108" s="39"/>
    </row>
    <row r="109" spans="2:46" ht="13.5" customHeight="1" x14ac:dyDescent="0.15">
      <c r="B109" s="290"/>
      <c r="C109" s="29" t="s">
        <v>35</v>
      </c>
      <c r="D109" s="187"/>
      <c r="E109" s="58"/>
      <c r="F109" s="188">
        <v>35.766078999999998</v>
      </c>
      <c r="G109" s="188">
        <v>39.338137000000003</v>
      </c>
      <c r="H109" s="188">
        <v>0.98203753000000005</v>
      </c>
      <c r="I109" s="64">
        <v>0.98736979999999996</v>
      </c>
      <c r="J109" s="64">
        <v>3.7502470000000003E-2</v>
      </c>
      <c r="K109" s="189"/>
      <c r="L109" s="259"/>
      <c r="M109" s="259"/>
      <c r="N109" s="58"/>
      <c r="O109" s="30"/>
      <c r="P109" s="58"/>
      <c r="Q109" s="30"/>
      <c r="R109" s="134"/>
      <c r="S109" s="206"/>
      <c r="T109" s="290"/>
      <c r="U109" s="29" t="s">
        <v>35</v>
      </c>
      <c r="V109" s="187"/>
      <c r="W109" s="58"/>
      <c r="X109" s="188">
        <v>35.820582000000002</v>
      </c>
      <c r="Y109" s="188">
        <v>39.370190999999998</v>
      </c>
      <c r="Z109" s="188">
        <v>0.98201603000000004</v>
      </c>
      <c r="AA109" s="64">
        <v>0.98714690999999999</v>
      </c>
      <c r="AB109" s="64">
        <v>3.7607156000000003E-2</v>
      </c>
      <c r="AC109" s="189"/>
      <c r="AD109" s="259"/>
      <c r="AE109" s="259"/>
      <c r="AF109" s="58"/>
      <c r="AG109" s="30"/>
      <c r="AH109" s="58"/>
      <c r="AI109" s="30"/>
      <c r="AJ109" s="134"/>
      <c r="AK109" s="208"/>
      <c r="AL109" s="290"/>
      <c r="AM109" s="88">
        <f t="shared" si="14"/>
        <v>5.4503000000003965E-2</v>
      </c>
      <c r="AN109" s="123">
        <f t="shared" si="15"/>
        <v>3.2053999999995142E-2</v>
      </c>
      <c r="AO109" s="123">
        <f t="shared" si="16"/>
        <v>-2.1500000000007624E-5</v>
      </c>
      <c r="AP109" s="123">
        <f t="shared" si="17"/>
        <v>-2.2288999999997561E-4</v>
      </c>
      <c r="AQ109" s="89">
        <f t="shared" si="18"/>
        <v>1.0468599999999967E-4</v>
      </c>
      <c r="AR109" s="39"/>
      <c r="AS109" s="234"/>
      <c r="AT109" s="39"/>
    </row>
    <row r="110" spans="2:46" ht="13.5" customHeight="1" x14ac:dyDescent="0.15">
      <c r="B110" s="290"/>
      <c r="C110" s="29" t="s">
        <v>36</v>
      </c>
      <c r="D110" s="187"/>
      <c r="E110" s="58"/>
      <c r="F110" s="188">
        <v>40.428184000000002</v>
      </c>
      <c r="G110" s="188">
        <v>43.692261999999999</v>
      </c>
      <c r="H110" s="188">
        <v>0.99091593</v>
      </c>
      <c r="I110" s="64">
        <v>0.99437127999999997</v>
      </c>
      <c r="J110" s="64">
        <v>1.6509759999999998E-2</v>
      </c>
      <c r="K110" s="189"/>
      <c r="L110" s="259"/>
      <c r="M110" s="259"/>
      <c r="N110" s="58"/>
      <c r="O110" s="30"/>
      <c r="P110" s="58"/>
      <c r="Q110" s="30"/>
      <c r="R110" s="134"/>
      <c r="S110" s="206"/>
      <c r="T110" s="290"/>
      <c r="U110" s="29" t="s">
        <v>36</v>
      </c>
      <c r="V110" s="187"/>
      <c r="W110" s="58"/>
      <c r="X110" s="188">
        <v>40.445599999999999</v>
      </c>
      <c r="Y110" s="188">
        <v>43.702764000000002</v>
      </c>
      <c r="Z110" s="188">
        <v>0.99094605000000002</v>
      </c>
      <c r="AA110" s="64">
        <v>0.99438786000000001</v>
      </c>
      <c r="AB110" s="64">
        <v>1.6495836999999999E-2</v>
      </c>
      <c r="AC110" s="189"/>
      <c r="AD110" s="259"/>
      <c r="AE110" s="259"/>
      <c r="AF110" s="58"/>
      <c r="AG110" s="30"/>
      <c r="AH110" s="58"/>
      <c r="AI110" s="30"/>
      <c r="AJ110" s="134"/>
      <c r="AK110" s="208"/>
      <c r="AL110" s="290"/>
      <c r="AM110" s="88">
        <f t="shared" si="14"/>
        <v>1.7415999999997211E-2</v>
      </c>
      <c r="AN110" s="123">
        <f t="shared" si="15"/>
        <v>1.0502000000002454E-2</v>
      </c>
      <c r="AO110" s="123">
        <f t="shared" si="16"/>
        <v>3.0120000000022351E-5</v>
      </c>
      <c r="AP110" s="123">
        <f t="shared" si="17"/>
        <v>1.6580000000043782E-5</v>
      </c>
      <c r="AQ110" s="89">
        <f t="shared" si="18"/>
        <v>-1.3922999999999019E-5</v>
      </c>
      <c r="AR110" s="39"/>
      <c r="AS110" s="234"/>
      <c r="AT110" s="39"/>
    </row>
    <row r="111" spans="2:46" ht="13.5" customHeight="1" x14ac:dyDescent="0.15">
      <c r="B111" s="290"/>
      <c r="C111" s="29" t="s">
        <v>38</v>
      </c>
      <c r="D111" s="187"/>
      <c r="E111" s="58"/>
      <c r="F111" s="188">
        <v>44.120133000000003</v>
      </c>
      <c r="G111" s="188">
        <v>47.074826000000002</v>
      </c>
      <c r="H111" s="188">
        <v>0.99430675000000002</v>
      </c>
      <c r="I111" s="64">
        <v>0.99724594</v>
      </c>
      <c r="J111" s="64">
        <v>8.0848889999999996E-3</v>
      </c>
      <c r="K111" s="189"/>
      <c r="L111" s="259"/>
      <c r="M111" s="259"/>
      <c r="N111" s="58"/>
      <c r="O111" s="30"/>
      <c r="P111" s="58"/>
      <c r="Q111" s="30"/>
      <c r="R111" s="134"/>
      <c r="S111" s="206"/>
      <c r="T111" s="290"/>
      <c r="U111" s="29" t="s">
        <v>38</v>
      </c>
      <c r="V111" s="187"/>
      <c r="W111" s="58"/>
      <c r="X111" s="188">
        <v>44.099456000000004</v>
      </c>
      <c r="Y111" s="188">
        <v>47.051772999999997</v>
      </c>
      <c r="Z111" s="188">
        <v>0.99431877000000002</v>
      </c>
      <c r="AA111" s="64">
        <v>0.99722158000000005</v>
      </c>
      <c r="AB111" s="64">
        <v>8.0458739999999997E-3</v>
      </c>
      <c r="AC111" s="189"/>
      <c r="AD111" s="259"/>
      <c r="AE111" s="259"/>
      <c r="AF111" s="58"/>
      <c r="AG111" s="30"/>
      <c r="AH111" s="58"/>
      <c r="AI111" s="30"/>
      <c r="AJ111" s="134"/>
      <c r="AK111" s="208"/>
      <c r="AL111" s="290"/>
      <c r="AM111" s="88">
        <f t="shared" si="14"/>
        <v>-2.0676999999999168E-2</v>
      </c>
      <c r="AN111" s="123">
        <f t="shared" si="15"/>
        <v>-2.3053000000004431E-2</v>
      </c>
      <c r="AO111" s="123">
        <f t="shared" si="16"/>
        <v>1.2020000000001474E-5</v>
      </c>
      <c r="AP111" s="123">
        <f t="shared" si="17"/>
        <v>-2.4359999999945536E-5</v>
      </c>
      <c r="AQ111" s="89">
        <f t="shared" si="18"/>
        <v>-3.9014999999999883E-5</v>
      </c>
      <c r="AR111" s="39"/>
      <c r="AS111" s="234"/>
      <c r="AT111" s="39"/>
    </row>
    <row r="112" spans="2:46" ht="13.5" customHeight="1" thickBot="1" x14ac:dyDescent="0.2">
      <c r="B112" s="291"/>
      <c r="C112" s="29"/>
      <c r="D112" s="187"/>
      <c r="E112" s="58"/>
      <c r="F112" s="190"/>
      <c r="G112" s="190"/>
      <c r="H112" s="190"/>
      <c r="I112" s="58"/>
      <c r="J112" s="58"/>
      <c r="K112" s="189"/>
      <c r="L112" s="259"/>
      <c r="M112" s="259"/>
      <c r="N112" s="58"/>
      <c r="O112" s="30"/>
      <c r="P112" s="58"/>
      <c r="Q112" s="30"/>
      <c r="R112" s="185"/>
      <c r="S112" s="206"/>
      <c r="T112" s="291"/>
      <c r="U112" s="29"/>
      <c r="V112" s="187"/>
      <c r="W112" s="58"/>
      <c r="X112" s="190"/>
      <c r="Y112" s="190"/>
      <c r="Z112" s="190"/>
      <c r="AA112" s="58"/>
      <c r="AB112" s="58"/>
      <c r="AC112" s="189"/>
      <c r="AD112" s="259"/>
      <c r="AE112" s="259"/>
      <c r="AF112" s="58"/>
      <c r="AG112" s="30"/>
      <c r="AH112" s="58"/>
      <c r="AI112" s="30"/>
      <c r="AJ112" s="185"/>
      <c r="AK112" s="208"/>
      <c r="AL112" s="291"/>
      <c r="AM112" s="124" t="str">
        <f t="shared" si="14"/>
        <v/>
      </c>
      <c r="AN112" s="125" t="str">
        <f t="shared" si="15"/>
        <v/>
      </c>
      <c r="AO112" s="125" t="str">
        <f t="shared" si="16"/>
        <v/>
      </c>
      <c r="AP112" s="125" t="str">
        <f t="shared" si="17"/>
        <v/>
      </c>
      <c r="AQ112" s="126" t="str">
        <f t="shared" si="18"/>
        <v/>
      </c>
      <c r="AR112" s="39"/>
      <c r="AS112" s="234"/>
      <c r="AT112" s="39"/>
    </row>
    <row r="113" spans="2:46" ht="13.5" customHeight="1" x14ac:dyDescent="0.15">
      <c r="B113" s="289" t="s">
        <v>88</v>
      </c>
      <c r="C113" s="27" t="s">
        <v>34</v>
      </c>
      <c r="D113" s="41"/>
      <c r="E113" s="57"/>
      <c r="F113" s="98">
        <v>32.547285000000002</v>
      </c>
      <c r="G113" s="98">
        <v>36.549523999999998</v>
      </c>
      <c r="H113" s="98">
        <v>0.97051507000000004</v>
      </c>
      <c r="I113" s="62">
        <v>0.97764428999999997</v>
      </c>
      <c r="J113" s="62">
        <v>5.9933484000000002E-2</v>
      </c>
      <c r="K113" s="63"/>
      <c r="L113" s="258"/>
      <c r="M113" s="258"/>
      <c r="N113" s="57"/>
      <c r="O113" s="28"/>
      <c r="P113" s="57"/>
      <c r="Q113" s="28"/>
      <c r="R113" s="133"/>
      <c r="S113" s="206"/>
      <c r="T113" s="289" t="s">
        <v>88</v>
      </c>
      <c r="U113" s="27" t="s">
        <v>34</v>
      </c>
      <c r="V113" s="41"/>
      <c r="W113" s="57"/>
      <c r="X113" s="98">
        <v>32.599383000000003</v>
      </c>
      <c r="Y113" s="98">
        <v>36.608176</v>
      </c>
      <c r="Z113" s="98">
        <v>0.97045444999999997</v>
      </c>
      <c r="AA113" s="62">
        <v>0.97780630999999996</v>
      </c>
      <c r="AB113" s="62">
        <v>5.9924405E-2</v>
      </c>
      <c r="AC113" s="63"/>
      <c r="AD113" s="258"/>
      <c r="AE113" s="258"/>
      <c r="AF113" s="57"/>
      <c r="AG113" s="28"/>
      <c r="AH113" s="57"/>
      <c r="AI113" s="28"/>
      <c r="AJ113" s="133"/>
      <c r="AK113" s="208"/>
      <c r="AL113" s="289" t="s">
        <v>88</v>
      </c>
      <c r="AM113" s="121">
        <f t="shared" si="14"/>
        <v>5.2098000000000866E-2</v>
      </c>
      <c r="AN113" s="97">
        <f t="shared" si="15"/>
        <v>5.8652000000002147E-2</v>
      </c>
      <c r="AO113" s="97">
        <f t="shared" si="16"/>
        <v>-6.0620000000066732E-5</v>
      </c>
      <c r="AP113" s="97">
        <f t="shared" si="17"/>
        <v>1.6201999999998495E-4</v>
      </c>
      <c r="AQ113" s="122">
        <f t="shared" si="18"/>
        <v>-9.0790000000021132E-6</v>
      </c>
      <c r="AR113" s="39"/>
      <c r="AS113" s="234"/>
      <c r="AT113" s="39"/>
    </row>
    <row r="114" spans="2:46" ht="13.5" customHeight="1" x14ac:dyDescent="0.15">
      <c r="B114" s="290"/>
      <c r="C114" s="29" t="s">
        <v>35</v>
      </c>
      <c r="D114" s="187"/>
      <c r="E114" s="58"/>
      <c r="F114" s="188">
        <v>35.851132</v>
      </c>
      <c r="G114" s="188">
        <v>39.479289999999999</v>
      </c>
      <c r="H114" s="188">
        <v>0.98231137999999996</v>
      </c>
      <c r="I114" s="64">
        <v>0.98763053000000001</v>
      </c>
      <c r="J114" s="64">
        <v>3.7234339999999998E-2</v>
      </c>
      <c r="K114" s="189"/>
      <c r="L114" s="259"/>
      <c r="M114" s="259"/>
      <c r="N114" s="58"/>
      <c r="O114" s="30"/>
      <c r="P114" s="58"/>
      <c r="Q114" s="30"/>
      <c r="R114" s="134"/>
      <c r="S114" s="206"/>
      <c r="T114" s="290"/>
      <c r="U114" s="29" t="s">
        <v>35</v>
      </c>
      <c r="V114" s="187"/>
      <c r="W114" s="58"/>
      <c r="X114" s="188">
        <v>35.958992000000002</v>
      </c>
      <c r="Y114" s="188">
        <v>39.548228000000002</v>
      </c>
      <c r="Z114" s="188">
        <v>0.98233961999999997</v>
      </c>
      <c r="AA114" s="64">
        <v>0.98767625000000003</v>
      </c>
      <c r="AB114" s="64">
        <v>3.7089709999999998E-2</v>
      </c>
      <c r="AC114" s="189"/>
      <c r="AD114" s="259"/>
      <c r="AE114" s="259"/>
      <c r="AF114" s="58"/>
      <c r="AG114" s="30"/>
      <c r="AH114" s="58"/>
      <c r="AI114" s="30"/>
      <c r="AJ114" s="134"/>
      <c r="AK114" s="208"/>
      <c r="AL114" s="290"/>
      <c r="AM114" s="88">
        <f t="shared" si="14"/>
        <v>0.10786000000000229</v>
      </c>
      <c r="AN114" s="123">
        <f t="shared" si="15"/>
        <v>6.893800000000283E-2</v>
      </c>
      <c r="AO114" s="123">
        <f t="shared" si="16"/>
        <v>2.8240000000012699E-5</v>
      </c>
      <c r="AP114" s="123">
        <f t="shared" si="17"/>
        <v>4.572000000002685E-5</v>
      </c>
      <c r="AQ114" s="89">
        <f t="shared" si="18"/>
        <v>-1.4462999999999976E-4</v>
      </c>
      <c r="AR114" s="39"/>
      <c r="AS114" s="234"/>
      <c r="AT114" s="39"/>
    </row>
    <row r="115" spans="2:46" ht="13.5" customHeight="1" x14ac:dyDescent="0.15">
      <c r="B115" s="290"/>
      <c r="C115" s="29" t="s">
        <v>36</v>
      </c>
      <c r="D115" s="187"/>
      <c r="E115" s="58"/>
      <c r="F115" s="188">
        <v>40.102530999999999</v>
      </c>
      <c r="G115" s="188">
        <v>43.485787000000002</v>
      </c>
      <c r="H115" s="188">
        <v>0.99094813000000004</v>
      </c>
      <c r="I115" s="64">
        <v>0.99426373000000001</v>
      </c>
      <c r="J115" s="64">
        <v>1.6655652E-2</v>
      </c>
      <c r="K115" s="189"/>
      <c r="L115" s="259"/>
      <c r="M115" s="259"/>
      <c r="N115" s="58"/>
      <c r="O115" s="30"/>
      <c r="P115" s="58"/>
      <c r="Q115" s="30"/>
      <c r="R115" s="134"/>
      <c r="S115" s="206"/>
      <c r="T115" s="290"/>
      <c r="U115" s="29" t="s">
        <v>36</v>
      </c>
      <c r="V115" s="187"/>
      <c r="W115" s="58"/>
      <c r="X115" s="188">
        <v>40.135916999999999</v>
      </c>
      <c r="Y115" s="188">
        <v>43.529707999999999</v>
      </c>
      <c r="Z115" s="188">
        <v>0.99096894000000002</v>
      </c>
      <c r="AA115" s="64">
        <v>0.99432076000000003</v>
      </c>
      <c r="AB115" s="64">
        <v>1.6580286999999999E-2</v>
      </c>
      <c r="AC115" s="189"/>
      <c r="AD115" s="259"/>
      <c r="AE115" s="259"/>
      <c r="AF115" s="58"/>
      <c r="AG115" s="30"/>
      <c r="AH115" s="58"/>
      <c r="AI115" s="30"/>
      <c r="AJ115" s="134"/>
      <c r="AK115" s="208"/>
      <c r="AL115" s="290"/>
      <c r="AM115" s="88">
        <f t="shared" si="14"/>
        <v>3.3386000000000138E-2</v>
      </c>
      <c r="AN115" s="123">
        <f t="shared" si="15"/>
        <v>4.3920999999997434E-2</v>
      </c>
      <c r="AO115" s="123">
        <f t="shared" si="16"/>
        <v>2.0809999999982232E-5</v>
      </c>
      <c r="AP115" s="123">
        <f t="shared" si="17"/>
        <v>5.7030000000013459E-5</v>
      </c>
      <c r="AQ115" s="89">
        <f t="shared" si="18"/>
        <v>-7.5365000000000848E-5</v>
      </c>
      <c r="AR115" s="39"/>
      <c r="AS115" s="234"/>
      <c r="AT115" s="39"/>
    </row>
    <row r="116" spans="2:46" ht="13.5" customHeight="1" x14ac:dyDescent="0.15">
      <c r="B116" s="290"/>
      <c r="C116" s="29" t="s">
        <v>38</v>
      </c>
      <c r="D116" s="187"/>
      <c r="E116" s="58"/>
      <c r="F116" s="188">
        <v>44.155391000000002</v>
      </c>
      <c r="G116" s="188">
        <v>47.100104000000002</v>
      </c>
      <c r="H116" s="188">
        <v>0.99434427000000003</v>
      </c>
      <c r="I116" s="64">
        <v>0.99724592999999995</v>
      </c>
      <c r="J116" s="64">
        <v>7.8892579999999997E-3</v>
      </c>
      <c r="K116" s="189"/>
      <c r="L116" s="259"/>
      <c r="M116" s="259"/>
      <c r="N116" s="58"/>
      <c r="O116" s="30"/>
      <c r="P116" s="58"/>
      <c r="Q116" s="30"/>
      <c r="R116" s="134"/>
      <c r="S116" s="206"/>
      <c r="T116" s="290"/>
      <c r="U116" s="29" t="s">
        <v>38</v>
      </c>
      <c r="V116" s="187"/>
      <c r="W116" s="58"/>
      <c r="X116" s="188">
        <v>44.166767</v>
      </c>
      <c r="Y116" s="188">
        <v>47.072693999999998</v>
      </c>
      <c r="Z116" s="188">
        <v>0.99433843</v>
      </c>
      <c r="AA116" s="64">
        <v>0.99721773999999996</v>
      </c>
      <c r="AB116" s="64">
        <v>7.8958810000000004E-3</v>
      </c>
      <c r="AC116" s="189"/>
      <c r="AD116" s="259"/>
      <c r="AE116" s="259"/>
      <c r="AF116" s="58"/>
      <c r="AG116" s="30"/>
      <c r="AH116" s="58"/>
      <c r="AI116" s="30"/>
      <c r="AJ116" s="134"/>
      <c r="AK116" s="208"/>
      <c r="AL116" s="290"/>
      <c r="AM116" s="88">
        <f t="shared" si="14"/>
        <v>1.1375999999998498E-2</v>
      </c>
      <c r="AN116" s="123">
        <f t="shared" si="15"/>
        <v>-2.7410000000003265E-2</v>
      </c>
      <c r="AO116" s="123">
        <f t="shared" si="16"/>
        <v>-5.8400000000347063E-6</v>
      </c>
      <c r="AP116" s="123">
        <f t="shared" si="17"/>
        <v>-2.8189999999983506E-5</v>
      </c>
      <c r="AQ116" s="89">
        <f t="shared" si="18"/>
        <v>6.6230000000007394E-6</v>
      </c>
      <c r="AR116" s="39"/>
      <c r="AS116" s="234"/>
      <c r="AT116" s="39"/>
    </row>
    <row r="117" spans="2:46" ht="13.5" customHeight="1" thickBot="1" x14ac:dyDescent="0.2">
      <c r="B117" s="291"/>
      <c r="C117" s="29"/>
      <c r="D117" s="187"/>
      <c r="E117" s="58"/>
      <c r="F117" s="190"/>
      <c r="G117" s="190"/>
      <c r="H117" s="190"/>
      <c r="I117" s="58"/>
      <c r="J117" s="58"/>
      <c r="K117" s="189"/>
      <c r="L117" s="259"/>
      <c r="M117" s="259"/>
      <c r="N117" s="58"/>
      <c r="O117" s="30"/>
      <c r="P117" s="58"/>
      <c r="Q117" s="30"/>
      <c r="R117" s="185"/>
      <c r="S117" s="206"/>
      <c r="T117" s="291"/>
      <c r="U117" s="29"/>
      <c r="V117" s="187"/>
      <c r="W117" s="58"/>
      <c r="X117" s="190"/>
      <c r="Y117" s="190"/>
      <c r="Z117" s="190"/>
      <c r="AA117" s="58"/>
      <c r="AB117" s="58"/>
      <c r="AC117" s="189"/>
      <c r="AD117" s="259"/>
      <c r="AE117" s="259"/>
      <c r="AF117" s="58"/>
      <c r="AG117" s="30"/>
      <c r="AH117" s="58"/>
      <c r="AI117" s="30"/>
      <c r="AJ117" s="185"/>
      <c r="AK117" s="208"/>
      <c r="AL117" s="291"/>
      <c r="AM117" s="124" t="str">
        <f t="shared" si="14"/>
        <v/>
      </c>
      <c r="AN117" s="125" t="str">
        <f t="shared" si="15"/>
        <v/>
      </c>
      <c r="AO117" s="125" t="str">
        <f t="shared" si="16"/>
        <v/>
      </c>
      <c r="AP117" s="125" t="str">
        <f t="shared" si="17"/>
        <v/>
      </c>
      <c r="AQ117" s="126" t="str">
        <f t="shared" si="18"/>
        <v/>
      </c>
      <c r="AR117" s="39"/>
      <c r="AS117" s="234"/>
      <c r="AT117" s="39"/>
    </row>
    <row r="118" spans="2:46" ht="13.5" customHeight="1" x14ac:dyDescent="0.15">
      <c r="B118" s="289" t="s">
        <v>89</v>
      </c>
      <c r="C118" s="27" t="s">
        <v>34</v>
      </c>
      <c r="D118" s="41"/>
      <c r="E118" s="57"/>
      <c r="F118" s="98">
        <v>32.505918999999999</v>
      </c>
      <c r="G118" s="98">
        <v>36.503281000000001</v>
      </c>
      <c r="H118" s="98">
        <v>0.97125521999999997</v>
      </c>
      <c r="I118" s="62">
        <v>0.97764200999999995</v>
      </c>
      <c r="J118" s="62">
        <v>6.2869649999999999E-2</v>
      </c>
      <c r="K118" s="63"/>
      <c r="L118" s="258"/>
      <c r="M118" s="258"/>
      <c r="N118" s="57"/>
      <c r="O118" s="28"/>
      <c r="P118" s="57"/>
      <c r="Q118" s="28"/>
      <c r="R118" s="133"/>
      <c r="S118" s="206"/>
      <c r="T118" s="289" t="s">
        <v>89</v>
      </c>
      <c r="U118" s="27" t="s">
        <v>34</v>
      </c>
      <c r="V118" s="41"/>
      <c r="W118" s="57"/>
      <c r="X118" s="98">
        <v>32.548703000000003</v>
      </c>
      <c r="Y118" s="98">
        <v>36.550899999999999</v>
      </c>
      <c r="Z118" s="98">
        <v>0.97116785000000005</v>
      </c>
      <c r="AA118" s="62">
        <v>0.97775796999999998</v>
      </c>
      <c r="AB118" s="62">
        <v>6.2626109999999999E-2</v>
      </c>
      <c r="AC118" s="63"/>
      <c r="AD118" s="258"/>
      <c r="AE118" s="258"/>
      <c r="AF118" s="57"/>
      <c r="AG118" s="28"/>
      <c r="AH118" s="57"/>
      <c r="AI118" s="28"/>
      <c r="AJ118" s="133"/>
      <c r="AK118" s="208"/>
      <c r="AL118" s="289" t="s">
        <v>89</v>
      </c>
      <c r="AM118" s="121">
        <f t="shared" si="14"/>
        <v>4.2784000000004596E-2</v>
      </c>
      <c r="AN118" s="97">
        <f t="shared" si="15"/>
        <v>4.7618999999997413E-2</v>
      </c>
      <c r="AO118" s="97">
        <f t="shared" si="16"/>
        <v>-8.7369999999920012E-5</v>
      </c>
      <c r="AP118" s="97">
        <f t="shared" si="17"/>
        <v>1.1596000000002604E-4</v>
      </c>
      <c r="AQ118" s="122">
        <f t="shared" si="18"/>
        <v>-2.4354000000000042E-4</v>
      </c>
      <c r="AR118" s="39"/>
      <c r="AS118" s="234"/>
      <c r="AT118" s="39"/>
    </row>
    <row r="119" spans="2:46" ht="13.5" customHeight="1" x14ac:dyDescent="0.15">
      <c r="B119" s="290"/>
      <c r="C119" s="29" t="s">
        <v>35</v>
      </c>
      <c r="D119" s="187"/>
      <c r="E119" s="58"/>
      <c r="F119" s="188">
        <v>36.291452999999997</v>
      </c>
      <c r="G119" s="188">
        <v>39.790390000000002</v>
      </c>
      <c r="H119" s="188">
        <v>0.98297155000000003</v>
      </c>
      <c r="I119" s="64">
        <v>0.98839853</v>
      </c>
      <c r="J119" s="64">
        <v>3.7963822000000001E-2</v>
      </c>
      <c r="K119" s="189"/>
      <c r="L119" s="259"/>
      <c r="M119" s="259"/>
      <c r="N119" s="58"/>
      <c r="O119" s="30"/>
      <c r="P119" s="58"/>
      <c r="Q119" s="30"/>
      <c r="R119" s="134"/>
      <c r="S119" s="206"/>
      <c r="T119" s="290"/>
      <c r="U119" s="29" t="s">
        <v>35</v>
      </c>
      <c r="V119" s="187"/>
      <c r="W119" s="58"/>
      <c r="X119" s="188">
        <v>36.352809999999998</v>
      </c>
      <c r="Y119" s="188">
        <v>39.840082000000002</v>
      </c>
      <c r="Z119" s="188">
        <v>0.98298613999999995</v>
      </c>
      <c r="AA119" s="64">
        <v>0.98840353999999997</v>
      </c>
      <c r="AB119" s="64">
        <v>3.7811405999999999E-2</v>
      </c>
      <c r="AC119" s="189"/>
      <c r="AD119" s="259"/>
      <c r="AE119" s="259"/>
      <c r="AF119" s="58"/>
      <c r="AG119" s="30"/>
      <c r="AH119" s="58"/>
      <c r="AI119" s="30"/>
      <c r="AJ119" s="134"/>
      <c r="AK119" s="208"/>
      <c r="AL119" s="290"/>
      <c r="AM119" s="88">
        <f t="shared" si="14"/>
        <v>6.1357000000000994E-2</v>
      </c>
      <c r="AN119" s="123">
        <f t="shared" si="15"/>
        <v>4.9692000000000291E-2</v>
      </c>
      <c r="AO119" s="123">
        <f t="shared" si="16"/>
        <v>1.4589999999925496E-5</v>
      </c>
      <c r="AP119" s="123">
        <f t="shared" si="17"/>
        <v>5.0099999999719813E-6</v>
      </c>
      <c r="AQ119" s="89">
        <f t="shared" si="18"/>
        <v>-1.5241600000000244E-4</v>
      </c>
      <c r="AR119" s="39"/>
      <c r="AS119" s="234"/>
      <c r="AT119" s="39"/>
    </row>
    <row r="120" spans="2:46" ht="13.5" customHeight="1" x14ac:dyDescent="0.15">
      <c r="B120" s="290"/>
      <c r="C120" s="29" t="s">
        <v>36</v>
      </c>
      <c r="D120" s="187"/>
      <c r="E120" s="58"/>
      <c r="F120" s="188">
        <v>40.243816000000002</v>
      </c>
      <c r="G120" s="188">
        <v>43.458965999999997</v>
      </c>
      <c r="H120" s="188">
        <v>0.99097575999999998</v>
      </c>
      <c r="I120" s="64">
        <v>0.99443250999999999</v>
      </c>
      <c r="J120" s="64">
        <v>1.7886136E-2</v>
      </c>
      <c r="K120" s="189"/>
      <c r="L120" s="259"/>
      <c r="M120" s="259"/>
      <c r="N120" s="58"/>
      <c r="O120" s="30"/>
      <c r="P120" s="58"/>
      <c r="Q120" s="30"/>
      <c r="R120" s="134"/>
      <c r="S120" s="206"/>
      <c r="T120" s="290"/>
      <c r="U120" s="29" t="s">
        <v>36</v>
      </c>
      <c r="V120" s="187"/>
      <c r="W120" s="58"/>
      <c r="X120" s="188">
        <v>40.364958000000001</v>
      </c>
      <c r="Y120" s="188">
        <v>43.588945000000002</v>
      </c>
      <c r="Z120" s="188">
        <v>0.99098843999999997</v>
      </c>
      <c r="AA120" s="64">
        <v>0.99453133999999999</v>
      </c>
      <c r="AB120" s="64">
        <v>1.7741560999999999E-2</v>
      </c>
      <c r="AC120" s="189"/>
      <c r="AD120" s="259"/>
      <c r="AE120" s="259"/>
      <c r="AF120" s="58"/>
      <c r="AG120" s="30"/>
      <c r="AH120" s="58"/>
      <c r="AI120" s="30"/>
      <c r="AJ120" s="134"/>
      <c r="AK120" s="208"/>
      <c r="AL120" s="290"/>
      <c r="AM120" s="88">
        <f t="shared" si="14"/>
        <v>0.12114199999999897</v>
      </c>
      <c r="AN120" s="123">
        <f t="shared" si="15"/>
        <v>0.12997900000000584</v>
      </c>
      <c r="AO120" s="123">
        <f t="shared" si="16"/>
        <v>1.2679999999987146E-5</v>
      </c>
      <c r="AP120" s="123">
        <f t="shared" si="17"/>
        <v>9.88299999999942E-5</v>
      </c>
      <c r="AQ120" s="89">
        <f t="shared" si="18"/>
        <v>-1.4457500000000095E-4</v>
      </c>
      <c r="AR120" s="39"/>
      <c r="AS120" s="234"/>
      <c r="AT120" s="39"/>
    </row>
    <row r="121" spans="2:46" ht="13.5" customHeight="1" x14ac:dyDescent="0.15">
      <c r="B121" s="290"/>
      <c r="C121" s="29" t="s">
        <v>38</v>
      </c>
      <c r="D121" s="187"/>
      <c r="E121" s="58"/>
      <c r="F121" s="188">
        <v>44.124465000000001</v>
      </c>
      <c r="G121" s="188">
        <v>47.089933000000002</v>
      </c>
      <c r="H121" s="188">
        <v>0.99436795</v>
      </c>
      <c r="I121" s="64">
        <v>0.99731338999999997</v>
      </c>
      <c r="J121" s="64">
        <v>8.6035569999999995E-3</v>
      </c>
      <c r="K121" s="189"/>
      <c r="L121" s="259"/>
      <c r="M121" s="259"/>
      <c r="N121" s="58"/>
      <c r="O121" s="30"/>
      <c r="P121" s="58"/>
      <c r="Q121" s="30"/>
      <c r="R121" s="134"/>
      <c r="S121" s="206"/>
      <c r="T121" s="290"/>
      <c r="U121" s="29" t="s">
        <v>38</v>
      </c>
      <c r="V121" s="187"/>
      <c r="W121" s="58"/>
      <c r="X121" s="188">
        <v>44.167015999999997</v>
      </c>
      <c r="Y121" s="188">
        <v>47.086249000000002</v>
      </c>
      <c r="Z121" s="188">
        <v>0.99436762000000001</v>
      </c>
      <c r="AA121" s="64">
        <v>0.99730620999999997</v>
      </c>
      <c r="AB121" s="64">
        <v>8.6659790000000007E-3</v>
      </c>
      <c r="AC121" s="189"/>
      <c r="AD121" s="259"/>
      <c r="AE121" s="259"/>
      <c r="AF121" s="58"/>
      <c r="AG121" s="30"/>
      <c r="AH121" s="58"/>
      <c r="AI121" s="30"/>
      <c r="AJ121" s="134"/>
      <c r="AK121" s="208"/>
      <c r="AL121" s="290"/>
      <c r="AM121" s="88">
        <f t="shared" si="14"/>
        <v>4.2550999999996009E-2</v>
      </c>
      <c r="AN121" s="123">
        <f t="shared" si="15"/>
        <v>-3.6839999999997985E-3</v>
      </c>
      <c r="AO121" s="123">
        <f t="shared" si="16"/>
        <v>-3.2999999999283602E-7</v>
      </c>
      <c r="AP121" s="123">
        <f t="shared" si="17"/>
        <v>-7.1799999999955233E-6</v>
      </c>
      <c r="AQ121" s="89">
        <f t="shared" si="18"/>
        <v>6.2422000000001213E-5</v>
      </c>
      <c r="AR121" s="39"/>
      <c r="AS121" s="234"/>
      <c r="AT121" s="39"/>
    </row>
    <row r="122" spans="2:46" ht="13.5" customHeight="1" thickBot="1" x14ac:dyDescent="0.2">
      <c r="B122" s="291"/>
      <c r="C122" s="29"/>
      <c r="D122" s="187"/>
      <c r="E122" s="58"/>
      <c r="F122" s="190"/>
      <c r="G122" s="190"/>
      <c r="H122" s="190"/>
      <c r="I122" s="58"/>
      <c r="J122" s="58"/>
      <c r="K122" s="189"/>
      <c r="L122" s="259"/>
      <c r="M122" s="259"/>
      <c r="N122" s="58"/>
      <c r="O122" s="30"/>
      <c r="P122" s="58"/>
      <c r="Q122" s="30"/>
      <c r="R122" s="185"/>
      <c r="S122" s="206"/>
      <c r="T122" s="291"/>
      <c r="U122" s="29"/>
      <c r="V122" s="187"/>
      <c r="W122" s="58"/>
      <c r="X122" s="190"/>
      <c r="Y122" s="190"/>
      <c r="Z122" s="190"/>
      <c r="AA122" s="58"/>
      <c r="AB122" s="58"/>
      <c r="AC122" s="189"/>
      <c r="AD122" s="259"/>
      <c r="AE122" s="259"/>
      <c r="AF122" s="58"/>
      <c r="AG122" s="30"/>
      <c r="AH122" s="58"/>
      <c r="AI122" s="30"/>
      <c r="AJ122" s="185"/>
      <c r="AK122" s="208"/>
      <c r="AL122" s="291"/>
      <c r="AM122" s="124" t="str">
        <f t="shared" si="14"/>
        <v/>
      </c>
      <c r="AN122" s="125" t="str">
        <f t="shared" si="15"/>
        <v/>
      </c>
      <c r="AO122" s="125" t="str">
        <f t="shared" si="16"/>
        <v/>
      </c>
      <c r="AP122" s="125" t="str">
        <f t="shared" si="17"/>
        <v/>
      </c>
      <c r="AQ122" s="126" t="str">
        <f t="shared" si="18"/>
        <v/>
      </c>
      <c r="AR122" s="39"/>
      <c r="AS122" s="234"/>
      <c r="AT122" s="39"/>
    </row>
    <row r="123" spans="2:46" ht="13.5" customHeight="1" x14ac:dyDescent="0.15">
      <c r="B123" s="289" t="s">
        <v>90</v>
      </c>
      <c r="C123" s="27" t="s">
        <v>34</v>
      </c>
      <c r="D123" s="41"/>
      <c r="E123" s="57"/>
      <c r="F123" s="98">
        <v>32.839931</v>
      </c>
      <c r="G123" s="98">
        <v>36.711142000000002</v>
      </c>
      <c r="H123" s="98">
        <v>0.97025961000000005</v>
      </c>
      <c r="I123" s="62">
        <v>0.97703088999999999</v>
      </c>
      <c r="J123" s="62">
        <v>6.4242564000000002E-2</v>
      </c>
      <c r="K123" s="63"/>
      <c r="L123" s="258"/>
      <c r="M123" s="258"/>
      <c r="N123" s="57"/>
      <c r="O123" s="28"/>
      <c r="P123" s="57"/>
      <c r="Q123" s="28"/>
      <c r="R123" s="133"/>
      <c r="S123" s="206"/>
      <c r="T123" s="289" t="s">
        <v>90</v>
      </c>
      <c r="U123" s="27" t="s">
        <v>34</v>
      </c>
      <c r="V123" s="41"/>
      <c r="W123" s="57"/>
      <c r="X123" s="98">
        <v>32.817340000000002</v>
      </c>
      <c r="Y123" s="98">
        <v>36.696289</v>
      </c>
      <c r="Z123" s="98">
        <v>0.97006477000000002</v>
      </c>
      <c r="AA123" s="62">
        <v>0.97691771999999999</v>
      </c>
      <c r="AB123" s="62">
        <v>6.4422383999999999E-2</v>
      </c>
      <c r="AC123" s="63"/>
      <c r="AD123" s="258"/>
      <c r="AE123" s="258"/>
      <c r="AF123" s="57"/>
      <c r="AG123" s="28"/>
      <c r="AH123" s="57"/>
      <c r="AI123" s="28"/>
      <c r="AJ123" s="133"/>
      <c r="AK123" s="208"/>
      <c r="AL123" s="289" t="s">
        <v>90</v>
      </c>
      <c r="AM123" s="121">
        <f t="shared" si="14"/>
        <v>-2.2590999999998473E-2</v>
      </c>
      <c r="AN123" s="97">
        <f t="shared" si="15"/>
        <v>-1.4853000000002226E-2</v>
      </c>
      <c r="AO123" s="97">
        <f t="shared" si="16"/>
        <v>-1.9484000000002943E-4</v>
      </c>
      <c r="AP123" s="97">
        <f t="shared" si="17"/>
        <v>-1.1316999999999577E-4</v>
      </c>
      <c r="AQ123" s="122">
        <f t="shared" si="18"/>
        <v>1.798199999999972E-4</v>
      </c>
      <c r="AR123" s="39"/>
      <c r="AS123" s="234"/>
      <c r="AT123" s="39"/>
    </row>
    <row r="124" spans="2:46" ht="13.5" customHeight="1" x14ac:dyDescent="0.15">
      <c r="B124" s="290"/>
      <c r="C124" s="29" t="s">
        <v>35</v>
      </c>
      <c r="D124" s="187"/>
      <c r="E124" s="58"/>
      <c r="F124" s="188">
        <v>36.292040999999998</v>
      </c>
      <c r="G124" s="188">
        <v>39.663803999999999</v>
      </c>
      <c r="H124" s="188">
        <v>0.98197933999999998</v>
      </c>
      <c r="I124" s="64">
        <v>0.98760738000000003</v>
      </c>
      <c r="J124" s="64">
        <v>3.9292744999999997E-2</v>
      </c>
      <c r="K124" s="189"/>
      <c r="L124" s="259"/>
      <c r="M124" s="259"/>
      <c r="N124" s="58"/>
      <c r="O124" s="30"/>
      <c r="P124" s="58"/>
      <c r="Q124" s="30"/>
      <c r="R124" s="134"/>
      <c r="S124" s="206"/>
      <c r="T124" s="290"/>
      <c r="U124" s="29" t="s">
        <v>35</v>
      </c>
      <c r="V124" s="187"/>
      <c r="W124" s="58"/>
      <c r="X124" s="188">
        <v>36.333987999999998</v>
      </c>
      <c r="Y124" s="188">
        <v>39.715648999999999</v>
      </c>
      <c r="Z124" s="188">
        <v>0.98200754999999995</v>
      </c>
      <c r="AA124" s="64">
        <v>0.98761664999999998</v>
      </c>
      <c r="AB124" s="64">
        <v>3.9129585000000001E-2</v>
      </c>
      <c r="AC124" s="189"/>
      <c r="AD124" s="259"/>
      <c r="AE124" s="259"/>
      <c r="AF124" s="58"/>
      <c r="AG124" s="30"/>
      <c r="AH124" s="58"/>
      <c r="AI124" s="30"/>
      <c r="AJ124" s="134"/>
      <c r="AK124" s="208"/>
      <c r="AL124" s="290"/>
      <c r="AM124" s="88">
        <f t="shared" si="14"/>
        <v>4.1947000000000401E-2</v>
      </c>
      <c r="AN124" s="123">
        <f t="shared" si="15"/>
        <v>5.1845000000000141E-2</v>
      </c>
      <c r="AO124" s="123">
        <f t="shared" si="16"/>
        <v>2.8209999999972979E-5</v>
      </c>
      <c r="AP124" s="123">
        <f t="shared" si="17"/>
        <v>9.2699999999501514E-6</v>
      </c>
      <c r="AQ124" s="89">
        <f t="shared" si="18"/>
        <v>-1.6315999999999553E-4</v>
      </c>
      <c r="AR124" s="39"/>
      <c r="AS124" s="234"/>
      <c r="AT124" s="39"/>
    </row>
    <row r="125" spans="2:46" ht="13.5" customHeight="1" x14ac:dyDescent="0.15">
      <c r="B125" s="290"/>
      <c r="C125" s="29" t="s">
        <v>36</v>
      </c>
      <c r="D125" s="187"/>
      <c r="E125" s="58"/>
      <c r="F125" s="188">
        <v>40.000399999999999</v>
      </c>
      <c r="G125" s="188">
        <v>43.240062999999999</v>
      </c>
      <c r="H125" s="188">
        <v>0.99060616999999995</v>
      </c>
      <c r="I125" s="64">
        <v>0.99394526999999999</v>
      </c>
      <c r="J125" s="64">
        <v>1.9176039999999998E-2</v>
      </c>
      <c r="K125" s="189"/>
      <c r="L125" s="259"/>
      <c r="M125" s="259"/>
      <c r="N125" s="58"/>
      <c r="O125" s="30"/>
      <c r="P125" s="58"/>
      <c r="Q125" s="30"/>
      <c r="R125" s="134"/>
      <c r="S125" s="206"/>
      <c r="T125" s="290"/>
      <c r="U125" s="29" t="s">
        <v>36</v>
      </c>
      <c r="V125" s="187"/>
      <c r="W125" s="58"/>
      <c r="X125" s="188">
        <v>40.137723999999999</v>
      </c>
      <c r="Y125" s="188">
        <v>43.375072000000003</v>
      </c>
      <c r="Z125" s="188">
        <v>0.99063266999999999</v>
      </c>
      <c r="AA125" s="64">
        <v>0.99402177000000003</v>
      </c>
      <c r="AB125" s="64">
        <v>1.9033454000000002E-2</v>
      </c>
      <c r="AC125" s="189"/>
      <c r="AD125" s="259"/>
      <c r="AE125" s="259"/>
      <c r="AF125" s="58"/>
      <c r="AG125" s="30"/>
      <c r="AH125" s="58"/>
      <c r="AI125" s="30"/>
      <c r="AJ125" s="134"/>
      <c r="AK125" s="208"/>
      <c r="AL125" s="290"/>
      <c r="AM125" s="88">
        <f t="shared" si="14"/>
        <v>0.13732399999999956</v>
      </c>
      <c r="AN125" s="123">
        <f t="shared" si="15"/>
        <v>0.13500900000000371</v>
      </c>
      <c r="AO125" s="123">
        <f t="shared" si="16"/>
        <v>2.650000000004038E-5</v>
      </c>
      <c r="AP125" s="123">
        <f t="shared" si="17"/>
        <v>7.6500000000034873E-5</v>
      </c>
      <c r="AQ125" s="89">
        <f t="shared" si="18"/>
        <v>-1.4258599999999663E-4</v>
      </c>
      <c r="AR125" s="39"/>
      <c r="AS125" s="234"/>
      <c r="AT125" s="39"/>
    </row>
    <row r="126" spans="2:46" ht="13.5" customHeight="1" x14ac:dyDescent="0.15">
      <c r="B126" s="290"/>
      <c r="C126" s="29" t="s">
        <v>38</v>
      </c>
      <c r="D126" s="187"/>
      <c r="E126" s="58"/>
      <c r="F126" s="188">
        <v>44.338576000000003</v>
      </c>
      <c r="G126" s="188">
        <v>47.2654</v>
      </c>
      <c r="H126" s="188">
        <v>0.99427856999999997</v>
      </c>
      <c r="I126" s="64">
        <v>0.99726303000000005</v>
      </c>
      <c r="J126" s="64">
        <v>8.9530289999999995E-3</v>
      </c>
      <c r="K126" s="189"/>
      <c r="L126" s="259"/>
      <c r="M126" s="259"/>
      <c r="N126" s="58"/>
      <c r="O126" s="30"/>
      <c r="P126" s="58"/>
      <c r="Q126" s="30"/>
      <c r="R126" s="134"/>
      <c r="S126" s="206"/>
      <c r="T126" s="290"/>
      <c r="U126" s="29" t="s">
        <v>38</v>
      </c>
      <c r="V126" s="187"/>
      <c r="W126" s="58"/>
      <c r="X126" s="188">
        <v>44.401933999999997</v>
      </c>
      <c r="Y126" s="188">
        <v>47.308456</v>
      </c>
      <c r="Z126" s="188">
        <v>0.99427703999999995</v>
      </c>
      <c r="AA126" s="64">
        <v>0.99726647999999996</v>
      </c>
      <c r="AB126" s="64">
        <v>9.0142199999999999E-3</v>
      </c>
      <c r="AC126" s="189"/>
      <c r="AD126" s="259"/>
      <c r="AE126" s="259"/>
      <c r="AF126" s="58"/>
      <c r="AG126" s="30"/>
      <c r="AH126" s="58"/>
      <c r="AI126" s="30"/>
      <c r="AJ126" s="134"/>
      <c r="AK126" s="208"/>
      <c r="AL126" s="290"/>
      <c r="AM126" s="88">
        <f t="shared" si="14"/>
        <v>6.3357999999993808E-2</v>
      </c>
      <c r="AN126" s="123">
        <f t="shared" si="15"/>
        <v>4.3055999999999983E-2</v>
      </c>
      <c r="AO126" s="123">
        <f t="shared" si="16"/>
        <v>-1.5300000000273428E-6</v>
      </c>
      <c r="AP126" s="123">
        <f t="shared" si="17"/>
        <v>3.449999999904918E-6</v>
      </c>
      <c r="AQ126" s="89">
        <f t="shared" si="18"/>
        <v>6.119100000000037E-5</v>
      </c>
      <c r="AR126" s="39"/>
      <c r="AS126" s="234"/>
      <c r="AT126" s="39"/>
    </row>
    <row r="127" spans="2:46" ht="13.5" customHeight="1" thickBot="1" x14ac:dyDescent="0.2">
      <c r="B127" s="291"/>
      <c r="C127" s="29"/>
      <c r="D127" s="187"/>
      <c r="E127" s="58"/>
      <c r="F127" s="190"/>
      <c r="G127" s="190"/>
      <c r="H127" s="190"/>
      <c r="I127" s="58"/>
      <c r="J127" s="58"/>
      <c r="K127" s="189"/>
      <c r="L127" s="259"/>
      <c r="M127" s="259"/>
      <c r="N127" s="58"/>
      <c r="O127" s="30"/>
      <c r="P127" s="58"/>
      <c r="Q127" s="30"/>
      <c r="R127" s="185"/>
      <c r="S127" s="206"/>
      <c r="T127" s="291"/>
      <c r="U127" s="29"/>
      <c r="V127" s="187"/>
      <c r="W127" s="58"/>
      <c r="X127" s="190"/>
      <c r="Y127" s="190"/>
      <c r="Z127" s="190"/>
      <c r="AA127" s="58"/>
      <c r="AB127" s="58"/>
      <c r="AC127" s="189"/>
      <c r="AD127" s="259"/>
      <c r="AE127" s="259"/>
      <c r="AF127" s="58"/>
      <c r="AG127" s="30"/>
      <c r="AH127" s="58"/>
      <c r="AI127" s="30"/>
      <c r="AJ127" s="185"/>
      <c r="AK127" s="208"/>
      <c r="AL127" s="291"/>
      <c r="AM127" s="124" t="str">
        <f t="shared" si="14"/>
        <v/>
      </c>
      <c r="AN127" s="125" t="str">
        <f t="shared" si="15"/>
        <v/>
      </c>
      <c r="AO127" s="125" t="str">
        <f t="shared" si="16"/>
        <v/>
      </c>
      <c r="AP127" s="125" t="str">
        <f t="shared" si="17"/>
        <v/>
      </c>
      <c r="AQ127" s="126" t="str">
        <f t="shared" si="18"/>
        <v/>
      </c>
      <c r="AR127" s="39"/>
      <c r="AS127" s="234"/>
      <c r="AT127" s="39"/>
    </row>
    <row r="128" spans="2:46" ht="13.5" customHeight="1" x14ac:dyDescent="0.15">
      <c r="B128" s="289" t="s">
        <v>91</v>
      </c>
      <c r="C128" s="27" t="s">
        <v>34</v>
      </c>
      <c r="D128" s="41"/>
      <c r="E128" s="57"/>
      <c r="F128" s="98">
        <v>32.658369</v>
      </c>
      <c r="G128" s="98">
        <v>36.322313000000001</v>
      </c>
      <c r="H128" s="98">
        <v>0.96919445999999998</v>
      </c>
      <c r="I128" s="62">
        <v>0.97619683000000002</v>
      </c>
      <c r="J128" s="62">
        <v>6.6010250000000006E-2</v>
      </c>
      <c r="K128" s="63"/>
      <c r="L128" s="258"/>
      <c r="M128" s="258"/>
      <c r="N128" s="57"/>
      <c r="O128" s="28"/>
      <c r="P128" s="57"/>
      <c r="Q128" s="28"/>
      <c r="R128" s="133"/>
      <c r="S128" s="206"/>
      <c r="T128" s="289" t="s">
        <v>91</v>
      </c>
      <c r="U128" s="27" t="s">
        <v>34</v>
      </c>
      <c r="V128" s="41"/>
      <c r="W128" s="57"/>
      <c r="X128" s="98">
        <v>32.643828999999997</v>
      </c>
      <c r="Y128" s="98">
        <v>36.307845</v>
      </c>
      <c r="Z128" s="98">
        <v>0.96896645999999997</v>
      </c>
      <c r="AA128" s="62">
        <v>0.97622103999999998</v>
      </c>
      <c r="AB128" s="62">
        <v>6.6157540000000001E-2</v>
      </c>
      <c r="AC128" s="63"/>
      <c r="AD128" s="258"/>
      <c r="AE128" s="258"/>
      <c r="AF128" s="57"/>
      <c r="AG128" s="28"/>
      <c r="AH128" s="57"/>
      <c r="AI128" s="28"/>
      <c r="AJ128" s="133"/>
      <c r="AK128" s="208"/>
      <c r="AL128" s="289" t="s">
        <v>91</v>
      </c>
      <c r="AM128" s="121">
        <f t="shared" si="14"/>
        <v>-1.4540000000003772E-2</v>
      </c>
      <c r="AN128" s="97">
        <f t="shared" si="15"/>
        <v>-1.4468000000000814E-2</v>
      </c>
      <c r="AO128" s="97">
        <f t="shared" si="16"/>
        <v>-2.2800000000000598E-4</v>
      </c>
      <c r="AP128" s="97">
        <f t="shared" si="17"/>
        <v>2.4209999999968979E-5</v>
      </c>
      <c r="AQ128" s="122">
        <f t="shared" si="18"/>
        <v>1.4728999999999437E-4</v>
      </c>
      <c r="AR128" s="39"/>
      <c r="AS128" s="234"/>
      <c r="AT128" s="39"/>
    </row>
    <row r="129" spans="2:46" ht="13.5" customHeight="1" x14ac:dyDescent="0.15">
      <c r="B129" s="290"/>
      <c r="C129" s="29" t="s">
        <v>35</v>
      </c>
      <c r="D129" s="187"/>
      <c r="E129" s="58"/>
      <c r="F129" s="188">
        <v>35.341175</v>
      </c>
      <c r="G129" s="188">
        <v>38.837476000000002</v>
      </c>
      <c r="H129" s="188">
        <v>0.98083980000000004</v>
      </c>
      <c r="I129" s="64">
        <v>0.98616185000000001</v>
      </c>
      <c r="J129" s="64">
        <v>4.0868144000000002E-2</v>
      </c>
      <c r="K129" s="189"/>
      <c r="L129" s="259"/>
      <c r="M129" s="259"/>
      <c r="N129" s="58"/>
      <c r="O129" s="30"/>
      <c r="P129" s="58"/>
      <c r="Q129" s="30"/>
      <c r="R129" s="134"/>
      <c r="S129" s="206"/>
      <c r="T129" s="290"/>
      <c r="U129" s="29" t="s">
        <v>35</v>
      </c>
      <c r="V129" s="187"/>
      <c r="W129" s="58"/>
      <c r="X129" s="188">
        <v>35.360520000000001</v>
      </c>
      <c r="Y129" s="188">
        <v>38.874473000000002</v>
      </c>
      <c r="Z129" s="188">
        <v>0.98081176000000003</v>
      </c>
      <c r="AA129" s="64">
        <v>0.98626882999999999</v>
      </c>
      <c r="AB129" s="64">
        <v>4.1152790000000002E-2</v>
      </c>
      <c r="AC129" s="189"/>
      <c r="AD129" s="259"/>
      <c r="AE129" s="259"/>
      <c r="AF129" s="58"/>
      <c r="AG129" s="30"/>
      <c r="AH129" s="58"/>
      <c r="AI129" s="30"/>
      <c r="AJ129" s="134"/>
      <c r="AK129" s="208"/>
      <c r="AL129" s="290"/>
      <c r="AM129" s="88">
        <f t="shared" si="14"/>
        <v>1.9345000000001278E-2</v>
      </c>
      <c r="AN129" s="123">
        <f t="shared" si="15"/>
        <v>3.6996999999999503E-2</v>
      </c>
      <c r="AO129" s="123">
        <f t="shared" si="16"/>
        <v>-2.8040000000006948E-5</v>
      </c>
      <c r="AP129" s="123">
        <f t="shared" si="17"/>
        <v>1.0697999999997876E-4</v>
      </c>
      <c r="AQ129" s="89">
        <f t="shared" si="18"/>
        <v>2.8464599999999951E-4</v>
      </c>
      <c r="AR129" s="39"/>
      <c r="AS129" s="234"/>
      <c r="AT129" s="39"/>
    </row>
    <row r="130" spans="2:46" ht="13.5" customHeight="1" x14ac:dyDescent="0.15">
      <c r="B130" s="290"/>
      <c r="C130" s="29" t="s">
        <v>36</v>
      </c>
      <c r="D130" s="187"/>
      <c r="E130" s="58"/>
      <c r="F130" s="188">
        <v>39.449154</v>
      </c>
      <c r="G130" s="188">
        <v>42.940992000000001</v>
      </c>
      <c r="H130" s="188">
        <v>0.99029902000000003</v>
      </c>
      <c r="I130" s="64">
        <v>0.99368555000000003</v>
      </c>
      <c r="J130" s="64">
        <v>1.9689312E-2</v>
      </c>
      <c r="K130" s="189"/>
      <c r="L130" s="259"/>
      <c r="M130" s="259"/>
      <c r="N130" s="58"/>
      <c r="O130" s="30"/>
      <c r="P130" s="58"/>
      <c r="Q130" s="30"/>
      <c r="R130" s="134"/>
      <c r="S130" s="206"/>
      <c r="T130" s="290"/>
      <c r="U130" s="29" t="s">
        <v>36</v>
      </c>
      <c r="V130" s="187"/>
      <c r="W130" s="58"/>
      <c r="X130" s="188">
        <v>39.581018999999998</v>
      </c>
      <c r="Y130" s="188">
        <v>43.066239000000003</v>
      </c>
      <c r="Z130" s="188">
        <v>0.99032354</v>
      </c>
      <c r="AA130" s="64">
        <v>0.99373920999999998</v>
      </c>
      <c r="AB130" s="64">
        <v>1.9482250999999999E-2</v>
      </c>
      <c r="AC130" s="189"/>
      <c r="AD130" s="259"/>
      <c r="AE130" s="259"/>
      <c r="AF130" s="58"/>
      <c r="AG130" s="30"/>
      <c r="AH130" s="58"/>
      <c r="AI130" s="30"/>
      <c r="AJ130" s="134"/>
      <c r="AK130" s="208"/>
      <c r="AL130" s="290"/>
      <c r="AM130" s="88">
        <f t="shared" si="14"/>
        <v>0.13186499999999768</v>
      </c>
      <c r="AN130" s="123">
        <f t="shared" si="15"/>
        <v>0.12524700000000166</v>
      </c>
      <c r="AO130" s="123">
        <f t="shared" si="16"/>
        <v>2.4519999999972342E-5</v>
      </c>
      <c r="AP130" s="123">
        <f t="shared" si="17"/>
        <v>5.365999999995541E-5</v>
      </c>
      <c r="AQ130" s="89">
        <f t="shared" si="18"/>
        <v>-2.0706100000000144E-4</v>
      </c>
      <c r="AR130" s="39"/>
      <c r="AS130" s="234"/>
      <c r="AT130" s="39"/>
    </row>
    <row r="131" spans="2:46" ht="13.5" customHeight="1" x14ac:dyDescent="0.15">
      <c r="B131" s="290"/>
      <c r="C131" s="29" t="s">
        <v>38</v>
      </c>
      <c r="D131" s="187"/>
      <c r="E131" s="58"/>
      <c r="F131" s="188">
        <v>44.154001000000001</v>
      </c>
      <c r="G131" s="188">
        <v>47.259613000000002</v>
      </c>
      <c r="H131" s="188">
        <v>0.99414049000000004</v>
      </c>
      <c r="I131" s="64">
        <v>0.99717155999999996</v>
      </c>
      <c r="J131" s="64">
        <v>8.8220409999999992E-3</v>
      </c>
      <c r="K131" s="189"/>
      <c r="L131" s="259"/>
      <c r="M131" s="259"/>
      <c r="N131" s="58"/>
      <c r="O131" s="30"/>
      <c r="P131" s="58"/>
      <c r="Q131" s="30"/>
      <c r="R131" s="134"/>
      <c r="S131" s="206"/>
      <c r="T131" s="290"/>
      <c r="U131" s="29" t="s">
        <v>38</v>
      </c>
      <c r="V131" s="187"/>
      <c r="W131" s="58"/>
      <c r="X131" s="188">
        <v>44.236499000000002</v>
      </c>
      <c r="Y131" s="188">
        <v>47.305613000000001</v>
      </c>
      <c r="Z131" s="188">
        <v>0.99414130000000001</v>
      </c>
      <c r="AA131" s="64">
        <v>0.99718720999999999</v>
      </c>
      <c r="AB131" s="64">
        <v>8.826558E-3</v>
      </c>
      <c r="AC131" s="189"/>
      <c r="AD131" s="259"/>
      <c r="AE131" s="259"/>
      <c r="AF131" s="58"/>
      <c r="AG131" s="30"/>
      <c r="AH131" s="58"/>
      <c r="AI131" s="30"/>
      <c r="AJ131" s="134"/>
      <c r="AK131" s="208"/>
      <c r="AL131" s="290"/>
      <c r="AM131" s="88">
        <f t="shared" si="14"/>
        <v>8.249800000000107E-2</v>
      </c>
      <c r="AN131" s="123">
        <f t="shared" si="15"/>
        <v>4.5999999999999375E-2</v>
      </c>
      <c r="AO131" s="123">
        <f t="shared" si="16"/>
        <v>8.0999999996222982E-7</v>
      </c>
      <c r="AP131" s="123">
        <f t="shared" si="17"/>
        <v>1.5650000000033693E-5</v>
      </c>
      <c r="AQ131" s="89">
        <f t="shared" si="18"/>
        <v>4.5170000000007565E-6</v>
      </c>
      <c r="AR131" s="39"/>
      <c r="AS131" s="234"/>
      <c r="AT131" s="39"/>
    </row>
    <row r="132" spans="2:46" ht="13.5" customHeight="1" thickBot="1" x14ac:dyDescent="0.2">
      <c r="B132" s="291"/>
      <c r="C132" s="29"/>
      <c r="D132" s="187"/>
      <c r="E132" s="58"/>
      <c r="F132" s="190"/>
      <c r="G132" s="190"/>
      <c r="H132" s="190"/>
      <c r="I132" s="58"/>
      <c r="J132" s="58"/>
      <c r="K132" s="189"/>
      <c r="L132" s="259"/>
      <c r="M132" s="259"/>
      <c r="N132" s="58"/>
      <c r="O132" s="30"/>
      <c r="P132" s="58"/>
      <c r="Q132" s="30"/>
      <c r="R132" s="185"/>
      <c r="S132" s="206"/>
      <c r="T132" s="291"/>
      <c r="U132" s="29"/>
      <c r="V132" s="187"/>
      <c r="W132" s="58"/>
      <c r="X132" s="190"/>
      <c r="Y132" s="190"/>
      <c r="Z132" s="190"/>
      <c r="AA132" s="58"/>
      <c r="AB132" s="58"/>
      <c r="AC132" s="189"/>
      <c r="AD132" s="259"/>
      <c r="AE132" s="259"/>
      <c r="AF132" s="58"/>
      <c r="AG132" s="30"/>
      <c r="AH132" s="58"/>
      <c r="AI132" s="30"/>
      <c r="AJ132" s="185"/>
      <c r="AK132" s="208"/>
      <c r="AL132" s="291"/>
      <c r="AM132" s="124" t="str">
        <f t="shared" si="14"/>
        <v/>
      </c>
      <c r="AN132" s="125" t="str">
        <f t="shared" si="15"/>
        <v/>
      </c>
      <c r="AO132" s="125" t="str">
        <f t="shared" si="16"/>
        <v/>
      </c>
      <c r="AP132" s="125" t="str">
        <f t="shared" si="17"/>
        <v/>
      </c>
      <c r="AQ132" s="126" t="str">
        <f t="shared" si="18"/>
        <v/>
      </c>
      <c r="AR132" s="39"/>
      <c r="AS132" s="234"/>
      <c r="AT132" s="39"/>
    </row>
    <row r="133" spans="2:46" ht="13.5" customHeight="1" x14ac:dyDescent="0.15">
      <c r="B133" s="289" t="s">
        <v>92</v>
      </c>
      <c r="C133" s="27" t="s">
        <v>34</v>
      </c>
      <c r="D133" s="41"/>
      <c r="E133" s="57"/>
      <c r="F133" s="98">
        <v>32.682895000000002</v>
      </c>
      <c r="G133" s="98">
        <v>36.412531999999999</v>
      </c>
      <c r="H133" s="98">
        <v>0.96921489999999999</v>
      </c>
      <c r="I133" s="62">
        <v>0.97659605999999999</v>
      </c>
      <c r="J133" s="62">
        <v>6.6937090000000005E-2</v>
      </c>
      <c r="K133" s="63"/>
      <c r="L133" s="258"/>
      <c r="M133" s="258"/>
      <c r="N133" s="57"/>
      <c r="O133" s="28"/>
      <c r="P133" s="57"/>
      <c r="Q133" s="28"/>
      <c r="R133" s="133"/>
      <c r="S133" s="206"/>
      <c r="T133" s="289" t="s">
        <v>92</v>
      </c>
      <c r="U133" s="27" t="s">
        <v>34</v>
      </c>
      <c r="V133" s="41"/>
      <c r="W133" s="57"/>
      <c r="X133" s="98">
        <v>32.606918</v>
      </c>
      <c r="Y133" s="98">
        <v>36.369754</v>
      </c>
      <c r="Z133" s="98">
        <v>0.96884835000000002</v>
      </c>
      <c r="AA133" s="62">
        <v>0.97621301999999999</v>
      </c>
      <c r="AB133" s="62">
        <v>6.7691915000000005E-2</v>
      </c>
      <c r="AC133" s="63"/>
      <c r="AD133" s="258"/>
      <c r="AE133" s="258"/>
      <c r="AF133" s="57"/>
      <c r="AG133" s="28"/>
      <c r="AH133" s="57"/>
      <c r="AI133" s="28"/>
      <c r="AJ133" s="133"/>
      <c r="AK133" s="208"/>
      <c r="AL133" s="289" t="s">
        <v>92</v>
      </c>
      <c r="AM133" s="121">
        <f t="shared" si="14"/>
        <v>-7.5977000000001738E-2</v>
      </c>
      <c r="AN133" s="97">
        <f t="shared" si="15"/>
        <v>-4.2777999999998428E-2</v>
      </c>
      <c r="AO133" s="97">
        <f t="shared" si="16"/>
        <v>-3.6654999999996551E-4</v>
      </c>
      <c r="AP133" s="97">
        <f t="shared" si="17"/>
        <v>-3.8304000000000116E-4</v>
      </c>
      <c r="AQ133" s="122">
        <f t="shared" si="18"/>
        <v>7.5482500000000063E-4</v>
      </c>
      <c r="AR133" s="39"/>
      <c r="AS133" s="234"/>
      <c r="AT133" s="39"/>
    </row>
    <row r="134" spans="2:46" ht="13.5" customHeight="1" x14ac:dyDescent="0.15">
      <c r="B134" s="290"/>
      <c r="C134" s="29" t="s">
        <v>35</v>
      </c>
      <c r="D134" s="187"/>
      <c r="E134" s="58"/>
      <c r="F134" s="188">
        <v>35.534798000000002</v>
      </c>
      <c r="G134" s="188">
        <v>38.911794999999998</v>
      </c>
      <c r="H134" s="188">
        <v>0.98116334999999999</v>
      </c>
      <c r="I134" s="64">
        <v>0.98567245999999997</v>
      </c>
      <c r="J134" s="64">
        <v>4.1529555000000003E-2</v>
      </c>
      <c r="K134" s="189"/>
      <c r="L134" s="259"/>
      <c r="M134" s="259"/>
      <c r="N134" s="58"/>
      <c r="O134" s="30"/>
      <c r="P134" s="58"/>
      <c r="Q134" s="30"/>
      <c r="R134" s="134"/>
      <c r="S134" s="206"/>
      <c r="T134" s="290"/>
      <c r="U134" s="29" t="s">
        <v>35</v>
      </c>
      <c r="V134" s="187"/>
      <c r="W134" s="58"/>
      <c r="X134" s="188">
        <v>35.533513999999997</v>
      </c>
      <c r="Y134" s="188">
        <v>38.935214999999999</v>
      </c>
      <c r="Z134" s="188">
        <v>0.98112816999999997</v>
      </c>
      <c r="AA134" s="64">
        <v>0.98575195999999998</v>
      </c>
      <c r="AB134" s="64">
        <v>4.1632790000000003E-2</v>
      </c>
      <c r="AC134" s="189"/>
      <c r="AD134" s="259"/>
      <c r="AE134" s="259"/>
      <c r="AF134" s="58"/>
      <c r="AG134" s="30"/>
      <c r="AH134" s="58"/>
      <c r="AI134" s="30"/>
      <c r="AJ134" s="134"/>
      <c r="AK134" s="208"/>
      <c r="AL134" s="290"/>
      <c r="AM134" s="88">
        <f t="shared" si="14"/>
        <v>-1.2840000000053919E-3</v>
      </c>
      <c r="AN134" s="123">
        <f t="shared" si="15"/>
        <v>2.3420000000001551E-2</v>
      </c>
      <c r="AO134" s="123">
        <f t="shared" si="16"/>
        <v>-3.5180000000023526E-5</v>
      </c>
      <c r="AP134" s="123">
        <f t="shared" si="17"/>
        <v>7.9500000000010118E-5</v>
      </c>
      <c r="AQ134" s="89">
        <f t="shared" si="18"/>
        <v>1.0323500000000013E-4</v>
      </c>
      <c r="AR134" s="39"/>
      <c r="AS134" s="234"/>
      <c r="AT134" s="39"/>
    </row>
    <row r="135" spans="2:46" ht="13.5" customHeight="1" x14ac:dyDescent="0.15">
      <c r="B135" s="290"/>
      <c r="C135" s="29" t="s">
        <v>36</v>
      </c>
      <c r="D135" s="187"/>
      <c r="E135" s="58"/>
      <c r="F135" s="188">
        <v>39.805517000000002</v>
      </c>
      <c r="G135" s="188">
        <v>43.182662999999998</v>
      </c>
      <c r="H135" s="188">
        <v>0.99047658000000005</v>
      </c>
      <c r="I135" s="64">
        <v>0.99396680999999998</v>
      </c>
      <c r="J135" s="64">
        <v>2.0460323999999998E-2</v>
      </c>
      <c r="K135" s="189"/>
      <c r="L135" s="259"/>
      <c r="M135" s="259"/>
      <c r="N135" s="58"/>
      <c r="O135" s="30"/>
      <c r="P135" s="58"/>
      <c r="Q135" s="30"/>
      <c r="R135" s="134"/>
      <c r="S135" s="206"/>
      <c r="T135" s="290"/>
      <c r="U135" s="29" t="s">
        <v>36</v>
      </c>
      <c r="V135" s="187"/>
      <c r="W135" s="58"/>
      <c r="X135" s="188">
        <v>39.902461000000002</v>
      </c>
      <c r="Y135" s="188">
        <v>43.288967</v>
      </c>
      <c r="Z135" s="188">
        <v>0.99049518999999997</v>
      </c>
      <c r="AA135" s="64">
        <v>0.99404596999999995</v>
      </c>
      <c r="AB135" s="64">
        <v>2.0121131E-2</v>
      </c>
      <c r="AC135" s="189"/>
      <c r="AD135" s="259"/>
      <c r="AE135" s="259"/>
      <c r="AF135" s="58"/>
      <c r="AG135" s="30"/>
      <c r="AH135" s="58"/>
      <c r="AI135" s="30"/>
      <c r="AJ135" s="134"/>
      <c r="AK135" s="208"/>
      <c r="AL135" s="290"/>
      <c r="AM135" s="88">
        <f t="shared" si="14"/>
        <v>9.6944000000000585E-2</v>
      </c>
      <c r="AN135" s="123">
        <f t="shared" si="15"/>
        <v>0.10630400000000151</v>
      </c>
      <c r="AO135" s="123">
        <f t="shared" si="16"/>
        <v>1.8609999999918969E-5</v>
      </c>
      <c r="AP135" s="123">
        <f t="shared" si="17"/>
        <v>7.9159999999967035E-5</v>
      </c>
      <c r="AQ135" s="89">
        <f t="shared" si="18"/>
        <v>-3.3919299999999805E-4</v>
      </c>
      <c r="AR135" s="39"/>
      <c r="AS135" s="234"/>
      <c r="AT135" s="39"/>
    </row>
    <row r="136" spans="2:46" ht="13.5" customHeight="1" x14ac:dyDescent="0.15">
      <c r="B136" s="290"/>
      <c r="C136" s="29" t="s">
        <v>38</v>
      </c>
      <c r="D136" s="187"/>
      <c r="E136" s="58"/>
      <c r="F136" s="188">
        <v>44.189225</v>
      </c>
      <c r="G136" s="188">
        <v>47.228084000000003</v>
      </c>
      <c r="H136" s="188">
        <v>0.99413222999999995</v>
      </c>
      <c r="I136" s="64">
        <v>0.99714005999999999</v>
      </c>
      <c r="J136" s="64">
        <v>9.2250390000000008E-3</v>
      </c>
      <c r="K136" s="189"/>
      <c r="L136" s="259"/>
      <c r="M136" s="259"/>
      <c r="N136" s="58"/>
      <c r="O136" s="30"/>
      <c r="P136" s="58"/>
      <c r="Q136" s="30"/>
      <c r="R136" s="134"/>
      <c r="S136" s="206"/>
      <c r="T136" s="290"/>
      <c r="U136" s="29" t="s">
        <v>38</v>
      </c>
      <c r="V136" s="187"/>
      <c r="W136" s="58"/>
      <c r="X136" s="188">
        <v>44.238594999999997</v>
      </c>
      <c r="Y136" s="188">
        <v>47.276995999999997</v>
      </c>
      <c r="Z136" s="188">
        <v>0.99416760000000004</v>
      </c>
      <c r="AA136" s="64">
        <v>0.99717917</v>
      </c>
      <c r="AB136" s="64">
        <v>9.1847270000000002E-3</v>
      </c>
      <c r="AC136" s="189"/>
      <c r="AD136" s="259"/>
      <c r="AE136" s="259"/>
      <c r="AF136" s="58"/>
      <c r="AG136" s="30"/>
      <c r="AH136" s="58"/>
      <c r="AI136" s="30"/>
      <c r="AJ136" s="134"/>
      <c r="AK136" s="208"/>
      <c r="AL136" s="290"/>
      <c r="AM136" s="88">
        <f t="shared" si="14"/>
        <v>4.9369999999996139E-2</v>
      </c>
      <c r="AN136" s="123">
        <f t="shared" si="15"/>
        <v>4.8911999999994293E-2</v>
      </c>
      <c r="AO136" s="123">
        <f t="shared" si="16"/>
        <v>3.5370000000090052E-5</v>
      </c>
      <c r="AP136" s="123">
        <f t="shared" si="17"/>
        <v>3.911000000000886E-5</v>
      </c>
      <c r="AQ136" s="89">
        <f t="shared" si="18"/>
        <v>-4.0312000000000681E-5</v>
      </c>
      <c r="AR136" s="39"/>
      <c r="AS136" s="234"/>
      <c r="AT136" s="39"/>
    </row>
    <row r="137" spans="2:46" ht="13.5" customHeight="1" thickBot="1" x14ac:dyDescent="0.2">
      <c r="B137" s="291"/>
      <c r="C137" s="29"/>
      <c r="D137" s="187"/>
      <c r="E137" s="58"/>
      <c r="F137" s="190"/>
      <c r="G137" s="190"/>
      <c r="H137" s="190"/>
      <c r="I137" s="58"/>
      <c r="J137" s="58"/>
      <c r="K137" s="189"/>
      <c r="L137" s="259"/>
      <c r="M137" s="259"/>
      <c r="N137" s="58"/>
      <c r="O137" s="30"/>
      <c r="P137" s="58"/>
      <c r="Q137" s="30"/>
      <c r="R137" s="185"/>
      <c r="S137" s="206"/>
      <c r="T137" s="291"/>
      <c r="U137" s="29"/>
      <c r="V137" s="187"/>
      <c r="W137" s="58"/>
      <c r="X137" s="190"/>
      <c r="Y137" s="190"/>
      <c r="Z137" s="190"/>
      <c r="AA137" s="58"/>
      <c r="AB137" s="58"/>
      <c r="AC137" s="189"/>
      <c r="AD137" s="259"/>
      <c r="AE137" s="259"/>
      <c r="AF137" s="58"/>
      <c r="AG137" s="30"/>
      <c r="AH137" s="58"/>
      <c r="AI137" s="30"/>
      <c r="AJ137" s="185"/>
      <c r="AK137" s="208"/>
      <c r="AL137" s="291"/>
      <c r="AM137" s="124" t="str">
        <f t="shared" si="14"/>
        <v/>
      </c>
      <c r="AN137" s="125" t="str">
        <f t="shared" si="15"/>
        <v/>
      </c>
      <c r="AO137" s="125" t="str">
        <f t="shared" si="16"/>
        <v/>
      </c>
      <c r="AP137" s="125" t="str">
        <f t="shared" si="17"/>
        <v/>
      </c>
      <c r="AQ137" s="126" t="str">
        <f t="shared" si="18"/>
        <v/>
      </c>
      <c r="AR137" s="39"/>
      <c r="AS137" s="234"/>
      <c r="AT137" s="39"/>
    </row>
    <row r="138" spans="2:46" ht="13.5" customHeight="1" x14ac:dyDescent="0.15">
      <c r="B138" s="289" t="s">
        <v>93</v>
      </c>
      <c r="C138" s="27" t="s">
        <v>34</v>
      </c>
      <c r="D138" s="41"/>
      <c r="E138" s="57"/>
      <c r="F138" s="98"/>
      <c r="G138" s="98"/>
      <c r="H138" s="98"/>
      <c r="I138" s="62"/>
      <c r="J138" s="62"/>
      <c r="K138" s="63"/>
      <c r="L138" s="258"/>
      <c r="M138" s="258"/>
      <c r="N138" s="57"/>
      <c r="O138" s="28"/>
      <c r="P138" s="57"/>
      <c r="Q138" s="28"/>
      <c r="R138" s="133"/>
      <c r="S138" s="206"/>
      <c r="T138" s="289" t="s">
        <v>93</v>
      </c>
      <c r="U138" s="27" t="s">
        <v>34</v>
      </c>
      <c r="V138" s="41"/>
      <c r="W138" s="57"/>
      <c r="X138" s="98"/>
      <c r="Y138" s="98"/>
      <c r="Z138" s="98"/>
      <c r="AA138" s="62"/>
      <c r="AB138" s="62"/>
      <c r="AC138" s="63"/>
      <c r="AD138" s="258"/>
      <c r="AE138" s="258"/>
      <c r="AF138" s="57"/>
      <c r="AG138" s="28"/>
      <c r="AH138" s="57"/>
      <c r="AI138" s="28"/>
      <c r="AJ138" s="133"/>
      <c r="AK138" s="208"/>
      <c r="AL138" s="289" t="s">
        <v>93</v>
      </c>
      <c r="AM138" s="121" t="str">
        <f t="shared" si="14"/>
        <v/>
      </c>
      <c r="AN138" s="97" t="str">
        <f t="shared" si="15"/>
        <v/>
      </c>
      <c r="AO138" s="97" t="str">
        <f t="shared" si="16"/>
        <v/>
      </c>
      <c r="AP138" s="97" t="str">
        <f t="shared" si="17"/>
        <v/>
      </c>
      <c r="AQ138" s="122" t="str">
        <f t="shared" si="18"/>
        <v/>
      </c>
      <c r="AR138" s="39"/>
      <c r="AS138" s="234"/>
      <c r="AT138" s="39"/>
    </row>
    <row r="139" spans="2:46" ht="13.5" customHeight="1" x14ac:dyDescent="0.15">
      <c r="B139" s="290"/>
      <c r="C139" s="29" t="s">
        <v>35</v>
      </c>
      <c r="D139" s="187"/>
      <c r="E139" s="58"/>
      <c r="F139" s="188"/>
      <c r="G139" s="188"/>
      <c r="H139" s="188"/>
      <c r="I139" s="64"/>
      <c r="J139" s="64"/>
      <c r="K139" s="189"/>
      <c r="L139" s="259"/>
      <c r="M139" s="259"/>
      <c r="N139" s="58"/>
      <c r="O139" s="30"/>
      <c r="P139" s="58"/>
      <c r="Q139" s="30"/>
      <c r="R139" s="134"/>
      <c r="S139" s="206"/>
      <c r="T139" s="290"/>
      <c r="U139" s="29" t="s">
        <v>35</v>
      </c>
      <c r="V139" s="187"/>
      <c r="W139" s="58"/>
      <c r="X139" s="188"/>
      <c r="Y139" s="188"/>
      <c r="Z139" s="188"/>
      <c r="AA139" s="64"/>
      <c r="AB139" s="64"/>
      <c r="AC139" s="189"/>
      <c r="AD139" s="259"/>
      <c r="AE139" s="259"/>
      <c r="AF139" s="58"/>
      <c r="AG139" s="30"/>
      <c r="AH139" s="58"/>
      <c r="AI139" s="30"/>
      <c r="AJ139" s="134"/>
      <c r="AK139" s="208"/>
      <c r="AL139" s="290"/>
      <c r="AM139" s="88" t="str">
        <f t="shared" si="14"/>
        <v/>
      </c>
      <c r="AN139" s="123" t="str">
        <f t="shared" si="15"/>
        <v/>
      </c>
      <c r="AO139" s="123" t="str">
        <f t="shared" si="16"/>
        <v/>
      </c>
      <c r="AP139" s="123" t="str">
        <f t="shared" si="17"/>
        <v/>
      </c>
      <c r="AQ139" s="89" t="str">
        <f t="shared" si="18"/>
        <v/>
      </c>
      <c r="AR139" s="39"/>
      <c r="AS139" s="234"/>
      <c r="AT139" s="39"/>
    </row>
    <row r="140" spans="2:46" ht="13.5" customHeight="1" x14ac:dyDescent="0.15">
      <c r="B140" s="290"/>
      <c r="C140" s="29" t="s">
        <v>36</v>
      </c>
      <c r="D140" s="187"/>
      <c r="E140" s="58"/>
      <c r="F140" s="188"/>
      <c r="G140" s="188"/>
      <c r="H140" s="188"/>
      <c r="I140" s="64"/>
      <c r="J140" s="64"/>
      <c r="K140" s="189"/>
      <c r="L140" s="259"/>
      <c r="M140" s="259"/>
      <c r="N140" s="58"/>
      <c r="O140" s="30"/>
      <c r="P140" s="58"/>
      <c r="Q140" s="30"/>
      <c r="R140" s="134"/>
      <c r="S140" s="206"/>
      <c r="T140" s="290"/>
      <c r="U140" s="29" t="s">
        <v>36</v>
      </c>
      <c r="V140" s="187"/>
      <c r="W140" s="58"/>
      <c r="X140" s="188"/>
      <c r="Y140" s="188"/>
      <c r="Z140" s="188"/>
      <c r="AA140" s="64"/>
      <c r="AB140" s="64"/>
      <c r="AC140" s="189"/>
      <c r="AD140" s="259"/>
      <c r="AE140" s="259"/>
      <c r="AF140" s="58"/>
      <c r="AG140" s="30"/>
      <c r="AH140" s="58"/>
      <c r="AI140" s="30"/>
      <c r="AJ140" s="134"/>
      <c r="AK140" s="208"/>
      <c r="AL140" s="290"/>
      <c r="AM140" s="88" t="str">
        <f t="shared" si="14"/>
        <v/>
      </c>
      <c r="AN140" s="123" t="str">
        <f t="shared" si="15"/>
        <v/>
      </c>
      <c r="AO140" s="123" t="str">
        <f t="shared" si="16"/>
        <v/>
      </c>
      <c r="AP140" s="123" t="str">
        <f t="shared" si="17"/>
        <v/>
      </c>
      <c r="AQ140" s="89" t="str">
        <f t="shared" si="18"/>
        <v/>
      </c>
      <c r="AR140" s="39"/>
      <c r="AS140" s="234"/>
      <c r="AT140" s="39"/>
    </row>
    <row r="141" spans="2:46" ht="13.5" customHeight="1" x14ac:dyDescent="0.15">
      <c r="B141" s="290"/>
      <c r="C141" s="29" t="s">
        <v>38</v>
      </c>
      <c r="D141" s="187"/>
      <c r="E141" s="58"/>
      <c r="F141" s="188"/>
      <c r="G141" s="188"/>
      <c r="H141" s="188"/>
      <c r="I141" s="64"/>
      <c r="J141" s="64"/>
      <c r="K141" s="189"/>
      <c r="L141" s="259"/>
      <c r="M141" s="259"/>
      <c r="N141" s="58"/>
      <c r="O141" s="30"/>
      <c r="P141" s="58"/>
      <c r="Q141" s="30"/>
      <c r="R141" s="134"/>
      <c r="S141" s="206"/>
      <c r="T141" s="290"/>
      <c r="U141" s="29" t="s">
        <v>38</v>
      </c>
      <c r="V141" s="187"/>
      <c r="W141" s="58"/>
      <c r="X141" s="188"/>
      <c r="Y141" s="188"/>
      <c r="Z141" s="188"/>
      <c r="AA141" s="64"/>
      <c r="AB141" s="64"/>
      <c r="AC141" s="189"/>
      <c r="AD141" s="259"/>
      <c r="AE141" s="259"/>
      <c r="AF141" s="58"/>
      <c r="AG141" s="30"/>
      <c r="AH141" s="58"/>
      <c r="AI141" s="30"/>
      <c r="AJ141" s="134"/>
      <c r="AK141" s="208"/>
      <c r="AL141" s="290"/>
      <c r="AM141" s="88" t="str">
        <f t="shared" si="14"/>
        <v/>
      </c>
      <c r="AN141" s="123" t="str">
        <f t="shared" si="15"/>
        <v/>
      </c>
      <c r="AO141" s="123" t="str">
        <f t="shared" si="16"/>
        <v/>
      </c>
      <c r="AP141" s="123" t="str">
        <f t="shared" si="17"/>
        <v/>
      </c>
      <c r="AQ141" s="89" t="str">
        <f t="shared" si="18"/>
        <v/>
      </c>
      <c r="AR141" s="39"/>
      <c r="AS141" s="234"/>
      <c r="AT141" s="39"/>
    </row>
    <row r="142" spans="2:46" ht="13.5" customHeight="1" thickBot="1" x14ac:dyDescent="0.2">
      <c r="B142" s="291"/>
      <c r="C142" s="29"/>
      <c r="D142" s="187"/>
      <c r="E142" s="58"/>
      <c r="F142" s="190"/>
      <c r="G142" s="190"/>
      <c r="H142" s="190"/>
      <c r="I142" s="58"/>
      <c r="J142" s="58"/>
      <c r="K142" s="189"/>
      <c r="L142" s="259"/>
      <c r="M142" s="259"/>
      <c r="N142" s="58"/>
      <c r="O142" s="30"/>
      <c r="P142" s="58"/>
      <c r="Q142" s="30"/>
      <c r="R142" s="185"/>
      <c r="S142" s="206"/>
      <c r="T142" s="291"/>
      <c r="U142" s="29"/>
      <c r="V142" s="187"/>
      <c r="W142" s="58"/>
      <c r="X142" s="190"/>
      <c r="Y142" s="190"/>
      <c r="Z142" s="190"/>
      <c r="AA142" s="58"/>
      <c r="AB142" s="58"/>
      <c r="AC142" s="189"/>
      <c r="AD142" s="259"/>
      <c r="AE142" s="259"/>
      <c r="AF142" s="58"/>
      <c r="AG142" s="30"/>
      <c r="AH142" s="58"/>
      <c r="AI142" s="30"/>
      <c r="AJ142" s="185"/>
      <c r="AK142" s="208"/>
      <c r="AL142" s="291"/>
      <c r="AM142" s="124" t="str">
        <f t="shared" si="14"/>
        <v/>
      </c>
      <c r="AN142" s="125" t="str">
        <f t="shared" si="15"/>
        <v/>
      </c>
      <c r="AO142" s="125" t="str">
        <f t="shared" si="16"/>
        <v/>
      </c>
      <c r="AP142" s="125" t="str">
        <f t="shared" si="17"/>
        <v/>
      </c>
      <c r="AQ142" s="126" t="str">
        <f t="shared" si="18"/>
        <v/>
      </c>
      <c r="AR142" s="39"/>
      <c r="AS142" s="234"/>
      <c r="AT142" s="39"/>
    </row>
    <row r="143" spans="2:46" ht="13.5" customHeight="1" x14ac:dyDescent="0.15">
      <c r="B143" s="289" t="s">
        <v>94</v>
      </c>
      <c r="C143" s="27" t="s">
        <v>34</v>
      </c>
      <c r="D143" s="41"/>
      <c r="E143" s="57"/>
      <c r="F143" s="98"/>
      <c r="G143" s="98"/>
      <c r="H143" s="98"/>
      <c r="I143" s="62"/>
      <c r="J143" s="62"/>
      <c r="K143" s="63"/>
      <c r="L143" s="258"/>
      <c r="M143" s="258"/>
      <c r="N143" s="57"/>
      <c r="O143" s="28"/>
      <c r="P143" s="57"/>
      <c r="Q143" s="28"/>
      <c r="R143" s="133"/>
      <c r="S143" s="206"/>
      <c r="T143" s="289" t="s">
        <v>94</v>
      </c>
      <c r="U143" s="27" t="s">
        <v>34</v>
      </c>
      <c r="V143" s="41"/>
      <c r="W143" s="57"/>
      <c r="X143" s="98"/>
      <c r="Y143" s="98"/>
      <c r="Z143" s="98"/>
      <c r="AA143" s="62"/>
      <c r="AB143" s="62"/>
      <c r="AC143" s="63"/>
      <c r="AD143" s="258"/>
      <c r="AE143" s="258"/>
      <c r="AF143" s="57"/>
      <c r="AG143" s="28"/>
      <c r="AH143" s="57"/>
      <c r="AI143" s="28"/>
      <c r="AJ143" s="133"/>
      <c r="AK143" s="208"/>
      <c r="AL143" s="289" t="s">
        <v>94</v>
      </c>
      <c r="AM143" s="121" t="str">
        <f t="shared" si="14"/>
        <v/>
      </c>
      <c r="AN143" s="97" t="str">
        <f t="shared" si="15"/>
        <v/>
      </c>
      <c r="AO143" s="97" t="str">
        <f t="shared" si="16"/>
        <v/>
      </c>
      <c r="AP143" s="97" t="str">
        <f t="shared" si="17"/>
        <v/>
      </c>
      <c r="AQ143" s="122" t="str">
        <f t="shared" si="18"/>
        <v/>
      </c>
      <c r="AR143" s="39"/>
      <c r="AS143" s="234"/>
      <c r="AT143" s="39"/>
    </row>
    <row r="144" spans="2:46" ht="13.5" customHeight="1" x14ac:dyDescent="0.15">
      <c r="B144" s="290"/>
      <c r="C144" s="29" t="s">
        <v>35</v>
      </c>
      <c r="D144" s="187"/>
      <c r="E144" s="58"/>
      <c r="F144" s="188"/>
      <c r="G144" s="188"/>
      <c r="H144" s="188"/>
      <c r="I144" s="64"/>
      <c r="J144" s="64"/>
      <c r="K144" s="189"/>
      <c r="L144" s="259"/>
      <c r="M144" s="259"/>
      <c r="N144" s="58"/>
      <c r="O144" s="30"/>
      <c r="P144" s="58"/>
      <c r="Q144" s="30"/>
      <c r="R144" s="134"/>
      <c r="S144" s="206"/>
      <c r="T144" s="290"/>
      <c r="U144" s="29" t="s">
        <v>35</v>
      </c>
      <c r="V144" s="187"/>
      <c r="W144" s="58"/>
      <c r="X144" s="188"/>
      <c r="Y144" s="188"/>
      <c r="Z144" s="188"/>
      <c r="AA144" s="64"/>
      <c r="AB144" s="64"/>
      <c r="AC144" s="189"/>
      <c r="AD144" s="259"/>
      <c r="AE144" s="259"/>
      <c r="AF144" s="58"/>
      <c r="AG144" s="30"/>
      <c r="AH144" s="58"/>
      <c r="AI144" s="30"/>
      <c r="AJ144" s="134"/>
      <c r="AK144" s="208"/>
      <c r="AL144" s="290"/>
      <c r="AM144" s="88" t="str">
        <f t="shared" si="14"/>
        <v/>
      </c>
      <c r="AN144" s="123" t="str">
        <f t="shared" si="15"/>
        <v/>
      </c>
      <c r="AO144" s="123" t="str">
        <f t="shared" si="16"/>
        <v/>
      </c>
      <c r="AP144" s="123" t="str">
        <f t="shared" si="17"/>
        <v/>
      </c>
      <c r="AQ144" s="89" t="str">
        <f t="shared" si="18"/>
        <v/>
      </c>
      <c r="AR144" s="39"/>
      <c r="AS144" s="234"/>
      <c r="AT144" s="39"/>
    </row>
    <row r="145" spans="2:46" ht="13.5" customHeight="1" x14ac:dyDescent="0.15">
      <c r="B145" s="290"/>
      <c r="C145" s="29" t="s">
        <v>36</v>
      </c>
      <c r="D145" s="187"/>
      <c r="E145" s="58"/>
      <c r="F145" s="188"/>
      <c r="G145" s="188"/>
      <c r="H145" s="188"/>
      <c r="I145" s="64"/>
      <c r="J145" s="64"/>
      <c r="K145" s="189"/>
      <c r="L145" s="259"/>
      <c r="M145" s="259"/>
      <c r="N145" s="58"/>
      <c r="O145" s="30"/>
      <c r="P145" s="58"/>
      <c r="Q145" s="30"/>
      <c r="R145" s="134"/>
      <c r="S145" s="206"/>
      <c r="T145" s="290"/>
      <c r="U145" s="29" t="s">
        <v>36</v>
      </c>
      <c r="V145" s="187"/>
      <c r="W145" s="58"/>
      <c r="X145" s="188"/>
      <c r="Y145" s="188"/>
      <c r="Z145" s="188"/>
      <c r="AA145" s="64"/>
      <c r="AB145" s="64"/>
      <c r="AC145" s="189"/>
      <c r="AD145" s="259"/>
      <c r="AE145" s="259"/>
      <c r="AF145" s="58"/>
      <c r="AG145" s="30"/>
      <c r="AH145" s="58"/>
      <c r="AI145" s="30"/>
      <c r="AJ145" s="134"/>
      <c r="AK145" s="208"/>
      <c r="AL145" s="290"/>
      <c r="AM145" s="88" t="str">
        <f t="shared" si="14"/>
        <v/>
      </c>
      <c r="AN145" s="123" t="str">
        <f t="shared" si="15"/>
        <v/>
      </c>
      <c r="AO145" s="123" t="str">
        <f t="shared" si="16"/>
        <v/>
      </c>
      <c r="AP145" s="123" t="str">
        <f t="shared" si="17"/>
        <v/>
      </c>
      <c r="AQ145" s="89" t="str">
        <f t="shared" si="18"/>
        <v/>
      </c>
      <c r="AR145" s="39"/>
      <c r="AS145" s="234"/>
      <c r="AT145" s="39"/>
    </row>
    <row r="146" spans="2:46" ht="13.5" customHeight="1" x14ac:dyDescent="0.15">
      <c r="B146" s="290"/>
      <c r="C146" s="29" t="s">
        <v>38</v>
      </c>
      <c r="D146" s="187"/>
      <c r="E146" s="58"/>
      <c r="F146" s="188"/>
      <c r="G146" s="188"/>
      <c r="H146" s="188"/>
      <c r="I146" s="64"/>
      <c r="J146" s="64"/>
      <c r="K146" s="189"/>
      <c r="L146" s="259"/>
      <c r="M146" s="259"/>
      <c r="N146" s="58"/>
      <c r="O146" s="30"/>
      <c r="P146" s="58"/>
      <c r="Q146" s="30"/>
      <c r="R146" s="134"/>
      <c r="S146" s="206"/>
      <c r="T146" s="290"/>
      <c r="U146" s="29" t="s">
        <v>38</v>
      </c>
      <c r="V146" s="187"/>
      <c r="W146" s="58"/>
      <c r="X146" s="188"/>
      <c r="Y146" s="188"/>
      <c r="Z146" s="188"/>
      <c r="AA146" s="64"/>
      <c r="AB146" s="64"/>
      <c r="AC146" s="189"/>
      <c r="AD146" s="259"/>
      <c r="AE146" s="259"/>
      <c r="AF146" s="58"/>
      <c r="AG146" s="30"/>
      <c r="AH146" s="58"/>
      <c r="AI146" s="30"/>
      <c r="AJ146" s="134"/>
      <c r="AK146" s="208"/>
      <c r="AL146" s="290"/>
      <c r="AM146" s="88" t="str">
        <f t="shared" si="14"/>
        <v/>
      </c>
      <c r="AN146" s="123" t="str">
        <f t="shared" si="15"/>
        <v/>
      </c>
      <c r="AO146" s="123" t="str">
        <f t="shared" si="16"/>
        <v/>
      </c>
      <c r="AP146" s="123" t="str">
        <f t="shared" si="17"/>
        <v/>
      </c>
      <c r="AQ146" s="89" t="str">
        <f t="shared" si="18"/>
        <v/>
      </c>
      <c r="AR146" s="39"/>
      <c r="AS146" s="234"/>
      <c r="AT146" s="39"/>
    </row>
    <row r="147" spans="2:46" ht="13.5" customHeight="1" thickBot="1" x14ac:dyDescent="0.2">
      <c r="B147" s="291"/>
      <c r="C147" s="29"/>
      <c r="D147" s="187"/>
      <c r="E147" s="58"/>
      <c r="F147" s="190"/>
      <c r="G147" s="190"/>
      <c r="H147" s="190"/>
      <c r="I147" s="58"/>
      <c r="J147" s="58"/>
      <c r="K147" s="189"/>
      <c r="L147" s="259"/>
      <c r="M147" s="259"/>
      <c r="N147" s="58"/>
      <c r="O147" s="30"/>
      <c r="P147" s="58"/>
      <c r="Q147" s="30"/>
      <c r="R147" s="185"/>
      <c r="S147" s="206"/>
      <c r="T147" s="291"/>
      <c r="U147" s="29"/>
      <c r="V147" s="187"/>
      <c r="W147" s="58"/>
      <c r="X147" s="190"/>
      <c r="Y147" s="190"/>
      <c r="Z147" s="190"/>
      <c r="AA147" s="58"/>
      <c r="AB147" s="58"/>
      <c r="AC147" s="189"/>
      <c r="AD147" s="259"/>
      <c r="AE147" s="259"/>
      <c r="AF147" s="58"/>
      <c r="AG147" s="30"/>
      <c r="AH147" s="58"/>
      <c r="AI147" s="30"/>
      <c r="AJ147" s="185"/>
      <c r="AK147" s="208"/>
      <c r="AL147" s="291"/>
      <c r="AM147" s="124" t="str">
        <f t="shared" si="14"/>
        <v/>
      </c>
      <c r="AN147" s="125" t="str">
        <f t="shared" si="15"/>
        <v/>
      </c>
      <c r="AO147" s="125" t="str">
        <f t="shared" si="16"/>
        <v/>
      </c>
      <c r="AP147" s="125" t="str">
        <f t="shared" si="17"/>
        <v/>
      </c>
      <c r="AQ147" s="126" t="str">
        <f t="shared" si="18"/>
        <v/>
      </c>
      <c r="AR147" s="39"/>
      <c r="AS147" s="234"/>
      <c r="AT147" s="39"/>
    </row>
    <row r="148" spans="2:46" ht="13.5" customHeight="1" x14ac:dyDescent="0.15">
      <c r="B148" s="289" t="s">
        <v>95</v>
      </c>
      <c r="C148" s="27" t="s">
        <v>34</v>
      </c>
      <c r="D148" s="41"/>
      <c r="E148" s="57"/>
      <c r="F148" s="98"/>
      <c r="G148" s="98"/>
      <c r="H148" s="98"/>
      <c r="I148" s="62"/>
      <c r="J148" s="62"/>
      <c r="K148" s="63"/>
      <c r="L148" s="258"/>
      <c r="M148" s="258"/>
      <c r="N148" s="57"/>
      <c r="O148" s="28"/>
      <c r="P148" s="57"/>
      <c r="Q148" s="28"/>
      <c r="R148" s="133"/>
      <c r="S148" s="206"/>
      <c r="T148" s="289" t="s">
        <v>95</v>
      </c>
      <c r="U148" s="27" t="s">
        <v>34</v>
      </c>
      <c r="V148" s="41"/>
      <c r="W148" s="57"/>
      <c r="X148" s="98"/>
      <c r="Y148" s="98"/>
      <c r="Z148" s="98"/>
      <c r="AA148" s="62"/>
      <c r="AB148" s="62"/>
      <c r="AC148" s="63"/>
      <c r="AD148" s="258"/>
      <c r="AE148" s="258"/>
      <c r="AF148" s="57"/>
      <c r="AG148" s="28"/>
      <c r="AH148" s="57"/>
      <c r="AI148" s="28"/>
      <c r="AJ148" s="133"/>
      <c r="AK148" s="208"/>
      <c r="AL148" s="289" t="s">
        <v>95</v>
      </c>
      <c r="AM148" s="121" t="str">
        <f t="shared" si="14"/>
        <v/>
      </c>
      <c r="AN148" s="97" t="str">
        <f t="shared" si="15"/>
        <v/>
      </c>
      <c r="AO148" s="97" t="str">
        <f t="shared" si="16"/>
        <v/>
      </c>
      <c r="AP148" s="97" t="str">
        <f t="shared" si="17"/>
        <v/>
      </c>
      <c r="AQ148" s="122" t="str">
        <f t="shared" si="18"/>
        <v/>
      </c>
      <c r="AR148" s="39"/>
      <c r="AS148" s="234"/>
      <c r="AT148" s="39"/>
    </row>
    <row r="149" spans="2:46" ht="13.5" customHeight="1" x14ac:dyDescent="0.15">
      <c r="B149" s="290"/>
      <c r="C149" s="29" t="s">
        <v>35</v>
      </c>
      <c r="D149" s="187"/>
      <c r="E149" s="58"/>
      <c r="F149" s="188"/>
      <c r="G149" s="188"/>
      <c r="H149" s="188"/>
      <c r="I149" s="64"/>
      <c r="J149" s="64"/>
      <c r="K149" s="189"/>
      <c r="L149" s="259"/>
      <c r="M149" s="259"/>
      <c r="N149" s="58"/>
      <c r="O149" s="30"/>
      <c r="P149" s="58"/>
      <c r="Q149" s="30"/>
      <c r="R149" s="134"/>
      <c r="S149" s="206"/>
      <c r="T149" s="290"/>
      <c r="U149" s="29" t="s">
        <v>35</v>
      </c>
      <c r="V149" s="187"/>
      <c r="W149" s="58"/>
      <c r="X149" s="188"/>
      <c r="Y149" s="188"/>
      <c r="Z149" s="188"/>
      <c r="AA149" s="64"/>
      <c r="AB149" s="64"/>
      <c r="AC149" s="189"/>
      <c r="AD149" s="259"/>
      <c r="AE149" s="259"/>
      <c r="AF149" s="58"/>
      <c r="AG149" s="30"/>
      <c r="AH149" s="58"/>
      <c r="AI149" s="30"/>
      <c r="AJ149" s="134"/>
      <c r="AK149" s="208"/>
      <c r="AL149" s="290"/>
      <c r="AM149" s="88" t="str">
        <f t="shared" si="14"/>
        <v/>
      </c>
      <c r="AN149" s="123" t="str">
        <f t="shared" si="15"/>
        <v/>
      </c>
      <c r="AO149" s="123" t="str">
        <f t="shared" si="16"/>
        <v/>
      </c>
      <c r="AP149" s="123" t="str">
        <f t="shared" si="17"/>
        <v/>
      </c>
      <c r="AQ149" s="89" t="str">
        <f t="shared" si="18"/>
        <v/>
      </c>
      <c r="AR149" s="39"/>
      <c r="AS149" s="234"/>
      <c r="AT149" s="39"/>
    </row>
    <row r="150" spans="2:46" ht="13.5" customHeight="1" x14ac:dyDescent="0.15">
      <c r="B150" s="290"/>
      <c r="C150" s="29" t="s">
        <v>36</v>
      </c>
      <c r="D150" s="187"/>
      <c r="E150" s="58"/>
      <c r="F150" s="188"/>
      <c r="G150" s="188"/>
      <c r="H150" s="188"/>
      <c r="I150" s="64"/>
      <c r="J150" s="64"/>
      <c r="K150" s="189"/>
      <c r="L150" s="259"/>
      <c r="M150" s="259"/>
      <c r="N150" s="58"/>
      <c r="O150" s="30"/>
      <c r="P150" s="58"/>
      <c r="Q150" s="30"/>
      <c r="R150" s="134"/>
      <c r="S150" s="206"/>
      <c r="T150" s="290"/>
      <c r="U150" s="29" t="s">
        <v>36</v>
      </c>
      <c r="V150" s="187"/>
      <c r="W150" s="58"/>
      <c r="X150" s="188"/>
      <c r="Y150" s="188"/>
      <c r="Z150" s="188"/>
      <c r="AA150" s="64"/>
      <c r="AB150" s="64"/>
      <c r="AC150" s="189"/>
      <c r="AD150" s="259"/>
      <c r="AE150" s="259"/>
      <c r="AF150" s="58"/>
      <c r="AG150" s="30"/>
      <c r="AH150" s="58"/>
      <c r="AI150" s="30"/>
      <c r="AJ150" s="134"/>
      <c r="AK150" s="208"/>
      <c r="AL150" s="290"/>
      <c r="AM150" s="88" t="str">
        <f t="shared" si="14"/>
        <v/>
      </c>
      <c r="AN150" s="123" t="str">
        <f t="shared" si="15"/>
        <v/>
      </c>
      <c r="AO150" s="123" t="str">
        <f t="shared" si="16"/>
        <v/>
      </c>
      <c r="AP150" s="123" t="str">
        <f t="shared" si="17"/>
        <v/>
      </c>
      <c r="AQ150" s="89" t="str">
        <f t="shared" si="18"/>
        <v/>
      </c>
      <c r="AR150" s="39"/>
      <c r="AS150" s="234"/>
      <c r="AT150" s="39"/>
    </row>
    <row r="151" spans="2:46" ht="13.5" customHeight="1" x14ac:dyDescent="0.15">
      <c r="B151" s="290"/>
      <c r="C151" s="29" t="s">
        <v>38</v>
      </c>
      <c r="D151" s="187"/>
      <c r="E151" s="58"/>
      <c r="F151" s="188"/>
      <c r="G151" s="188"/>
      <c r="H151" s="188"/>
      <c r="I151" s="64"/>
      <c r="J151" s="64"/>
      <c r="K151" s="189"/>
      <c r="L151" s="259"/>
      <c r="M151" s="259"/>
      <c r="N151" s="58"/>
      <c r="O151" s="30"/>
      <c r="P151" s="58"/>
      <c r="Q151" s="30"/>
      <c r="R151" s="134"/>
      <c r="S151" s="206"/>
      <c r="T151" s="290"/>
      <c r="U151" s="29" t="s">
        <v>38</v>
      </c>
      <c r="V151" s="187"/>
      <c r="W151" s="58"/>
      <c r="X151" s="188"/>
      <c r="Y151" s="188"/>
      <c r="Z151" s="188"/>
      <c r="AA151" s="64"/>
      <c r="AB151" s="64"/>
      <c r="AC151" s="189"/>
      <c r="AD151" s="259"/>
      <c r="AE151" s="259"/>
      <c r="AF151" s="58"/>
      <c r="AG151" s="30"/>
      <c r="AH151" s="58"/>
      <c r="AI151" s="30"/>
      <c r="AJ151" s="134"/>
      <c r="AK151" s="208"/>
      <c r="AL151" s="290"/>
      <c r="AM151" s="88" t="str">
        <f t="shared" si="14"/>
        <v/>
      </c>
      <c r="AN151" s="123" t="str">
        <f t="shared" si="15"/>
        <v/>
      </c>
      <c r="AO151" s="123" t="str">
        <f t="shared" si="16"/>
        <v/>
      </c>
      <c r="AP151" s="123" t="str">
        <f t="shared" si="17"/>
        <v/>
      </c>
      <c r="AQ151" s="89" t="str">
        <f t="shared" si="18"/>
        <v/>
      </c>
      <c r="AR151" s="39"/>
      <c r="AS151" s="234"/>
      <c r="AT151" s="39"/>
    </row>
    <row r="152" spans="2:46" ht="13.5" customHeight="1" thickBot="1" x14ac:dyDescent="0.2">
      <c r="B152" s="291"/>
      <c r="C152" s="29"/>
      <c r="D152" s="187"/>
      <c r="E152" s="58"/>
      <c r="F152" s="190"/>
      <c r="G152" s="190"/>
      <c r="H152" s="190"/>
      <c r="I152" s="58"/>
      <c r="J152" s="58"/>
      <c r="K152" s="189"/>
      <c r="L152" s="259"/>
      <c r="M152" s="259"/>
      <c r="N152" s="58"/>
      <c r="O152" s="30"/>
      <c r="P152" s="58"/>
      <c r="Q152" s="30"/>
      <c r="R152" s="185"/>
      <c r="S152" s="206"/>
      <c r="T152" s="291"/>
      <c r="U152" s="29"/>
      <c r="V152" s="187"/>
      <c r="W152" s="58"/>
      <c r="X152" s="190"/>
      <c r="Y152" s="190"/>
      <c r="Z152" s="190"/>
      <c r="AA152" s="58"/>
      <c r="AB152" s="58"/>
      <c r="AC152" s="189"/>
      <c r="AD152" s="259"/>
      <c r="AE152" s="259"/>
      <c r="AF152" s="58"/>
      <c r="AG152" s="30"/>
      <c r="AH152" s="58"/>
      <c r="AI152" s="30"/>
      <c r="AJ152" s="185"/>
      <c r="AK152" s="208"/>
      <c r="AL152" s="291"/>
      <c r="AM152" s="124" t="str">
        <f t="shared" si="14"/>
        <v/>
      </c>
      <c r="AN152" s="125" t="str">
        <f t="shared" si="15"/>
        <v/>
      </c>
      <c r="AO152" s="125" t="str">
        <f t="shared" si="16"/>
        <v/>
      </c>
      <c r="AP152" s="125" t="str">
        <f t="shared" si="17"/>
        <v/>
      </c>
      <c r="AQ152" s="126" t="str">
        <f t="shared" si="18"/>
        <v/>
      </c>
      <c r="AR152" s="39"/>
      <c r="AS152" s="234"/>
      <c r="AT152" s="39"/>
    </row>
    <row r="153" spans="2:46" ht="13.5" customHeight="1" x14ac:dyDescent="0.15">
      <c r="B153" s="289" t="s">
        <v>96</v>
      </c>
      <c r="C153" s="27" t="s">
        <v>34</v>
      </c>
      <c r="D153" s="41"/>
      <c r="E153" s="57"/>
      <c r="F153" s="98"/>
      <c r="G153" s="98"/>
      <c r="H153" s="98"/>
      <c r="I153" s="62"/>
      <c r="J153" s="62"/>
      <c r="K153" s="63"/>
      <c r="L153" s="258"/>
      <c r="M153" s="258"/>
      <c r="N153" s="57"/>
      <c r="O153" s="28"/>
      <c r="P153" s="57"/>
      <c r="Q153" s="28"/>
      <c r="R153" s="133"/>
      <c r="S153" s="206"/>
      <c r="T153" s="289" t="s">
        <v>96</v>
      </c>
      <c r="U153" s="27" t="s">
        <v>34</v>
      </c>
      <c r="V153" s="41"/>
      <c r="W153" s="57"/>
      <c r="X153" s="98"/>
      <c r="Y153" s="98"/>
      <c r="Z153" s="98"/>
      <c r="AA153" s="62"/>
      <c r="AB153" s="62"/>
      <c r="AC153" s="63"/>
      <c r="AD153" s="258"/>
      <c r="AE153" s="258"/>
      <c r="AF153" s="57"/>
      <c r="AG153" s="28"/>
      <c r="AH153" s="57"/>
      <c r="AI153" s="28"/>
      <c r="AJ153" s="133"/>
      <c r="AK153" s="208"/>
      <c r="AL153" s="289" t="s">
        <v>96</v>
      </c>
      <c r="AM153" s="121" t="str">
        <f t="shared" si="14"/>
        <v/>
      </c>
      <c r="AN153" s="97" t="str">
        <f t="shared" si="15"/>
        <v/>
      </c>
      <c r="AO153" s="97" t="str">
        <f t="shared" si="16"/>
        <v/>
      </c>
      <c r="AP153" s="97" t="str">
        <f t="shared" si="17"/>
        <v/>
      </c>
      <c r="AQ153" s="122" t="str">
        <f t="shared" si="18"/>
        <v/>
      </c>
      <c r="AR153" s="39"/>
      <c r="AS153" s="234"/>
      <c r="AT153" s="39"/>
    </row>
    <row r="154" spans="2:46" ht="13.5" customHeight="1" x14ac:dyDescent="0.15">
      <c r="B154" s="290"/>
      <c r="C154" s="29" t="s">
        <v>35</v>
      </c>
      <c r="D154" s="187"/>
      <c r="E154" s="58"/>
      <c r="F154" s="188"/>
      <c r="G154" s="188"/>
      <c r="H154" s="188"/>
      <c r="I154" s="64"/>
      <c r="J154" s="64"/>
      <c r="K154" s="189"/>
      <c r="L154" s="259"/>
      <c r="M154" s="259"/>
      <c r="N154" s="58"/>
      <c r="O154" s="30"/>
      <c r="P154" s="58"/>
      <c r="Q154" s="30"/>
      <c r="R154" s="134"/>
      <c r="S154" s="206"/>
      <c r="T154" s="290"/>
      <c r="U154" s="29" t="s">
        <v>35</v>
      </c>
      <c r="V154" s="187"/>
      <c r="W154" s="58"/>
      <c r="X154" s="188"/>
      <c r="Y154" s="188"/>
      <c r="Z154" s="188"/>
      <c r="AA154" s="64"/>
      <c r="AB154" s="64"/>
      <c r="AC154" s="189"/>
      <c r="AD154" s="259"/>
      <c r="AE154" s="259"/>
      <c r="AF154" s="58"/>
      <c r="AG154" s="30"/>
      <c r="AH154" s="58"/>
      <c r="AI154" s="30"/>
      <c r="AJ154" s="134"/>
      <c r="AK154" s="208"/>
      <c r="AL154" s="290"/>
      <c r="AM154" s="88" t="str">
        <f t="shared" si="14"/>
        <v/>
      </c>
      <c r="AN154" s="123" t="str">
        <f t="shared" si="15"/>
        <v/>
      </c>
      <c r="AO154" s="123" t="str">
        <f t="shared" si="16"/>
        <v/>
      </c>
      <c r="AP154" s="123" t="str">
        <f t="shared" si="17"/>
        <v/>
      </c>
      <c r="AQ154" s="89" t="str">
        <f t="shared" si="18"/>
        <v/>
      </c>
      <c r="AR154" s="39"/>
      <c r="AS154" s="234"/>
      <c r="AT154" s="39"/>
    </row>
    <row r="155" spans="2:46" ht="13.5" customHeight="1" x14ac:dyDescent="0.15">
      <c r="B155" s="290"/>
      <c r="C155" s="29" t="s">
        <v>36</v>
      </c>
      <c r="D155" s="187"/>
      <c r="E155" s="58"/>
      <c r="F155" s="188"/>
      <c r="G155" s="188"/>
      <c r="H155" s="188"/>
      <c r="I155" s="64"/>
      <c r="J155" s="64"/>
      <c r="K155" s="189"/>
      <c r="L155" s="259"/>
      <c r="M155" s="259"/>
      <c r="N155" s="58"/>
      <c r="O155" s="30"/>
      <c r="P155" s="58"/>
      <c r="Q155" s="30"/>
      <c r="R155" s="134"/>
      <c r="S155" s="206"/>
      <c r="T155" s="290"/>
      <c r="U155" s="29" t="s">
        <v>36</v>
      </c>
      <c r="V155" s="187"/>
      <c r="W155" s="58"/>
      <c r="X155" s="188"/>
      <c r="Y155" s="188"/>
      <c r="Z155" s="188"/>
      <c r="AA155" s="64"/>
      <c r="AB155" s="64"/>
      <c r="AC155" s="189"/>
      <c r="AD155" s="259"/>
      <c r="AE155" s="259"/>
      <c r="AF155" s="58"/>
      <c r="AG155" s="30"/>
      <c r="AH155" s="58"/>
      <c r="AI155" s="30"/>
      <c r="AJ155" s="134"/>
      <c r="AK155" s="208"/>
      <c r="AL155" s="290"/>
      <c r="AM155" s="88" t="str">
        <f t="shared" si="14"/>
        <v/>
      </c>
      <c r="AN155" s="123" t="str">
        <f t="shared" si="15"/>
        <v/>
      </c>
      <c r="AO155" s="123" t="str">
        <f t="shared" si="16"/>
        <v/>
      </c>
      <c r="AP155" s="123" t="str">
        <f t="shared" si="17"/>
        <v/>
      </c>
      <c r="AQ155" s="89" t="str">
        <f t="shared" si="18"/>
        <v/>
      </c>
      <c r="AR155" s="39"/>
      <c r="AS155" s="234"/>
      <c r="AT155" s="39"/>
    </row>
    <row r="156" spans="2:46" ht="13.5" customHeight="1" x14ac:dyDescent="0.15">
      <c r="B156" s="290"/>
      <c r="C156" s="29" t="s">
        <v>38</v>
      </c>
      <c r="D156" s="187"/>
      <c r="E156" s="58"/>
      <c r="F156" s="188"/>
      <c r="G156" s="188"/>
      <c r="H156" s="188"/>
      <c r="I156" s="64"/>
      <c r="J156" s="64"/>
      <c r="K156" s="189"/>
      <c r="L156" s="259"/>
      <c r="M156" s="259"/>
      <c r="N156" s="58"/>
      <c r="O156" s="30"/>
      <c r="P156" s="58"/>
      <c r="Q156" s="30"/>
      <c r="R156" s="134"/>
      <c r="S156" s="206"/>
      <c r="T156" s="290"/>
      <c r="U156" s="29" t="s">
        <v>38</v>
      </c>
      <c r="V156" s="187"/>
      <c r="W156" s="58"/>
      <c r="X156" s="188"/>
      <c r="Y156" s="188"/>
      <c r="Z156" s="188"/>
      <c r="AA156" s="64"/>
      <c r="AB156" s="64"/>
      <c r="AC156" s="189"/>
      <c r="AD156" s="259"/>
      <c r="AE156" s="259"/>
      <c r="AF156" s="58"/>
      <c r="AG156" s="30"/>
      <c r="AH156" s="58"/>
      <c r="AI156" s="30"/>
      <c r="AJ156" s="134"/>
      <c r="AK156" s="208"/>
      <c r="AL156" s="290"/>
      <c r="AM156" s="88" t="str">
        <f t="shared" si="14"/>
        <v/>
      </c>
      <c r="AN156" s="123" t="str">
        <f t="shared" si="15"/>
        <v/>
      </c>
      <c r="AO156" s="123" t="str">
        <f t="shared" si="16"/>
        <v/>
      </c>
      <c r="AP156" s="123" t="str">
        <f t="shared" si="17"/>
        <v/>
      </c>
      <c r="AQ156" s="89" t="str">
        <f t="shared" si="18"/>
        <v/>
      </c>
      <c r="AR156" s="39"/>
      <c r="AS156" s="234"/>
      <c r="AT156" s="39"/>
    </row>
    <row r="157" spans="2:46" ht="13.5" customHeight="1" thickBot="1" x14ac:dyDescent="0.2">
      <c r="B157" s="291"/>
      <c r="C157" s="29"/>
      <c r="D157" s="187"/>
      <c r="E157" s="58"/>
      <c r="F157" s="190"/>
      <c r="G157" s="190"/>
      <c r="H157" s="190"/>
      <c r="I157" s="58"/>
      <c r="J157" s="58"/>
      <c r="K157" s="189"/>
      <c r="L157" s="259"/>
      <c r="M157" s="259"/>
      <c r="N157" s="58"/>
      <c r="O157" s="30"/>
      <c r="P157" s="58"/>
      <c r="Q157" s="30"/>
      <c r="R157" s="185"/>
      <c r="S157" s="206"/>
      <c r="T157" s="291"/>
      <c r="U157" s="29"/>
      <c r="V157" s="187"/>
      <c r="W157" s="58"/>
      <c r="X157" s="190"/>
      <c r="Y157" s="190"/>
      <c r="Z157" s="190"/>
      <c r="AA157" s="58"/>
      <c r="AB157" s="58"/>
      <c r="AC157" s="189"/>
      <c r="AD157" s="259"/>
      <c r="AE157" s="259"/>
      <c r="AF157" s="58"/>
      <c r="AG157" s="30"/>
      <c r="AH157" s="58"/>
      <c r="AI157" s="30"/>
      <c r="AJ157" s="185"/>
      <c r="AK157" s="208"/>
      <c r="AL157" s="291"/>
      <c r="AM157" s="124" t="str">
        <f t="shared" si="14"/>
        <v/>
      </c>
      <c r="AN157" s="125" t="str">
        <f t="shared" si="15"/>
        <v/>
      </c>
      <c r="AO157" s="125" t="str">
        <f t="shared" si="16"/>
        <v/>
      </c>
      <c r="AP157" s="125" t="str">
        <f t="shared" si="17"/>
        <v/>
      </c>
      <c r="AQ157" s="126" t="str">
        <f t="shared" si="18"/>
        <v/>
      </c>
      <c r="AR157" s="39"/>
      <c r="AS157" s="234"/>
      <c r="AT157" s="39"/>
    </row>
    <row r="158" spans="2:46" ht="13.5" customHeight="1" x14ac:dyDescent="0.15">
      <c r="B158" s="289" t="s">
        <v>97</v>
      </c>
      <c r="C158" s="27" t="s">
        <v>34</v>
      </c>
      <c r="D158" s="41"/>
      <c r="E158" s="57"/>
      <c r="F158" s="98"/>
      <c r="G158" s="98"/>
      <c r="H158" s="98"/>
      <c r="I158" s="62"/>
      <c r="J158" s="62"/>
      <c r="K158" s="63"/>
      <c r="L158" s="258"/>
      <c r="M158" s="258"/>
      <c r="N158" s="57"/>
      <c r="O158" s="28"/>
      <c r="P158" s="57"/>
      <c r="Q158" s="28"/>
      <c r="R158" s="133"/>
      <c r="S158" s="206"/>
      <c r="T158" s="289" t="s">
        <v>97</v>
      </c>
      <c r="U158" s="27" t="s">
        <v>34</v>
      </c>
      <c r="V158" s="41"/>
      <c r="W158" s="57"/>
      <c r="X158" s="98"/>
      <c r="Y158" s="98"/>
      <c r="Z158" s="98"/>
      <c r="AA158" s="62"/>
      <c r="AB158" s="62"/>
      <c r="AC158" s="63"/>
      <c r="AD158" s="258"/>
      <c r="AE158" s="258"/>
      <c r="AF158" s="57"/>
      <c r="AG158" s="28"/>
      <c r="AH158" s="57"/>
      <c r="AI158" s="28"/>
      <c r="AJ158" s="133"/>
      <c r="AK158" s="208"/>
      <c r="AL158" s="289" t="s">
        <v>97</v>
      </c>
      <c r="AM158" s="121" t="str">
        <f t="shared" si="14"/>
        <v/>
      </c>
      <c r="AN158" s="97" t="str">
        <f t="shared" si="15"/>
        <v/>
      </c>
      <c r="AO158" s="97" t="str">
        <f t="shared" si="16"/>
        <v/>
      </c>
      <c r="AP158" s="97" t="str">
        <f t="shared" si="17"/>
        <v/>
      </c>
      <c r="AQ158" s="122" t="str">
        <f t="shared" si="18"/>
        <v/>
      </c>
      <c r="AR158" s="39"/>
      <c r="AS158" s="234"/>
      <c r="AT158" s="39"/>
    </row>
    <row r="159" spans="2:46" ht="13.5" customHeight="1" x14ac:dyDescent="0.15">
      <c r="B159" s="290"/>
      <c r="C159" s="29" t="s">
        <v>35</v>
      </c>
      <c r="D159" s="187"/>
      <c r="E159" s="58"/>
      <c r="F159" s="188"/>
      <c r="G159" s="188"/>
      <c r="H159" s="188"/>
      <c r="I159" s="64"/>
      <c r="J159" s="64"/>
      <c r="K159" s="189"/>
      <c r="L159" s="259"/>
      <c r="M159" s="259"/>
      <c r="N159" s="58"/>
      <c r="O159" s="30"/>
      <c r="P159" s="58"/>
      <c r="Q159" s="30"/>
      <c r="R159" s="134"/>
      <c r="S159" s="206"/>
      <c r="T159" s="290"/>
      <c r="U159" s="29" t="s">
        <v>35</v>
      </c>
      <c r="V159" s="187"/>
      <c r="W159" s="58"/>
      <c r="X159" s="188"/>
      <c r="Y159" s="188"/>
      <c r="Z159" s="188"/>
      <c r="AA159" s="64"/>
      <c r="AB159" s="64"/>
      <c r="AC159" s="189"/>
      <c r="AD159" s="259"/>
      <c r="AE159" s="259"/>
      <c r="AF159" s="58"/>
      <c r="AG159" s="30"/>
      <c r="AH159" s="58"/>
      <c r="AI159" s="30"/>
      <c r="AJ159" s="134"/>
      <c r="AK159" s="208"/>
      <c r="AL159" s="290"/>
      <c r="AM159" s="88" t="str">
        <f t="shared" si="14"/>
        <v/>
      </c>
      <c r="AN159" s="123" t="str">
        <f t="shared" si="15"/>
        <v/>
      </c>
      <c r="AO159" s="123" t="str">
        <f t="shared" si="16"/>
        <v/>
      </c>
      <c r="AP159" s="123" t="str">
        <f t="shared" si="17"/>
        <v/>
      </c>
      <c r="AQ159" s="89" t="str">
        <f t="shared" si="18"/>
        <v/>
      </c>
      <c r="AR159" s="39"/>
      <c r="AS159" s="234"/>
      <c r="AT159" s="39"/>
    </row>
    <row r="160" spans="2:46" ht="13.5" customHeight="1" x14ac:dyDescent="0.15">
      <c r="B160" s="290"/>
      <c r="C160" s="29" t="s">
        <v>36</v>
      </c>
      <c r="D160" s="187"/>
      <c r="E160" s="58"/>
      <c r="F160" s="188"/>
      <c r="G160" s="188"/>
      <c r="H160" s="188"/>
      <c r="I160" s="64"/>
      <c r="J160" s="64"/>
      <c r="K160" s="189"/>
      <c r="L160" s="259"/>
      <c r="M160" s="259"/>
      <c r="N160" s="58"/>
      <c r="O160" s="30"/>
      <c r="P160" s="58"/>
      <c r="Q160" s="30"/>
      <c r="R160" s="134"/>
      <c r="S160" s="206"/>
      <c r="T160" s="290"/>
      <c r="U160" s="29" t="s">
        <v>36</v>
      </c>
      <c r="V160" s="187"/>
      <c r="W160" s="58"/>
      <c r="X160" s="188"/>
      <c r="Y160" s="188"/>
      <c r="Z160" s="188"/>
      <c r="AA160" s="64"/>
      <c r="AB160" s="64"/>
      <c r="AC160" s="189"/>
      <c r="AD160" s="259"/>
      <c r="AE160" s="259"/>
      <c r="AF160" s="58"/>
      <c r="AG160" s="30"/>
      <c r="AH160" s="58"/>
      <c r="AI160" s="30"/>
      <c r="AJ160" s="134"/>
      <c r="AK160" s="208"/>
      <c r="AL160" s="290"/>
      <c r="AM160" s="88" t="str">
        <f t="shared" si="14"/>
        <v/>
      </c>
      <c r="AN160" s="123" t="str">
        <f t="shared" si="15"/>
        <v/>
      </c>
      <c r="AO160" s="123" t="str">
        <f t="shared" si="16"/>
        <v/>
      </c>
      <c r="AP160" s="123" t="str">
        <f t="shared" si="17"/>
        <v/>
      </c>
      <c r="AQ160" s="89" t="str">
        <f t="shared" si="18"/>
        <v/>
      </c>
      <c r="AR160" s="39"/>
      <c r="AS160" s="234"/>
      <c r="AT160" s="39"/>
    </row>
    <row r="161" spans="2:46" ht="13.5" customHeight="1" x14ac:dyDescent="0.15">
      <c r="B161" s="290"/>
      <c r="C161" s="29" t="s">
        <v>38</v>
      </c>
      <c r="D161" s="187"/>
      <c r="E161" s="58"/>
      <c r="F161" s="188"/>
      <c r="G161" s="188"/>
      <c r="H161" s="188"/>
      <c r="I161" s="64"/>
      <c r="J161" s="64"/>
      <c r="K161" s="189"/>
      <c r="L161" s="259"/>
      <c r="M161" s="259"/>
      <c r="N161" s="58"/>
      <c r="O161" s="30"/>
      <c r="P161" s="58"/>
      <c r="Q161" s="30"/>
      <c r="R161" s="134"/>
      <c r="S161" s="206"/>
      <c r="T161" s="290"/>
      <c r="U161" s="29" t="s">
        <v>38</v>
      </c>
      <c r="V161" s="187"/>
      <c r="W161" s="58"/>
      <c r="X161" s="188"/>
      <c r="Y161" s="188"/>
      <c r="Z161" s="188"/>
      <c r="AA161" s="64"/>
      <c r="AB161" s="64"/>
      <c r="AC161" s="189"/>
      <c r="AD161" s="259"/>
      <c r="AE161" s="259"/>
      <c r="AF161" s="58"/>
      <c r="AG161" s="30"/>
      <c r="AH161" s="58"/>
      <c r="AI161" s="30"/>
      <c r="AJ161" s="134"/>
      <c r="AK161" s="208"/>
      <c r="AL161" s="290"/>
      <c r="AM161" s="88" t="str">
        <f t="shared" ref="AM161:AM224" si="19">IF(OR(X161="",F161=""),"",X161-F161)</f>
        <v/>
      </c>
      <c r="AN161" s="123" t="str">
        <f t="shared" ref="AN161:AN224" si="20">IF(OR(Y161="",G161=""),"",Y161-G161)</f>
        <v/>
      </c>
      <c r="AO161" s="123" t="str">
        <f t="shared" ref="AO161:AO224" si="21">IF(OR(Z161="",H161=""),"",Z161-H161)</f>
        <v/>
      </c>
      <c r="AP161" s="123" t="str">
        <f t="shared" ref="AP161:AP224" si="22">IF(OR(AA161="",I161=""),"",AA161-I161)</f>
        <v/>
      </c>
      <c r="AQ161" s="89" t="str">
        <f t="shared" ref="AQ161:AQ224" si="23">IF(OR(AB161="",J161=""),"",AB161-J161)</f>
        <v/>
      </c>
      <c r="AR161" s="39"/>
      <c r="AS161" s="234"/>
      <c r="AT161" s="39"/>
    </row>
    <row r="162" spans="2:46" ht="13.5" customHeight="1" thickBot="1" x14ac:dyDescent="0.2">
      <c r="B162" s="291"/>
      <c r="C162" s="29"/>
      <c r="D162" s="187"/>
      <c r="E162" s="58"/>
      <c r="F162" s="190"/>
      <c r="G162" s="190"/>
      <c r="H162" s="190"/>
      <c r="I162" s="58"/>
      <c r="J162" s="58"/>
      <c r="K162" s="189"/>
      <c r="L162" s="259"/>
      <c r="M162" s="259"/>
      <c r="N162" s="58"/>
      <c r="O162" s="30"/>
      <c r="P162" s="58"/>
      <c r="Q162" s="30"/>
      <c r="R162" s="185"/>
      <c r="S162" s="206"/>
      <c r="T162" s="291"/>
      <c r="U162" s="29"/>
      <c r="V162" s="187"/>
      <c r="W162" s="58"/>
      <c r="X162" s="190"/>
      <c r="Y162" s="190"/>
      <c r="Z162" s="190"/>
      <c r="AA162" s="58"/>
      <c r="AB162" s="58"/>
      <c r="AC162" s="189"/>
      <c r="AD162" s="259"/>
      <c r="AE162" s="259"/>
      <c r="AF162" s="58"/>
      <c r="AG162" s="30"/>
      <c r="AH162" s="58"/>
      <c r="AI162" s="30"/>
      <c r="AJ162" s="185"/>
      <c r="AK162" s="208"/>
      <c r="AL162" s="291"/>
      <c r="AM162" s="124" t="str">
        <f t="shared" si="19"/>
        <v/>
      </c>
      <c r="AN162" s="125" t="str">
        <f t="shared" si="20"/>
        <v/>
      </c>
      <c r="AO162" s="125" t="str">
        <f t="shared" si="21"/>
        <v/>
      </c>
      <c r="AP162" s="125" t="str">
        <f t="shared" si="22"/>
        <v/>
      </c>
      <c r="AQ162" s="126" t="str">
        <f t="shared" si="23"/>
        <v/>
      </c>
      <c r="AR162" s="39"/>
      <c r="AS162" s="234"/>
      <c r="AT162" s="39"/>
    </row>
    <row r="163" spans="2:46" ht="13.5" customHeight="1" x14ac:dyDescent="0.15">
      <c r="B163" s="289" t="s">
        <v>98</v>
      </c>
      <c r="C163" s="27" t="s">
        <v>34</v>
      </c>
      <c r="D163" s="41"/>
      <c r="E163" s="57"/>
      <c r="F163" s="98"/>
      <c r="G163" s="98"/>
      <c r="H163" s="98"/>
      <c r="I163" s="62"/>
      <c r="J163" s="62"/>
      <c r="K163" s="63"/>
      <c r="L163" s="258"/>
      <c r="M163" s="258"/>
      <c r="N163" s="57"/>
      <c r="O163" s="28"/>
      <c r="P163" s="57"/>
      <c r="Q163" s="28"/>
      <c r="R163" s="133"/>
      <c r="S163" s="206"/>
      <c r="T163" s="289" t="s">
        <v>98</v>
      </c>
      <c r="U163" s="27" t="s">
        <v>34</v>
      </c>
      <c r="V163" s="41"/>
      <c r="W163" s="57"/>
      <c r="X163" s="98"/>
      <c r="Y163" s="98"/>
      <c r="Z163" s="98"/>
      <c r="AA163" s="62"/>
      <c r="AB163" s="62"/>
      <c r="AC163" s="63"/>
      <c r="AD163" s="258"/>
      <c r="AE163" s="258"/>
      <c r="AF163" s="57"/>
      <c r="AG163" s="28"/>
      <c r="AH163" s="57"/>
      <c r="AI163" s="28"/>
      <c r="AJ163" s="133"/>
      <c r="AK163" s="208"/>
      <c r="AL163" s="289" t="s">
        <v>98</v>
      </c>
      <c r="AM163" s="121" t="str">
        <f t="shared" si="19"/>
        <v/>
      </c>
      <c r="AN163" s="97" t="str">
        <f t="shared" si="20"/>
        <v/>
      </c>
      <c r="AO163" s="97" t="str">
        <f t="shared" si="21"/>
        <v/>
      </c>
      <c r="AP163" s="97" t="str">
        <f t="shared" si="22"/>
        <v/>
      </c>
      <c r="AQ163" s="122" t="str">
        <f t="shared" si="23"/>
        <v/>
      </c>
      <c r="AR163" s="39"/>
      <c r="AS163" s="234"/>
      <c r="AT163" s="39"/>
    </row>
    <row r="164" spans="2:46" ht="13.5" customHeight="1" x14ac:dyDescent="0.15">
      <c r="B164" s="290"/>
      <c r="C164" s="29" t="s">
        <v>35</v>
      </c>
      <c r="D164" s="187"/>
      <c r="E164" s="58"/>
      <c r="F164" s="188"/>
      <c r="G164" s="188"/>
      <c r="H164" s="188"/>
      <c r="I164" s="64"/>
      <c r="J164" s="64"/>
      <c r="K164" s="189"/>
      <c r="L164" s="259"/>
      <c r="M164" s="259"/>
      <c r="N164" s="58"/>
      <c r="O164" s="30"/>
      <c r="P164" s="58"/>
      <c r="Q164" s="30"/>
      <c r="R164" s="134"/>
      <c r="S164" s="206"/>
      <c r="T164" s="290"/>
      <c r="U164" s="29" t="s">
        <v>35</v>
      </c>
      <c r="V164" s="187"/>
      <c r="W164" s="58"/>
      <c r="X164" s="188"/>
      <c r="Y164" s="188"/>
      <c r="Z164" s="188"/>
      <c r="AA164" s="64"/>
      <c r="AB164" s="64"/>
      <c r="AC164" s="189"/>
      <c r="AD164" s="259"/>
      <c r="AE164" s="259"/>
      <c r="AF164" s="58"/>
      <c r="AG164" s="30"/>
      <c r="AH164" s="58"/>
      <c r="AI164" s="30"/>
      <c r="AJ164" s="134"/>
      <c r="AK164" s="208"/>
      <c r="AL164" s="290"/>
      <c r="AM164" s="88" t="str">
        <f t="shared" si="19"/>
        <v/>
      </c>
      <c r="AN164" s="123" t="str">
        <f t="shared" si="20"/>
        <v/>
      </c>
      <c r="AO164" s="123" t="str">
        <f t="shared" si="21"/>
        <v/>
      </c>
      <c r="AP164" s="123" t="str">
        <f t="shared" si="22"/>
        <v/>
      </c>
      <c r="AQ164" s="89" t="str">
        <f t="shared" si="23"/>
        <v/>
      </c>
      <c r="AR164" s="39"/>
      <c r="AS164" s="234"/>
      <c r="AT164" s="39"/>
    </row>
    <row r="165" spans="2:46" ht="13.5" customHeight="1" x14ac:dyDescent="0.15">
      <c r="B165" s="290"/>
      <c r="C165" s="29" t="s">
        <v>36</v>
      </c>
      <c r="D165" s="187"/>
      <c r="E165" s="58"/>
      <c r="F165" s="188"/>
      <c r="G165" s="188"/>
      <c r="H165" s="188"/>
      <c r="I165" s="64"/>
      <c r="J165" s="64"/>
      <c r="K165" s="189"/>
      <c r="L165" s="259"/>
      <c r="M165" s="259"/>
      <c r="N165" s="58"/>
      <c r="O165" s="30"/>
      <c r="P165" s="58"/>
      <c r="Q165" s="30"/>
      <c r="R165" s="134"/>
      <c r="S165" s="206"/>
      <c r="T165" s="290"/>
      <c r="U165" s="29" t="s">
        <v>36</v>
      </c>
      <c r="V165" s="187"/>
      <c r="W165" s="58"/>
      <c r="X165" s="188"/>
      <c r="Y165" s="188"/>
      <c r="Z165" s="188"/>
      <c r="AA165" s="64"/>
      <c r="AB165" s="64"/>
      <c r="AC165" s="189"/>
      <c r="AD165" s="259"/>
      <c r="AE165" s="259"/>
      <c r="AF165" s="58"/>
      <c r="AG165" s="30"/>
      <c r="AH165" s="58"/>
      <c r="AI165" s="30"/>
      <c r="AJ165" s="134"/>
      <c r="AK165" s="208"/>
      <c r="AL165" s="290"/>
      <c r="AM165" s="88" t="str">
        <f t="shared" si="19"/>
        <v/>
      </c>
      <c r="AN165" s="123" t="str">
        <f t="shared" si="20"/>
        <v/>
      </c>
      <c r="AO165" s="123" t="str">
        <f t="shared" si="21"/>
        <v/>
      </c>
      <c r="AP165" s="123" t="str">
        <f t="shared" si="22"/>
        <v/>
      </c>
      <c r="AQ165" s="89" t="str">
        <f t="shared" si="23"/>
        <v/>
      </c>
      <c r="AR165" s="39"/>
      <c r="AS165" s="234"/>
      <c r="AT165" s="39"/>
    </row>
    <row r="166" spans="2:46" ht="13.5" customHeight="1" x14ac:dyDescent="0.15">
      <c r="B166" s="290"/>
      <c r="C166" s="29" t="s">
        <v>38</v>
      </c>
      <c r="D166" s="187"/>
      <c r="E166" s="58"/>
      <c r="F166" s="188"/>
      <c r="G166" s="188"/>
      <c r="H166" s="188"/>
      <c r="I166" s="64"/>
      <c r="J166" s="64"/>
      <c r="K166" s="189"/>
      <c r="L166" s="259"/>
      <c r="M166" s="259"/>
      <c r="N166" s="58"/>
      <c r="O166" s="30"/>
      <c r="P166" s="58"/>
      <c r="Q166" s="30"/>
      <c r="R166" s="134"/>
      <c r="S166" s="206"/>
      <c r="T166" s="290"/>
      <c r="U166" s="29" t="s">
        <v>38</v>
      </c>
      <c r="V166" s="187"/>
      <c r="W166" s="58"/>
      <c r="X166" s="188"/>
      <c r="Y166" s="188"/>
      <c r="Z166" s="188"/>
      <c r="AA166" s="64"/>
      <c r="AB166" s="64"/>
      <c r="AC166" s="189"/>
      <c r="AD166" s="259"/>
      <c r="AE166" s="259"/>
      <c r="AF166" s="58"/>
      <c r="AG166" s="30"/>
      <c r="AH166" s="58"/>
      <c r="AI166" s="30"/>
      <c r="AJ166" s="134"/>
      <c r="AK166" s="208"/>
      <c r="AL166" s="290"/>
      <c r="AM166" s="88" t="str">
        <f t="shared" si="19"/>
        <v/>
      </c>
      <c r="AN166" s="123" t="str">
        <f t="shared" si="20"/>
        <v/>
      </c>
      <c r="AO166" s="123" t="str">
        <f t="shared" si="21"/>
        <v/>
      </c>
      <c r="AP166" s="123" t="str">
        <f t="shared" si="22"/>
        <v/>
      </c>
      <c r="AQ166" s="89" t="str">
        <f t="shared" si="23"/>
        <v/>
      </c>
      <c r="AR166" s="39"/>
      <c r="AS166" s="234"/>
      <c r="AT166" s="39"/>
    </row>
    <row r="167" spans="2:46" ht="13.5" customHeight="1" thickBot="1" x14ac:dyDescent="0.2">
      <c r="B167" s="291"/>
      <c r="C167" s="29"/>
      <c r="D167" s="187"/>
      <c r="E167" s="58"/>
      <c r="F167" s="190"/>
      <c r="G167" s="190"/>
      <c r="H167" s="190"/>
      <c r="I167" s="58"/>
      <c r="J167" s="58"/>
      <c r="K167" s="189"/>
      <c r="L167" s="259"/>
      <c r="M167" s="259"/>
      <c r="N167" s="58"/>
      <c r="O167" s="30"/>
      <c r="P167" s="58"/>
      <c r="Q167" s="30"/>
      <c r="R167" s="185"/>
      <c r="S167" s="206"/>
      <c r="T167" s="291"/>
      <c r="U167" s="29"/>
      <c r="V167" s="187"/>
      <c r="W167" s="58"/>
      <c r="X167" s="190"/>
      <c r="Y167" s="190"/>
      <c r="Z167" s="190"/>
      <c r="AA167" s="58"/>
      <c r="AB167" s="58"/>
      <c r="AC167" s="189"/>
      <c r="AD167" s="259"/>
      <c r="AE167" s="259"/>
      <c r="AF167" s="58"/>
      <c r="AG167" s="30"/>
      <c r="AH167" s="58"/>
      <c r="AI167" s="30"/>
      <c r="AJ167" s="185"/>
      <c r="AK167" s="208"/>
      <c r="AL167" s="291"/>
      <c r="AM167" s="124" t="str">
        <f t="shared" si="19"/>
        <v/>
      </c>
      <c r="AN167" s="125" t="str">
        <f t="shared" si="20"/>
        <v/>
      </c>
      <c r="AO167" s="125" t="str">
        <f t="shared" si="21"/>
        <v/>
      </c>
      <c r="AP167" s="125" t="str">
        <f t="shared" si="22"/>
        <v/>
      </c>
      <c r="AQ167" s="126" t="str">
        <f t="shared" si="23"/>
        <v/>
      </c>
      <c r="AR167" s="39"/>
      <c r="AS167" s="234"/>
      <c r="AT167" s="39"/>
    </row>
    <row r="168" spans="2:46" ht="13.5" customHeight="1" x14ac:dyDescent="0.15">
      <c r="B168" s="289" t="s">
        <v>99</v>
      </c>
      <c r="C168" s="27" t="s">
        <v>34</v>
      </c>
      <c r="D168" s="41"/>
      <c r="E168" s="57"/>
      <c r="F168" s="98"/>
      <c r="G168" s="98"/>
      <c r="H168" s="98"/>
      <c r="I168" s="62"/>
      <c r="J168" s="62"/>
      <c r="K168" s="63"/>
      <c r="L168" s="258"/>
      <c r="M168" s="258"/>
      <c r="N168" s="57"/>
      <c r="O168" s="28"/>
      <c r="P168" s="57"/>
      <c r="Q168" s="28"/>
      <c r="R168" s="133"/>
      <c r="S168" s="206"/>
      <c r="T168" s="289" t="s">
        <v>99</v>
      </c>
      <c r="U168" s="27" t="s">
        <v>34</v>
      </c>
      <c r="V168" s="41"/>
      <c r="W168" s="57"/>
      <c r="X168" s="98"/>
      <c r="Y168" s="98"/>
      <c r="Z168" s="98"/>
      <c r="AA168" s="62"/>
      <c r="AB168" s="62"/>
      <c r="AC168" s="63"/>
      <c r="AD168" s="258"/>
      <c r="AE168" s="258"/>
      <c r="AF168" s="57"/>
      <c r="AG168" s="28"/>
      <c r="AH168" s="57"/>
      <c r="AI168" s="28"/>
      <c r="AJ168" s="133"/>
      <c r="AK168" s="208"/>
      <c r="AL168" s="289" t="s">
        <v>99</v>
      </c>
      <c r="AM168" s="121" t="str">
        <f t="shared" si="19"/>
        <v/>
      </c>
      <c r="AN168" s="97" t="str">
        <f t="shared" si="20"/>
        <v/>
      </c>
      <c r="AO168" s="97" t="str">
        <f t="shared" si="21"/>
        <v/>
      </c>
      <c r="AP168" s="97" t="str">
        <f t="shared" si="22"/>
        <v/>
      </c>
      <c r="AQ168" s="122" t="str">
        <f t="shared" si="23"/>
        <v/>
      </c>
      <c r="AR168" s="39"/>
      <c r="AS168" s="234"/>
      <c r="AT168" s="39"/>
    </row>
    <row r="169" spans="2:46" ht="13.5" customHeight="1" x14ac:dyDescent="0.15">
      <c r="B169" s="290"/>
      <c r="C169" s="29" t="s">
        <v>35</v>
      </c>
      <c r="D169" s="187"/>
      <c r="E169" s="58"/>
      <c r="F169" s="188"/>
      <c r="G169" s="188"/>
      <c r="H169" s="188"/>
      <c r="I169" s="64"/>
      <c r="J169" s="64"/>
      <c r="K169" s="189"/>
      <c r="L169" s="259"/>
      <c r="M169" s="259"/>
      <c r="N169" s="58"/>
      <c r="O169" s="30"/>
      <c r="P169" s="58"/>
      <c r="Q169" s="30"/>
      <c r="R169" s="134"/>
      <c r="S169" s="206"/>
      <c r="T169" s="290"/>
      <c r="U169" s="29" t="s">
        <v>35</v>
      </c>
      <c r="V169" s="187"/>
      <c r="W169" s="58"/>
      <c r="X169" s="188"/>
      <c r="Y169" s="188"/>
      <c r="Z169" s="188"/>
      <c r="AA169" s="64"/>
      <c r="AB169" s="64"/>
      <c r="AC169" s="189"/>
      <c r="AD169" s="259"/>
      <c r="AE169" s="259"/>
      <c r="AF169" s="58"/>
      <c r="AG169" s="30"/>
      <c r="AH169" s="58"/>
      <c r="AI169" s="30"/>
      <c r="AJ169" s="134"/>
      <c r="AK169" s="208"/>
      <c r="AL169" s="290"/>
      <c r="AM169" s="88" t="str">
        <f t="shared" si="19"/>
        <v/>
      </c>
      <c r="AN169" s="123" t="str">
        <f t="shared" si="20"/>
        <v/>
      </c>
      <c r="AO169" s="123" t="str">
        <f t="shared" si="21"/>
        <v/>
      </c>
      <c r="AP169" s="123" t="str">
        <f t="shared" si="22"/>
        <v/>
      </c>
      <c r="AQ169" s="89" t="str">
        <f t="shared" si="23"/>
        <v/>
      </c>
      <c r="AR169" s="39"/>
      <c r="AS169" s="234"/>
      <c r="AT169" s="39"/>
    </row>
    <row r="170" spans="2:46" ht="13.5" customHeight="1" x14ac:dyDescent="0.15">
      <c r="B170" s="290"/>
      <c r="C170" s="29" t="s">
        <v>36</v>
      </c>
      <c r="D170" s="187"/>
      <c r="E170" s="58"/>
      <c r="F170" s="188"/>
      <c r="G170" s="188"/>
      <c r="H170" s="188"/>
      <c r="I170" s="64"/>
      <c r="J170" s="64"/>
      <c r="K170" s="189"/>
      <c r="L170" s="259"/>
      <c r="M170" s="259"/>
      <c r="N170" s="58"/>
      <c r="O170" s="30"/>
      <c r="P170" s="58"/>
      <c r="Q170" s="30"/>
      <c r="R170" s="134"/>
      <c r="S170" s="206"/>
      <c r="T170" s="290"/>
      <c r="U170" s="29" t="s">
        <v>36</v>
      </c>
      <c r="V170" s="187"/>
      <c r="W170" s="58"/>
      <c r="X170" s="188"/>
      <c r="Y170" s="188"/>
      <c r="Z170" s="188"/>
      <c r="AA170" s="64"/>
      <c r="AB170" s="64"/>
      <c r="AC170" s="189"/>
      <c r="AD170" s="259"/>
      <c r="AE170" s="259"/>
      <c r="AF170" s="58"/>
      <c r="AG170" s="30"/>
      <c r="AH170" s="58"/>
      <c r="AI170" s="30"/>
      <c r="AJ170" s="134"/>
      <c r="AK170" s="208"/>
      <c r="AL170" s="290"/>
      <c r="AM170" s="88" t="str">
        <f t="shared" si="19"/>
        <v/>
      </c>
      <c r="AN170" s="123" t="str">
        <f t="shared" si="20"/>
        <v/>
      </c>
      <c r="AO170" s="123" t="str">
        <f t="shared" si="21"/>
        <v/>
      </c>
      <c r="AP170" s="123" t="str">
        <f t="shared" si="22"/>
        <v/>
      </c>
      <c r="AQ170" s="89" t="str">
        <f t="shared" si="23"/>
        <v/>
      </c>
      <c r="AR170" s="39"/>
      <c r="AS170" s="234"/>
      <c r="AT170" s="39"/>
    </row>
    <row r="171" spans="2:46" ht="13.5" customHeight="1" x14ac:dyDescent="0.15">
      <c r="B171" s="290"/>
      <c r="C171" s="29" t="s">
        <v>38</v>
      </c>
      <c r="D171" s="187"/>
      <c r="E171" s="58"/>
      <c r="F171" s="188"/>
      <c r="G171" s="188"/>
      <c r="H171" s="188"/>
      <c r="I171" s="64"/>
      <c r="J171" s="64"/>
      <c r="K171" s="189"/>
      <c r="L171" s="259"/>
      <c r="M171" s="259"/>
      <c r="N171" s="58"/>
      <c r="O171" s="30"/>
      <c r="P171" s="58"/>
      <c r="Q171" s="30"/>
      <c r="R171" s="134"/>
      <c r="S171" s="206"/>
      <c r="T171" s="290"/>
      <c r="U171" s="29" t="s">
        <v>38</v>
      </c>
      <c r="V171" s="187"/>
      <c r="W171" s="58"/>
      <c r="X171" s="188"/>
      <c r="Y171" s="188"/>
      <c r="Z171" s="188"/>
      <c r="AA171" s="64"/>
      <c r="AB171" s="64"/>
      <c r="AC171" s="189"/>
      <c r="AD171" s="259"/>
      <c r="AE171" s="259"/>
      <c r="AF171" s="58"/>
      <c r="AG171" s="30"/>
      <c r="AH171" s="58"/>
      <c r="AI171" s="30"/>
      <c r="AJ171" s="134"/>
      <c r="AK171" s="208"/>
      <c r="AL171" s="290"/>
      <c r="AM171" s="88" t="str">
        <f t="shared" si="19"/>
        <v/>
      </c>
      <c r="AN171" s="123" t="str">
        <f t="shared" si="20"/>
        <v/>
      </c>
      <c r="AO171" s="123" t="str">
        <f t="shared" si="21"/>
        <v/>
      </c>
      <c r="AP171" s="123" t="str">
        <f t="shared" si="22"/>
        <v/>
      </c>
      <c r="AQ171" s="89" t="str">
        <f t="shared" si="23"/>
        <v/>
      </c>
      <c r="AR171" s="39"/>
      <c r="AS171" s="234"/>
      <c r="AT171" s="39"/>
    </row>
    <row r="172" spans="2:46" ht="13.5" customHeight="1" thickBot="1" x14ac:dyDescent="0.2">
      <c r="B172" s="291"/>
      <c r="C172" s="29"/>
      <c r="D172" s="187"/>
      <c r="E172" s="58"/>
      <c r="F172" s="190"/>
      <c r="G172" s="190"/>
      <c r="H172" s="190"/>
      <c r="I172" s="58"/>
      <c r="J172" s="58"/>
      <c r="K172" s="189"/>
      <c r="L172" s="259"/>
      <c r="M172" s="259"/>
      <c r="N172" s="58"/>
      <c r="O172" s="30"/>
      <c r="P172" s="58"/>
      <c r="Q172" s="30"/>
      <c r="R172" s="185"/>
      <c r="S172" s="206"/>
      <c r="T172" s="291"/>
      <c r="U172" s="29"/>
      <c r="V172" s="187"/>
      <c r="W172" s="58"/>
      <c r="X172" s="190"/>
      <c r="Y172" s="190"/>
      <c r="Z172" s="190"/>
      <c r="AA172" s="58"/>
      <c r="AB172" s="58"/>
      <c r="AC172" s="189"/>
      <c r="AD172" s="259"/>
      <c r="AE172" s="259"/>
      <c r="AF172" s="58"/>
      <c r="AG172" s="30"/>
      <c r="AH172" s="58"/>
      <c r="AI172" s="30"/>
      <c r="AJ172" s="185"/>
      <c r="AK172" s="208"/>
      <c r="AL172" s="291"/>
      <c r="AM172" s="124" t="str">
        <f t="shared" si="19"/>
        <v/>
      </c>
      <c r="AN172" s="125" t="str">
        <f t="shared" si="20"/>
        <v/>
      </c>
      <c r="AO172" s="125" t="str">
        <f t="shared" si="21"/>
        <v/>
      </c>
      <c r="AP172" s="125" t="str">
        <f t="shared" si="22"/>
        <v/>
      </c>
      <c r="AQ172" s="126" t="str">
        <f t="shared" si="23"/>
        <v/>
      </c>
      <c r="AR172" s="39"/>
      <c r="AS172" s="234"/>
      <c r="AT172" s="39"/>
    </row>
    <row r="173" spans="2:46" ht="13.5" customHeight="1" x14ac:dyDescent="0.15">
      <c r="B173" s="289" t="s">
        <v>100</v>
      </c>
      <c r="C173" s="27" t="s">
        <v>34</v>
      </c>
      <c r="D173" s="41"/>
      <c r="E173" s="57"/>
      <c r="F173" s="98"/>
      <c r="G173" s="98"/>
      <c r="H173" s="98"/>
      <c r="I173" s="62"/>
      <c r="J173" s="62"/>
      <c r="K173" s="63"/>
      <c r="L173" s="258"/>
      <c r="M173" s="258"/>
      <c r="N173" s="57"/>
      <c r="O173" s="28"/>
      <c r="P173" s="57"/>
      <c r="Q173" s="28"/>
      <c r="R173" s="133"/>
      <c r="S173" s="206"/>
      <c r="T173" s="289" t="s">
        <v>100</v>
      </c>
      <c r="U173" s="27" t="s">
        <v>34</v>
      </c>
      <c r="V173" s="41"/>
      <c r="W173" s="57"/>
      <c r="X173" s="98"/>
      <c r="Y173" s="98"/>
      <c r="Z173" s="98"/>
      <c r="AA173" s="62"/>
      <c r="AB173" s="62"/>
      <c r="AC173" s="63"/>
      <c r="AD173" s="258"/>
      <c r="AE173" s="258"/>
      <c r="AF173" s="57"/>
      <c r="AG173" s="28"/>
      <c r="AH173" s="57"/>
      <c r="AI173" s="28"/>
      <c r="AJ173" s="133"/>
      <c r="AK173" s="208"/>
      <c r="AL173" s="289" t="s">
        <v>100</v>
      </c>
      <c r="AM173" s="121" t="str">
        <f t="shared" si="19"/>
        <v/>
      </c>
      <c r="AN173" s="97" t="str">
        <f t="shared" si="20"/>
        <v/>
      </c>
      <c r="AO173" s="97" t="str">
        <f t="shared" si="21"/>
        <v/>
      </c>
      <c r="AP173" s="97" t="str">
        <f t="shared" si="22"/>
        <v/>
      </c>
      <c r="AQ173" s="122" t="str">
        <f t="shared" si="23"/>
        <v/>
      </c>
      <c r="AR173" s="39"/>
      <c r="AS173" s="234"/>
      <c r="AT173" s="39"/>
    </row>
    <row r="174" spans="2:46" ht="13.5" customHeight="1" x14ac:dyDescent="0.15">
      <c r="B174" s="290"/>
      <c r="C174" s="29" t="s">
        <v>35</v>
      </c>
      <c r="D174" s="187"/>
      <c r="E174" s="58"/>
      <c r="F174" s="188"/>
      <c r="G174" s="188"/>
      <c r="H174" s="188"/>
      <c r="I174" s="64"/>
      <c r="J174" s="64"/>
      <c r="K174" s="189"/>
      <c r="L174" s="259"/>
      <c r="M174" s="259"/>
      <c r="N174" s="58"/>
      <c r="O174" s="30"/>
      <c r="P174" s="58"/>
      <c r="Q174" s="30"/>
      <c r="R174" s="134"/>
      <c r="S174" s="206"/>
      <c r="T174" s="290"/>
      <c r="U174" s="29" t="s">
        <v>35</v>
      </c>
      <c r="V174" s="187"/>
      <c r="W174" s="58"/>
      <c r="X174" s="188"/>
      <c r="Y174" s="188"/>
      <c r="Z174" s="188"/>
      <c r="AA174" s="64"/>
      <c r="AB174" s="64"/>
      <c r="AC174" s="189"/>
      <c r="AD174" s="259"/>
      <c r="AE174" s="259"/>
      <c r="AF174" s="58"/>
      <c r="AG174" s="30"/>
      <c r="AH174" s="58"/>
      <c r="AI174" s="30"/>
      <c r="AJ174" s="134"/>
      <c r="AK174" s="208"/>
      <c r="AL174" s="290"/>
      <c r="AM174" s="88" t="str">
        <f t="shared" si="19"/>
        <v/>
      </c>
      <c r="AN174" s="123" t="str">
        <f t="shared" si="20"/>
        <v/>
      </c>
      <c r="AO174" s="123" t="str">
        <f t="shared" si="21"/>
        <v/>
      </c>
      <c r="AP174" s="123" t="str">
        <f t="shared" si="22"/>
        <v/>
      </c>
      <c r="AQ174" s="89" t="str">
        <f t="shared" si="23"/>
        <v/>
      </c>
      <c r="AR174" s="39"/>
      <c r="AS174" s="234"/>
      <c r="AT174" s="39"/>
    </row>
    <row r="175" spans="2:46" ht="13.5" customHeight="1" x14ac:dyDescent="0.15">
      <c r="B175" s="290"/>
      <c r="C175" s="29" t="s">
        <v>36</v>
      </c>
      <c r="D175" s="187"/>
      <c r="E175" s="58"/>
      <c r="F175" s="188"/>
      <c r="G175" s="188"/>
      <c r="H175" s="188"/>
      <c r="I175" s="64"/>
      <c r="J175" s="64"/>
      <c r="K175" s="189"/>
      <c r="L175" s="259"/>
      <c r="M175" s="259"/>
      <c r="N175" s="58"/>
      <c r="O175" s="30"/>
      <c r="P175" s="58"/>
      <c r="Q175" s="30"/>
      <c r="R175" s="134"/>
      <c r="S175" s="206"/>
      <c r="T175" s="290"/>
      <c r="U175" s="29" t="s">
        <v>36</v>
      </c>
      <c r="V175" s="187"/>
      <c r="W175" s="58"/>
      <c r="X175" s="188"/>
      <c r="Y175" s="188"/>
      <c r="Z175" s="188"/>
      <c r="AA175" s="64"/>
      <c r="AB175" s="64"/>
      <c r="AC175" s="189"/>
      <c r="AD175" s="259"/>
      <c r="AE175" s="259"/>
      <c r="AF175" s="58"/>
      <c r="AG175" s="30"/>
      <c r="AH175" s="58"/>
      <c r="AI175" s="30"/>
      <c r="AJ175" s="134"/>
      <c r="AK175" s="208"/>
      <c r="AL175" s="290"/>
      <c r="AM175" s="88" t="str">
        <f t="shared" si="19"/>
        <v/>
      </c>
      <c r="AN175" s="123" t="str">
        <f t="shared" si="20"/>
        <v/>
      </c>
      <c r="AO175" s="123" t="str">
        <f t="shared" si="21"/>
        <v/>
      </c>
      <c r="AP175" s="123" t="str">
        <f t="shared" si="22"/>
        <v/>
      </c>
      <c r="AQ175" s="89" t="str">
        <f t="shared" si="23"/>
        <v/>
      </c>
      <c r="AR175" s="39"/>
      <c r="AS175" s="234"/>
      <c r="AT175" s="39"/>
    </row>
    <row r="176" spans="2:46" ht="13.5" customHeight="1" x14ac:dyDescent="0.15">
      <c r="B176" s="290"/>
      <c r="C176" s="29" t="s">
        <v>38</v>
      </c>
      <c r="D176" s="187"/>
      <c r="E176" s="58"/>
      <c r="F176" s="188"/>
      <c r="G176" s="188"/>
      <c r="H176" s="188"/>
      <c r="I176" s="64"/>
      <c r="J176" s="64"/>
      <c r="K176" s="189"/>
      <c r="L176" s="259"/>
      <c r="M176" s="259"/>
      <c r="N176" s="58"/>
      <c r="O176" s="30"/>
      <c r="P176" s="58"/>
      <c r="Q176" s="30"/>
      <c r="R176" s="134"/>
      <c r="S176" s="206"/>
      <c r="T176" s="290"/>
      <c r="U176" s="29" t="s">
        <v>38</v>
      </c>
      <c r="V176" s="187"/>
      <c r="W176" s="58"/>
      <c r="X176" s="188"/>
      <c r="Y176" s="188"/>
      <c r="Z176" s="188"/>
      <c r="AA176" s="64"/>
      <c r="AB176" s="64"/>
      <c r="AC176" s="189"/>
      <c r="AD176" s="259"/>
      <c r="AE176" s="259"/>
      <c r="AF176" s="58"/>
      <c r="AG176" s="30"/>
      <c r="AH176" s="58"/>
      <c r="AI176" s="30"/>
      <c r="AJ176" s="134"/>
      <c r="AK176" s="208"/>
      <c r="AL176" s="290"/>
      <c r="AM176" s="88" t="str">
        <f t="shared" si="19"/>
        <v/>
      </c>
      <c r="AN176" s="123" t="str">
        <f t="shared" si="20"/>
        <v/>
      </c>
      <c r="AO176" s="123" t="str">
        <f t="shared" si="21"/>
        <v/>
      </c>
      <c r="AP176" s="123" t="str">
        <f t="shared" si="22"/>
        <v/>
      </c>
      <c r="AQ176" s="89" t="str">
        <f t="shared" si="23"/>
        <v/>
      </c>
      <c r="AR176" s="39"/>
      <c r="AS176" s="234"/>
      <c r="AT176" s="39"/>
    </row>
    <row r="177" spans="2:46" ht="13.5" customHeight="1" thickBot="1" x14ac:dyDescent="0.2">
      <c r="B177" s="291"/>
      <c r="C177" s="29"/>
      <c r="D177" s="187"/>
      <c r="E177" s="58"/>
      <c r="F177" s="190"/>
      <c r="G177" s="190"/>
      <c r="H177" s="190"/>
      <c r="I177" s="58"/>
      <c r="J177" s="58"/>
      <c r="K177" s="189"/>
      <c r="L177" s="259"/>
      <c r="M177" s="259"/>
      <c r="N177" s="58"/>
      <c r="O177" s="30"/>
      <c r="P177" s="58"/>
      <c r="Q177" s="30"/>
      <c r="R177" s="185"/>
      <c r="S177" s="206"/>
      <c r="T177" s="291"/>
      <c r="U177" s="29"/>
      <c r="V177" s="187"/>
      <c r="W177" s="58"/>
      <c r="X177" s="190"/>
      <c r="Y177" s="190"/>
      <c r="Z177" s="190"/>
      <c r="AA177" s="58"/>
      <c r="AB177" s="58"/>
      <c r="AC177" s="189"/>
      <c r="AD177" s="259"/>
      <c r="AE177" s="259"/>
      <c r="AF177" s="58"/>
      <c r="AG177" s="30"/>
      <c r="AH177" s="58"/>
      <c r="AI177" s="30"/>
      <c r="AJ177" s="185"/>
      <c r="AK177" s="208"/>
      <c r="AL177" s="291"/>
      <c r="AM177" s="124" t="str">
        <f t="shared" si="19"/>
        <v/>
      </c>
      <c r="AN177" s="125" t="str">
        <f t="shared" si="20"/>
        <v/>
      </c>
      <c r="AO177" s="125" t="str">
        <f t="shared" si="21"/>
        <v/>
      </c>
      <c r="AP177" s="125" t="str">
        <f t="shared" si="22"/>
        <v/>
      </c>
      <c r="AQ177" s="126" t="str">
        <f t="shared" si="23"/>
        <v/>
      </c>
      <c r="AR177" s="39"/>
      <c r="AS177" s="234"/>
      <c r="AT177" s="39"/>
    </row>
    <row r="178" spans="2:46" ht="13.5" customHeight="1" x14ac:dyDescent="0.15">
      <c r="B178" s="289" t="s">
        <v>101</v>
      </c>
      <c r="C178" s="27" t="s">
        <v>34</v>
      </c>
      <c r="D178" s="41"/>
      <c r="E178" s="57"/>
      <c r="F178" s="98"/>
      <c r="G178" s="98"/>
      <c r="H178" s="98"/>
      <c r="I178" s="62"/>
      <c r="J178" s="62"/>
      <c r="K178" s="63"/>
      <c r="L178" s="258"/>
      <c r="M178" s="258"/>
      <c r="N178" s="57"/>
      <c r="O178" s="28"/>
      <c r="P178" s="57"/>
      <c r="Q178" s="28"/>
      <c r="R178" s="133"/>
      <c r="S178" s="206"/>
      <c r="T178" s="289" t="s">
        <v>101</v>
      </c>
      <c r="U178" s="27" t="s">
        <v>34</v>
      </c>
      <c r="V178" s="41"/>
      <c r="W178" s="57"/>
      <c r="X178" s="98"/>
      <c r="Y178" s="98"/>
      <c r="Z178" s="98"/>
      <c r="AA178" s="62"/>
      <c r="AB178" s="62"/>
      <c r="AC178" s="63"/>
      <c r="AD178" s="258"/>
      <c r="AE178" s="258"/>
      <c r="AF178" s="57"/>
      <c r="AG178" s="28"/>
      <c r="AH178" s="57"/>
      <c r="AI178" s="28"/>
      <c r="AJ178" s="133"/>
      <c r="AK178" s="208"/>
      <c r="AL178" s="289" t="s">
        <v>101</v>
      </c>
      <c r="AM178" s="121" t="str">
        <f t="shared" si="19"/>
        <v/>
      </c>
      <c r="AN178" s="97" t="str">
        <f t="shared" si="20"/>
        <v/>
      </c>
      <c r="AO178" s="97" t="str">
        <f t="shared" si="21"/>
        <v/>
      </c>
      <c r="AP178" s="97" t="str">
        <f t="shared" si="22"/>
        <v/>
      </c>
      <c r="AQ178" s="122" t="str">
        <f t="shared" si="23"/>
        <v/>
      </c>
      <c r="AR178" s="39"/>
      <c r="AS178" s="234"/>
      <c r="AT178" s="39"/>
    </row>
    <row r="179" spans="2:46" ht="13.5" customHeight="1" x14ac:dyDescent="0.15">
      <c r="B179" s="290"/>
      <c r="C179" s="29" t="s">
        <v>35</v>
      </c>
      <c r="D179" s="187"/>
      <c r="E179" s="58"/>
      <c r="F179" s="188"/>
      <c r="G179" s="188"/>
      <c r="H179" s="188"/>
      <c r="I179" s="64"/>
      <c r="J179" s="64"/>
      <c r="K179" s="189"/>
      <c r="L179" s="259"/>
      <c r="M179" s="259"/>
      <c r="N179" s="58"/>
      <c r="O179" s="30"/>
      <c r="P179" s="58"/>
      <c r="Q179" s="30"/>
      <c r="R179" s="134"/>
      <c r="S179" s="206"/>
      <c r="T179" s="290"/>
      <c r="U179" s="29" t="s">
        <v>35</v>
      </c>
      <c r="V179" s="187"/>
      <c r="W179" s="58"/>
      <c r="X179" s="188"/>
      <c r="Y179" s="188"/>
      <c r="Z179" s="188"/>
      <c r="AA179" s="64"/>
      <c r="AB179" s="64"/>
      <c r="AC179" s="189"/>
      <c r="AD179" s="259"/>
      <c r="AE179" s="259"/>
      <c r="AF179" s="58"/>
      <c r="AG179" s="30"/>
      <c r="AH179" s="58"/>
      <c r="AI179" s="30"/>
      <c r="AJ179" s="134"/>
      <c r="AK179" s="208"/>
      <c r="AL179" s="290"/>
      <c r="AM179" s="88" t="str">
        <f t="shared" si="19"/>
        <v/>
      </c>
      <c r="AN179" s="123" t="str">
        <f t="shared" si="20"/>
        <v/>
      </c>
      <c r="AO179" s="123" t="str">
        <f t="shared" si="21"/>
        <v/>
      </c>
      <c r="AP179" s="123" t="str">
        <f t="shared" si="22"/>
        <v/>
      </c>
      <c r="AQ179" s="89" t="str">
        <f t="shared" si="23"/>
        <v/>
      </c>
      <c r="AR179" s="39"/>
      <c r="AS179" s="234"/>
      <c r="AT179" s="39"/>
    </row>
    <row r="180" spans="2:46" ht="13.5" customHeight="1" x14ac:dyDescent="0.15">
      <c r="B180" s="290"/>
      <c r="C180" s="29" t="s">
        <v>36</v>
      </c>
      <c r="D180" s="187"/>
      <c r="E180" s="58"/>
      <c r="F180" s="188"/>
      <c r="G180" s="188"/>
      <c r="H180" s="188"/>
      <c r="I180" s="64"/>
      <c r="J180" s="64"/>
      <c r="K180" s="189"/>
      <c r="L180" s="259"/>
      <c r="M180" s="259"/>
      <c r="N180" s="58"/>
      <c r="O180" s="30"/>
      <c r="P180" s="58"/>
      <c r="Q180" s="30"/>
      <c r="R180" s="134"/>
      <c r="S180" s="206"/>
      <c r="T180" s="290"/>
      <c r="U180" s="29" t="s">
        <v>36</v>
      </c>
      <c r="V180" s="187"/>
      <c r="W180" s="58"/>
      <c r="X180" s="188"/>
      <c r="Y180" s="188"/>
      <c r="Z180" s="188"/>
      <c r="AA180" s="64"/>
      <c r="AB180" s="64"/>
      <c r="AC180" s="189"/>
      <c r="AD180" s="259"/>
      <c r="AE180" s="259"/>
      <c r="AF180" s="58"/>
      <c r="AG180" s="30"/>
      <c r="AH180" s="58"/>
      <c r="AI180" s="30"/>
      <c r="AJ180" s="134"/>
      <c r="AK180" s="208"/>
      <c r="AL180" s="290"/>
      <c r="AM180" s="88" t="str">
        <f t="shared" si="19"/>
        <v/>
      </c>
      <c r="AN180" s="123" t="str">
        <f t="shared" si="20"/>
        <v/>
      </c>
      <c r="AO180" s="123" t="str">
        <f t="shared" si="21"/>
        <v/>
      </c>
      <c r="AP180" s="123" t="str">
        <f t="shared" si="22"/>
        <v/>
      </c>
      <c r="AQ180" s="89" t="str">
        <f t="shared" si="23"/>
        <v/>
      </c>
      <c r="AR180" s="39"/>
      <c r="AS180" s="234"/>
      <c r="AT180" s="39"/>
    </row>
    <row r="181" spans="2:46" ht="13.5" customHeight="1" x14ac:dyDescent="0.15">
      <c r="B181" s="290"/>
      <c r="C181" s="29" t="s">
        <v>38</v>
      </c>
      <c r="D181" s="187"/>
      <c r="E181" s="58"/>
      <c r="F181" s="188"/>
      <c r="G181" s="188"/>
      <c r="H181" s="188"/>
      <c r="I181" s="64"/>
      <c r="J181" s="64"/>
      <c r="K181" s="189"/>
      <c r="L181" s="259"/>
      <c r="M181" s="259"/>
      <c r="N181" s="58"/>
      <c r="O181" s="30"/>
      <c r="P181" s="58"/>
      <c r="Q181" s="30"/>
      <c r="R181" s="134"/>
      <c r="S181" s="206"/>
      <c r="T181" s="290"/>
      <c r="U181" s="29" t="s">
        <v>38</v>
      </c>
      <c r="V181" s="187"/>
      <c r="W181" s="58"/>
      <c r="X181" s="188"/>
      <c r="Y181" s="188"/>
      <c r="Z181" s="188"/>
      <c r="AA181" s="64"/>
      <c r="AB181" s="64"/>
      <c r="AC181" s="189"/>
      <c r="AD181" s="259"/>
      <c r="AE181" s="259"/>
      <c r="AF181" s="58"/>
      <c r="AG181" s="30"/>
      <c r="AH181" s="58"/>
      <c r="AI181" s="30"/>
      <c r="AJ181" s="134"/>
      <c r="AK181" s="208"/>
      <c r="AL181" s="290"/>
      <c r="AM181" s="88" t="str">
        <f t="shared" si="19"/>
        <v/>
      </c>
      <c r="AN181" s="123" t="str">
        <f t="shared" si="20"/>
        <v/>
      </c>
      <c r="AO181" s="123" t="str">
        <f t="shared" si="21"/>
        <v/>
      </c>
      <c r="AP181" s="123" t="str">
        <f t="shared" si="22"/>
        <v/>
      </c>
      <c r="AQ181" s="89" t="str">
        <f t="shared" si="23"/>
        <v/>
      </c>
      <c r="AR181" s="39"/>
      <c r="AS181" s="234"/>
      <c r="AT181" s="39"/>
    </row>
    <row r="182" spans="2:46" ht="13.5" customHeight="1" thickBot="1" x14ac:dyDescent="0.2">
      <c r="B182" s="291"/>
      <c r="C182" s="29"/>
      <c r="D182" s="187"/>
      <c r="E182" s="58"/>
      <c r="F182" s="190"/>
      <c r="G182" s="190"/>
      <c r="H182" s="190"/>
      <c r="I182" s="58"/>
      <c r="J182" s="58"/>
      <c r="K182" s="189"/>
      <c r="L182" s="259"/>
      <c r="M182" s="259"/>
      <c r="N182" s="58"/>
      <c r="O182" s="30"/>
      <c r="P182" s="58"/>
      <c r="Q182" s="30"/>
      <c r="R182" s="185"/>
      <c r="S182" s="206"/>
      <c r="T182" s="291"/>
      <c r="U182" s="29"/>
      <c r="V182" s="187"/>
      <c r="W182" s="58"/>
      <c r="X182" s="190"/>
      <c r="Y182" s="190"/>
      <c r="Z182" s="190"/>
      <c r="AA182" s="58"/>
      <c r="AB182" s="58"/>
      <c r="AC182" s="189"/>
      <c r="AD182" s="259"/>
      <c r="AE182" s="259"/>
      <c r="AF182" s="58"/>
      <c r="AG182" s="30"/>
      <c r="AH182" s="58"/>
      <c r="AI182" s="30"/>
      <c r="AJ182" s="185"/>
      <c r="AK182" s="208"/>
      <c r="AL182" s="291"/>
      <c r="AM182" s="124" t="str">
        <f t="shared" si="19"/>
        <v/>
      </c>
      <c r="AN182" s="125" t="str">
        <f t="shared" si="20"/>
        <v/>
      </c>
      <c r="AO182" s="125" t="str">
        <f t="shared" si="21"/>
        <v/>
      </c>
      <c r="AP182" s="125" t="str">
        <f t="shared" si="22"/>
        <v/>
      </c>
      <c r="AQ182" s="126" t="str">
        <f t="shared" si="23"/>
        <v/>
      </c>
      <c r="AR182" s="39"/>
      <c r="AS182" s="234"/>
      <c r="AT182" s="39"/>
    </row>
    <row r="183" spans="2:46" ht="13.5" customHeight="1" x14ac:dyDescent="0.15">
      <c r="B183" s="289" t="s">
        <v>102</v>
      </c>
      <c r="C183" s="27" t="s">
        <v>34</v>
      </c>
      <c r="D183" s="41"/>
      <c r="E183" s="57"/>
      <c r="F183" s="98"/>
      <c r="G183" s="98"/>
      <c r="H183" s="98"/>
      <c r="I183" s="62"/>
      <c r="J183" s="62"/>
      <c r="K183" s="63"/>
      <c r="L183" s="258"/>
      <c r="M183" s="258"/>
      <c r="N183" s="57"/>
      <c r="O183" s="28"/>
      <c r="P183" s="57"/>
      <c r="Q183" s="28"/>
      <c r="R183" s="133"/>
      <c r="S183" s="206"/>
      <c r="T183" s="289" t="s">
        <v>102</v>
      </c>
      <c r="U183" s="27" t="s">
        <v>34</v>
      </c>
      <c r="V183" s="41"/>
      <c r="W183" s="57"/>
      <c r="X183" s="98"/>
      <c r="Y183" s="98"/>
      <c r="Z183" s="98"/>
      <c r="AA183" s="62"/>
      <c r="AB183" s="62"/>
      <c r="AC183" s="63"/>
      <c r="AD183" s="258"/>
      <c r="AE183" s="258"/>
      <c r="AF183" s="57"/>
      <c r="AG183" s="28"/>
      <c r="AH183" s="57"/>
      <c r="AI183" s="28"/>
      <c r="AJ183" s="133"/>
      <c r="AK183" s="208"/>
      <c r="AL183" s="289" t="s">
        <v>102</v>
      </c>
      <c r="AM183" s="121" t="str">
        <f t="shared" si="19"/>
        <v/>
      </c>
      <c r="AN183" s="97" t="str">
        <f t="shared" si="20"/>
        <v/>
      </c>
      <c r="AO183" s="97" t="str">
        <f t="shared" si="21"/>
        <v/>
      </c>
      <c r="AP183" s="97" t="str">
        <f t="shared" si="22"/>
        <v/>
      </c>
      <c r="AQ183" s="122" t="str">
        <f t="shared" si="23"/>
        <v/>
      </c>
      <c r="AR183" s="39"/>
      <c r="AS183" s="234"/>
      <c r="AT183" s="39"/>
    </row>
    <row r="184" spans="2:46" ht="13.5" customHeight="1" x14ac:dyDescent="0.15">
      <c r="B184" s="290"/>
      <c r="C184" s="29" t="s">
        <v>35</v>
      </c>
      <c r="D184" s="187"/>
      <c r="E184" s="58"/>
      <c r="F184" s="188"/>
      <c r="G184" s="188"/>
      <c r="H184" s="188"/>
      <c r="I184" s="64"/>
      <c r="J184" s="64"/>
      <c r="K184" s="189"/>
      <c r="L184" s="259"/>
      <c r="M184" s="259"/>
      <c r="N184" s="58"/>
      <c r="O184" s="30"/>
      <c r="P184" s="58"/>
      <c r="Q184" s="30"/>
      <c r="R184" s="134"/>
      <c r="S184" s="206"/>
      <c r="T184" s="290"/>
      <c r="U184" s="29" t="s">
        <v>35</v>
      </c>
      <c r="V184" s="187"/>
      <c r="W184" s="58"/>
      <c r="X184" s="188"/>
      <c r="Y184" s="188"/>
      <c r="Z184" s="188"/>
      <c r="AA184" s="64"/>
      <c r="AB184" s="64"/>
      <c r="AC184" s="189"/>
      <c r="AD184" s="259"/>
      <c r="AE184" s="259"/>
      <c r="AF184" s="58"/>
      <c r="AG184" s="30"/>
      <c r="AH184" s="58"/>
      <c r="AI184" s="30"/>
      <c r="AJ184" s="134"/>
      <c r="AK184" s="208"/>
      <c r="AL184" s="290"/>
      <c r="AM184" s="88" t="str">
        <f t="shared" si="19"/>
        <v/>
      </c>
      <c r="AN184" s="123" t="str">
        <f t="shared" si="20"/>
        <v/>
      </c>
      <c r="AO184" s="123" t="str">
        <f t="shared" si="21"/>
        <v/>
      </c>
      <c r="AP184" s="123" t="str">
        <f t="shared" si="22"/>
        <v/>
      </c>
      <c r="AQ184" s="89" t="str">
        <f t="shared" si="23"/>
        <v/>
      </c>
      <c r="AR184" s="39"/>
      <c r="AS184" s="234"/>
      <c r="AT184" s="39"/>
    </row>
    <row r="185" spans="2:46" ht="13.5" customHeight="1" x14ac:dyDescent="0.15">
      <c r="B185" s="290"/>
      <c r="C185" s="29" t="s">
        <v>36</v>
      </c>
      <c r="D185" s="187"/>
      <c r="E185" s="58"/>
      <c r="F185" s="188"/>
      <c r="G185" s="188"/>
      <c r="H185" s="188"/>
      <c r="I185" s="64"/>
      <c r="J185" s="64"/>
      <c r="K185" s="189"/>
      <c r="L185" s="259"/>
      <c r="M185" s="259"/>
      <c r="N185" s="58"/>
      <c r="O185" s="30"/>
      <c r="P185" s="58"/>
      <c r="Q185" s="30"/>
      <c r="R185" s="134"/>
      <c r="S185" s="206"/>
      <c r="T185" s="290"/>
      <c r="U185" s="29" t="s">
        <v>36</v>
      </c>
      <c r="V185" s="187"/>
      <c r="W185" s="58"/>
      <c r="X185" s="188"/>
      <c r="Y185" s="188"/>
      <c r="Z185" s="188"/>
      <c r="AA185" s="64"/>
      <c r="AB185" s="64"/>
      <c r="AC185" s="189"/>
      <c r="AD185" s="259"/>
      <c r="AE185" s="259"/>
      <c r="AF185" s="58"/>
      <c r="AG185" s="30"/>
      <c r="AH185" s="58"/>
      <c r="AI185" s="30"/>
      <c r="AJ185" s="134"/>
      <c r="AK185" s="208"/>
      <c r="AL185" s="290"/>
      <c r="AM185" s="88" t="str">
        <f t="shared" si="19"/>
        <v/>
      </c>
      <c r="AN185" s="123" t="str">
        <f t="shared" si="20"/>
        <v/>
      </c>
      <c r="AO185" s="123" t="str">
        <f t="shared" si="21"/>
        <v/>
      </c>
      <c r="AP185" s="123" t="str">
        <f t="shared" si="22"/>
        <v/>
      </c>
      <c r="AQ185" s="89" t="str">
        <f t="shared" si="23"/>
        <v/>
      </c>
      <c r="AR185" s="39"/>
      <c r="AS185" s="234"/>
      <c r="AT185" s="39"/>
    </row>
    <row r="186" spans="2:46" ht="13.5" customHeight="1" x14ac:dyDescent="0.15">
      <c r="B186" s="290"/>
      <c r="C186" s="29" t="s">
        <v>38</v>
      </c>
      <c r="D186" s="187"/>
      <c r="E186" s="58"/>
      <c r="F186" s="188"/>
      <c r="G186" s="188"/>
      <c r="H186" s="188"/>
      <c r="I186" s="64"/>
      <c r="J186" s="64"/>
      <c r="K186" s="189"/>
      <c r="L186" s="259"/>
      <c r="M186" s="259"/>
      <c r="N186" s="58"/>
      <c r="O186" s="30"/>
      <c r="P186" s="58"/>
      <c r="Q186" s="30"/>
      <c r="R186" s="134"/>
      <c r="S186" s="206"/>
      <c r="T186" s="290"/>
      <c r="U186" s="29" t="s">
        <v>38</v>
      </c>
      <c r="V186" s="187"/>
      <c r="W186" s="58"/>
      <c r="X186" s="188"/>
      <c r="Y186" s="188"/>
      <c r="Z186" s="188"/>
      <c r="AA186" s="64"/>
      <c r="AB186" s="64"/>
      <c r="AC186" s="189"/>
      <c r="AD186" s="259"/>
      <c r="AE186" s="259"/>
      <c r="AF186" s="58"/>
      <c r="AG186" s="30"/>
      <c r="AH186" s="58"/>
      <c r="AI186" s="30"/>
      <c r="AJ186" s="134"/>
      <c r="AK186" s="208"/>
      <c r="AL186" s="290"/>
      <c r="AM186" s="88" t="str">
        <f t="shared" si="19"/>
        <v/>
      </c>
      <c r="AN186" s="123" t="str">
        <f t="shared" si="20"/>
        <v/>
      </c>
      <c r="AO186" s="123" t="str">
        <f t="shared" si="21"/>
        <v/>
      </c>
      <c r="AP186" s="123" t="str">
        <f t="shared" si="22"/>
        <v/>
      </c>
      <c r="AQ186" s="89" t="str">
        <f t="shared" si="23"/>
        <v/>
      </c>
      <c r="AR186" s="39"/>
      <c r="AS186" s="234"/>
      <c r="AT186" s="39"/>
    </row>
    <row r="187" spans="2:46" ht="13.5" customHeight="1" thickBot="1" x14ac:dyDescent="0.2">
      <c r="B187" s="291"/>
      <c r="C187" s="29"/>
      <c r="D187" s="187"/>
      <c r="E187" s="58"/>
      <c r="F187" s="190"/>
      <c r="G187" s="190"/>
      <c r="H187" s="190"/>
      <c r="I187" s="58"/>
      <c r="J187" s="58"/>
      <c r="K187" s="189"/>
      <c r="L187" s="259"/>
      <c r="M187" s="259"/>
      <c r="N187" s="58"/>
      <c r="O187" s="30"/>
      <c r="P187" s="58"/>
      <c r="Q187" s="30"/>
      <c r="R187" s="185"/>
      <c r="S187" s="206"/>
      <c r="T187" s="291"/>
      <c r="U187" s="29"/>
      <c r="V187" s="187"/>
      <c r="W187" s="58"/>
      <c r="X187" s="190"/>
      <c r="Y187" s="190"/>
      <c r="Z187" s="190"/>
      <c r="AA187" s="58"/>
      <c r="AB187" s="58"/>
      <c r="AC187" s="189"/>
      <c r="AD187" s="259"/>
      <c r="AE187" s="259"/>
      <c r="AF187" s="58"/>
      <c r="AG187" s="30"/>
      <c r="AH187" s="58"/>
      <c r="AI187" s="30"/>
      <c r="AJ187" s="185"/>
      <c r="AK187" s="208"/>
      <c r="AL187" s="291"/>
      <c r="AM187" s="124" t="str">
        <f t="shared" si="19"/>
        <v/>
      </c>
      <c r="AN187" s="125" t="str">
        <f t="shared" si="20"/>
        <v/>
      </c>
      <c r="AO187" s="125" t="str">
        <f t="shared" si="21"/>
        <v/>
      </c>
      <c r="AP187" s="125" t="str">
        <f t="shared" si="22"/>
        <v/>
      </c>
      <c r="AQ187" s="126" t="str">
        <f t="shared" si="23"/>
        <v/>
      </c>
      <c r="AR187" s="39"/>
      <c r="AS187" s="234"/>
      <c r="AT187" s="39"/>
    </row>
    <row r="188" spans="2:46" ht="13.5" customHeight="1" x14ac:dyDescent="0.15">
      <c r="B188" s="289" t="s">
        <v>103</v>
      </c>
      <c r="C188" s="27" t="s">
        <v>34</v>
      </c>
      <c r="D188" s="41"/>
      <c r="E188" s="57"/>
      <c r="F188" s="98"/>
      <c r="G188" s="98"/>
      <c r="H188" s="98"/>
      <c r="I188" s="62"/>
      <c r="J188" s="62"/>
      <c r="K188" s="63"/>
      <c r="L188" s="258"/>
      <c r="M188" s="258"/>
      <c r="N188" s="57"/>
      <c r="O188" s="28"/>
      <c r="P188" s="57"/>
      <c r="Q188" s="28"/>
      <c r="R188" s="133"/>
      <c r="S188" s="206"/>
      <c r="T188" s="289" t="s">
        <v>103</v>
      </c>
      <c r="U188" s="27" t="s">
        <v>34</v>
      </c>
      <c r="V188" s="41"/>
      <c r="W188" s="57"/>
      <c r="X188" s="98"/>
      <c r="Y188" s="98"/>
      <c r="Z188" s="98"/>
      <c r="AA188" s="62"/>
      <c r="AB188" s="62"/>
      <c r="AC188" s="63"/>
      <c r="AD188" s="258"/>
      <c r="AE188" s="258"/>
      <c r="AF188" s="57"/>
      <c r="AG188" s="28"/>
      <c r="AH188" s="57"/>
      <c r="AI188" s="28"/>
      <c r="AJ188" s="133"/>
      <c r="AK188" s="208"/>
      <c r="AL188" s="289" t="s">
        <v>103</v>
      </c>
      <c r="AM188" s="121" t="str">
        <f t="shared" si="19"/>
        <v/>
      </c>
      <c r="AN188" s="97" t="str">
        <f t="shared" si="20"/>
        <v/>
      </c>
      <c r="AO188" s="97" t="str">
        <f t="shared" si="21"/>
        <v/>
      </c>
      <c r="AP188" s="97" t="str">
        <f t="shared" si="22"/>
        <v/>
      </c>
      <c r="AQ188" s="122" t="str">
        <f t="shared" si="23"/>
        <v/>
      </c>
      <c r="AR188" s="39"/>
      <c r="AS188" s="234"/>
      <c r="AT188" s="39"/>
    </row>
    <row r="189" spans="2:46" ht="13.5" customHeight="1" x14ac:dyDescent="0.15">
      <c r="B189" s="290"/>
      <c r="C189" s="29" t="s">
        <v>35</v>
      </c>
      <c r="D189" s="187"/>
      <c r="E189" s="58"/>
      <c r="F189" s="188"/>
      <c r="G189" s="188"/>
      <c r="H189" s="188"/>
      <c r="I189" s="64"/>
      <c r="J189" s="64"/>
      <c r="K189" s="189"/>
      <c r="L189" s="259"/>
      <c r="M189" s="259"/>
      <c r="N189" s="58"/>
      <c r="O189" s="30"/>
      <c r="P189" s="58"/>
      <c r="Q189" s="30"/>
      <c r="R189" s="134"/>
      <c r="S189" s="206"/>
      <c r="T189" s="290"/>
      <c r="U189" s="29" t="s">
        <v>35</v>
      </c>
      <c r="V189" s="187"/>
      <c r="W189" s="58"/>
      <c r="X189" s="188"/>
      <c r="Y189" s="188"/>
      <c r="Z189" s="188"/>
      <c r="AA189" s="64"/>
      <c r="AB189" s="64"/>
      <c r="AC189" s="189"/>
      <c r="AD189" s="259"/>
      <c r="AE189" s="259"/>
      <c r="AF189" s="58"/>
      <c r="AG189" s="30"/>
      <c r="AH189" s="58"/>
      <c r="AI189" s="30"/>
      <c r="AJ189" s="134"/>
      <c r="AK189" s="208"/>
      <c r="AL189" s="290"/>
      <c r="AM189" s="88" t="str">
        <f t="shared" si="19"/>
        <v/>
      </c>
      <c r="AN189" s="123" t="str">
        <f t="shared" si="20"/>
        <v/>
      </c>
      <c r="AO189" s="123" t="str">
        <f t="shared" si="21"/>
        <v/>
      </c>
      <c r="AP189" s="123" t="str">
        <f t="shared" si="22"/>
        <v/>
      </c>
      <c r="AQ189" s="89" t="str">
        <f t="shared" si="23"/>
        <v/>
      </c>
      <c r="AR189" s="39"/>
      <c r="AS189" s="234"/>
      <c r="AT189" s="39"/>
    </row>
    <row r="190" spans="2:46" ht="13.5" customHeight="1" x14ac:dyDescent="0.15">
      <c r="B190" s="290"/>
      <c r="C190" s="29" t="s">
        <v>36</v>
      </c>
      <c r="D190" s="187"/>
      <c r="E190" s="58"/>
      <c r="F190" s="188"/>
      <c r="G190" s="188"/>
      <c r="H190" s="188"/>
      <c r="I190" s="64"/>
      <c r="J190" s="64"/>
      <c r="K190" s="189"/>
      <c r="L190" s="259"/>
      <c r="M190" s="259"/>
      <c r="N190" s="58"/>
      <c r="O190" s="30"/>
      <c r="P190" s="58"/>
      <c r="Q190" s="30"/>
      <c r="R190" s="134"/>
      <c r="S190" s="206"/>
      <c r="T190" s="290"/>
      <c r="U190" s="29" t="s">
        <v>36</v>
      </c>
      <c r="V190" s="187"/>
      <c r="W190" s="58"/>
      <c r="X190" s="188"/>
      <c r="Y190" s="188"/>
      <c r="Z190" s="188"/>
      <c r="AA190" s="64"/>
      <c r="AB190" s="64"/>
      <c r="AC190" s="189"/>
      <c r="AD190" s="259"/>
      <c r="AE190" s="259"/>
      <c r="AF190" s="58"/>
      <c r="AG190" s="30"/>
      <c r="AH190" s="58"/>
      <c r="AI190" s="30"/>
      <c r="AJ190" s="134"/>
      <c r="AK190" s="208"/>
      <c r="AL190" s="290"/>
      <c r="AM190" s="88" t="str">
        <f t="shared" si="19"/>
        <v/>
      </c>
      <c r="AN190" s="123" t="str">
        <f t="shared" si="20"/>
        <v/>
      </c>
      <c r="AO190" s="123" t="str">
        <f t="shared" si="21"/>
        <v/>
      </c>
      <c r="AP190" s="123" t="str">
        <f t="shared" si="22"/>
        <v/>
      </c>
      <c r="AQ190" s="89" t="str">
        <f t="shared" si="23"/>
        <v/>
      </c>
      <c r="AR190" s="39"/>
      <c r="AS190" s="234"/>
      <c r="AT190" s="39"/>
    </row>
    <row r="191" spans="2:46" ht="13.5" customHeight="1" x14ac:dyDescent="0.15">
      <c r="B191" s="290"/>
      <c r="C191" s="29" t="s">
        <v>38</v>
      </c>
      <c r="D191" s="187"/>
      <c r="E191" s="58"/>
      <c r="F191" s="188"/>
      <c r="G191" s="188"/>
      <c r="H191" s="188"/>
      <c r="I191" s="64"/>
      <c r="J191" s="64"/>
      <c r="K191" s="189"/>
      <c r="L191" s="259"/>
      <c r="M191" s="259"/>
      <c r="N191" s="58"/>
      <c r="O191" s="30"/>
      <c r="P191" s="58"/>
      <c r="Q191" s="30"/>
      <c r="R191" s="134"/>
      <c r="S191" s="206"/>
      <c r="T191" s="290"/>
      <c r="U191" s="29" t="s">
        <v>38</v>
      </c>
      <c r="V191" s="187"/>
      <c r="W191" s="58"/>
      <c r="X191" s="188"/>
      <c r="Y191" s="188"/>
      <c r="Z191" s="188"/>
      <c r="AA191" s="64"/>
      <c r="AB191" s="64"/>
      <c r="AC191" s="189"/>
      <c r="AD191" s="259"/>
      <c r="AE191" s="259"/>
      <c r="AF191" s="58"/>
      <c r="AG191" s="30"/>
      <c r="AH191" s="58"/>
      <c r="AI191" s="30"/>
      <c r="AJ191" s="134"/>
      <c r="AK191" s="208"/>
      <c r="AL191" s="290"/>
      <c r="AM191" s="88" t="str">
        <f t="shared" si="19"/>
        <v/>
      </c>
      <c r="AN191" s="123" t="str">
        <f t="shared" si="20"/>
        <v/>
      </c>
      <c r="AO191" s="123" t="str">
        <f t="shared" si="21"/>
        <v/>
      </c>
      <c r="AP191" s="123" t="str">
        <f t="shared" si="22"/>
        <v/>
      </c>
      <c r="AQ191" s="89" t="str">
        <f t="shared" si="23"/>
        <v/>
      </c>
      <c r="AR191" s="39"/>
      <c r="AS191" s="234"/>
      <c r="AT191" s="39"/>
    </row>
    <row r="192" spans="2:46" ht="13.5" customHeight="1" thickBot="1" x14ac:dyDescent="0.2">
      <c r="B192" s="291"/>
      <c r="C192" s="29"/>
      <c r="D192" s="187"/>
      <c r="E192" s="58"/>
      <c r="F192" s="190"/>
      <c r="G192" s="190"/>
      <c r="H192" s="190"/>
      <c r="I192" s="58"/>
      <c r="J192" s="58"/>
      <c r="K192" s="189"/>
      <c r="L192" s="259"/>
      <c r="M192" s="259"/>
      <c r="N192" s="58"/>
      <c r="O192" s="30"/>
      <c r="P192" s="58"/>
      <c r="Q192" s="30"/>
      <c r="R192" s="185"/>
      <c r="S192" s="206"/>
      <c r="T192" s="291"/>
      <c r="U192" s="29"/>
      <c r="V192" s="187"/>
      <c r="W192" s="58"/>
      <c r="X192" s="190"/>
      <c r="Y192" s="190"/>
      <c r="Z192" s="190"/>
      <c r="AA192" s="58"/>
      <c r="AB192" s="58"/>
      <c r="AC192" s="189"/>
      <c r="AD192" s="259"/>
      <c r="AE192" s="259"/>
      <c r="AF192" s="58"/>
      <c r="AG192" s="30"/>
      <c r="AH192" s="58"/>
      <c r="AI192" s="30"/>
      <c r="AJ192" s="185"/>
      <c r="AK192" s="208"/>
      <c r="AL192" s="291"/>
      <c r="AM192" s="124" t="str">
        <f t="shared" si="19"/>
        <v/>
      </c>
      <c r="AN192" s="125" t="str">
        <f t="shared" si="20"/>
        <v/>
      </c>
      <c r="AO192" s="125" t="str">
        <f t="shared" si="21"/>
        <v/>
      </c>
      <c r="AP192" s="125" t="str">
        <f t="shared" si="22"/>
        <v/>
      </c>
      <c r="AQ192" s="126" t="str">
        <f t="shared" si="23"/>
        <v/>
      </c>
      <c r="AR192" s="39"/>
      <c r="AS192" s="234"/>
      <c r="AT192" s="39"/>
    </row>
    <row r="193" spans="2:46" ht="13.5" customHeight="1" x14ac:dyDescent="0.15">
      <c r="B193" s="289" t="s">
        <v>104</v>
      </c>
      <c r="C193" s="27" t="s">
        <v>34</v>
      </c>
      <c r="D193" s="41"/>
      <c r="E193" s="57"/>
      <c r="F193" s="98"/>
      <c r="G193" s="98"/>
      <c r="H193" s="98"/>
      <c r="I193" s="62"/>
      <c r="J193" s="62"/>
      <c r="K193" s="63"/>
      <c r="L193" s="258"/>
      <c r="M193" s="258"/>
      <c r="N193" s="57"/>
      <c r="O193" s="28"/>
      <c r="P193" s="57"/>
      <c r="Q193" s="28"/>
      <c r="R193" s="133"/>
      <c r="S193" s="206"/>
      <c r="T193" s="289" t="s">
        <v>104</v>
      </c>
      <c r="U193" s="27" t="s">
        <v>34</v>
      </c>
      <c r="V193" s="41"/>
      <c r="W193" s="57"/>
      <c r="X193" s="98"/>
      <c r="Y193" s="98"/>
      <c r="Z193" s="98"/>
      <c r="AA193" s="62"/>
      <c r="AB193" s="62"/>
      <c r="AC193" s="63"/>
      <c r="AD193" s="258"/>
      <c r="AE193" s="258"/>
      <c r="AF193" s="57"/>
      <c r="AG193" s="28"/>
      <c r="AH193" s="57"/>
      <c r="AI193" s="28"/>
      <c r="AJ193" s="133"/>
      <c r="AK193" s="208"/>
      <c r="AL193" s="289" t="s">
        <v>104</v>
      </c>
      <c r="AM193" s="121" t="str">
        <f t="shared" si="19"/>
        <v/>
      </c>
      <c r="AN193" s="97" t="str">
        <f t="shared" si="20"/>
        <v/>
      </c>
      <c r="AO193" s="97" t="str">
        <f t="shared" si="21"/>
        <v/>
      </c>
      <c r="AP193" s="97" t="str">
        <f t="shared" si="22"/>
        <v/>
      </c>
      <c r="AQ193" s="122" t="str">
        <f t="shared" si="23"/>
        <v/>
      </c>
      <c r="AR193" s="39"/>
      <c r="AS193" s="234"/>
      <c r="AT193" s="39"/>
    </row>
    <row r="194" spans="2:46" ht="13.5" customHeight="1" x14ac:dyDescent="0.15">
      <c r="B194" s="290"/>
      <c r="C194" s="29" t="s">
        <v>35</v>
      </c>
      <c r="D194" s="187"/>
      <c r="E194" s="58"/>
      <c r="F194" s="188"/>
      <c r="G194" s="188"/>
      <c r="H194" s="188"/>
      <c r="I194" s="64"/>
      <c r="J194" s="64"/>
      <c r="K194" s="189"/>
      <c r="L194" s="259"/>
      <c r="M194" s="259"/>
      <c r="N194" s="58"/>
      <c r="O194" s="30"/>
      <c r="P194" s="58"/>
      <c r="Q194" s="30"/>
      <c r="R194" s="134"/>
      <c r="S194" s="206"/>
      <c r="T194" s="290"/>
      <c r="U194" s="29" t="s">
        <v>35</v>
      </c>
      <c r="V194" s="187"/>
      <c r="W194" s="58"/>
      <c r="X194" s="188"/>
      <c r="Y194" s="188"/>
      <c r="Z194" s="188"/>
      <c r="AA194" s="64"/>
      <c r="AB194" s="64"/>
      <c r="AC194" s="189"/>
      <c r="AD194" s="259"/>
      <c r="AE194" s="259"/>
      <c r="AF194" s="58"/>
      <c r="AG194" s="30"/>
      <c r="AH194" s="58"/>
      <c r="AI194" s="30"/>
      <c r="AJ194" s="134"/>
      <c r="AK194" s="208"/>
      <c r="AL194" s="290"/>
      <c r="AM194" s="88" t="str">
        <f t="shared" si="19"/>
        <v/>
      </c>
      <c r="AN194" s="123" t="str">
        <f t="shared" si="20"/>
        <v/>
      </c>
      <c r="AO194" s="123" t="str">
        <f t="shared" si="21"/>
        <v/>
      </c>
      <c r="AP194" s="123" t="str">
        <f t="shared" si="22"/>
        <v/>
      </c>
      <c r="AQ194" s="89" t="str">
        <f t="shared" si="23"/>
        <v/>
      </c>
      <c r="AR194" s="39"/>
      <c r="AS194" s="234"/>
      <c r="AT194" s="39"/>
    </row>
    <row r="195" spans="2:46" ht="13.5" customHeight="1" x14ac:dyDescent="0.15">
      <c r="B195" s="290"/>
      <c r="C195" s="29" t="s">
        <v>36</v>
      </c>
      <c r="D195" s="187"/>
      <c r="E195" s="58"/>
      <c r="F195" s="188"/>
      <c r="G195" s="188"/>
      <c r="H195" s="188"/>
      <c r="I195" s="64"/>
      <c r="J195" s="64"/>
      <c r="K195" s="189"/>
      <c r="L195" s="259"/>
      <c r="M195" s="259"/>
      <c r="N195" s="58"/>
      <c r="O195" s="30"/>
      <c r="P195" s="58"/>
      <c r="Q195" s="30"/>
      <c r="R195" s="134"/>
      <c r="S195" s="206"/>
      <c r="T195" s="290"/>
      <c r="U195" s="29" t="s">
        <v>36</v>
      </c>
      <c r="V195" s="187"/>
      <c r="W195" s="58"/>
      <c r="X195" s="188"/>
      <c r="Y195" s="188"/>
      <c r="Z195" s="188"/>
      <c r="AA195" s="64"/>
      <c r="AB195" s="64"/>
      <c r="AC195" s="189"/>
      <c r="AD195" s="259"/>
      <c r="AE195" s="259"/>
      <c r="AF195" s="58"/>
      <c r="AG195" s="30"/>
      <c r="AH195" s="58"/>
      <c r="AI195" s="30"/>
      <c r="AJ195" s="134"/>
      <c r="AK195" s="208"/>
      <c r="AL195" s="290"/>
      <c r="AM195" s="88" t="str">
        <f t="shared" si="19"/>
        <v/>
      </c>
      <c r="AN195" s="123" t="str">
        <f t="shared" si="20"/>
        <v/>
      </c>
      <c r="AO195" s="123" t="str">
        <f t="shared" si="21"/>
        <v/>
      </c>
      <c r="AP195" s="123" t="str">
        <f t="shared" si="22"/>
        <v/>
      </c>
      <c r="AQ195" s="89" t="str">
        <f t="shared" si="23"/>
        <v/>
      </c>
      <c r="AR195" s="39"/>
      <c r="AS195" s="234"/>
      <c r="AT195" s="39"/>
    </row>
    <row r="196" spans="2:46" ht="13.5" customHeight="1" x14ac:dyDescent="0.15">
      <c r="B196" s="290"/>
      <c r="C196" s="29" t="s">
        <v>38</v>
      </c>
      <c r="D196" s="187"/>
      <c r="E196" s="58"/>
      <c r="F196" s="188"/>
      <c r="G196" s="188"/>
      <c r="H196" s="188"/>
      <c r="I196" s="64"/>
      <c r="J196" s="64"/>
      <c r="K196" s="189"/>
      <c r="L196" s="259"/>
      <c r="M196" s="259"/>
      <c r="N196" s="58"/>
      <c r="O196" s="30"/>
      <c r="P196" s="58"/>
      <c r="Q196" s="30"/>
      <c r="R196" s="134"/>
      <c r="S196" s="206"/>
      <c r="T196" s="290"/>
      <c r="U196" s="29" t="s">
        <v>38</v>
      </c>
      <c r="V196" s="187"/>
      <c r="W196" s="58"/>
      <c r="X196" s="188"/>
      <c r="Y196" s="188"/>
      <c r="Z196" s="188"/>
      <c r="AA196" s="64"/>
      <c r="AB196" s="64"/>
      <c r="AC196" s="189"/>
      <c r="AD196" s="259"/>
      <c r="AE196" s="259"/>
      <c r="AF196" s="58"/>
      <c r="AG196" s="30"/>
      <c r="AH196" s="58"/>
      <c r="AI196" s="30"/>
      <c r="AJ196" s="134"/>
      <c r="AK196" s="208"/>
      <c r="AL196" s="290"/>
      <c r="AM196" s="88" t="str">
        <f t="shared" si="19"/>
        <v/>
      </c>
      <c r="AN196" s="123" t="str">
        <f t="shared" si="20"/>
        <v/>
      </c>
      <c r="AO196" s="123" t="str">
        <f t="shared" si="21"/>
        <v/>
      </c>
      <c r="AP196" s="123" t="str">
        <f t="shared" si="22"/>
        <v/>
      </c>
      <c r="AQ196" s="89" t="str">
        <f t="shared" si="23"/>
        <v/>
      </c>
      <c r="AR196" s="39"/>
      <c r="AS196" s="234"/>
      <c r="AT196" s="39"/>
    </row>
    <row r="197" spans="2:46" ht="13.5" customHeight="1" thickBot="1" x14ac:dyDescent="0.2">
      <c r="B197" s="291"/>
      <c r="C197" s="29"/>
      <c r="D197" s="187"/>
      <c r="E197" s="58"/>
      <c r="F197" s="190"/>
      <c r="G197" s="190"/>
      <c r="H197" s="190"/>
      <c r="I197" s="58"/>
      <c r="J197" s="58"/>
      <c r="K197" s="189"/>
      <c r="L197" s="259"/>
      <c r="M197" s="259"/>
      <c r="N197" s="58"/>
      <c r="O197" s="30"/>
      <c r="P197" s="58"/>
      <c r="Q197" s="30"/>
      <c r="R197" s="185"/>
      <c r="S197" s="206"/>
      <c r="T197" s="291"/>
      <c r="U197" s="29"/>
      <c r="V197" s="187"/>
      <c r="W197" s="58"/>
      <c r="X197" s="190"/>
      <c r="Y197" s="190"/>
      <c r="Z197" s="190"/>
      <c r="AA197" s="58"/>
      <c r="AB197" s="58"/>
      <c r="AC197" s="189"/>
      <c r="AD197" s="259"/>
      <c r="AE197" s="259"/>
      <c r="AF197" s="58"/>
      <c r="AG197" s="30"/>
      <c r="AH197" s="58"/>
      <c r="AI197" s="30"/>
      <c r="AJ197" s="185"/>
      <c r="AK197" s="208"/>
      <c r="AL197" s="291"/>
      <c r="AM197" s="124" t="str">
        <f t="shared" si="19"/>
        <v/>
      </c>
      <c r="AN197" s="125" t="str">
        <f t="shared" si="20"/>
        <v/>
      </c>
      <c r="AO197" s="125" t="str">
        <f t="shared" si="21"/>
        <v/>
      </c>
      <c r="AP197" s="125" t="str">
        <f t="shared" si="22"/>
        <v/>
      </c>
      <c r="AQ197" s="126" t="str">
        <f t="shared" si="23"/>
        <v/>
      </c>
      <c r="AR197" s="39"/>
      <c r="AS197" s="234"/>
      <c r="AT197" s="39"/>
    </row>
    <row r="198" spans="2:46" ht="13.5" customHeight="1" x14ac:dyDescent="0.15">
      <c r="B198" s="289" t="s">
        <v>105</v>
      </c>
      <c r="C198" s="27" t="s">
        <v>34</v>
      </c>
      <c r="D198" s="41"/>
      <c r="E198" s="57"/>
      <c r="F198" s="98"/>
      <c r="G198" s="98"/>
      <c r="H198" s="98"/>
      <c r="I198" s="62"/>
      <c r="J198" s="62"/>
      <c r="K198" s="63"/>
      <c r="L198" s="258"/>
      <c r="M198" s="258"/>
      <c r="N198" s="57"/>
      <c r="O198" s="28"/>
      <c r="P198" s="57"/>
      <c r="Q198" s="28"/>
      <c r="R198" s="133"/>
      <c r="S198" s="206"/>
      <c r="T198" s="289" t="s">
        <v>105</v>
      </c>
      <c r="U198" s="27" t="s">
        <v>34</v>
      </c>
      <c r="V198" s="41"/>
      <c r="W198" s="57"/>
      <c r="X198" s="98"/>
      <c r="Y198" s="98"/>
      <c r="Z198" s="98"/>
      <c r="AA198" s="62"/>
      <c r="AB198" s="62"/>
      <c r="AC198" s="63"/>
      <c r="AD198" s="258"/>
      <c r="AE198" s="258"/>
      <c r="AF198" s="57"/>
      <c r="AG198" s="28"/>
      <c r="AH198" s="57"/>
      <c r="AI198" s="28"/>
      <c r="AJ198" s="133"/>
      <c r="AK198" s="208"/>
      <c r="AL198" s="289" t="s">
        <v>105</v>
      </c>
      <c r="AM198" s="121" t="str">
        <f t="shared" si="19"/>
        <v/>
      </c>
      <c r="AN198" s="97" t="str">
        <f t="shared" si="20"/>
        <v/>
      </c>
      <c r="AO198" s="97" t="str">
        <f t="shared" si="21"/>
        <v/>
      </c>
      <c r="AP198" s="97" t="str">
        <f t="shared" si="22"/>
        <v/>
      </c>
      <c r="AQ198" s="122" t="str">
        <f t="shared" si="23"/>
        <v/>
      </c>
      <c r="AR198" s="39"/>
      <c r="AS198" s="234"/>
      <c r="AT198" s="39"/>
    </row>
    <row r="199" spans="2:46" ht="13.5" customHeight="1" x14ac:dyDescent="0.15">
      <c r="B199" s="290"/>
      <c r="C199" s="29" t="s">
        <v>35</v>
      </c>
      <c r="D199" s="187"/>
      <c r="E199" s="58"/>
      <c r="F199" s="188"/>
      <c r="G199" s="188"/>
      <c r="H199" s="188"/>
      <c r="I199" s="64"/>
      <c r="J199" s="64"/>
      <c r="K199" s="189"/>
      <c r="L199" s="259"/>
      <c r="M199" s="259"/>
      <c r="N199" s="58"/>
      <c r="O199" s="30"/>
      <c r="P199" s="58"/>
      <c r="Q199" s="30"/>
      <c r="R199" s="134"/>
      <c r="S199" s="206"/>
      <c r="T199" s="290"/>
      <c r="U199" s="29" t="s">
        <v>35</v>
      </c>
      <c r="V199" s="187"/>
      <c r="W199" s="58"/>
      <c r="X199" s="188"/>
      <c r="Y199" s="188"/>
      <c r="Z199" s="188"/>
      <c r="AA199" s="64"/>
      <c r="AB199" s="64"/>
      <c r="AC199" s="189"/>
      <c r="AD199" s="259"/>
      <c r="AE199" s="259"/>
      <c r="AF199" s="58"/>
      <c r="AG199" s="30"/>
      <c r="AH199" s="58"/>
      <c r="AI199" s="30"/>
      <c r="AJ199" s="134"/>
      <c r="AK199" s="208"/>
      <c r="AL199" s="290"/>
      <c r="AM199" s="88" t="str">
        <f t="shared" si="19"/>
        <v/>
      </c>
      <c r="AN199" s="123" t="str">
        <f t="shared" si="20"/>
        <v/>
      </c>
      <c r="AO199" s="123" t="str">
        <f t="shared" si="21"/>
        <v/>
      </c>
      <c r="AP199" s="123" t="str">
        <f t="shared" si="22"/>
        <v/>
      </c>
      <c r="AQ199" s="89" t="str">
        <f t="shared" si="23"/>
        <v/>
      </c>
      <c r="AR199" s="39"/>
      <c r="AS199" s="234"/>
      <c r="AT199" s="39"/>
    </row>
    <row r="200" spans="2:46" ht="13.5" customHeight="1" x14ac:dyDescent="0.15">
      <c r="B200" s="290"/>
      <c r="C200" s="29" t="s">
        <v>36</v>
      </c>
      <c r="D200" s="187"/>
      <c r="E200" s="58"/>
      <c r="F200" s="188"/>
      <c r="G200" s="188"/>
      <c r="H200" s="188"/>
      <c r="I200" s="64"/>
      <c r="J200" s="64"/>
      <c r="K200" s="189"/>
      <c r="L200" s="259"/>
      <c r="M200" s="259"/>
      <c r="N200" s="58"/>
      <c r="O200" s="30"/>
      <c r="P200" s="58"/>
      <c r="Q200" s="30"/>
      <c r="R200" s="134"/>
      <c r="S200" s="206"/>
      <c r="T200" s="290"/>
      <c r="U200" s="29" t="s">
        <v>36</v>
      </c>
      <c r="V200" s="187"/>
      <c r="W200" s="58"/>
      <c r="X200" s="188"/>
      <c r="Y200" s="188"/>
      <c r="Z200" s="188"/>
      <c r="AA200" s="64"/>
      <c r="AB200" s="64"/>
      <c r="AC200" s="189"/>
      <c r="AD200" s="259"/>
      <c r="AE200" s="259"/>
      <c r="AF200" s="58"/>
      <c r="AG200" s="30"/>
      <c r="AH200" s="58"/>
      <c r="AI200" s="30"/>
      <c r="AJ200" s="134"/>
      <c r="AK200" s="208"/>
      <c r="AL200" s="290"/>
      <c r="AM200" s="88" t="str">
        <f t="shared" si="19"/>
        <v/>
      </c>
      <c r="AN200" s="123" t="str">
        <f t="shared" si="20"/>
        <v/>
      </c>
      <c r="AO200" s="123" t="str">
        <f t="shared" si="21"/>
        <v/>
      </c>
      <c r="AP200" s="123" t="str">
        <f t="shared" si="22"/>
        <v/>
      </c>
      <c r="AQ200" s="89" t="str">
        <f t="shared" si="23"/>
        <v/>
      </c>
      <c r="AR200" s="39"/>
      <c r="AS200" s="234"/>
      <c r="AT200" s="39"/>
    </row>
    <row r="201" spans="2:46" ht="13.5" customHeight="1" x14ac:dyDescent="0.15">
      <c r="B201" s="290"/>
      <c r="C201" s="29" t="s">
        <v>38</v>
      </c>
      <c r="D201" s="187"/>
      <c r="E201" s="58"/>
      <c r="F201" s="188"/>
      <c r="G201" s="188"/>
      <c r="H201" s="188"/>
      <c r="I201" s="64"/>
      <c r="J201" s="64"/>
      <c r="K201" s="189"/>
      <c r="L201" s="259"/>
      <c r="M201" s="259"/>
      <c r="N201" s="58"/>
      <c r="O201" s="30"/>
      <c r="P201" s="58"/>
      <c r="Q201" s="30"/>
      <c r="R201" s="134"/>
      <c r="S201" s="206"/>
      <c r="T201" s="290"/>
      <c r="U201" s="29" t="s">
        <v>38</v>
      </c>
      <c r="V201" s="187"/>
      <c r="W201" s="58"/>
      <c r="X201" s="188"/>
      <c r="Y201" s="188"/>
      <c r="Z201" s="188"/>
      <c r="AA201" s="64"/>
      <c r="AB201" s="64"/>
      <c r="AC201" s="189"/>
      <c r="AD201" s="259"/>
      <c r="AE201" s="259"/>
      <c r="AF201" s="58"/>
      <c r="AG201" s="30"/>
      <c r="AH201" s="58"/>
      <c r="AI201" s="30"/>
      <c r="AJ201" s="134"/>
      <c r="AK201" s="208"/>
      <c r="AL201" s="290"/>
      <c r="AM201" s="88" t="str">
        <f t="shared" si="19"/>
        <v/>
      </c>
      <c r="AN201" s="123" t="str">
        <f t="shared" si="20"/>
        <v/>
      </c>
      <c r="AO201" s="123" t="str">
        <f t="shared" si="21"/>
        <v/>
      </c>
      <c r="AP201" s="123" t="str">
        <f t="shared" si="22"/>
        <v/>
      </c>
      <c r="AQ201" s="89" t="str">
        <f t="shared" si="23"/>
        <v/>
      </c>
      <c r="AR201" s="39"/>
      <c r="AS201" s="234"/>
      <c r="AT201" s="39"/>
    </row>
    <row r="202" spans="2:46" ht="13.5" customHeight="1" thickBot="1" x14ac:dyDescent="0.2">
      <c r="B202" s="291"/>
      <c r="C202" s="29"/>
      <c r="D202" s="187"/>
      <c r="E202" s="58"/>
      <c r="F202" s="190"/>
      <c r="G202" s="190"/>
      <c r="H202" s="190"/>
      <c r="I202" s="58"/>
      <c r="J202" s="58"/>
      <c r="K202" s="189"/>
      <c r="L202" s="259"/>
      <c r="M202" s="259"/>
      <c r="N202" s="58"/>
      <c r="O202" s="30"/>
      <c r="P202" s="58"/>
      <c r="Q202" s="30"/>
      <c r="R202" s="185"/>
      <c r="S202" s="206"/>
      <c r="T202" s="291"/>
      <c r="U202" s="29"/>
      <c r="V202" s="187"/>
      <c r="W202" s="58"/>
      <c r="X202" s="190"/>
      <c r="Y202" s="190"/>
      <c r="Z202" s="190"/>
      <c r="AA202" s="58"/>
      <c r="AB202" s="58"/>
      <c r="AC202" s="189"/>
      <c r="AD202" s="259"/>
      <c r="AE202" s="259"/>
      <c r="AF202" s="58"/>
      <c r="AG202" s="30"/>
      <c r="AH202" s="58"/>
      <c r="AI202" s="30"/>
      <c r="AJ202" s="185"/>
      <c r="AK202" s="208"/>
      <c r="AL202" s="291"/>
      <c r="AM202" s="124" t="str">
        <f t="shared" si="19"/>
        <v/>
      </c>
      <c r="AN202" s="125" t="str">
        <f t="shared" si="20"/>
        <v/>
      </c>
      <c r="AO202" s="125" t="str">
        <f t="shared" si="21"/>
        <v/>
      </c>
      <c r="AP202" s="125" t="str">
        <f t="shared" si="22"/>
        <v/>
      </c>
      <c r="AQ202" s="126" t="str">
        <f t="shared" si="23"/>
        <v/>
      </c>
      <c r="AR202" s="39"/>
      <c r="AS202" s="234"/>
      <c r="AT202" s="39"/>
    </row>
    <row r="203" spans="2:46" ht="13.5" customHeight="1" x14ac:dyDescent="0.15">
      <c r="B203" s="289" t="s">
        <v>106</v>
      </c>
      <c r="C203" s="27" t="s">
        <v>34</v>
      </c>
      <c r="D203" s="41"/>
      <c r="E203" s="57"/>
      <c r="F203" s="98"/>
      <c r="G203" s="98"/>
      <c r="H203" s="98"/>
      <c r="I203" s="62"/>
      <c r="J203" s="62"/>
      <c r="K203" s="63"/>
      <c r="L203" s="258"/>
      <c r="M203" s="258"/>
      <c r="N203" s="57"/>
      <c r="O203" s="28"/>
      <c r="P203" s="57"/>
      <c r="Q203" s="28"/>
      <c r="R203" s="133"/>
      <c r="S203" s="206"/>
      <c r="T203" s="289" t="s">
        <v>106</v>
      </c>
      <c r="U203" s="27" t="s">
        <v>34</v>
      </c>
      <c r="V203" s="41"/>
      <c r="W203" s="57"/>
      <c r="X203" s="98"/>
      <c r="Y203" s="98"/>
      <c r="Z203" s="98"/>
      <c r="AA203" s="62"/>
      <c r="AB203" s="62"/>
      <c r="AC203" s="63"/>
      <c r="AD203" s="258"/>
      <c r="AE203" s="258"/>
      <c r="AF203" s="57"/>
      <c r="AG203" s="28"/>
      <c r="AH203" s="57"/>
      <c r="AI203" s="28"/>
      <c r="AJ203" s="133"/>
      <c r="AK203" s="208"/>
      <c r="AL203" s="289" t="s">
        <v>106</v>
      </c>
      <c r="AM203" s="121" t="str">
        <f t="shared" si="19"/>
        <v/>
      </c>
      <c r="AN203" s="97" t="str">
        <f t="shared" si="20"/>
        <v/>
      </c>
      <c r="AO203" s="97" t="str">
        <f t="shared" si="21"/>
        <v/>
      </c>
      <c r="AP203" s="97" t="str">
        <f t="shared" si="22"/>
        <v/>
      </c>
      <c r="AQ203" s="122" t="str">
        <f t="shared" si="23"/>
        <v/>
      </c>
      <c r="AR203" s="39"/>
      <c r="AS203" s="234"/>
      <c r="AT203" s="39"/>
    </row>
    <row r="204" spans="2:46" ht="13.5" customHeight="1" x14ac:dyDescent="0.15">
      <c r="B204" s="290"/>
      <c r="C204" s="29" t="s">
        <v>35</v>
      </c>
      <c r="D204" s="187"/>
      <c r="E204" s="58"/>
      <c r="F204" s="188"/>
      <c r="G204" s="188"/>
      <c r="H204" s="188"/>
      <c r="I204" s="64"/>
      <c r="J204" s="64"/>
      <c r="K204" s="189"/>
      <c r="L204" s="259"/>
      <c r="M204" s="259"/>
      <c r="N204" s="58"/>
      <c r="O204" s="30"/>
      <c r="P204" s="58"/>
      <c r="Q204" s="30"/>
      <c r="R204" s="134"/>
      <c r="S204" s="206"/>
      <c r="T204" s="290"/>
      <c r="U204" s="29" t="s">
        <v>35</v>
      </c>
      <c r="V204" s="187"/>
      <c r="W204" s="58"/>
      <c r="X204" s="188"/>
      <c r="Y204" s="188"/>
      <c r="Z204" s="188"/>
      <c r="AA204" s="64"/>
      <c r="AB204" s="64"/>
      <c r="AC204" s="189"/>
      <c r="AD204" s="259"/>
      <c r="AE204" s="259"/>
      <c r="AF204" s="58"/>
      <c r="AG204" s="30"/>
      <c r="AH204" s="58"/>
      <c r="AI204" s="30"/>
      <c r="AJ204" s="134"/>
      <c r="AK204" s="208"/>
      <c r="AL204" s="290"/>
      <c r="AM204" s="88" t="str">
        <f t="shared" si="19"/>
        <v/>
      </c>
      <c r="AN204" s="123" t="str">
        <f t="shared" si="20"/>
        <v/>
      </c>
      <c r="AO204" s="123" t="str">
        <f t="shared" si="21"/>
        <v/>
      </c>
      <c r="AP204" s="123" t="str">
        <f t="shared" si="22"/>
        <v/>
      </c>
      <c r="AQ204" s="89" t="str">
        <f t="shared" si="23"/>
        <v/>
      </c>
      <c r="AR204" s="39"/>
      <c r="AS204" s="234"/>
      <c r="AT204" s="39"/>
    </row>
    <row r="205" spans="2:46" ht="13.5" customHeight="1" x14ac:dyDescent="0.15">
      <c r="B205" s="290"/>
      <c r="C205" s="29" t="s">
        <v>36</v>
      </c>
      <c r="D205" s="187"/>
      <c r="E205" s="58"/>
      <c r="F205" s="188"/>
      <c r="G205" s="188"/>
      <c r="H205" s="188"/>
      <c r="I205" s="64"/>
      <c r="J205" s="64"/>
      <c r="K205" s="189"/>
      <c r="L205" s="259"/>
      <c r="M205" s="259"/>
      <c r="N205" s="58"/>
      <c r="O205" s="30"/>
      <c r="P205" s="58"/>
      <c r="Q205" s="30"/>
      <c r="R205" s="134"/>
      <c r="S205" s="206"/>
      <c r="T205" s="290"/>
      <c r="U205" s="29" t="s">
        <v>36</v>
      </c>
      <c r="V205" s="187"/>
      <c r="W205" s="58"/>
      <c r="X205" s="188"/>
      <c r="Y205" s="188"/>
      <c r="Z205" s="188"/>
      <c r="AA205" s="64"/>
      <c r="AB205" s="64"/>
      <c r="AC205" s="189"/>
      <c r="AD205" s="259"/>
      <c r="AE205" s="259"/>
      <c r="AF205" s="58"/>
      <c r="AG205" s="30"/>
      <c r="AH205" s="58"/>
      <c r="AI205" s="30"/>
      <c r="AJ205" s="134"/>
      <c r="AK205" s="208"/>
      <c r="AL205" s="290"/>
      <c r="AM205" s="88" t="str">
        <f t="shared" si="19"/>
        <v/>
      </c>
      <c r="AN205" s="123" t="str">
        <f t="shared" si="20"/>
        <v/>
      </c>
      <c r="AO205" s="123" t="str">
        <f t="shared" si="21"/>
        <v/>
      </c>
      <c r="AP205" s="123" t="str">
        <f t="shared" si="22"/>
        <v/>
      </c>
      <c r="AQ205" s="89" t="str">
        <f t="shared" si="23"/>
        <v/>
      </c>
      <c r="AR205" s="39"/>
      <c r="AS205" s="234"/>
      <c r="AT205" s="39"/>
    </row>
    <row r="206" spans="2:46" ht="13.5" customHeight="1" x14ac:dyDescent="0.15">
      <c r="B206" s="290"/>
      <c r="C206" s="29" t="s">
        <v>38</v>
      </c>
      <c r="D206" s="187"/>
      <c r="E206" s="58"/>
      <c r="F206" s="188"/>
      <c r="G206" s="188"/>
      <c r="H206" s="188"/>
      <c r="I206" s="64"/>
      <c r="J206" s="64"/>
      <c r="K206" s="189"/>
      <c r="L206" s="259"/>
      <c r="M206" s="259"/>
      <c r="N206" s="58"/>
      <c r="O206" s="30"/>
      <c r="P206" s="58"/>
      <c r="Q206" s="30"/>
      <c r="R206" s="134"/>
      <c r="S206" s="206"/>
      <c r="T206" s="290"/>
      <c r="U206" s="29" t="s">
        <v>38</v>
      </c>
      <c r="V206" s="187"/>
      <c r="W206" s="58"/>
      <c r="X206" s="188"/>
      <c r="Y206" s="188"/>
      <c r="Z206" s="188"/>
      <c r="AA206" s="64"/>
      <c r="AB206" s="64"/>
      <c r="AC206" s="189"/>
      <c r="AD206" s="259"/>
      <c r="AE206" s="259"/>
      <c r="AF206" s="58"/>
      <c r="AG206" s="30"/>
      <c r="AH206" s="58"/>
      <c r="AI206" s="30"/>
      <c r="AJ206" s="134"/>
      <c r="AK206" s="208"/>
      <c r="AL206" s="290"/>
      <c r="AM206" s="88" t="str">
        <f t="shared" si="19"/>
        <v/>
      </c>
      <c r="AN206" s="123" t="str">
        <f t="shared" si="20"/>
        <v/>
      </c>
      <c r="AO206" s="123" t="str">
        <f t="shared" si="21"/>
        <v/>
      </c>
      <c r="AP206" s="123" t="str">
        <f t="shared" si="22"/>
        <v/>
      </c>
      <c r="AQ206" s="89" t="str">
        <f t="shared" si="23"/>
        <v/>
      </c>
      <c r="AR206" s="39"/>
      <c r="AS206" s="234"/>
      <c r="AT206" s="39"/>
    </row>
    <row r="207" spans="2:46" ht="13.5" customHeight="1" thickBot="1" x14ac:dyDescent="0.2">
      <c r="B207" s="291"/>
      <c r="C207" s="29"/>
      <c r="D207" s="187"/>
      <c r="E207" s="58"/>
      <c r="F207" s="190"/>
      <c r="G207" s="190"/>
      <c r="H207" s="190"/>
      <c r="I207" s="58"/>
      <c r="J207" s="58"/>
      <c r="K207" s="189"/>
      <c r="L207" s="259"/>
      <c r="M207" s="259"/>
      <c r="N207" s="58"/>
      <c r="O207" s="30"/>
      <c r="P207" s="58"/>
      <c r="Q207" s="30"/>
      <c r="R207" s="185"/>
      <c r="S207" s="206"/>
      <c r="T207" s="291"/>
      <c r="U207" s="29"/>
      <c r="V207" s="187"/>
      <c r="W207" s="58"/>
      <c r="X207" s="190"/>
      <c r="Y207" s="190"/>
      <c r="Z207" s="190"/>
      <c r="AA207" s="58"/>
      <c r="AB207" s="58"/>
      <c r="AC207" s="189"/>
      <c r="AD207" s="259"/>
      <c r="AE207" s="259"/>
      <c r="AF207" s="58"/>
      <c r="AG207" s="30"/>
      <c r="AH207" s="58"/>
      <c r="AI207" s="30"/>
      <c r="AJ207" s="185"/>
      <c r="AK207" s="208"/>
      <c r="AL207" s="291"/>
      <c r="AM207" s="124" t="str">
        <f t="shared" si="19"/>
        <v/>
      </c>
      <c r="AN207" s="125" t="str">
        <f t="shared" si="20"/>
        <v/>
      </c>
      <c r="AO207" s="125" t="str">
        <f t="shared" si="21"/>
        <v/>
      </c>
      <c r="AP207" s="125" t="str">
        <f t="shared" si="22"/>
        <v/>
      </c>
      <c r="AQ207" s="126" t="str">
        <f t="shared" si="23"/>
        <v/>
      </c>
      <c r="AR207" s="39"/>
      <c r="AS207" s="234"/>
      <c r="AT207" s="39"/>
    </row>
    <row r="208" spans="2:46" ht="13.5" customHeight="1" x14ac:dyDescent="0.15">
      <c r="B208" s="289" t="s">
        <v>107</v>
      </c>
      <c r="C208" s="27" t="s">
        <v>34</v>
      </c>
      <c r="D208" s="41"/>
      <c r="E208" s="57"/>
      <c r="F208" s="98"/>
      <c r="G208" s="98"/>
      <c r="H208" s="98"/>
      <c r="I208" s="62"/>
      <c r="J208" s="62"/>
      <c r="K208" s="63"/>
      <c r="L208" s="258"/>
      <c r="M208" s="258"/>
      <c r="N208" s="57"/>
      <c r="O208" s="28"/>
      <c r="P208" s="57"/>
      <c r="Q208" s="28"/>
      <c r="R208" s="133"/>
      <c r="S208" s="206"/>
      <c r="T208" s="289" t="s">
        <v>107</v>
      </c>
      <c r="U208" s="27" t="s">
        <v>34</v>
      </c>
      <c r="V208" s="41"/>
      <c r="W208" s="57"/>
      <c r="X208" s="98"/>
      <c r="Y208" s="98"/>
      <c r="Z208" s="98"/>
      <c r="AA208" s="62"/>
      <c r="AB208" s="62"/>
      <c r="AC208" s="63"/>
      <c r="AD208" s="258"/>
      <c r="AE208" s="258"/>
      <c r="AF208" s="57"/>
      <c r="AG208" s="28"/>
      <c r="AH208" s="57"/>
      <c r="AI208" s="28"/>
      <c r="AJ208" s="133"/>
      <c r="AK208" s="208"/>
      <c r="AL208" s="289" t="s">
        <v>107</v>
      </c>
      <c r="AM208" s="121" t="str">
        <f t="shared" si="19"/>
        <v/>
      </c>
      <c r="AN208" s="97" t="str">
        <f t="shared" si="20"/>
        <v/>
      </c>
      <c r="AO208" s="97" t="str">
        <f t="shared" si="21"/>
        <v/>
      </c>
      <c r="AP208" s="97" t="str">
        <f t="shared" si="22"/>
        <v/>
      </c>
      <c r="AQ208" s="122" t="str">
        <f t="shared" si="23"/>
        <v/>
      </c>
      <c r="AR208" s="39"/>
      <c r="AS208" s="234"/>
      <c r="AT208" s="39"/>
    </row>
    <row r="209" spans="2:46" ht="13.5" customHeight="1" x14ac:dyDescent="0.15">
      <c r="B209" s="290"/>
      <c r="C209" s="29" t="s">
        <v>35</v>
      </c>
      <c r="D209" s="187"/>
      <c r="E209" s="58"/>
      <c r="F209" s="188"/>
      <c r="G209" s="188"/>
      <c r="H209" s="188"/>
      <c r="I209" s="64"/>
      <c r="J209" s="64"/>
      <c r="K209" s="189"/>
      <c r="L209" s="259"/>
      <c r="M209" s="259"/>
      <c r="N209" s="58"/>
      <c r="O209" s="30"/>
      <c r="P209" s="58"/>
      <c r="Q209" s="30"/>
      <c r="R209" s="134"/>
      <c r="S209" s="206"/>
      <c r="T209" s="290"/>
      <c r="U209" s="29" t="s">
        <v>35</v>
      </c>
      <c r="V209" s="187"/>
      <c r="W209" s="58"/>
      <c r="X209" s="188"/>
      <c r="Y209" s="188"/>
      <c r="Z209" s="188"/>
      <c r="AA209" s="64"/>
      <c r="AB209" s="64"/>
      <c r="AC209" s="189"/>
      <c r="AD209" s="259"/>
      <c r="AE209" s="259"/>
      <c r="AF209" s="58"/>
      <c r="AG209" s="30"/>
      <c r="AH209" s="58"/>
      <c r="AI209" s="30"/>
      <c r="AJ209" s="134"/>
      <c r="AK209" s="208"/>
      <c r="AL209" s="290"/>
      <c r="AM209" s="88" t="str">
        <f t="shared" si="19"/>
        <v/>
      </c>
      <c r="AN209" s="123" t="str">
        <f t="shared" si="20"/>
        <v/>
      </c>
      <c r="AO209" s="123" t="str">
        <f t="shared" si="21"/>
        <v/>
      </c>
      <c r="AP209" s="123" t="str">
        <f t="shared" si="22"/>
        <v/>
      </c>
      <c r="AQ209" s="89" t="str">
        <f t="shared" si="23"/>
        <v/>
      </c>
      <c r="AR209" s="39"/>
      <c r="AS209" s="234"/>
      <c r="AT209" s="39"/>
    </row>
    <row r="210" spans="2:46" ht="13.5" customHeight="1" x14ac:dyDescent="0.15">
      <c r="B210" s="290"/>
      <c r="C210" s="29" t="s">
        <v>36</v>
      </c>
      <c r="D210" s="187"/>
      <c r="E210" s="58"/>
      <c r="F210" s="188"/>
      <c r="G210" s="188"/>
      <c r="H210" s="188"/>
      <c r="I210" s="64"/>
      <c r="J210" s="64"/>
      <c r="K210" s="189"/>
      <c r="L210" s="259"/>
      <c r="M210" s="259"/>
      <c r="N210" s="58"/>
      <c r="O210" s="30"/>
      <c r="P210" s="58"/>
      <c r="Q210" s="30"/>
      <c r="R210" s="134"/>
      <c r="S210" s="206"/>
      <c r="T210" s="290"/>
      <c r="U210" s="29" t="s">
        <v>36</v>
      </c>
      <c r="V210" s="187"/>
      <c r="W210" s="58"/>
      <c r="X210" s="188"/>
      <c r="Y210" s="188"/>
      <c r="Z210" s="188"/>
      <c r="AA210" s="64"/>
      <c r="AB210" s="64"/>
      <c r="AC210" s="189"/>
      <c r="AD210" s="259"/>
      <c r="AE210" s="259"/>
      <c r="AF210" s="58"/>
      <c r="AG210" s="30"/>
      <c r="AH210" s="58"/>
      <c r="AI210" s="30"/>
      <c r="AJ210" s="134"/>
      <c r="AK210" s="208"/>
      <c r="AL210" s="290"/>
      <c r="AM210" s="88" t="str">
        <f t="shared" si="19"/>
        <v/>
      </c>
      <c r="AN210" s="123" t="str">
        <f t="shared" si="20"/>
        <v/>
      </c>
      <c r="AO210" s="123" t="str">
        <f t="shared" si="21"/>
        <v/>
      </c>
      <c r="AP210" s="123" t="str">
        <f t="shared" si="22"/>
        <v/>
      </c>
      <c r="AQ210" s="89" t="str">
        <f t="shared" si="23"/>
        <v/>
      </c>
      <c r="AR210" s="39"/>
      <c r="AS210" s="234"/>
      <c r="AT210" s="39"/>
    </row>
    <row r="211" spans="2:46" ht="13.5" customHeight="1" x14ac:dyDescent="0.15">
      <c r="B211" s="290"/>
      <c r="C211" s="29" t="s">
        <v>38</v>
      </c>
      <c r="D211" s="187"/>
      <c r="E211" s="58"/>
      <c r="F211" s="188"/>
      <c r="G211" s="188"/>
      <c r="H211" s="188"/>
      <c r="I211" s="64"/>
      <c r="J211" s="64"/>
      <c r="K211" s="189"/>
      <c r="L211" s="259"/>
      <c r="M211" s="259"/>
      <c r="N211" s="58"/>
      <c r="O211" s="30"/>
      <c r="P211" s="58"/>
      <c r="Q211" s="30"/>
      <c r="R211" s="134"/>
      <c r="S211" s="206"/>
      <c r="T211" s="290"/>
      <c r="U211" s="29" t="s">
        <v>38</v>
      </c>
      <c r="V211" s="187"/>
      <c r="W211" s="58"/>
      <c r="X211" s="188"/>
      <c r="Y211" s="188"/>
      <c r="Z211" s="188"/>
      <c r="AA211" s="64"/>
      <c r="AB211" s="64"/>
      <c r="AC211" s="189"/>
      <c r="AD211" s="259"/>
      <c r="AE211" s="259"/>
      <c r="AF211" s="58"/>
      <c r="AG211" s="30"/>
      <c r="AH211" s="58"/>
      <c r="AI211" s="30"/>
      <c r="AJ211" s="134"/>
      <c r="AK211" s="208"/>
      <c r="AL211" s="290"/>
      <c r="AM211" s="88" t="str">
        <f t="shared" si="19"/>
        <v/>
      </c>
      <c r="AN211" s="123" t="str">
        <f t="shared" si="20"/>
        <v/>
      </c>
      <c r="AO211" s="123" t="str">
        <f t="shared" si="21"/>
        <v/>
      </c>
      <c r="AP211" s="123" t="str">
        <f t="shared" si="22"/>
        <v/>
      </c>
      <c r="AQ211" s="89" t="str">
        <f t="shared" si="23"/>
        <v/>
      </c>
      <c r="AR211" s="39"/>
      <c r="AS211" s="234"/>
      <c r="AT211" s="39"/>
    </row>
    <row r="212" spans="2:46" ht="13.5" customHeight="1" thickBot="1" x14ac:dyDescent="0.2">
      <c r="B212" s="291"/>
      <c r="C212" s="29"/>
      <c r="D212" s="187"/>
      <c r="E212" s="58"/>
      <c r="F212" s="190"/>
      <c r="G212" s="190"/>
      <c r="H212" s="190"/>
      <c r="I212" s="58"/>
      <c r="J212" s="58"/>
      <c r="K212" s="189"/>
      <c r="L212" s="259"/>
      <c r="M212" s="259"/>
      <c r="N212" s="58"/>
      <c r="O212" s="30"/>
      <c r="P212" s="58"/>
      <c r="Q212" s="30"/>
      <c r="R212" s="185"/>
      <c r="S212" s="206"/>
      <c r="T212" s="291"/>
      <c r="U212" s="29"/>
      <c r="V212" s="187"/>
      <c r="W212" s="58"/>
      <c r="X212" s="190"/>
      <c r="Y212" s="190"/>
      <c r="Z212" s="190"/>
      <c r="AA212" s="58"/>
      <c r="AB212" s="58"/>
      <c r="AC212" s="189"/>
      <c r="AD212" s="259"/>
      <c r="AE212" s="259"/>
      <c r="AF212" s="58"/>
      <c r="AG212" s="30"/>
      <c r="AH212" s="58"/>
      <c r="AI212" s="30"/>
      <c r="AJ212" s="185"/>
      <c r="AK212" s="208"/>
      <c r="AL212" s="291"/>
      <c r="AM212" s="124" t="str">
        <f t="shared" si="19"/>
        <v/>
      </c>
      <c r="AN212" s="125" t="str">
        <f t="shared" si="20"/>
        <v/>
      </c>
      <c r="AO212" s="125" t="str">
        <f t="shared" si="21"/>
        <v/>
      </c>
      <c r="AP212" s="125" t="str">
        <f t="shared" si="22"/>
        <v/>
      </c>
      <c r="AQ212" s="126" t="str">
        <f t="shared" si="23"/>
        <v/>
      </c>
      <c r="AR212" s="39"/>
      <c r="AS212" s="234"/>
      <c r="AT212" s="39"/>
    </row>
    <row r="213" spans="2:46" ht="13.5" customHeight="1" x14ac:dyDescent="0.15">
      <c r="B213" s="289" t="s">
        <v>108</v>
      </c>
      <c r="C213" s="27" t="s">
        <v>34</v>
      </c>
      <c r="D213" s="41"/>
      <c r="E213" s="57"/>
      <c r="F213" s="98"/>
      <c r="G213" s="98"/>
      <c r="H213" s="98"/>
      <c r="I213" s="62"/>
      <c r="J213" s="62"/>
      <c r="K213" s="63"/>
      <c r="L213" s="258"/>
      <c r="M213" s="258"/>
      <c r="N213" s="57"/>
      <c r="O213" s="28"/>
      <c r="P213" s="57"/>
      <c r="Q213" s="28"/>
      <c r="R213" s="133"/>
      <c r="S213" s="206"/>
      <c r="T213" s="289" t="s">
        <v>108</v>
      </c>
      <c r="U213" s="27" t="s">
        <v>34</v>
      </c>
      <c r="V213" s="41"/>
      <c r="W213" s="57"/>
      <c r="X213" s="98"/>
      <c r="Y213" s="98"/>
      <c r="Z213" s="98"/>
      <c r="AA213" s="62"/>
      <c r="AB213" s="62"/>
      <c r="AC213" s="63"/>
      <c r="AD213" s="258"/>
      <c r="AE213" s="258"/>
      <c r="AF213" s="57"/>
      <c r="AG213" s="28"/>
      <c r="AH213" s="57"/>
      <c r="AI213" s="28"/>
      <c r="AJ213" s="133"/>
      <c r="AK213" s="208"/>
      <c r="AL213" s="289" t="s">
        <v>108</v>
      </c>
      <c r="AM213" s="121" t="str">
        <f t="shared" si="19"/>
        <v/>
      </c>
      <c r="AN213" s="97" t="str">
        <f t="shared" si="20"/>
        <v/>
      </c>
      <c r="AO213" s="97" t="str">
        <f t="shared" si="21"/>
        <v/>
      </c>
      <c r="AP213" s="97" t="str">
        <f t="shared" si="22"/>
        <v/>
      </c>
      <c r="AQ213" s="122" t="str">
        <f t="shared" si="23"/>
        <v/>
      </c>
      <c r="AR213" s="39"/>
      <c r="AS213" s="234"/>
      <c r="AT213" s="39"/>
    </row>
    <row r="214" spans="2:46" ht="13.5" customHeight="1" x14ac:dyDescent="0.15">
      <c r="B214" s="290"/>
      <c r="C214" s="29" t="s">
        <v>35</v>
      </c>
      <c r="D214" s="187"/>
      <c r="E214" s="58"/>
      <c r="F214" s="188"/>
      <c r="G214" s="188"/>
      <c r="H214" s="188"/>
      <c r="I214" s="64"/>
      <c r="J214" s="64"/>
      <c r="K214" s="189"/>
      <c r="L214" s="259"/>
      <c r="M214" s="259"/>
      <c r="N214" s="58"/>
      <c r="O214" s="30"/>
      <c r="P214" s="58"/>
      <c r="Q214" s="30"/>
      <c r="R214" s="134"/>
      <c r="S214" s="206"/>
      <c r="T214" s="290"/>
      <c r="U214" s="29" t="s">
        <v>35</v>
      </c>
      <c r="V214" s="187"/>
      <c r="W214" s="58"/>
      <c r="X214" s="188"/>
      <c r="Y214" s="188"/>
      <c r="Z214" s="188"/>
      <c r="AA214" s="64"/>
      <c r="AB214" s="64"/>
      <c r="AC214" s="189"/>
      <c r="AD214" s="259"/>
      <c r="AE214" s="259"/>
      <c r="AF214" s="58"/>
      <c r="AG214" s="30"/>
      <c r="AH214" s="58"/>
      <c r="AI214" s="30"/>
      <c r="AJ214" s="134"/>
      <c r="AK214" s="208"/>
      <c r="AL214" s="290"/>
      <c r="AM214" s="88" t="str">
        <f t="shared" si="19"/>
        <v/>
      </c>
      <c r="AN214" s="123" t="str">
        <f t="shared" si="20"/>
        <v/>
      </c>
      <c r="AO214" s="123" t="str">
        <f t="shared" si="21"/>
        <v/>
      </c>
      <c r="AP214" s="123" t="str">
        <f t="shared" si="22"/>
        <v/>
      </c>
      <c r="AQ214" s="89" t="str">
        <f t="shared" si="23"/>
        <v/>
      </c>
      <c r="AR214" s="39"/>
      <c r="AS214" s="234"/>
      <c r="AT214" s="39"/>
    </row>
    <row r="215" spans="2:46" ht="13.5" customHeight="1" x14ac:dyDescent="0.15">
      <c r="B215" s="290"/>
      <c r="C215" s="29" t="s">
        <v>36</v>
      </c>
      <c r="D215" s="187"/>
      <c r="E215" s="58"/>
      <c r="F215" s="188"/>
      <c r="G215" s="188"/>
      <c r="H215" s="188"/>
      <c r="I215" s="64"/>
      <c r="J215" s="64"/>
      <c r="K215" s="189"/>
      <c r="L215" s="259"/>
      <c r="M215" s="259"/>
      <c r="N215" s="58"/>
      <c r="O215" s="30"/>
      <c r="P215" s="58"/>
      <c r="Q215" s="30"/>
      <c r="R215" s="134"/>
      <c r="S215" s="206"/>
      <c r="T215" s="290"/>
      <c r="U215" s="29" t="s">
        <v>36</v>
      </c>
      <c r="V215" s="187"/>
      <c r="W215" s="58"/>
      <c r="X215" s="188"/>
      <c r="Y215" s="188"/>
      <c r="Z215" s="188"/>
      <c r="AA215" s="64"/>
      <c r="AB215" s="64"/>
      <c r="AC215" s="189"/>
      <c r="AD215" s="259"/>
      <c r="AE215" s="259"/>
      <c r="AF215" s="58"/>
      <c r="AG215" s="30"/>
      <c r="AH215" s="58"/>
      <c r="AI215" s="30"/>
      <c r="AJ215" s="134"/>
      <c r="AK215" s="208"/>
      <c r="AL215" s="290"/>
      <c r="AM215" s="88" t="str">
        <f t="shared" si="19"/>
        <v/>
      </c>
      <c r="AN215" s="123" t="str">
        <f t="shared" si="20"/>
        <v/>
      </c>
      <c r="AO215" s="123" t="str">
        <f t="shared" si="21"/>
        <v/>
      </c>
      <c r="AP215" s="123" t="str">
        <f t="shared" si="22"/>
        <v/>
      </c>
      <c r="AQ215" s="89" t="str">
        <f t="shared" si="23"/>
        <v/>
      </c>
      <c r="AR215" s="39"/>
      <c r="AS215" s="234"/>
      <c r="AT215" s="39"/>
    </row>
    <row r="216" spans="2:46" ht="13.5" customHeight="1" x14ac:dyDescent="0.15">
      <c r="B216" s="290"/>
      <c r="C216" s="29" t="s">
        <v>38</v>
      </c>
      <c r="D216" s="187"/>
      <c r="E216" s="58"/>
      <c r="F216" s="188"/>
      <c r="G216" s="188"/>
      <c r="H216" s="188"/>
      <c r="I216" s="64"/>
      <c r="J216" s="64"/>
      <c r="K216" s="189"/>
      <c r="L216" s="259"/>
      <c r="M216" s="259"/>
      <c r="N216" s="58"/>
      <c r="O216" s="30"/>
      <c r="P216" s="58"/>
      <c r="Q216" s="30"/>
      <c r="R216" s="134"/>
      <c r="S216" s="206"/>
      <c r="T216" s="290"/>
      <c r="U216" s="29" t="s">
        <v>38</v>
      </c>
      <c r="V216" s="187"/>
      <c r="W216" s="58"/>
      <c r="X216" s="188"/>
      <c r="Y216" s="188"/>
      <c r="Z216" s="188"/>
      <c r="AA216" s="64"/>
      <c r="AB216" s="64"/>
      <c r="AC216" s="189"/>
      <c r="AD216" s="259"/>
      <c r="AE216" s="259"/>
      <c r="AF216" s="58"/>
      <c r="AG216" s="30"/>
      <c r="AH216" s="58"/>
      <c r="AI216" s="30"/>
      <c r="AJ216" s="134"/>
      <c r="AK216" s="208"/>
      <c r="AL216" s="290"/>
      <c r="AM216" s="88" t="str">
        <f t="shared" si="19"/>
        <v/>
      </c>
      <c r="AN216" s="123" t="str">
        <f t="shared" si="20"/>
        <v/>
      </c>
      <c r="AO216" s="123" t="str">
        <f t="shared" si="21"/>
        <v/>
      </c>
      <c r="AP216" s="123" t="str">
        <f t="shared" si="22"/>
        <v/>
      </c>
      <c r="AQ216" s="89" t="str">
        <f t="shared" si="23"/>
        <v/>
      </c>
      <c r="AR216" s="39"/>
      <c r="AS216" s="234"/>
      <c r="AT216" s="39"/>
    </row>
    <row r="217" spans="2:46" ht="13.5" customHeight="1" thickBot="1" x14ac:dyDescent="0.2">
      <c r="B217" s="291"/>
      <c r="C217" s="29"/>
      <c r="D217" s="187"/>
      <c r="E217" s="58"/>
      <c r="F217" s="190"/>
      <c r="G217" s="190"/>
      <c r="H217" s="190"/>
      <c r="I217" s="58"/>
      <c r="J217" s="58"/>
      <c r="K217" s="189"/>
      <c r="L217" s="259"/>
      <c r="M217" s="259"/>
      <c r="N217" s="58"/>
      <c r="O217" s="30"/>
      <c r="P217" s="58"/>
      <c r="Q217" s="30"/>
      <c r="R217" s="185"/>
      <c r="S217" s="206"/>
      <c r="T217" s="291"/>
      <c r="U217" s="29"/>
      <c r="V217" s="187"/>
      <c r="W217" s="58"/>
      <c r="X217" s="190"/>
      <c r="Y217" s="190"/>
      <c r="Z217" s="190"/>
      <c r="AA217" s="58"/>
      <c r="AB217" s="58"/>
      <c r="AC217" s="189"/>
      <c r="AD217" s="259"/>
      <c r="AE217" s="259"/>
      <c r="AF217" s="58"/>
      <c r="AG217" s="30"/>
      <c r="AH217" s="58"/>
      <c r="AI217" s="30"/>
      <c r="AJ217" s="185"/>
      <c r="AK217" s="208"/>
      <c r="AL217" s="291"/>
      <c r="AM217" s="124" t="str">
        <f t="shared" si="19"/>
        <v/>
      </c>
      <c r="AN217" s="125" t="str">
        <f t="shared" si="20"/>
        <v/>
      </c>
      <c r="AO217" s="125" t="str">
        <f t="shared" si="21"/>
        <v/>
      </c>
      <c r="AP217" s="125" t="str">
        <f t="shared" si="22"/>
        <v/>
      </c>
      <c r="AQ217" s="126" t="str">
        <f t="shared" si="23"/>
        <v/>
      </c>
      <c r="AR217" s="39"/>
      <c r="AS217" s="234"/>
      <c r="AT217" s="39"/>
    </row>
    <row r="218" spans="2:46" ht="13.5" customHeight="1" x14ac:dyDescent="0.15">
      <c r="B218" s="289" t="s">
        <v>109</v>
      </c>
      <c r="C218" s="27" t="s">
        <v>34</v>
      </c>
      <c r="D218" s="41"/>
      <c r="E218" s="57"/>
      <c r="F218" s="98"/>
      <c r="G218" s="98"/>
      <c r="H218" s="98"/>
      <c r="I218" s="62"/>
      <c r="J218" s="62"/>
      <c r="K218" s="63"/>
      <c r="L218" s="258"/>
      <c r="M218" s="258"/>
      <c r="N218" s="57"/>
      <c r="O218" s="28"/>
      <c r="P218" s="57"/>
      <c r="Q218" s="28"/>
      <c r="R218" s="133"/>
      <c r="S218" s="206"/>
      <c r="T218" s="289" t="s">
        <v>109</v>
      </c>
      <c r="U218" s="27" t="s">
        <v>34</v>
      </c>
      <c r="V218" s="41"/>
      <c r="W218" s="57"/>
      <c r="X218" s="98"/>
      <c r="Y218" s="98"/>
      <c r="Z218" s="98"/>
      <c r="AA218" s="62"/>
      <c r="AB218" s="62"/>
      <c r="AC218" s="63"/>
      <c r="AD218" s="258"/>
      <c r="AE218" s="258"/>
      <c r="AF218" s="57"/>
      <c r="AG218" s="28"/>
      <c r="AH218" s="57"/>
      <c r="AI218" s="28"/>
      <c r="AJ218" s="133"/>
      <c r="AK218" s="208"/>
      <c r="AL218" s="289" t="s">
        <v>109</v>
      </c>
      <c r="AM218" s="121" t="str">
        <f t="shared" si="19"/>
        <v/>
      </c>
      <c r="AN218" s="97" t="str">
        <f t="shared" si="20"/>
        <v/>
      </c>
      <c r="AO218" s="97" t="str">
        <f t="shared" si="21"/>
        <v/>
      </c>
      <c r="AP218" s="97" t="str">
        <f t="shared" si="22"/>
        <v/>
      </c>
      <c r="AQ218" s="122" t="str">
        <f t="shared" si="23"/>
        <v/>
      </c>
      <c r="AR218" s="39"/>
      <c r="AS218" s="234"/>
      <c r="AT218" s="39"/>
    </row>
    <row r="219" spans="2:46" ht="13.5" customHeight="1" x14ac:dyDescent="0.15">
      <c r="B219" s="290"/>
      <c r="C219" s="29" t="s">
        <v>35</v>
      </c>
      <c r="D219" s="187"/>
      <c r="E219" s="58"/>
      <c r="F219" s="188"/>
      <c r="G219" s="188"/>
      <c r="H219" s="188"/>
      <c r="I219" s="64"/>
      <c r="J219" s="64"/>
      <c r="K219" s="189"/>
      <c r="L219" s="259"/>
      <c r="M219" s="259"/>
      <c r="N219" s="58"/>
      <c r="O219" s="30"/>
      <c r="P219" s="58"/>
      <c r="Q219" s="30"/>
      <c r="R219" s="134"/>
      <c r="S219" s="206"/>
      <c r="T219" s="290"/>
      <c r="U219" s="29" t="s">
        <v>35</v>
      </c>
      <c r="V219" s="187"/>
      <c r="W219" s="58"/>
      <c r="X219" s="188"/>
      <c r="Y219" s="188"/>
      <c r="Z219" s="188"/>
      <c r="AA219" s="64"/>
      <c r="AB219" s="64"/>
      <c r="AC219" s="189"/>
      <c r="AD219" s="259"/>
      <c r="AE219" s="259"/>
      <c r="AF219" s="58"/>
      <c r="AG219" s="30"/>
      <c r="AH219" s="58"/>
      <c r="AI219" s="30"/>
      <c r="AJ219" s="134"/>
      <c r="AK219" s="208"/>
      <c r="AL219" s="290"/>
      <c r="AM219" s="88" t="str">
        <f t="shared" si="19"/>
        <v/>
      </c>
      <c r="AN219" s="123" t="str">
        <f t="shared" si="20"/>
        <v/>
      </c>
      <c r="AO219" s="123" t="str">
        <f t="shared" si="21"/>
        <v/>
      </c>
      <c r="AP219" s="123" t="str">
        <f t="shared" si="22"/>
        <v/>
      </c>
      <c r="AQ219" s="89" t="str">
        <f t="shared" si="23"/>
        <v/>
      </c>
      <c r="AR219" s="39"/>
      <c r="AS219" s="234"/>
      <c r="AT219" s="39"/>
    </row>
    <row r="220" spans="2:46" ht="13.5" customHeight="1" x14ac:dyDescent="0.15">
      <c r="B220" s="290"/>
      <c r="C220" s="29" t="s">
        <v>36</v>
      </c>
      <c r="D220" s="187"/>
      <c r="E220" s="58"/>
      <c r="F220" s="188"/>
      <c r="G220" s="188"/>
      <c r="H220" s="188"/>
      <c r="I220" s="64"/>
      <c r="J220" s="64"/>
      <c r="K220" s="189"/>
      <c r="L220" s="259"/>
      <c r="M220" s="259"/>
      <c r="N220" s="58"/>
      <c r="O220" s="30"/>
      <c r="P220" s="58"/>
      <c r="Q220" s="30"/>
      <c r="R220" s="134"/>
      <c r="S220" s="206"/>
      <c r="T220" s="290"/>
      <c r="U220" s="29" t="s">
        <v>36</v>
      </c>
      <c r="V220" s="187"/>
      <c r="W220" s="58"/>
      <c r="X220" s="188"/>
      <c r="Y220" s="188"/>
      <c r="Z220" s="188"/>
      <c r="AA220" s="64"/>
      <c r="AB220" s="64"/>
      <c r="AC220" s="189"/>
      <c r="AD220" s="259"/>
      <c r="AE220" s="259"/>
      <c r="AF220" s="58"/>
      <c r="AG220" s="30"/>
      <c r="AH220" s="58"/>
      <c r="AI220" s="30"/>
      <c r="AJ220" s="134"/>
      <c r="AK220" s="208"/>
      <c r="AL220" s="290"/>
      <c r="AM220" s="88" t="str">
        <f t="shared" si="19"/>
        <v/>
      </c>
      <c r="AN220" s="123" t="str">
        <f t="shared" si="20"/>
        <v/>
      </c>
      <c r="AO220" s="123" t="str">
        <f t="shared" si="21"/>
        <v/>
      </c>
      <c r="AP220" s="123" t="str">
        <f t="shared" si="22"/>
        <v/>
      </c>
      <c r="AQ220" s="89" t="str">
        <f t="shared" si="23"/>
        <v/>
      </c>
      <c r="AR220" s="39"/>
      <c r="AS220" s="234"/>
      <c r="AT220" s="39"/>
    </row>
    <row r="221" spans="2:46" ht="13.5" customHeight="1" x14ac:dyDescent="0.15">
      <c r="B221" s="290"/>
      <c r="C221" s="29" t="s">
        <v>38</v>
      </c>
      <c r="D221" s="187"/>
      <c r="E221" s="58"/>
      <c r="F221" s="188"/>
      <c r="G221" s="188"/>
      <c r="H221" s="188"/>
      <c r="I221" s="64"/>
      <c r="J221" s="64"/>
      <c r="K221" s="189"/>
      <c r="L221" s="259"/>
      <c r="M221" s="259"/>
      <c r="N221" s="58"/>
      <c r="O221" s="30"/>
      <c r="P221" s="58"/>
      <c r="Q221" s="30"/>
      <c r="R221" s="134"/>
      <c r="S221" s="206"/>
      <c r="T221" s="290"/>
      <c r="U221" s="29" t="s">
        <v>38</v>
      </c>
      <c r="V221" s="187"/>
      <c r="W221" s="58"/>
      <c r="X221" s="188"/>
      <c r="Y221" s="188"/>
      <c r="Z221" s="188"/>
      <c r="AA221" s="64"/>
      <c r="AB221" s="64"/>
      <c r="AC221" s="189"/>
      <c r="AD221" s="259"/>
      <c r="AE221" s="259"/>
      <c r="AF221" s="58"/>
      <c r="AG221" s="30"/>
      <c r="AH221" s="58"/>
      <c r="AI221" s="30"/>
      <c r="AJ221" s="134"/>
      <c r="AK221" s="208"/>
      <c r="AL221" s="290"/>
      <c r="AM221" s="88" t="str">
        <f t="shared" si="19"/>
        <v/>
      </c>
      <c r="AN221" s="123" t="str">
        <f t="shared" si="20"/>
        <v/>
      </c>
      <c r="AO221" s="123" t="str">
        <f t="shared" si="21"/>
        <v/>
      </c>
      <c r="AP221" s="123" t="str">
        <f t="shared" si="22"/>
        <v/>
      </c>
      <c r="AQ221" s="89" t="str">
        <f t="shared" si="23"/>
        <v/>
      </c>
      <c r="AR221" s="39"/>
      <c r="AS221" s="234"/>
      <c r="AT221" s="39"/>
    </row>
    <row r="222" spans="2:46" ht="13.5" customHeight="1" thickBot="1" x14ac:dyDescent="0.2">
      <c r="B222" s="291"/>
      <c r="C222" s="29"/>
      <c r="D222" s="187"/>
      <c r="E222" s="58"/>
      <c r="F222" s="190"/>
      <c r="G222" s="190"/>
      <c r="H222" s="190"/>
      <c r="I222" s="58"/>
      <c r="J222" s="58"/>
      <c r="K222" s="189"/>
      <c r="L222" s="259"/>
      <c r="M222" s="259"/>
      <c r="N222" s="58"/>
      <c r="O222" s="30"/>
      <c r="P222" s="58"/>
      <c r="Q222" s="30"/>
      <c r="R222" s="185"/>
      <c r="S222" s="206"/>
      <c r="T222" s="291"/>
      <c r="U222" s="29"/>
      <c r="V222" s="187"/>
      <c r="W222" s="58"/>
      <c r="X222" s="190"/>
      <c r="Y222" s="190"/>
      <c r="Z222" s="190"/>
      <c r="AA222" s="58"/>
      <c r="AB222" s="58"/>
      <c r="AC222" s="189"/>
      <c r="AD222" s="259"/>
      <c r="AE222" s="259"/>
      <c r="AF222" s="58"/>
      <c r="AG222" s="30"/>
      <c r="AH222" s="58"/>
      <c r="AI222" s="30"/>
      <c r="AJ222" s="185"/>
      <c r="AK222" s="208"/>
      <c r="AL222" s="291"/>
      <c r="AM222" s="124" t="str">
        <f t="shared" si="19"/>
        <v/>
      </c>
      <c r="AN222" s="125" t="str">
        <f t="shared" si="20"/>
        <v/>
      </c>
      <c r="AO222" s="125" t="str">
        <f t="shared" si="21"/>
        <v/>
      </c>
      <c r="AP222" s="125" t="str">
        <f t="shared" si="22"/>
        <v/>
      </c>
      <c r="AQ222" s="126" t="str">
        <f t="shared" si="23"/>
        <v/>
      </c>
      <c r="AR222" s="39"/>
      <c r="AS222" s="234"/>
      <c r="AT222" s="39"/>
    </row>
    <row r="223" spans="2:46" ht="13.5" customHeight="1" x14ac:dyDescent="0.15">
      <c r="B223" s="289" t="s">
        <v>110</v>
      </c>
      <c r="C223" s="27" t="s">
        <v>34</v>
      </c>
      <c r="D223" s="41"/>
      <c r="E223" s="57"/>
      <c r="F223" s="98"/>
      <c r="G223" s="98"/>
      <c r="H223" s="98"/>
      <c r="I223" s="62"/>
      <c r="J223" s="62"/>
      <c r="K223" s="63"/>
      <c r="L223" s="258"/>
      <c r="M223" s="258"/>
      <c r="N223" s="57"/>
      <c r="O223" s="28"/>
      <c r="P223" s="57"/>
      <c r="Q223" s="28"/>
      <c r="R223" s="133"/>
      <c r="S223" s="206"/>
      <c r="T223" s="289" t="s">
        <v>110</v>
      </c>
      <c r="U223" s="27" t="s">
        <v>34</v>
      </c>
      <c r="V223" s="41"/>
      <c r="W223" s="57"/>
      <c r="X223" s="98"/>
      <c r="Y223" s="98"/>
      <c r="Z223" s="98"/>
      <c r="AA223" s="62"/>
      <c r="AB223" s="62"/>
      <c r="AC223" s="63"/>
      <c r="AD223" s="258"/>
      <c r="AE223" s="258"/>
      <c r="AF223" s="57"/>
      <c r="AG223" s="28"/>
      <c r="AH223" s="57"/>
      <c r="AI223" s="28"/>
      <c r="AJ223" s="133"/>
      <c r="AK223" s="208"/>
      <c r="AL223" s="289" t="s">
        <v>110</v>
      </c>
      <c r="AM223" s="121" t="str">
        <f t="shared" si="19"/>
        <v/>
      </c>
      <c r="AN223" s="97" t="str">
        <f t="shared" si="20"/>
        <v/>
      </c>
      <c r="AO223" s="97" t="str">
        <f t="shared" si="21"/>
        <v/>
      </c>
      <c r="AP223" s="97" t="str">
        <f t="shared" si="22"/>
        <v/>
      </c>
      <c r="AQ223" s="122" t="str">
        <f t="shared" si="23"/>
        <v/>
      </c>
      <c r="AR223" s="39"/>
      <c r="AS223" s="234"/>
      <c r="AT223" s="39"/>
    </row>
    <row r="224" spans="2:46" ht="13.5" customHeight="1" x14ac:dyDescent="0.15">
      <c r="B224" s="290"/>
      <c r="C224" s="29" t="s">
        <v>35</v>
      </c>
      <c r="D224" s="187"/>
      <c r="E224" s="58"/>
      <c r="F224" s="188"/>
      <c r="G224" s="188"/>
      <c r="H224" s="188"/>
      <c r="I224" s="64"/>
      <c r="J224" s="64"/>
      <c r="K224" s="189"/>
      <c r="L224" s="259"/>
      <c r="M224" s="259"/>
      <c r="N224" s="58"/>
      <c r="O224" s="30"/>
      <c r="P224" s="58"/>
      <c r="Q224" s="30"/>
      <c r="R224" s="134"/>
      <c r="S224" s="206"/>
      <c r="T224" s="290"/>
      <c r="U224" s="29" t="s">
        <v>35</v>
      </c>
      <c r="V224" s="187"/>
      <c r="W224" s="58"/>
      <c r="X224" s="188"/>
      <c r="Y224" s="188"/>
      <c r="Z224" s="188"/>
      <c r="AA224" s="64"/>
      <c r="AB224" s="64"/>
      <c r="AC224" s="189"/>
      <c r="AD224" s="259"/>
      <c r="AE224" s="259"/>
      <c r="AF224" s="58"/>
      <c r="AG224" s="30"/>
      <c r="AH224" s="58"/>
      <c r="AI224" s="30"/>
      <c r="AJ224" s="134"/>
      <c r="AK224" s="208"/>
      <c r="AL224" s="290"/>
      <c r="AM224" s="88" t="str">
        <f t="shared" si="19"/>
        <v/>
      </c>
      <c r="AN224" s="123" t="str">
        <f t="shared" si="20"/>
        <v/>
      </c>
      <c r="AO224" s="123" t="str">
        <f t="shared" si="21"/>
        <v/>
      </c>
      <c r="AP224" s="123" t="str">
        <f t="shared" si="22"/>
        <v/>
      </c>
      <c r="AQ224" s="89" t="str">
        <f t="shared" si="23"/>
        <v/>
      </c>
      <c r="AR224" s="39"/>
      <c r="AS224" s="234"/>
      <c r="AT224" s="39"/>
    </row>
    <row r="225" spans="2:46" ht="13.5" customHeight="1" x14ac:dyDescent="0.15">
      <c r="B225" s="290"/>
      <c r="C225" s="29" t="s">
        <v>36</v>
      </c>
      <c r="D225" s="187"/>
      <c r="E225" s="58"/>
      <c r="F225" s="188"/>
      <c r="G225" s="188"/>
      <c r="H225" s="188"/>
      <c r="I225" s="64"/>
      <c r="J225" s="64"/>
      <c r="K225" s="189"/>
      <c r="L225" s="259"/>
      <c r="M225" s="259"/>
      <c r="N225" s="58"/>
      <c r="O225" s="30"/>
      <c r="P225" s="58"/>
      <c r="Q225" s="30"/>
      <c r="R225" s="134"/>
      <c r="S225" s="206"/>
      <c r="T225" s="290"/>
      <c r="U225" s="29" t="s">
        <v>36</v>
      </c>
      <c r="V225" s="187"/>
      <c r="W225" s="58"/>
      <c r="X225" s="188"/>
      <c r="Y225" s="188"/>
      <c r="Z225" s="188"/>
      <c r="AA225" s="64"/>
      <c r="AB225" s="64"/>
      <c r="AC225" s="189"/>
      <c r="AD225" s="259"/>
      <c r="AE225" s="259"/>
      <c r="AF225" s="58"/>
      <c r="AG225" s="30"/>
      <c r="AH225" s="58"/>
      <c r="AI225" s="30"/>
      <c r="AJ225" s="134"/>
      <c r="AK225" s="208"/>
      <c r="AL225" s="290"/>
      <c r="AM225" s="88" t="str">
        <f t="shared" ref="AM225:AM288" si="24">IF(OR(X225="",F225=""),"",X225-F225)</f>
        <v/>
      </c>
      <c r="AN225" s="123" t="str">
        <f t="shared" ref="AN225:AN288" si="25">IF(OR(Y225="",G225=""),"",Y225-G225)</f>
        <v/>
      </c>
      <c r="AO225" s="123" t="str">
        <f t="shared" ref="AO225:AO288" si="26">IF(OR(Z225="",H225=""),"",Z225-H225)</f>
        <v/>
      </c>
      <c r="AP225" s="123" t="str">
        <f t="shared" ref="AP225:AP288" si="27">IF(OR(AA225="",I225=""),"",AA225-I225)</f>
        <v/>
      </c>
      <c r="AQ225" s="89" t="str">
        <f t="shared" ref="AQ225:AQ288" si="28">IF(OR(AB225="",J225=""),"",AB225-J225)</f>
        <v/>
      </c>
      <c r="AR225" s="39"/>
      <c r="AS225" s="234"/>
      <c r="AT225" s="39"/>
    </row>
    <row r="226" spans="2:46" ht="13.5" customHeight="1" x14ac:dyDescent="0.15">
      <c r="B226" s="290"/>
      <c r="C226" s="29" t="s">
        <v>38</v>
      </c>
      <c r="D226" s="187"/>
      <c r="E226" s="58"/>
      <c r="F226" s="188"/>
      <c r="G226" s="188"/>
      <c r="H226" s="188"/>
      <c r="I226" s="64"/>
      <c r="J226" s="64"/>
      <c r="K226" s="189"/>
      <c r="L226" s="259"/>
      <c r="M226" s="259"/>
      <c r="N226" s="58"/>
      <c r="O226" s="30"/>
      <c r="P226" s="58"/>
      <c r="Q226" s="30"/>
      <c r="R226" s="134"/>
      <c r="S226" s="206"/>
      <c r="T226" s="290"/>
      <c r="U226" s="29" t="s">
        <v>38</v>
      </c>
      <c r="V226" s="187"/>
      <c r="W226" s="58"/>
      <c r="X226" s="188"/>
      <c r="Y226" s="188"/>
      <c r="Z226" s="188"/>
      <c r="AA226" s="64"/>
      <c r="AB226" s="64"/>
      <c r="AC226" s="189"/>
      <c r="AD226" s="259"/>
      <c r="AE226" s="259"/>
      <c r="AF226" s="58"/>
      <c r="AG226" s="30"/>
      <c r="AH226" s="58"/>
      <c r="AI226" s="30"/>
      <c r="AJ226" s="134"/>
      <c r="AK226" s="208"/>
      <c r="AL226" s="290"/>
      <c r="AM226" s="88" t="str">
        <f t="shared" si="24"/>
        <v/>
      </c>
      <c r="AN226" s="123" t="str">
        <f t="shared" si="25"/>
        <v/>
      </c>
      <c r="AO226" s="123" t="str">
        <f t="shared" si="26"/>
        <v/>
      </c>
      <c r="AP226" s="123" t="str">
        <f t="shared" si="27"/>
        <v/>
      </c>
      <c r="AQ226" s="89" t="str">
        <f t="shared" si="28"/>
        <v/>
      </c>
      <c r="AR226" s="39"/>
      <c r="AS226" s="234"/>
      <c r="AT226" s="39"/>
    </row>
    <row r="227" spans="2:46" ht="13.5" customHeight="1" thickBot="1" x14ac:dyDescent="0.2">
      <c r="B227" s="291"/>
      <c r="C227" s="29"/>
      <c r="D227" s="187"/>
      <c r="E227" s="58"/>
      <c r="F227" s="190"/>
      <c r="G227" s="190"/>
      <c r="H227" s="190"/>
      <c r="I227" s="58"/>
      <c r="J227" s="58"/>
      <c r="K227" s="189"/>
      <c r="L227" s="259"/>
      <c r="M227" s="259"/>
      <c r="N227" s="58"/>
      <c r="O227" s="30"/>
      <c r="P227" s="58"/>
      <c r="Q227" s="30"/>
      <c r="R227" s="185"/>
      <c r="S227" s="206"/>
      <c r="T227" s="291"/>
      <c r="U227" s="29"/>
      <c r="V227" s="187"/>
      <c r="W227" s="58"/>
      <c r="X227" s="190"/>
      <c r="Y227" s="190"/>
      <c r="Z227" s="190"/>
      <c r="AA227" s="58"/>
      <c r="AB227" s="58"/>
      <c r="AC227" s="189"/>
      <c r="AD227" s="259"/>
      <c r="AE227" s="259"/>
      <c r="AF227" s="58"/>
      <c r="AG227" s="30"/>
      <c r="AH227" s="58"/>
      <c r="AI227" s="30"/>
      <c r="AJ227" s="185"/>
      <c r="AK227" s="208"/>
      <c r="AL227" s="291"/>
      <c r="AM227" s="124" t="str">
        <f t="shared" si="24"/>
        <v/>
      </c>
      <c r="AN227" s="125" t="str">
        <f t="shared" si="25"/>
        <v/>
      </c>
      <c r="AO227" s="125" t="str">
        <f t="shared" si="26"/>
        <v/>
      </c>
      <c r="AP227" s="125" t="str">
        <f t="shared" si="27"/>
        <v/>
      </c>
      <c r="AQ227" s="126" t="str">
        <f t="shared" si="28"/>
        <v/>
      </c>
      <c r="AR227" s="39"/>
      <c r="AS227" s="234"/>
      <c r="AT227" s="39"/>
    </row>
    <row r="228" spans="2:46" ht="13.5" customHeight="1" x14ac:dyDescent="0.15">
      <c r="B228" s="289" t="s">
        <v>111</v>
      </c>
      <c r="C228" s="27" t="s">
        <v>34</v>
      </c>
      <c r="D228" s="41"/>
      <c r="E228" s="57"/>
      <c r="F228" s="98"/>
      <c r="G228" s="98"/>
      <c r="H228" s="98"/>
      <c r="I228" s="62"/>
      <c r="J228" s="62"/>
      <c r="K228" s="63"/>
      <c r="L228" s="258"/>
      <c r="M228" s="258"/>
      <c r="N228" s="57"/>
      <c r="O228" s="28"/>
      <c r="P228" s="57"/>
      <c r="Q228" s="28"/>
      <c r="R228" s="133"/>
      <c r="S228" s="206"/>
      <c r="T228" s="289" t="s">
        <v>111</v>
      </c>
      <c r="U228" s="27" t="s">
        <v>34</v>
      </c>
      <c r="V228" s="41"/>
      <c r="W228" s="57"/>
      <c r="X228" s="98"/>
      <c r="Y228" s="98"/>
      <c r="Z228" s="98"/>
      <c r="AA228" s="62"/>
      <c r="AB228" s="62"/>
      <c r="AC228" s="63"/>
      <c r="AD228" s="258"/>
      <c r="AE228" s="258"/>
      <c r="AF228" s="57"/>
      <c r="AG228" s="28"/>
      <c r="AH228" s="57"/>
      <c r="AI228" s="28"/>
      <c r="AJ228" s="133"/>
      <c r="AK228" s="208"/>
      <c r="AL228" s="289" t="s">
        <v>111</v>
      </c>
      <c r="AM228" s="121" t="str">
        <f t="shared" si="24"/>
        <v/>
      </c>
      <c r="AN228" s="97" t="str">
        <f t="shared" si="25"/>
        <v/>
      </c>
      <c r="AO228" s="97" t="str">
        <f t="shared" si="26"/>
        <v/>
      </c>
      <c r="AP228" s="97" t="str">
        <f t="shared" si="27"/>
        <v/>
      </c>
      <c r="AQ228" s="122" t="str">
        <f t="shared" si="28"/>
        <v/>
      </c>
      <c r="AR228" s="39"/>
      <c r="AS228" s="234"/>
      <c r="AT228" s="39"/>
    </row>
    <row r="229" spans="2:46" ht="13.5" customHeight="1" x14ac:dyDescent="0.15">
      <c r="B229" s="290"/>
      <c r="C229" s="29" t="s">
        <v>35</v>
      </c>
      <c r="D229" s="187"/>
      <c r="E229" s="58"/>
      <c r="F229" s="188"/>
      <c r="G229" s="188"/>
      <c r="H229" s="188"/>
      <c r="I229" s="64"/>
      <c r="J229" s="64"/>
      <c r="K229" s="189"/>
      <c r="L229" s="259"/>
      <c r="M229" s="259"/>
      <c r="N229" s="58"/>
      <c r="O229" s="30"/>
      <c r="P229" s="58"/>
      <c r="Q229" s="30"/>
      <c r="R229" s="134"/>
      <c r="S229" s="206"/>
      <c r="T229" s="290"/>
      <c r="U229" s="29" t="s">
        <v>35</v>
      </c>
      <c r="V229" s="187"/>
      <c r="W229" s="58"/>
      <c r="X229" s="188"/>
      <c r="Y229" s="188"/>
      <c r="Z229" s="188"/>
      <c r="AA229" s="64"/>
      <c r="AB229" s="64"/>
      <c r="AC229" s="189"/>
      <c r="AD229" s="259"/>
      <c r="AE229" s="259"/>
      <c r="AF229" s="58"/>
      <c r="AG229" s="30"/>
      <c r="AH229" s="58"/>
      <c r="AI229" s="30"/>
      <c r="AJ229" s="134"/>
      <c r="AK229" s="208"/>
      <c r="AL229" s="290"/>
      <c r="AM229" s="88" t="str">
        <f t="shared" si="24"/>
        <v/>
      </c>
      <c r="AN229" s="123" t="str">
        <f t="shared" si="25"/>
        <v/>
      </c>
      <c r="AO229" s="123" t="str">
        <f t="shared" si="26"/>
        <v/>
      </c>
      <c r="AP229" s="123" t="str">
        <f t="shared" si="27"/>
        <v/>
      </c>
      <c r="AQ229" s="89" t="str">
        <f t="shared" si="28"/>
        <v/>
      </c>
      <c r="AR229" s="39"/>
      <c r="AS229" s="234"/>
      <c r="AT229" s="39"/>
    </row>
    <row r="230" spans="2:46" ht="13.5" customHeight="1" x14ac:dyDescent="0.15">
      <c r="B230" s="290"/>
      <c r="C230" s="29" t="s">
        <v>36</v>
      </c>
      <c r="D230" s="187"/>
      <c r="E230" s="58"/>
      <c r="F230" s="188"/>
      <c r="G230" s="188"/>
      <c r="H230" s="188"/>
      <c r="I230" s="64"/>
      <c r="J230" s="64"/>
      <c r="K230" s="189"/>
      <c r="L230" s="259"/>
      <c r="M230" s="259"/>
      <c r="N230" s="58"/>
      <c r="O230" s="30"/>
      <c r="P230" s="58"/>
      <c r="Q230" s="30"/>
      <c r="R230" s="134"/>
      <c r="S230" s="206"/>
      <c r="T230" s="290"/>
      <c r="U230" s="29" t="s">
        <v>36</v>
      </c>
      <c r="V230" s="187"/>
      <c r="W230" s="58"/>
      <c r="X230" s="188"/>
      <c r="Y230" s="188"/>
      <c r="Z230" s="188"/>
      <c r="AA230" s="64"/>
      <c r="AB230" s="64"/>
      <c r="AC230" s="189"/>
      <c r="AD230" s="259"/>
      <c r="AE230" s="259"/>
      <c r="AF230" s="58"/>
      <c r="AG230" s="30"/>
      <c r="AH230" s="58"/>
      <c r="AI230" s="30"/>
      <c r="AJ230" s="134"/>
      <c r="AK230" s="208"/>
      <c r="AL230" s="290"/>
      <c r="AM230" s="88" t="str">
        <f t="shared" si="24"/>
        <v/>
      </c>
      <c r="AN230" s="123" t="str">
        <f t="shared" si="25"/>
        <v/>
      </c>
      <c r="AO230" s="123" t="str">
        <f t="shared" si="26"/>
        <v/>
      </c>
      <c r="AP230" s="123" t="str">
        <f t="shared" si="27"/>
        <v/>
      </c>
      <c r="AQ230" s="89" t="str">
        <f t="shared" si="28"/>
        <v/>
      </c>
      <c r="AR230" s="39"/>
      <c r="AS230" s="234"/>
      <c r="AT230" s="39"/>
    </row>
    <row r="231" spans="2:46" ht="13.5" customHeight="1" x14ac:dyDescent="0.15">
      <c r="B231" s="290"/>
      <c r="C231" s="29" t="s">
        <v>38</v>
      </c>
      <c r="D231" s="187"/>
      <c r="E231" s="58"/>
      <c r="F231" s="188"/>
      <c r="G231" s="188"/>
      <c r="H231" s="188"/>
      <c r="I231" s="64"/>
      <c r="J231" s="64"/>
      <c r="K231" s="189"/>
      <c r="L231" s="259"/>
      <c r="M231" s="259"/>
      <c r="N231" s="58"/>
      <c r="O231" s="30"/>
      <c r="P231" s="58"/>
      <c r="Q231" s="30"/>
      <c r="R231" s="134"/>
      <c r="S231" s="206"/>
      <c r="T231" s="290"/>
      <c r="U231" s="29" t="s">
        <v>38</v>
      </c>
      <c r="V231" s="187"/>
      <c r="W231" s="58"/>
      <c r="X231" s="188"/>
      <c r="Y231" s="188"/>
      <c r="Z231" s="188"/>
      <c r="AA231" s="64"/>
      <c r="AB231" s="64"/>
      <c r="AC231" s="189"/>
      <c r="AD231" s="259"/>
      <c r="AE231" s="259"/>
      <c r="AF231" s="58"/>
      <c r="AG231" s="30"/>
      <c r="AH231" s="58"/>
      <c r="AI231" s="30"/>
      <c r="AJ231" s="134"/>
      <c r="AK231" s="208"/>
      <c r="AL231" s="290"/>
      <c r="AM231" s="88" t="str">
        <f t="shared" si="24"/>
        <v/>
      </c>
      <c r="AN231" s="123" t="str">
        <f t="shared" si="25"/>
        <v/>
      </c>
      <c r="AO231" s="123" t="str">
        <f t="shared" si="26"/>
        <v/>
      </c>
      <c r="AP231" s="123" t="str">
        <f t="shared" si="27"/>
        <v/>
      </c>
      <c r="AQ231" s="89" t="str">
        <f t="shared" si="28"/>
        <v/>
      </c>
      <c r="AR231" s="39"/>
      <c r="AS231" s="234"/>
      <c r="AT231" s="39"/>
    </row>
    <row r="232" spans="2:46" ht="13.5" customHeight="1" thickBot="1" x14ac:dyDescent="0.2">
      <c r="B232" s="291"/>
      <c r="C232" s="29"/>
      <c r="D232" s="187"/>
      <c r="E232" s="58"/>
      <c r="F232" s="190"/>
      <c r="G232" s="190"/>
      <c r="H232" s="190"/>
      <c r="I232" s="58"/>
      <c r="J232" s="58"/>
      <c r="K232" s="189"/>
      <c r="L232" s="259"/>
      <c r="M232" s="259"/>
      <c r="N232" s="58"/>
      <c r="O232" s="30"/>
      <c r="P232" s="58"/>
      <c r="Q232" s="30"/>
      <c r="R232" s="185"/>
      <c r="S232" s="206"/>
      <c r="T232" s="291"/>
      <c r="U232" s="29"/>
      <c r="V232" s="187"/>
      <c r="W232" s="58"/>
      <c r="X232" s="190"/>
      <c r="Y232" s="190"/>
      <c r="Z232" s="190"/>
      <c r="AA232" s="58"/>
      <c r="AB232" s="58"/>
      <c r="AC232" s="189"/>
      <c r="AD232" s="259"/>
      <c r="AE232" s="259"/>
      <c r="AF232" s="58"/>
      <c r="AG232" s="30"/>
      <c r="AH232" s="58"/>
      <c r="AI232" s="30"/>
      <c r="AJ232" s="185"/>
      <c r="AK232" s="208"/>
      <c r="AL232" s="291"/>
      <c r="AM232" s="124" t="str">
        <f t="shared" si="24"/>
        <v/>
      </c>
      <c r="AN232" s="125" t="str">
        <f t="shared" si="25"/>
        <v/>
      </c>
      <c r="AO232" s="125" t="str">
        <f t="shared" si="26"/>
        <v/>
      </c>
      <c r="AP232" s="125" t="str">
        <f t="shared" si="27"/>
        <v/>
      </c>
      <c r="AQ232" s="126" t="str">
        <f t="shared" si="28"/>
        <v/>
      </c>
      <c r="AR232" s="39"/>
      <c r="AS232" s="234"/>
      <c r="AT232" s="39"/>
    </row>
    <row r="233" spans="2:46" ht="13.5" customHeight="1" x14ac:dyDescent="0.15">
      <c r="B233" s="289" t="s">
        <v>112</v>
      </c>
      <c r="C233" s="27" t="s">
        <v>34</v>
      </c>
      <c r="D233" s="41"/>
      <c r="E233" s="57"/>
      <c r="F233" s="98"/>
      <c r="G233" s="98"/>
      <c r="H233" s="98"/>
      <c r="I233" s="62"/>
      <c r="J233" s="62"/>
      <c r="K233" s="63"/>
      <c r="L233" s="258"/>
      <c r="M233" s="258"/>
      <c r="N233" s="57"/>
      <c r="O233" s="28"/>
      <c r="P233" s="57"/>
      <c r="Q233" s="28"/>
      <c r="R233" s="133"/>
      <c r="S233" s="206"/>
      <c r="T233" s="289" t="s">
        <v>112</v>
      </c>
      <c r="U233" s="27" t="s">
        <v>34</v>
      </c>
      <c r="V233" s="41"/>
      <c r="W233" s="57"/>
      <c r="X233" s="98"/>
      <c r="Y233" s="98"/>
      <c r="Z233" s="98"/>
      <c r="AA233" s="62"/>
      <c r="AB233" s="62"/>
      <c r="AC233" s="63"/>
      <c r="AD233" s="258"/>
      <c r="AE233" s="258"/>
      <c r="AF233" s="57"/>
      <c r="AG233" s="28"/>
      <c r="AH233" s="57"/>
      <c r="AI233" s="28"/>
      <c r="AJ233" s="133"/>
      <c r="AK233" s="208"/>
      <c r="AL233" s="289" t="s">
        <v>112</v>
      </c>
      <c r="AM233" s="121" t="str">
        <f t="shared" si="24"/>
        <v/>
      </c>
      <c r="AN233" s="97" t="str">
        <f t="shared" si="25"/>
        <v/>
      </c>
      <c r="AO233" s="97" t="str">
        <f t="shared" si="26"/>
        <v/>
      </c>
      <c r="AP233" s="97" t="str">
        <f t="shared" si="27"/>
        <v/>
      </c>
      <c r="AQ233" s="122" t="str">
        <f t="shared" si="28"/>
        <v/>
      </c>
      <c r="AR233" s="39"/>
      <c r="AS233" s="234"/>
      <c r="AT233" s="39"/>
    </row>
    <row r="234" spans="2:46" ht="13.5" customHeight="1" x14ac:dyDescent="0.15">
      <c r="B234" s="290"/>
      <c r="C234" s="29" t="s">
        <v>35</v>
      </c>
      <c r="D234" s="187"/>
      <c r="E234" s="58"/>
      <c r="F234" s="188"/>
      <c r="G234" s="188"/>
      <c r="H234" s="188"/>
      <c r="I234" s="64"/>
      <c r="J234" s="64"/>
      <c r="K234" s="189"/>
      <c r="L234" s="259"/>
      <c r="M234" s="259"/>
      <c r="N234" s="58"/>
      <c r="O234" s="30"/>
      <c r="P234" s="58"/>
      <c r="Q234" s="30"/>
      <c r="R234" s="134"/>
      <c r="S234" s="206"/>
      <c r="T234" s="290"/>
      <c r="U234" s="29" t="s">
        <v>35</v>
      </c>
      <c r="V234" s="187"/>
      <c r="W234" s="58"/>
      <c r="X234" s="188"/>
      <c r="Y234" s="188"/>
      <c r="Z234" s="188"/>
      <c r="AA234" s="64"/>
      <c r="AB234" s="64"/>
      <c r="AC234" s="189"/>
      <c r="AD234" s="259"/>
      <c r="AE234" s="259"/>
      <c r="AF234" s="58"/>
      <c r="AG234" s="30"/>
      <c r="AH234" s="58"/>
      <c r="AI234" s="30"/>
      <c r="AJ234" s="134"/>
      <c r="AK234" s="208"/>
      <c r="AL234" s="290"/>
      <c r="AM234" s="88" t="str">
        <f t="shared" si="24"/>
        <v/>
      </c>
      <c r="AN234" s="123" t="str">
        <f t="shared" si="25"/>
        <v/>
      </c>
      <c r="AO234" s="123" t="str">
        <f t="shared" si="26"/>
        <v/>
      </c>
      <c r="AP234" s="123" t="str">
        <f t="shared" si="27"/>
        <v/>
      </c>
      <c r="AQ234" s="89" t="str">
        <f t="shared" si="28"/>
        <v/>
      </c>
      <c r="AR234" s="39"/>
      <c r="AS234" s="234"/>
      <c r="AT234" s="39"/>
    </row>
    <row r="235" spans="2:46" ht="13.5" customHeight="1" x14ac:dyDescent="0.15">
      <c r="B235" s="290"/>
      <c r="C235" s="29" t="s">
        <v>36</v>
      </c>
      <c r="D235" s="187"/>
      <c r="E235" s="58"/>
      <c r="F235" s="188"/>
      <c r="G235" s="188"/>
      <c r="H235" s="188"/>
      <c r="I235" s="64"/>
      <c r="J235" s="64"/>
      <c r="K235" s="189"/>
      <c r="L235" s="259"/>
      <c r="M235" s="259"/>
      <c r="N235" s="58"/>
      <c r="O235" s="30"/>
      <c r="P235" s="58"/>
      <c r="Q235" s="30"/>
      <c r="R235" s="134"/>
      <c r="S235" s="206"/>
      <c r="T235" s="290"/>
      <c r="U235" s="29" t="s">
        <v>36</v>
      </c>
      <c r="V235" s="187"/>
      <c r="W235" s="58"/>
      <c r="X235" s="188"/>
      <c r="Y235" s="188"/>
      <c r="Z235" s="188"/>
      <c r="AA235" s="64"/>
      <c r="AB235" s="64"/>
      <c r="AC235" s="189"/>
      <c r="AD235" s="259"/>
      <c r="AE235" s="259"/>
      <c r="AF235" s="58"/>
      <c r="AG235" s="30"/>
      <c r="AH235" s="58"/>
      <c r="AI235" s="30"/>
      <c r="AJ235" s="134"/>
      <c r="AK235" s="208"/>
      <c r="AL235" s="290"/>
      <c r="AM235" s="88" t="str">
        <f t="shared" si="24"/>
        <v/>
      </c>
      <c r="AN235" s="123" t="str">
        <f t="shared" si="25"/>
        <v/>
      </c>
      <c r="AO235" s="123" t="str">
        <f t="shared" si="26"/>
        <v/>
      </c>
      <c r="AP235" s="123" t="str">
        <f t="shared" si="27"/>
        <v/>
      </c>
      <c r="AQ235" s="89" t="str">
        <f t="shared" si="28"/>
        <v/>
      </c>
      <c r="AR235" s="39"/>
      <c r="AS235" s="234"/>
      <c r="AT235" s="39"/>
    </row>
    <row r="236" spans="2:46" ht="13.5" customHeight="1" x14ac:dyDescent="0.15">
      <c r="B236" s="290"/>
      <c r="C236" s="29" t="s">
        <v>38</v>
      </c>
      <c r="D236" s="187"/>
      <c r="E236" s="58"/>
      <c r="F236" s="188"/>
      <c r="G236" s="188"/>
      <c r="H236" s="188"/>
      <c r="I236" s="64"/>
      <c r="J236" s="64"/>
      <c r="K236" s="189"/>
      <c r="L236" s="259"/>
      <c r="M236" s="259"/>
      <c r="N236" s="58"/>
      <c r="O236" s="30"/>
      <c r="P236" s="58"/>
      <c r="Q236" s="30"/>
      <c r="R236" s="134"/>
      <c r="S236" s="206"/>
      <c r="T236" s="290"/>
      <c r="U236" s="29" t="s">
        <v>38</v>
      </c>
      <c r="V236" s="187"/>
      <c r="W236" s="58"/>
      <c r="X236" s="188"/>
      <c r="Y236" s="188"/>
      <c r="Z236" s="188"/>
      <c r="AA236" s="64"/>
      <c r="AB236" s="64"/>
      <c r="AC236" s="189"/>
      <c r="AD236" s="259"/>
      <c r="AE236" s="259"/>
      <c r="AF236" s="58"/>
      <c r="AG236" s="30"/>
      <c r="AH236" s="58"/>
      <c r="AI236" s="30"/>
      <c r="AJ236" s="134"/>
      <c r="AK236" s="208"/>
      <c r="AL236" s="290"/>
      <c r="AM236" s="88" t="str">
        <f t="shared" si="24"/>
        <v/>
      </c>
      <c r="AN236" s="123" t="str">
        <f t="shared" si="25"/>
        <v/>
      </c>
      <c r="AO236" s="123" t="str">
        <f t="shared" si="26"/>
        <v/>
      </c>
      <c r="AP236" s="123" t="str">
        <f t="shared" si="27"/>
        <v/>
      </c>
      <c r="AQ236" s="89" t="str">
        <f t="shared" si="28"/>
        <v/>
      </c>
      <c r="AR236" s="39"/>
      <c r="AS236" s="234"/>
      <c r="AT236" s="39"/>
    </row>
    <row r="237" spans="2:46" ht="13.5" customHeight="1" thickBot="1" x14ac:dyDescent="0.2">
      <c r="B237" s="291"/>
      <c r="C237" s="29"/>
      <c r="D237" s="187"/>
      <c r="E237" s="58"/>
      <c r="F237" s="190"/>
      <c r="G237" s="190"/>
      <c r="H237" s="190"/>
      <c r="I237" s="58"/>
      <c r="J237" s="58"/>
      <c r="K237" s="189"/>
      <c r="L237" s="259"/>
      <c r="M237" s="259"/>
      <c r="N237" s="58"/>
      <c r="O237" s="30"/>
      <c r="P237" s="58"/>
      <c r="Q237" s="30"/>
      <c r="R237" s="185"/>
      <c r="S237" s="206"/>
      <c r="T237" s="291"/>
      <c r="U237" s="29"/>
      <c r="V237" s="187"/>
      <c r="W237" s="58"/>
      <c r="X237" s="190"/>
      <c r="Y237" s="190"/>
      <c r="Z237" s="190"/>
      <c r="AA237" s="58"/>
      <c r="AB237" s="58"/>
      <c r="AC237" s="189"/>
      <c r="AD237" s="259"/>
      <c r="AE237" s="259"/>
      <c r="AF237" s="58"/>
      <c r="AG237" s="30"/>
      <c r="AH237" s="58"/>
      <c r="AI237" s="30"/>
      <c r="AJ237" s="185"/>
      <c r="AK237" s="208"/>
      <c r="AL237" s="291"/>
      <c r="AM237" s="124" t="str">
        <f t="shared" si="24"/>
        <v/>
      </c>
      <c r="AN237" s="125" t="str">
        <f t="shared" si="25"/>
        <v/>
      </c>
      <c r="AO237" s="125" t="str">
        <f t="shared" si="26"/>
        <v/>
      </c>
      <c r="AP237" s="125" t="str">
        <f t="shared" si="27"/>
        <v/>
      </c>
      <c r="AQ237" s="126" t="str">
        <f t="shared" si="28"/>
        <v/>
      </c>
      <c r="AR237" s="39"/>
      <c r="AS237" s="234"/>
      <c r="AT237" s="39"/>
    </row>
    <row r="238" spans="2:46" ht="13.5" customHeight="1" x14ac:dyDescent="0.15">
      <c r="B238" s="289" t="s">
        <v>113</v>
      </c>
      <c r="C238" s="27" t="s">
        <v>34</v>
      </c>
      <c r="D238" s="41"/>
      <c r="E238" s="57"/>
      <c r="F238" s="98"/>
      <c r="G238" s="98"/>
      <c r="H238" s="98"/>
      <c r="I238" s="62"/>
      <c r="J238" s="62"/>
      <c r="K238" s="63"/>
      <c r="L238" s="258"/>
      <c r="M238" s="258"/>
      <c r="N238" s="57"/>
      <c r="O238" s="28"/>
      <c r="P238" s="57"/>
      <c r="Q238" s="28"/>
      <c r="R238" s="133"/>
      <c r="S238" s="206"/>
      <c r="T238" s="289" t="s">
        <v>113</v>
      </c>
      <c r="U238" s="27" t="s">
        <v>34</v>
      </c>
      <c r="V238" s="41"/>
      <c r="W238" s="57"/>
      <c r="X238" s="98"/>
      <c r="Y238" s="98"/>
      <c r="Z238" s="98"/>
      <c r="AA238" s="62"/>
      <c r="AB238" s="62"/>
      <c r="AC238" s="63"/>
      <c r="AD238" s="258"/>
      <c r="AE238" s="258"/>
      <c r="AF238" s="57"/>
      <c r="AG238" s="28"/>
      <c r="AH238" s="57"/>
      <c r="AI238" s="28"/>
      <c r="AJ238" s="133"/>
      <c r="AK238" s="208"/>
      <c r="AL238" s="289" t="s">
        <v>113</v>
      </c>
      <c r="AM238" s="121" t="str">
        <f t="shared" si="24"/>
        <v/>
      </c>
      <c r="AN238" s="97" t="str">
        <f t="shared" si="25"/>
        <v/>
      </c>
      <c r="AO238" s="97" t="str">
        <f t="shared" si="26"/>
        <v/>
      </c>
      <c r="AP238" s="97" t="str">
        <f t="shared" si="27"/>
        <v/>
      </c>
      <c r="AQ238" s="122" t="str">
        <f t="shared" si="28"/>
        <v/>
      </c>
      <c r="AR238" s="39"/>
      <c r="AS238" s="234"/>
      <c r="AT238" s="39"/>
    </row>
    <row r="239" spans="2:46" ht="13.5" customHeight="1" x14ac:dyDescent="0.15">
      <c r="B239" s="290"/>
      <c r="C239" s="29" t="s">
        <v>35</v>
      </c>
      <c r="D239" s="187"/>
      <c r="E239" s="58"/>
      <c r="F239" s="188"/>
      <c r="G239" s="188"/>
      <c r="H239" s="188"/>
      <c r="I239" s="64"/>
      <c r="J239" s="64"/>
      <c r="K239" s="189"/>
      <c r="L239" s="259"/>
      <c r="M239" s="259"/>
      <c r="N239" s="58"/>
      <c r="O239" s="30"/>
      <c r="P239" s="58"/>
      <c r="Q239" s="30"/>
      <c r="R239" s="134"/>
      <c r="S239" s="206"/>
      <c r="T239" s="290"/>
      <c r="U239" s="29" t="s">
        <v>35</v>
      </c>
      <c r="V239" s="187"/>
      <c r="W239" s="58"/>
      <c r="X239" s="188"/>
      <c r="Y239" s="188"/>
      <c r="Z239" s="188"/>
      <c r="AA239" s="64"/>
      <c r="AB239" s="64"/>
      <c r="AC239" s="189"/>
      <c r="AD239" s="259"/>
      <c r="AE239" s="259"/>
      <c r="AF239" s="58"/>
      <c r="AG239" s="30"/>
      <c r="AH239" s="58"/>
      <c r="AI239" s="30"/>
      <c r="AJ239" s="134"/>
      <c r="AK239" s="208"/>
      <c r="AL239" s="290"/>
      <c r="AM239" s="88" t="str">
        <f t="shared" si="24"/>
        <v/>
      </c>
      <c r="AN239" s="123" t="str">
        <f t="shared" si="25"/>
        <v/>
      </c>
      <c r="AO239" s="123" t="str">
        <f t="shared" si="26"/>
        <v/>
      </c>
      <c r="AP239" s="123" t="str">
        <f t="shared" si="27"/>
        <v/>
      </c>
      <c r="AQ239" s="89" t="str">
        <f t="shared" si="28"/>
        <v/>
      </c>
      <c r="AR239" s="39"/>
      <c r="AS239" s="234"/>
      <c r="AT239" s="39"/>
    </row>
    <row r="240" spans="2:46" ht="13.5" customHeight="1" x14ac:dyDescent="0.15">
      <c r="B240" s="290"/>
      <c r="C240" s="29" t="s">
        <v>36</v>
      </c>
      <c r="D240" s="187"/>
      <c r="E240" s="58"/>
      <c r="F240" s="188"/>
      <c r="G240" s="188"/>
      <c r="H240" s="188"/>
      <c r="I240" s="64"/>
      <c r="J240" s="64"/>
      <c r="K240" s="189"/>
      <c r="L240" s="259"/>
      <c r="M240" s="259"/>
      <c r="N240" s="58"/>
      <c r="O240" s="30"/>
      <c r="P240" s="58"/>
      <c r="Q240" s="30"/>
      <c r="R240" s="134"/>
      <c r="S240" s="206"/>
      <c r="T240" s="290"/>
      <c r="U240" s="29" t="s">
        <v>36</v>
      </c>
      <c r="V240" s="187"/>
      <c r="W240" s="58"/>
      <c r="X240" s="188"/>
      <c r="Y240" s="188"/>
      <c r="Z240" s="188"/>
      <c r="AA240" s="64"/>
      <c r="AB240" s="64"/>
      <c r="AC240" s="189"/>
      <c r="AD240" s="259"/>
      <c r="AE240" s="259"/>
      <c r="AF240" s="58"/>
      <c r="AG240" s="30"/>
      <c r="AH240" s="58"/>
      <c r="AI240" s="30"/>
      <c r="AJ240" s="134"/>
      <c r="AK240" s="208"/>
      <c r="AL240" s="290"/>
      <c r="AM240" s="88" t="str">
        <f t="shared" si="24"/>
        <v/>
      </c>
      <c r="AN240" s="123" t="str">
        <f t="shared" si="25"/>
        <v/>
      </c>
      <c r="AO240" s="123" t="str">
        <f t="shared" si="26"/>
        <v/>
      </c>
      <c r="AP240" s="123" t="str">
        <f t="shared" si="27"/>
        <v/>
      </c>
      <c r="AQ240" s="89" t="str">
        <f t="shared" si="28"/>
        <v/>
      </c>
      <c r="AR240" s="39"/>
      <c r="AS240" s="234"/>
      <c r="AT240" s="39"/>
    </row>
    <row r="241" spans="2:46" ht="13.5" customHeight="1" x14ac:dyDescent="0.15">
      <c r="B241" s="290"/>
      <c r="C241" s="29" t="s">
        <v>38</v>
      </c>
      <c r="D241" s="187"/>
      <c r="E241" s="58"/>
      <c r="F241" s="188"/>
      <c r="G241" s="188"/>
      <c r="H241" s="188"/>
      <c r="I241" s="64"/>
      <c r="J241" s="64"/>
      <c r="K241" s="189"/>
      <c r="L241" s="259"/>
      <c r="M241" s="259"/>
      <c r="N241" s="58"/>
      <c r="O241" s="30"/>
      <c r="P241" s="58"/>
      <c r="Q241" s="30"/>
      <c r="R241" s="134"/>
      <c r="S241" s="206"/>
      <c r="T241" s="290"/>
      <c r="U241" s="29" t="s">
        <v>38</v>
      </c>
      <c r="V241" s="187"/>
      <c r="W241" s="58"/>
      <c r="X241" s="188"/>
      <c r="Y241" s="188"/>
      <c r="Z241" s="188"/>
      <c r="AA241" s="64"/>
      <c r="AB241" s="64"/>
      <c r="AC241" s="189"/>
      <c r="AD241" s="259"/>
      <c r="AE241" s="259"/>
      <c r="AF241" s="58"/>
      <c r="AG241" s="30"/>
      <c r="AH241" s="58"/>
      <c r="AI241" s="30"/>
      <c r="AJ241" s="134"/>
      <c r="AK241" s="208"/>
      <c r="AL241" s="290"/>
      <c r="AM241" s="88" t="str">
        <f t="shared" si="24"/>
        <v/>
      </c>
      <c r="AN241" s="123" t="str">
        <f t="shared" si="25"/>
        <v/>
      </c>
      <c r="AO241" s="123" t="str">
        <f t="shared" si="26"/>
        <v/>
      </c>
      <c r="AP241" s="123" t="str">
        <f t="shared" si="27"/>
        <v/>
      </c>
      <c r="AQ241" s="89" t="str">
        <f t="shared" si="28"/>
        <v/>
      </c>
      <c r="AR241" s="39"/>
      <c r="AS241" s="234"/>
      <c r="AT241" s="39"/>
    </row>
    <row r="242" spans="2:46" ht="13.5" customHeight="1" thickBot="1" x14ac:dyDescent="0.2">
      <c r="B242" s="291"/>
      <c r="C242" s="29"/>
      <c r="D242" s="187"/>
      <c r="E242" s="58"/>
      <c r="F242" s="190"/>
      <c r="G242" s="190"/>
      <c r="H242" s="190"/>
      <c r="I242" s="58"/>
      <c r="J242" s="58"/>
      <c r="K242" s="189"/>
      <c r="L242" s="259"/>
      <c r="M242" s="259"/>
      <c r="N242" s="58"/>
      <c r="O242" s="30"/>
      <c r="P242" s="58"/>
      <c r="Q242" s="30"/>
      <c r="R242" s="185"/>
      <c r="S242" s="206"/>
      <c r="T242" s="291"/>
      <c r="U242" s="29"/>
      <c r="V242" s="187"/>
      <c r="W242" s="58"/>
      <c r="X242" s="190"/>
      <c r="Y242" s="190"/>
      <c r="Z242" s="190"/>
      <c r="AA242" s="58"/>
      <c r="AB242" s="58"/>
      <c r="AC242" s="189"/>
      <c r="AD242" s="259"/>
      <c r="AE242" s="259"/>
      <c r="AF242" s="58"/>
      <c r="AG242" s="30"/>
      <c r="AH242" s="58"/>
      <c r="AI242" s="30"/>
      <c r="AJ242" s="185"/>
      <c r="AK242" s="208"/>
      <c r="AL242" s="291"/>
      <c r="AM242" s="124" t="str">
        <f t="shared" si="24"/>
        <v/>
      </c>
      <c r="AN242" s="125" t="str">
        <f t="shared" si="25"/>
        <v/>
      </c>
      <c r="AO242" s="125" t="str">
        <f t="shared" si="26"/>
        <v/>
      </c>
      <c r="AP242" s="125" t="str">
        <f t="shared" si="27"/>
        <v/>
      </c>
      <c r="AQ242" s="126" t="str">
        <f t="shared" si="28"/>
        <v/>
      </c>
      <c r="AR242" s="39"/>
      <c r="AS242" s="234"/>
      <c r="AT242" s="39"/>
    </row>
    <row r="243" spans="2:46" ht="13.5" customHeight="1" x14ac:dyDescent="0.15">
      <c r="B243" s="289" t="s">
        <v>114</v>
      </c>
      <c r="C243" s="27" t="s">
        <v>34</v>
      </c>
      <c r="D243" s="41"/>
      <c r="E243" s="57"/>
      <c r="F243" s="98"/>
      <c r="G243" s="98"/>
      <c r="H243" s="98"/>
      <c r="I243" s="62"/>
      <c r="J243" s="62"/>
      <c r="K243" s="63"/>
      <c r="L243" s="258"/>
      <c r="M243" s="258"/>
      <c r="N243" s="57"/>
      <c r="O243" s="28"/>
      <c r="P243" s="57"/>
      <c r="Q243" s="28"/>
      <c r="R243" s="133"/>
      <c r="S243" s="206"/>
      <c r="T243" s="289" t="s">
        <v>114</v>
      </c>
      <c r="U243" s="27" t="s">
        <v>34</v>
      </c>
      <c r="V243" s="41"/>
      <c r="W243" s="57"/>
      <c r="X243" s="98"/>
      <c r="Y243" s="98"/>
      <c r="Z243" s="98"/>
      <c r="AA243" s="62"/>
      <c r="AB243" s="62"/>
      <c r="AC243" s="63"/>
      <c r="AD243" s="258"/>
      <c r="AE243" s="258"/>
      <c r="AF243" s="57"/>
      <c r="AG243" s="28"/>
      <c r="AH243" s="57"/>
      <c r="AI243" s="28"/>
      <c r="AJ243" s="133"/>
      <c r="AK243" s="208"/>
      <c r="AL243" s="289" t="s">
        <v>114</v>
      </c>
      <c r="AM243" s="121" t="str">
        <f t="shared" si="24"/>
        <v/>
      </c>
      <c r="AN243" s="97" t="str">
        <f t="shared" si="25"/>
        <v/>
      </c>
      <c r="AO243" s="97" t="str">
        <f t="shared" si="26"/>
        <v/>
      </c>
      <c r="AP243" s="97" t="str">
        <f t="shared" si="27"/>
        <v/>
      </c>
      <c r="AQ243" s="122" t="str">
        <f t="shared" si="28"/>
        <v/>
      </c>
      <c r="AR243" s="39"/>
      <c r="AS243" s="234"/>
      <c r="AT243" s="39"/>
    </row>
    <row r="244" spans="2:46" ht="13.5" customHeight="1" x14ac:dyDescent="0.15">
      <c r="B244" s="290"/>
      <c r="C244" s="29" t="s">
        <v>35</v>
      </c>
      <c r="D244" s="187"/>
      <c r="E244" s="58"/>
      <c r="F244" s="188"/>
      <c r="G244" s="188"/>
      <c r="H244" s="188"/>
      <c r="I244" s="64"/>
      <c r="J244" s="64"/>
      <c r="K244" s="189"/>
      <c r="L244" s="259"/>
      <c r="M244" s="259"/>
      <c r="N244" s="58"/>
      <c r="O244" s="30"/>
      <c r="P244" s="58"/>
      <c r="Q244" s="30"/>
      <c r="R244" s="134"/>
      <c r="S244" s="206"/>
      <c r="T244" s="290"/>
      <c r="U244" s="29" t="s">
        <v>35</v>
      </c>
      <c r="V244" s="187"/>
      <c r="W244" s="58"/>
      <c r="X244" s="188"/>
      <c r="Y244" s="188"/>
      <c r="Z244" s="188"/>
      <c r="AA244" s="64"/>
      <c r="AB244" s="64"/>
      <c r="AC244" s="189"/>
      <c r="AD244" s="259"/>
      <c r="AE244" s="259"/>
      <c r="AF244" s="58"/>
      <c r="AG244" s="30"/>
      <c r="AH244" s="58"/>
      <c r="AI244" s="30"/>
      <c r="AJ244" s="134"/>
      <c r="AK244" s="208"/>
      <c r="AL244" s="290"/>
      <c r="AM244" s="88" t="str">
        <f t="shared" si="24"/>
        <v/>
      </c>
      <c r="AN244" s="123" t="str">
        <f t="shared" si="25"/>
        <v/>
      </c>
      <c r="AO244" s="123" t="str">
        <f t="shared" si="26"/>
        <v/>
      </c>
      <c r="AP244" s="123" t="str">
        <f t="shared" si="27"/>
        <v/>
      </c>
      <c r="AQ244" s="89" t="str">
        <f t="shared" si="28"/>
        <v/>
      </c>
      <c r="AR244" s="39"/>
      <c r="AS244" s="234"/>
      <c r="AT244" s="39"/>
    </row>
    <row r="245" spans="2:46" ht="13.5" customHeight="1" x14ac:dyDescent="0.15">
      <c r="B245" s="290"/>
      <c r="C245" s="29" t="s">
        <v>36</v>
      </c>
      <c r="D245" s="187"/>
      <c r="E245" s="58"/>
      <c r="F245" s="188"/>
      <c r="G245" s="188"/>
      <c r="H245" s="188"/>
      <c r="I245" s="64"/>
      <c r="J245" s="64"/>
      <c r="K245" s="189"/>
      <c r="L245" s="259"/>
      <c r="M245" s="259"/>
      <c r="N245" s="58"/>
      <c r="O245" s="30"/>
      <c r="P245" s="58"/>
      <c r="Q245" s="30"/>
      <c r="R245" s="134"/>
      <c r="S245" s="206"/>
      <c r="T245" s="290"/>
      <c r="U245" s="29" t="s">
        <v>36</v>
      </c>
      <c r="V245" s="187"/>
      <c r="W245" s="58"/>
      <c r="X245" s="188"/>
      <c r="Y245" s="188"/>
      <c r="Z245" s="188"/>
      <c r="AA245" s="64"/>
      <c r="AB245" s="64"/>
      <c r="AC245" s="189"/>
      <c r="AD245" s="259"/>
      <c r="AE245" s="259"/>
      <c r="AF245" s="58"/>
      <c r="AG245" s="30"/>
      <c r="AH245" s="58"/>
      <c r="AI245" s="30"/>
      <c r="AJ245" s="134"/>
      <c r="AK245" s="208"/>
      <c r="AL245" s="290"/>
      <c r="AM245" s="88" t="str">
        <f t="shared" si="24"/>
        <v/>
      </c>
      <c r="AN245" s="123" t="str">
        <f t="shared" si="25"/>
        <v/>
      </c>
      <c r="AO245" s="123" t="str">
        <f t="shared" si="26"/>
        <v/>
      </c>
      <c r="AP245" s="123" t="str">
        <f t="shared" si="27"/>
        <v/>
      </c>
      <c r="AQ245" s="89" t="str">
        <f t="shared" si="28"/>
        <v/>
      </c>
      <c r="AR245" s="39"/>
      <c r="AS245" s="234"/>
      <c r="AT245" s="39"/>
    </row>
    <row r="246" spans="2:46" ht="13.5" customHeight="1" x14ac:dyDescent="0.15">
      <c r="B246" s="290"/>
      <c r="C246" s="29" t="s">
        <v>38</v>
      </c>
      <c r="D246" s="187"/>
      <c r="E246" s="58"/>
      <c r="F246" s="188"/>
      <c r="G246" s="188"/>
      <c r="H246" s="188"/>
      <c r="I246" s="64"/>
      <c r="J246" s="64"/>
      <c r="K246" s="189"/>
      <c r="L246" s="259"/>
      <c r="M246" s="259"/>
      <c r="N246" s="58"/>
      <c r="O246" s="30"/>
      <c r="P246" s="58"/>
      <c r="Q246" s="30"/>
      <c r="R246" s="134"/>
      <c r="S246" s="206"/>
      <c r="T246" s="290"/>
      <c r="U246" s="29" t="s">
        <v>38</v>
      </c>
      <c r="V246" s="187"/>
      <c r="W246" s="58"/>
      <c r="X246" s="188"/>
      <c r="Y246" s="188"/>
      <c r="Z246" s="188"/>
      <c r="AA246" s="64"/>
      <c r="AB246" s="64"/>
      <c r="AC246" s="189"/>
      <c r="AD246" s="259"/>
      <c r="AE246" s="259"/>
      <c r="AF246" s="58"/>
      <c r="AG246" s="30"/>
      <c r="AH246" s="58"/>
      <c r="AI246" s="30"/>
      <c r="AJ246" s="134"/>
      <c r="AK246" s="208"/>
      <c r="AL246" s="290"/>
      <c r="AM246" s="88" t="str">
        <f t="shared" si="24"/>
        <v/>
      </c>
      <c r="AN246" s="123" t="str">
        <f t="shared" si="25"/>
        <v/>
      </c>
      <c r="AO246" s="123" t="str">
        <f t="shared" si="26"/>
        <v/>
      </c>
      <c r="AP246" s="123" t="str">
        <f t="shared" si="27"/>
        <v/>
      </c>
      <c r="AQ246" s="89" t="str">
        <f t="shared" si="28"/>
        <v/>
      </c>
      <c r="AR246" s="39"/>
      <c r="AS246" s="234"/>
      <c r="AT246" s="39"/>
    </row>
    <row r="247" spans="2:46" ht="13.5" customHeight="1" thickBot="1" x14ac:dyDescent="0.2">
      <c r="B247" s="291"/>
      <c r="C247" s="29"/>
      <c r="D247" s="187"/>
      <c r="E247" s="58"/>
      <c r="F247" s="190"/>
      <c r="G247" s="190"/>
      <c r="H247" s="190"/>
      <c r="I247" s="58"/>
      <c r="J247" s="58"/>
      <c r="K247" s="189"/>
      <c r="L247" s="259"/>
      <c r="M247" s="259"/>
      <c r="N247" s="58"/>
      <c r="O247" s="30"/>
      <c r="P247" s="58"/>
      <c r="Q247" s="30"/>
      <c r="R247" s="185"/>
      <c r="S247" s="206"/>
      <c r="T247" s="291"/>
      <c r="U247" s="29"/>
      <c r="V247" s="187"/>
      <c r="W247" s="58"/>
      <c r="X247" s="190"/>
      <c r="Y247" s="190"/>
      <c r="Z247" s="190"/>
      <c r="AA247" s="58"/>
      <c r="AB247" s="58"/>
      <c r="AC247" s="189"/>
      <c r="AD247" s="259"/>
      <c r="AE247" s="259"/>
      <c r="AF247" s="58"/>
      <c r="AG247" s="30"/>
      <c r="AH247" s="58"/>
      <c r="AI247" s="30"/>
      <c r="AJ247" s="185"/>
      <c r="AK247" s="208"/>
      <c r="AL247" s="291"/>
      <c r="AM247" s="124" t="str">
        <f t="shared" si="24"/>
        <v/>
      </c>
      <c r="AN247" s="125" t="str">
        <f t="shared" si="25"/>
        <v/>
      </c>
      <c r="AO247" s="125" t="str">
        <f t="shared" si="26"/>
        <v/>
      </c>
      <c r="AP247" s="125" t="str">
        <f t="shared" si="27"/>
        <v/>
      </c>
      <c r="AQ247" s="126" t="str">
        <f t="shared" si="28"/>
        <v/>
      </c>
      <c r="AR247" s="39"/>
      <c r="AS247" s="234"/>
      <c r="AT247" s="39"/>
    </row>
    <row r="248" spans="2:46" ht="13.5" customHeight="1" x14ac:dyDescent="0.15">
      <c r="B248" s="289" t="s">
        <v>115</v>
      </c>
      <c r="C248" s="27" t="s">
        <v>34</v>
      </c>
      <c r="D248" s="41"/>
      <c r="E248" s="57"/>
      <c r="F248" s="98"/>
      <c r="G248" s="98"/>
      <c r="H248" s="98"/>
      <c r="I248" s="62"/>
      <c r="J248" s="62"/>
      <c r="K248" s="63"/>
      <c r="L248" s="258"/>
      <c r="M248" s="258"/>
      <c r="N248" s="57"/>
      <c r="O248" s="28"/>
      <c r="P248" s="57"/>
      <c r="Q248" s="28"/>
      <c r="R248" s="133"/>
      <c r="S248" s="206"/>
      <c r="T248" s="289" t="s">
        <v>115</v>
      </c>
      <c r="U248" s="27" t="s">
        <v>34</v>
      </c>
      <c r="V248" s="41"/>
      <c r="W248" s="57"/>
      <c r="X248" s="98"/>
      <c r="Y248" s="98"/>
      <c r="Z248" s="98"/>
      <c r="AA248" s="62"/>
      <c r="AB248" s="62"/>
      <c r="AC248" s="63"/>
      <c r="AD248" s="258"/>
      <c r="AE248" s="258"/>
      <c r="AF248" s="57"/>
      <c r="AG248" s="28"/>
      <c r="AH248" s="57"/>
      <c r="AI248" s="28"/>
      <c r="AJ248" s="133"/>
      <c r="AK248" s="208"/>
      <c r="AL248" s="289" t="s">
        <v>115</v>
      </c>
      <c r="AM248" s="121" t="str">
        <f t="shared" si="24"/>
        <v/>
      </c>
      <c r="AN248" s="97" t="str">
        <f t="shared" si="25"/>
        <v/>
      </c>
      <c r="AO248" s="97" t="str">
        <f t="shared" si="26"/>
        <v/>
      </c>
      <c r="AP248" s="97" t="str">
        <f t="shared" si="27"/>
        <v/>
      </c>
      <c r="AQ248" s="122" t="str">
        <f t="shared" si="28"/>
        <v/>
      </c>
      <c r="AR248" s="39"/>
      <c r="AS248" s="234"/>
      <c r="AT248" s="39"/>
    </row>
    <row r="249" spans="2:46" ht="13.5" customHeight="1" x14ac:dyDescent="0.15">
      <c r="B249" s="290"/>
      <c r="C249" s="29" t="s">
        <v>35</v>
      </c>
      <c r="D249" s="187"/>
      <c r="E249" s="58"/>
      <c r="F249" s="188"/>
      <c r="G249" s="188"/>
      <c r="H249" s="188"/>
      <c r="I249" s="64"/>
      <c r="J249" s="64"/>
      <c r="K249" s="189"/>
      <c r="L249" s="259"/>
      <c r="M249" s="259"/>
      <c r="N249" s="58"/>
      <c r="O249" s="30"/>
      <c r="P249" s="58"/>
      <c r="Q249" s="30"/>
      <c r="R249" s="134"/>
      <c r="S249" s="206"/>
      <c r="T249" s="290"/>
      <c r="U249" s="29" t="s">
        <v>35</v>
      </c>
      <c r="V249" s="187"/>
      <c r="W249" s="58"/>
      <c r="X249" s="188"/>
      <c r="Y249" s="188"/>
      <c r="Z249" s="188"/>
      <c r="AA249" s="64"/>
      <c r="AB249" s="64"/>
      <c r="AC249" s="189"/>
      <c r="AD249" s="259"/>
      <c r="AE249" s="259"/>
      <c r="AF249" s="58"/>
      <c r="AG249" s="30"/>
      <c r="AH249" s="58"/>
      <c r="AI249" s="30"/>
      <c r="AJ249" s="134"/>
      <c r="AK249" s="208"/>
      <c r="AL249" s="290"/>
      <c r="AM249" s="88" t="str">
        <f t="shared" si="24"/>
        <v/>
      </c>
      <c r="AN249" s="123" t="str">
        <f t="shared" si="25"/>
        <v/>
      </c>
      <c r="AO249" s="123" t="str">
        <f t="shared" si="26"/>
        <v/>
      </c>
      <c r="AP249" s="123" t="str">
        <f t="shared" si="27"/>
        <v/>
      </c>
      <c r="AQ249" s="89" t="str">
        <f t="shared" si="28"/>
        <v/>
      </c>
      <c r="AR249" s="39"/>
      <c r="AS249" s="234"/>
      <c r="AT249" s="39"/>
    </row>
    <row r="250" spans="2:46" ht="13.5" customHeight="1" x14ac:dyDescent="0.15">
      <c r="B250" s="290"/>
      <c r="C250" s="29" t="s">
        <v>36</v>
      </c>
      <c r="D250" s="187"/>
      <c r="E250" s="58"/>
      <c r="F250" s="188"/>
      <c r="G250" s="188"/>
      <c r="H250" s="188"/>
      <c r="I250" s="64"/>
      <c r="J250" s="64"/>
      <c r="K250" s="189"/>
      <c r="L250" s="259"/>
      <c r="M250" s="259"/>
      <c r="N250" s="58"/>
      <c r="O250" s="30"/>
      <c r="P250" s="58"/>
      <c r="Q250" s="30"/>
      <c r="R250" s="134"/>
      <c r="S250" s="206"/>
      <c r="T250" s="290"/>
      <c r="U250" s="29" t="s">
        <v>36</v>
      </c>
      <c r="V250" s="187"/>
      <c r="W250" s="58"/>
      <c r="X250" s="188"/>
      <c r="Y250" s="188"/>
      <c r="Z250" s="188"/>
      <c r="AA250" s="64"/>
      <c r="AB250" s="64"/>
      <c r="AC250" s="189"/>
      <c r="AD250" s="259"/>
      <c r="AE250" s="259"/>
      <c r="AF250" s="58"/>
      <c r="AG250" s="30"/>
      <c r="AH250" s="58"/>
      <c r="AI250" s="30"/>
      <c r="AJ250" s="134"/>
      <c r="AK250" s="208"/>
      <c r="AL250" s="290"/>
      <c r="AM250" s="88" t="str">
        <f t="shared" si="24"/>
        <v/>
      </c>
      <c r="AN250" s="123" t="str">
        <f t="shared" si="25"/>
        <v/>
      </c>
      <c r="AO250" s="123" t="str">
        <f t="shared" si="26"/>
        <v/>
      </c>
      <c r="AP250" s="123" t="str">
        <f t="shared" si="27"/>
        <v/>
      </c>
      <c r="AQ250" s="89" t="str">
        <f t="shared" si="28"/>
        <v/>
      </c>
      <c r="AR250" s="39"/>
      <c r="AS250" s="234"/>
      <c r="AT250" s="39"/>
    </row>
    <row r="251" spans="2:46" ht="13.5" customHeight="1" x14ac:dyDescent="0.15">
      <c r="B251" s="290"/>
      <c r="C251" s="29" t="s">
        <v>38</v>
      </c>
      <c r="D251" s="187"/>
      <c r="E251" s="58"/>
      <c r="F251" s="188"/>
      <c r="G251" s="188"/>
      <c r="H251" s="188"/>
      <c r="I251" s="64"/>
      <c r="J251" s="64"/>
      <c r="K251" s="189"/>
      <c r="L251" s="259"/>
      <c r="M251" s="259"/>
      <c r="N251" s="58"/>
      <c r="O251" s="30"/>
      <c r="P251" s="58"/>
      <c r="Q251" s="30"/>
      <c r="R251" s="134"/>
      <c r="S251" s="206"/>
      <c r="T251" s="290"/>
      <c r="U251" s="29" t="s">
        <v>38</v>
      </c>
      <c r="V251" s="187"/>
      <c r="W251" s="58"/>
      <c r="X251" s="188"/>
      <c r="Y251" s="188"/>
      <c r="Z251" s="188"/>
      <c r="AA251" s="64"/>
      <c r="AB251" s="64"/>
      <c r="AC251" s="189"/>
      <c r="AD251" s="259"/>
      <c r="AE251" s="259"/>
      <c r="AF251" s="58"/>
      <c r="AG251" s="30"/>
      <c r="AH251" s="58"/>
      <c r="AI251" s="30"/>
      <c r="AJ251" s="134"/>
      <c r="AK251" s="208"/>
      <c r="AL251" s="290"/>
      <c r="AM251" s="88" t="str">
        <f t="shared" si="24"/>
        <v/>
      </c>
      <c r="AN251" s="123" t="str">
        <f t="shared" si="25"/>
        <v/>
      </c>
      <c r="AO251" s="123" t="str">
        <f t="shared" si="26"/>
        <v/>
      </c>
      <c r="AP251" s="123" t="str">
        <f t="shared" si="27"/>
        <v/>
      </c>
      <c r="AQ251" s="89" t="str">
        <f t="shared" si="28"/>
        <v/>
      </c>
      <c r="AR251" s="39"/>
      <c r="AS251" s="234"/>
      <c r="AT251" s="39"/>
    </row>
    <row r="252" spans="2:46" ht="13.5" customHeight="1" thickBot="1" x14ac:dyDescent="0.2">
      <c r="B252" s="291"/>
      <c r="C252" s="29"/>
      <c r="D252" s="187"/>
      <c r="E252" s="58"/>
      <c r="F252" s="190"/>
      <c r="G252" s="190"/>
      <c r="H252" s="190"/>
      <c r="I252" s="58"/>
      <c r="J252" s="58"/>
      <c r="K252" s="189"/>
      <c r="L252" s="259"/>
      <c r="M252" s="259"/>
      <c r="N252" s="58"/>
      <c r="O252" s="30"/>
      <c r="P252" s="58"/>
      <c r="Q252" s="30"/>
      <c r="R252" s="185"/>
      <c r="S252" s="206"/>
      <c r="T252" s="291"/>
      <c r="U252" s="29"/>
      <c r="V252" s="187"/>
      <c r="W252" s="58"/>
      <c r="X252" s="190"/>
      <c r="Y252" s="190"/>
      <c r="Z252" s="190"/>
      <c r="AA252" s="58"/>
      <c r="AB252" s="58"/>
      <c r="AC252" s="189"/>
      <c r="AD252" s="259"/>
      <c r="AE252" s="259"/>
      <c r="AF252" s="58"/>
      <c r="AG252" s="30"/>
      <c r="AH252" s="58"/>
      <c r="AI252" s="30"/>
      <c r="AJ252" s="185"/>
      <c r="AK252" s="208"/>
      <c r="AL252" s="291"/>
      <c r="AM252" s="124" t="str">
        <f t="shared" si="24"/>
        <v/>
      </c>
      <c r="AN252" s="125" t="str">
        <f t="shared" si="25"/>
        <v/>
      </c>
      <c r="AO252" s="125" t="str">
        <f t="shared" si="26"/>
        <v/>
      </c>
      <c r="AP252" s="125" t="str">
        <f t="shared" si="27"/>
        <v/>
      </c>
      <c r="AQ252" s="126" t="str">
        <f t="shared" si="28"/>
        <v/>
      </c>
      <c r="AR252" s="39"/>
      <c r="AS252" s="234"/>
      <c r="AT252" s="39"/>
    </row>
    <row r="253" spans="2:46" ht="13.5" customHeight="1" x14ac:dyDescent="0.15">
      <c r="B253" s="289" t="s">
        <v>116</v>
      </c>
      <c r="C253" s="27" t="s">
        <v>34</v>
      </c>
      <c r="D253" s="41"/>
      <c r="E253" s="57"/>
      <c r="F253" s="98"/>
      <c r="G253" s="98"/>
      <c r="H253" s="98"/>
      <c r="I253" s="62"/>
      <c r="J253" s="62"/>
      <c r="K253" s="63"/>
      <c r="L253" s="258"/>
      <c r="M253" s="258"/>
      <c r="N253" s="57"/>
      <c r="O253" s="28"/>
      <c r="P253" s="57"/>
      <c r="Q253" s="28"/>
      <c r="R253" s="133"/>
      <c r="S253" s="206"/>
      <c r="T253" s="289" t="s">
        <v>116</v>
      </c>
      <c r="U253" s="27" t="s">
        <v>34</v>
      </c>
      <c r="V253" s="41"/>
      <c r="W253" s="57"/>
      <c r="X253" s="98"/>
      <c r="Y253" s="98"/>
      <c r="Z253" s="98"/>
      <c r="AA253" s="62"/>
      <c r="AB253" s="62"/>
      <c r="AC253" s="63"/>
      <c r="AD253" s="258"/>
      <c r="AE253" s="258"/>
      <c r="AF253" s="57"/>
      <c r="AG253" s="28"/>
      <c r="AH253" s="57"/>
      <c r="AI253" s="28"/>
      <c r="AJ253" s="133"/>
      <c r="AK253" s="208"/>
      <c r="AL253" s="289" t="s">
        <v>116</v>
      </c>
      <c r="AM253" s="121" t="str">
        <f t="shared" si="24"/>
        <v/>
      </c>
      <c r="AN253" s="97" t="str">
        <f t="shared" si="25"/>
        <v/>
      </c>
      <c r="AO253" s="97" t="str">
        <f t="shared" si="26"/>
        <v/>
      </c>
      <c r="AP253" s="97" t="str">
        <f t="shared" si="27"/>
        <v/>
      </c>
      <c r="AQ253" s="122" t="str">
        <f t="shared" si="28"/>
        <v/>
      </c>
      <c r="AR253" s="39"/>
      <c r="AS253" s="234"/>
      <c r="AT253" s="39"/>
    </row>
    <row r="254" spans="2:46" ht="13.5" customHeight="1" x14ac:dyDescent="0.15">
      <c r="B254" s="290"/>
      <c r="C254" s="29" t="s">
        <v>35</v>
      </c>
      <c r="D254" s="187"/>
      <c r="E254" s="58"/>
      <c r="F254" s="188"/>
      <c r="G254" s="188"/>
      <c r="H254" s="188"/>
      <c r="I254" s="64"/>
      <c r="J254" s="64"/>
      <c r="K254" s="189"/>
      <c r="L254" s="259"/>
      <c r="M254" s="259"/>
      <c r="N254" s="58"/>
      <c r="O254" s="30"/>
      <c r="P254" s="58"/>
      <c r="Q254" s="30"/>
      <c r="R254" s="134"/>
      <c r="S254" s="206"/>
      <c r="T254" s="290"/>
      <c r="U254" s="29" t="s">
        <v>35</v>
      </c>
      <c r="V254" s="187"/>
      <c r="W254" s="58"/>
      <c r="X254" s="188"/>
      <c r="Y254" s="188"/>
      <c r="Z254" s="188"/>
      <c r="AA254" s="64"/>
      <c r="AB254" s="64"/>
      <c r="AC254" s="189"/>
      <c r="AD254" s="259"/>
      <c r="AE254" s="259"/>
      <c r="AF254" s="58"/>
      <c r="AG254" s="30"/>
      <c r="AH254" s="58"/>
      <c r="AI254" s="30"/>
      <c r="AJ254" s="134"/>
      <c r="AK254" s="208"/>
      <c r="AL254" s="290"/>
      <c r="AM254" s="88" t="str">
        <f t="shared" si="24"/>
        <v/>
      </c>
      <c r="AN254" s="123" t="str">
        <f t="shared" si="25"/>
        <v/>
      </c>
      <c r="AO254" s="123" t="str">
        <f t="shared" si="26"/>
        <v/>
      </c>
      <c r="AP254" s="123" t="str">
        <f t="shared" si="27"/>
        <v/>
      </c>
      <c r="AQ254" s="89" t="str">
        <f t="shared" si="28"/>
        <v/>
      </c>
      <c r="AR254" s="39"/>
      <c r="AS254" s="234"/>
      <c r="AT254" s="39"/>
    </row>
    <row r="255" spans="2:46" ht="13.5" customHeight="1" x14ac:dyDescent="0.15">
      <c r="B255" s="290"/>
      <c r="C255" s="29" t="s">
        <v>36</v>
      </c>
      <c r="D255" s="187"/>
      <c r="E255" s="58"/>
      <c r="F255" s="188"/>
      <c r="G255" s="188"/>
      <c r="H255" s="188"/>
      <c r="I255" s="64"/>
      <c r="J255" s="64"/>
      <c r="K255" s="189"/>
      <c r="L255" s="259"/>
      <c r="M255" s="259"/>
      <c r="N255" s="58"/>
      <c r="O255" s="30"/>
      <c r="P255" s="58"/>
      <c r="Q255" s="30"/>
      <c r="R255" s="134"/>
      <c r="S255" s="206"/>
      <c r="T255" s="290"/>
      <c r="U255" s="29" t="s">
        <v>36</v>
      </c>
      <c r="V255" s="187"/>
      <c r="W255" s="58"/>
      <c r="X255" s="188"/>
      <c r="Y255" s="188"/>
      <c r="Z255" s="188"/>
      <c r="AA255" s="64"/>
      <c r="AB255" s="64"/>
      <c r="AC255" s="189"/>
      <c r="AD255" s="259"/>
      <c r="AE255" s="259"/>
      <c r="AF255" s="58"/>
      <c r="AG255" s="30"/>
      <c r="AH255" s="58"/>
      <c r="AI255" s="30"/>
      <c r="AJ255" s="134"/>
      <c r="AK255" s="208"/>
      <c r="AL255" s="290"/>
      <c r="AM255" s="88" t="str">
        <f t="shared" si="24"/>
        <v/>
      </c>
      <c r="AN255" s="123" t="str">
        <f t="shared" si="25"/>
        <v/>
      </c>
      <c r="AO255" s="123" t="str">
        <f t="shared" si="26"/>
        <v/>
      </c>
      <c r="AP255" s="123" t="str">
        <f t="shared" si="27"/>
        <v/>
      </c>
      <c r="AQ255" s="89" t="str">
        <f t="shared" si="28"/>
        <v/>
      </c>
      <c r="AR255" s="39"/>
      <c r="AS255" s="234"/>
      <c r="AT255" s="39"/>
    </row>
    <row r="256" spans="2:46" ht="13.5" customHeight="1" x14ac:dyDescent="0.15">
      <c r="B256" s="290"/>
      <c r="C256" s="29" t="s">
        <v>38</v>
      </c>
      <c r="D256" s="187"/>
      <c r="E256" s="58"/>
      <c r="F256" s="188"/>
      <c r="G256" s="188"/>
      <c r="H256" s="188"/>
      <c r="I256" s="64"/>
      <c r="J256" s="64"/>
      <c r="K256" s="189"/>
      <c r="L256" s="259"/>
      <c r="M256" s="259"/>
      <c r="N256" s="58"/>
      <c r="O256" s="30"/>
      <c r="P256" s="58"/>
      <c r="Q256" s="30"/>
      <c r="R256" s="134"/>
      <c r="S256" s="206"/>
      <c r="T256" s="290"/>
      <c r="U256" s="29" t="s">
        <v>38</v>
      </c>
      <c r="V256" s="187"/>
      <c r="W256" s="58"/>
      <c r="X256" s="188"/>
      <c r="Y256" s="188"/>
      <c r="Z256" s="188"/>
      <c r="AA256" s="64"/>
      <c r="AB256" s="64"/>
      <c r="AC256" s="189"/>
      <c r="AD256" s="259"/>
      <c r="AE256" s="259"/>
      <c r="AF256" s="58"/>
      <c r="AG256" s="30"/>
      <c r="AH256" s="58"/>
      <c r="AI256" s="30"/>
      <c r="AJ256" s="134"/>
      <c r="AK256" s="208"/>
      <c r="AL256" s="290"/>
      <c r="AM256" s="88" t="str">
        <f t="shared" si="24"/>
        <v/>
      </c>
      <c r="AN256" s="123" t="str">
        <f t="shared" si="25"/>
        <v/>
      </c>
      <c r="AO256" s="123" t="str">
        <f t="shared" si="26"/>
        <v/>
      </c>
      <c r="AP256" s="123" t="str">
        <f t="shared" si="27"/>
        <v/>
      </c>
      <c r="AQ256" s="89" t="str">
        <f t="shared" si="28"/>
        <v/>
      </c>
      <c r="AR256" s="39"/>
      <c r="AS256" s="234"/>
      <c r="AT256" s="39"/>
    </row>
    <row r="257" spans="2:46" ht="13.5" customHeight="1" thickBot="1" x14ac:dyDescent="0.2">
      <c r="B257" s="291"/>
      <c r="C257" s="29"/>
      <c r="D257" s="187"/>
      <c r="E257" s="58"/>
      <c r="F257" s="190"/>
      <c r="G257" s="190"/>
      <c r="H257" s="190"/>
      <c r="I257" s="58"/>
      <c r="J257" s="58"/>
      <c r="K257" s="189"/>
      <c r="L257" s="259"/>
      <c r="M257" s="259"/>
      <c r="N257" s="58"/>
      <c r="O257" s="30"/>
      <c r="P257" s="58"/>
      <c r="Q257" s="30"/>
      <c r="R257" s="185"/>
      <c r="S257" s="206"/>
      <c r="T257" s="291"/>
      <c r="U257" s="29"/>
      <c r="V257" s="187"/>
      <c r="W257" s="58"/>
      <c r="X257" s="190"/>
      <c r="Y257" s="190"/>
      <c r="Z257" s="190"/>
      <c r="AA257" s="58"/>
      <c r="AB257" s="58"/>
      <c r="AC257" s="189"/>
      <c r="AD257" s="259"/>
      <c r="AE257" s="259"/>
      <c r="AF257" s="58"/>
      <c r="AG257" s="30"/>
      <c r="AH257" s="58"/>
      <c r="AI257" s="30"/>
      <c r="AJ257" s="185"/>
      <c r="AK257" s="208"/>
      <c r="AL257" s="291"/>
      <c r="AM257" s="124" t="str">
        <f t="shared" si="24"/>
        <v/>
      </c>
      <c r="AN257" s="125" t="str">
        <f t="shared" si="25"/>
        <v/>
      </c>
      <c r="AO257" s="125" t="str">
        <f t="shared" si="26"/>
        <v/>
      </c>
      <c r="AP257" s="125" t="str">
        <f t="shared" si="27"/>
        <v/>
      </c>
      <c r="AQ257" s="126" t="str">
        <f t="shared" si="28"/>
        <v/>
      </c>
      <c r="AR257" s="39"/>
      <c r="AS257" s="234"/>
      <c r="AT257" s="39"/>
    </row>
    <row r="258" spans="2:46" ht="13.5" customHeight="1" x14ac:dyDescent="0.15">
      <c r="B258" s="289" t="s">
        <v>117</v>
      </c>
      <c r="C258" s="27" t="s">
        <v>34</v>
      </c>
      <c r="D258" s="41"/>
      <c r="E258" s="57"/>
      <c r="F258" s="98"/>
      <c r="G258" s="98"/>
      <c r="H258" s="98"/>
      <c r="I258" s="62"/>
      <c r="J258" s="62"/>
      <c r="K258" s="63"/>
      <c r="L258" s="258"/>
      <c r="M258" s="258"/>
      <c r="N258" s="57"/>
      <c r="O258" s="28"/>
      <c r="P258" s="57"/>
      <c r="Q258" s="28"/>
      <c r="R258" s="133"/>
      <c r="S258" s="206"/>
      <c r="T258" s="289" t="s">
        <v>117</v>
      </c>
      <c r="U258" s="27" t="s">
        <v>34</v>
      </c>
      <c r="V258" s="41"/>
      <c r="W258" s="57"/>
      <c r="X258" s="98"/>
      <c r="Y258" s="98"/>
      <c r="Z258" s="98"/>
      <c r="AA258" s="62"/>
      <c r="AB258" s="62"/>
      <c r="AC258" s="63"/>
      <c r="AD258" s="258"/>
      <c r="AE258" s="258"/>
      <c r="AF258" s="57"/>
      <c r="AG258" s="28"/>
      <c r="AH258" s="57"/>
      <c r="AI258" s="28"/>
      <c r="AJ258" s="133"/>
      <c r="AK258" s="208"/>
      <c r="AL258" s="289" t="s">
        <v>117</v>
      </c>
      <c r="AM258" s="121" t="str">
        <f t="shared" si="24"/>
        <v/>
      </c>
      <c r="AN258" s="97" t="str">
        <f t="shared" si="25"/>
        <v/>
      </c>
      <c r="AO258" s="97" t="str">
        <f t="shared" si="26"/>
        <v/>
      </c>
      <c r="AP258" s="97" t="str">
        <f t="shared" si="27"/>
        <v/>
      </c>
      <c r="AQ258" s="122" t="str">
        <f t="shared" si="28"/>
        <v/>
      </c>
      <c r="AR258" s="39"/>
      <c r="AS258" s="234"/>
      <c r="AT258" s="39"/>
    </row>
    <row r="259" spans="2:46" ht="13.5" customHeight="1" x14ac:dyDescent="0.15">
      <c r="B259" s="290"/>
      <c r="C259" s="29" t="s">
        <v>35</v>
      </c>
      <c r="D259" s="187"/>
      <c r="E259" s="58"/>
      <c r="F259" s="188"/>
      <c r="G259" s="188"/>
      <c r="H259" s="188"/>
      <c r="I259" s="64"/>
      <c r="J259" s="64"/>
      <c r="K259" s="189"/>
      <c r="L259" s="259"/>
      <c r="M259" s="259"/>
      <c r="N259" s="58"/>
      <c r="O259" s="30"/>
      <c r="P259" s="58"/>
      <c r="Q259" s="30"/>
      <c r="R259" s="134"/>
      <c r="S259" s="206"/>
      <c r="T259" s="290"/>
      <c r="U259" s="29" t="s">
        <v>35</v>
      </c>
      <c r="V259" s="187"/>
      <c r="W259" s="58"/>
      <c r="X259" s="188"/>
      <c r="Y259" s="188"/>
      <c r="Z259" s="188"/>
      <c r="AA259" s="64"/>
      <c r="AB259" s="64"/>
      <c r="AC259" s="189"/>
      <c r="AD259" s="259"/>
      <c r="AE259" s="259"/>
      <c r="AF259" s="58"/>
      <c r="AG259" s="30"/>
      <c r="AH259" s="58"/>
      <c r="AI259" s="30"/>
      <c r="AJ259" s="134"/>
      <c r="AK259" s="208"/>
      <c r="AL259" s="290"/>
      <c r="AM259" s="88" t="str">
        <f t="shared" si="24"/>
        <v/>
      </c>
      <c r="AN259" s="123" t="str">
        <f t="shared" si="25"/>
        <v/>
      </c>
      <c r="AO259" s="123" t="str">
        <f t="shared" si="26"/>
        <v/>
      </c>
      <c r="AP259" s="123" t="str">
        <f t="shared" si="27"/>
        <v/>
      </c>
      <c r="AQ259" s="89" t="str">
        <f t="shared" si="28"/>
        <v/>
      </c>
      <c r="AR259" s="39"/>
      <c r="AS259" s="234"/>
      <c r="AT259" s="39"/>
    </row>
    <row r="260" spans="2:46" ht="13.5" customHeight="1" x14ac:dyDescent="0.15">
      <c r="B260" s="290"/>
      <c r="C260" s="29" t="s">
        <v>36</v>
      </c>
      <c r="D260" s="187"/>
      <c r="E260" s="58"/>
      <c r="F260" s="188"/>
      <c r="G260" s="188"/>
      <c r="H260" s="188"/>
      <c r="I260" s="64"/>
      <c r="J260" s="64"/>
      <c r="K260" s="189"/>
      <c r="L260" s="259"/>
      <c r="M260" s="259"/>
      <c r="N260" s="58"/>
      <c r="O260" s="30"/>
      <c r="P260" s="58"/>
      <c r="Q260" s="30"/>
      <c r="R260" s="134"/>
      <c r="S260" s="206"/>
      <c r="T260" s="290"/>
      <c r="U260" s="29" t="s">
        <v>36</v>
      </c>
      <c r="V260" s="187"/>
      <c r="W260" s="58"/>
      <c r="X260" s="188"/>
      <c r="Y260" s="188"/>
      <c r="Z260" s="188"/>
      <c r="AA260" s="64"/>
      <c r="AB260" s="64"/>
      <c r="AC260" s="189"/>
      <c r="AD260" s="259"/>
      <c r="AE260" s="259"/>
      <c r="AF260" s="58"/>
      <c r="AG260" s="30"/>
      <c r="AH260" s="58"/>
      <c r="AI260" s="30"/>
      <c r="AJ260" s="134"/>
      <c r="AK260" s="208"/>
      <c r="AL260" s="290"/>
      <c r="AM260" s="88" t="str">
        <f t="shared" si="24"/>
        <v/>
      </c>
      <c r="AN260" s="123" t="str">
        <f t="shared" si="25"/>
        <v/>
      </c>
      <c r="AO260" s="123" t="str">
        <f t="shared" si="26"/>
        <v/>
      </c>
      <c r="AP260" s="123" t="str">
        <f t="shared" si="27"/>
        <v/>
      </c>
      <c r="AQ260" s="89" t="str">
        <f t="shared" si="28"/>
        <v/>
      </c>
      <c r="AR260" s="39"/>
      <c r="AS260" s="234"/>
      <c r="AT260" s="39"/>
    </row>
    <row r="261" spans="2:46" ht="13.5" customHeight="1" x14ac:dyDescent="0.15">
      <c r="B261" s="290"/>
      <c r="C261" s="29" t="s">
        <v>38</v>
      </c>
      <c r="D261" s="187"/>
      <c r="E261" s="58"/>
      <c r="F261" s="188"/>
      <c r="G261" s="188"/>
      <c r="H261" s="188"/>
      <c r="I261" s="64"/>
      <c r="J261" s="64"/>
      <c r="K261" s="189"/>
      <c r="L261" s="259"/>
      <c r="M261" s="259"/>
      <c r="N261" s="58"/>
      <c r="O261" s="30"/>
      <c r="P261" s="58"/>
      <c r="Q261" s="30"/>
      <c r="R261" s="134"/>
      <c r="S261" s="206"/>
      <c r="T261" s="290"/>
      <c r="U261" s="29" t="s">
        <v>38</v>
      </c>
      <c r="V261" s="187"/>
      <c r="W261" s="58"/>
      <c r="X261" s="188"/>
      <c r="Y261" s="188"/>
      <c r="Z261" s="188"/>
      <c r="AA261" s="64"/>
      <c r="AB261" s="64"/>
      <c r="AC261" s="189"/>
      <c r="AD261" s="259"/>
      <c r="AE261" s="259"/>
      <c r="AF261" s="58"/>
      <c r="AG261" s="30"/>
      <c r="AH261" s="58"/>
      <c r="AI261" s="30"/>
      <c r="AJ261" s="134"/>
      <c r="AK261" s="208"/>
      <c r="AL261" s="290"/>
      <c r="AM261" s="88" t="str">
        <f t="shared" si="24"/>
        <v/>
      </c>
      <c r="AN261" s="123" t="str">
        <f t="shared" si="25"/>
        <v/>
      </c>
      <c r="AO261" s="123" t="str">
        <f t="shared" si="26"/>
        <v/>
      </c>
      <c r="AP261" s="123" t="str">
        <f t="shared" si="27"/>
        <v/>
      </c>
      <c r="AQ261" s="89" t="str">
        <f t="shared" si="28"/>
        <v/>
      </c>
      <c r="AR261" s="39"/>
      <c r="AS261" s="234"/>
      <c r="AT261" s="39"/>
    </row>
    <row r="262" spans="2:46" ht="13.5" customHeight="1" thickBot="1" x14ac:dyDescent="0.2">
      <c r="B262" s="291"/>
      <c r="C262" s="29"/>
      <c r="D262" s="187"/>
      <c r="E262" s="58"/>
      <c r="F262" s="190"/>
      <c r="G262" s="190"/>
      <c r="H262" s="190"/>
      <c r="I262" s="58"/>
      <c r="J262" s="58"/>
      <c r="K262" s="189"/>
      <c r="L262" s="259"/>
      <c r="M262" s="259"/>
      <c r="N262" s="58"/>
      <c r="O262" s="30"/>
      <c r="P262" s="58"/>
      <c r="Q262" s="30"/>
      <c r="R262" s="185"/>
      <c r="S262" s="206"/>
      <c r="T262" s="291"/>
      <c r="U262" s="29"/>
      <c r="V262" s="187"/>
      <c r="W262" s="58"/>
      <c r="X262" s="190"/>
      <c r="Y262" s="190"/>
      <c r="Z262" s="190"/>
      <c r="AA262" s="58"/>
      <c r="AB262" s="58"/>
      <c r="AC262" s="189"/>
      <c r="AD262" s="259"/>
      <c r="AE262" s="259"/>
      <c r="AF262" s="58"/>
      <c r="AG262" s="30"/>
      <c r="AH262" s="58"/>
      <c r="AI262" s="30"/>
      <c r="AJ262" s="185"/>
      <c r="AK262" s="208"/>
      <c r="AL262" s="291"/>
      <c r="AM262" s="124" t="str">
        <f t="shared" si="24"/>
        <v/>
      </c>
      <c r="AN262" s="125" t="str">
        <f t="shared" si="25"/>
        <v/>
      </c>
      <c r="AO262" s="125" t="str">
        <f t="shared" si="26"/>
        <v/>
      </c>
      <c r="AP262" s="125" t="str">
        <f t="shared" si="27"/>
        <v/>
      </c>
      <c r="AQ262" s="126" t="str">
        <f t="shared" si="28"/>
        <v/>
      </c>
      <c r="AR262" s="39"/>
      <c r="AS262" s="234"/>
      <c r="AT262" s="39"/>
    </row>
    <row r="263" spans="2:46" ht="13.5" customHeight="1" x14ac:dyDescent="0.15">
      <c r="B263" s="289" t="s">
        <v>118</v>
      </c>
      <c r="C263" s="27" t="s">
        <v>34</v>
      </c>
      <c r="D263" s="41"/>
      <c r="E263" s="57"/>
      <c r="F263" s="98"/>
      <c r="G263" s="98"/>
      <c r="H263" s="98"/>
      <c r="I263" s="62"/>
      <c r="J263" s="62"/>
      <c r="K263" s="63"/>
      <c r="L263" s="258"/>
      <c r="M263" s="258"/>
      <c r="N263" s="57"/>
      <c r="O263" s="28"/>
      <c r="P263" s="57"/>
      <c r="Q263" s="28"/>
      <c r="R263" s="133"/>
      <c r="S263" s="206"/>
      <c r="T263" s="289" t="s">
        <v>118</v>
      </c>
      <c r="U263" s="27" t="s">
        <v>34</v>
      </c>
      <c r="V263" s="41"/>
      <c r="W263" s="57"/>
      <c r="X263" s="98"/>
      <c r="Y263" s="98"/>
      <c r="Z263" s="98"/>
      <c r="AA263" s="62"/>
      <c r="AB263" s="62"/>
      <c r="AC263" s="63"/>
      <c r="AD263" s="258"/>
      <c r="AE263" s="258"/>
      <c r="AF263" s="57"/>
      <c r="AG263" s="28"/>
      <c r="AH263" s="57"/>
      <c r="AI263" s="28"/>
      <c r="AJ263" s="133"/>
      <c r="AK263" s="208"/>
      <c r="AL263" s="289" t="s">
        <v>118</v>
      </c>
      <c r="AM263" s="121" t="str">
        <f t="shared" si="24"/>
        <v/>
      </c>
      <c r="AN263" s="97" t="str">
        <f t="shared" si="25"/>
        <v/>
      </c>
      <c r="AO263" s="97" t="str">
        <f t="shared" si="26"/>
        <v/>
      </c>
      <c r="AP263" s="97" t="str">
        <f t="shared" si="27"/>
        <v/>
      </c>
      <c r="AQ263" s="122" t="str">
        <f t="shared" si="28"/>
        <v/>
      </c>
      <c r="AR263" s="39"/>
      <c r="AS263" s="234"/>
      <c r="AT263" s="39"/>
    </row>
    <row r="264" spans="2:46" ht="13.5" customHeight="1" x14ac:dyDescent="0.15">
      <c r="B264" s="290"/>
      <c r="C264" s="29" t="s">
        <v>35</v>
      </c>
      <c r="D264" s="187"/>
      <c r="E264" s="58"/>
      <c r="F264" s="188"/>
      <c r="G264" s="188"/>
      <c r="H264" s="188"/>
      <c r="I264" s="64"/>
      <c r="J264" s="64"/>
      <c r="K264" s="189"/>
      <c r="L264" s="259"/>
      <c r="M264" s="259"/>
      <c r="N264" s="58"/>
      <c r="O264" s="30"/>
      <c r="P264" s="58"/>
      <c r="Q264" s="30"/>
      <c r="R264" s="134"/>
      <c r="S264" s="206"/>
      <c r="T264" s="290"/>
      <c r="U264" s="29" t="s">
        <v>35</v>
      </c>
      <c r="V264" s="187"/>
      <c r="W264" s="58"/>
      <c r="X264" s="188"/>
      <c r="Y264" s="188"/>
      <c r="Z264" s="188"/>
      <c r="AA264" s="64"/>
      <c r="AB264" s="64"/>
      <c r="AC264" s="189"/>
      <c r="AD264" s="259"/>
      <c r="AE264" s="259"/>
      <c r="AF264" s="58"/>
      <c r="AG264" s="30"/>
      <c r="AH264" s="58"/>
      <c r="AI264" s="30"/>
      <c r="AJ264" s="134"/>
      <c r="AK264" s="208"/>
      <c r="AL264" s="290"/>
      <c r="AM264" s="88" t="str">
        <f t="shared" si="24"/>
        <v/>
      </c>
      <c r="AN264" s="123" t="str">
        <f t="shared" si="25"/>
        <v/>
      </c>
      <c r="AO264" s="123" t="str">
        <f t="shared" si="26"/>
        <v/>
      </c>
      <c r="AP264" s="123" t="str">
        <f t="shared" si="27"/>
        <v/>
      </c>
      <c r="AQ264" s="89" t="str">
        <f t="shared" si="28"/>
        <v/>
      </c>
      <c r="AR264" s="39"/>
      <c r="AS264" s="234"/>
      <c r="AT264" s="39"/>
    </row>
    <row r="265" spans="2:46" ht="13.5" customHeight="1" x14ac:dyDescent="0.15">
      <c r="B265" s="290"/>
      <c r="C265" s="29" t="s">
        <v>36</v>
      </c>
      <c r="D265" s="187"/>
      <c r="E265" s="58"/>
      <c r="F265" s="188"/>
      <c r="G265" s="188"/>
      <c r="H265" s="188"/>
      <c r="I265" s="64"/>
      <c r="J265" s="64"/>
      <c r="K265" s="189"/>
      <c r="L265" s="259"/>
      <c r="M265" s="259"/>
      <c r="N265" s="58"/>
      <c r="O265" s="30"/>
      <c r="P265" s="58"/>
      <c r="Q265" s="30"/>
      <c r="R265" s="134"/>
      <c r="S265" s="206"/>
      <c r="T265" s="290"/>
      <c r="U265" s="29" t="s">
        <v>36</v>
      </c>
      <c r="V265" s="187"/>
      <c r="W265" s="58"/>
      <c r="X265" s="188"/>
      <c r="Y265" s="188"/>
      <c r="Z265" s="188"/>
      <c r="AA265" s="64"/>
      <c r="AB265" s="64"/>
      <c r="AC265" s="189"/>
      <c r="AD265" s="259"/>
      <c r="AE265" s="259"/>
      <c r="AF265" s="58"/>
      <c r="AG265" s="30"/>
      <c r="AH265" s="58"/>
      <c r="AI265" s="30"/>
      <c r="AJ265" s="134"/>
      <c r="AK265" s="208"/>
      <c r="AL265" s="290"/>
      <c r="AM265" s="88" t="str">
        <f t="shared" si="24"/>
        <v/>
      </c>
      <c r="AN265" s="123" t="str">
        <f t="shared" si="25"/>
        <v/>
      </c>
      <c r="AO265" s="123" t="str">
        <f t="shared" si="26"/>
        <v/>
      </c>
      <c r="AP265" s="123" t="str">
        <f t="shared" si="27"/>
        <v/>
      </c>
      <c r="AQ265" s="89" t="str">
        <f t="shared" si="28"/>
        <v/>
      </c>
      <c r="AR265" s="39"/>
      <c r="AS265" s="234"/>
      <c r="AT265" s="39"/>
    </row>
    <row r="266" spans="2:46" ht="13.5" customHeight="1" x14ac:dyDescent="0.15">
      <c r="B266" s="290"/>
      <c r="C266" s="29" t="s">
        <v>38</v>
      </c>
      <c r="D266" s="187"/>
      <c r="E266" s="58"/>
      <c r="F266" s="188"/>
      <c r="G266" s="188"/>
      <c r="H266" s="188"/>
      <c r="I266" s="64"/>
      <c r="J266" s="64"/>
      <c r="K266" s="189"/>
      <c r="L266" s="259"/>
      <c r="M266" s="259"/>
      <c r="N266" s="58"/>
      <c r="O266" s="30"/>
      <c r="P266" s="58"/>
      <c r="Q266" s="30"/>
      <c r="R266" s="134"/>
      <c r="S266" s="206"/>
      <c r="T266" s="290"/>
      <c r="U266" s="29" t="s">
        <v>38</v>
      </c>
      <c r="V266" s="187"/>
      <c r="W266" s="58"/>
      <c r="X266" s="188"/>
      <c r="Y266" s="188"/>
      <c r="Z266" s="188"/>
      <c r="AA266" s="64"/>
      <c r="AB266" s="64"/>
      <c r="AC266" s="189"/>
      <c r="AD266" s="259"/>
      <c r="AE266" s="259"/>
      <c r="AF266" s="58"/>
      <c r="AG266" s="30"/>
      <c r="AH266" s="58"/>
      <c r="AI266" s="30"/>
      <c r="AJ266" s="134"/>
      <c r="AK266" s="208"/>
      <c r="AL266" s="290"/>
      <c r="AM266" s="88" t="str">
        <f t="shared" si="24"/>
        <v/>
      </c>
      <c r="AN266" s="123" t="str">
        <f t="shared" si="25"/>
        <v/>
      </c>
      <c r="AO266" s="123" t="str">
        <f t="shared" si="26"/>
        <v/>
      </c>
      <c r="AP266" s="123" t="str">
        <f t="shared" si="27"/>
        <v/>
      </c>
      <c r="AQ266" s="89" t="str">
        <f t="shared" si="28"/>
        <v/>
      </c>
      <c r="AR266" s="39"/>
      <c r="AS266" s="234"/>
      <c r="AT266" s="39"/>
    </row>
    <row r="267" spans="2:46" ht="13.5" customHeight="1" thickBot="1" x14ac:dyDescent="0.2">
      <c r="B267" s="291"/>
      <c r="C267" s="29"/>
      <c r="D267" s="187"/>
      <c r="E267" s="58"/>
      <c r="F267" s="190"/>
      <c r="G267" s="190"/>
      <c r="H267" s="190"/>
      <c r="I267" s="58"/>
      <c r="J267" s="58"/>
      <c r="K267" s="189"/>
      <c r="L267" s="259"/>
      <c r="M267" s="259"/>
      <c r="N267" s="58"/>
      <c r="O267" s="30"/>
      <c r="P267" s="58"/>
      <c r="Q267" s="30"/>
      <c r="R267" s="185"/>
      <c r="S267" s="206"/>
      <c r="T267" s="291"/>
      <c r="U267" s="29"/>
      <c r="V267" s="187"/>
      <c r="W267" s="58"/>
      <c r="X267" s="190"/>
      <c r="Y267" s="190"/>
      <c r="Z267" s="190"/>
      <c r="AA267" s="58"/>
      <c r="AB267" s="58"/>
      <c r="AC267" s="189"/>
      <c r="AD267" s="259"/>
      <c r="AE267" s="259"/>
      <c r="AF267" s="58"/>
      <c r="AG267" s="30"/>
      <c r="AH267" s="58"/>
      <c r="AI267" s="30"/>
      <c r="AJ267" s="185"/>
      <c r="AK267" s="208"/>
      <c r="AL267" s="291"/>
      <c r="AM267" s="124" t="str">
        <f t="shared" si="24"/>
        <v/>
      </c>
      <c r="AN267" s="125" t="str">
        <f t="shared" si="25"/>
        <v/>
      </c>
      <c r="AO267" s="125" t="str">
        <f t="shared" si="26"/>
        <v/>
      </c>
      <c r="AP267" s="125" t="str">
        <f t="shared" si="27"/>
        <v/>
      </c>
      <c r="AQ267" s="126" t="str">
        <f t="shared" si="28"/>
        <v/>
      </c>
      <c r="AR267" s="39"/>
      <c r="AS267" s="234"/>
      <c r="AT267" s="39"/>
    </row>
    <row r="268" spans="2:46" ht="13.5" customHeight="1" x14ac:dyDescent="0.15">
      <c r="B268" s="289" t="s">
        <v>119</v>
      </c>
      <c r="C268" s="27" t="s">
        <v>34</v>
      </c>
      <c r="D268" s="41"/>
      <c r="E268" s="57"/>
      <c r="F268" s="98"/>
      <c r="G268" s="98"/>
      <c r="H268" s="98"/>
      <c r="I268" s="62"/>
      <c r="J268" s="62"/>
      <c r="K268" s="63"/>
      <c r="L268" s="258"/>
      <c r="M268" s="258"/>
      <c r="N268" s="57"/>
      <c r="O268" s="28"/>
      <c r="P268" s="57"/>
      <c r="Q268" s="28"/>
      <c r="R268" s="133"/>
      <c r="S268" s="206"/>
      <c r="T268" s="289" t="s">
        <v>119</v>
      </c>
      <c r="U268" s="27" t="s">
        <v>34</v>
      </c>
      <c r="V268" s="41"/>
      <c r="W268" s="57"/>
      <c r="X268" s="98"/>
      <c r="Y268" s="98"/>
      <c r="Z268" s="98"/>
      <c r="AA268" s="62"/>
      <c r="AB268" s="62"/>
      <c r="AC268" s="63"/>
      <c r="AD268" s="258"/>
      <c r="AE268" s="258"/>
      <c r="AF268" s="57"/>
      <c r="AG268" s="28"/>
      <c r="AH268" s="57"/>
      <c r="AI268" s="28"/>
      <c r="AJ268" s="133"/>
      <c r="AK268" s="208"/>
      <c r="AL268" s="289" t="s">
        <v>119</v>
      </c>
      <c r="AM268" s="121" t="str">
        <f t="shared" si="24"/>
        <v/>
      </c>
      <c r="AN268" s="97" t="str">
        <f t="shared" si="25"/>
        <v/>
      </c>
      <c r="AO268" s="97" t="str">
        <f t="shared" si="26"/>
        <v/>
      </c>
      <c r="AP268" s="97" t="str">
        <f t="shared" si="27"/>
        <v/>
      </c>
      <c r="AQ268" s="122" t="str">
        <f t="shared" si="28"/>
        <v/>
      </c>
      <c r="AR268" s="39"/>
      <c r="AS268" s="234"/>
      <c r="AT268" s="39"/>
    </row>
    <row r="269" spans="2:46" ht="13.5" customHeight="1" x14ac:dyDescent="0.15">
      <c r="B269" s="290"/>
      <c r="C269" s="29" t="s">
        <v>35</v>
      </c>
      <c r="D269" s="187"/>
      <c r="E269" s="58"/>
      <c r="F269" s="188"/>
      <c r="G269" s="188"/>
      <c r="H269" s="188"/>
      <c r="I269" s="64"/>
      <c r="J269" s="64"/>
      <c r="K269" s="189"/>
      <c r="L269" s="259"/>
      <c r="M269" s="259"/>
      <c r="N269" s="58"/>
      <c r="O269" s="30"/>
      <c r="P269" s="58"/>
      <c r="Q269" s="30"/>
      <c r="R269" s="134"/>
      <c r="S269" s="206"/>
      <c r="T269" s="290"/>
      <c r="U269" s="29" t="s">
        <v>35</v>
      </c>
      <c r="V269" s="187"/>
      <c r="W269" s="58"/>
      <c r="X269" s="188"/>
      <c r="Y269" s="188"/>
      <c r="Z269" s="188"/>
      <c r="AA269" s="64"/>
      <c r="AB269" s="64"/>
      <c r="AC269" s="189"/>
      <c r="AD269" s="259"/>
      <c r="AE269" s="259"/>
      <c r="AF269" s="58"/>
      <c r="AG269" s="30"/>
      <c r="AH269" s="58"/>
      <c r="AI269" s="30"/>
      <c r="AJ269" s="134"/>
      <c r="AK269" s="208"/>
      <c r="AL269" s="290"/>
      <c r="AM269" s="88" t="str">
        <f t="shared" si="24"/>
        <v/>
      </c>
      <c r="AN269" s="123" t="str">
        <f t="shared" si="25"/>
        <v/>
      </c>
      <c r="AO269" s="123" t="str">
        <f t="shared" si="26"/>
        <v/>
      </c>
      <c r="AP269" s="123" t="str">
        <f t="shared" si="27"/>
        <v/>
      </c>
      <c r="AQ269" s="89" t="str">
        <f t="shared" si="28"/>
        <v/>
      </c>
      <c r="AR269" s="39"/>
      <c r="AS269" s="234"/>
      <c r="AT269" s="39"/>
    </row>
    <row r="270" spans="2:46" ht="13.5" customHeight="1" x14ac:dyDescent="0.15">
      <c r="B270" s="290"/>
      <c r="C270" s="29" t="s">
        <v>36</v>
      </c>
      <c r="D270" s="187"/>
      <c r="E270" s="58"/>
      <c r="F270" s="188"/>
      <c r="G270" s="188"/>
      <c r="H270" s="188"/>
      <c r="I270" s="64"/>
      <c r="J270" s="64"/>
      <c r="K270" s="189"/>
      <c r="L270" s="259"/>
      <c r="M270" s="259"/>
      <c r="N270" s="58"/>
      <c r="O270" s="30"/>
      <c r="P270" s="58"/>
      <c r="Q270" s="30"/>
      <c r="R270" s="134"/>
      <c r="S270" s="206"/>
      <c r="T270" s="290"/>
      <c r="U270" s="29" t="s">
        <v>36</v>
      </c>
      <c r="V270" s="187"/>
      <c r="W270" s="58"/>
      <c r="X270" s="188"/>
      <c r="Y270" s="188"/>
      <c r="Z270" s="188"/>
      <c r="AA270" s="64"/>
      <c r="AB270" s="64"/>
      <c r="AC270" s="189"/>
      <c r="AD270" s="259"/>
      <c r="AE270" s="259"/>
      <c r="AF270" s="58"/>
      <c r="AG270" s="30"/>
      <c r="AH270" s="58"/>
      <c r="AI270" s="30"/>
      <c r="AJ270" s="134"/>
      <c r="AK270" s="208"/>
      <c r="AL270" s="290"/>
      <c r="AM270" s="88" t="str">
        <f t="shared" si="24"/>
        <v/>
      </c>
      <c r="AN270" s="123" t="str">
        <f t="shared" si="25"/>
        <v/>
      </c>
      <c r="AO270" s="123" t="str">
        <f t="shared" si="26"/>
        <v/>
      </c>
      <c r="AP270" s="123" t="str">
        <f t="shared" si="27"/>
        <v/>
      </c>
      <c r="AQ270" s="89" t="str">
        <f t="shared" si="28"/>
        <v/>
      </c>
      <c r="AR270" s="39"/>
      <c r="AS270" s="234"/>
      <c r="AT270" s="39"/>
    </row>
    <row r="271" spans="2:46" ht="13.5" customHeight="1" x14ac:dyDescent="0.15">
      <c r="B271" s="290"/>
      <c r="C271" s="29" t="s">
        <v>38</v>
      </c>
      <c r="D271" s="187"/>
      <c r="E271" s="58"/>
      <c r="F271" s="188"/>
      <c r="G271" s="188"/>
      <c r="H271" s="188"/>
      <c r="I271" s="64"/>
      <c r="J271" s="64"/>
      <c r="K271" s="189"/>
      <c r="L271" s="259"/>
      <c r="M271" s="259"/>
      <c r="N271" s="58"/>
      <c r="O271" s="30"/>
      <c r="P271" s="58"/>
      <c r="Q271" s="30"/>
      <c r="R271" s="134"/>
      <c r="S271" s="206"/>
      <c r="T271" s="290"/>
      <c r="U271" s="29" t="s">
        <v>38</v>
      </c>
      <c r="V271" s="187"/>
      <c r="W271" s="58"/>
      <c r="X271" s="188"/>
      <c r="Y271" s="188"/>
      <c r="Z271" s="188"/>
      <c r="AA271" s="64"/>
      <c r="AB271" s="64"/>
      <c r="AC271" s="189"/>
      <c r="AD271" s="259"/>
      <c r="AE271" s="259"/>
      <c r="AF271" s="58"/>
      <c r="AG271" s="30"/>
      <c r="AH271" s="58"/>
      <c r="AI271" s="30"/>
      <c r="AJ271" s="134"/>
      <c r="AK271" s="208"/>
      <c r="AL271" s="290"/>
      <c r="AM271" s="88" t="str">
        <f t="shared" si="24"/>
        <v/>
      </c>
      <c r="AN271" s="123" t="str">
        <f t="shared" si="25"/>
        <v/>
      </c>
      <c r="AO271" s="123" t="str">
        <f t="shared" si="26"/>
        <v/>
      </c>
      <c r="AP271" s="123" t="str">
        <f t="shared" si="27"/>
        <v/>
      </c>
      <c r="AQ271" s="89" t="str">
        <f t="shared" si="28"/>
        <v/>
      </c>
      <c r="AR271" s="39"/>
      <c r="AS271" s="234"/>
      <c r="AT271" s="39"/>
    </row>
    <row r="272" spans="2:46" ht="13.5" customHeight="1" thickBot="1" x14ac:dyDescent="0.2">
      <c r="B272" s="291"/>
      <c r="C272" s="29"/>
      <c r="D272" s="187"/>
      <c r="E272" s="58"/>
      <c r="F272" s="190"/>
      <c r="G272" s="190"/>
      <c r="H272" s="190"/>
      <c r="I272" s="58"/>
      <c r="J272" s="58"/>
      <c r="K272" s="189"/>
      <c r="L272" s="259"/>
      <c r="M272" s="259"/>
      <c r="N272" s="58"/>
      <c r="O272" s="30"/>
      <c r="P272" s="58"/>
      <c r="Q272" s="30"/>
      <c r="R272" s="185"/>
      <c r="S272" s="206"/>
      <c r="T272" s="291"/>
      <c r="U272" s="29"/>
      <c r="V272" s="187"/>
      <c r="W272" s="58"/>
      <c r="X272" s="190"/>
      <c r="Y272" s="190"/>
      <c r="Z272" s="190"/>
      <c r="AA272" s="58"/>
      <c r="AB272" s="58"/>
      <c r="AC272" s="189"/>
      <c r="AD272" s="259"/>
      <c r="AE272" s="259"/>
      <c r="AF272" s="58"/>
      <c r="AG272" s="30"/>
      <c r="AH272" s="58"/>
      <c r="AI272" s="30"/>
      <c r="AJ272" s="185"/>
      <c r="AK272" s="208"/>
      <c r="AL272" s="291"/>
      <c r="AM272" s="124" t="str">
        <f t="shared" si="24"/>
        <v/>
      </c>
      <c r="AN272" s="125" t="str">
        <f t="shared" si="25"/>
        <v/>
      </c>
      <c r="AO272" s="125" t="str">
        <f t="shared" si="26"/>
        <v/>
      </c>
      <c r="AP272" s="125" t="str">
        <f t="shared" si="27"/>
        <v/>
      </c>
      <c r="AQ272" s="126" t="str">
        <f t="shared" si="28"/>
        <v/>
      </c>
      <c r="AR272" s="39"/>
      <c r="AS272" s="234"/>
      <c r="AT272" s="39"/>
    </row>
    <row r="273" spans="2:46" ht="13.5" customHeight="1" x14ac:dyDescent="0.15">
      <c r="B273" s="289" t="s">
        <v>120</v>
      </c>
      <c r="C273" s="27" t="s">
        <v>34</v>
      </c>
      <c r="D273" s="41"/>
      <c r="E273" s="57"/>
      <c r="F273" s="98"/>
      <c r="G273" s="98"/>
      <c r="H273" s="98"/>
      <c r="I273" s="62"/>
      <c r="J273" s="62"/>
      <c r="K273" s="63"/>
      <c r="L273" s="258"/>
      <c r="M273" s="258"/>
      <c r="N273" s="57"/>
      <c r="O273" s="28"/>
      <c r="P273" s="57"/>
      <c r="Q273" s="28"/>
      <c r="R273" s="133"/>
      <c r="S273" s="206"/>
      <c r="T273" s="289" t="s">
        <v>120</v>
      </c>
      <c r="U273" s="27" t="s">
        <v>34</v>
      </c>
      <c r="V273" s="41"/>
      <c r="W273" s="57"/>
      <c r="X273" s="98"/>
      <c r="Y273" s="98"/>
      <c r="Z273" s="98"/>
      <c r="AA273" s="62"/>
      <c r="AB273" s="62"/>
      <c r="AC273" s="63"/>
      <c r="AD273" s="258"/>
      <c r="AE273" s="258"/>
      <c r="AF273" s="57"/>
      <c r="AG273" s="28"/>
      <c r="AH273" s="57"/>
      <c r="AI273" s="28"/>
      <c r="AJ273" s="133"/>
      <c r="AK273" s="208"/>
      <c r="AL273" s="289" t="s">
        <v>120</v>
      </c>
      <c r="AM273" s="121" t="str">
        <f t="shared" si="24"/>
        <v/>
      </c>
      <c r="AN273" s="97" t="str">
        <f t="shared" si="25"/>
        <v/>
      </c>
      <c r="AO273" s="97" t="str">
        <f t="shared" si="26"/>
        <v/>
      </c>
      <c r="AP273" s="97" t="str">
        <f t="shared" si="27"/>
        <v/>
      </c>
      <c r="AQ273" s="122" t="str">
        <f t="shared" si="28"/>
        <v/>
      </c>
      <c r="AR273" s="39"/>
      <c r="AS273" s="234"/>
      <c r="AT273" s="39"/>
    </row>
    <row r="274" spans="2:46" ht="13.5" customHeight="1" x14ac:dyDescent="0.15">
      <c r="B274" s="290"/>
      <c r="C274" s="29" t="s">
        <v>35</v>
      </c>
      <c r="D274" s="187"/>
      <c r="E274" s="58"/>
      <c r="F274" s="188"/>
      <c r="G274" s="188"/>
      <c r="H274" s="188"/>
      <c r="I274" s="64"/>
      <c r="J274" s="64"/>
      <c r="K274" s="189"/>
      <c r="L274" s="259"/>
      <c r="M274" s="259"/>
      <c r="N274" s="58"/>
      <c r="O274" s="30"/>
      <c r="P274" s="58"/>
      <c r="Q274" s="30"/>
      <c r="R274" s="134"/>
      <c r="S274" s="206"/>
      <c r="T274" s="290"/>
      <c r="U274" s="29" t="s">
        <v>35</v>
      </c>
      <c r="V274" s="187"/>
      <c r="W274" s="58"/>
      <c r="X274" s="188"/>
      <c r="Y274" s="188"/>
      <c r="Z274" s="188"/>
      <c r="AA274" s="64"/>
      <c r="AB274" s="64"/>
      <c r="AC274" s="189"/>
      <c r="AD274" s="259"/>
      <c r="AE274" s="259"/>
      <c r="AF274" s="58"/>
      <c r="AG274" s="30"/>
      <c r="AH274" s="58"/>
      <c r="AI274" s="30"/>
      <c r="AJ274" s="134"/>
      <c r="AK274" s="208"/>
      <c r="AL274" s="290"/>
      <c r="AM274" s="88" t="str">
        <f t="shared" si="24"/>
        <v/>
      </c>
      <c r="AN274" s="123" t="str">
        <f t="shared" si="25"/>
        <v/>
      </c>
      <c r="AO274" s="123" t="str">
        <f t="shared" si="26"/>
        <v/>
      </c>
      <c r="AP274" s="123" t="str">
        <f t="shared" si="27"/>
        <v/>
      </c>
      <c r="AQ274" s="89" t="str">
        <f t="shared" si="28"/>
        <v/>
      </c>
      <c r="AR274" s="39"/>
      <c r="AS274" s="234"/>
      <c r="AT274" s="39"/>
    </row>
    <row r="275" spans="2:46" ht="13.5" customHeight="1" x14ac:dyDescent="0.15">
      <c r="B275" s="290"/>
      <c r="C275" s="29" t="s">
        <v>36</v>
      </c>
      <c r="D275" s="187"/>
      <c r="E275" s="58"/>
      <c r="F275" s="188"/>
      <c r="G275" s="188"/>
      <c r="H275" s="188"/>
      <c r="I275" s="64"/>
      <c r="J275" s="64"/>
      <c r="K275" s="189"/>
      <c r="L275" s="259"/>
      <c r="M275" s="259"/>
      <c r="N275" s="58"/>
      <c r="O275" s="30"/>
      <c r="P275" s="58"/>
      <c r="Q275" s="30"/>
      <c r="R275" s="134"/>
      <c r="S275" s="206"/>
      <c r="T275" s="290"/>
      <c r="U275" s="29" t="s">
        <v>36</v>
      </c>
      <c r="V275" s="187"/>
      <c r="W275" s="58"/>
      <c r="X275" s="188"/>
      <c r="Y275" s="188"/>
      <c r="Z275" s="188"/>
      <c r="AA275" s="64"/>
      <c r="AB275" s="64"/>
      <c r="AC275" s="189"/>
      <c r="AD275" s="259"/>
      <c r="AE275" s="259"/>
      <c r="AF275" s="58"/>
      <c r="AG275" s="30"/>
      <c r="AH275" s="58"/>
      <c r="AI275" s="30"/>
      <c r="AJ275" s="134"/>
      <c r="AK275" s="208"/>
      <c r="AL275" s="290"/>
      <c r="AM275" s="88" t="str">
        <f t="shared" si="24"/>
        <v/>
      </c>
      <c r="AN275" s="123" t="str">
        <f t="shared" si="25"/>
        <v/>
      </c>
      <c r="AO275" s="123" t="str">
        <f t="shared" si="26"/>
        <v/>
      </c>
      <c r="AP275" s="123" t="str">
        <f t="shared" si="27"/>
        <v/>
      </c>
      <c r="AQ275" s="89" t="str">
        <f t="shared" si="28"/>
        <v/>
      </c>
      <c r="AR275" s="39"/>
      <c r="AS275" s="234"/>
      <c r="AT275" s="39"/>
    </row>
    <row r="276" spans="2:46" ht="13.5" customHeight="1" x14ac:dyDescent="0.15">
      <c r="B276" s="290"/>
      <c r="C276" s="29" t="s">
        <v>38</v>
      </c>
      <c r="D276" s="187"/>
      <c r="E276" s="58"/>
      <c r="F276" s="188"/>
      <c r="G276" s="188"/>
      <c r="H276" s="188"/>
      <c r="I276" s="64"/>
      <c r="J276" s="64"/>
      <c r="K276" s="189"/>
      <c r="L276" s="259"/>
      <c r="M276" s="259"/>
      <c r="N276" s="58"/>
      <c r="O276" s="30"/>
      <c r="P276" s="58"/>
      <c r="Q276" s="30"/>
      <c r="R276" s="134"/>
      <c r="S276" s="206"/>
      <c r="T276" s="290"/>
      <c r="U276" s="29" t="s">
        <v>38</v>
      </c>
      <c r="V276" s="187"/>
      <c r="W276" s="58"/>
      <c r="X276" s="188"/>
      <c r="Y276" s="188"/>
      <c r="Z276" s="188"/>
      <c r="AA276" s="64"/>
      <c r="AB276" s="64"/>
      <c r="AC276" s="189"/>
      <c r="AD276" s="259"/>
      <c r="AE276" s="259"/>
      <c r="AF276" s="58"/>
      <c r="AG276" s="30"/>
      <c r="AH276" s="58"/>
      <c r="AI276" s="30"/>
      <c r="AJ276" s="134"/>
      <c r="AK276" s="208"/>
      <c r="AL276" s="290"/>
      <c r="AM276" s="88" t="str">
        <f t="shared" si="24"/>
        <v/>
      </c>
      <c r="AN276" s="123" t="str">
        <f t="shared" si="25"/>
        <v/>
      </c>
      <c r="AO276" s="123" t="str">
        <f t="shared" si="26"/>
        <v/>
      </c>
      <c r="AP276" s="123" t="str">
        <f t="shared" si="27"/>
        <v/>
      </c>
      <c r="AQ276" s="89" t="str">
        <f t="shared" si="28"/>
        <v/>
      </c>
      <c r="AR276" s="39"/>
      <c r="AS276" s="234"/>
      <c r="AT276" s="39"/>
    </row>
    <row r="277" spans="2:46" ht="13.5" customHeight="1" thickBot="1" x14ac:dyDescent="0.2">
      <c r="B277" s="291"/>
      <c r="C277" s="29"/>
      <c r="D277" s="187"/>
      <c r="E277" s="58"/>
      <c r="F277" s="190"/>
      <c r="G277" s="190"/>
      <c r="H277" s="190"/>
      <c r="I277" s="58"/>
      <c r="J277" s="58"/>
      <c r="K277" s="189"/>
      <c r="L277" s="259"/>
      <c r="M277" s="259"/>
      <c r="N277" s="58"/>
      <c r="O277" s="30"/>
      <c r="P277" s="58"/>
      <c r="Q277" s="30"/>
      <c r="R277" s="185"/>
      <c r="S277" s="206"/>
      <c r="T277" s="291"/>
      <c r="U277" s="29"/>
      <c r="V277" s="187"/>
      <c r="W277" s="58"/>
      <c r="X277" s="190"/>
      <c r="Y277" s="190"/>
      <c r="Z277" s="190"/>
      <c r="AA277" s="58"/>
      <c r="AB277" s="58"/>
      <c r="AC277" s="189"/>
      <c r="AD277" s="259"/>
      <c r="AE277" s="259"/>
      <c r="AF277" s="58"/>
      <c r="AG277" s="30"/>
      <c r="AH277" s="58"/>
      <c r="AI277" s="30"/>
      <c r="AJ277" s="185"/>
      <c r="AK277" s="208"/>
      <c r="AL277" s="291"/>
      <c r="AM277" s="124" t="str">
        <f t="shared" si="24"/>
        <v/>
      </c>
      <c r="AN277" s="125" t="str">
        <f t="shared" si="25"/>
        <v/>
      </c>
      <c r="AO277" s="125" t="str">
        <f t="shared" si="26"/>
        <v/>
      </c>
      <c r="AP277" s="125" t="str">
        <f t="shared" si="27"/>
        <v/>
      </c>
      <c r="AQ277" s="126" t="str">
        <f t="shared" si="28"/>
        <v/>
      </c>
      <c r="AR277" s="39"/>
      <c r="AS277" s="234"/>
      <c r="AT277" s="39"/>
    </row>
    <row r="278" spans="2:46" ht="13.5" customHeight="1" x14ac:dyDescent="0.15">
      <c r="B278" s="289" t="s">
        <v>121</v>
      </c>
      <c r="C278" s="27" t="s">
        <v>34</v>
      </c>
      <c r="D278" s="41"/>
      <c r="E278" s="57"/>
      <c r="F278" s="98"/>
      <c r="G278" s="98"/>
      <c r="H278" s="98"/>
      <c r="I278" s="62"/>
      <c r="J278" s="62"/>
      <c r="K278" s="63"/>
      <c r="L278" s="258"/>
      <c r="M278" s="258"/>
      <c r="N278" s="57"/>
      <c r="O278" s="28"/>
      <c r="P278" s="57"/>
      <c r="Q278" s="28"/>
      <c r="R278" s="133"/>
      <c r="S278" s="206"/>
      <c r="T278" s="289" t="s">
        <v>121</v>
      </c>
      <c r="U278" s="27" t="s">
        <v>34</v>
      </c>
      <c r="V278" s="41"/>
      <c r="W278" s="57"/>
      <c r="X278" s="98"/>
      <c r="Y278" s="98"/>
      <c r="Z278" s="98"/>
      <c r="AA278" s="62"/>
      <c r="AB278" s="62"/>
      <c r="AC278" s="63"/>
      <c r="AD278" s="258"/>
      <c r="AE278" s="258"/>
      <c r="AF278" s="57"/>
      <c r="AG278" s="28"/>
      <c r="AH278" s="57"/>
      <c r="AI278" s="28"/>
      <c r="AJ278" s="133"/>
      <c r="AK278" s="208"/>
      <c r="AL278" s="289" t="s">
        <v>121</v>
      </c>
      <c r="AM278" s="121" t="str">
        <f t="shared" si="24"/>
        <v/>
      </c>
      <c r="AN278" s="97" t="str">
        <f t="shared" si="25"/>
        <v/>
      </c>
      <c r="AO278" s="97" t="str">
        <f t="shared" si="26"/>
        <v/>
      </c>
      <c r="AP278" s="97" t="str">
        <f t="shared" si="27"/>
        <v/>
      </c>
      <c r="AQ278" s="122" t="str">
        <f t="shared" si="28"/>
        <v/>
      </c>
      <c r="AR278" s="39"/>
      <c r="AS278" s="234"/>
      <c r="AT278" s="39"/>
    </row>
    <row r="279" spans="2:46" ht="13.5" customHeight="1" x14ac:dyDescent="0.15">
      <c r="B279" s="290"/>
      <c r="C279" s="29" t="s">
        <v>35</v>
      </c>
      <c r="D279" s="187"/>
      <c r="E279" s="58"/>
      <c r="F279" s="188"/>
      <c r="G279" s="188"/>
      <c r="H279" s="188"/>
      <c r="I279" s="64"/>
      <c r="J279" s="64"/>
      <c r="K279" s="189"/>
      <c r="L279" s="259"/>
      <c r="M279" s="259"/>
      <c r="N279" s="58"/>
      <c r="O279" s="30"/>
      <c r="P279" s="58"/>
      <c r="Q279" s="30"/>
      <c r="R279" s="134"/>
      <c r="S279" s="206"/>
      <c r="T279" s="290"/>
      <c r="U279" s="29" t="s">
        <v>35</v>
      </c>
      <c r="V279" s="187"/>
      <c r="W279" s="58"/>
      <c r="X279" s="188"/>
      <c r="Y279" s="188"/>
      <c r="Z279" s="188"/>
      <c r="AA279" s="64"/>
      <c r="AB279" s="64"/>
      <c r="AC279" s="189"/>
      <c r="AD279" s="259"/>
      <c r="AE279" s="259"/>
      <c r="AF279" s="58"/>
      <c r="AG279" s="30"/>
      <c r="AH279" s="58"/>
      <c r="AI279" s="30"/>
      <c r="AJ279" s="134"/>
      <c r="AK279" s="208"/>
      <c r="AL279" s="290"/>
      <c r="AM279" s="88" t="str">
        <f t="shared" si="24"/>
        <v/>
      </c>
      <c r="AN279" s="123" t="str">
        <f t="shared" si="25"/>
        <v/>
      </c>
      <c r="AO279" s="123" t="str">
        <f t="shared" si="26"/>
        <v/>
      </c>
      <c r="AP279" s="123" t="str">
        <f t="shared" si="27"/>
        <v/>
      </c>
      <c r="AQ279" s="89" t="str">
        <f t="shared" si="28"/>
        <v/>
      </c>
      <c r="AR279" s="39"/>
      <c r="AS279" s="234"/>
      <c r="AT279" s="39"/>
    </row>
    <row r="280" spans="2:46" ht="13.5" customHeight="1" x14ac:dyDescent="0.15">
      <c r="B280" s="290"/>
      <c r="C280" s="29" t="s">
        <v>36</v>
      </c>
      <c r="D280" s="187"/>
      <c r="E280" s="58"/>
      <c r="F280" s="188"/>
      <c r="G280" s="188"/>
      <c r="H280" s="188"/>
      <c r="I280" s="64"/>
      <c r="J280" s="64"/>
      <c r="K280" s="189"/>
      <c r="L280" s="259"/>
      <c r="M280" s="259"/>
      <c r="N280" s="58"/>
      <c r="O280" s="30"/>
      <c r="P280" s="58"/>
      <c r="Q280" s="30"/>
      <c r="R280" s="134"/>
      <c r="S280" s="206"/>
      <c r="T280" s="290"/>
      <c r="U280" s="29" t="s">
        <v>36</v>
      </c>
      <c r="V280" s="187"/>
      <c r="W280" s="58"/>
      <c r="X280" s="188"/>
      <c r="Y280" s="188"/>
      <c r="Z280" s="188"/>
      <c r="AA280" s="64"/>
      <c r="AB280" s="64"/>
      <c r="AC280" s="189"/>
      <c r="AD280" s="259"/>
      <c r="AE280" s="259"/>
      <c r="AF280" s="58"/>
      <c r="AG280" s="30"/>
      <c r="AH280" s="58"/>
      <c r="AI280" s="30"/>
      <c r="AJ280" s="134"/>
      <c r="AK280" s="208"/>
      <c r="AL280" s="290"/>
      <c r="AM280" s="88" t="str">
        <f t="shared" si="24"/>
        <v/>
      </c>
      <c r="AN280" s="123" t="str">
        <f t="shared" si="25"/>
        <v/>
      </c>
      <c r="AO280" s="123" t="str">
        <f t="shared" si="26"/>
        <v/>
      </c>
      <c r="AP280" s="123" t="str">
        <f t="shared" si="27"/>
        <v/>
      </c>
      <c r="AQ280" s="89" t="str">
        <f t="shared" si="28"/>
        <v/>
      </c>
      <c r="AR280" s="39"/>
      <c r="AS280" s="234"/>
      <c r="AT280" s="39"/>
    </row>
    <row r="281" spans="2:46" ht="13.5" customHeight="1" x14ac:dyDescent="0.15">
      <c r="B281" s="290"/>
      <c r="C281" s="29" t="s">
        <v>38</v>
      </c>
      <c r="D281" s="187"/>
      <c r="E281" s="58"/>
      <c r="F281" s="188"/>
      <c r="G281" s="188"/>
      <c r="H281" s="188"/>
      <c r="I281" s="64"/>
      <c r="J281" s="64"/>
      <c r="K281" s="189"/>
      <c r="L281" s="259"/>
      <c r="M281" s="259"/>
      <c r="N281" s="58"/>
      <c r="O281" s="30"/>
      <c r="P281" s="58"/>
      <c r="Q281" s="30"/>
      <c r="R281" s="134"/>
      <c r="S281" s="206"/>
      <c r="T281" s="290"/>
      <c r="U281" s="29" t="s">
        <v>38</v>
      </c>
      <c r="V281" s="187"/>
      <c r="W281" s="58"/>
      <c r="X281" s="188"/>
      <c r="Y281" s="188"/>
      <c r="Z281" s="188"/>
      <c r="AA281" s="64"/>
      <c r="AB281" s="64"/>
      <c r="AC281" s="189"/>
      <c r="AD281" s="259"/>
      <c r="AE281" s="259"/>
      <c r="AF281" s="58"/>
      <c r="AG281" s="30"/>
      <c r="AH281" s="58"/>
      <c r="AI281" s="30"/>
      <c r="AJ281" s="134"/>
      <c r="AK281" s="208"/>
      <c r="AL281" s="290"/>
      <c r="AM281" s="88" t="str">
        <f t="shared" si="24"/>
        <v/>
      </c>
      <c r="AN281" s="123" t="str">
        <f t="shared" si="25"/>
        <v/>
      </c>
      <c r="AO281" s="123" t="str">
        <f t="shared" si="26"/>
        <v/>
      </c>
      <c r="AP281" s="123" t="str">
        <f t="shared" si="27"/>
        <v/>
      </c>
      <c r="AQ281" s="89" t="str">
        <f t="shared" si="28"/>
        <v/>
      </c>
      <c r="AR281" s="39"/>
      <c r="AS281" s="234"/>
      <c r="AT281" s="39"/>
    </row>
    <row r="282" spans="2:46" ht="13.5" customHeight="1" thickBot="1" x14ac:dyDescent="0.2">
      <c r="B282" s="291"/>
      <c r="C282" s="29"/>
      <c r="D282" s="187"/>
      <c r="E282" s="58"/>
      <c r="F282" s="190"/>
      <c r="G282" s="190"/>
      <c r="H282" s="190"/>
      <c r="I282" s="58"/>
      <c r="J282" s="58"/>
      <c r="K282" s="189"/>
      <c r="L282" s="259"/>
      <c r="M282" s="259"/>
      <c r="N282" s="58"/>
      <c r="O282" s="30"/>
      <c r="P282" s="58"/>
      <c r="Q282" s="30"/>
      <c r="R282" s="185"/>
      <c r="S282" s="206"/>
      <c r="T282" s="291"/>
      <c r="U282" s="29"/>
      <c r="V282" s="187"/>
      <c r="W282" s="58"/>
      <c r="X282" s="190"/>
      <c r="Y282" s="190"/>
      <c r="Z282" s="190"/>
      <c r="AA282" s="58"/>
      <c r="AB282" s="58"/>
      <c r="AC282" s="189"/>
      <c r="AD282" s="259"/>
      <c r="AE282" s="259"/>
      <c r="AF282" s="58"/>
      <c r="AG282" s="30"/>
      <c r="AH282" s="58"/>
      <c r="AI282" s="30"/>
      <c r="AJ282" s="185"/>
      <c r="AK282" s="208"/>
      <c r="AL282" s="291"/>
      <c r="AM282" s="124" t="str">
        <f t="shared" si="24"/>
        <v/>
      </c>
      <c r="AN282" s="125" t="str">
        <f t="shared" si="25"/>
        <v/>
      </c>
      <c r="AO282" s="125" t="str">
        <f t="shared" si="26"/>
        <v/>
      </c>
      <c r="AP282" s="125" t="str">
        <f t="shared" si="27"/>
        <v/>
      </c>
      <c r="AQ282" s="126" t="str">
        <f t="shared" si="28"/>
        <v/>
      </c>
      <c r="AR282" s="39"/>
      <c r="AS282" s="234"/>
      <c r="AT282" s="39"/>
    </row>
    <row r="283" spans="2:46" ht="13.5" customHeight="1" x14ac:dyDescent="0.15">
      <c r="B283" s="289" t="s">
        <v>122</v>
      </c>
      <c r="C283" s="27" t="s">
        <v>34</v>
      </c>
      <c r="D283" s="41"/>
      <c r="E283" s="57"/>
      <c r="F283" s="98"/>
      <c r="G283" s="98"/>
      <c r="H283" s="98"/>
      <c r="I283" s="62"/>
      <c r="J283" s="62"/>
      <c r="K283" s="63"/>
      <c r="L283" s="258"/>
      <c r="M283" s="258"/>
      <c r="N283" s="57"/>
      <c r="O283" s="28"/>
      <c r="P283" s="57"/>
      <c r="Q283" s="28"/>
      <c r="R283" s="133"/>
      <c r="S283" s="206"/>
      <c r="T283" s="289" t="s">
        <v>122</v>
      </c>
      <c r="U283" s="27" t="s">
        <v>34</v>
      </c>
      <c r="V283" s="41"/>
      <c r="W283" s="57"/>
      <c r="X283" s="98"/>
      <c r="Y283" s="98"/>
      <c r="Z283" s="98"/>
      <c r="AA283" s="62"/>
      <c r="AB283" s="62"/>
      <c r="AC283" s="63"/>
      <c r="AD283" s="258"/>
      <c r="AE283" s="258"/>
      <c r="AF283" s="57"/>
      <c r="AG283" s="28"/>
      <c r="AH283" s="57"/>
      <c r="AI283" s="28"/>
      <c r="AJ283" s="133"/>
      <c r="AK283" s="208"/>
      <c r="AL283" s="289" t="s">
        <v>122</v>
      </c>
      <c r="AM283" s="121" t="str">
        <f t="shared" si="24"/>
        <v/>
      </c>
      <c r="AN283" s="97" t="str">
        <f t="shared" si="25"/>
        <v/>
      </c>
      <c r="AO283" s="97" t="str">
        <f t="shared" si="26"/>
        <v/>
      </c>
      <c r="AP283" s="97" t="str">
        <f t="shared" si="27"/>
        <v/>
      </c>
      <c r="AQ283" s="122" t="str">
        <f t="shared" si="28"/>
        <v/>
      </c>
      <c r="AR283" s="39"/>
      <c r="AS283" s="234"/>
      <c r="AT283" s="39"/>
    </row>
    <row r="284" spans="2:46" ht="13.5" customHeight="1" x14ac:dyDescent="0.15">
      <c r="B284" s="290"/>
      <c r="C284" s="29" t="s">
        <v>35</v>
      </c>
      <c r="D284" s="187"/>
      <c r="E284" s="58"/>
      <c r="F284" s="188"/>
      <c r="G284" s="188"/>
      <c r="H284" s="188"/>
      <c r="I284" s="64"/>
      <c r="J284" s="64"/>
      <c r="K284" s="189"/>
      <c r="L284" s="259"/>
      <c r="M284" s="259"/>
      <c r="N284" s="58"/>
      <c r="O284" s="30"/>
      <c r="P284" s="58"/>
      <c r="Q284" s="30"/>
      <c r="R284" s="134"/>
      <c r="S284" s="206"/>
      <c r="T284" s="290"/>
      <c r="U284" s="29" t="s">
        <v>35</v>
      </c>
      <c r="V284" s="187"/>
      <c r="W284" s="58"/>
      <c r="X284" s="188"/>
      <c r="Y284" s="188"/>
      <c r="Z284" s="188"/>
      <c r="AA284" s="64"/>
      <c r="AB284" s="64"/>
      <c r="AC284" s="189"/>
      <c r="AD284" s="259"/>
      <c r="AE284" s="259"/>
      <c r="AF284" s="58"/>
      <c r="AG284" s="30"/>
      <c r="AH284" s="58"/>
      <c r="AI284" s="30"/>
      <c r="AJ284" s="134"/>
      <c r="AK284" s="208"/>
      <c r="AL284" s="290"/>
      <c r="AM284" s="88" t="str">
        <f t="shared" si="24"/>
        <v/>
      </c>
      <c r="AN284" s="123" t="str">
        <f t="shared" si="25"/>
        <v/>
      </c>
      <c r="AO284" s="123" t="str">
        <f t="shared" si="26"/>
        <v/>
      </c>
      <c r="AP284" s="123" t="str">
        <f t="shared" si="27"/>
        <v/>
      </c>
      <c r="AQ284" s="89" t="str">
        <f t="shared" si="28"/>
        <v/>
      </c>
      <c r="AR284" s="39"/>
      <c r="AS284" s="234"/>
      <c r="AT284" s="39"/>
    </row>
    <row r="285" spans="2:46" ht="13.5" customHeight="1" x14ac:dyDescent="0.15">
      <c r="B285" s="290"/>
      <c r="C285" s="29" t="s">
        <v>36</v>
      </c>
      <c r="D285" s="187"/>
      <c r="E285" s="58"/>
      <c r="F285" s="188"/>
      <c r="G285" s="188"/>
      <c r="H285" s="188"/>
      <c r="I285" s="64"/>
      <c r="J285" s="64"/>
      <c r="K285" s="189"/>
      <c r="L285" s="259"/>
      <c r="M285" s="259"/>
      <c r="N285" s="58"/>
      <c r="O285" s="30"/>
      <c r="P285" s="58"/>
      <c r="Q285" s="30"/>
      <c r="R285" s="134"/>
      <c r="S285" s="206"/>
      <c r="T285" s="290"/>
      <c r="U285" s="29" t="s">
        <v>36</v>
      </c>
      <c r="V285" s="187"/>
      <c r="W285" s="58"/>
      <c r="X285" s="188"/>
      <c r="Y285" s="188"/>
      <c r="Z285" s="188"/>
      <c r="AA285" s="64"/>
      <c r="AB285" s="64"/>
      <c r="AC285" s="189"/>
      <c r="AD285" s="259"/>
      <c r="AE285" s="259"/>
      <c r="AF285" s="58"/>
      <c r="AG285" s="30"/>
      <c r="AH285" s="58"/>
      <c r="AI285" s="30"/>
      <c r="AJ285" s="134"/>
      <c r="AK285" s="208"/>
      <c r="AL285" s="290"/>
      <c r="AM285" s="88" t="str">
        <f t="shared" si="24"/>
        <v/>
      </c>
      <c r="AN285" s="123" t="str">
        <f t="shared" si="25"/>
        <v/>
      </c>
      <c r="AO285" s="123" t="str">
        <f t="shared" si="26"/>
        <v/>
      </c>
      <c r="AP285" s="123" t="str">
        <f t="shared" si="27"/>
        <v/>
      </c>
      <c r="AQ285" s="89" t="str">
        <f t="shared" si="28"/>
        <v/>
      </c>
      <c r="AR285" s="39"/>
      <c r="AS285" s="234"/>
      <c r="AT285" s="39"/>
    </row>
    <row r="286" spans="2:46" ht="13.5" customHeight="1" x14ac:dyDescent="0.15">
      <c r="B286" s="290"/>
      <c r="C286" s="29" t="s">
        <v>38</v>
      </c>
      <c r="D286" s="187"/>
      <c r="E286" s="58"/>
      <c r="F286" s="188"/>
      <c r="G286" s="188"/>
      <c r="H286" s="188"/>
      <c r="I286" s="64"/>
      <c r="J286" s="64"/>
      <c r="K286" s="189"/>
      <c r="L286" s="259"/>
      <c r="M286" s="259"/>
      <c r="N286" s="58"/>
      <c r="O286" s="30"/>
      <c r="P286" s="58"/>
      <c r="Q286" s="30"/>
      <c r="R286" s="134"/>
      <c r="S286" s="206"/>
      <c r="T286" s="290"/>
      <c r="U286" s="29" t="s">
        <v>38</v>
      </c>
      <c r="V286" s="187"/>
      <c r="W286" s="58"/>
      <c r="X286" s="188"/>
      <c r="Y286" s="188"/>
      <c r="Z286" s="188"/>
      <c r="AA286" s="64"/>
      <c r="AB286" s="64"/>
      <c r="AC286" s="189"/>
      <c r="AD286" s="259"/>
      <c r="AE286" s="259"/>
      <c r="AF286" s="58"/>
      <c r="AG286" s="30"/>
      <c r="AH286" s="58"/>
      <c r="AI286" s="30"/>
      <c r="AJ286" s="134"/>
      <c r="AK286" s="208"/>
      <c r="AL286" s="290"/>
      <c r="AM286" s="88" t="str">
        <f t="shared" si="24"/>
        <v/>
      </c>
      <c r="AN286" s="123" t="str">
        <f t="shared" si="25"/>
        <v/>
      </c>
      <c r="AO286" s="123" t="str">
        <f t="shared" si="26"/>
        <v/>
      </c>
      <c r="AP286" s="123" t="str">
        <f t="shared" si="27"/>
        <v/>
      </c>
      <c r="AQ286" s="89" t="str">
        <f t="shared" si="28"/>
        <v/>
      </c>
      <c r="AR286" s="39"/>
      <c r="AS286" s="234"/>
      <c r="AT286" s="39"/>
    </row>
    <row r="287" spans="2:46" ht="13.5" customHeight="1" thickBot="1" x14ac:dyDescent="0.2">
      <c r="B287" s="291"/>
      <c r="C287" s="29"/>
      <c r="D287" s="187"/>
      <c r="E287" s="58"/>
      <c r="F287" s="190"/>
      <c r="G287" s="190"/>
      <c r="H287" s="190"/>
      <c r="I287" s="58"/>
      <c r="J287" s="58"/>
      <c r="K287" s="189"/>
      <c r="L287" s="259"/>
      <c r="M287" s="259"/>
      <c r="N287" s="58"/>
      <c r="O287" s="30"/>
      <c r="P287" s="58"/>
      <c r="Q287" s="30"/>
      <c r="R287" s="185"/>
      <c r="S287" s="206"/>
      <c r="T287" s="291"/>
      <c r="U287" s="29"/>
      <c r="V287" s="187"/>
      <c r="W287" s="58"/>
      <c r="X287" s="190"/>
      <c r="Y287" s="190"/>
      <c r="Z287" s="190"/>
      <c r="AA287" s="58"/>
      <c r="AB287" s="58"/>
      <c r="AC287" s="189"/>
      <c r="AD287" s="259"/>
      <c r="AE287" s="259"/>
      <c r="AF287" s="58"/>
      <c r="AG287" s="30"/>
      <c r="AH287" s="58"/>
      <c r="AI287" s="30"/>
      <c r="AJ287" s="185"/>
      <c r="AK287" s="208"/>
      <c r="AL287" s="291"/>
      <c r="AM287" s="124" t="str">
        <f t="shared" si="24"/>
        <v/>
      </c>
      <c r="AN287" s="125" t="str">
        <f t="shared" si="25"/>
        <v/>
      </c>
      <c r="AO287" s="125" t="str">
        <f t="shared" si="26"/>
        <v/>
      </c>
      <c r="AP287" s="125" t="str">
        <f t="shared" si="27"/>
        <v/>
      </c>
      <c r="AQ287" s="126" t="str">
        <f t="shared" si="28"/>
        <v/>
      </c>
      <c r="AR287" s="39"/>
      <c r="AS287" s="234"/>
      <c r="AT287" s="39"/>
    </row>
    <row r="288" spans="2:46" ht="13.5" customHeight="1" x14ac:dyDescent="0.15">
      <c r="B288" s="289" t="s">
        <v>123</v>
      </c>
      <c r="C288" s="27" t="s">
        <v>34</v>
      </c>
      <c r="D288" s="41"/>
      <c r="E288" s="57"/>
      <c r="F288" s="98"/>
      <c r="G288" s="98"/>
      <c r="H288" s="98"/>
      <c r="I288" s="62"/>
      <c r="J288" s="62"/>
      <c r="K288" s="63"/>
      <c r="L288" s="258"/>
      <c r="M288" s="258"/>
      <c r="N288" s="57"/>
      <c r="O288" s="28"/>
      <c r="P288" s="57"/>
      <c r="Q288" s="28"/>
      <c r="R288" s="133"/>
      <c r="S288" s="206"/>
      <c r="T288" s="289" t="s">
        <v>123</v>
      </c>
      <c r="U288" s="27" t="s">
        <v>34</v>
      </c>
      <c r="V288" s="41"/>
      <c r="W288" s="57"/>
      <c r="X288" s="98"/>
      <c r="Y288" s="98"/>
      <c r="Z288" s="98"/>
      <c r="AA288" s="62"/>
      <c r="AB288" s="62"/>
      <c r="AC288" s="63"/>
      <c r="AD288" s="258"/>
      <c r="AE288" s="258"/>
      <c r="AF288" s="57"/>
      <c r="AG288" s="28"/>
      <c r="AH288" s="57"/>
      <c r="AI288" s="28"/>
      <c r="AJ288" s="133"/>
      <c r="AK288" s="208"/>
      <c r="AL288" s="289" t="s">
        <v>123</v>
      </c>
      <c r="AM288" s="121" t="str">
        <f t="shared" si="24"/>
        <v/>
      </c>
      <c r="AN288" s="97" t="str">
        <f t="shared" si="25"/>
        <v/>
      </c>
      <c r="AO288" s="97" t="str">
        <f t="shared" si="26"/>
        <v/>
      </c>
      <c r="AP288" s="97" t="str">
        <f t="shared" si="27"/>
        <v/>
      </c>
      <c r="AQ288" s="122" t="str">
        <f t="shared" si="28"/>
        <v/>
      </c>
      <c r="AR288" s="39"/>
      <c r="AS288" s="234"/>
      <c r="AT288" s="39"/>
    </row>
    <row r="289" spans="2:46" ht="13.5" customHeight="1" x14ac:dyDescent="0.15">
      <c r="B289" s="290"/>
      <c r="C289" s="29" t="s">
        <v>35</v>
      </c>
      <c r="D289" s="187"/>
      <c r="E289" s="58"/>
      <c r="F289" s="188"/>
      <c r="G289" s="188"/>
      <c r="H289" s="188"/>
      <c r="I289" s="64"/>
      <c r="J289" s="64"/>
      <c r="K289" s="189"/>
      <c r="L289" s="259"/>
      <c r="M289" s="259"/>
      <c r="N289" s="58"/>
      <c r="O289" s="30"/>
      <c r="P289" s="58"/>
      <c r="Q289" s="30"/>
      <c r="R289" s="134"/>
      <c r="S289" s="206"/>
      <c r="T289" s="290"/>
      <c r="U289" s="29" t="s">
        <v>35</v>
      </c>
      <c r="V289" s="187"/>
      <c r="W289" s="58"/>
      <c r="X289" s="188"/>
      <c r="Y289" s="188"/>
      <c r="Z289" s="188"/>
      <c r="AA289" s="64"/>
      <c r="AB289" s="64"/>
      <c r="AC289" s="189"/>
      <c r="AD289" s="259"/>
      <c r="AE289" s="259"/>
      <c r="AF289" s="58"/>
      <c r="AG289" s="30"/>
      <c r="AH289" s="58"/>
      <c r="AI289" s="30"/>
      <c r="AJ289" s="134"/>
      <c r="AK289" s="208"/>
      <c r="AL289" s="290"/>
      <c r="AM289" s="88" t="str">
        <f t="shared" ref="AM289:AM352" si="29">IF(OR(X289="",F289=""),"",X289-F289)</f>
        <v/>
      </c>
      <c r="AN289" s="123" t="str">
        <f t="shared" ref="AN289:AN352" si="30">IF(OR(Y289="",G289=""),"",Y289-G289)</f>
        <v/>
      </c>
      <c r="AO289" s="123" t="str">
        <f t="shared" ref="AO289:AO352" si="31">IF(OR(Z289="",H289=""),"",Z289-H289)</f>
        <v/>
      </c>
      <c r="AP289" s="123" t="str">
        <f t="shared" ref="AP289:AP352" si="32">IF(OR(AA289="",I289=""),"",AA289-I289)</f>
        <v/>
      </c>
      <c r="AQ289" s="89" t="str">
        <f t="shared" ref="AQ289:AQ352" si="33">IF(OR(AB289="",J289=""),"",AB289-J289)</f>
        <v/>
      </c>
      <c r="AR289" s="39"/>
      <c r="AS289" s="234"/>
      <c r="AT289" s="39"/>
    </row>
    <row r="290" spans="2:46" ht="13.5" customHeight="1" x14ac:dyDescent="0.15">
      <c r="B290" s="290"/>
      <c r="C290" s="29" t="s">
        <v>36</v>
      </c>
      <c r="D290" s="187"/>
      <c r="E290" s="58"/>
      <c r="F290" s="188"/>
      <c r="G290" s="188"/>
      <c r="H290" s="188"/>
      <c r="I290" s="64"/>
      <c r="J290" s="64"/>
      <c r="K290" s="189"/>
      <c r="L290" s="259"/>
      <c r="M290" s="259"/>
      <c r="N290" s="58"/>
      <c r="O290" s="30"/>
      <c r="P290" s="58"/>
      <c r="Q290" s="30"/>
      <c r="R290" s="134"/>
      <c r="S290" s="206"/>
      <c r="T290" s="290"/>
      <c r="U290" s="29" t="s">
        <v>36</v>
      </c>
      <c r="V290" s="187"/>
      <c r="W290" s="58"/>
      <c r="X290" s="188"/>
      <c r="Y290" s="188"/>
      <c r="Z290" s="188"/>
      <c r="AA290" s="64"/>
      <c r="AB290" s="64"/>
      <c r="AC290" s="189"/>
      <c r="AD290" s="259"/>
      <c r="AE290" s="259"/>
      <c r="AF290" s="58"/>
      <c r="AG290" s="30"/>
      <c r="AH290" s="58"/>
      <c r="AI290" s="30"/>
      <c r="AJ290" s="134"/>
      <c r="AK290" s="208"/>
      <c r="AL290" s="290"/>
      <c r="AM290" s="88" t="str">
        <f t="shared" si="29"/>
        <v/>
      </c>
      <c r="AN290" s="123" t="str">
        <f t="shared" si="30"/>
        <v/>
      </c>
      <c r="AO290" s="123" t="str">
        <f t="shared" si="31"/>
        <v/>
      </c>
      <c r="AP290" s="123" t="str">
        <f t="shared" si="32"/>
        <v/>
      </c>
      <c r="AQ290" s="89" t="str">
        <f t="shared" si="33"/>
        <v/>
      </c>
      <c r="AR290" s="39"/>
      <c r="AS290" s="234"/>
      <c r="AT290" s="39"/>
    </row>
    <row r="291" spans="2:46" ht="13.5" customHeight="1" x14ac:dyDescent="0.15">
      <c r="B291" s="290"/>
      <c r="C291" s="29" t="s">
        <v>38</v>
      </c>
      <c r="D291" s="187"/>
      <c r="E291" s="58"/>
      <c r="F291" s="188"/>
      <c r="G291" s="188"/>
      <c r="H291" s="188"/>
      <c r="I291" s="64"/>
      <c r="J291" s="64"/>
      <c r="K291" s="189"/>
      <c r="L291" s="259"/>
      <c r="M291" s="259"/>
      <c r="N291" s="58"/>
      <c r="O291" s="30"/>
      <c r="P291" s="58"/>
      <c r="Q291" s="30"/>
      <c r="R291" s="134"/>
      <c r="S291" s="206"/>
      <c r="T291" s="290"/>
      <c r="U291" s="29" t="s">
        <v>38</v>
      </c>
      <c r="V291" s="187"/>
      <c r="W291" s="58"/>
      <c r="X291" s="188"/>
      <c r="Y291" s="188"/>
      <c r="Z291" s="188"/>
      <c r="AA291" s="64"/>
      <c r="AB291" s="64"/>
      <c r="AC291" s="189"/>
      <c r="AD291" s="259"/>
      <c r="AE291" s="259"/>
      <c r="AF291" s="58"/>
      <c r="AG291" s="30"/>
      <c r="AH291" s="58"/>
      <c r="AI291" s="30"/>
      <c r="AJ291" s="134"/>
      <c r="AK291" s="208"/>
      <c r="AL291" s="290"/>
      <c r="AM291" s="88" t="str">
        <f t="shared" si="29"/>
        <v/>
      </c>
      <c r="AN291" s="123" t="str">
        <f t="shared" si="30"/>
        <v/>
      </c>
      <c r="AO291" s="123" t="str">
        <f t="shared" si="31"/>
        <v/>
      </c>
      <c r="AP291" s="123" t="str">
        <f t="shared" si="32"/>
        <v/>
      </c>
      <c r="AQ291" s="89" t="str">
        <f t="shared" si="33"/>
        <v/>
      </c>
      <c r="AR291" s="39"/>
      <c r="AS291" s="234"/>
      <c r="AT291" s="39"/>
    </row>
    <row r="292" spans="2:46" ht="13.5" customHeight="1" thickBot="1" x14ac:dyDescent="0.2">
      <c r="B292" s="291"/>
      <c r="C292" s="29"/>
      <c r="D292" s="187"/>
      <c r="E292" s="58"/>
      <c r="F292" s="190"/>
      <c r="G292" s="190"/>
      <c r="H292" s="190"/>
      <c r="I292" s="58"/>
      <c r="J292" s="58"/>
      <c r="K292" s="189"/>
      <c r="L292" s="259"/>
      <c r="M292" s="259"/>
      <c r="N292" s="58"/>
      <c r="O292" s="30"/>
      <c r="P292" s="58"/>
      <c r="Q292" s="30"/>
      <c r="R292" s="185"/>
      <c r="S292" s="206"/>
      <c r="T292" s="291"/>
      <c r="U292" s="29"/>
      <c r="V292" s="187"/>
      <c r="W292" s="58"/>
      <c r="X292" s="190"/>
      <c r="Y292" s="190"/>
      <c r="Z292" s="190"/>
      <c r="AA292" s="58"/>
      <c r="AB292" s="58"/>
      <c r="AC292" s="189"/>
      <c r="AD292" s="259"/>
      <c r="AE292" s="259"/>
      <c r="AF292" s="58"/>
      <c r="AG292" s="30"/>
      <c r="AH292" s="58"/>
      <c r="AI292" s="30"/>
      <c r="AJ292" s="185"/>
      <c r="AK292" s="208"/>
      <c r="AL292" s="291"/>
      <c r="AM292" s="124" t="str">
        <f t="shared" si="29"/>
        <v/>
      </c>
      <c r="AN292" s="125" t="str">
        <f t="shared" si="30"/>
        <v/>
      </c>
      <c r="AO292" s="125" t="str">
        <f t="shared" si="31"/>
        <v/>
      </c>
      <c r="AP292" s="125" t="str">
        <f t="shared" si="32"/>
        <v/>
      </c>
      <c r="AQ292" s="126" t="str">
        <f t="shared" si="33"/>
        <v/>
      </c>
      <c r="AR292" s="39"/>
      <c r="AS292" s="234"/>
      <c r="AT292" s="39"/>
    </row>
    <row r="293" spans="2:46" ht="13.5" customHeight="1" x14ac:dyDescent="0.15">
      <c r="B293" s="289" t="s">
        <v>124</v>
      </c>
      <c r="C293" s="27" t="s">
        <v>34</v>
      </c>
      <c r="D293" s="41"/>
      <c r="E293" s="57"/>
      <c r="F293" s="98"/>
      <c r="G293" s="98"/>
      <c r="H293" s="98"/>
      <c r="I293" s="62"/>
      <c r="J293" s="62"/>
      <c r="K293" s="63"/>
      <c r="L293" s="258"/>
      <c r="M293" s="258"/>
      <c r="N293" s="57"/>
      <c r="O293" s="28"/>
      <c r="P293" s="57"/>
      <c r="Q293" s="28"/>
      <c r="R293" s="133"/>
      <c r="S293" s="206"/>
      <c r="T293" s="289" t="s">
        <v>124</v>
      </c>
      <c r="U293" s="27" t="s">
        <v>34</v>
      </c>
      <c r="V293" s="41"/>
      <c r="W293" s="57"/>
      <c r="X293" s="98"/>
      <c r="Y293" s="98"/>
      <c r="Z293" s="98"/>
      <c r="AA293" s="62"/>
      <c r="AB293" s="62"/>
      <c r="AC293" s="63"/>
      <c r="AD293" s="258"/>
      <c r="AE293" s="258"/>
      <c r="AF293" s="57"/>
      <c r="AG293" s="28"/>
      <c r="AH293" s="57"/>
      <c r="AI293" s="28"/>
      <c r="AJ293" s="133"/>
      <c r="AK293" s="208"/>
      <c r="AL293" s="289" t="s">
        <v>124</v>
      </c>
      <c r="AM293" s="121" t="str">
        <f t="shared" si="29"/>
        <v/>
      </c>
      <c r="AN293" s="97" t="str">
        <f t="shared" si="30"/>
        <v/>
      </c>
      <c r="AO293" s="97" t="str">
        <f t="shared" si="31"/>
        <v/>
      </c>
      <c r="AP293" s="97" t="str">
        <f t="shared" si="32"/>
        <v/>
      </c>
      <c r="AQ293" s="122" t="str">
        <f t="shared" si="33"/>
        <v/>
      </c>
      <c r="AR293" s="39"/>
      <c r="AS293" s="234"/>
      <c r="AT293" s="39"/>
    </row>
    <row r="294" spans="2:46" ht="13.5" customHeight="1" x14ac:dyDescent="0.15">
      <c r="B294" s="290"/>
      <c r="C294" s="29" t="s">
        <v>35</v>
      </c>
      <c r="D294" s="187"/>
      <c r="E294" s="58"/>
      <c r="F294" s="188"/>
      <c r="G294" s="188"/>
      <c r="H294" s="188"/>
      <c r="I294" s="64"/>
      <c r="J294" s="64"/>
      <c r="K294" s="189"/>
      <c r="L294" s="259"/>
      <c r="M294" s="259"/>
      <c r="N294" s="58"/>
      <c r="O294" s="30"/>
      <c r="P294" s="58"/>
      <c r="Q294" s="30"/>
      <c r="R294" s="134"/>
      <c r="S294" s="206"/>
      <c r="T294" s="290"/>
      <c r="U294" s="29" t="s">
        <v>35</v>
      </c>
      <c r="V294" s="187"/>
      <c r="W294" s="58"/>
      <c r="X294" s="188"/>
      <c r="Y294" s="188"/>
      <c r="Z294" s="188"/>
      <c r="AA294" s="64"/>
      <c r="AB294" s="64"/>
      <c r="AC294" s="189"/>
      <c r="AD294" s="259"/>
      <c r="AE294" s="259"/>
      <c r="AF294" s="58"/>
      <c r="AG294" s="30"/>
      <c r="AH294" s="58"/>
      <c r="AI294" s="30"/>
      <c r="AJ294" s="134"/>
      <c r="AK294" s="208"/>
      <c r="AL294" s="290"/>
      <c r="AM294" s="88" t="str">
        <f t="shared" si="29"/>
        <v/>
      </c>
      <c r="AN294" s="123" t="str">
        <f t="shared" si="30"/>
        <v/>
      </c>
      <c r="AO294" s="123" t="str">
        <f t="shared" si="31"/>
        <v/>
      </c>
      <c r="AP294" s="123" t="str">
        <f t="shared" si="32"/>
        <v/>
      </c>
      <c r="AQ294" s="89" t="str">
        <f t="shared" si="33"/>
        <v/>
      </c>
      <c r="AR294" s="39"/>
      <c r="AS294" s="234"/>
      <c r="AT294" s="39"/>
    </row>
    <row r="295" spans="2:46" ht="13.5" customHeight="1" x14ac:dyDescent="0.15">
      <c r="B295" s="290"/>
      <c r="C295" s="29" t="s">
        <v>36</v>
      </c>
      <c r="D295" s="187"/>
      <c r="E295" s="58"/>
      <c r="F295" s="188"/>
      <c r="G295" s="188"/>
      <c r="H295" s="188"/>
      <c r="I295" s="64"/>
      <c r="J295" s="64"/>
      <c r="K295" s="189"/>
      <c r="L295" s="259"/>
      <c r="M295" s="259"/>
      <c r="N295" s="58"/>
      <c r="O295" s="30"/>
      <c r="P295" s="58"/>
      <c r="Q295" s="30"/>
      <c r="R295" s="134"/>
      <c r="S295" s="206"/>
      <c r="T295" s="290"/>
      <c r="U295" s="29" t="s">
        <v>36</v>
      </c>
      <c r="V295" s="187"/>
      <c r="W295" s="58"/>
      <c r="X295" s="188"/>
      <c r="Y295" s="188"/>
      <c r="Z295" s="188"/>
      <c r="AA295" s="64"/>
      <c r="AB295" s="64"/>
      <c r="AC295" s="189"/>
      <c r="AD295" s="259"/>
      <c r="AE295" s="259"/>
      <c r="AF295" s="58"/>
      <c r="AG295" s="30"/>
      <c r="AH295" s="58"/>
      <c r="AI295" s="30"/>
      <c r="AJ295" s="134"/>
      <c r="AK295" s="208"/>
      <c r="AL295" s="290"/>
      <c r="AM295" s="88" t="str">
        <f t="shared" si="29"/>
        <v/>
      </c>
      <c r="AN295" s="123" t="str">
        <f t="shared" si="30"/>
        <v/>
      </c>
      <c r="AO295" s="123" t="str">
        <f t="shared" si="31"/>
        <v/>
      </c>
      <c r="AP295" s="123" t="str">
        <f t="shared" si="32"/>
        <v/>
      </c>
      <c r="AQ295" s="89" t="str">
        <f t="shared" si="33"/>
        <v/>
      </c>
      <c r="AR295" s="39"/>
      <c r="AS295" s="234"/>
      <c r="AT295" s="39"/>
    </row>
    <row r="296" spans="2:46" ht="13.5" customHeight="1" x14ac:dyDescent="0.15">
      <c r="B296" s="290"/>
      <c r="C296" s="29" t="s">
        <v>38</v>
      </c>
      <c r="D296" s="187"/>
      <c r="E296" s="58"/>
      <c r="F296" s="188"/>
      <c r="G296" s="188"/>
      <c r="H296" s="188"/>
      <c r="I296" s="64"/>
      <c r="J296" s="64"/>
      <c r="K296" s="189"/>
      <c r="L296" s="259"/>
      <c r="M296" s="259"/>
      <c r="N296" s="58"/>
      <c r="O296" s="30"/>
      <c r="P296" s="58"/>
      <c r="Q296" s="30"/>
      <c r="R296" s="134"/>
      <c r="S296" s="206"/>
      <c r="T296" s="290"/>
      <c r="U296" s="29" t="s">
        <v>38</v>
      </c>
      <c r="V296" s="187"/>
      <c r="W296" s="58"/>
      <c r="X296" s="188"/>
      <c r="Y296" s="188"/>
      <c r="Z296" s="188"/>
      <c r="AA296" s="64"/>
      <c r="AB296" s="64"/>
      <c r="AC296" s="189"/>
      <c r="AD296" s="259"/>
      <c r="AE296" s="259"/>
      <c r="AF296" s="58"/>
      <c r="AG296" s="30"/>
      <c r="AH296" s="58"/>
      <c r="AI296" s="30"/>
      <c r="AJ296" s="134"/>
      <c r="AK296" s="208"/>
      <c r="AL296" s="290"/>
      <c r="AM296" s="88" t="str">
        <f t="shared" si="29"/>
        <v/>
      </c>
      <c r="AN296" s="123" t="str">
        <f t="shared" si="30"/>
        <v/>
      </c>
      <c r="AO296" s="123" t="str">
        <f t="shared" si="31"/>
        <v/>
      </c>
      <c r="AP296" s="123" t="str">
        <f t="shared" si="32"/>
        <v/>
      </c>
      <c r="AQ296" s="89" t="str">
        <f t="shared" si="33"/>
        <v/>
      </c>
      <c r="AR296" s="39"/>
      <c r="AS296" s="234"/>
      <c r="AT296" s="39"/>
    </row>
    <row r="297" spans="2:46" ht="13.5" customHeight="1" thickBot="1" x14ac:dyDescent="0.2">
      <c r="B297" s="291"/>
      <c r="C297" s="29"/>
      <c r="D297" s="187"/>
      <c r="E297" s="58"/>
      <c r="F297" s="190"/>
      <c r="G297" s="190"/>
      <c r="H297" s="190"/>
      <c r="I297" s="58"/>
      <c r="J297" s="58"/>
      <c r="K297" s="189"/>
      <c r="L297" s="259"/>
      <c r="M297" s="259"/>
      <c r="N297" s="58"/>
      <c r="O297" s="30"/>
      <c r="P297" s="58"/>
      <c r="Q297" s="30"/>
      <c r="R297" s="185"/>
      <c r="S297" s="206"/>
      <c r="T297" s="291"/>
      <c r="U297" s="29"/>
      <c r="V297" s="187"/>
      <c r="W297" s="58"/>
      <c r="X297" s="190"/>
      <c r="Y297" s="190"/>
      <c r="Z297" s="190"/>
      <c r="AA297" s="58"/>
      <c r="AB297" s="58"/>
      <c r="AC297" s="189"/>
      <c r="AD297" s="259"/>
      <c r="AE297" s="259"/>
      <c r="AF297" s="58"/>
      <c r="AG297" s="30"/>
      <c r="AH297" s="58"/>
      <c r="AI297" s="30"/>
      <c r="AJ297" s="185"/>
      <c r="AK297" s="208"/>
      <c r="AL297" s="291"/>
      <c r="AM297" s="124" t="str">
        <f t="shared" si="29"/>
        <v/>
      </c>
      <c r="AN297" s="125" t="str">
        <f t="shared" si="30"/>
        <v/>
      </c>
      <c r="AO297" s="125" t="str">
        <f t="shared" si="31"/>
        <v/>
      </c>
      <c r="AP297" s="125" t="str">
        <f t="shared" si="32"/>
        <v/>
      </c>
      <c r="AQ297" s="126" t="str">
        <f t="shared" si="33"/>
        <v/>
      </c>
      <c r="AR297" s="39"/>
      <c r="AS297" s="234"/>
      <c r="AT297" s="39"/>
    </row>
    <row r="298" spans="2:46" ht="13.5" customHeight="1" x14ac:dyDescent="0.15">
      <c r="B298" s="289" t="s">
        <v>125</v>
      </c>
      <c r="C298" s="27" t="s">
        <v>34</v>
      </c>
      <c r="D298" s="41"/>
      <c r="E298" s="57"/>
      <c r="F298" s="98"/>
      <c r="G298" s="98"/>
      <c r="H298" s="98"/>
      <c r="I298" s="62"/>
      <c r="J298" s="62"/>
      <c r="K298" s="63"/>
      <c r="L298" s="258"/>
      <c r="M298" s="258"/>
      <c r="N298" s="57"/>
      <c r="O298" s="28"/>
      <c r="P298" s="57"/>
      <c r="Q298" s="28"/>
      <c r="R298" s="133"/>
      <c r="S298" s="206"/>
      <c r="T298" s="289" t="s">
        <v>125</v>
      </c>
      <c r="U298" s="27" t="s">
        <v>34</v>
      </c>
      <c r="V298" s="41"/>
      <c r="W298" s="57"/>
      <c r="X298" s="98"/>
      <c r="Y298" s="98"/>
      <c r="Z298" s="98"/>
      <c r="AA298" s="62"/>
      <c r="AB298" s="62"/>
      <c r="AC298" s="63"/>
      <c r="AD298" s="258"/>
      <c r="AE298" s="258"/>
      <c r="AF298" s="57"/>
      <c r="AG298" s="28"/>
      <c r="AH298" s="57"/>
      <c r="AI298" s="28"/>
      <c r="AJ298" s="133"/>
      <c r="AK298" s="208"/>
      <c r="AL298" s="289" t="s">
        <v>125</v>
      </c>
      <c r="AM298" s="121" t="str">
        <f t="shared" si="29"/>
        <v/>
      </c>
      <c r="AN298" s="97" t="str">
        <f t="shared" si="30"/>
        <v/>
      </c>
      <c r="AO298" s="97" t="str">
        <f t="shared" si="31"/>
        <v/>
      </c>
      <c r="AP298" s="97" t="str">
        <f t="shared" si="32"/>
        <v/>
      </c>
      <c r="AQ298" s="122" t="str">
        <f t="shared" si="33"/>
        <v/>
      </c>
      <c r="AR298" s="39"/>
      <c r="AS298" s="234"/>
      <c r="AT298" s="39"/>
    </row>
    <row r="299" spans="2:46" ht="13.5" customHeight="1" x14ac:dyDescent="0.15">
      <c r="B299" s="290"/>
      <c r="C299" s="29" t="s">
        <v>35</v>
      </c>
      <c r="D299" s="187"/>
      <c r="E299" s="58"/>
      <c r="F299" s="188"/>
      <c r="G299" s="188"/>
      <c r="H299" s="188"/>
      <c r="I299" s="64"/>
      <c r="J299" s="64"/>
      <c r="K299" s="189"/>
      <c r="L299" s="259"/>
      <c r="M299" s="259"/>
      <c r="N299" s="58"/>
      <c r="O299" s="30"/>
      <c r="P299" s="58"/>
      <c r="Q299" s="30"/>
      <c r="R299" s="134"/>
      <c r="S299" s="206"/>
      <c r="T299" s="290"/>
      <c r="U299" s="29" t="s">
        <v>35</v>
      </c>
      <c r="V299" s="187"/>
      <c r="W299" s="58"/>
      <c r="X299" s="188"/>
      <c r="Y299" s="188"/>
      <c r="Z299" s="188"/>
      <c r="AA299" s="64"/>
      <c r="AB299" s="64"/>
      <c r="AC299" s="189"/>
      <c r="AD299" s="259"/>
      <c r="AE299" s="259"/>
      <c r="AF299" s="58"/>
      <c r="AG299" s="30"/>
      <c r="AH299" s="58"/>
      <c r="AI299" s="30"/>
      <c r="AJ299" s="134"/>
      <c r="AK299" s="208"/>
      <c r="AL299" s="290"/>
      <c r="AM299" s="88" t="str">
        <f t="shared" si="29"/>
        <v/>
      </c>
      <c r="AN299" s="123" t="str">
        <f t="shared" si="30"/>
        <v/>
      </c>
      <c r="AO299" s="123" t="str">
        <f t="shared" si="31"/>
        <v/>
      </c>
      <c r="AP299" s="123" t="str">
        <f t="shared" si="32"/>
        <v/>
      </c>
      <c r="AQ299" s="89" t="str">
        <f t="shared" si="33"/>
        <v/>
      </c>
      <c r="AR299" s="39"/>
      <c r="AS299" s="234"/>
      <c r="AT299" s="39"/>
    </row>
    <row r="300" spans="2:46" ht="13.5" customHeight="1" x14ac:dyDescent="0.15">
      <c r="B300" s="290"/>
      <c r="C300" s="29" t="s">
        <v>36</v>
      </c>
      <c r="D300" s="187"/>
      <c r="E300" s="58"/>
      <c r="F300" s="188"/>
      <c r="G300" s="188"/>
      <c r="H300" s="188"/>
      <c r="I300" s="64"/>
      <c r="J300" s="64"/>
      <c r="K300" s="189"/>
      <c r="L300" s="259"/>
      <c r="M300" s="259"/>
      <c r="N300" s="58"/>
      <c r="O300" s="30"/>
      <c r="P300" s="58"/>
      <c r="Q300" s="30"/>
      <c r="R300" s="134"/>
      <c r="S300" s="206"/>
      <c r="T300" s="290"/>
      <c r="U300" s="29" t="s">
        <v>36</v>
      </c>
      <c r="V300" s="187"/>
      <c r="W300" s="58"/>
      <c r="X300" s="188"/>
      <c r="Y300" s="188"/>
      <c r="Z300" s="188"/>
      <c r="AA300" s="64"/>
      <c r="AB300" s="64"/>
      <c r="AC300" s="189"/>
      <c r="AD300" s="259"/>
      <c r="AE300" s="259"/>
      <c r="AF300" s="58"/>
      <c r="AG300" s="30"/>
      <c r="AH300" s="58"/>
      <c r="AI300" s="30"/>
      <c r="AJ300" s="134"/>
      <c r="AK300" s="208"/>
      <c r="AL300" s="290"/>
      <c r="AM300" s="88" t="str">
        <f t="shared" si="29"/>
        <v/>
      </c>
      <c r="AN300" s="123" t="str">
        <f t="shared" si="30"/>
        <v/>
      </c>
      <c r="AO300" s="123" t="str">
        <f t="shared" si="31"/>
        <v/>
      </c>
      <c r="AP300" s="123" t="str">
        <f t="shared" si="32"/>
        <v/>
      </c>
      <c r="AQ300" s="89" t="str">
        <f t="shared" si="33"/>
        <v/>
      </c>
      <c r="AR300" s="39"/>
      <c r="AS300" s="234"/>
      <c r="AT300" s="39"/>
    </row>
    <row r="301" spans="2:46" ht="13.5" customHeight="1" x14ac:dyDescent="0.15">
      <c r="B301" s="290"/>
      <c r="C301" s="29" t="s">
        <v>38</v>
      </c>
      <c r="D301" s="187"/>
      <c r="E301" s="58"/>
      <c r="F301" s="188"/>
      <c r="G301" s="188"/>
      <c r="H301" s="188"/>
      <c r="I301" s="64"/>
      <c r="J301" s="64"/>
      <c r="K301" s="189"/>
      <c r="L301" s="259"/>
      <c r="M301" s="259"/>
      <c r="N301" s="58"/>
      <c r="O301" s="30"/>
      <c r="P301" s="58"/>
      <c r="Q301" s="30"/>
      <c r="R301" s="134"/>
      <c r="S301" s="206"/>
      <c r="T301" s="290"/>
      <c r="U301" s="29" t="s">
        <v>38</v>
      </c>
      <c r="V301" s="187"/>
      <c r="W301" s="58"/>
      <c r="X301" s="188"/>
      <c r="Y301" s="188"/>
      <c r="Z301" s="188"/>
      <c r="AA301" s="64"/>
      <c r="AB301" s="64"/>
      <c r="AC301" s="189"/>
      <c r="AD301" s="259"/>
      <c r="AE301" s="259"/>
      <c r="AF301" s="58"/>
      <c r="AG301" s="30"/>
      <c r="AH301" s="58"/>
      <c r="AI301" s="30"/>
      <c r="AJ301" s="134"/>
      <c r="AK301" s="208"/>
      <c r="AL301" s="290"/>
      <c r="AM301" s="88" t="str">
        <f t="shared" si="29"/>
        <v/>
      </c>
      <c r="AN301" s="123" t="str">
        <f t="shared" si="30"/>
        <v/>
      </c>
      <c r="AO301" s="123" t="str">
        <f t="shared" si="31"/>
        <v/>
      </c>
      <c r="AP301" s="123" t="str">
        <f t="shared" si="32"/>
        <v/>
      </c>
      <c r="AQ301" s="89" t="str">
        <f t="shared" si="33"/>
        <v/>
      </c>
      <c r="AR301" s="39"/>
      <c r="AS301" s="234"/>
      <c r="AT301" s="39"/>
    </row>
    <row r="302" spans="2:46" ht="13.5" customHeight="1" thickBot="1" x14ac:dyDescent="0.2">
      <c r="B302" s="291"/>
      <c r="C302" s="29"/>
      <c r="D302" s="187"/>
      <c r="E302" s="58"/>
      <c r="F302" s="190"/>
      <c r="G302" s="190"/>
      <c r="H302" s="190"/>
      <c r="I302" s="58"/>
      <c r="J302" s="58"/>
      <c r="K302" s="189"/>
      <c r="L302" s="259"/>
      <c r="M302" s="259"/>
      <c r="N302" s="58"/>
      <c r="O302" s="30"/>
      <c r="P302" s="58"/>
      <c r="Q302" s="30"/>
      <c r="R302" s="185"/>
      <c r="S302" s="206"/>
      <c r="T302" s="291"/>
      <c r="U302" s="29"/>
      <c r="V302" s="187"/>
      <c r="W302" s="58"/>
      <c r="X302" s="190"/>
      <c r="Y302" s="190"/>
      <c r="Z302" s="190"/>
      <c r="AA302" s="58"/>
      <c r="AB302" s="58"/>
      <c r="AC302" s="189"/>
      <c r="AD302" s="259"/>
      <c r="AE302" s="259"/>
      <c r="AF302" s="58"/>
      <c r="AG302" s="30"/>
      <c r="AH302" s="58"/>
      <c r="AI302" s="30"/>
      <c r="AJ302" s="185"/>
      <c r="AK302" s="208"/>
      <c r="AL302" s="291"/>
      <c r="AM302" s="124" t="str">
        <f t="shared" si="29"/>
        <v/>
      </c>
      <c r="AN302" s="125" t="str">
        <f t="shared" si="30"/>
        <v/>
      </c>
      <c r="AO302" s="125" t="str">
        <f t="shared" si="31"/>
        <v/>
      </c>
      <c r="AP302" s="125" t="str">
        <f t="shared" si="32"/>
        <v/>
      </c>
      <c r="AQ302" s="126" t="str">
        <f t="shared" si="33"/>
        <v/>
      </c>
      <c r="AR302" s="39"/>
      <c r="AS302" s="234"/>
      <c r="AT302" s="39"/>
    </row>
    <row r="303" spans="2:46" ht="13.5" customHeight="1" x14ac:dyDescent="0.15">
      <c r="B303" s="289" t="s">
        <v>126</v>
      </c>
      <c r="C303" s="27" t="s">
        <v>34</v>
      </c>
      <c r="D303" s="41"/>
      <c r="E303" s="57"/>
      <c r="F303" s="98"/>
      <c r="G303" s="98"/>
      <c r="H303" s="98"/>
      <c r="I303" s="62"/>
      <c r="J303" s="62"/>
      <c r="K303" s="63"/>
      <c r="L303" s="258"/>
      <c r="M303" s="258"/>
      <c r="N303" s="57"/>
      <c r="O303" s="28"/>
      <c r="P303" s="57"/>
      <c r="Q303" s="28"/>
      <c r="R303" s="133"/>
      <c r="S303" s="206"/>
      <c r="T303" s="289" t="s">
        <v>126</v>
      </c>
      <c r="U303" s="27" t="s">
        <v>34</v>
      </c>
      <c r="V303" s="41"/>
      <c r="W303" s="57"/>
      <c r="X303" s="98"/>
      <c r="Y303" s="98"/>
      <c r="Z303" s="98"/>
      <c r="AA303" s="62"/>
      <c r="AB303" s="62"/>
      <c r="AC303" s="63"/>
      <c r="AD303" s="258"/>
      <c r="AE303" s="258"/>
      <c r="AF303" s="57"/>
      <c r="AG303" s="28"/>
      <c r="AH303" s="57"/>
      <c r="AI303" s="28"/>
      <c r="AJ303" s="133"/>
      <c r="AK303" s="208"/>
      <c r="AL303" s="289" t="s">
        <v>126</v>
      </c>
      <c r="AM303" s="121" t="str">
        <f t="shared" si="29"/>
        <v/>
      </c>
      <c r="AN303" s="97" t="str">
        <f t="shared" si="30"/>
        <v/>
      </c>
      <c r="AO303" s="97" t="str">
        <f t="shared" si="31"/>
        <v/>
      </c>
      <c r="AP303" s="97" t="str">
        <f t="shared" si="32"/>
        <v/>
      </c>
      <c r="AQ303" s="122" t="str">
        <f t="shared" si="33"/>
        <v/>
      </c>
      <c r="AR303" s="39"/>
      <c r="AS303" s="234"/>
      <c r="AT303" s="39"/>
    </row>
    <row r="304" spans="2:46" ht="13.5" customHeight="1" x14ac:dyDescent="0.15">
      <c r="B304" s="290"/>
      <c r="C304" s="29" t="s">
        <v>35</v>
      </c>
      <c r="D304" s="187"/>
      <c r="E304" s="58"/>
      <c r="F304" s="188"/>
      <c r="G304" s="188"/>
      <c r="H304" s="188"/>
      <c r="I304" s="64"/>
      <c r="J304" s="64"/>
      <c r="K304" s="189"/>
      <c r="L304" s="259"/>
      <c r="M304" s="259"/>
      <c r="N304" s="58"/>
      <c r="O304" s="30"/>
      <c r="P304" s="58"/>
      <c r="Q304" s="30"/>
      <c r="R304" s="134"/>
      <c r="S304" s="206"/>
      <c r="T304" s="290"/>
      <c r="U304" s="29" t="s">
        <v>35</v>
      </c>
      <c r="V304" s="187"/>
      <c r="W304" s="58"/>
      <c r="X304" s="188"/>
      <c r="Y304" s="188"/>
      <c r="Z304" s="188"/>
      <c r="AA304" s="64"/>
      <c r="AB304" s="64"/>
      <c r="AC304" s="189"/>
      <c r="AD304" s="259"/>
      <c r="AE304" s="259"/>
      <c r="AF304" s="58"/>
      <c r="AG304" s="30"/>
      <c r="AH304" s="58"/>
      <c r="AI304" s="30"/>
      <c r="AJ304" s="134"/>
      <c r="AK304" s="208"/>
      <c r="AL304" s="290"/>
      <c r="AM304" s="88" t="str">
        <f t="shared" si="29"/>
        <v/>
      </c>
      <c r="AN304" s="123" t="str">
        <f t="shared" si="30"/>
        <v/>
      </c>
      <c r="AO304" s="123" t="str">
        <f t="shared" si="31"/>
        <v/>
      </c>
      <c r="AP304" s="123" t="str">
        <f t="shared" si="32"/>
        <v/>
      </c>
      <c r="AQ304" s="89" t="str">
        <f t="shared" si="33"/>
        <v/>
      </c>
      <c r="AR304" s="39"/>
      <c r="AS304" s="234"/>
      <c r="AT304" s="39"/>
    </row>
    <row r="305" spans="2:46" ht="13.5" customHeight="1" x14ac:dyDescent="0.15">
      <c r="B305" s="290"/>
      <c r="C305" s="29" t="s">
        <v>36</v>
      </c>
      <c r="D305" s="187"/>
      <c r="E305" s="58"/>
      <c r="F305" s="188"/>
      <c r="G305" s="188"/>
      <c r="H305" s="188"/>
      <c r="I305" s="64"/>
      <c r="J305" s="64"/>
      <c r="K305" s="189"/>
      <c r="L305" s="259"/>
      <c r="M305" s="259"/>
      <c r="N305" s="58"/>
      <c r="O305" s="30"/>
      <c r="P305" s="58"/>
      <c r="Q305" s="30"/>
      <c r="R305" s="134"/>
      <c r="S305" s="206"/>
      <c r="T305" s="290"/>
      <c r="U305" s="29" t="s">
        <v>36</v>
      </c>
      <c r="V305" s="187"/>
      <c r="W305" s="58"/>
      <c r="X305" s="188"/>
      <c r="Y305" s="188"/>
      <c r="Z305" s="188"/>
      <c r="AA305" s="64"/>
      <c r="AB305" s="64"/>
      <c r="AC305" s="189"/>
      <c r="AD305" s="259"/>
      <c r="AE305" s="259"/>
      <c r="AF305" s="58"/>
      <c r="AG305" s="30"/>
      <c r="AH305" s="58"/>
      <c r="AI305" s="30"/>
      <c r="AJ305" s="134"/>
      <c r="AK305" s="208"/>
      <c r="AL305" s="290"/>
      <c r="AM305" s="88" t="str">
        <f t="shared" si="29"/>
        <v/>
      </c>
      <c r="AN305" s="123" t="str">
        <f t="shared" si="30"/>
        <v/>
      </c>
      <c r="AO305" s="123" t="str">
        <f t="shared" si="31"/>
        <v/>
      </c>
      <c r="AP305" s="123" t="str">
        <f t="shared" si="32"/>
        <v/>
      </c>
      <c r="AQ305" s="89" t="str">
        <f t="shared" si="33"/>
        <v/>
      </c>
      <c r="AR305" s="39"/>
      <c r="AS305" s="234"/>
      <c r="AT305" s="39"/>
    </row>
    <row r="306" spans="2:46" ht="13.5" customHeight="1" x14ac:dyDescent="0.15">
      <c r="B306" s="290"/>
      <c r="C306" s="29" t="s">
        <v>38</v>
      </c>
      <c r="D306" s="187"/>
      <c r="E306" s="58"/>
      <c r="F306" s="188"/>
      <c r="G306" s="188"/>
      <c r="H306" s="188"/>
      <c r="I306" s="64"/>
      <c r="J306" s="64"/>
      <c r="K306" s="189"/>
      <c r="L306" s="259"/>
      <c r="M306" s="259"/>
      <c r="N306" s="58"/>
      <c r="O306" s="30"/>
      <c r="P306" s="58"/>
      <c r="Q306" s="30"/>
      <c r="R306" s="134"/>
      <c r="S306" s="206"/>
      <c r="T306" s="290"/>
      <c r="U306" s="29" t="s">
        <v>38</v>
      </c>
      <c r="V306" s="187"/>
      <c r="W306" s="58"/>
      <c r="X306" s="188"/>
      <c r="Y306" s="188"/>
      <c r="Z306" s="188"/>
      <c r="AA306" s="64"/>
      <c r="AB306" s="64"/>
      <c r="AC306" s="189"/>
      <c r="AD306" s="259"/>
      <c r="AE306" s="259"/>
      <c r="AF306" s="58"/>
      <c r="AG306" s="30"/>
      <c r="AH306" s="58"/>
      <c r="AI306" s="30"/>
      <c r="AJ306" s="134"/>
      <c r="AK306" s="208"/>
      <c r="AL306" s="290"/>
      <c r="AM306" s="88" t="str">
        <f t="shared" si="29"/>
        <v/>
      </c>
      <c r="AN306" s="123" t="str">
        <f t="shared" si="30"/>
        <v/>
      </c>
      <c r="AO306" s="123" t="str">
        <f t="shared" si="31"/>
        <v/>
      </c>
      <c r="AP306" s="123" t="str">
        <f t="shared" si="32"/>
        <v/>
      </c>
      <c r="AQ306" s="89" t="str">
        <f t="shared" si="33"/>
        <v/>
      </c>
      <c r="AR306" s="39"/>
      <c r="AS306" s="234"/>
      <c r="AT306" s="39"/>
    </row>
    <row r="307" spans="2:46" ht="13.5" customHeight="1" thickBot="1" x14ac:dyDescent="0.2">
      <c r="B307" s="291"/>
      <c r="C307" s="29"/>
      <c r="D307" s="187"/>
      <c r="E307" s="58"/>
      <c r="F307" s="190"/>
      <c r="G307" s="190"/>
      <c r="H307" s="190"/>
      <c r="I307" s="58"/>
      <c r="J307" s="58"/>
      <c r="K307" s="189"/>
      <c r="L307" s="259"/>
      <c r="M307" s="259"/>
      <c r="N307" s="58"/>
      <c r="O307" s="30"/>
      <c r="P307" s="58"/>
      <c r="Q307" s="30"/>
      <c r="R307" s="185"/>
      <c r="S307" s="206"/>
      <c r="T307" s="291"/>
      <c r="U307" s="29"/>
      <c r="V307" s="187"/>
      <c r="W307" s="58"/>
      <c r="X307" s="190"/>
      <c r="Y307" s="190"/>
      <c r="Z307" s="190"/>
      <c r="AA307" s="58"/>
      <c r="AB307" s="58"/>
      <c r="AC307" s="189"/>
      <c r="AD307" s="259"/>
      <c r="AE307" s="259"/>
      <c r="AF307" s="58"/>
      <c r="AG307" s="30"/>
      <c r="AH307" s="58"/>
      <c r="AI307" s="30"/>
      <c r="AJ307" s="185"/>
      <c r="AK307" s="208"/>
      <c r="AL307" s="291"/>
      <c r="AM307" s="124" t="str">
        <f t="shared" si="29"/>
        <v/>
      </c>
      <c r="AN307" s="125" t="str">
        <f t="shared" si="30"/>
        <v/>
      </c>
      <c r="AO307" s="125" t="str">
        <f t="shared" si="31"/>
        <v/>
      </c>
      <c r="AP307" s="125" t="str">
        <f t="shared" si="32"/>
        <v/>
      </c>
      <c r="AQ307" s="126" t="str">
        <f t="shared" si="33"/>
        <v/>
      </c>
      <c r="AR307" s="39"/>
      <c r="AS307" s="234"/>
      <c r="AT307" s="39"/>
    </row>
    <row r="308" spans="2:46" ht="13.5" customHeight="1" x14ac:dyDescent="0.15">
      <c r="B308" s="289" t="s">
        <v>127</v>
      </c>
      <c r="C308" s="27" t="s">
        <v>34</v>
      </c>
      <c r="D308" s="41"/>
      <c r="E308" s="57"/>
      <c r="F308" s="98"/>
      <c r="G308" s="98"/>
      <c r="H308" s="98"/>
      <c r="I308" s="62"/>
      <c r="J308" s="62"/>
      <c r="K308" s="63"/>
      <c r="L308" s="258"/>
      <c r="M308" s="258"/>
      <c r="N308" s="57"/>
      <c r="O308" s="28"/>
      <c r="P308" s="57"/>
      <c r="Q308" s="28"/>
      <c r="R308" s="133"/>
      <c r="S308" s="206"/>
      <c r="T308" s="289" t="s">
        <v>127</v>
      </c>
      <c r="U308" s="27" t="s">
        <v>34</v>
      </c>
      <c r="V308" s="41"/>
      <c r="W308" s="57"/>
      <c r="X308" s="98"/>
      <c r="Y308" s="98"/>
      <c r="Z308" s="98"/>
      <c r="AA308" s="62"/>
      <c r="AB308" s="62"/>
      <c r="AC308" s="63"/>
      <c r="AD308" s="258"/>
      <c r="AE308" s="258"/>
      <c r="AF308" s="57"/>
      <c r="AG308" s="28"/>
      <c r="AH308" s="57"/>
      <c r="AI308" s="28"/>
      <c r="AJ308" s="133"/>
      <c r="AK308" s="208"/>
      <c r="AL308" s="289" t="s">
        <v>127</v>
      </c>
      <c r="AM308" s="121" t="str">
        <f t="shared" si="29"/>
        <v/>
      </c>
      <c r="AN308" s="97" t="str">
        <f t="shared" si="30"/>
        <v/>
      </c>
      <c r="AO308" s="97" t="str">
        <f t="shared" si="31"/>
        <v/>
      </c>
      <c r="AP308" s="97" t="str">
        <f t="shared" si="32"/>
        <v/>
      </c>
      <c r="AQ308" s="122" t="str">
        <f t="shared" si="33"/>
        <v/>
      </c>
      <c r="AR308" s="39"/>
      <c r="AS308" s="234"/>
      <c r="AT308" s="39"/>
    </row>
    <row r="309" spans="2:46" ht="13.5" customHeight="1" x14ac:dyDescent="0.15">
      <c r="B309" s="290"/>
      <c r="C309" s="29" t="s">
        <v>35</v>
      </c>
      <c r="D309" s="187"/>
      <c r="E309" s="58"/>
      <c r="F309" s="188"/>
      <c r="G309" s="188"/>
      <c r="H309" s="188"/>
      <c r="I309" s="64"/>
      <c r="J309" s="64"/>
      <c r="K309" s="189"/>
      <c r="L309" s="259"/>
      <c r="M309" s="259"/>
      <c r="N309" s="58"/>
      <c r="O309" s="30"/>
      <c r="P309" s="58"/>
      <c r="Q309" s="30"/>
      <c r="R309" s="134"/>
      <c r="S309" s="206"/>
      <c r="T309" s="290"/>
      <c r="U309" s="29" t="s">
        <v>35</v>
      </c>
      <c r="V309" s="187"/>
      <c r="W309" s="58"/>
      <c r="X309" s="188"/>
      <c r="Y309" s="188"/>
      <c r="Z309" s="188"/>
      <c r="AA309" s="64"/>
      <c r="AB309" s="64"/>
      <c r="AC309" s="189"/>
      <c r="AD309" s="259"/>
      <c r="AE309" s="259"/>
      <c r="AF309" s="58"/>
      <c r="AG309" s="30"/>
      <c r="AH309" s="58"/>
      <c r="AI309" s="30"/>
      <c r="AJ309" s="134"/>
      <c r="AK309" s="208"/>
      <c r="AL309" s="290"/>
      <c r="AM309" s="88" t="str">
        <f t="shared" si="29"/>
        <v/>
      </c>
      <c r="AN309" s="123" t="str">
        <f t="shared" si="30"/>
        <v/>
      </c>
      <c r="AO309" s="123" t="str">
        <f t="shared" si="31"/>
        <v/>
      </c>
      <c r="AP309" s="123" t="str">
        <f t="shared" si="32"/>
        <v/>
      </c>
      <c r="AQ309" s="89" t="str">
        <f t="shared" si="33"/>
        <v/>
      </c>
      <c r="AR309" s="39"/>
      <c r="AS309" s="234"/>
      <c r="AT309" s="39"/>
    </row>
    <row r="310" spans="2:46" ht="13.5" customHeight="1" x14ac:dyDescent="0.15">
      <c r="B310" s="290"/>
      <c r="C310" s="29" t="s">
        <v>36</v>
      </c>
      <c r="D310" s="187"/>
      <c r="E310" s="58"/>
      <c r="F310" s="188"/>
      <c r="G310" s="188"/>
      <c r="H310" s="188"/>
      <c r="I310" s="64"/>
      <c r="J310" s="64"/>
      <c r="K310" s="189"/>
      <c r="L310" s="259"/>
      <c r="M310" s="259"/>
      <c r="N310" s="58"/>
      <c r="O310" s="30"/>
      <c r="P310" s="58"/>
      <c r="Q310" s="30"/>
      <c r="R310" s="134"/>
      <c r="S310" s="206"/>
      <c r="T310" s="290"/>
      <c r="U310" s="29" t="s">
        <v>36</v>
      </c>
      <c r="V310" s="187"/>
      <c r="W310" s="58"/>
      <c r="X310" s="188"/>
      <c r="Y310" s="188"/>
      <c r="Z310" s="188"/>
      <c r="AA310" s="64"/>
      <c r="AB310" s="64"/>
      <c r="AC310" s="189"/>
      <c r="AD310" s="259"/>
      <c r="AE310" s="259"/>
      <c r="AF310" s="58"/>
      <c r="AG310" s="30"/>
      <c r="AH310" s="58"/>
      <c r="AI310" s="30"/>
      <c r="AJ310" s="134"/>
      <c r="AK310" s="208"/>
      <c r="AL310" s="290"/>
      <c r="AM310" s="88" t="str">
        <f t="shared" si="29"/>
        <v/>
      </c>
      <c r="AN310" s="123" t="str">
        <f t="shared" si="30"/>
        <v/>
      </c>
      <c r="AO310" s="123" t="str">
        <f t="shared" si="31"/>
        <v/>
      </c>
      <c r="AP310" s="123" t="str">
        <f t="shared" si="32"/>
        <v/>
      </c>
      <c r="AQ310" s="89" t="str">
        <f t="shared" si="33"/>
        <v/>
      </c>
      <c r="AR310" s="39"/>
      <c r="AS310" s="234"/>
      <c r="AT310" s="39"/>
    </row>
    <row r="311" spans="2:46" ht="13.5" customHeight="1" x14ac:dyDescent="0.15">
      <c r="B311" s="290"/>
      <c r="C311" s="29" t="s">
        <v>38</v>
      </c>
      <c r="D311" s="187"/>
      <c r="E311" s="58"/>
      <c r="F311" s="188"/>
      <c r="G311" s="188"/>
      <c r="H311" s="188"/>
      <c r="I311" s="64"/>
      <c r="J311" s="64"/>
      <c r="K311" s="189"/>
      <c r="L311" s="259"/>
      <c r="M311" s="259"/>
      <c r="N311" s="58"/>
      <c r="O311" s="30"/>
      <c r="P311" s="58"/>
      <c r="Q311" s="30"/>
      <c r="R311" s="134"/>
      <c r="S311" s="206"/>
      <c r="T311" s="290"/>
      <c r="U311" s="29" t="s">
        <v>38</v>
      </c>
      <c r="V311" s="187"/>
      <c r="W311" s="58"/>
      <c r="X311" s="188"/>
      <c r="Y311" s="188"/>
      <c r="Z311" s="188"/>
      <c r="AA311" s="64"/>
      <c r="AB311" s="64"/>
      <c r="AC311" s="189"/>
      <c r="AD311" s="259"/>
      <c r="AE311" s="259"/>
      <c r="AF311" s="58"/>
      <c r="AG311" s="30"/>
      <c r="AH311" s="58"/>
      <c r="AI311" s="30"/>
      <c r="AJ311" s="134"/>
      <c r="AK311" s="208"/>
      <c r="AL311" s="290"/>
      <c r="AM311" s="88" t="str">
        <f t="shared" si="29"/>
        <v/>
      </c>
      <c r="AN311" s="123" t="str">
        <f t="shared" si="30"/>
        <v/>
      </c>
      <c r="AO311" s="123" t="str">
        <f t="shared" si="31"/>
        <v/>
      </c>
      <c r="AP311" s="123" t="str">
        <f t="shared" si="32"/>
        <v/>
      </c>
      <c r="AQ311" s="89" t="str">
        <f t="shared" si="33"/>
        <v/>
      </c>
      <c r="AR311" s="39"/>
      <c r="AS311" s="234"/>
      <c r="AT311" s="39"/>
    </row>
    <row r="312" spans="2:46" ht="13.5" customHeight="1" thickBot="1" x14ac:dyDescent="0.2">
      <c r="B312" s="291"/>
      <c r="C312" s="29"/>
      <c r="D312" s="187"/>
      <c r="E312" s="58"/>
      <c r="F312" s="190"/>
      <c r="G312" s="190"/>
      <c r="H312" s="190"/>
      <c r="I312" s="58"/>
      <c r="J312" s="58"/>
      <c r="K312" s="189"/>
      <c r="L312" s="259"/>
      <c r="M312" s="259"/>
      <c r="N312" s="58"/>
      <c r="O312" s="30"/>
      <c r="P312" s="58"/>
      <c r="Q312" s="30"/>
      <c r="R312" s="185"/>
      <c r="S312" s="206"/>
      <c r="T312" s="291"/>
      <c r="U312" s="29"/>
      <c r="V312" s="187"/>
      <c r="W312" s="58"/>
      <c r="X312" s="190"/>
      <c r="Y312" s="190"/>
      <c r="Z312" s="190"/>
      <c r="AA312" s="58"/>
      <c r="AB312" s="58"/>
      <c r="AC312" s="189"/>
      <c r="AD312" s="259"/>
      <c r="AE312" s="259"/>
      <c r="AF312" s="58"/>
      <c r="AG312" s="30"/>
      <c r="AH312" s="58"/>
      <c r="AI312" s="30"/>
      <c r="AJ312" s="185"/>
      <c r="AK312" s="208"/>
      <c r="AL312" s="291"/>
      <c r="AM312" s="124" t="str">
        <f t="shared" si="29"/>
        <v/>
      </c>
      <c r="AN312" s="125" t="str">
        <f t="shared" si="30"/>
        <v/>
      </c>
      <c r="AO312" s="125" t="str">
        <f t="shared" si="31"/>
        <v/>
      </c>
      <c r="AP312" s="125" t="str">
        <f t="shared" si="32"/>
        <v/>
      </c>
      <c r="AQ312" s="126" t="str">
        <f t="shared" si="33"/>
        <v/>
      </c>
      <c r="AR312" s="39"/>
      <c r="AS312" s="234"/>
      <c r="AT312" s="39"/>
    </row>
    <row r="313" spans="2:46" ht="13.5" customHeight="1" x14ac:dyDescent="0.15">
      <c r="B313" s="289" t="s">
        <v>128</v>
      </c>
      <c r="C313" s="27" t="s">
        <v>34</v>
      </c>
      <c r="D313" s="41"/>
      <c r="E313" s="57"/>
      <c r="F313" s="98"/>
      <c r="G313" s="98"/>
      <c r="H313" s="98"/>
      <c r="I313" s="62"/>
      <c r="J313" s="62"/>
      <c r="K313" s="63"/>
      <c r="L313" s="258"/>
      <c r="M313" s="258"/>
      <c r="N313" s="57"/>
      <c r="O313" s="28"/>
      <c r="P313" s="57"/>
      <c r="Q313" s="28"/>
      <c r="R313" s="133"/>
      <c r="S313" s="206"/>
      <c r="T313" s="289" t="s">
        <v>128</v>
      </c>
      <c r="U313" s="27" t="s">
        <v>34</v>
      </c>
      <c r="V313" s="41"/>
      <c r="W313" s="57"/>
      <c r="X313" s="98"/>
      <c r="Y313" s="98"/>
      <c r="Z313" s="98"/>
      <c r="AA313" s="62"/>
      <c r="AB313" s="62"/>
      <c r="AC313" s="63"/>
      <c r="AD313" s="258"/>
      <c r="AE313" s="258"/>
      <c r="AF313" s="57"/>
      <c r="AG313" s="28"/>
      <c r="AH313" s="57"/>
      <c r="AI313" s="28"/>
      <c r="AJ313" s="133"/>
      <c r="AK313" s="208"/>
      <c r="AL313" s="289" t="s">
        <v>128</v>
      </c>
      <c r="AM313" s="121" t="str">
        <f t="shared" si="29"/>
        <v/>
      </c>
      <c r="AN313" s="97" t="str">
        <f t="shared" si="30"/>
        <v/>
      </c>
      <c r="AO313" s="97" t="str">
        <f t="shared" si="31"/>
        <v/>
      </c>
      <c r="AP313" s="97" t="str">
        <f t="shared" si="32"/>
        <v/>
      </c>
      <c r="AQ313" s="122" t="str">
        <f t="shared" si="33"/>
        <v/>
      </c>
      <c r="AR313" s="39"/>
      <c r="AS313" s="234"/>
      <c r="AT313" s="39"/>
    </row>
    <row r="314" spans="2:46" ht="13.5" customHeight="1" x14ac:dyDescent="0.15">
      <c r="B314" s="290"/>
      <c r="C314" s="29" t="s">
        <v>35</v>
      </c>
      <c r="D314" s="187"/>
      <c r="E314" s="58"/>
      <c r="F314" s="188"/>
      <c r="G314" s="188"/>
      <c r="H314" s="188"/>
      <c r="I314" s="64"/>
      <c r="J314" s="64"/>
      <c r="K314" s="189"/>
      <c r="L314" s="259"/>
      <c r="M314" s="259"/>
      <c r="N314" s="58"/>
      <c r="O314" s="30"/>
      <c r="P314" s="58"/>
      <c r="Q314" s="30"/>
      <c r="R314" s="134"/>
      <c r="S314" s="206"/>
      <c r="T314" s="290"/>
      <c r="U314" s="29" t="s">
        <v>35</v>
      </c>
      <c r="V314" s="187"/>
      <c r="W314" s="58"/>
      <c r="X314" s="188"/>
      <c r="Y314" s="188"/>
      <c r="Z314" s="188"/>
      <c r="AA314" s="64"/>
      <c r="AB314" s="64"/>
      <c r="AC314" s="189"/>
      <c r="AD314" s="259"/>
      <c r="AE314" s="259"/>
      <c r="AF314" s="58"/>
      <c r="AG314" s="30"/>
      <c r="AH314" s="58"/>
      <c r="AI314" s="30"/>
      <c r="AJ314" s="134"/>
      <c r="AK314" s="208"/>
      <c r="AL314" s="290"/>
      <c r="AM314" s="88" t="str">
        <f t="shared" si="29"/>
        <v/>
      </c>
      <c r="AN314" s="123" t="str">
        <f t="shared" si="30"/>
        <v/>
      </c>
      <c r="AO314" s="123" t="str">
        <f t="shared" si="31"/>
        <v/>
      </c>
      <c r="AP314" s="123" t="str">
        <f t="shared" si="32"/>
        <v/>
      </c>
      <c r="AQ314" s="89" t="str">
        <f t="shared" si="33"/>
        <v/>
      </c>
      <c r="AR314" s="39"/>
      <c r="AS314" s="234"/>
      <c r="AT314" s="39"/>
    </row>
    <row r="315" spans="2:46" ht="13.5" customHeight="1" x14ac:dyDescent="0.15">
      <c r="B315" s="290"/>
      <c r="C315" s="29" t="s">
        <v>36</v>
      </c>
      <c r="D315" s="187"/>
      <c r="E315" s="58"/>
      <c r="F315" s="188"/>
      <c r="G315" s="188"/>
      <c r="H315" s="188"/>
      <c r="I315" s="64"/>
      <c r="J315" s="64"/>
      <c r="K315" s="189"/>
      <c r="L315" s="259"/>
      <c r="M315" s="259"/>
      <c r="N315" s="58"/>
      <c r="O315" s="30"/>
      <c r="P315" s="58"/>
      <c r="Q315" s="30"/>
      <c r="R315" s="134"/>
      <c r="S315" s="206"/>
      <c r="T315" s="290"/>
      <c r="U315" s="29" t="s">
        <v>36</v>
      </c>
      <c r="V315" s="187"/>
      <c r="W315" s="58"/>
      <c r="X315" s="188"/>
      <c r="Y315" s="188"/>
      <c r="Z315" s="188"/>
      <c r="AA315" s="64"/>
      <c r="AB315" s="64"/>
      <c r="AC315" s="189"/>
      <c r="AD315" s="259"/>
      <c r="AE315" s="259"/>
      <c r="AF315" s="58"/>
      <c r="AG315" s="30"/>
      <c r="AH315" s="58"/>
      <c r="AI315" s="30"/>
      <c r="AJ315" s="134"/>
      <c r="AK315" s="208"/>
      <c r="AL315" s="290"/>
      <c r="AM315" s="88" t="str">
        <f t="shared" si="29"/>
        <v/>
      </c>
      <c r="AN315" s="123" t="str">
        <f t="shared" si="30"/>
        <v/>
      </c>
      <c r="AO315" s="123" t="str">
        <f t="shared" si="31"/>
        <v/>
      </c>
      <c r="AP315" s="123" t="str">
        <f t="shared" si="32"/>
        <v/>
      </c>
      <c r="AQ315" s="89" t="str">
        <f t="shared" si="33"/>
        <v/>
      </c>
      <c r="AR315" s="39"/>
      <c r="AS315" s="234"/>
      <c r="AT315" s="39"/>
    </row>
    <row r="316" spans="2:46" ht="13.5" customHeight="1" x14ac:dyDescent="0.15">
      <c r="B316" s="290"/>
      <c r="C316" s="29" t="s">
        <v>38</v>
      </c>
      <c r="D316" s="187"/>
      <c r="E316" s="58"/>
      <c r="F316" s="188"/>
      <c r="G316" s="188"/>
      <c r="H316" s="188"/>
      <c r="I316" s="64"/>
      <c r="J316" s="64"/>
      <c r="K316" s="189"/>
      <c r="L316" s="259"/>
      <c r="M316" s="259"/>
      <c r="N316" s="58"/>
      <c r="O316" s="30"/>
      <c r="P316" s="58"/>
      <c r="Q316" s="30"/>
      <c r="R316" s="134"/>
      <c r="S316" s="206"/>
      <c r="T316" s="290"/>
      <c r="U316" s="29" t="s">
        <v>38</v>
      </c>
      <c r="V316" s="187"/>
      <c r="W316" s="58"/>
      <c r="X316" s="188"/>
      <c r="Y316" s="188"/>
      <c r="Z316" s="188"/>
      <c r="AA316" s="64"/>
      <c r="AB316" s="64"/>
      <c r="AC316" s="189"/>
      <c r="AD316" s="259"/>
      <c r="AE316" s="259"/>
      <c r="AF316" s="58"/>
      <c r="AG316" s="30"/>
      <c r="AH316" s="58"/>
      <c r="AI316" s="30"/>
      <c r="AJ316" s="134"/>
      <c r="AK316" s="208"/>
      <c r="AL316" s="290"/>
      <c r="AM316" s="88" t="str">
        <f t="shared" si="29"/>
        <v/>
      </c>
      <c r="AN316" s="123" t="str">
        <f t="shared" si="30"/>
        <v/>
      </c>
      <c r="AO316" s="123" t="str">
        <f t="shared" si="31"/>
        <v/>
      </c>
      <c r="AP316" s="123" t="str">
        <f t="shared" si="32"/>
        <v/>
      </c>
      <c r="AQ316" s="89" t="str">
        <f t="shared" si="33"/>
        <v/>
      </c>
      <c r="AR316" s="39"/>
      <c r="AS316" s="234"/>
      <c r="AT316" s="39"/>
    </row>
    <row r="317" spans="2:46" ht="13.5" customHeight="1" thickBot="1" x14ac:dyDescent="0.2">
      <c r="B317" s="291"/>
      <c r="C317" s="29"/>
      <c r="D317" s="187"/>
      <c r="E317" s="58"/>
      <c r="F317" s="190"/>
      <c r="G317" s="190"/>
      <c r="H317" s="190"/>
      <c r="I317" s="58"/>
      <c r="J317" s="58"/>
      <c r="K317" s="189"/>
      <c r="L317" s="259"/>
      <c r="M317" s="259"/>
      <c r="N317" s="58"/>
      <c r="O317" s="30"/>
      <c r="P317" s="58"/>
      <c r="Q317" s="30"/>
      <c r="R317" s="185"/>
      <c r="S317" s="206"/>
      <c r="T317" s="291"/>
      <c r="U317" s="29"/>
      <c r="V317" s="187"/>
      <c r="W317" s="58"/>
      <c r="X317" s="190"/>
      <c r="Y317" s="190"/>
      <c r="Z317" s="190"/>
      <c r="AA317" s="58"/>
      <c r="AB317" s="58"/>
      <c r="AC317" s="189"/>
      <c r="AD317" s="259"/>
      <c r="AE317" s="259"/>
      <c r="AF317" s="58"/>
      <c r="AG317" s="30"/>
      <c r="AH317" s="58"/>
      <c r="AI317" s="30"/>
      <c r="AJ317" s="185"/>
      <c r="AK317" s="208"/>
      <c r="AL317" s="291"/>
      <c r="AM317" s="124" t="str">
        <f t="shared" si="29"/>
        <v/>
      </c>
      <c r="AN317" s="125" t="str">
        <f t="shared" si="30"/>
        <v/>
      </c>
      <c r="AO317" s="125" t="str">
        <f t="shared" si="31"/>
        <v/>
      </c>
      <c r="AP317" s="125" t="str">
        <f t="shared" si="32"/>
        <v/>
      </c>
      <c r="AQ317" s="126" t="str">
        <f t="shared" si="33"/>
        <v/>
      </c>
      <c r="AR317" s="39"/>
      <c r="AS317" s="234"/>
      <c r="AT317" s="39"/>
    </row>
    <row r="318" spans="2:46" ht="13.5" customHeight="1" x14ac:dyDescent="0.15">
      <c r="B318" s="289" t="s">
        <v>129</v>
      </c>
      <c r="C318" s="27" t="s">
        <v>34</v>
      </c>
      <c r="D318" s="41"/>
      <c r="E318" s="57"/>
      <c r="F318" s="98"/>
      <c r="G318" s="98"/>
      <c r="H318" s="98"/>
      <c r="I318" s="62"/>
      <c r="J318" s="62"/>
      <c r="K318" s="63"/>
      <c r="L318" s="258"/>
      <c r="M318" s="258"/>
      <c r="N318" s="57"/>
      <c r="O318" s="28"/>
      <c r="P318" s="57"/>
      <c r="Q318" s="28"/>
      <c r="R318" s="133"/>
      <c r="S318" s="206"/>
      <c r="T318" s="289" t="s">
        <v>129</v>
      </c>
      <c r="U318" s="27" t="s">
        <v>34</v>
      </c>
      <c r="V318" s="41"/>
      <c r="W318" s="57"/>
      <c r="X318" s="98"/>
      <c r="Y318" s="98"/>
      <c r="Z318" s="98"/>
      <c r="AA318" s="62"/>
      <c r="AB318" s="62"/>
      <c r="AC318" s="63"/>
      <c r="AD318" s="258"/>
      <c r="AE318" s="258"/>
      <c r="AF318" s="57"/>
      <c r="AG318" s="28"/>
      <c r="AH318" s="57"/>
      <c r="AI318" s="28"/>
      <c r="AJ318" s="133"/>
      <c r="AK318" s="208"/>
      <c r="AL318" s="289" t="s">
        <v>129</v>
      </c>
      <c r="AM318" s="121" t="str">
        <f t="shared" si="29"/>
        <v/>
      </c>
      <c r="AN318" s="97" t="str">
        <f t="shared" si="30"/>
        <v/>
      </c>
      <c r="AO318" s="97" t="str">
        <f t="shared" si="31"/>
        <v/>
      </c>
      <c r="AP318" s="97" t="str">
        <f t="shared" si="32"/>
        <v/>
      </c>
      <c r="AQ318" s="122" t="str">
        <f t="shared" si="33"/>
        <v/>
      </c>
      <c r="AR318" s="39"/>
      <c r="AS318" s="234"/>
      <c r="AT318" s="39"/>
    </row>
    <row r="319" spans="2:46" ht="13.5" customHeight="1" x14ac:dyDescent="0.15">
      <c r="B319" s="290"/>
      <c r="C319" s="29" t="s">
        <v>35</v>
      </c>
      <c r="D319" s="187"/>
      <c r="E319" s="58"/>
      <c r="F319" s="188"/>
      <c r="G319" s="188"/>
      <c r="H319" s="188"/>
      <c r="I319" s="64"/>
      <c r="J319" s="64"/>
      <c r="K319" s="189"/>
      <c r="L319" s="259"/>
      <c r="M319" s="259"/>
      <c r="N319" s="58"/>
      <c r="O319" s="30"/>
      <c r="P319" s="58"/>
      <c r="Q319" s="30"/>
      <c r="R319" s="134"/>
      <c r="S319" s="206"/>
      <c r="T319" s="290"/>
      <c r="U319" s="29" t="s">
        <v>35</v>
      </c>
      <c r="V319" s="187"/>
      <c r="W319" s="58"/>
      <c r="X319" s="188"/>
      <c r="Y319" s="188"/>
      <c r="Z319" s="188"/>
      <c r="AA319" s="64"/>
      <c r="AB319" s="64"/>
      <c r="AC319" s="189"/>
      <c r="AD319" s="259"/>
      <c r="AE319" s="259"/>
      <c r="AF319" s="58"/>
      <c r="AG319" s="30"/>
      <c r="AH319" s="58"/>
      <c r="AI319" s="30"/>
      <c r="AJ319" s="134"/>
      <c r="AK319" s="208"/>
      <c r="AL319" s="290"/>
      <c r="AM319" s="88" t="str">
        <f t="shared" si="29"/>
        <v/>
      </c>
      <c r="AN319" s="123" t="str">
        <f t="shared" si="30"/>
        <v/>
      </c>
      <c r="AO319" s="123" t="str">
        <f t="shared" si="31"/>
        <v/>
      </c>
      <c r="AP319" s="123" t="str">
        <f t="shared" si="32"/>
        <v/>
      </c>
      <c r="AQ319" s="89" t="str">
        <f t="shared" si="33"/>
        <v/>
      </c>
      <c r="AR319" s="39"/>
      <c r="AS319" s="234"/>
      <c r="AT319" s="39"/>
    </row>
    <row r="320" spans="2:46" ht="13.5" customHeight="1" x14ac:dyDescent="0.15">
      <c r="B320" s="290"/>
      <c r="C320" s="29" t="s">
        <v>36</v>
      </c>
      <c r="D320" s="187"/>
      <c r="E320" s="58"/>
      <c r="F320" s="188"/>
      <c r="G320" s="188"/>
      <c r="H320" s="188"/>
      <c r="I320" s="64"/>
      <c r="J320" s="64"/>
      <c r="K320" s="189"/>
      <c r="L320" s="259"/>
      <c r="M320" s="259"/>
      <c r="N320" s="58"/>
      <c r="O320" s="30"/>
      <c r="P320" s="58"/>
      <c r="Q320" s="30"/>
      <c r="R320" s="134"/>
      <c r="S320" s="206"/>
      <c r="T320" s="290"/>
      <c r="U320" s="29" t="s">
        <v>36</v>
      </c>
      <c r="V320" s="187"/>
      <c r="W320" s="58"/>
      <c r="X320" s="188"/>
      <c r="Y320" s="188"/>
      <c r="Z320" s="188"/>
      <c r="AA320" s="64"/>
      <c r="AB320" s="64"/>
      <c r="AC320" s="189"/>
      <c r="AD320" s="259"/>
      <c r="AE320" s="259"/>
      <c r="AF320" s="58"/>
      <c r="AG320" s="30"/>
      <c r="AH320" s="58"/>
      <c r="AI320" s="30"/>
      <c r="AJ320" s="134"/>
      <c r="AK320" s="208"/>
      <c r="AL320" s="290"/>
      <c r="AM320" s="88" t="str">
        <f t="shared" si="29"/>
        <v/>
      </c>
      <c r="AN320" s="123" t="str">
        <f t="shared" si="30"/>
        <v/>
      </c>
      <c r="AO320" s="123" t="str">
        <f t="shared" si="31"/>
        <v/>
      </c>
      <c r="AP320" s="123" t="str">
        <f t="shared" si="32"/>
        <v/>
      </c>
      <c r="AQ320" s="89" t="str">
        <f t="shared" si="33"/>
        <v/>
      </c>
      <c r="AR320" s="39"/>
      <c r="AS320" s="234"/>
      <c r="AT320" s="39"/>
    </row>
    <row r="321" spans="2:46" ht="13.5" customHeight="1" x14ac:dyDescent="0.15">
      <c r="B321" s="290"/>
      <c r="C321" s="29" t="s">
        <v>38</v>
      </c>
      <c r="D321" s="187"/>
      <c r="E321" s="58"/>
      <c r="F321" s="188"/>
      <c r="G321" s="188"/>
      <c r="H321" s="188"/>
      <c r="I321" s="64"/>
      <c r="J321" s="64"/>
      <c r="K321" s="189"/>
      <c r="L321" s="259"/>
      <c r="M321" s="259"/>
      <c r="N321" s="58"/>
      <c r="O321" s="30"/>
      <c r="P321" s="58"/>
      <c r="Q321" s="30"/>
      <c r="R321" s="134"/>
      <c r="S321" s="206"/>
      <c r="T321" s="290"/>
      <c r="U321" s="29" t="s">
        <v>38</v>
      </c>
      <c r="V321" s="187"/>
      <c r="W321" s="58"/>
      <c r="X321" s="188"/>
      <c r="Y321" s="188"/>
      <c r="Z321" s="188"/>
      <c r="AA321" s="64"/>
      <c r="AB321" s="64"/>
      <c r="AC321" s="189"/>
      <c r="AD321" s="259"/>
      <c r="AE321" s="259"/>
      <c r="AF321" s="58"/>
      <c r="AG321" s="30"/>
      <c r="AH321" s="58"/>
      <c r="AI321" s="30"/>
      <c r="AJ321" s="134"/>
      <c r="AK321" s="208"/>
      <c r="AL321" s="290"/>
      <c r="AM321" s="88" t="str">
        <f t="shared" si="29"/>
        <v/>
      </c>
      <c r="AN321" s="123" t="str">
        <f t="shared" si="30"/>
        <v/>
      </c>
      <c r="AO321" s="123" t="str">
        <f t="shared" si="31"/>
        <v/>
      </c>
      <c r="AP321" s="123" t="str">
        <f t="shared" si="32"/>
        <v/>
      </c>
      <c r="AQ321" s="89" t="str">
        <f t="shared" si="33"/>
        <v/>
      </c>
      <c r="AR321" s="39"/>
      <c r="AS321" s="234"/>
      <c r="AT321" s="39"/>
    </row>
    <row r="322" spans="2:46" ht="13.5" customHeight="1" thickBot="1" x14ac:dyDescent="0.2">
      <c r="B322" s="291"/>
      <c r="C322" s="29"/>
      <c r="D322" s="187"/>
      <c r="E322" s="58"/>
      <c r="F322" s="190"/>
      <c r="G322" s="190"/>
      <c r="H322" s="190"/>
      <c r="I322" s="58"/>
      <c r="J322" s="58"/>
      <c r="K322" s="189"/>
      <c r="L322" s="259"/>
      <c r="M322" s="259"/>
      <c r="N322" s="58"/>
      <c r="O322" s="30"/>
      <c r="P322" s="58"/>
      <c r="Q322" s="30"/>
      <c r="R322" s="185"/>
      <c r="S322" s="206"/>
      <c r="T322" s="291"/>
      <c r="U322" s="29"/>
      <c r="V322" s="187"/>
      <c r="W322" s="58"/>
      <c r="X322" s="190"/>
      <c r="Y322" s="190"/>
      <c r="Z322" s="190"/>
      <c r="AA322" s="58"/>
      <c r="AB322" s="58"/>
      <c r="AC322" s="189"/>
      <c r="AD322" s="259"/>
      <c r="AE322" s="259"/>
      <c r="AF322" s="58"/>
      <c r="AG322" s="30"/>
      <c r="AH322" s="58"/>
      <c r="AI322" s="30"/>
      <c r="AJ322" s="185"/>
      <c r="AK322" s="208"/>
      <c r="AL322" s="291"/>
      <c r="AM322" s="124" t="str">
        <f t="shared" si="29"/>
        <v/>
      </c>
      <c r="AN322" s="125" t="str">
        <f t="shared" si="30"/>
        <v/>
      </c>
      <c r="AO322" s="125" t="str">
        <f t="shared" si="31"/>
        <v/>
      </c>
      <c r="AP322" s="125" t="str">
        <f t="shared" si="32"/>
        <v/>
      </c>
      <c r="AQ322" s="126" t="str">
        <f t="shared" si="33"/>
        <v/>
      </c>
      <c r="AR322" s="39"/>
      <c r="AS322" s="234"/>
      <c r="AT322" s="39"/>
    </row>
    <row r="323" spans="2:46" ht="13.5" customHeight="1" x14ac:dyDescent="0.15">
      <c r="B323" s="289" t="s">
        <v>130</v>
      </c>
      <c r="C323" s="27" t="s">
        <v>34</v>
      </c>
      <c r="D323" s="41"/>
      <c r="E323" s="57"/>
      <c r="F323" s="98"/>
      <c r="G323" s="98"/>
      <c r="H323" s="98"/>
      <c r="I323" s="62"/>
      <c r="J323" s="62"/>
      <c r="K323" s="63"/>
      <c r="L323" s="258"/>
      <c r="M323" s="258"/>
      <c r="N323" s="57"/>
      <c r="O323" s="28"/>
      <c r="P323" s="57"/>
      <c r="Q323" s="28"/>
      <c r="R323" s="133"/>
      <c r="S323" s="206"/>
      <c r="T323" s="289" t="s">
        <v>130</v>
      </c>
      <c r="U323" s="27" t="s">
        <v>34</v>
      </c>
      <c r="V323" s="41"/>
      <c r="W323" s="57"/>
      <c r="X323" s="98"/>
      <c r="Y323" s="98"/>
      <c r="Z323" s="98"/>
      <c r="AA323" s="62"/>
      <c r="AB323" s="62"/>
      <c r="AC323" s="63"/>
      <c r="AD323" s="258"/>
      <c r="AE323" s="258"/>
      <c r="AF323" s="57"/>
      <c r="AG323" s="28"/>
      <c r="AH323" s="57"/>
      <c r="AI323" s="28"/>
      <c r="AJ323" s="133"/>
      <c r="AK323" s="208"/>
      <c r="AL323" s="289" t="s">
        <v>130</v>
      </c>
      <c r="AM323" s="121" t="str">
        <f t="shared" si="29"/>
        <v/>
      </c>
      <c r="AN323" s="97" t="str">
        <f t="shared" si="30"/>
        <v/>
      </c>
      <c r="AO323" s="97" t="str">
        <f t="shared" si="31"/>
        <v/>
      </c>
      <c r="AP323" s="97" t="str">
        <f t="shared" si="32"/>
        <v/>
      </c>
      <c r="AQ323" s="122" t="str">
        <f t="shared" si="33"/>
        <v/>
      </c>
      <c r="AR323" s="39"/>
      <c r="AS323" s="234"/>
      <c r="AT323" s="39"/>
    </row>
    <row r="324" spans="2:46" ht="13.5" customHeight="1" x14ac:dyDescent="0.15">
      <c r="B324" s="290"/>
      <c r="C324" s="29" t="s">
        <v>35</v>
      </c>
      <c r="D324" s="187"/>
      <c r="E324" s="58"/>
      <c r="F324" s="188"/>
      <c r="G324" s="188"/>
      <c r="H324" s="188"/>
      <c r="I324" s="64"/>
      <c r="J324" s="64"/>
      <c r="K324" s="189"/>
      <c r="L324" s="259"/>
      <c r="M324" s="259"/>
      <c r="N324" s="58"/>
      <c r="O324" s="30"/>
      <c r="P324" s="58"/>
      <c r="Q324" s="30"/>
      <c r="R324" s="134"/>
      <c r="S324" s="206"/>
      <c r="T324" s="290"/>
      <c r="U324" s="29" t="s">
        <v>35</v>
      </c>
      <c r="V324" s="187"/>
      <c r="W324" s="58"/>
      <c r="X324" s="188"/>
      <c r="Y324" s="188"/>
      <c r="Z324" s="188"/>
      <c r="AA324" s="64"/>
      <c r="AB324" s="64"/>
      <c r="AC324" s="189"/>
      <c r="AD324" s="259"/>
      <c r="AE324" s="259"/>
      <c r="AF324" s="58"/>
      <c r="AG324" s="30"/>
      <c r="AH324" s="58"/>
      <c r="AI324" s="30"/>
      <c r="AJ324" s="134"/>
      <c r="AK324" s="208"/>
      <c r="AL324" s="290"/>
      <c r="AM324" s="88" t="str">
        <f t="shared" si="29"/>
        <v/>
      </c>
      <c r="AN324" s="123" t="str">
        <f t="shared" si="30"/>
        <v/>
      </c>
      <c r="AO324" s="123" t="str">
        <f t="shared" si="31"/>
        <v/>
      </c>
      <c r="AP324" s="123" t="str">
        <f t="shared" si="32"/>
        <v/>
      </c>
      <c r="AQ324" s="89" t="str">
        <f t="shared" si="33"/>
        <v/>
      </c>
      <c r="AR324" s="39"/>
      <c r="AS324" s="234"/>
      <c r="AT324" s="39"/>
    </row>
    <row r="325" spans="2:46" ht="13.5" customHeight="1" x14ac:dyDescent="0.15">
      <c r="B325" s="290"/>
      <c r="C325" s="29" t="s">
        <v>36</v>
      </c>
      <c r="D325" s="187"/>
      <c r="E325" s="58"/>
      <c r="F325" s="188"/>
      <c r="G325" s="188"/>
      <c r="H325" s="188"/>
      <c r="I325" s="64"/>
      <c r="J325" s="64"/>
      <c r="K325" s="189"/>
      <c r="L325" s="259"/>
      <c r="M325" s="259"/>
      <c r="N325" s="58"/>
      <c r="O325" s="30"/>
      <c r="P325" s="58"/>
      <c r="Q325" s="30"/>
      <c r="R325" s="134"/>
      <c r="S325" s="206"/>
      <c r="T325" s="290"/>
      <c r="U325" s="29" t="s">
        <v>36</v>
      </c>
      <c r="V325" s="187"/>
      <c r="W325" s="58"/>
      <c r="X325" s="188"/>
      <c r="Y325" s="188"/>
      <c r="Z325" s="188"/>
      <c r="AA325" s="64"/>
      <c r="AB325" s="64"/>
      <c r="AC325" s="189"/>
      <c r="AD325" s="259"/>
      <c r="AE325" s="259"/>
      <c r="AF325" s="58"/>
      <c r="AG325" s="30"/>
      <c r="AH325" s="58"/>
      <c r="AI325" s="30"/>
      <c r="AJ325" s="134"/>
      <c r="AK325" s="208"/>
      <c r="AL325" s="290"/>
      <c r="AM325" s="88" t="str">
        <f t="shared" si="29"/>
        <v/>
      </c>
      <c r="AN325" s="123" t="str">
        <f t="shared" si="30"/>
        <v/>
      </c>
      <c r="AO325" s="123" t="str">
        <f t="shared" si="31"/>
        <v/>
      </c>
      <c r="AP325" s="123" t="str">
        <f t="shared" si="32"/>
        <v/>
      </c>
      <c r="AQ325" s="89" t="str">
        <f t="shared" si="33"/>
        <v/>
      </c>
      <c r="AR325" s="39"/>
      <c r="AS325" s="234"/>
      <c r="AT325" s="39"/>
    </row>
    <row r="326" spans="2:46" ht="13.5" customHeight="1" x14ac:dyDescent="0.15">
      <c r="B326" s="290"/>
      <c r="C326" s="29" t="s">
        <v>38</v>
      </c>
      <c r="D326" s="187"/>
      <c r="E326" s="58"/>
      <c r="F326" s="188"/>
      <c r="G326" s="188"/>
      <c r="H326" s="188"/>
      <c r="I326" s="64"/>
      <c r="J326" s="64"/>
      <c r="K326" s="189"/>
      <c r="L326" s="259"/>
      <c r="M326" s="259"/>
      <c r="N326" s="58"/>
      <c r="O326" s="30"/>
      <c r="P326" s="58"/>
      <c r="Q326" s="30"/>
      <c r="R326" s="134"/>
      <c r="S326" s="206"/>
      <c r="T326" s="290"/>
      <c r="U326" s="29" t="s">
        <v>38</v>
      </c>
      <c r="V326" s="187"/>
      <c r="W326" s="58"/>
      <c r="X326" s="188"/>
      <c r="Y326" s="188"/>
      <c r="Z326" s="188"/>
      <c r="AA326" s="64"/>
      <c r="AB326" s="64"/>
      <c r="AC326" s="189"/>
      <c r="AD326" s="259"/>
      <c r="AE326" s="259"/>
      <c r="AF326" s="58"/>
      <c r="AG326" s="30"/>
      <c r="AH326" s="58"/>
      <c r="AI326" s="30"/>
      <c r="AJ326" s="134"/>
      <c r="AK326" s="208"/>
      <c r="AL326" s="290"/>
      <c r="AM326" s="88" t="str">
        <f t="shared" si="29"/>
        <v/>
      </c>
      <c r="AN326" s="123" t="str">
        <f t="shared" si="30"/>
        <v/>
      </c>
      <c r="AO326" s="123" t="str">
        <f t="shared" si="31"/>
        <v/>
      </c>
      <c r="AP326" s="123" t="str">
        <f t="shared" si="32"/>
        <v/>
      </c>
      <c r="AQ326" s="89" t="str">
        <f t="shared" si="33"/>
        <v/>
      </c>
      <c r="AR326" s="39"/>
      <c r="AS326" s="234"/>
      <c r="AT326" s="39"/>
    </row>
    <row r="327" spans="2:46" ht="13.5" customHeight="1" thickBot="1" x14ac:dyDescent="0.2">
      <c r="B327" s="291"/>
      <c r="C327" s="29"/>
      <c r="D327" s="187"/>
      <c r="E327" s="58"/>
      <c r="F327" s="190"/>
      <c r="G327" s="190"/>
      <c r="H327" s="190"/>
      <c r="I327" s="58"/>
      <c r="J327" s="58"/>
      <c r="K327" s="189"/>
      <c r="L327" s="259"/>
      <c r="M327" s="259"/>
      <c r="N327" s="58"/>
      <c r="O327" s="30"/>
      <c r="P327" s="58"/>
      <c r="Q327" s="30"/>
      <c r="R327" s="185"/>
      <c r="S327" s="206"/>
      <c r="T327" s="291"/>
      <c r="U327" s="29"/>
      <c r="V327" s="187"/>
      <c r="W327" s="58"/>
      <c r="X327" s="190"/>
      <c r="Y327" s="190"/>
      <c r="Z327" s="190"/>
      <c r="AA327" s="58"/>
      <c r="AB327" s="58"/>
      <c r="AC327" s="189"/>
      <c r="AD327" s="259"/>
      <c r="AE327" s="259"/>
      <c r="AF327" s="58"/>
      <c r="AG327" s="30"/>
      <c r="AH327" s="58"/>
      <c r="AI327" s="30"/>
      <c r="AJ327" s="185"/>
      <c r="AK327" s="208"/>
      <c r="AL327" s="291"/>
      <c r="AM327" s="124" t="str">
        <f t="shared" si="29"/>
        <v/>
      </c>
      <c r="AN327" s="125" t="str">
        <f t="shared" si="30"/>
        <v/>
      </c>
      <c r="AO327" s="125" t="str">
        <f t="shared" si="31"/>
        <v/>
      </c>
      <c r="AP327" s="125" t="str">
        <f t="shared" si="32"/>
        <v/>
      </c>
      <c r="AQ327" s="126" t="str">
        <f t="shared" si="33"/>
        <v/>
      </c>
      <c r="AR327" s="39"/>
      <c r="AS327" s="234"/>
      <c r="AT327" s="39"/>
    </row>
    <row r="328" spans="2:46" ht="13.5" customHeight="1" x14ac:dyDescent="0.15">
      <c r="B328" s="289" t="s">
        <v>131</v>
      </c>
      <c r="C328" s="27" t="s">
        <v>34</v>
      </c>
      <c r="D328" s="41"/>
      <c r="E328" s="57"/>
      <c r="F328" s="98"/>
      <c r="G328" s="98"/>
      <c r="H328" s="98"/>
      <c r="I328" s="62"/>
      <c r="J328" s="62"/>
      <c r="K328" s="63"/>
      <c r="L328" s="258"/>
      <c r="M328" s="258"/>
      <c r="N328" s="57"/>
      <c r="O328" s="28"/>
      <c r="P328" s="57"/>
      <c r="Q328" s="28"/>
      <c r="R328" s="133"/>
      <c r="S328" s="206"/>
      <c r="T328" s="289" t="s">
        <v>131</v>
      </c>
      <c r="U328" s="27" t="s">
        <v>34</v>
      </c>
      <c r="V328" s="41"/>
      <c r="W328" s="57"/>
      <c r="X328" s="98"/>
      <c r="Y328" s="98"/>
      <c r="Z328" s="98"/>
      <c r="AA328" s="62"/>
      <c r="AB328" s="62"/>
      <c r="AC328" s="63"/>
      <c r="AD328" s="258"/>
      <c r="AE328" s="258"/>
      <c r="AF328" s="57"/>
      <c r="AG328" s="28"/>
      <c r="AH328" s="57"/>
      <c r="AI328" s="28"/>
      <c r="AJ328" s="133"/>
      <c r="AK328" s="208"/>
      <c r="AL328" s="289" t="s">
        <v>131</v>
      </c>
      <c r="AM328" s="121" t="str">
        <f t="shared" si="29"/>
        <v/>
      </c>
      <c r="AN328" s="97" t="str">
        <f t="shared" si="30"/>
        <v/>
      </c>
      <c r="AO328" s="97" t="str">
        <f t="shared" si="31"/>
        <v/>
      </c>
      <c r="AP328" s="97" t="str">
        <f t="shared" si="32"/>
        <v/>
      </c>
      <c r="AQ328" s="122" t="str">
        <f t="shared" si="33"/>
        <v/>
      </c>
      <c r="AR328" s="39"/>
      <c r="AS328" s="234"/>
      <c r="AT328" s="39"/>
    </row>
    <row r="329" spans="2:46" ht="13.5" customHeight="1" x14ac:dyDescent="0.15">
      <c r="B329" s="290"/>
      <c r="C329" s="29" t="s">
        <v>35</v>
      </c>
      <c r="D329" s="187"/>
      <c r="E329" s="58"/>
      <c r="F329" s="188"/>
      <c r="G329" s="188"/>
      <c r="H329" s="188"/>
      <c r="I329" s="64"/>
      <c r="J329" s="64"/>
      <c r="K329" s="189"/>
      <c r="L329" s="259"/>
      <c r="M329" s="259"/>
      <c r="N329" s="58"/>
      <c r="O329" s="30"/>
      <c r="P329" s="58"/>
      <c r="Q329" s="30"/>
      <c r="R329" s="134"/>
      <c r="S329" s="206"/>
      <c r="T329" s="290"/>
      <c r="U329" s="29" t="s">
        <v>35</v>
      </c>
      <c r="V329" s="187"/>
      <c r="W329" s="58"/>
      <c r="X329" s="188"/>
      <c r="Y329" s="188"/>
      <c r="Z329" s="188"/>
      <c r="AA329" s="64"/>
      <c r="AB329" s="64"/>
      <c r="AC329" s="189"/>
      <c r="AD329" s="259"/>
      <c r="AE329" s="259"/>
      <c r="AF329" s="58"/>
      <c r="AG329" s="30"/>
      <c r="AH329" s="58"/>
      <c r="AI329" s="30"/>
      <c r="AJ329" s="134"/>
      <c r="AK329" s="208"/>
      <c r="AL329" s="290"/>
      <c r="AM329" s="88" t="str">
        <f t="shared" si="29"/>
        <v/>
      </c>
      <c r="AN329" s="123" t="str">
        <f t="shared" si="30"/>
        <v/>
      </c>
      <c r="AO329" s="123" t="str">
        <f t="shared" si="31"/>
        <v/>
      </c>
      <c r="AP329" s="123" t="str">
        <f t="shared" si="32"/>
        <v/>
      </c>
      <c r="AQ329" s="89" t="str">
        <f t="shared" si="33"/>
        <v/>
      </c>
      <c r="AR329" s="39"/>
      <c r="AS329" s="234"/>
      <c r="AT329" s="39"/>
    </row>
    <row r="330" spans="2:46" ht="13.5" customHeight="1" x14ac:dyDescent="0.15">
      <c r="B330" s="290"/>
      <c r="C330" s="29" t="s">
        <v>36</v>
      </c>
      <c r="D330" s="187"/>
      <c r="E330" s="58"/>
      <c r="F330" s="188"/>
      <c r="G330" s="188"/>
      <c r="H330" s="188"/>
      <c r="I330" s="64"/>
      <c r="J330" s="64"/>
      <c r="K330" s="189"/>
      <c r="L330" s="259"/>
      <c r="M330" s="259"/>
      <c r="N330" s="58"/>
      <c r="O330" s="30"/>
      <c r="P330" s="58"/>
      <c r="Q330" s="30"/>
      <c r="R330" s="134"/>
      <c r="S330" s="206"/>
      <c r="T330" s="290"/>
      <c r="U330" s="29" t="s">
        <v>36</v>
      </c>
      <c r="V330" s="187"/>
      <c r="W330" s="58"/>
      <c r="X330" s="188"/>
      <c r="Y330" s="188"/>
      <c r="Z330" s="188"/>
      <c r="AA330" s="64"/>
      <c r="AB330" s="64"/>
      <c r="AC330" s="189"/>
      <c r="AD330" s="259"/>
      <c r="AE330" s="259"/>
      <c r="AF330" s="58"/>
      <c r="AG330" s="30"/>
      <c r="AH330" s="58"/>
      <c r="AI330" s="30"/>
      <c r="AJ330" s="134"/>
      <c r="AK330" s="208"/>
      <c r="AL330" s="290"/>
      <c r="AM330" s="88" t="str">
        <f t="shared" si="29"/>
        <v/>
      </c>
      <c r="AN330" s="123" t="str">
        <f t="shared" si="30"/>
        <v/>
      </c>
      <c r="AO330" s="123" t="str">
        <f t="shared" si="31"/>
        <v/>
      </c>
      <c r="AP330" s="123" t="str">
        <f t="shared" si="32"/>
        <v/>
      </c>
      <c r="AQ330" s="89" t="str">
        <f t="shared" si="33"/>
        <v/>
      </c>
      <c r="AR330" s="39"/>
      <c r="AS330" s="234"/>
      <c r="AT330" s="39"/>
    </row>
    <row r="331" spans="2:46" ht="13.5" customHeight="1" x14ac:dyDescent="0.15">
      <c r="B331" s="290"/>
      <c r="C331" s="29" t="s">
        <v>38</v>
      </c>
      <c r="D331" s="187"/>
      <c r="E331" s="58"/>
      <c r="F331" s="188"/>
      <c r="G331" s="188"/>
      <c r="H331" s="188"/>
      <c r="I331" s="64"/>
      <c r="J331" s="64"/>
      <c r="K331" s="189"/>
      <c r="L331" s="259"/>
      <c r="M331" s="259"/>
      <c r="N331" s="58"/>
      <c r="O331" s="30"/>
      <c r="P331" s="58"/>
      <c r="Q331" s="30"/>
      <c r="R331" s="134"/>
      <c r="S331" s="206"/>
      <c r="T331" s="290"/>
      <c r="U331" s="29" t="s">
        <v>38</v>
      </c>
      <c r="V331" s="187"/>
      <c r="W331" s="58"/>
      <c r="X331" s="188"/>
      <c r="Y331" s="188"/>
      <c r="Z331" s="188"/>
      <c r="AA331" s="64"/>
      <c r="AB331" s="64"/>
      <c r="AC331" s="189"/>
      <c r="AD331" s="259"/>
      <c r="AE331" s="259"/>
      <c r="AF331" s="58"/>
      <c r="AG331" s="30"/>
      <c r="AH331" s="58"/>
      <c r="AI331" s="30"/>
      <c r="AJ331" s="134"/>
      <c r="AK331" s="208"/>
      <c r="AL331" s="290"/>
      <c r="AM331" s="88" t="str">
        <f t="shared" si="29"/>
        <v/>
      </c>
      <c r="AN331" s="123" t="str">
        <f t="shared" si="30"/>
        <v/>
      </c>
      <c r="AO331" s="123" t="str">
        <f t="shared" si="31"/>
        <v/>
      </c>
      <c r="AP331" s="123" t="str">
        <f t="shared" si="32"/>
        <v/>
      </c>
      <c r="AQ331" s="89" t="str">
        <f t="shared" si="33"/>
        <v/>
      </c>
      <c r="AR331" s="39"/>
      <c r="AS331" s="234"/>
      <c r="AT331" s="39"/>
    </row>
    <row r="332" spans="2:46" ht="13.5" customHeight="1" thickBot="1" x14ac:dyDescent="0.2">
      <c r="B332" s="291"/>
      <c r="C332" s="29"/>
      <c r="D332" s="187"/>
      <c r="E332" s="58"/>
      <c r="F332" s="190"/>
      <c r="G332" s="190"/>
      <c r="H332" s="190"/>
      <c r="I332" s="58"/>
      <c r="J332" s="58"/>
      <c r="K332" s="189"/>
      <c r="L332" s="259"/>
      <c r="M332" s="259"/>
      <c r="N332" s="58"/>
      <c r="O332" s="30"/>
      <c r="P332" s="58"/>
      <c r="Q332" s="30"/>
      <c r="R332" s="185"/>
      <c r="S332" s="206"/>
      <c r="T332" s="291"/>
      <c r="U332" s="29"/>
      <c r="V332" s="187"/>
      <c r="W332" s="58"/>
      <c r="X332" s="190"/>
      <c r="Y332" s="190"/>
      <c r="Z332" s="190"/>
      <c r="AA332" s="58"/>
      <c r="AB332" s="58"/>
      <c r="AC332" s="189"/>
      <c r="AD332" s="259"/>
      <c r="AE332" s="259"/>
      <c r="AF332" s="58"/>
      <c r="AG332" s="30"/>
      <c r="AH332" s="58"/>
      <c r="AI332" s="30"/>
      <c r="AJ332" s="185"/>
      <c r="AK332" s="208"/>
      <c r="AL332" s="291"/>
      <c r="AM332" s="124" t="str">
        <f t="shared" si="29"/>
        <v/>
      </c>
      <c r="AN332" s="125" t="str">
        <f t="shared" si="30"/>
        <v/>
      </c>
      <c r="AO332" s="125" t="str">
        <f t="shared" si="31"/>
        <v/>
      </c>
      <c r="AP332" s="125" t="str">
        <f t="shared" si="32"/>
        <v/>
      </c>
      <c r="AQ332" s="126" t="str">
        <f t="shared" si="33"/>
        <v/>
      </c>
      <c r="AR332" s="39"/>
      <c r="AS332" s="234"/>
      <c r="AT332" s="39"/>
    </row>
    <row r="333" spans="2:46" ht="13.5" customHeight="1" x14ac:dyDescent="0.15">
      <c r="B333" s="289" t="s">
        <v>132</v>
      </c>
      <c r="C333" s="27" t="s">
        <v>34</v>
      </c>
      <c r="D333" s="41"/>
      <c r="E333" s="57"/>
      <c r="F333" s="98"/>
      <c r="G333" s="98"/>
      <c r="H333" s="98"/>
      <c r="I333" s="62"/>
      <c r="J333" s="62"/>
      <c r="K333" s="63"/>
      <c r="L333" s="258"/>
      <c r="M333" s="258"/>
      <c r="N333" s="57"/>
      <c r="O333" s="28"/>
      <c r="P333" s="57"/>
      <c r="Q333" s="28"/>
      <c r="R333" s="133"/>
      <c r="S333" s="206"/>
      <c r="T333" s="289" t="s">
        <v>132</v>
      </c>
      <c r="U333" s="27" t="s">
        <v>34</v>
      </c>
      <c r="V333" s="41"/>
      <c r="W333" s="57"/>
      <c r="X333" s="98"/>
      <c r="Y333" s="98"/>
      <c r="Z333" s="98"/>
      <c r="AA333" s="62"/>
      <c r="AB333" s="62"/>
      <c r="AC333" s="63"/>
      <c r="AD333" s="258"/>
      <c r="AE333" s="258"/>
      <c r="AF333" s="57"/>
      <c r="AG333" s="28"/>
      <c r="AH333" s="57"/>
      <c r="AI333" s="28"/>
      <c r="AJ333" s="133"/>
      <c r="AK333" s="208"/>
      <c r="AL333" s="289" t="s">
        <v>132</v>
      </c>
      <c r="AM333" s="121" t="str">
        <f t="shared" si="29"/>
        <v/>
      </c>
      <c r="AN333" s="97" t="str">
        <f t="shared" si="30"/>
        <v/>
      </c>
      <c r="AO333" s="97" t="str">
        <f t="shared" si="31"/>
        <v/>
      </c>
      <c r="AP333" s="97" t="str">
        <f t="shared" si="32"/>
        <v/>
      </c>
      <c r="AQ333" s="122" t="str">
        <f t="shared" si="33"/>
        <v/>
      </c>
      <c r="AR333" s="39"/>
      <c r="AS333" s="234"/>
      <c r="AT333" s="39"/>
    </row>
    <row r="334" spans="2:46" ht="13.5" customHeight="1" x14ac:dyDescent="0.15">
      <c r="B334" s="290"/>
      <c r="C334" s="29" t="s">
        <v>35</v>
      </c>
      <c r="D334" s="187"/>
      <c r="E334" s="58"/>
      <c r="F334" s="188"/>
      <c r="G334" s="188"/>
      <c r="H334" s="188"/>
      <c r="I334" s="64"/>
      <c r="J334" s="64"/>
      <c r="K334" s="189"/>
      <c r="L334" s="259"/>
      <c r="M334" s="259"/>
      <c r="N334" s="58"/>
      <c r="O334" s="30"/>
      <c r="P334" s="58"/>
      <c r="Q334" s="30"/>
      <c r="R334" s="134"/>
      <c r="S334" s="206"/>
      <c r="T334" s="290"/>
      <c r="U334" s="29" t="s">
        <v>35</v>
      </c>
      <c r="V334" s="187"/>
      <c r="W334" s="58"/>
      <c r="X334" s="188"/>
      <c r="Y334" s="188"/>
      <c r="Z334" s="188"/>
      <c r="AA334" s="64"/>
      <c r="AB334" s="64"/>
      <c r="AC334" s="189"/>
      <c r="AD334" s="259"/>
      <c r="AE334" s="259"/>
      <c r="AF334" s="58"/>
      <c r="AG334" s="30"/>
      <c r="AH334" s="58"/>
      <c r="AI334" s="30"/>
      <c r="AJ334" s="134"/>
      <c r="AK334" s="208"/>
      <c r="AL334" s="290"/>
      <c r="AM334" s="88" t="str">
        <f t="shared" si="29"/>
        <v/>
      </c>
      <c r="AN334" s="123" t="str">
        <f t="shared" si="30"/>
        <v/>
      </c>
      <c r="AO334" s="123" t="str">
        <f t="shared" si="31"/>
        <v/>
      </c>
      <c r="AP334" s="123" t="str">
        <f t="shared" si="32"/>
        <v/>
      </c>
      <c r="AQ334" s="89" t="str">
        <f t="shared" si="33"/>
        <v/>
      </c>
      <c r="AR334" s="39"/>
      <c r="AS334" s="234"/>
      <c r="AT334" s="39"/>
    </row>
    <row r="335" spans="2:46" ht="13.5" customHeight="1" x14ac:dyDescent="0.15">
      <c r="B335" s="290"/>
      <c r="C335" s="29" t="s">
        <v>36</v>
      </c>
      <c r="D335" s="187"/>
      <c r="E335" s="58"/>
      <c r="F335" s="188"/>
      <c r="G335" s="188"/>
      <c r="H335" s="188"/>
      <c r="I335" s="64"/>
      <c r="J335" s="64"/>
      <c r="K335" s="189"/>
      <c r="L335" s="259"/>
      <c r="M335" s="259"/>
      <c r="N335" s="58"/>
      <c r="O335" s="30"/>
      <c r="P335" s="58"/>
      <c r="Q335" s="30"/>
      <c r="R335" s="134"/>
      <c r="S335" s="206"/>
      <c r="T335" s="290"/>
      <c r="U335" s="29" t="s">
        <v>36</v>
      </c>
      <c r="V335" s="187"/>
      <c r="W335" s="58"/>
      <c r="X335" s="188"/>
      <c r="Y335" s="188"/>
      <c r="Z335" s="188"/>
      <c r="AA335" s="64"/>
      <c r="AB335" s="64"/>
      <c r="AC335" s="189"/>
      <c r="AD335" s="259"/>
      <c r="AE335" s="259"/>
      <c r="AF335" s="58"/>
      <c r="AG335" s="30"/>
      <c r="AH335" s="58"/>
      <c r="AI335" s="30"/>
      <c r="AJ335" s="134"/>
      <c r="AK335" s="208"/>
      <c r="AL335" s="290"/>
      <c r="AM335" s="88" t="str">
        <f t="shared" si="29"/>
        <v/>
      </c>
      <c r="AN335" s="123" t="str">
        <f t="shared" si="30"/>
        <v/>
      </c>
      <c r="AO335" s="123" t="str">
        <f t="shared" si="31"/>
        <v/>
      </c>
      <c r="AP335" s="123" t="str">
        <f t="shared" si="32"/>
        <v/>
      </c>
      <c r="AQ335" s="89" t="str">
        <f t="shared" si="33"/>
        <v/>
      </c>
      <c r="AR335" s="39"/>
      <c r="AS335" s="234"/>
      <c r="AT335" s="39"/>
    </row>
    <row r="336" spans="2:46" ht="13.5" customHeight="1" x14ac:dyDescent="0.15">
      <c r="B336" s="290"/>
      <c r="C336" s="29" t="s">
        <v>38</v>
      </c>
      <c r="D336" s="187"/>
      <c r="E336" s="58"/>
      <c r="F336" s="188"/>
      <c r="G336" s="188"/>
      <c r="H336" s="188"/>
      <c r="I336" s="64"/>
      <c r="J336" s="64"/>
      <c r="K336" s="189"/>
      <c r="L336" s="259"/>
      <c r="M336" s="259"/>
      <c r="N336" s="58"/>
      <c r="O336" s="30"/>
      <c r="P336" s="58"/>
      <c r="Q336" s="30"/>
      <c r="R336" s="134"/>
      <c r="S336" s="206"/>
      <c r="T336" s="290"/>
      <c r="U336" s="29" t="s">
        <v>38</v>
      </c>
      <c r="V336" s="187"/>
      <c r="W336" s="58"/>
      <c r="X336" s="188"/>
      <c r="Y336" s="188"/>
      <c r="Z336" s="188"/>
      <c r="AA336" s="64"/>
      <c r="AB336" s="64"/>
      <c r="AC336" s="189"/>
      <c r="AD336" s="259"/>
      <c r="AE336" s="259"/>
      <c r="AF336" s="58"/>
      <c r="AG336" s="30"/>
      <c r="AH336" s="58"/>
      <c r="AI336" s="30"/>
      <c r="AJ336" s="134"/>
      <c r="AK336" s="208"/>
      <c r="AL336" s="290"/>
      <c r="AM336" s="88" t="str">
        <f t="shared" si="29"/>
        <v/>
      </c>
      <c r="AN336" s="123" t="str">
        <f t="shared" si="30"/>
        <v/>
      </c>
      <c r="AO336" s="123" t="str">
        <f t="shared" si="31"/>
        <v/>
      </c>
      <c r="AP336" s="123" t="str">
        <f t="shared" si="32"/>
        <v/>
      </c>
      <c r="AQ336" s="89" t="str">
        <f t="shared" si="33"/>
        <v/>
      </c>
      <c r="AR336" s="39"/>
      <c r="AS336" s="234"/>
      <c r="AT336" s="39"/>
    </row>
    <row r="337" spans="2:46" ht="13.5" customHeight="1" thickBot="1" x14ac:dyDescent="0.2">
      <c r="B337" s="291"/>
      <c r="C337" s="29"/>
      <c r="D337" s="187"/>
      <c r="E337" s="58"/>
      <c r="F337" s="190"/>
      <c r="G337" s="190"/>
      <c r="H337" s="190"/>
      <c r="I337" s="58"/>
      <c r="J337" s="58"/>
      <c r="K337" s="189"/>
      <c r="L337" s="259"/>
      <c r="M337" s="259"/>
      <c r="N337" s="58"/>
      <c r="O337" s="30"/>
      <c r="P337" s="58"/>
      <c r="Q337" s="30"/>
      <c r="R337" s="185"/>
      <c r="S337" s="206"/>
      <c r="T337" s="291"/>
      <c r="U337" s="29"/>
      <c r="V337" s="187"/>
      <c r="W337" s="58"/>
      <c r="X337" s="190"/>
      <c r="Y337" s="190"/>
      <c r="Z337" s="190"/>
      <c r="AA337" s="58"/>
      <c r="AB337" s="58"/>
      <c r="AC337" s="189"/>
      <c r="AD337" s="259"/>
      <c r="AE337" s="259"/>
      <c r="AF337" s="58"/>
      <c r="AG337" s="30"/>
      <c r="AH337" s="58"/>
      <c r="AI337" s="30"/>
      <c r="AJ337" s="185"/>
      <c r="AK337" s="208"/>
      <c r="AL337" s="291"/>
      <c r="AM337" s="124" t="str">
        <f t="shared" si="29"/>
        <v/>
      </c>
      <c r="AN337" s="125" t="str">
        <f t="shared" si="30"/>
        <v/>
      </c>
      <c r="AO337" s="125" t="str">
        <f t="shared" si="31"/>
        <v/>
      </c>
      <c r="AP337" s="125" t="str">
        <f t="shared" si="32"/>
        <v/>
      </c>
      <c r="AQ337" s="126" t="str">
        <f t="shared" si="33"/>
        <v/>
      </c>
      <c r="AR337" s="39"/>
      <c r="AS337" s="234"/>
      <c r="AT337" s="39"/>
    </row>
    <row r="338" spans="2:46" ht="13.5" customHeight="1" x14ac:dyDescent="0.15">
      <c r="B338" s="289" t="s">
        <v>133</v>
      </c>
      <c r="C338" s="27" t="s">
        <v>34</v>
      </c>
      <c r="D338" s="41"/>
      <c r="E338" s="57"/>
      <c r="F338" s="98"/>
      <c r="G338" s="98"/>
      <c r="H338" s="98"/>
      <c r="I338" s="62"/>
      <c r="J338" s="62"/>
      <c r="K338" s="63"/>
      <c r="L338" s="258"/>
      <c r="M338" s="258"/>
      <c r="N338" s="57"/>
      <c r="O338" s="28"/>
      <c r="P338" s="57"/>
      <c r="Q338" s="28"/>
      <c r="R338" s="133"/>
      <c r="S338" s="206"/>
      <c r="T338" s="289" t="s">
        <v>133</v>
      </c>
      <c r="U338" s="27" t="s">
        <v>34</v>
      </c>
      <c r="V338" s="41"/>
      <c r="W338" s="57"/>
      <c r="X338" s="98"/>
      <c r="Y338" s="98"/>
      <c r="Z338" s="98"/>
      <c r="AA338" s="62"/>
      <c r="AB338" s="62"/>
      <c r="AC338" s="63"/>
      <c r="AD338" s="258"/>
      <c r="AE338" s="258"/>
      <c r="AF338" s="57"/>
      <c r="AG338" s="28"/>
      <c r="AH338" s="57"/>
      <c r="AI338" s="28"/>
      <c r="AJ338" s="133"/>
      <c r="AK338" s="208"/>
      <c r="AL338" s="289" t="s">
        <v>133</v>
      </c>
      <c r="AM338" s="121" t="str">
        <f t="shared" si="29"/>
        <v/>
      </c>
      <c r="AN338" s="97" t="str">
        <f t="shared" si="30"/>
        <v/>
      </c>
      <c r="AO338" s="97" t="str">
        <f t="shared" si="31"/>
        <v/>
      </c>
      <c r="AP338" s="97" t="str">
        <f t="shared" si="32"/>
        <v/>
      </c>
      <c r="AQ338" s="122" t="str">
        <f t="shared" si="33"/>
        <v/>
      </c>
      <c r="AR338" s="39"/>
      <c r="AS338" s="234"/>
      <c r="AT338" s="39"/>
    </row>
    <row r="339" spans="2:46" ht="13.5" customHeight="1" x14ac:dyDescent="0.15">
      <c r="B339" s="290"/>
      <c r="C339" s="29" t="s">
        <v>35</v>
      </c>
      <c r="D339" s="187"/>
      <c r="E339" s="58"/>
      <c r="F339" s="188"/>
      <c r="G339" s="188"/>
      <c r="H339" s="188"/>
      <c r="I339" s="64"/>
      <c r="J339" s="64"/>
      <c r="K339" s="189"/>
      <c r="L339" s="259"/>
      <c r="M339" s="259"/>
      <c r="N339" s="58"/>
      <c r="O339" s="30"/>
      <c r="P339" s="58"/>
      <c r="Q339" s="30"/>
      <c r="R339" s="134"/>
      <c r="S339" s="206"/>
      <c r="T339" s="290"/>
      <c r="U339" s="29" t="s">
        <v>35</v>
      </c>
      <c r="V339" s="187"/>
      <c r="W339" s="58"/>
      <c r="X339" s="188"/>
      <c r="Y339" s="188"/>
      <c r="Z339" s="188"/>
      <c r="AA339" s="64"/>
      <c r="AB339" s="64"/>
      <c r="AC339" s="189"/>
      <c r="AD339" s="259"/>
      <c r="AE339" s="259"/>
      <c r="AF339" s="58"/>
      <c r="AG339" s="30"/>
      <c r="AH339" s="58"/>
      <c r="AI339" s="30"/>
      <c r="AJ339" s="134"/>
      <c r="AK339" s="208"/>
      <c r="AL339" s="290"/>
      <c r="AM339" s="88" t="str">
        <f t="shared" si="29"/>
        <v/>
      </c>
      <c r="AN339" s="123" t="str">
        <f t="shared" si="30"/>
        <v/>
      </c>
      <c r="AO339" s="123" t="str">
        <f t="shared" si="31"/>
        <v/>
      </c>
      <c r="AP339" s="123" t="str">
        <f t="shared" si="32"/>
        <v/>
      </c>
      <c r="AQ339" s="89" t="str">
        <f t="shared" si="33"/>
        <v/>
      </c>
      <c r="AR339" s="39"/>
      <c r="AS339" s="234"/>
      <c r="AT339" s="39"/>
    </row>
    <row r="340" spans="2:46" ht="13.5" customHeight="1" x14ac:dyDescent="0.15">
      <c r="B340" s="290"/>
      <c r="C340" s="29" t="s">
        <v>36</v>
      </c>
      <c r="D340" s="187"/>
      <c r="E340" s="58"/>
      <c r="F340" s="188"/>
      <c r="G340" s="188"/>
      <c r="H340" s="188"/>
      <c r="I340" s="64"/>
      <c r="J340" s="64"/>
      <c r="K340" s="189"/>
      <c r="L340" s="259"/>
      <c r="M340" s="259"/>
      <c r="N340" s="58"/>
      <c r="O340" s="30"/>
      <c r="P340" s="58"/>
      <c r="Q340" s="30"/>
      <c r="R340" s="134"/>
      <c r="S340" s="206"/>
      <c r="T340" s="290"/>
      <c r="U340" s="29" t="s">
        <v>36</v>
      </c>
      <c r="V340" s="187"/>
      <c r="W340" s="58"/>
      <c r="X340" s="188"/>
      <c r="Y340" s="188"/>
      <c r="Z340" s="188"/>
      <c r="AA340" s="64"/>
      <c r="AB340" s="64"/>
      <c r="AC340" s="189"/>
      <c r="AD340" s="259"/>
      <c r="AE340" s="259"/>
      <c r="AF340" s="58"/>
      <c r="AG340" s="30"/>
      <c r="AH340" s="58"/>
      <c r="AI340" s="30"/>
      <c r="AJ340" s="134"/>
      <c r="AK340" s="208"/>
      <c r="AL340" s="290"/>
      <c r="AM340" s="88" t="str">
        <f t="shared" si="29"/>
        <v/>
      </c>
      <c r="AN340" s="123" t="str">
        <f t="shared" si="30"/>
        <v/>
      </c>
      <c r="AO340" s="123" t="str">
        <f t="shared" si="31"/>
        <v/>
      </c>
      <c r="AP340" s="123" t="str">
        <f t="shared" si="32"/>
        <v/>
      </c>
      <c r="AQ340" s="89" t="str">
        <f t="shared" si="33"/>
        <v/>
      </c>
      <c r="AR340" s="39"/>
      <c r="AS340" s="234"/>
      <c r="AT340" s="39"/>
    </row>
    <row r="341" spans="2:46" ht="13.5" customHeight="1" x14ac:dyDescent="0.15">
      <c r="B341" s="290"/>
      <c r="C341" s="29" t="s">
        <v>38</v>
      </c>
      <c r="D341" s="187"/>
      <c r="E341" s="58"/>
      <c r="F341" s="188"/>
      <c r="G341" s="188"/>
      <c r="H341" s="188"/>
      <c r="I341" s="64"/>
      <c r="J341" s="64"/>
      <c r="K341" s="189"/>
      <c r="L341" s="259"/>
      <c r="M341" s="259"/>
      <c r="N341" s="58"/>
      <c r="O341" s="30"/>
      <c r="P341" s="58"/>
      <c r="Q341" s="30"/>
      <c r="R341" s="134"/>
      <c r="S341" s="206"/>
      <c r="T341" s="290"/>
      <c r="U341" s="29" t="s">
        <v>38</v>
      </c>
      <c r="V341" s="187"/>
      <c r="W341" s="58"/>
      <c r="X341" s="188"/>
      <c r="Y341" s="188"/>
      <c r="Z341" s="188"/>
      <c r="AA341" s="64"/>
      <c r="AB341" s="64"/>
      <c r="AC341" s="189"/>
      <c r="AD341" s="259"/>
      <c r="AE341" s="259"/>
      <c r="AF341" s="58"/>
      <c r="AG341" s="30"/>
      <c r="AH341" s="58"/>
      <c r="AI341" s="30"/>
      <c r="AJ341" s="134"/>
      <c r="AK341" s="208"/>
      <c r="AL341" s="290"/>
      <c r="AM341" s="88" t="str">
        <f t="shared" si="29"/>
        <v/>
      </c>
      <c r="AN341" s="123" t="str">
        <f t="shared" si="30"/>
        <v/>
      </c>
      <c r="AO341" s="123" t="str">
        <f t="shared" si="31"/>
        <v/>
      </c>
      <c r="AP341" s="123" t="str">
        <f t="shared" si="32"/>
        <v/>
      </c>
      <c r="AQ341" s="89" t="str">
        <f t="shared" si="33"/>
        <v/>
      </c>
      <c r="AR341" s="39"/>
      <c r="AS341" s="234"/>
      <c r="AT341" s="39"/>
    </row>
    <row r="342" spans="2:46" ht="13.5" customHeight="1" thickBot="1" x14ac:dyDescent="0.2">
      <c r="B342" s="291"/>
      <c r="C342" s="29"/>
      <c r="D342" s="187"/>
      <c r="E342" s="58"/>
      <c r="F342" s="190"/>
      <c r="G342" s="190"/>
      <c r="H342" s="190"/>
      <c r="I342" s="58"/>
      <c r="J342" s="58"/>
      <c r="K342" s="189"/>
      <c r="L342" s="259"/>
      <c r="M342" s="259"/>
      <c r="N342" s="58"/>
      <c r="O342" s="30"/>
      <c r="P342" s="58"/>
      <c r="Q342" s="30"/>
      <c r="R342" s="185"/>
      <c r="S342" s="206"/>
      <c r="T342" s="291"/>
      <c r="U342" s="29"/>
      <c r="V342" s="187"/>
      <c r="W342" s="58"/>
      <c r="X342" s="190"/>
      <c r="Y342" s="190"/>
      <c r="Z342" s="190"/>
      <c r="AA342" s="58"/>
      <c r="AB342" s="58"/>
      <c r="AC342" s="189"/>
      <c r="AD342" s="259"/>
      <c r="AE342" s="259"/>
      <c r="AF342" s="58"/>
      <c r="AG342" s="30"/>
      <c r="AH342" s="58"/>
      <c r="AI342" s="30"/>
      <c r="AJ342" s="185"/>
      <c r="AK342" s="208"/>
      <c r="AL342" s="291"/>
      <c r="AM342" s="124" t="str">
        <f t="shared" si="29"/>
        <v/>
      </c>
      <c r="AN342" s="125" t="str">
        <f t="shared" si="30"/>
        <v/>
      </c>
      <c r="AO342" s="125" t="str">
        <f t="shared" si="31"/>
        <v/>
      </c>
      <c r="AP342" s="125" t="str">
        <f t="shared" si="32"/>
        <v/>
      </c>
      <c r="AQ342" s="126" t="str">
        <f t="shared" si="33"/>
        <v/>
      </c>
      <c r="AR342" s="39"/>
      <c r="AS342" s="234"/>
      <c r="AT342" s="39"/>
    </row>
    <row r="343" spans="2:46" ht="13.5" customHeight="1" x14ac:dyDescent="0.15">
      <c r="B343" s="289" t="s">
        <v>134</v>
      </c>
      <c r="C343" s="27" t="s">
        <v>34</v>
      </c>
      <c r="D343" s="41"/>
      <c r="E343" s="57"/>
      <c r="F343" s="98"/>
      <c r="G343" s="98"/>
      <c r="H343" s="98"/>
      <c r="I343" s="62"/>
      <c r="J343" s="62"/>
      <c r="K343" s="63"/>
      <c r="L343" s="258"/>
      <c r="M343" s="258"/>
      <c r="N343" s="57"/>
      <c r="O343" s="28"/>
      <c r="P343" s="57"/>
      <c r="Q343" s="28"/>
      <c r="R343" s="133"/>
      <c r="S343" s="206"/>
      <c r="T343" s="289" t="s">
        <v>134</v>
      </c>
      <c r="U343" s="27" t="s">
        <v>34</v>
      </c>
      <c r="V343" s="41"/>
      <c r="W343" s="57"/>
      <c r="X343" s="98"/>
      <c r="Y343" s="98"/>
      <c r="Z343" s="98"/>
      <c r="AA343" s="62"/>
      <c r="AB343" s="62"/>
      <c r="AC343" s="63"/>
      <c r="AD343" s="258"/>
      <c r="AE343" s="258"/>
      <c r="AF343" s="57"/>
      <c r="AG343" s="28"/>
      <c r="AH343" s="57"/>
      <c r="AI343" s="28"/>
      <c r="AJ343" s="133"/>
      <c r="AK343" s="208"/>
      <c r="AL343" s="289" t="s">
        <v>134</v>
      </c>
      <c r="AM343" s="121" t="str">
        <f t="shared" si="29"/>
        <v/>
      </c>
      <c r="AN343" s="97" t="str">
        <f t="shared" si="30"/>
        <v/>
      </c>
      <c r="AO343" s="97" t="str">
        <f t="shared" si="31"/>
        <v/>
      </c>
      <c r="AP343" s="97" t="str">
        <f t="shared" si="32"/>
        <v/>
      </c>
      <c r="AQ343" s="122" t="str">
        <f t="shared" si="33"/>
        <v/>
      </c>
      <c r="AR343" s="39"/>
      <c r="AS343" s="234"/>
      <c r="AT343" s="39"/>
    </row>
    <row r="344" spans="2:46" ht="13.5" customHeight="1" x14ac:dyDescent="0.15">
      <c r="B344" s="290"/>
      <c r="C344" s="29" t="s">
        <v>35</v>
      </c>
      <c r="D344" s="187"/>
      <c r="E344" s="58"/>
      <c r="F344" s="188"/>
      <c r="G344" s="188"/>
      <c r="H344" s="188"/>
      <c r="I344" s="64"/>
      <c r="J344" s="64"/>
      <c r="K344" s="189"/>
      <c r="L344" s="259"/>
      <c r="M344" s="259"/>
      <c r="N344" s="58"/>
      <c r="O344" s="30"/>
      <c r="P344" s="58"/>
      <c r="Q344" s="30"/>
      <c r="R344" s="134"/>
      <c r="S344" s="206"/>
      <c r="T344" s="290"/>
      <c r="U344" s="29" t="s">
        <v>35</v>
      </c>
      <c r="V344" s="187"/>
      <c r="W344" s="58"/>
      <c r="X344" s="188"/>
      <c r="Y344" s="188"/>
      <c r="Z344" s="188"/>
      <c r="AA344" s="64"/>
      <c r="AB344" s="64"/>
      <c r="AC344" s="189"/>
      <c r="AD344" s="259"/>
      <c r="AE344" s="259"/>
      <c r="AF344" s="58"/>
      <c r="AG344" s="30"/>
      <c r="AH344" s="58"/>
      <c r="AI344" s="30"/>
      <c r="AJ344" s="134"/>
      <c r="AK344" s="208"/>
      <c r="AL344" s="290"/>
      <c r="AM344" s="88" t="str">
        <f t="shared" si="29"/>
        <v/>
      </c>
      <c r="AN344" s="123" t="str">
        <f t="shared" si="30"/>
        <v/>
      </c>
      <c r="AO344" s="123" t="str">
        <f t="shared" si="31"/>
        <v/>
      </c>
      <c r="AP344" s="123" t="str">
        <f t="shared" si="32"/>
        <v/>
      </c>
      <c r="AQ344" s="89" t="str">
        <f t="shared" si="33"/>
        <v/>
      </c>
      <c r="AR344" s="39"/>
      <c r="AS344" s="234"/>
      <c r="AT344" s="39"/>
    </row>
    <row r="345" spans="2:46" ht="13.5" customHeight="1" x14ac:dyDescent="0.15">
      <c r="B345" s="290"/>
      <c r="C345" s="29" t="s">
        <v>36</v>
      </c>
      <c r="D345" s="187"/>
      <c r="E345" s="58"/>
      <c r="F345" s="188"/>
      <c r="G345" s="188"/>
      <c r="H345" s="188"/>
      <c r="I345" s="64"/>
      <c r="J345" s="64"/>
      <c r="K345" s="189"/>
      <c r="L345" s="259"/>
      <c r="M345" s="259"/>
      <c r="N345" s="58"/>
      <c r="O345" s="30"/>
      <c r="P345" s="58"/>
      <c r="Q345" s="30"/>
      <c r="R345" s="134"/>
      <c r="S345" s="206"/>
      <c r="T345" s="290"/>
      <c r="U345" s="29" t="s">
        <v>36</v>
      </c>
      <c r="V345" s="187"/>
      <c r="W345" s="58"/>
      <c r="X345" s="188"/>
      <c r="Y345" s="188"/>
      <c r="Z345" s="188"/>
      <c r="AA345" s="64"/>
      <c r="AB345" s="64"/>
      <c r="AC345" s="189"/>
      <c r="AD345" s="259"/>
      <c r="AE345" s="259"/>
      <c r="AF345" s="58"/>
      <c r="AG345" s="30"/>
      <c r="AH345" s="58"/>
      <c r="AI345" s="30"/>
      <c r="AJ345" s="134"/>
      <c r="AK345" s="208"/>
      <c r="AL345" s="290"/>
      <c r="AM345" s="88" t="str">
        <f t="shared" si="29"/>
        <v/>
      </c>
      <c r="AN345" s="123" t="str">
        <f t="shared" si="30"/>
        <v/>
      </c>
      <c r="AO345" s="123" t="str">
        <f t="shared" si="31"/>
        <v/>
      </c>
      <c r="AP345" s="123" t="str">
        <f t="shared" si="32"/>
        <v/>
      </c>
      <c r="AQ345" s="89" t="str">
        <f t="shared" si="33"/>
        <v/>
      </c>
      <c r="AR345" s="39"/>
      <c r="AS345" s="234"/>
      <c r="AT345" s="39"/>
    </row>
    <row r="346" spans="2:46" ht="13.5" customHeight="1" x14ac:dyDescent="0.15">
      <c r="B346" s="290"/>
      <c r="C346" s="29" t="s">
        <v>38</v>
      </c>
      <c r="D346" s="187"/>
      <c r="E346" s="58"/>
      <c r="F346" s="188"/>
      <c r="G346" s="188"/>
      <c r="H346" s="188"/>
      <c r="I346" s="64"/>
      <c r="J346" s="64"/>
      <c r="K346" s="189"/>
      <c r="L346" s="259"/>
      <c r="M346" s="259"/>
      <c r="N346" s="58"/>
      <c r="O346" s="30"/>
      <c r="P346" s="58"/>
      <c r="Q346" s="30"/>
      <c r="R346" s="134"/>
      <c r="S346" s="206"/>
      <c r="T346" s="290"/>
      <c r="U346" s="29" t="s">
        <v>38</v>
      </c>
      <c r="V346" s="187"/>
      <c r="W346" s="58"/>
      <c r="X346" s="188"/>
      <c r="Y346" s="188"/>
      <c r="Z346" s="188"/>
      <c r="AA346" s="64"/>
      <c r="AB346" s="64"/>
      <c r="AC346" s="189"/>
      <c r="AD346" s="259"/>
      <c r="AE346" s="259"/>
      <c r="AF346" s="58"/>
      <c r="AG346" s="30"/>
      <c r="AH346" s="58"/>
      <c r="AI346" s="30"/>
      <c r="AJ346" s="134"/>
      <c r="AK346" s="208"/>
      <c r="AL346" s="290"/>
      <c r="AM346" s="88" t="str">
        <f t="shared" si="29"/>
        <v/>
      </c>
      <c r="AN346" s="123" t="str">
        <f t="shared" si="30"/>
        <v/>
      </c>
      <c r="AO346" s="123" t="str">
        <f t="shared" si="31"/>
        <v/>
      </c>
      <c r="AP346" s="123" t="str">
        <f t="shared" si="32"/>
        <v/>
      </c>
      <c r="AQ346" s="89" t="str">
        <f t="shared" si="33"/>
        <v/>
      </c>
      <c r="AR346" s="39"/>
      <c r="AS346" s="234"/>
      <c r="AT346" s="39"/>
    </row>
    <row r="347" spans="2:46" ht="13.5" customHeight="1" thickBot="1" x14ac:dyDescent="0.2">
      <c r="B347" s="291"/>
      <c r="C347" s="29"/>
      <c r="D347" s="187"/>
      <c r="E347" s="58"/>
      <c r="F347" s="190"/>
      <c r="G347" s="190"/>
      <c r="H347" s="190"/>
      <c r="I347" s="58"/>
      <c r="J347" s="58"/>
      <c r="K347" s="189"/>
      <c r="L347" s="259"/>
      <c r="M347" s="259"/>
      <c r="N347" s="58"/>
      <c r="O347" s="30"/>
      <c r="P347" s="58"/>
      <c r="Q347" s="30"/>
      <c r="R347" s="185"/>
      <c r="S347" s="206"/>
      <c r="T347" s="291"/>
      <c r="U347" s="29"/>
      <c r="V347" s="187"/>
      <c r="W347" s="58"/>
      <c r="X347" s="190"/>
      <c r="Y347" s="190"/>
      <c r="Z347" s="190"/>
      <c r="AA347" s="58"/>
      <c r="AB347" s="58"/>
      <c r="AC347" s="189"/>
      <c r="AD347" s="259"/>
      <c r="AE347" s="259"/>
      <c r="AF347" s="58"/>
      <c r="AG347" s="30"/>
      <c r="AH347" s="58"/>
      <c r="AI347" s="30"/>
      <c r="AJ347" s="185"/>
      <c r="AK347" s="208"/>
      <c r="AL347" s="291"/>
      <c r="AM347" s="124" t="str">
        <f t="shared" si="29"/>
        <v/>
      </c>
      <c r="AN347" s="125" t="str">
        <f t="shared" si="30"/>
        <v/>
      </c>
      <c r="AO347" s="125" t="str">
        <f t="shared" si="31"/>
        <v/>
      </c>
      <c r="AP347" s="125" t="str">
        <f t="shared" si="32"/>
        <v/>
      </c>
      <c r="AQ347" s="126" t="str">
        <f t="shared" si="33"/>
        <v/>
      </c>
      <c r="AR347" s="39"/>
      <c r="AS347" s="234"/>
      <c r="AT347" s="39"/>
    </row>
    <row r="348" spans="2:46" ht="13.5" customHeight="1" x14ac:dyDescent="0.15">
      <c r="B348" s="289" t="s">
        <v>135</v>
      </c>
      <c r="C348" s="27" t="s">
        <v>34</v>
      </c>
      <c r="D348" s="41"/>
      <c r="E348" s="57"/>
      <c r="F348" s="98"/>
      <c r="G348" s="98"/>
      <c r="H348" s="98"/>
      <c r="I348" s="62"/>
      <c r="J348" s="62"/>
      <c r="K348" s="63"/>
      <c r="L348" s="258"/>
      <c r="M348" s="258"/>
      <c r="N348" s="57"/>
      <c r="O348" s="28"/>
      <c r="P348" s="57"/>
      <c r="Q348" s="28"/>
      <c r="R348" s="133"/>
      <c r="S348" s="206"/>
      <c r="T348" s="289" t="s">
        <v>135</v>
      </c>
      <c r="U348" s="27" t="s">
        <v>34</v>
      </c>
      <c r="V348" s="41"/>
      <c r="W348" s="57"/>
      <c r="X348" s="98"/>
      <c r="Y348" s="98"/>
      <c r="Z348" s="98"/>
      <c r="AA348" s="62"/>
      <c r="AB348" s="62"/>
      <c r="AC348" s="63"/>
      <c r="AD348" s="258"/>
      <c r="AE348" s="258"/>
      <c r="AF348" s="57"/>
      <c r="AG348" s="28"/>
      <c r="AH348" s="57"/>
      <c r="AI348" s="28"/>
      <c r="AJ348" s="133"/>
      <c r="AK348" s="208"/>
      <c r="AL348" s="289" t="s">
        <v>135</v>
      </c>
      <c r="AM348" s="121" t="str">
        <f t="shared" si="29"/>
        <v/>
      </c>
      <c r="AN348" s="97" t="str">
        <f t="shared" si="30"/>
        <v/>
      </c>
      <c r="AO348" s="97" t="str">
        <f t="shared" si="31"/>
        <v/>
      </c>
      <c r="AP348" s="97" t="str">
        <f t="shared" si="32"/>
        <v/>
      </c>
      <c r="AQ348" s="122" t="str">
        <f t="shared" si="33"/>
        <v/>
      </c>
      <c r="AR348" s="39"/>
      <c r="AS348" s="234"/>
      <c r="AT348" s="39"/>
    </row>
    <row r="349" spans="2:46" ht="13.5" customHeight="1" x14ac:dyDescent="0.15">
      <c r="B349" s="290"/>
      <c r="C349" s="29" t="s">
        <v>35</v>
      </c>
      <c r="D349" s="187"/>
      <c r="E349" s="58"/>
      <c r="F349" s="188"/>
      <c r="G349" s="188"/>
      <c r="H349" s="188"/>
      <c r="I349" s="64"/>
      <c r="J349" s="64"/>
      <c r="K349" s="189"/>
      <c r="L349" s="259"/>
      <c r="M349" s="259"/>
      <c r="N349" s="58"/>
      <c r="O349" s="30"/>
      <c r="P349" s="58"/>
      <c r="Q349" s="30"/>
      <c r="R349" s="134"/>
      <c r="S349" s="206"/>
      <c r="T349" s="290"/>
      <c r="U349" s="29" t="s">
        <v>35</v>
      </c>
      <c r="V349" s="187"/>
      <c r="W349" s="58"/>
      <c r="X349" s="188"/>
      <c r="Y349" s="188"/>
      <c r="Z349" s="188"/>
      <c r="AA349" s="64"/>
      <c r="AB349" s="64"/>
      <c r="AC349" s="189"/>
      <c r="AD349" s="259"/>
      <c r="AE349" s="259"/>
      <c r="AF349" s="58"/>
      <c r="AG349" s="30"/>
      <c r="AH349" s="58"/>
      <c r="AI349" s="30"/>
      <c r="AJ349" s="134"/>
      <c r="AK349" s="208"/>
      <c r="AL349" s="290"/>
      <c r="AM349" s="88" t="str">
        <f t="shared" si="29"/>
        <v/>
      </c>
      <c r="AN349" s="123" t="str">
        <f t="shared" si="30"/>
        <v/>
      </c>
      <c r="AO349" s="123" t="str">
        <f t="shared" si="31"/>
        <v/>
      </c>
      <c r="AP349" s="123" t="str">
        <f t="shared" si="32"/>
        <v/>
      </c>
      <c r="AQ349" s="89" t="str">
        <f t="shared" si="33"/>
        <v/>
      </c>
      <c r="AR349" s="39"/>
      <c r="AS349" s="234"/>
      <c r="AT349" s="39"/>
    </row>
    <row r="350" spans="2:46" ht="13.5" customHeight="1" x14ac:dyDescent="0.15">
      <c r="B350" s="290"/>
      <c r="C350" s="29" t="s">
        <v>36</v>
      </c>
      <c r="D350" s="187"/>
      <c r="E350" s="58"/>
      <c r="F350" s="188"/>
      <c r="G350" s="188"/>
      <c r="H350" s="188"/>
      <c r="I350" s="64"/>
      <c r="J350" s="64"/>
      <c r="K350" s="189"/>
      <c r="L350" s="259"/>
      <c r="M350" s="259"/>
      <c r="N350" s="58"/>
      <c r="O350" s="30"/>
      <c r="P350" s="58"/>
      <c r="Q350" s="30"/>
      <c r="R350" s="134"/>
      <c r="S350" s="206"/>
      <c r="T350" s="290"/>
      <c r="U350" s="29" t="s">
        <v>36</v>
      </c>
      <c r="V350" s="187"/>
      <c r="W350" s="58"/>
      <c r="X350" s="188"/>
      <c r="Y350" s="188"/>
      <c r="Z350" s="188"/>
      <c r="AA350" s="64"/>
      <c r="AB350" s="64"/>
      <c r="AC350" s="189"/>
      <c r="AD350" s="259"/>
      <c r="AE350" s="259"/>
      <c r="AF350" s="58"/>
      <c r="AG350" s="30"/>
      <c r="AH350" s="58"/>
      <c r="AI350" s="30"/>
      <c r="AJ350" s="134"/>
      <c r="AK350" s="208"/>
      <c r="AL350" s="290"/>
      <c r="AM350" s="88" t="str">
        <f t="shared" si="29"/>
        <v/>
      </c>
      <c r="AN350" s="123" t="str">
        <f t="shared" si="30"/>
        <v/>
      </c>
      <c r="AO350" s="123" t="str">
        <f t="shared" si="31"/>
        <v/>
      </c>
      <c r="AP350" s="123" t="str">
        <f t="shared" si="32"/>
        <v/>
      </c>
      <c r="AQ350" s="89" t="str">
        <f t="shared" si="33"/>
        <v/>
      </c>
      <c r="AR350" s="39"/>
      <c r="AS350" s="234"/>
      <c r="AT350" s="39"/>
    </row>
    <row r="351" spans="2:46" ht="13.5" customHeight="1" x14ac:dyDescent="0.15">
      <c r="B351" s="290"/>
      <c r="C351" s="29" t="s">
        <v>38</v>
      </c>
      <c r="D351" s="187"/>
      <c r="E351" s="58"/>
      <c r="F351" s="188"/>
      <c r="G351" s="188"/>
      <c r="H351" s="188"/>
      <c r="I351" s="64"/>
      <c r="J351" s="64"/>
      <c r="K351" s="189"/>
      <c r="L351" s="259"/>
      <c r="M351" s="259"/>
      <c r="N351" s="58"/>
      <c r="O351" s="30"/>
      <c r="P351" s="58"/>
      <c r="Q351" s="30"/>
      <c r="R351" s="134"/>
      <c r="S351" s="206"/>
      <c r="T351" s="290"/>
      <c r="U351" s="29" t="s">
        <v>38</v>
      </c>
      <c r="V351" s="187"/>
      <c r="W351" s="58"/>
      <c r="X351" s="188"/>
      <c r="Y351" s="188"/>
      <c r="Z351" s="188"/>
      <c r="AA351" s="64"/>
      <c r="AB351" s="64"/>
      <c r="AC351" s="189"/>
      <c r="AD351" s="259"/>
      <c r="AE351" s="259"/>
      <c r="AF351" s="58"/>
      <c r="AG351" s="30"/>
      <c r="AH351" s="58"/>
      <c r="AI351" s="30"/>
      <c r="AJ351" s="134"/>
      <c r="AK351" s="208"/>
      <c r="AL351" s="290"/>
      <c r="AM351" s="88" t="str">
        <f t="shared" si="29"/>
        <v/>
      </c>
      <c r="AN351" s="123" t="str">
        <f t="shared" si="30"/>
        <v/>
      </c>
      <c r="AO351" s="123" t="str">
        <f t="shared" si="31"/>
        <v/>
      </c>
      <c r="AP351" s="123" t="str">
        <f t="shared" si="32"/>
        <v/>
      </c>
      <c r="AQ351" s="89" t="str">
        <f t="shared" si="33"/>
        <v/>
      </c>
      <c r="AR351" s="39"/>
      <c r="AS351" s="234"/>
      <c r="AT351" s="39"/>
    </row>
    <row r="352" spans="2:46" ht="13.5" customHeight="1" thickBot="1" x14ac:dyDescent="0.2">
      <c r="B352" s="291"/>
      <c r="C352" s="29"/>
      <c r="D352" s="187"/>
      <c r="E352" s="58"/>
      <c r="F352" s="190"/>
      <c r="G352" s="190"/>
      <c r="H352" s="190"/>
      <c r="I352" s="58"/>
      <c r="J352" s="58"/>
      <c r="K352" s="189"/>
      <c r="L352" s="259"/>
      <c r="M352" s="259"/>
      <c r="N352" s="58"/>
      <c r="O352" s="30"/>
      <c r="P352" s="58"/>
      <c r="Q352" s="30"/>
      <c r="R352" s="185"/>
      <c r="S352" s="206"/>
      <c r="T352" s="291"/>
      <c r="U352" s="29"/>
      <c r="V352" s="187"/>
      <c r="W352" s="58"/>
      <c r="X352" s="190"/>
      <c r="Y352" s="190"/>
      <c r="Z352" s="190"/>
      <c r="AA352" s="58"/>
      <c r="AB352" s="58"/>
      <c r="AC352" s="189"/>
      <c r="AD352" s="259"/>
      <c r="AE352" s="259"/>
      <c r="AF352" s="58"/>
      <c r="AG352" s="30"/>
      <c r="AH352" s="58"/>
      <c r="AI352" s="30"/>
      <c r="AJ352" s="185"/>
      <c r="AK352" s="208"/>
      <c r="AL352" s="291"/>
      <c r="AM352" s="124" t="str">
        <f t="shared" si="29"/>
        <v/>
      </c>
      <c r="AN352" s="125" t="str">
        <f t="shared" si="30"/>
        <v/>
      </c>
      <c r="AO352" s="125" t="str">
        <f t="shared" si="31"/>
        <v/>
      </c>
      <c r="AP352" s="125" t="str">
        <f t="shared" si="32"/>
        <v/>
      </c>
      <c r="AQ352" s="126" t="str">
        <f t="shared" si="33"/>
        <v/>
      </c>
      <c r="AR352" s="39"/>
      <c r="AS352" s="234"/>
      <c r="AT352" s="39"/>
    </row>
    <row r="353" spans="2:46" ht="13.5" customHeight="1" x14ac:dyDescent="0.15">
      <c r="B353" s="289" t="s">
        <v>136</v>
      </c>
      <c r="C353" s="27" t="s">
        <v>34</v>
      </c>
      <c r="D353" s="41"/>
      <c r="E353" s="57"/>
      <c r="F353" s="98"/>
      <c r="G353" s="98"/>
      <c r="H353" s="98"/>
      <c r="I353" s="62"/>
      <c r="J353" s="62"/>
      <c r="K353" s="63"/>
      <c r="L353" s="258"/>
      <c r="M353" s="258"/>
      <c r="N353" s="57"/>
      <c r="O353" s="28"/>
      <c r="P353" s="57"/>
      <c r="Q353" s="28"/>
      <c r="R353" s="133"/>
      <c r="S353" s="206"/>
      <c r="T353" s="289" t="s">
        <v>136</v>
      </c>
      <c r="U353" s="27" t="s">
        <v>34</v>
      </c>
      <c r="V353" s="41"/>
      <c r="W353" s="57"/>
      <c r="X353" s="98"/>
      <c r="Y353" s="98"/>
      <c r="Z353" s="98"/>
      <c r="AA353" s="62"/>
      <c r="AB353" s="62"/>
      <c r="AC353" s="63"/>
      <c r="AD353" s="258"/>
      <c r="AE353" s="258"/>
      <c r="AF353" s="57"/>
      <c r="AG353" s="28"/>
      <c r="AH353" s="57"/>
      <c r="AI353" s="28"/>
      <c r="AJ353" s="133"/>
      <c r="AK353" s="208"/>
      <c r="AL353" s="289" t="s">
        <v>136</v>
      </c>
      <c r="AM353" s="121" t="str">
        <f t="shared" ref="AM353:AM416" si="34">IF(OR(X353="",F353=""),"",X353-F353)</f>
        <v/>
      </c>
      <c r="AN353" s="97" t="str">
        <f t="shared" ref="AN353:AN416" si="35">IF(OR(Y353="",G353=""),"",Y353-G353)</f>
        <v/>
      </c>
      <c r="AO353" s="97" t="str">
        <f t="shared" ref="AO353:AO416" si="36">IF(OR(Z353="",H353=""),"",Z353-H353)</f>
        <v/>
      </c>
      <c r="AP353" s="97" t="str">
        <f t="shared" ref="AP353:AP416" si="37">IF(OR(AA353="",I353=""),"",AA353-I353)</f>
        <v/>
      </c>
      <c r="AQ353" s="122" t="str">
        <f t="shared" ref="AQ353:AQ416" si="38">IF(OR(AB353="",J353=""),"",AB353-J353)</f>
        <v/>
      </c>
      <c r="AR353" s="39"/>
      <c r="AS353" s="234"/>
      <c r="AT353" s="39"/>
    </row>
    <row r="354" spans="2:46" ht="13.5" customHeight="1" x14ac:dyDescent="0.15">
      <c r="B354" s="290"/>
      <c r="C354" s="29" t="s">
        <v>35</v>
      </c>
      <c r="D354" s="187"/>
      <c r="E354" s="58"/>
      <c r="F354" s="188"/>
      <c r="G354" s="188"/>
      <c r="H354" s="188"/>
      <c r="I354" s="64"/>
      <c r="J354" s="64"/>
      <c r="K354" s="189"/>
      <c r="L354" s="259"/>
      <c r="M354" s="259"/>
      <c r="N354" s="58"/>
      <c r="O354" s="30"/>
      <c r="P354" s="58"/>
      <c r="Q354" s="30"/>
      <c r="R354" s="134"/>
      <c r="S354" s="206"/>
      <c r="T354" s="290"/>
      <c r="U354" s="29" t="s">
        <v>35</v>
      </c>
      <c r="V354" s="187"/>
      <c r="W354" s="58"/>
      <c r="X354" s="188"/>
      <c r="Y354" s="188"/>
      <c r="Z354" s="188"/>
      <c r="AA354" s="64"/>
      <c r="AB354" s="64"/>
      <c r="AC354" s="189"/>
      <c r="AD354" s="259"/>
      <c r="AE354" s="259"/>
      <c r="AF354" s="58"/>
      <c r="AG354" s="30"/>
      <c r="AH354" s="58"/>
      <c r="AI354" s="30"/>
      <c r="AJ354" s="134"/>
      <c r="AK354" s="208"/>
      <c r="AL354" s="290"/>
      <c r="AM354" s="88" t="str">
        <f t="shared" si="34"/>
        <v/>
      </c>
      <c r="AN354" s="123" t="str">
        <f t="shared" si="35"/>
        <v/>
      </c>
      <c r="AO354" s="123" t="str">
        <f t="shared" si="36"/>
        <v/>
      </c>
      <c r="AP354" s="123" t="str">
        <f t="shared" si="37"/>
        <v/>
      </c>
      <c r="AQ354" s="89" t="str">
        <f t="shared" si="38"/>
        <v/>
      </c>
      <c r="AR354" s="39"/>
      <c r="AS354" s="234"/>
      <c r="AT354" s="39"/>
    </row>
    <row r="355" spans="2:46" ht="13.5" customHeight="1" x14ac:dyDescent="0.15">
      <c r="B355" s="290"/>
      <c r="C355" s="29" t="s">
        <v>36</v>
      </c>
      <c r="D355" s="187"/>
      <c r="E355" s="58"/>
      <c r="F355" s="188"/>
      <c r="G355" s="188"/>
      <c r="H355" s="188"/>
      <c r="I355" s="64"/>
      <c r="J355" s="64"/>
      <c r="K355" s="189"/>
      <c r="L355" s="259"/>
      <c r="M355" s="259"/>
      <c r="N355" s="58"/>
      <c r="O355" s="30"/>
      <c r="P355" s="58"/>
      <c r="Q355" s="30"/>
      <c r="R355" s="134"/>
      <c r="S355" s="206"/>
      <c r="T355" s="290"/>
      <c r="U355" s="29" t="s">
        <v>36</v>
      </c>
      <c r="V355" s="187"/>
      <c r="W355" s="58"/>
      <c r="X355" s="188"/>
      <c r="Y355" s="188"/>
      <c r="Z355" s="188"/>
      <c r="AA355" s="64"/>
      <c r="AB355" s="64"/>
      <c r="AC355" s="189"/>
      <c r="AD355" s="259"/>
      <c r="AE355" s="259"/>
      <c r="AF355" s="58"/>
      <c r="AG355" s="30"/>
      <c r="AH355" s="58"/>
      <c r="AI355" s="30"/>
      <c r="AJ355" s="134"/>
      <c r="AK355" s="208"/>
      <c r="AL355" s="290"/>
      <c r="AM355" s="88" t="str">
        <f t="shared" si="34"/>
        <v/>
      </c>
      <c r="AN355" s="123" t="str">
        <f t="shared" si="35"/>
        <v/>
      </c>
      <c r="AO355" s="123" t="str">
        <f t="shared" si="36"/>
        <v/>
      </c>
      <c r="AP355" s="123" t="str">
        <f t="shared" si="37"/>
        <v/>
      </c>
      <c r="AQ355" s="89" t="str">
        <f t="shared" si="38"/>
        <v/>
      </c>
      <c r="AR355" s="39"/>
      <c r="AS355" s="234"/>
      <c r="AT355" s="39"/>
    </row>
    <row r="356" spans="2:46" ht="13.5" customHeight="1" x14ac:dyDescent="0.15">
      <c r="B356" s="290"/>
      <c r="C356" s="29" t="s">
        <v>38</v>
      </c>
      <c r="D356" s="187"/>
      <c r="E356" s="58"/>
      <c r="F356" s="188"/>
      <c r="G356" s="188"/>
      <c r="H356" s="188"/>
      <c r="I356" s="64"/>
      <c r="J356" s="64"/>
      <c r="K356" s="189"/>
      <c r="L356" s="259"/>
      <c r="M356" s="259"/>
      <c r="N356" s="58"/>
      <c r="O356" s="30"/>
      <c r="P356" s="58"/>
      <c r="Q356" s="30"/>
      <c r="R356" s="134"/>
      <c r="S356" s="206"/>
      <c r="T356" s="290"/>
      <c r="U356" s="29" t="s">
        <v>38</v>
      </c>
      <c r="V356" s="187"/>
      <c r="W356" s="58"/>
      <c r="X356" s="188"/>
      <c r="Y356" s="188"/>
      <c r="Z356" s="188"/>
      <c r="AA356" s="64"/>
      <c r="AB356" s="64"/>
      <c r="AC356" s="189"/>
      <c r="AD356" s="259"/>
      <c r="AE356" s="259"/>
      <c r="AF356" s="58"/>
      <c r="AG356" s="30"/>
      <c r="AH356" s="58"/>
      <c r="AI356" s="30"/>
      <c r="AJ356" s="134"/>
      <c r="AK356" s="208"/>
      <c r="AL356" s="290"/>
      <c r="AM356" s="88" t="str">
        <f t="shared" si="34"/>
        <v/>
      </c>
      <c r="AN356" s="123" t="str">
        <f t="shared" si="35"/>
        <v/>
      </c>
      <c r="AO356" s="123" t="str">
        <f t="shared" si="36"/>
        <v/>
      </c>
      <c r="AP356" s="123" t="str">
        <f t="shared" si="37"/>
        <v/>
      </c>
      <c r="AQ356" s="89" t="str">
        <f t="shared" si="38"/>
        <v/>
      </c>
      <c r="AR356" s="39"/>
      <c r="AS356" s="234"/>
      <c r="AT356" s="39"/>
    </row>
    <row r="357" spans="2:46" ht="13.5" customHeight="1" thickBot="1" x14ac:dyDescent="0.2">
      <c r="B357" s="291"/>
      <c r="C357" s="29"/>
      <c r="D357" s="187"/>
      <c r="E357" s="58"/>
      <c r="F357" s="190"/>
      <c r="G357" s="190"/>
      <c r="H357" s="190"/>
      <c r="I357" s="58"/>
      <c r="J357" s="58"/>
      <c r="K357" s="189"/>
      <c r="L357" s="259"/>
      <c r="M357" s="259"/>
      <c r="N357" s="58"/>
      <c r="O357" s="30"/>
      <c r="P357" s="58"/>
      <c r="Q357" s="30"/>
      <c r="R357" s="185"/>
      <c r="S357" s="206"/>
      <c r="T357" s="291"/>
      <c r="U357" s="29"/>
      <c r="V357" s="187"/>
      <c r="W357" s="58"/>
      <c r="X357" s="190"/>
      <c r="Y357" s="190"/>
      <c r="Z357" s="190"/>
      <c r="AA357" s="58"/>
      <c r="AB357" s="58"/>
      <c r="AC357" s="189"/>
      <c r="AD357" s="259"/>
      <c r="AE357" s="259"/>
      <c r="AF357" s="58"/>
      <c r="AG357" s="30"/>
      <c r="AH357" s="58"/>
      <c r="AI357" s="30"/>
      <c r="AJ357" s="185"/>
      <c r="AK357" s="208"/>
      <c r="AL357" s="291"/>
      <c r="AM357" s="124" t="str">
        <f t="shared" si="34"/>
        <v/>
      </c>
      <c r="AN357" s="125" t="str">
        <f t="shared" si="35"/>
        <v/>
      </c>
      <c r="AO357" s="125" t="str">
        <f t="shared" si="36"/>
        <v/>
      </c>
      <c r="AP357" s="125" t="str">
        <f t="shared" si="37"/>
        <v/>
      </c>
      <c r="AQ357" s="126" t="str">
        <f t="shared" si="38"/>
        <v/>
      </c>
      <c r="AR357" s="39"/>
      <c r="AS357" s="234"/>
      <c r="AT357" s="39"/>
    </row>
    <row r="358" spans="2:46" ht="13.5" customHeight="1" x14ac:dyDescent="0.15">
      <c r="B358" s="289" t="s">
        <v>137</v>
      </c>
      <c r="C358" s="27" t="s">
        <v>34</v>
      </c>
      <c r="D358" s="41"/>
      <c r="E358" s="57"/>
      <c r="F358" s="98"/>
      <c r="G358" s="98"/>
      <c r="H358" s="98"/>
      <c r="I358" s="62"/>
      <c r="J358" s="62"/>
      <c r="K358" s="63"/>
      <c r="L358" s="258"/>
      <c r="M358" s="258"/>
      <c r="N358" s="57"/>
      <c r="O358" s="28"/>
      <c r="P358" s="57"/>
      <c r="Q358" s="28"/>
      <c r="R358" s="133"/>
      <c r="S358" s="206"/>
      <c r="T358" s="289" t="s">
        <v>137</v>
      </c>
      <c r="U358" s="27" t="s">
        <v>34</v>
      </c>
      <c r="V358" s="41"/>
      <c r="W358" s="57"/>
      <c r="X358" s="98"/>
      <c r="Y358" s="98"/>
      <c r="Z358" s="98"/>
      <c r="AA358" s="62"/>
      <c r="AB358" s="62"/>
      <c r="AC358" s="63"/>
      <c r="AD358" s="258"/>
      <c r="AE358" s="258"/>
      <c r="AF358" s="57"/>
      <c r="AG358" s="28"/>
      <c r="AH358" s="57"/>
      <c r="AI358" s="28"/>
      <c r="AJ358" s="133"/>
      <c r="AK358" s="208"/>
      <c r="AL358" s="289" t="s">
        <v>137</v>
      </c>
      <c r="AM358" s="121" t="str">
        <f t="shared" si="34"/>
        <v/>
      </c>
      <c r="AN358" s="97" t="str">
        <f t="shared" si="35"/>
        <v/>
      </c>
      <c r="AO358" s="97" t="str">
        <f t="shared" si="36"/>
        <v/>
      </c>
      <c r="AP358" s="97" t="str">
        <f t="shared" si="37"/>
        <v/>
      </c>
      <c r="AQ358" s="122" t="str">
        <f t="shared" si="38"/>
        <v/>
      </c>
      <c r="AR358" s="39"/>
      <c r="AS358" s="234"/>
      <c r="AT358" s="39"/>
    </row>
    <row r="359" spans="2:46" ht="13.5" customHeight="1" x14ac:dyDescent="0.15">
      <c r="B359" s="290"/>
      <c r="C359" s="29" t="s">
        <v>35</v>
      </c>
      <c r="D359" s="187"/>
      <c r="E359" s="58"/>
      <c r="F359" s="188"/>
      <c r="G359" s="188"/>
      <c r="H359" s="188"/>
      <c r="I359" s="64"/>
      <c r="J359" s="64"/>
      <c r="K359" s="189"/>
      <c r="L359" s="259"/>
      <c r="M359" s="259"/>
      <c r="N359" s="58"/>
      <c r="O359" s="30"/>
      <c r="P359" s="58"/>
      <c r="Q359" s="30"/>
      <c r="R359" s="134"/>
      <c r="S359" s="206"/>
      <c r="T359" s="290"/>
      <c r="U359" s="29" t="s">
        <v>35</v>
      </c>
      <c r="V359" s="187"/>
      <c r="W359" s="58"/>
      <c r="X359" s="188"/>
      <c r="Y359" s="188"/>
      <c r="Z359" s="188"/>
      <c r="AA359" s="64"/>
      <c r="AB359" s="64"/>
      <c r="AC359" s="189"/>
      <c r="AD359" s="259"/>
      <c r="AE359" s="259"/>
      <c r="AF359" s="58"/>
      <c r="AG359" s="30"/>
      <c r="AH359" s="58"/>
      <c r="AI359" s="30"/>
      <c r="AJ359" s="134"/>
      <c r="AK359" s="208"/>
      <c r="AL359" s="290"/>
      <c r="AM359" s="88" t="str">
        <f t="shared" si="34"/>
        <v/>
      </c>
      <c r="AN359" s="123" t="str">
        <f t="shared" si="35"/>
        <v/>
      </c>
      <c r="AO359" s="123" t="str">
        <f t="shared" si="36"/>
        <v/>
      </c>
      <c r="AP359" s="123" t="str">
        <f t="shared" si="37"/>
        <v/>
      </c>
      <c r="AQ359" s="89" t="str">
        <f t="shared" si="38"/>
        <v/>
      </c>
      <c r="AR359" s="39"/>
      <c r="AS359" s="234"/>
      <c r="AT359" s="39"/>
    </row>
    <row r="360" spans="2:46" ht="13.5" customHeight="1" x14ac:dyDescent="0.15">
      <c r="B360" s="290"/>
      <c r="C360" s="29" t="s">
        <v>36</v>
      </c>
      <c r="D360" s="187"/>
      <c r="E360" s="58"/>
      <c r="F360" s="188"/>
      <c r="G360" s="188"/>
      <c r="H360" s="188"/>
      <c r="I360" s="64"/>
      <c r="J360" s="64"/>
      <c r="K360" s="189"/>
      <c r="L360" s="259"/>
      <c r="M360" s="259"/>
      <c r="N360" s="58"/>
      <c r="O360" s="30"/>
      <c r="P360" s="58"/>
      <c r="Q360" s="30"/>
      <c r="R360" s="134"/>
      <c r="S360" s="206"/>
      <c r="T360" s="290"/>
      <c r="U360" s="29" t="s">
        <v>36</v>
      </c>
      <c r="V360" s="187"/>
      <c r="W360" s="58"/>
      <c r="X360" s="188"/>
      <c r="Y360" s="188"/>
      <c r="Z360" s="188"/>
      <c r="AA360" s="64"/>
      <c r="AB360" s="64"/>
      <c r="AC360" s="189"/>
      <c r="AD360" s="259"/>
      <c r="AE360" s="259"/>
      <c r="AF360" s="58"/>
      <c r="AG360" s="30"/>
      <c r="AH360" s="58"/>
      <c r="AI360" s="30"/>
      <c r="AJ360" s="134"/>
      <c r="AK360" s="208"/>
      <c r="AL360" s="290"/>
      <c r="AM360" s="88" t="str">
        <f t="shared" si="34"/>
        <v/>
      </c>
      <c r="AN360" s="123" t="str">
        <f t="shared" si="35"/>
        <v/>
      </c>
      <c r="AO360" s="123" t="str">
        <f t="shared" si="36"/>
        <v/>
      </c>
      <c r="AP360" s="123" t="str">
        <f t="shared" si="37"/>
        <v/>
      </c>
      <c r="AQ360" s="89" t="str">
        <f t="shared" si="38"/>
        <v/>
      </c>
      <c r="AR360" s="39"/>
      <c r="AS360" s="234"/>
      <c r="AT360" s="39"/>
    </row>
    <row r="361" spans="2:46" ht="13.5" customHeight="1" x14ac:dyDescent="0.15">
      <c r="B361" s="290"/>
      <c r="C361" s="29" t="s">
        <v>38</v>
      </c>
      <c r="D361" s="187"/>
      <c r="E361" s="58"/>
      <c r="F361" s="188"/>
      <c r="G361" s="188"/>
      <c r="H361" s="188"/>
      <c r="I361" s="64"/>
      <c r="J361" s="64"/>
      <c r="K361" s="189"/>
      <c r="L361" s="259"/>
      <c r="M361" s="259"/>
      <c r="N361" s="58"/>
      <c r="O361" s="30"/>
      <c r="P361" s="58"/>
      <c r="Q361" s="30"/>
      <c r="R361" s="134"/>
      <c r="S361" s="206"/>
      <c r="T361" s="290"/>
      <c r="U361" s="29" t="s">
        <v>38</v>
      </c>
      <c r="V361" s="187"/>
      <c r="W361" s="58"/>
      <c r="X361" s="188"/>
      <c r="Y361" s="188"/>
      <c r="Z361" s="188"/>
      <c r="AA361" s="64"/>
      <c r="AB361" s="64"/>
      <c r="AC361" s="189"/>
      <c r="AD361" s="259"/>
      <c r="AE361" s="259"/>
      <c r="AF361" s="58"/>
      <c r="AG361" s="30"/>
      <c r="AH361" s="58"/>
      <c r="AI361" s="30"/>
      <c r="AJ361" s="134"/>
      <c r="AK361" s="208"/>
      <c r="AL361" s="290"/>
      <c r="AM361" s="88" t="str">
        <f t="shared" si="34"/>
        <v/>
      </c>
      <c r="AN361" s="123" t="str">
        <f t="shared" si="35"/>
        <v/>
      </c>
      <c r="AO361" s="123" t="str">
        <f t="shared" si="36"/>
        <v/>
      </c>
      <c r="AP361" s="123" t="str">
        <f t="shared" si="37"/>
        <v/>
      </c>
      <c r="AQ361" s="89" t="str">
        <f t="shared" si="38"/>
        <v/>
      </c>
      <c r="AR361" s="39"/>
      <c r="AS361" s="234"/>
      <c r="AT361" s="39"/>
    </row>
    <row r="362" spans="2:46" ht="13.5" customHeight="1" thickBot="1" x14ac:dyDescent="0.2">
      <c r="B362" s="291"/>
      <c r="C362" s="29"/>
      <c r="D362" s="187"/>
      <c r="E362" s="58"/>
      <c r="F362" s="190"/>
      <c r="G362" s="190"/>
      <c r="H362" s="190"/>
      <c r="I362" s="58"/>
      <c r="J362" s="58"/>
      <c r="K362" s="189"/>
      <c r="L362" s="259"/>
      <c r="M362" s="259"/>
      <c r="N362" s="58"/>
      <c r="O362" s="30"/>
      <c r="P362" s="58"/>
      <c r="Q362" s="30"/>
      <c r="R362" s="185"/>
      <c r="S362" s="206"/>
      <c r="T362" s="291"/>
      <c r="U362" s="29"/>
      <c r="V362" s="187"/>
      <c r="W362" s="58"/>
      <c r="X362" s="190"/>
      <c r="Y362" s="190"/>
      <c r="Z362" s="190"/>
      <c r="AA362" s="58"/>
      <c r="AB362" s="58"/>
      <c r="AC362" s="189"/>
      <c r="AD362" s="259"/>
      <c r="AE362" s="259"/>
      <c r="AF362" s="58"/>
      <c r="AG362" s="30"/>
      <c r="AH362" s="58"/>
      <c r="AI362" s="30"/>
      <c r="AJ362" s="185"/>
      <c r="AK362" s="208"/>
      <c r="AL362" s="291"/>
      <c r="AM362" s="124" t="str">
        <f t="shared" si="34"/>
        <v/>
      </c>
      <c r="AN362" s="125" t="str">
        <f t="shared" si="35"/>
        <v/>
      </c>
      <c r="AO362" s="125" t="str">
        <f t="shared" si="36"/>
        <v/>
      </c>
      <c r="AP362" s="125" t="str">
        <f t="shared" si="37"/>
        <v/>
      </c>
      <c r="AQ362" s="126" t="str">
        <f t="shared" si="38"/>
        <v/>
      </c>
      <c r="AR362" s="39"/>
      <c r="AS362" s="234"/>
      <c r="AT362" s="39"/>
    </row>
    <row r="363" spans="2:46" ht="13.5" customHeight="1" x14ac:dyDescent="0.15">
      <c r="B363" s="289" t="s">
        <v>138</v>
      </c>
      <c r="C363" s="27" t="s">
        <v>34</v>
      </c>
      <c r="D363" s="41"/>
      <c r="E363" s="57"/>
      <c r="F363" s="98"/>
      <c r="G363" s="98"/>
      <c r="H363" s="98"/>
      <c r="I363" s="62"/>
      <c r="J363" s="62"/>
      <c r="K363" s="63"/>
      <c r="L363" s="258"/>
      <c r="M363" s="258"/>
      <c r="N363" s="57"/>
      <c r="O363" s="28"/>
      <c r="P363" s="57"/>
      <c r="Q363" s="28"/>
      <c r="R363" s="133"/>
      <c r="S363" s="206"/>
      <c r="T363" s="289" t="s">
        <v>138</v>
      </c>
      <c r="U363" s="27" t="s">
        <v>34</v>
      </c>
      <c r="V363" s="41"/>
      <c r="W363" s="57"/>
      <c r="X363" s="98"/>
      <c r="Y363" s="98"/>
      <c r="Z363" s="98"/>
      <c r="AA363" s="62"/>
      <c r="AB363" s="62"/>
      <c r="AC363" s="63"/>
      <c r="AD363" s="258"/>
      <c r="AE363" s="258"/>
      <c r="AF363" s="57"/>
      <c r="AG363" s="28"/>
      <c r="AH363" s="57"/>
      <c r="AI363" s="28"/>
      <c r="AJ363" s="133"/>
      <c r="AK363" s="208"/>
      <c r="AL363" s="289" t="s">
        <v>138</v>
      </c>
      <c r="AM363" s="121" t="str">
        <f t="shared" si="34"/>
        <v/>
      </c>
      <c r="AN363" s="97" t="str">
        <f t="shared" si="35"/>
        <v/>
      </c>
      <c r="AO363" s="97" t="str">
        <f t="shared" si="36"/>
        <v/>
      </c>
      <c r="AP363" s="97" t="str">
        <f t="shared" si="37"/>
        <v/>
      </c>
      <c r="AQ363" s="122" t="str">
        <f t="shared" si="38"/>
        <v/>
      </c>
      <c r="AR363" s="39"/>
      <c r="AS363" s="234"/>
      <c r="AT363" s="39"/>
    </row>
    <row r="364" spans="2:46" ht="13.5" customHeight="1" x14ac:dyDescent="0.15">
      <c r="B364" s="290"/>
      <c r="C364" s="29" t="s">
        <v>35</v>
      </c>
      <c r="D364" s="187"/>
      <c r="E364" s="58"/>
      <c r="F364" s="188"/>
      <c r="G364" s="188"/>
      <c r="H364" s="188"/>
      <c r="I364" s="64"/>
      <c r="J364" s="64"/>
      <c r="K364" s="189"/>
      <c r="L364" s="259"/>
      <c r="M364" s="259"/>
      <c r="N364" s="58"/>
      <c r="O364" s="30"/>
      <c r="P364" s="58"/>
      <c r="Q364" s="30"/>
      <c r="R364" s="134"/>
      <c r="S364" s="206"/>
      <c r="T364" s="290"/>
      <c r="U364" s="29" t="s">
        <v>35</v>
      </c>
      <c r="V364" s="187"/>
      <c r="W364" s="58"/>
      <c r="X364" s="188"/>
      <c r="Y364" s="188"/>
      <c r="Z364" s="188"/>
      <c r="AA364" s="64"/>
      <c r="AB364" s="64"/>
      <c r="AC364" s="189"/>
      <c r="AD364" s="259"/>
      <c r="AE364" s="259"/>
      <c r="AF364" s="58"/>
      <c r="AG364" s="30"/>
      <c r="AH364" s="58"/>
      <c r="AI364" s="30"/>
      <c r="AJ364" s="134"/>
      <c r="AK364" s="208"/>
      <c r="AL364" s="290"/>
      <c r="AM364" s="88" t="str">
        <f t="shared" si="34"/>
        <v/>
      </c>
      <c r="AN364" s="123" t="str">
        <f t="shared" si="35"/>
        <v/>
      </c>
      <c r="AO364" s="123" t="str">
        <f t="shared" si="36"/>
        <v/>
      </c>
      <c r="AP364" s="123" t="str">
        <f t="shared" si="37"/>
        <v/>
      </c>
      <c r="AQ364" s="89" t="str">
        <f t="shared" si="38"/>
        <v/>
      </c>
      <c r="AR364" s="39"/>
      <c r="AS364" s="234"/>
      <c r="AT364" s="39"/>
    </row>
    <row r="365" spans="2:46" ht="13.5" customHeight="1" x14ac:dyDescent="0.15">
      <c r="B365" s="290"/>
      <c r="C365" s="29" t="s">
        <v>36</v>
      </c>
      <c r="D365" s="187"/>
      <c r="E365" s="58"/>
      <c r="F365" s="188"/>
      <c r="G365" s="188"/>
      <c r="H365" s="188"/>
      <c r="I365" s="64"/>
      <c r="J365" s="64"/>
      <c r="K365" s="189"/>
      <c r="L365" s="259"/>
      <c r="M365" s="259"/>
      <c r="N365" s="58"/>
      <c r="O365" s="30"/>
      <c r="P365" s="58"/>
      <c r="Q365" s="30"/>
      <c r="R365" s="134"/>
      <c r="S365" s="206"/>
      <c r="T365" s="290"/>
      <c r="U365" s="29" t="s">
        <v>36</v>
      </c>
      <c r="V365" s="187"/>
      <c r="W365" s="58"/>
      <c r="X365" s="188"/>
      <c r="Y365" s="188"/>
      <c r="Z365" s="188"/>
      <c r="AA365" s="64"/>
      <c r="AB365" s="64"/>
      <c r="AC365" s="189"/>
      <c r="AD365" s="259"/>
      <c r="AE365" s="259"/>
      <c r="AF365" s="58"/>
      <c r="AG365" s="30"/>
      <c r="AH365" s="58"/>
      <c r="AI365" s="30"/>
      <c r="AJ365" s="134"/>
      <c r="AK365" s="208"/>
      <c r="AL365" s="290"/>
      <c r="AM365" s="88" t="str">
        <f t="shared" si="34"/>
        <v/>
      </c>
      <c r="AN365" s="123" t="str">
        <f t="shared" si="35"/>
        <v/>
      </c>
      <c r="AO365" s="123" t="str">
        <f t="shared" si="36"/>
        <v/>
      </c>
      <c r="AP365" s="123" t="str">
        <f t="shared" si="37"/>
        <v/>
      </c>
      <c r="AQ365" s="89" t="str">
        <f t="shared" si="38"/>
        <v/>
      </c>
      <c r="AR365" s="39"/>
      <c r="AS365" s="234"/>
      <c r="AT365" s="39"/>
    </row>
    <row r="366" spans="2:46" ht="13.5" customHeight="1" x14ac:dyDescent="0.15">
      <c r="B366" s="290"/>
      <c r="C366" s="29" t="s">
        <v>38</v>
      </c>
      <c r="D366" s="187"/>
      <c r="E366" s="58"/>
      <c r="F366" s="188"/>
      <c r="G366" s="188"/>
      <c r="H366" s="188"/>
      <c r="I366" s="64"/>
      <c r="J366" s="64"/>
      <c r="K366" s="189"/>
      <c r="L366" s="259"/>
      <c r="M366" s="259"/>
      <c r="N366" s="58"/>
      <c r="O366" s="30"/>
      <c r="P366" s="58"/>
      <c r="Q366" s="30"/>
      <c r="R366" s="134"/>
      <c r="S366" s="206"/>
      <c r="T366" s="290"/>
      <c r="U366" s="29" t="s">
        <v>38</v>
      </c>
      <c r="V366" s="187"/>
      <c r="W366" s="58"/>
      <c r="X366" s="188"/>
      <c r="Y366" s="188"/>
      <c r="Z366" s="188"/>
      <c r="AA366" s="64"/>
      <c r="AB366" s="64"/>
      <c r="AC366" s="189"/>
      <c r="AD366" s="259"/>
      <c r="AE366" s="259"/>
      <c r="AF366" s="58"/>
      <c r="AG366" s="30"/>
      <c r="AH366" s="58"/>
      <c r="AI366" s="30"/>
      <c r="AJ366" s="134"/>
      <c r="AK366" s="208"/>
      <c r="AL366" s="290"/>
      <c r="AM366" s="88" t="str">
        <f t="shared" si="34"/>
        <v/>
      </c>
      <c r="AN366" s="123" t="str">
        <f t="shared" si="35"/>
        <v/>
      </c>
      <c r="AO366" s="123" t="str">
        <f t="shared" si="36"/>
        <v/>
      </c>
      <c r="AP366" s="123" t="str">
        <f t="shared" si="37"/>
        <v/>
      </c>
      <c r="AQ366" s="89" t="str">
        <f t="shared" si="38"/>
        <v/>
      </c>
      <c r="AR366" s="39"/>
      <c r="AS366" s="234"/>
      <c r="AT366" s="39"/>
    </row>
    <row r="367" spans="2:46" ht="13.5" customHeight="1" thickBot="1" x14ac:dyDescent="0.2">
      <c r="B367" s="291"/>
      <c r="C367" s="29"/>
      <c r="D367" s="187"/>
      <c r="E367" s="58"/>
      <c r="F367" s="190"/>
      <c r="G367" s="190"/>
      <c r="H367" s="190"/>
      <c r="I367" s="58"/>
      <c r="J367" s="58"/>
      <c r="K367" s="189"/>
      <c r="L367" s="259"/>
      <c r="M367" s="259"/>
      <c r="N367" s="58"/>
      <c r="O367" s="30"/>
      <c r="P367" s="58"/>
      <c r="Q367" s="30"/>
      <c r="R367" s="185"/>
      <c r="S367" s="206"/>
      <c r="T367" s="291"/>
      <c r="U367" s="29"/>
      <c r="V367" s="187"/>
      <c r="W367" s="58"/>
      <c r="X367" s="190"/>
      <c r="Y367" s="190"/>
      <c r="Z367" s="190"/>
      <c r="AA367" s="58"/>
      <c r="AB367" s="58"/>
      <c r="AC367" s="189"/>
      <c r="AD367" s="259"/>
      <c r="AE367" s="259"/>
      <c r="AF367" s="58"/>
      <c r="AG367" s="30"/>
      <c r="AH367" s="58"/>
      <c r="AI367" s="30"/>
      <c r="AJ367" s="185"/>
      <c r="AK367" s="208"/>
      <c r="AL367" s="291"/>
      <c r="AM367" s="124" t="str">
        <f t="shared" si="34"/>
        <v/>
      </c>
      <c r="AN367" s="125" t="str">
        <f t="shared" si="35"/>
        <v/>
      </c>
      <c r="AO367" s="125" t="str">
        <f t="shared" si="36"/>
        <v/>
      </c>
      <c r="AP367" s="125" t="str">
        <f t="shared" si="37"/>
        <v/>
      </c>
      <c r="AQ367" s="126" t="str">
        <f t="shared" si="38"/>
        <v/>
      </c>
      <c r="AR367" s="39"/>
      <c r="AS367" s="234"/>
      <c r="AT367" s="39"/>
    </row>
    <row r="368" spans="2:46" ht="13.5" customHeight="1" x14ac:dyDescent="0.15">
      <c r="B368" s="289" t="s">
        <v>139</v>
      </c>
      <c r="C368" s="27" t="s">
        <v>34</v>
      </c>
      <c r="D368" s="41"/>
      <c r="E368" s="57"/>
      <c r="F368" s="98"/>
      <c r="G368" s="98"/>
      <c r="H368" s="98"/>
      <c r="I368" s="62"/>
      <c r="J368" s="62"/>
      <c r="K368" s="63"/>
      <c r="L368" s="258"/>
      <c r="M368" s="258"/>
      <c r="N368" s="57"/>
      <c r="O368" s="28"/>
      <c r="P368" s="57"/>
      <c r="Q368" s="28"/>
      <c r="R368" s="133"/>
      <c r="S368" s="206"/>
      <c r="T368" s="289" t="s">
        <v>139</v>
      </c>
      <c r="U368" s="27" t="s">
        <v>34</v>
      </c>
      <c r="V368" s="41"/>
      <c r="W368" s="57"/>
      <c r="X368" s="98"/>
      <c r="Y368" s="98"/>
      <c r="Z368" s="98"/>
      <c r="AA368" s="62"/>
      <c r="AB368" s="62"/>
      <c r="AC368" s="63"/>
      <c r="AD368" s="258"/>
      <c r="AE368" s="258"/>
      <c r="AF368" s="57"/>
      <c r="AG368" s="28"/>
      <c r="AH368" s="57"/>
      <c r="AI368" s="28"/>
      <c r="AJ368" s="133"/>
      <c r="AK368" s="208"/>
      <c r="AL368" s="289" t="s">
        <v>139</v>
      </c>
      <c r="AM368" s="121" t="str">
        <f t="shared" si="34"/>
        <v/>
      </c>
      <c r="AN368" s="97" t="str">
        <f t="shared" si="35"/>
        <v/>
      </c>
      <c r="AO368" s="97" t="str">
        <f t="shared" si="36"/>
        <v/>
      </c>
      <c r="AP368" s="97" t="str">
        <f t="shared" si="37"/>
        <v/>
      </c>
      <c r="AQ368" s="122" t="str">
        <f t="shared" si="38"/>
        <v/>
      </c>
      <c r="AR368" s="39"/>
      <c r="AS368" s="234"/>
      <c r="AT368" s="39"/>
    </row>
    <row r="369" spans="2:46" ht="13.5" customHeight="1" x14ac:dyDescent="0.15">
      <c r="B369" s="290"/>
      <c r="C369" s="29" t="s">
        <v>35</v>
      </c>
      <c r="D369" s="187"/>
      <c r="E369" s="58"/>
      <c r="F369" s="188"/>
      <c r="G369" s="188"/>
      <c r="H369" s="188"/>
      <c r="I369" s="64"/>
      <c r="J369" s="64"/>
      <c r="K369" s="189"/>
      <c r="L369" s="259"/>
      <c r="M369" s="259"/>
      <c r="N369" s="58"/>
      <c r="O369" s="30"/>
      <c r="P369" s="58"/>
      <c r="Q369" s="30"/>
      <c r="R369" s="134"/>
      <c r="S369" s="206"/>
      <c r="T369" s="290"/>
      <c r="U369" s="29" t="s">
        <v>35</v>
      </c>
      <c r="V369" s="187"/>
      <c r="W369" s="58"/>
      <c r="X369" s="188"/>
      <c r="Y369" s="188"/>
      <c r="Z369" s="188"/>
      <c r="AA369" s="64"/>
      <c r="AB369" s="64"/>
      <c r="AC369" s="189"/>
      <c r="AD369" s="259"/>
      <c r="AE369" s="259"/>
      <c r="AF369" s="58"/>
      <c r="AG369" s="30"/>
      <c r="AH369" s="58"/>
      <c r="AI369" s="30"/>
      <c r="AJ369" s="134"/>
      <c r="AK369" s="208"/>
      <c r="AL369" s="290"/>
      <c r="AM369" s="88" t="str">
        <f t="shared" si="34"/>
        <v/>
      </c>
      <c r="AN369" s="123" t="str">
        <f t="shared" si="35"/>
        <v/>
      </c>
      <c r="AO369" s="123" t="str">
        <f t="shared" si="36"/>
        <v/>
      </c>
      <c r="AP369" s="123" t="str">
        <f t="shared" si="37"/>
        <v/>
      </c>
      <c r="AQ369" s="89" t="str">
        <f t="shared" si="38"/>
        <v/>
      </c>
      <c r="AR369" s="39"/>
      <c r="AS369" s="234"/>
      <c r="AT369" s="39"/>
    </row>
    <row r="370" spans="2:46" ht="13.5" customHeight="1" x14ac:dyDescent="0.15">
      <c r="B370" s="290"/>
      <c r="C370" s="29" t="s">
        <v>36</v>
      </c>
      <c r="D370" s="187"/>
      <c r="E370" s="58"/>
      <c r="F370" s="188"/>
      <c r="G370" s="188"/>
      <c r="H370" s="188"/>
      <c r="I370" s="64"/>
      <c r="J370" s="64"/>
      <c r="K370" s="189"/>
      <c r="L370" s="259"/>
      <c r="M370" s="259"/>
      <c r="N370" s="58"/>
      <c r="O370" s="30"/>
      <c r="P370" s="58"/>
      <c r="Q370" s="30"/>
      <c r="R370" s="134"/>
      <c r="S370" s="206"/>
      <c r="T370" s="290"/>
      <c r="U370" s="29" t="s">
        <v>36</v>
      </c>
      <c r="V370" s="187"/>
      <c r="W370" s="58"/>
      <c r="X370" s="188"/>
      <c r="Y370" s="188"/>
      <c r="Z370" s="188"/>
      <c r="AA370" s="64"/>
      <c r="AB370" s="64"/>
      <c r="AC370" s="189"/>
      <c r="AD370" s="259"/>
      <c r="AE370" s="259"/>
      <c r="AF370" s="58"/>
      <c r="AG370" s="30"/>
      <c r="AH370" s="58"/>
      <c r="AI370" s="30"/>
      <c r="AJ370" s="134"/>
      <c r="AK370" s="208"/>
      <c r="AL370" s="290"/>
      <c r="AM370" s="88" t="str">
        <f t="shared" si="34"/>
        <v/>
      </c>
      <c r="AN370" s="123" t="str">
        <f t="shared" si="35"/>
        <v/>
      </c>
      <c r="AO370" s="123" t="str">
        <f t="shared" si="36"/>
        <v/>
      </c>
      <c r="AP370" s="123" t="str">
        <f t="shared" si="37"/>
        <v/>
      </c>
      <c r="AQ370" s="89" t="str">
        <f t="shared" si="38"/>
        <v/>
      </c>
      <c r="AR370" s="39"/>
      <c r="AS370" s="234"/>
      <c r="AT370" s="39"/>
    </row>
    <row r="371" spans="2:46" ht="13.5" customHeight="1" x14ac:dyDescent="0.15">
      <c r="B371" s="290"/>
      <c r="C371" s="29" t="s">
        <v>38</v>
      </c>
      <c r="D371" s="187"/>
      <c r="E371" s="58"/>
      <c r="F371" s="188"/>
      <c r="G371" s="188"/>
      <c r="H371" s="188"/>
      <c r="I371" s="64"/>
      <c r="J371" s="64"/>
      <c r="K371" s="189"/>
      <c r="L371" s="259"/>
      <c r="M371" s="259"/>
      <c r="N371" s="58"/>
      <c r="O371" s="30"/>
      <c r="P371" s="58"/>
      <c r="Q371" s="30"/>
      <c r="R371" s="134"/>
      <c r="S371" s="206"/>
      <c r="T371" s="290"/>
      <c r="U371" s="29" t="s">
        <v>38</v>
      </c>
      <c r="V371" s="187"/>
      <c r="W371" s="58"/>
      <c r="X371" s="188"/>
      <c r="Y371" s="188"/>
      <c r="Z371" s="188"/>
      <c r="AA371" s="64"/>
      <c r="AB371" s="64"/>
      <c r="AC371" s="189"/>
      <c r="AD371" s="259"/>
      <c r="AE371" s="259"/>
      <c r="AF371" s="58"/>
      <c r="AG371" s="30"/>
      <c r="AH371" s="58"/>
      <c r="AI371" s="30"/>
      <c r="AJ371" s="134"/>
      <c r="AK371" s="208"/>
      <c r="AL371" s="290"/>
      <c r="AM371" s="88" t="str">
        <f t="shared" si="34"/>
        <v/>
      </c>
      <c r="AN371" s="123" t="str">
        <f t="shared" si="35"/>
        <v/>
      </c>
      <c r="AO371" s="123" t="str">
        <f t="shared" si="36"/>
        <v/>
      </c>
      <c r="AP371" s="123" t="str">
        <f t="shared" si="37"/>
        <v/>
      </c>
      <c r="AQ371" s="89" t="str">
        <f t="shared" si="38"/>
        <v/>
      </c>
      <c r="AR371" s="39"/>
      <c r="AS371" s="234"/>
      <c r="AT371" s="39"/>
    </row>
    <row r="372" spans="2:46" ht="13.5" customHeight="1" thickBot="1" x14ac:dyDescent="0.2">
      <c r="B372" s="291"/>
      <c r="C372" s="29"/>
      <c r="D372" s="187"/>
      <c r="E372" s="58"/>
      <c r="F372" s="190"/>
      <c r="G372" s="190"/>
      <c r="H372" s="190"/>
      <c r="I372" s="58"/>
      <c r="J372" s="58"/>
      <c r="K372" s="189"/>
      <c r="L372" s="259"/>
      <c r="M372" s="259"/>
      <c r="N372" s="58"/>
      <c r="O372" s="30"/>
      <c r="P372" s="58"/>
      <c r="Q372" s="30"/>
      <c r="R372" s="185"/>
      <c r="S372" s="206"/>
      <c r="T372" s="291"/>
      <c r="U372" s="29"/>
      <c r="V372" s="187"/>
      <c r="W372" s="58"/>
      <c r="X372" s="190"/>
      <c r="Y372" s="190"/>
      <c r="Z372" s="190"/>
      <c r="AA372" s="58"/>
      <c r="AB372" s="58"/>
      <c r="AC372" s="189"/>
      <c r="AD372" s="259"/>
      <c r="AE372" s="259"/>
      <c r="AF372" s="58"/>
      <c r="AG372" s="30"/>
      <c r="AH372" s="58"/>
      <c r="AI372" s="30"/>
      <c r="AJ372" s="185"/>
      <c r="AK372" s="208"/>
      <c r="AL372" s="291"/>
      <c r="AM372" s="124" t="str">
        <f t="shared" si="34"/>
        <v/>
      </c>
      <c r="AN372" s="125" t="str">
        <f t="shared" si="35"/>
        <v/>
      </c>
      <c r="AO372" s="125" t="str">
        <f t="shared" si="36"/>
        <v/>
      </c>
      <c r="AP372" s="125" t="str">
        <f t="shared" si="37"/>
        <v/>
      </c>
      <c r="AQ372" s="126" t="str">
        <f t="shared" si="38"/>
        <v/>
      </c>
      <c r="AR372" s="39"/>
      <c r="AS372" s="234"/>
      <c r="AT372" s="39"/>
    </row>
    <row r="373" spans="2:46" ht="13.5" customHeight="1" x14ac:dyDescent="0.15">
      <c r="B373" s="289" t="s">
        <v>140</v>
      </c>
      <c r="C373" s="27" t="s">
        <v>34</v>
      </c>
      <c r="D373" s="41"/>
      <c r="E373" s="57"/>
      <c r="F373" s="98"/>
      <c r="G373" s="98"/>
      <c r="H373" s="98"/>
      <c r="I373" s="62"/>
      <c r="J373" s="62"/>
      <c r="K373" s="63"/>
      <c r="L373" s="258"/>
      <c r="M373" s="258"/>
      <c r="N373" s="57"/>
      <c r="O373" s="28"/>
      <c r="P373" s="57"/>
      <c r="Q373" s="28"/>
      <c r="R373" s="133"/>
      <c r="S373" s="206"/>
      <c r="T373" s="289" t="s">
        <v>140</v>
      </c>
      <c r="U373" s="27" t="s">
        <v>34</v>
      </c>
      <c r="V373" s="41"/>
      <c r="W373" s="57"/>
      <c r="X373" s="98"/>
      <c r="Y373" s="98"/>
      <c r="Z373" s="98"/>
      <c r="AA373" s="62"/>
      <c r="AB373" s="62"/>
      <c r="AC373" s="63"/>
      <c r="AD373" s="258"/>
      <c r="AE373" s="258"/>
      <c r="AF373" s="57"/>
      <c r="AG373" s="28"/>
      <c r="AH373" s="57"/>
      <c r="AI373" s="28"/>
      <c r="AJ373" s="133"/>
      <c r="AK373" s="208"/>
      <c r="AL373" s="289" t="s">
        <v>140</v>
      </c>
      <c r="AM373" s="121" t="str">
        <f t="shared" si="34"/>
        <v/>
      </c>
      <c r="AN373" s="97" t="str">
        <f t="shared" si="35"/>
        <v/>
      </c>
      <c r="AO373" s="97" t="str">
        <f t="shared" si="36"/>
        <v/>
      </c>
      <c r="AP373" s="97" t="str">
        <f t="shared" si="37"/>
        <v/>
      </c>
      <c r="AQ373" s="122" t="str">
        <f t="shared" si="38"/>
        <v/>
      </c>
      <c r="AR373" s="39"/>
      <c r="AS373" s="234"/>
      <c r="AT373" s="39"/>
    </row>
    <row r="374" spans="2:46" ht="13.5" customHeight="1" x14ac:dyDescent="0.15">
      <c r="B374" s="290"/>
      <c r="C374" s="29" t="s">
        <v>35</v>
      </c>
      <c r="D374" s="187"/>
      <c r="E374" s="58"/>
      <c r="F374" s="188"/>
      <c r="G374" s="188"/>
      <c r="H374" s="188"/>
      <c r="I374" s="64"/>
      <c r="J374" s="64"/>
      <c r="K374" s="189"/>
      <c r="L374" s="259"/>
      <c r="M374" s="259"/>
      <c r="N374" s="58"/>
      <c r="O374" s="30"/>
      <c r="P374" s="58"/>
      <c r="Q374" s="30"/>
      <c r="R374" s="134"/>
      <c r="S374" s="206"/>
      <c r="T374" s="290"/>
      <c r="U374" s="29" t="s">
        <v>35</v>
      </c>
      <c r="V374" s="187"/>
      <c r="W374" s="58"/>
      <c r="X374" s="188"/>
      <c r="Y374" s="188"/>
      <c r="Z374" s="188"/>
      <c r="AA374" s="64"/>
      <c r="AB374" s="64"/>
      <c r="AC374" s="189"/>
      <c r="AD374" s="259"/>
      <c r="AE374" s="259"/>
      <c r="AF374" s="58"/>
      <c r="AG374" s="30"/>
      <c r="AH374" s="58"/>
      <c r="AI374" s="30"/>
      <c r="AJ374" s="134"/>
      <c r="AK374" s="208"/>
      <c r="AL374" s="290"/>
      <c r="AM374" s="88" t="str">
        <f t="shared" si="34"/>
        <v/>
      </c>
      <c r="AN374" s="123" t="str">
        <f t="shared" si="35"/>
        <v/>
      </c>
      <c r="AO374" s="123" t="str">
        <f t="shared" si="36"/>
        <v/>
      </c>
      <c r="AP374" s="123" t="str">
        <f t="shared" si="37"/>
        <v/>
      </c>
      <c r="AQ374" s="89" t="str">
        <f t="shared" si="38"/>
        <v/>
      </c>
      <c r="AR374" s="39"/>
      <c r="AS374" s="234"/>
      <c r="AT374" s="39"/>
    </row>
    <row r="375" spans="2:46" ht="13.5" customHeight="1" x14ac:dyDescent="0.15">
      <c r="B375" s="290"/>
      <c r="C375" s="29" t="s">
        <v>36</v>
      </c>
      <c r="D375" s="187"/>
      <c r="E375" s="58"/>
      <c r="F375" s="188"/>
      <c r="G375" s="188"/>
      <c r="H375" s="188"/>
      <c r="I375" s="64"/>
      <c r="J375" s="64"/>
      <c r="K375" s="189"/>
      <c r="L375" s="259"/>
      <c r="M375" s="259"/>
      <c r="N375" s="58"/>
      <c r="O375" s="30"/>
      <c r="P375" s="58"/>
      <c r="Q375" s="30"/>
      <c r="R375" s="134"/>
      <c r="S375" s="206"/>
      <c r="T375" s="290"/>
      <c r="U375" s="29" t="s">
        <v>36</v>
      </c>
      <c r="V375" s="187"/>
      <c r="W375" s="58"/>
      <c r="X375" s="188"/>
      <c r="Y375" s="188"/>
      <c r="Z375" s="188"/>
      <c r="AA375" s="64"/>
      <c r="AB375" s="64"/>
      <c r="AC375" s="189"/>
      <c r="AD375" s="259"/>
      <c r="AE375" s="259"/>
      <c r="AF375" s="58"/>
      <c r="AG375" s="30"/>
      <c r="AH375" s="58"/>
      <c r="AI375" s="30"/>
      <c r="AJ375" s="134"/>
      <c r="AK375" s="208"/>
      <c r="AL375" s="290"/>
      <c r="AM375" s="88" t="str">
        <f t="shared" si="34"/>
        <v/>
      </c>
      <c r="AN375" s="123" t="str">
        <f t="shared" si="35"/>
        <v/>
      </c>
      <c r="AO375" s="123" t="str">
        <f t="shared" si="36"/>
        <v/>
      </c>
      <c r="AP375" s="123" t="str">
        <f t="shared" si="37"/>
        <v/>
      </c>
      <c r="AQ375" s="89" t="str">
        <f t="shared" si="38"/>
        <v/>
      </c>
      <c r="AR375" s="39"/>
      <c r="AS375" s="234"/>
      <c r="AT375" s="39"/>
    </row>
    <row r="376" spans="2:46" ht="13.5" customHeight="1" x14ac:dyDescent="0.15">
      <c r="B376" s="290"/>
      <c r="C376" s="29" t="s">
        <v>38</v>
      </c>
      <c r="D376" s="187"/>
      <c r="E376" s="58"/>
      <c r="F376" s="188"/>
      <c r="G376" s="188"/>
      <c r="H376" s="188"/>
      <c r="I376" s="64"/>
      <c r="J376" s="64"/>
      <c r="K376" s="189"/>
      <c r="L376" s="259"/>
      <c r="M376" s="259"/>
      <c r="N376" s="58"/>
      <c r="O376" s="30"/>
      <c r="P376" s="58"/>
      <c r="Q376" s="30"/>
      <c r="R376" s="134"/>
      <c r="S376" s="206"/>
      <c r="T376" s="290"/>
      <c r="U376" s="29" t="s">
        <v>38</v>
      </c>
      <c r="V376" s="187"/>
      <c r="W376" s="58"/>
      <c r="X376" s="188"/>
      <c r="Y376" s="188"/>
      <c r="Z376" s="188"/>
      <c r="AA376" s="64"/>
      <c r="AB376" s="64"/>
      <c r="AC376" s="189"/>
      <c r="AD376" s="259"/>
      <c r="AE376" s="259"/>
      <c r="AF376" s="58"/>
      <c r="AG376" s="30"/>
      <c r="AH376" s="58"/>
      <c r="AI376" s="30"/>
      <c r="AJ376" s="134"/>
      <c r="AK376" s="208"/>
      <c r="AL376" s="290"/>
      <c r="AM376" s="88" t="str">
        <f t="shared" si="34"/>
        <v/>
      </c>
      <c r="AN376" s="123" t="str">
        <f t="shared" si="35"/>
        <v/>
      </c>
      <c r="AO376" s="123" t="str">
        <f t="shared" si="36"/>
        <v/>
      </c>
      <c r="AP376" s="123" t="str">
        <f t="shared" si="37"/>
        <v/>
      </c>
      <c r="AQ376" s="89" t="str">
        <f t="shared" si="38"/>
        <v/>
      </c>
      <c r="AR376" s="39"/>
      <c r="AS376" s="234"/>
      <c r="AT376" s="39"/>
    </row>
    <row r="377" spans="2:46" ht="13.5" customHeight="1" thickBot="1" x14ac:dyDescent="0.2">
      <c r="B377" s="291"/>
      <c r="C377" s="29"/>
      <c r="D377" s="187"/>
      <c r="E377" s="58"/>
      <c r="F377" s="190"/>
      <c r="G377" s="190"/>
      <c r="H377" s="190"/>
      <c r="I377" s="58"/>
      <c r="J377" s="58"/>
      <c r="K377" s="189"/>
      <c r="L377" s="259"/>
      <c r="M377" s="259"/>
      <c r="N377" s="58"/>
      <c r="O377" s="30"/>
      <c r="P377" s="58"/>
      <c r="Q377" s="30"/>
      <c r="R377" s="185"/>
      <c r="S377" s="206"/>
      <c r="T377" s="291"/>
      <c r="U377" s="29"/>
      <c r="V377" s="187"/>
      <c r="W377" s="58"/>
      <c r="X377" s="190"/>
      <c r="Y377" s="190"/>
      <c r="Z377" s="190"/>
      <c r="AA377" s="58"/>
      <c r="AB377" s="58"/>
      <c r="AC377" s="189"/>
      <c r="AD377" s="259"/>
      <c r="AE377" s="259"/>
      <c r="AF377" s="58"/>
      <c r="AG377" s="30"/>
      <c r="AH377" s="58"/>
      <c r="AI377" s="30"/>
      <c r="AJ377" s="185"/>
      <c r="AK377" s="208"/>
      <c r="AL377" s="291"/>
      <c r="AM377" s="124" t="str">
        <f t="shared" si="34"/>
        <v/>
      </c>
      <c r="AN377" s="125" t="str">
        <f t="shared" si="35"/>
        <v/>
      </c>
      <c r="AO377" s="125" t="str">
        <f t="shared" si="36"/>
        <v/>
      </c>
      <c r="AP377" s="125" t="str">
        <f t="shared" si="37"/>
        <v/>
      </c>
      <c r="AQ377" s="126" t="str">
        <f t="shared" si="38"/>
        <v/>
      </c>
      <c r="AR377" s="39"/>
      <c r="AS377" s="234"/>
      <c r="AT377" s="39"/>
    </row>
    <row r="378" spans="2:46" ht="13.5" customHeight="1" x14ac:dyDescent="0.15">
      <c r="B378" s="289" t="s">
        <v>141</v>
      </c>
      <c r="C378" s="27" t="s">
        <v>34</v>
      </c>
      <c r="D378" s="41"/>
      <c r="E378" s="57"/>
      <c r="F378" s="98"/>
      <c r="G378" s="98"/>
      <c r="H378" s="98"/>
      <c r="I378" s="62"/>
      <c r="J378" s="62"/>
      <c r="K378" s="63"/>
      <c r="L378" s="258"/>
      <c r="M378" s="258"/>
      <c r="N378" s="57"/>
      <c r="O378" s="28"/>
      <c r="P378" s="57"/>
      <c r="Q378" s="28"/>
      <c r="R378" s="133"/>
      <c r="S378" s="206"/>
      <c r="T378" s="289" t="s">
        <v>141</v>
      </c>
      <c r="U378" s="27" t="s">
        <v>34</v>
      </c>
      <c r="V378" s="41"/>
      <c r="W378" s="57"/>
      <c r="X378" s="98"/>
      <c r="Y378" s="98"/>
      <c r="Z378" s="98"/>
      <c r="AA378" s="62"/>
      <c r="AB378" s="62"/>
      <c r="AC378" s="63"/>
      <c r="AD378" s="258"/>
      <c r="AE378" s="258"/>
      <c r="AF378" s="57"/>
      <c r="AG378" s="28"/>
      <c r="AH378" s="57"/>
      <c r="AI378" s="28"/>
      <c r="AJ378" s="133"/>
      <c r="AK378" s="208"/>
      <c r="AL378" s="289" t="s">
        <v>141</v>
      </c>
      <c r="AM378" s="121" t="str">
        <f t="shared" si="34"/>
        <v/>
      </c>
      <c r="AN378" s="97" t="str">
        <f t="shared" si="35"/>
        <v/>
      </c>
      <c r="AO378" s="97" t="str">
        <f t="shared" si="36"/>
        <v/>
      </c>
      <c r="AP378" s="97" t="str">
        <f t="shared" si="37"/>
        <v/>
      </c>
      <c r="AQ378" s="122" t="str">
        <f t="shared" si="38"/>
        <v/>
      </c>
      <c r="AR378" s="39"/>
      <c r="AS378" s="234"/>
      <c r="AT378" s="39"/>
    </row>
    <row r="379" spans="2:46" ht="13.5" customHeight="1" x14ac:dyDescent="0.15">
      <c r="B379" s="290"/>
      <c r="C379" s="29" t="s">
        <v>35</v>
      </c>
      <c r="D379" s="187"/>
      <c r="E379" s="58"/>
      <c r="F379" s="188"/>
      <c r="G379" s="188"/>
      <c r="H379" s="188"/>
      <c r="I379" s="64"/>
      <c r="J379" s="64"/>
      <c r="K379" s="189"/>
      <c r="L379" s="259"/>
      <c r="M379" s="259"/>
      <c r="N379" s="58"/>
      <c r="O379" s="30"/>
      <c r="P379" s="58"/>
      <c r="Q379" s="30"/>
      <c r="R379" s="134"/>
      <c r="S379" s="206"/>
      <c r="T379" s="290"/>
      <c r="U379" s="29" t="s">
        <v>35</v>
      </c>
      <c r="V379" s="187"/>
      <c r="W379" s="58"/>
      <c r="X379" s="188"/>
      <c r="Y379" s="188"/>
      <c r="Z379" s="188"/>
      <c r="AA379" s="64"/>
      <c r="AB379" s="64"/>
      <c r="AC379" s="189"/>
      <c r="AD379" s="259"/>
      <c r="AE379" s="259"/>
      <c r="AF379" s="58"/>
      <c r="AG379" s="30"/>
      <c r="AH379" s="58"/>
      <c r="AI379" s="30"/>
      <c r="AJ379" s="134"/>
      <c r="AK379" s="208"/>
      <c r="AL379" s="290"/>
      <c r="AM379" s="88" t="str">
        <f t="shared" si="34"/>
        <v/>
      </c>
      <c r="AN379" s="123" t="str">
        <f t="shared" si="35"/>
        <v/>
      </c>
      <c r="AO379" s="123" t="str">
        <f t="shared" si="36"/>
        <v/>
      </c>
      <c r="AP379" s="123" t="str">
        <f t="shared" si="37"/>
        <v/>
      </c>
      <c r="AQ379" s="89" t="str">
        <f t="shared" si="38"/>
        <v/>
      </c>
      <c r="AR379" s="39"/>
      <c r="AS379" s="234"/>
      <c r="AT379" s="39"/>
    </row>
    <row r="380" spans="2:46" ht="13.5" customHeight="1" x14ac:dyDescent="0.15">
      <c r="B380" s="290"/>
      <c r="C380" s="29" t="s">
        <v>36</v>
      </c>
      <c r="D380" s="187"/>
      <c r="E380" s="58"/>
      <c r="F380" s="188"/>
      <c r="G380" s="188"/>
      <c r="H380" s="188"/>
      <c r="I380" s="64"/>
      <c r="J380" s="64"/>
      <c r="K380" s="189"/>
      <c r="L380" s="259"/>
      <c r="M380" s="259"/>
      <c r="N380" s="58"/>
      <c r="O380" s="30"/>
      <c r="P380" s="58"/>
      <c r="Q380" s="30"/>
      <c r="R380" s="134"/>
      <c r="S380" s="206"/>
      <c r="T380" s="290"/>
      <c r="U380" s="29" t="s">
        <v>36</v>
      </c>
      <c r="V380" s="187"/>
      <c r="W380" s="58"/>
      <c r="X380" s="188"/>
      <c r="Y380" s="188"/>
      <c r="Z380" s="188"/>
      <c r="AA380" s="64"/>
      <c r="AB380" s="64"/>
      <c r="AC380" s="189"/>
      <c r="AD380" s="259"/>
      <c r="AE380" s="259"/>
      <c r="AF380" s="58"/>
      <c r="AG380" s="30"/>
      <c r="AH380" s="58"/>
      <c r="AI380" s="30"/>
      <c r="AJ380" s="134"/>
      <c r="AK380" s="208"/>
      <c r="AL380" s="290"/>
      <c r="AM380" s="88" t="str">
        <f t="shared" si="34"/>
        <v/>
      </c>
      <c r="AN380" s="123" t="str">
        <f t="shared" si="35"/>
        <v/>
      </c>
      <c r="AO380" s="123" t="str">
        <f t="shared" si="36"/>
        <v/>
      </c>
      <c r="AP380" s="123" t="str">
        <f t="shared" si="37"/>
        <v/>
      </c>
      <c r="AQ380" s="89" t="str">
        <f t="shared" si="38"/>
        <v/>
      </c>
      <c r="AR380" s="39"/>
      <c r="AS380" s="234"/>
      <c r="AT380" s="39"/>
    </row>
    <row r="381" spans="2:46" ht="13.5" customHeight="1" x14ac:dyDescent="0.15">
      <c r="B381" s="290"/>
      <c r="C381" s="29" t="s">
        <v>38</v>
      </c>
      <c r="D381" s="187"/>
      <c r="E381" s="58"/>
      <c r="F381" s="188"/>
      <c r="G381" s="188"/>
      <c r="H381" s="188"/>
      <c r="I381" s="64"/>
      <c r="J381" s="64"/>
      <c r="K381" s="189"/>
      <c r="L381" s="259"/>
      <c r="M381" s="259"/>
      <c r="N381" s="58"/>
      <c r="O381" s="30"/>
      <c r="P381" s="58"/>
      <c r="Q381" s="30"/>
      <c r="R381" s="134"/>
      <c r="S381" s="206"/>
      <c r="T381" s="290"/>
      <c r="U381" s="29" t="s">
        <v>38</v>
      </c>
      <c r="V381" s="187"/>
      <c r="W381" s="58"/>
      <c r="X381" s="188"/>
      <c r="Y381" s="188"/>
      <c r="Z381" s="188"/>
      <c r="AA381" s="64"/>
      <c r="AB381" s="64"/>
      <c r="AC381" s="189"/>
      <c r="AD381" s="259"/>
      <c r="AE381" s="259"/>
      <c r="AF381" s="58"/>
      <c r="AG381" s="30"/>
      <c r="AH381" s="58"/>
      <c r="AI381" s="30"/>
      <c r="AJ381" s="134"/>
      <c r="AK381" s="208"/>
      <c r="AL381" s="290"/>
      <c r="AM381" s="88" t="str">
        <f t="shared" si="34"/>
        <v/>
      </c>
      <c r="AN381" s="123" t="str">
        <f t="shared" si="35"/>
        <v/>
      </c>
      <c r="AO381" s="123" t="str">
        <f t="shared" si="36"/>
        <v/>
      </c>
      <c r="AP381" s="123" t="str">
        <f t="shared" si="37"/>
        <v/>
      </c>
      <c r="AQ381" s="89" t="str">
        <f t="shared" si="38"/>
        <v/>
      </c>
      <c r="AR381" s="39"/>
      <c r="AS381" s="234"/>
      <c r="AT381" s="39"/>
    </row>
    <row r="382" spans="2:46" ht="13.5" customHeight="1" thickBot="1" x14ac:dyDescent="0.2">
      <c r="B382" s="291"/>
      <c r="C382" s="29"/>
      <c r="D382" s="187"/>
      <c r="E382" s="58"/>
      <c r="F382" s="190"/>
      <c r="G382" s="190"/>
      <c r="H382" s="190"/>
      <c r="I382" s="58"/>
      <c r="J382" s="58"/>
      <c r="K382" s="189"/>
      <c r="L382" s="259"/>
      <c r="M382" s="259"/>
      <c r="N382" s="58"/>
      <c r="O382" s="30"/>
      <c r="P382" s="58"/>
      <c r="Q382" s="30"/>
      <c r="R382" s="185"/>
      <c r="S382" s="206"/>
      <c r="T382" s="291"/>
      <c r="U382" s="29"/>
      <c r="V382" s="187"/>
      <c r="W382" s="58"/>
      <c r="X382" s="190"/>
      <c r="Y382" s="190"/>
      <c r="Z382" s="190"/>
      <c r="AA382" s="58"/>
      <c r="AB382" s="58"/>
      <c r="AC382" s="189"/>
      <c r="AD382" s="259"/>
      <c r="AE382" s="259"/>
      <c r="AF382" s="58"/>
      <c r="AG382" s="30"/>
      <c r="AH382" s="58"/>
      <c r="AI382" s="30"/>
      <c r="AJ382" s="185"/>
      <c r="AK382" s="208"/>
      <c r="AL382" s="291"/>
      <c r="AM382" s="124" t="str">
        <f t="shared" si="34"/>
        <v/>
      </c>
      <c r="AN382" s="125" t="str">
        <f t="shared" si="35"/>
        <v/>
      </c>
      <c r="AO382" s="125" t="str">
        <f t="shared" si="36"/>
        <v/>
      </c>
      <c r="AP382" s="125" t="str">
        <f t="shared" si="37"/>
        <v/>
      </c>
      <c r="AQ382" s="126" t="str">
        <f t="shared" si="38"/>
        <v/>
      </c>
      <c r="AR382" s="39"/>
      <c r="AS382" s="234"/>
      <c r="AT382" s="39"/>
    </row>
    <row r="383" spans="2:46" ht="13.5" customHeight="1" x14ac:dyDescent="0.15">
      <c r="B383" s="289" t="s">
        <v>142</v>
      </c>
      <c r="C383" s="27" t="s">
        <v>34</v>
      </c>
      <c r="D383" s="41"/>
      <c r="E383" s="57"/>
      <c r="F383" s="98"/>
      <c r="G383" s="98"/>
      <c r="H383" s="98"/>
      <c r="I383" s="62"/>
      <c r="J383" s="62"/>
      <c r="K383" s="63"/>
      <c r="L383" s="258"/>
      <c r="M383" s="258"/>
      <c r="N383" s="57"/>
      <c r="O383" s="28"/>
      <c r="P383" s="57"/>
      <c r="Q383" s="28"/>
      <c r="R383" s="133"/>
      <c r="S383" s="206"/>
      <c r="T383" s="289" t="s">
        <v>142</v>
      </c>
      <c r="U383" s="27" t="s">
        <v>34</v>
      </c>
      <c r="V383" s="41"/>
      <c r="W383" s="57"/>
      <c r="X383" s="98"/>
      <c r="Y383" s="98"/>
      <c r="Z383" s="98"/>
      <c r="AA383" s="62"/>
      <c r="AB383" s="62"/>
      <c r="AC383" s="63"/>
      <c r="AD383" s="258"/>
      <c r="AE383" s="258"/>
      <c r="AF383" s="57"/>
      <c r="AG383" s="28"/>
      <c r="AH383" s="57"/>
      <c r="AI383" s="28"/>
      <c r="AJ383" s="133"/>
      <c r="AK383" s="208"/>
      <c r="AL383" s="289" t="s">
        <v>142</v>
      </c>
      <c r="AM383" s="121" t="str">
        <f t="shared" si="34"/>
        <v/>
      </c>
      <c r="AN383" s="97" t="str">
        <f t="shared" si="35"/>
        <v/>
      </c>
      <c r="AO383" s="97" t="str">
        <f t="shared" si="36"/>
        <v/>
      </c>
      <c r="AP383" s="97" t="str">
        <f t="shared" si="37"/>
        <v/>
      </c>
      <c r="AQ383" s="122" t="str">
        <f t="shared" si="38"/>
        <v/>
      </c>
      <c r="AR383" s="39"/>
      <c r="AS383" s="234"/>
      <c r="AT383" s="39"/>
    </row>
    <row r="384" spans="2:46" ht="13.5" customHeight="1" x14ac:dyDescent="0.15">
      <c r="B384" s="290"/>
      <c r="C384" s="29" t="s">
        <v>35</v>
      </c>
      <c r="D384" s="187"/>
      <c r="E384" s="58"/>
      <c r="F384" s="188"/>
      <c r="G384" s="188"/>
      <c r="H384" s="188"/>
      <c r="I384" s="64"/>
      <c r="J384" s="64"/>
      <c r="K384" s="189"/>
      <c r="L384" s="259"/>
      <c r="M384" s="259"/>
      <c r="N384" s="58"/>
      <c r="O384" s="30"/>
      <c r="P384" s="58"/>
      <c r="Q384" s="30"/>
      <c r="R384" s="134"/>
      <c r="S384" s="206"/>
      <c r="T384" s="290"/>
      <c r="U384" s="29" t="s">
        <v>35</v>
      </c>
      <c r="V384" s="187"/>
      <c r="W384" s="58"/>
      <c r="X384" s="188"/>
      <c r="Y384" s="188"/>
      <c r="Z384" s="188"/>
      <c r="AA384" s="64"/>
      <c r="AB384" s="64"/>
      <c r="AC384" s="189"/>
      <c r="AD384" s="259"/>
      <c r="AE384" s="259"/>
      <c r="AF384" s="58"/>
      <c r="AG384" s="30"/>
      <c r="AH384" s="58"/>
      <c r="AI384" s="30"/>
      <c r="AJ384" s="134"/>
      <c r="AK384" s="208"/>
      <c r="AL384" s="290"/>
      <c r="AM384" s="88" t="str">
        <f t="shared" si="34"/>
        <v/>
      </c>
      <c r="AN384" s="123" t="str">
        <f t="shared" si="35"/>
        <v/>
      </c>
      <c r="AO384" s="123" t="str">
        <f t="shared" si="36"/>
        <v/>
      </c>
      <c r="AP384" s="123" t="str">
        <f t="shared" si="37"/>
        <v/>
      </c>
      <c r="AQ384" s="89" t="str">
        <f t="shared" si="38"/>
        <v/>
      </c>
      <c r="AR384" s="39"/>
      <c r="AS384" s="234"/>
      <c r="AT384" s="39"/>
    </row>
    <row r="385" spans="2:46" ht="13.5" customHeight="1" x14ac:dyDescent="0.15">
      <c r="B385" s="290"/>
      <c r="C385" s="29" t="s">
        <v>36</v>
      </c>
      <c r="D385" s="187"/>
      <c r="E385" s="58"/>
      <c r="F385" s="188"/>
      <c r="G385" s="188"/>
      <c r="H385" s="188"/>
      <c r="I385" s="64"/>
      <c r="J385" s="64"/>
      <c r="K385" s="189"/>
      <c r="L385" s="259"/>
      <c r="M385" s="259"/>
      <c r="N385" s="58"/>
      <c r="O385" s="30"/>
      <c r="P385" s="58"/>
      <c r="Q385" s="30"/>
      <c r="R385" s="134"/>
      <c r="S385" s="206"/>
      <c r="T385" s="290"/>
      <c r="U385" s="29" t="s">
        <v>36</v>
      </c>
      <c r="V385" s="187"/>
      <c r="W385" s="58"/>
      <c r="X385" s="188"/>
      <c r="Y385" s="188"/>
      <c r="Z385" s="188"/>
      <c r="AA385" s="64"/>
      <c r="AB385" s="64"/>
      <c r="AC385" s="189"/>
      <c r="AD385" s="259"/>
      <c r="AE385" s="259"/>
      <c r="AF385" s="58"/>
      <c r="AG385" s="30"/>
      <c r="AH385" s="58"/>
      <c r="AI385" s="30"/>
      <c r="AJ385" s="134"/>
      <c r="AK385" s="208"/>
      <c r="AL385" s="290"/>
      <c r="AM385" s="88" t="str">
        <f t="shared" si="34"/>
        <v/>
      </c>
      <c r="AN385" s="123" t="str">
        <f t="shared" si="35"/>
        <v/>
      </c>
      <c r="AO385" s="123" t="str">
        <f t="shared" si="36"/>
        <v/>
      </c>
      <c r="AP385" s="123" t="str">
        <f t="shared" si="37"/>
        <v/>
      </c>
      <c r="AQ385" s="89" t="str">
        <f t="shared" si="38"/>
        <v/>
      </c>
      <c r="AR385" s="39"/>
      <c r="AS385" s="234"/>
      <c r="AT385" s="39"/>
    </row>
    <row r="386" spans="2:46" ht="13.5" customHeight="1" x14ac:dyDescent="0.15">
      <c r="B386" s="290"/>
      <c r="C386" s="29" t="s">
        <v>38</v>
      </c>
      <c r="D386" s="187"/>
      <c r="E386" s="58"/>
      <c r="F386" s="188"/>
      <c r="G386" s="188"/>
      <c r="H386" s="188"/>
      <c r="I386" s="64"/>
      <c r="J386" s="64"/>
      <c r="K386" s="189"/>
      <c r="L386" s="259"/>
      <c r="M386" s="259"/>
      <c r="N386" s="58"/>
      <c r="O386" s="30"/>
      <c r="P386" s="58"/>
      <c r="Q386" s="30"/>
      <c r="R386" s="134"/>
      <c r="S386" s="206"/>
      <c r="T386" s="290"/>
      <c r="U386" s="29" t="s">
        <v>38</v>
      </c>
      <c r="V386" s="187"/>
      <c r="W386" s="58"/>
      <c r="X386" s="188"/>
      <c r="Y386" s="188"/>
      <c r="Z386" s="188"/>
      <c r="AA386" s="64"/>
      <c r="AB386" s="64"/>
      <c r="AC386" s="189"/>
      <c r="AD386" s="259"/>
      <c r="AE386" s="259"/>
      <c r="AF386" s="58"/>
      <c r="AG386" s="30"/>
      <c r="AH386" s="58"/>
      <c r="AI386" s="30"/>
      <c r="AJ386" s="134"/>
      <c r="AK386" s="208"/>
      <c r="AL386" s="290"/>
      <c r="AM386" s="88" t="str">
        <f t="shared" si="34"/>
        <v/>
      </c>
      <c r="AN386" s="123" t="str">
        <f t="shared" si="35"/>
        <v/>
      </c>
      <c r="AO386" s="123" t="str">
        <f t="shared" si="36"/>
        <v/>
      </c>
      <c r="AP386" s="123" t="str">
        <f t="shared" si="37"/>
        <v/>
      </c>
      <c r="AQ386" s="89" t="str">
        <f t="shared" si="38"/>
        <v/>
      </c>
      <c r="AR386" s="39"/>
      <c r="AS386" s="234"/>
      <c r="AT386" s="39"/>
    </row>
    <row r="387" spans="2:46" ht="13.5" customHeight="1" thickBot="1" x14ac:dyDescent="0.2">
      <c r="B387" s="291"/>
      <c r="C387" s="29"/>
      <c r="D387" s="187"/>
      <c r="E387" s="58"/>
      <c r="F387" s="190"/>
      <c r="G387" s="190"/>
      <c r="H387" s="190"/>
      <c r="I387" s="58"/>
      <c r="J387" s="58"/>
      <c r="K387" s="189"/>
      <c r="L387" s="259"/>
      <c r="M387" s="259"/>
      <c r="N387" s="58"/>
      <c r="O387" s="30"/>
      <c r="P387" s="58"/>
      <c r="Q387" s="30"/>
      <c r="R387" s="185"/>
      <c r="S387" s="206"/>
      <c r="T387" s="291"/>
      <c r="U387" s="29"/>
      <c r="V387" s="187"/>
      <c r="W387" s="58"/>
      <c r="X387" s="190"/>
      <c r="Y387" s="190"/>
      <c r="Z387" s="190"/>
      <c r="AA387" s="58"/>
      <c r="AB387" s="58"/>
      <c r="AC387" s="189"/>
      <c r="AD387" s="259"/>
      <c r="AE387" s="259"/>
      <c r="AF387" s="58"/>
      <c r="AG387" s="30"/>
      <c r="AH387" s="58"/>
      <c r="AI387" s="30"/>
      <c r="AJ387" s="185"/>
      <c r="AK387" s="208"/>
      <c r="AL387" s="291"/>
      <c r="AM387" s="124" t="str">
        <f t="shared" si="34"/>
        <v/>
      </c>
      <c r="AN387" s="125" t="str">
        <f t="shared" si="35"/>
        <v/>
      </c>
      <c r="AO387" s="125" t="str">
        <f t="shared" si="36"/>
        <v/>
      </c>
      <c r="AP387" s="125" t="str">
        <f t="shared" si="37"/>
        <v/>
      </c>
      <c r="AQ387" s="126" t="str">
        <f t="shared" si="38"/>
        <v/>
      </c>
      <c r="AR387" s="39"/>
      <c r="AS387" s="234"/>
      <c r="AT387" s="39"/>
    </row>
    <row r="388" spans="2:46" ht="13.5" customHeight="1" x14ac:dyDescent="0.15">
      <c r="B388" s="289" t="s">
        <v>143</v>
      </c>
      <c r="C388" s="27" t="s">
        <v>34</v>
      </c>
      <c r="D388" s="41"/>
      <c r="E388" s="57"/>
      <c r="F388" s="98"/>
      <c r="G388" s="98"/>
      <c r="H388" s="98"/>
      <c r="I388" s="62"/>
      <c r="J388" s="62"/>
      <c r="K388" s="63"/>
      <c r="L388" s="258"/>
      <c r="M388" s="258"/>
      <c r="N388" s="57"/>
      <c r="O388" s="28"/>
      <c r="P388" s="57"/>
      <c r="Q388" s="28"/>
      <c r="R388" s="133"/>
      <c r="S388" s="206"/>
      <c r="T388" s="289" t="s">
        <v>143</v>
      </c>
      <c r="U388" s="27" t="s">
        <v>34</v>
      </c>
      <c r="V388" s="41"/>
      <c r="W388" s="57"/>
      <c r="X388" s="98"/>
      <c r="Y388" s="98"/>
      <c r="Z388" s="98"/>
      <c r="AA388" s="62"/>
      <c r="AB388" s="62"/>
      <c r="AC388" s="63"/>
      <c r="AD388" s="258"/>
      <c r="AE388" s="258"/>
      <c r="AF388" s="57"/>
      <c r="AG388" s="28"/>
      <c r="AH388" s="57"/>
      <c r="AI388" s="28"/>
      <c r="AJ388" s="133"/>
      <c r="AK388" s="208"/>
      <c r="AL388" s="289" t="s">
        <v>143</v>
      </c>
      <c r="AM388" s="121" t="str">
        <f t="shared" si="34"/>
        <v/>
      </c>
      <c r="AN388" s="97" t="str">
        <f t="shared" si="35"/>
        <v/>
      </c>
      <c r="AO388" s="97" t="str">
        <f t="shared" si="36"/>
        <v/>
      </c>
      <c r="AP388" s="97" t="str">
        <f t="shared" si="37"/>
        <v/>
      </c>
      <c r="AQ388" s="122" t="str">
        <f t="shared" si="38"/>
        <v/>
      </c>
      <c r="AR388" s="39"/>
      <c r="AS388" s="234"/>
      <c r="AT388" s="39"/>
    </row>
    <row r="389" spans="2:46" ht="13.5" customHeight="1" x14ac:dyDescent="0.15">
      <c r="B389" s="290"/>
      <c r="C389" s="29" t="s">
        <v>35</v>
      </c>
      <c r="D389" s="187"/>
      <c r="E389" s="58"/>
      <c r="F389" s="188"/>
      <c r="G389" s="188"/>
      <c r="H389" s="188"/>
      <c r="I389" s="64"/>
      <c r="J389" s="64"/>
      <c r="K389" s="189"/>
      <c r="L389" s="259"/>
      <c r="M389" s="259"/>
      <c r="N389" s="58"/>
      <c r="O389" s="30"/>
      <c r="P389" s="58"/>
      <c r="Q389" s="30"/>
      <c r="R389" s="134"/>
      <c r="S389" s="206"/>
      <c r="T389" s="290"/>
      <c r="U389" s="29" t="s">
        <v>35</v>
      </c>
      <c r="V389" s="187"/>
      <c r="W389" s="58"/>
      <c r="X389" s="188"/>
      <c r="Y389" s="188"/>
      <c r="Z389" s="188"/>
      <c r="AA389" s="64"/>
      <c r="AB389" s="64"/>
      <c r="AC389" s="189"/>
      <c r="AD389" s="259"/>
      <c r="AE389" s="259"/>
      <c r="AF389" s="58"/>
      <c r="AG389" s="30"/>
      <c r="AH389" s="58"/>
      <c r="AI389" s="30"/>
      <c r="AJ389" s="134"/>
      <c r="AK389" s="208"/>
      <c r="AL389" s="290"/>
      <c r="AM389" s="88" t="str">
        <f t="shared" si="34"/>
        <v/>
      </c>
      <c r="AN389" s="123" t="str">
        <f t="shared" si="35"/>
        <v/>
      </c>
      <c r="AO389" s="123" t="str">
        <f t="shared" si="36"/>
        <v/>
      </c>
      <c r="AP389" s="123" t="str">
        <f t="shared" si="37"/>
        <v/>
      </c>
      <c r="AQ389" s="89" t="str">
        <f t="shared" si="38"/>
        <v/>
      </c>
      <c r="AR389" s="39"/>
      <c r="AS389" s="234"/>
      <c r="AT389" s="39"/>
    </row>
    <row r="390" spans="2:46" ht="13.5" customHeight="1" x14ac:dyDescent="0.15">
      <c r="B390" s="290"/>
      <c r="C390" s="29" t="s">
        <v>36</v>
      </c>
      <c r="D390" s="187"/>
      <c r="E390" s="58"/>
      <c r="F390" s="188"/>
      <c r="G390" s="188"/>
      <c r="H390" s="188"/>
      <c r="I390" s="64"/>
      <c r="J390" s="64"/>
      <c r="K390" s="189"/>
      <c r="L390" s="259"/>
      <c r="M390" s="259"/>
      <c r="N390" s="58"/>
      <c r="O390" s="30"/>
      <c r="P390" s="58"/>
      <c r="Q390" s="30"/>
      <c r="R390" s="134"/>
      <c r="S390" s="206"/>
      <c r="T390" s="290"/>
      <c r="U390" s="29" t="s">
        <v>36</v>
      </c>
      <c r="V390" s="187"/>
      <c r="W390" s="58"/>
      <c r="X390" s="188"/>
      <c r="Y390" s="188"/>
      <c r="Z390" s="188"/>
      <c r="AA390" s="64"/>
      <c r="AB390" s="64"/>
      <c r="AC390" s="189"/>
      <c r="AD390" s="259"/>
      <c r="AE390" s="259"/>
      <c r="AF390" s="58"/>
      <c r="AG390" s="30"/>
      <c r="AH390" s="58"/>
      <c r="AI390" s="30"/>
      <c r="AJ390" s="134"/>
      <c r="AK390" s="208"/>
      <c r="AL390" s="290"/>
      <c r="AM390" s="88" t="str">
        <f t="shared" si="34"/>
        <v/>
      </c>
      <c r="AN390" s="123" t="str">
        <f t="shared" si="35"/>
        <v/>
      </c>
      <c r="AO390" s="123" t="str">
        <f t="shared" si="36"/>
        <v/>
      </c>
      <c r="AP390" s="123" t="str">
        <f t="shared" si="37"/>
        <v/>
      </c>
      <c r="AQ390" s="89" t="str">
        <f t="shared" si="38"/>
        <v/>
      </c>
      <c r="AR390" s="39"/>
      <c r="AS390" s="234"/>
      <c r="AT390" s="39"/>
    </row>
    <row r="391" spans="2:46" ht="13.5" customHeight="1" x14ac:dyDescent="0.15">
      <c r="B391" s="290"/>
      <c r="C391" s="29" t="s">
        <v>38</v>
      </c>
      <c r="D391" s="187"/>
      <c r="E391" s="58"/>
      <c r="F391" s="188"/>
      <c r="G391" s="188"/>
      <c r="H391" s="188"/>
      <c r="I391" s="64"/>
      <c r="J391" s="64"/>
      <c r="K391" s="189"/>
      <c r="L391" s="259"/>
      <c r="M391" s="259"/>
      <c r="N391" s="58"/>
      <c r="O391" s="30"/>
      <c r="P391" s="58"/>
      <c r="Q391" s="30"/>
      <c r="R391" s="134"/>
      <c r="S391" s="206"/>
      <c r="T391" s="290"/>
      <c r="U391" s="29" t="s">
        <v>38</v>
      </c>
      <c r="V391" s="187"/>
      <c r="W391" s="58"/>
      <c r="X391" s="188"/>
      <c r="Y391" s="188"/>
      <c r="Z391" s="188"/>
      <c r="AA391" s="64"/>
      <c r="AB391" s="64"/>
      <c r="AC391" s="189"/>
      <c r="AD391" s="259"/>
      <c r="AE391" s="259"/>
      <c r="AF391" s="58"/>
      <c r="AG391" s="30"/>
      <c r="AH391" s="58"/>
      <c r="AI391" s="30"/>
      <c r="AJ391" s="134"/>
      <c r="AK391" s="208"/>
      <c r="AL391" s="290"/>
      <c r="AM391" s="88" t="str">
        <f t="shared" si="34"/>
        <v/>
      </c>
      <c r="AN391" s="123" t="str">
        <f t="shared" si="35"/>
        <v/>
      </c>
      <c r="AO391" s="123" t="str">
        <f t="shared" si="36"/>
        <v/>
      </c>
      <c r="AP391" s="123" t="str">
        <f t="shared" si="37"/>
        <v/>
      </c>
      <c r="AQ391" s="89" t="str">
        <f t="shared" si="38"/>
        <v/>
      </c>
      <c r="AR391" s="39"/>
      <c r="AS391" s="234"/>
      <c r="AT391" s="39"/>
    </row>
    <row r="392" spans="2:46" ht="13.5" customHeight="1" thickBot="1" x14ac:dyDescent="0.2">
      <c r="B392" s="291"/>
      <c r="C392" s="29"/>
      <c r="D392" s="187"/>
      <c r="E392" s="58"/>
      <c r="F392" s="190"/>
      <c r="G392" s="190"/>
      <c r="H392" s="190"/>
      <c r="I392" s="58"/>
      <c r="J392" s="58"/>
      <c r="K392" s="189"/>
      <c r="L392" s="259"/>
      <c r="M392" s="259"/>
      <c r="N392" s="58"/>
      <c r="O392" s="30"/>
      <c r="P392" s="58"/>
      <c r="Q392" s="30"/>
      <c r="R392" s="185"/>
      <c r="S392" s="206"/>
      <c r="T392" s="291"/>
      <c r="U392" s="29"/>
      <c r="V392" s="187"/>
      <c r="W392" s="58"/>
      <c r="X392" s="190"/>
      <c r="Y392" s="190"/>
      <c r="Z392" s="190"/>
      <c r="AA392" s="58"/>
      <c r="AB392" s="58"/>
      <c r="AC392" s="189"/>
      <c r="AD392" s="259"/>
      <c r="AE392" s="259"/>
      <c r="AF392" s="58"/>
      <c r="AG392" s="30"/>
      <c r="AH392" s="58"/>
      <c r="AI392" s="30"/>
      <c r="AJ392" s="185"/>
      <c r="AK392" s="208"/>
      <c r="AL392" s="291"/>
      <c r="AM392" s="124" t="str">
        <f t="shared" si="34"/>
        <v/>
      </c>
      <c r="AN392" s="125" t="str">
        <f t="shared" si="35"/>
        <v/>
      </c>
      <c r="AO392" s="125" t="str">
        <f t="shared" si="36"/>
        <v/>
      </c>
      <c r="AP392" s="125" t="str">
        <f t="shared" si="37"/>
        <v/>
      </c>
      <c r="AQ392" s="126" t="str">
        <f t="shared" si="38"/>
        <v/>
      </c>
      <c r="AR392" s="39"/>
      <c r="AS392" s="234"/>
      <c r="AT392" s="39"/>
    </row>
    <row r="393" spans="2:46" ht="13.5" customHeight="1" x14ac:dyDescent="0.15">
      <c r="B393" s="289" t="s">
        <v>144</v>
      </c>
      <c r="C393" s="27" t="s">
        <v>34</v>
      </c>
      <c r="D393" s="41"/>
      <c r="E393" s="57"/>
      <c r="F393" s="98"/>
      <c r="G393" s="98"/>
      <c r="H393" s="98"/>
      <c r="I393" s="62"/>
      <c r="J393" s="62"/>
      <c r="K393" s="63"/>
      <c r="L393" s="258"/>
      <c r="M393" s="258"/>
      <c r="N393" s="57"/>
      <c r="O393" s="28"/>
      <c r="P393" s="57"/>
      <c r="Q393" s="28"/>
      <c r="R393" s="133"/>
      <c r="S393" s="206"/>
      <c r="T393" s="289" t="s">
        <v>144</v>
      </c>
      <c r="U393" s="27" t="s">
        <v>34</v>
      </c>
      <c r="V393" s="41"/>
      <c r="W393" s="57"/>
      <c r="X393" s="98"/>
      <c r="Y393" s="98"/>
      <c r="Z393" s="98"/>
      <c r="AA393" s="62"/>
      <c r="AB393" s="62"/>
      <c r="AC393" s="63"/>
      <c r="AD393" s="258"/>
      <c r="AE393" s="258"/>
      <c r="AF393" s="57"/>
      <c r="AG393" s="28"/>
      <c r="AH393" s="57"/>
      <c r="AI393" s="28"/>
      <c r="AJ393" s="133"/>
      <c r="AK393" s="208"/>
      <c r="AL393" s="289" t="s">
        <v>144</v>
      </c>
      <c r="AM393" s="121" t="str">
        <f t="shared" si="34"/>
        <v/>
      </c>
      <c r="AN393" s="97" t="str">
        <f t="shared" si="35"/>
        <v/>
      </c>
      <c r="AO393" s="97" t="str">
        <f t="shared" si="36"/>
        <v/>
      </c>
      <c r="AP393" s="97" t="str">
        <f t="shared" si="37"/>
        <v/>
      </c>
      <c r="AQ393" s="122" t="str">
        <f t="shared" si="38"/>
        <v/>
      </c>
      <c r="AR393" s="39"/>
      <c r="AS393" s="234"/>
      <c r="AT393" s="39"/>
    </row>
    <row r="394" spans="2:46" ht="13.5" customHeight="1" x14ac:dyDescent="0.15">
      <c r="B394" s="290"/>
      <c r="C394" s="29" t="s">
        <v>35</v>
      </c>
      <c r="D394" s="187"/>
      <c r="E394" s="58"/>
      <c r="F394" s="188"/>
      <c r="G394" s="188"/>
      <c r="H394" s="188"/>
      <c r="I394" s="64"/>
      <c r="J394" s="64"/>
      <c r="K394" s="189"/>
      <c r="L394" s="259"/>
      <c r="M394" s="259"/>
      <c r="N394" s="58"/>
      <c r="O394" s="30"/>
      <c r="P394" s="58"/>
      <c r="Q394" s="30"/>
      <c r="R394" s="134"/>
      <c r="S394" s="206"/>
      <c r="T394" s="290"/>
      <c r="U394" s="29" t="s">
        <v>35</v>
      </c>
      <c r="V394" s="187"/>
      <c r="W394" s="58"/>
      <c r="X394" s="188"/>
      <c r="Y394" s="188"/>
      <c r="Z394" s="188"/>
      <c r="AA394" s="64"/>
      <c r="AB394" s="64"/>
      <c r="AC394" s="189"/>
      <c r="AD394" s="259"/>
      <c r="AE394" s="259"/>
      <c r="AF394" s="58"/>
      <c r="AG394" s="30"/>
      <c r="AH394" s="58"/>
      <c r="AI394" s="30"/>
      <c r="AJ394" s="134"/>
      <c r="AK394" s="208"/>
      <c r="AL394" s="290"/>
      <c r="AM394" s="88" t="str">
        <f t="shared" si="34"/>
        <v/>
      </c>
      <c r="AN394" s="123" t="str">
        <f t="shared" si="35"/>
        <v/>
      </c>
      <c r="AO394" s="123" t="str">
        <f t="shared" si="36"/>
        <v/>
      </c>
      <c r="AP394" s="123" t="str">
        <f t="shared" si="37"/>
        <v/>
      </c>
      <c r="AQ394" s="89" t="str">
        <f t="shared" si="38"/>
        <v/>
      </c>
      <c r="AR394" s="39"/>
      <c r="AS394" s="234"/>
      <c r="AT394" s="39"/>
    </row>
    <row r="395" spans="2:46" ht="13.5" customHeight="1" x14ac:dyDescent="0.15">
      <c r="B395" s="290"/>
      <c r="C395" s="29" t="s">
        <v>36</v>
      </c>
      <c r="D395" s="187"/>
      <c r="E395" s="58"/>
      <c r="F395" s="188"/>
      <c r="G395" s="188"/>
      <c r="H395" s="188"/>
      <c r="I395" s="64"/>
      <c r="J395" s="64"/>
      <c r="K395" s="189"/>
      <c r="L395" s="259"/>
      <c r="M395" s="259"/>
      <c r="N395" s="58"/>
      <c r="O395" s="30"/>
      <c r="P395" s="58"/>
      <c r="Q395" s="30"/>
      <c r="R395" s="134"/>
      <c r="S395" s="206"/>
      <c r="T395" s="290"/>
      <c r="U395" s="29" t="s">
        <v>36</v>
      </c>
      <c r="V395" s="187"/>
      <c r="W395" s="58"/>
      <c r="X395" s="188"/>
      <c r="Y395" s="188"/>
      <c r="Z395" s="188"/>
      <c r="AA395" s="64"/>
      <c r="AB395" s="64"/>
      <c r="AC395" s="189"/>
      <c r="AD395" s="259"/>
      <c r="AE395" s="259"/>
      <c r="AF395" s="58"/>
      <c r="AG395" s="30"/>
      <c r="AH395" s="58"/>
      <c r="AI395" s="30"/>
      <c r="AJ395" s="134"/>
      <c r="AK395" s="208"/>
      <c r="AL395" s="290"/>
      <c r="AM395" s="88" t="str">
        <f t="shared" si="34"/>
        <v/>
      </c>
      <c r="AN395" s="123" t="str">
        <f t="shared" si="35"/>
        <v/>
      </c>
      <c r="AO395" s="123" t="str">
        <f t="shared" si="36"/>
        <v/>
      </c>
      <c r="AP395" s="123" t="str">
        <f t="shared" si="37"/>
        <v/>
      </c>
      <c r="AQ395" s="89" t="str">
        <f t="shared" si="38"/>
        <v/>
      </c>
      <c r="AR395" s="39"/>
      <c r="AS395" s="234"/>
      <c r="AT395" s="39"/>
    </row>
    <row r="396" spans="2:46" ht="13.5" customHeight="1" x14ac:dyDescent="0.15">
      <c r="B396" s="290"/>
      <c r="C396" s="29" t="s">
        <v>38</v>
      </c>
      <c r="D396" s="187"/>
      <c r="E396" s="58"/>
      <c r="F396" s="188"/>
      <c r="G396" s="188"/>
      <c r="H396" s="188"/>
      <c r="I396" s="64"/>
      <c r="J396" s="64"/>
      <c r="K396" s="189"/>
      <c r="L396" s="259"/>
      <c r="M396" s="259"/>
      <c r="N396" s="58"/>
      <c r="O396" s="30"/>
      <c r="P396" s="58"/>
      <c r="Q396" s="30"/>
      <c r="R396" s="134"/>
      <c r="S396" s="206"/>
      <c r="T396" s="290"/>
      <c r="U396" s="29" t="s">
        <v>38</v>
      </c>
      <c r="V396" s="187"/>
      <c r="W396" s="58"/>
      <c r="X396" s="188"/>
      <c r="Y396" s="188"/>
      <c r="Z396" s="188"/>
      <c r="AA396" s="64"/>
      <c r="AB396" s="64"/>
      <c r="AC396" s="189"/>
      <c r="AD396" s="259"/>
      <c r="AE396" s="259"/>
      <c r="AF396" s="58"/>
      <c r="AG396" s="30"/>
      <c r="AH396" s="58"/>
      <c r="AI396" s="30"/>
      <c r="AJ396" s="134"/>
      <c r="AK396" s="208"/>
      <c r="AL396" s="290"/>
      <c r="AM396" s="88" t="str">
        <f t="shared" si="34"/>
        <v/>
      </c>
      <c r="AN396" s="123" t="str">
        <f t="shared" si="35"/>
        <v/>
      </c>
      <c r="AO396" s="123" t="str">
        <f t="shared" si="36"/>
        <v/>
      </c>
      <c r="AP396" s="123" t="str">
        <f t="shared" si="37"/>
        <v/>
      </c>
      <c r="AQ396" s="89" t="str">
        <f t="shared" si="38"/>
        <v/>
      </c>
      <c r="AR396" s="39"/>
      <c r="AS396" s="234"/>
      <c r="AT396" s="39"/>
    </row>
    <row r="397" spans="2:46" ht="13.5" customHeight="1" thickBot="1" x14ac:dyDescent="0.2">
      <c r="B397" s="291"/>
      <c r="C397" s="29"/>
      <c r="D397" s="187"/>
      <c r="E397" s="58"/>
      <c r="F397" s="190"/>
      <c r="G397" s="190"/>
      <c r="H397" s="190"/>
      <c r="I397" s="58"/>
      <c r="J397" s="58"/>
      <c r="K397" s="189"/>
      <c r="L397" s="259"/>
      <c r="M397" s="259"/>
      <c r="N397" s="58"/>
      <c r="O397" s="30"/>
      <c r="P397" s="58"/>
      <c r="Q397" s="30"/>
      <c r="R397" s="185"/>
      <c r="S397" s="206"/>
      <c r="T397" s="291"/>
      <c r="U397" s="29"/>
      <c r="V397" s="187"/>
      <c r="W397" s="58"/>
      <c r="X397" s="190"/>
      <c r="Y397" s="190"/>
      <c r="Z397" s="190"/>
      <c r="AA397" s="58"/>
      <c r="AB397" s="58"/>
      <c r="AC397" s="189"/>
      <c r="AD397" s="259"/>
      <c r="AE397" s="259"/>
      <c r="AF397" s="58"/>
      <c r="AG397" s="30"/>
      <c r="AH397" s="58"/>
      <c r="AI397" s="30"/>
      <c r="AJ397" s="185"/>
      <c r="AK397" s="208"/>
      <c r="AL397" s="291"/>
      <c r="AM397" s="124" t="str">
        <f t="shared" si="34"/>
        <v/>
      </c>
      <c r="AN397" s="125" t="str">
        <f t="shared" si="35"/>
        <v/>
      </c>
      <c r="AO397" s="125" t="str">
        <f t="shared" si="36"/>
        <v/>
      </c>
      <c r="AP397" s="125" t="str">
        <f t="shared" si="37"/>
        <v/>
      </c>
      <c r="AQ397" s="126" t="str">
        <f t="shared" si="38"/>
        <v/>
      </c>
      <c r="AR397" s="39"/>
      <c r="AS397" s="234"/>
      <c r="AT397" s="39"/>
    </row>
    <row r="398" spans="2:46" ht="13.5" customHeight="1" x14ac:dyDescent="0.15">
      <c r="B398" s="289" t="s">
        <v>145</v>
      </c>
      <c r="C398" s="27" t="s">
        <v>34</v>
      </c>
      <c r="D398" s="41"/>
      <c r="E398" s="57"/>
      <c r="F398" s="98"/>
      <c r="G398" s="98"/>
      <c r="H398" s="98"/>
      <c r="I398" s="62"/>
      <c r="J398" s="62"/>
      <c r="K398" s="63"/>
      <c r="L398" s="258"/>
      <c r="M398" s="258"/>
      <c r="N398" s="57"/>
      <c r="O398" s="28"/>
      <c r="P398" s="57"/>
      <c r="Q398" s="28"/>
      <c r="R398" s="133"/>
      <c r="S398" s="206"/>
      <c r="T398" s="289" t="s">
        <v>145</v>
      </c>
      <c r="U398" s="27" t="s">
        <v>34</v>
      </c>
      <c r="V398" s="41"/>
      <c r="W398" s="57"/>
      <c r="X398" s="98"/>
      <c r="Y398" s="98"/>
      <c r="Z398" s="98"/>
      <c r="AA398" s="62"/>
      <c r="AB398" s="62"/>
      <c r="AC398" s="63"/>
      <c r="AD398" s="258"/>
      <c r="AE398" s="258"/>
      <c r="AF398" s="57"/>
      <c r="AG398" s="28"/>
      <c r="AH398" s="57"/>
      <c r="AI398" s="28"/>
      <c r="AJ398" s="133"/>
      <c r="AK398" s="208"/>
      <c r="AL398" s="289" t="s">
        <v>145</v>
      </c>
      <c r="AM398" s="121" t="str">
        <f t="shared" si="34"/>
        <v/>
      </c>
      <c r="AN398" s="97" t="str">
        <f t="shared" si="35"/>
        <v/>
      </c>
      <c r="AO398" s="97" t="str">
        <f t="shared" si="36"/>
        <v/>
      </c>
      <c r="AP398" s="97" t="str">
        <f t="shared" si="37"/>
        <v/>
      </c>
      <c r="AQ398" s="122" t="str">
        <f t="shared" si="38"/>
        <v/>
      </c>
      <c r="AR398" s="39"/>
      <c r="AS398" s="234"/>
      <c r="AT398" s="39"/>
    </row>
    <row r="399" spans="2:46" ht="13.5" customHeight="1" x14ac:dyDescent="0.15">
      <c r="B399" s="290"/>
      <c r="C399" s="29" t="s">
        <v>35</v>
      </c>
      <c r="D399" s="187"/>
      <c r="E399" s="58"/>
      <c r="F399" s="188"/>
      <c r="G399" s="188"/>
      <c r="H399" s="188"/>
      <c r="I399" s="64"/>
      <c r="J399" s="64"/>
      <c r="K399" s="189"/>
      <c r="L399" s="259"/>
      <c r="M399" s="259"/>
      <c r="N399" s="58"/>
      <c r="O399" s="30"/>
      <c r="P399" s="58"/>
      <c r="Q399" s="30"/>
      <c r="R399" s="134"/>
      <c r="S399" s="206"/>
      <c r="T399" s="290"/>
      <c r="U399" s="29" t="s">
        <v>35</v>
      </c>
      <c r="V399" s="187"/>
      <c r="W399" s="58"/>
      <c r="X399" s="188"/>
      <c r="Y399" s="188"/>
      <c r="Z399" s="188"/>
      <c r="AA399" s="64"/>
      <c r="AB399" s="64"/>
      <c r="AC399" s="189"/>
      <c r="AD399" s="259"/>
      <c r="AE399" s="259"/>
      <c r="AF399" s="58"/>
      <c r="AG399" s="30"/>
      <c r="AH399" s="58"/>
      <c r="AI399" s="30"/>
      <c r="AJ399" s="134"/>
      <c r="AK399" s="208"/>
      <c r="AL399" s="290"/>
      <c r="AM399" s="88" t="str">
        <f t="shared" si="34"/>
        <v/>
      </c>
      <c r="AN399" s="123" t="str">
        <f t="shared" si="35"/>
        <v/>
      </c>
      <c r="AO399" s="123" t="str">
        <f t="shared" si="36"/>
        <v/>
      </c>
      <c r="AP399" s="123" t="str">
        <f t="shared" si="37"/>
        <v/>
      </c>
      <c r="AQ399" s="89" t="str">
        <f t="shared" si="38"/>
        <v/>
      </c>
      <c r="AR399" s="39"/>
      <c r="AS399" s="234"/>
      <c r="AT399" s="39"/>
    </row>
    <row r="400" spans="2:46" ht="13.5" customHeight="1" x14ac:dyDescent="0.15">
      <c r="B400" s="290"/>
      <c r="C400" s="29" t="s">
        <v>36</v>
      </c>
      <c r="D400" s="187"/>
      <c r="E400" s="58"/>
      <c r="F400" s="188"/>
      <c r="G400" s="188"/>
      <c r="H400" s="188"/>
      <c r="I400" s="64"/>
      <c r="J400" s="64"/>
      <c r="K400" s="189"/>
      <c r="L400" s="259"/>
      <c r="M400" s="259"/>
      <c r="N400" s="58"/>
      <c r="O400" s="30"/>
      <c r="P400" s="58"/>
      <c r="Q400" s="30"/>
      <c r="R400" s="134"/>
      <c r="S400" s="206"/>
      <c r="T400" s="290"/>
      <c r="U400" s="29" t="s">
        <v>36</v>
      </c>
      <c r="V400" s="187"/>
      <c r="W400" s="58"/>
      <c r="X400" s="188"/>
      <c r="Y400" s="188"/>
      <c r="Z400" s="188"/>
      <c r="AA400" s="64"/>
      <c r="AB400" s="64"/>
      <c r="AC400" s="189"/>
      <c r="AD400" s="259"/>
      <c r="AE400" s="259"/>
      <c r="AF400" s="58"/>
      <c r="AG400" s="30"/>
      <c r="AH400" s="58"/>
      <c r="AI400" s="30"/>
      <c r="AJ400" s="134"/>
      <c r="AK400" s="208"/>
      <c r="AL400" s="290"/>
      <c r="AM400" s="88" t="str">
        <f t="shared" si="34"/>
        <v/>
      </c>
      <c r="AN400" s="123" t="str">
        <f t="shared" si="35"/>
        <v/>
      </c>
      <c r="AO400" s="123" t="str">
        <f t="shared" si="36"/>
        <v/>
      </c>
      <c r="AP400" s="123" t="str">
        <f t="shared" si="37"/>
        <v/>
      </c>
      <c r="AQ400" s="89" t="str">
        <f t="shared" si="38"/>
        <v/>
      </c>
      <c r="AR400" s="39"/>
      <c r="AS400" s="234"/>
      <c r="AT400" s="39"/>
    </row>
    <row r="401" spans="2:46" ht="13.5" customHeight="1" x14ac:dyDescent="0.15">
      <c r="B401" s="290"/>
      <c r="C401" s="29" t="s">
        <v>38</v>
      </c>
      <c r="D401" s="187"/>
      <c r="E401" s="58"/>
      <c r="F401" s="188"/>
      <c r="G401" s="188"/>
      <c r="H401" s="188"/>
      <c r="I401" s="64"/>
      <c r="J401" s="64"/>
      <c r="K401" s="189"/>
      <c r="L401" s="259"/>
      <c r="M401" s="259"/>
      <c r="N401" s="58"/>
      <c r="O401" s="30"/>
      <c r="P401" s="58"/>
      <c r="Q401" s="30"/>
      <c r="R401" s="134"/>
      <c r="S401" s="206"/>
      <c r="T401" s="290"/>
      <c r="U401" s="29" t="s">
        <v>38</v>
      </c>
      <c r="V401" s="187"/>
      <c r="W401" s="58"/>
      <c r="X401" s="188"/>
      <c r="Y401" s="188"/>
      <c r="Z401" s="188"/>
      <c r="AA401" s="64"/>
      <c r="AB401" s="64"/>
      <c r="AC401" s="189"/>
      <c r="AD401" s="259"/>
      <c r="AE401" s="259"/>
      <c r="AF401" s="58"/>
      <c r="AG401" s="30"/>
      <c r="AH401" s="58"/>
      <c r="AI401" s="30"/>
      <c r="AJ401" s="134"/>
      <c r="AK401" s="208"/>
      <c r="AL401" s="290"/>
      <c r="AM401" s="88" t="str">
        <f t="shared" si="34"/>
        <v/>
      </c>
      <c r="AN401" s="123" t="str">
        <f t="shared" si="35"/>
        <v/>
      </c>
      <c r="AO401" s="123" t="str">
        <f t="shared" si="36"/>
        <v/>
      </c>
      <c r="AP401" s="123" t="str">
        <f t="shared" si="37"/>
        <v/>
      </c>
      <c r="AQ401" s="89" t="str">
        <f t="shared" si="38"/>
        <v/>
      </c>
      <c r="AR401" s="39"/>
      <c r="AS401" s="234"/>
      <c r="AT401" s="39"/>
    </row>
    <row r="402" spans="2:46" ht="13.5" customHeight="1" thickBot="1" x14ac:dyDescent="0.2">
      <c r="B402" s="291"/>
      <c r="C402" s="29"/>
      <c r="D402" s="187"/>
      <c r="E402" s="58"/>
      <c r="F402" s="190"/>
      <c r="G402" s="190"/>
      <c r="H402" s="190"/>
      <c r="I402" s="58"/>
      <c r="J402" s="58"/>
      <c r="K402" s="189"/>
      <c r="L402" s="259"/>
      <c r="M402" s="259"/>
      <c r="N402" s="58"/>
      <c r="O402" s="30"/>
      <c r="P402" s="58"/>
      <c r="Q402" s="30"/>
      <c r="R402" s="185"/>
      <c r="S402" s="206"/>
      <c r="T402" s="291"/>
      <c r="U402" s="29"/>
      <c r="V402" s="187"/>
      <c r="W402" s="58"/>
      <c r="X402" s="190"/>
      <c r="Y402" s="190"/>
      <c r="Z402" s="190"/>
      <c r="AA402" s="58"/>
      <c r="AB402" s="58"/>
      <c r="AC402" s="189"/>
      <c r="AD402" s="259"/>
      <c r="AE402" s="259"/>
      <c r="AF402" s="58"/>
      <c r="AG402" s="30"/>
      <c r="AH402" s="58"/>
      <c r="AI402" s="30"/>
      <c r="AJ402" s="185"/>
      <c r="AK402" s="208"/>
      <c r="AL402" s="291"/>
      <c r="AM402" s="124" t="str">
        <f t="shared" si="34"/>
        <v/>
      </c>
      <c r="AN402" s="125" t="str">
        <f t="shared" si="35"/>
        <v/>
      </c>
      <c r="AO402" s="125" t="str">
        <f t="shared" si="36"/>
        <v/>
      </c>
      <c r="AP402" s="125" t="str">
        <f t="shared" si="37"/>
        <v/>
      </c>
      <c r="AQ402" s="126" t="str">
        <f t="shared" si="38"/>
        <v/>
      </c>
      <c r="AR402" s="39"/>
      <c r="AS402" s="234"/>
      <c r="AT402" s="39"/>
    </row>
    <row r="403" spans="2:46" ht="13.5" customHeight="1" x14ac:dyDescent="0.15">
      <c r="B403" s="289" t="s">
        <v>146</v>
      </c>
      <c r="C403" s="27" t="s">
        <v>34</v>
      </c>
      <c r="D403" s="41"/>
      <c r="E403" s="57"/>
      <c r="F403" s="98"/>
      <c r="G403" s="98"/>
      <c r="H403" s="98"/>
      <c r="I403" s="62"/>
      <c r="J403" s="62"/>
      <c r="K403" s="63"/>
      <c r="L403" s="258"/>
      <c r="M403" s="258"/>
      <c r="N403" s="57"/>
      <c r="O403" s="28"/>
      <c r="P403" s="57"/>
      <c r="Q403" s="28"/>
      <c r="R403" s="133"/>
      <c r="S403" s="206"/>
      <c r="T403" s="289" t="s">
        <v>146</v>
      </c>
      <c r="U403" s="27" t="s">
        <v>34</v>
      </c>
      <c r="V403" s="41"/>
      <c r="W403" s="57"/>
      <c r="X403" s="98"/>
      <c r="Y403" s="98"/>
      <c r="Z403" s="98"/>
      <c r="AA403" s="62"/>
      <c r="AB403" s="62"/>
      <c r="AC403" s="63"/>
      <c r="AD403" s="258"/>
      <c r="AE403" s="258"/>
      <c r="AF403" s="57"/>
      <c r="AG403" s="28"/>
      <c r="AH403" s="57"/>
      <c r="AI403" s="28"/>
      <c r="AJ403" s="133"/>
      <c r="AK403" s="208"/>
      <c r="AL403" s="289" t="s">
        <v>146</v>
      </c>
      <c r="AM403" s="121" t="str">
        <f t="shared" si="34"/>
        <v/>
      </c>
      <c r="AN403" s="97" t="str">
        <f t="shared" si="35"/>
        <v/>
      </c>
      <c r="AO403" s="97" t="str">
        <f t="shared" si="36"/>
        <v/>
      </c>
      <c r="AP403" s="97" t="str">
        <f t="shared" si="37"/>
        <v/>
      </c>
      <c r="AQ403" s="122" t="str">
        <f t="shared" si="38"/>
        <v/>
      </c>
      <c r="AR403" s="39"/>
      <c r="AS403" s="234"/>
      <c r="AT403" s="39"/>
    </row>
    <row r="404" spans="2:46" ht="13.5" customHeight="1" x14ac:dyDescent="0.15">
      <c r="B404" s="290"/>
      <c r="C404" s="29" t="s">
        <v>35</v>
      </c>
      <c r="D404" s="187"/>
      <c r="E404" s="58"/>
      <c r="F404" s="188"/>
      <c r="G404" s="188"/>
      <c r="H404" s="188"/>
      <c r="I404" s="64"/>
      <c r="J404" s="64"/>
      <c r="K404" s="189"/>
      <c r="L404" s="259"/>
      <c r="M404" s="259"/>
      <c r="N404" s="58"/>
      <c r="O404" s="30"/>
      <c r="P404" s="58"/>
      <c r="Q404" s="30"/>
      <c r="R404" s="134"/>
      <c r="S404" s="206"/>
      <c r="T404" s="290"/>
      <c r="U404" s="29" t="s">
        <v>35</v>
      </c>
      <c r="V404" s="187"/>
      <c r="W404" s="58"/>
      <c r="X404" s="188"/>
      <c r="Y404" s="188"/>
      <c r="Z404" s="188"/>
      <c r="AA404" s="64"/>
      <c r="AB404" s="64"/>
      <c r="AC404" s="189"/>
      <c r="AD404" s="259"/>
      <c r="AE404" s="259"/>
      <c r="AF404" s="58"/>
      <c r="AG404" s="30"/>
      <c r="AH404" s="58"/>
      <c r="AI404" s="30"/>
      <c r="AJ404" s="134"/>
      <c r="AK404" s="208"/>
      <c r="AL404" s="290"/>
      <c r="AM404" s="88" t="str">
        <f t="shared" si="34"/>
        <v/>
      </c>
      <c r="AN404" s="123" t="str">
        <f t="shared" si="35"/>
        <v/>
      </c>
      <c r="AO404" s="123" t="str">
        <f t="shared" si="36"/>
        <v/>
      </c>
      <c r="AP404" s="123" t="str">
        <f t="shared" si="37"/>
        <v/>
      </c>
      <c r="AQ404" s="89" t="str">
        <f t="shared" si="38"/>
        <v/>
      </c>
      <c r="AR404" s="39"/>
      <c r="AS404" s="234"/>
      <c r="AT404" s="39"/>
    </row>
    <row r="405" spans="2:46" ht="13.5" customHeight="1" x14ac:dyDescent="0.15">
      <c r="B405" s="290"/>
      <c r="C405" s="29" t="s">
        <v>36</v>
      </c>
      <c r="D405" s="187"/>
      <c r="E405" s="58"/>
      <c r="F405" s="188"/>
      <c r="G405" s="188"/>
      <c r="H405" s="188"/>
      <c r="I405" s="64"/>
      <c r="J405" s="64"/>
      <c r="K405" s="189"/>
      <c r="L405" s="259"/>
      <c r="M405" s="259"/>
      <c r="N405" s="58"/>
      <c r="O405" s="30"/>
      <c r="P405" s="58"/>
      <c r="Q405" s="30"/>
      <c r="R405" s="134"/>
      <c r="S405" s="206"/>
      <c r="T405" s="290"/>
      <c r="U405" s="29" t="s">
        <v>36</v>
      </c>
      <c r="V405" s="187"/>
      <c r="W405" s="58"/>
      <c r="X405" s="188"/>
      <c r="Y405" s="188"/>
      <c r="Z405" s="188"/>
      <c r="AA405" s="64"/>
      <c r="AB405" s="64"/>
      <c r="AC405" s="189"/>
      <c r="AD405" s="259"/>
      <c r="AE405" s="259"/>
      <c r="AF405" s="58"/>
      <c r="AG405" s="30"/>
      <c r="AH405" s="58"/>
      <c r="AI405" s="30"/>
      <c r="AJ405" s="134"/>
      <c r="AK405" s="208"/>
      <c r="AL405" s="290"/>
      <c r="AM405" s="88" t="str">
        <f t="shared" si="34"/>
        <v/>
      </c>
      <c r="AN405" s="123" t="str">
        <f t="shared" si="35"/>
        <v/>
      </c>
      <c r="AO405" s="123" t="str">
        <f t="shared" si="36"/>
        <v/>
      </c>
      <c r="AP405" s="123" t="str">
        <f t="shared" si="37"/>
        <v/>
      </c>
      <c r="AQ405" s="89" t="str">
        <f t="shared" si="38"/>
        <v/>
      </c>
      <c r="AR405" s="39"/>
      <c r="AS405" s="234"/>
      <c r="AT405" s="39"/>
    </row>
    <row r="406" spans="2:46" ht="13.5" customHeight="1" x14ac:dyDescent="0.15">
      <c r="B406" s="290"/>
      <c r="C406" s="29" t="s">
        <v>38</v>
      </c>
      <c r="D406" s="187"/>
      <c r="E406" s="58"/>
      <c r="F406" s="188"/>
      <c r="G406" s="188"/>
      <c r="H406" s="188"/>
      <c r="I406" s="64"/>
      <c r="J406" s="64"/>
      <c r="K406" s="189"/>
      <c r="L406" s="259"/>
      <c r="M406" s="259"/>
      <c r="N406" s="58"/>
      <c r="O406" s="30"/>
      <c r="P406" s="58"/>
      <c r="Q406" s="30"/>
      <c r="R406" s="134"/>
      <c r="S406" s="206"/>
      <c r="T406" s="290"/>
      <c r="U406" s="29" t="s">
        <v>38</v>
      </c>
      <c r="V406" s="187"/>
      <c r="W406" s="58"/>
      <c r="X406" s="188"/>
      <c r="Y406" s="188"/>
      <c r="Z406" s="188"/>
      <c r="AA406" s="64"/>
      <c r="AB406" s="64"/>
      <c r="AC406" s="189"/>
      <c r="AD406" s="259"/>
      <c r="AE406" s="259"/>
      <c r="AF406" s="58"/>
      <c r="AG406" s="30"/>
      <c r="AH406" s="58"/>
      <c r="AI406" s="30"/>
      <c r="AJ406" s="134"/>
      <c r="AK406" s="208"/>
      <c r="AL406" s="290"/>
      <c r="AM406" s="88" t="str">
        <f t="shared" si="34"/>
        <v/>
      </c>
      <c r="AN406" s="123" t="str">
        <f t="shared" si="35"/>
        <v/>
      </c>
      <c r="AO406" s="123" t="str">
        <f t="shared" si="36"/>
        <v/>
      </c>
      <c r="AP406" s="123" t="str">
        <f t="shared" si="37"/>
        <v/>
      </c>
      <c r="AQ406" s="89" t="str">
        <f t="shared" si="38"/>
        <v/>
      </c>
      <c r="AR406" s="39"/>
      <c r="AS406" s="234"/>
      <c r="AT406" s="39"/>
    </row>
    <row r="407" spans="2:46" ht="13.5" customHeight="1" thickBot="1" x14ac:dyDescent="0.2">
      <c r="B407" s="291"/>
      <c r="C407" s="29"/>
      <c r="D407" s="187"/>
      <c r="E407" s="58"/>
      <c r="F407" s="190"/>
      <c r="G407" s="190"/>
      <c r="H407" s="190"/>
      <c r="I407" s="58"/>
      <c r="J407" s="58"/>
      <c r="K407" s="189"/>
      <c r="L407" s="259"/>
      <c r="M407" s="259"/>
      <c r="N407" s="58"/>
      <c r="O407" s="30"/>
      <c r="P407" s="58"/>
      <c r="Q407" s="30"/>
      <c r="R407" s="185"/>
      <c r="S407" s="206"/>
      <c r="T407" s="291"/>
      <c r="U407" s="29"/>
      <c r="V407" s="187"/>
      <c r="W407" s="58"/>
      <c r="X407" s="190"/>
      <c r="Y407" s="190"/>
      <c r="Z407" s="190"/>
      <c r="AA407" s="58"/>
      <c r="AB407" s="58"/>
      <c r="AC407" s="189"/>
      <c r="AD407" s="259"/>
      <c r="AE407" s="259"/>
      <c r="AF407" s="58"/>
      <c r="AG407" s="30"/>
      <c r="AH407" s="58"/>
      <c r="AI407" s="30"/>
      <c r="AJ407" s="185"/>
      <c r="AK407" s="208"/>
      <c r="AL407" s="291"/>
      <c r="AM407" s="124" t="str">
        <f t="shared" si="34"/>
        <v/>
      </c>
      <c r="AN407" s="125" t="str">
        <f t="shared" si="35"/>
        <v/>
      </c>
      <c r="AO407" s="125" t="str">
        <f t="shared" si="36"/>
        <v/>
      </c>
      <c r="AP407" s="125" t="str">
        <f t="shared" si="37"/>
        <v/>
      </c>
      <c r="AQ407" s="126" t="str">
        <f t="shared" si="38"/>
        <v/>
      </c>
      <c r="AR407" s="39"/>
      <c r="AS407" s="234"/>
      <c r="AT407" s="39"/>
    </row>
    <row r="408" spans="2:46" ht="13.5" customHeight="1" x14ac:dyDescent="0.15">
      <c r="B408" s="289" t="s">
        <v>147</v>
      </c>
      <c r="C408" s="27" t="s">
        <v>34</v>
      </c>
      <c r="D408" s="41"/>
      <c r="E408" s="57"/>
      <c r="F408" s="98"/>
      <c r="G408" s="98"/>
      <c r="H408" s="98"/>
      <c r="I408" s="62"/>
      <c r="J408" s="62"/>
      <c r="K408" s="63"/>
      <c r="L408" s="258"/>
      <c r="M408" s="258"/>
      <c r="N408" s="57"/>
      <c r="O408" s="28"/>
      <c r="P408" s="57"/>
      <c r="Q408" s="28"/>
      <c r="R408" s="133"/>
      <c r="S408" s="206"/>
      <c r="T408" s="289" t="s">
        <v>147</v>
      </c>
      <c r="U408" s="27" t="s">
        <v>34</v>
      </c>
      <c r="V408" s="41"/>
      <c r="W408" s="57"/>
      <c r="X408" s="98"/>
      <c r="Y408" s="98"/>
      <c r="Z408" s="98"/>
      <c r="AA408" s="62"/>
      <c r="AB408" s="62"/>
      <c r="AC408" s="63"/>
      <c r="AD408" s="258"/>
      <c r="AE408" s="258"/>
      <c r="AF408" s="57"/>
      <c r="AG408" s="28"/>
      <c r="AH408" s="57"/>
      <c r="AI408" s="28"/>
      <c r="AJ408" s="133"/>
      <c r="AK408" s="208"/>
      <c r="AL408" s="289" t="s">
        <v>147</v>
      </c>
      <c r="AM408" s="121" t="str">
        <f t="shared" si="34"/>
        <v/>
      </c>
      <c r="AN408" s="97" t="str">
        <f t="shared" si="35"/>
        <v/>
      </c>
      <c r="AO408" s="97" t="str">
        <f t="shared" si="36"/>
        <v/>
      </c>
      <c r="AP408" s="97" t="str">
        <f t="shared" si="37"/>
        <v/>
      </c>
      <c r="AQ408" s="122" t="str">
        <f t="shared" si="38"/>
        <v/>
      </c>
      <c r="AR408" s="39"/>
      <c r="AS408" s="234"/>
      <c r="AT408" s="39"/>
    </row>
    <row r="409" spans="2:46" ht="13.5" customHeight="1" x14ac:dyDescent="0.15">
      <c r="B409" s="290"/>
      <c r="C409" s="29" t="s">
        <v>35</v>
      </c>
      <c r="D409" s="187"/>
      <c r="E409" s="58"/>
      <c r="F409" s="188"/>
      <c r="G409" s="188"/>
      <c r="H409" s="188"/>
      <c r="I409" s="64"/>
      <c r="J409" s="64"/>
      <c r="K409" s="189"/>
      <c r="L409" s="259"/>
      <c r="M409" s="259"/>
      <c r="N409" s="58"/>
      <c r="O409" s="30"/>
      <c r="P409" s="58"/>
      <c r="Q409" s="30"/>
      <c r="R409" s="134"/>
      <c r="S409" s="206"/>
      <c r="T409" s="290"/>
      <c r="U409" s="29" t="s">
        <v>35</v>
      </c>
      <c r="V409" s="187"/>
      <c r="W409" s="58"/>
      <c r="X409" s="188"/>
      <c r="Y409" s="188"/>
      <c r="Z409" s="188"/>
      <c r="AA409" s="64"/>
      <c r="AB409" s="64"/>
      <c r="AC409" s="189"/>
      <c r="AD409" s="259"/>
      <c r="AE409" s="259"/>
      <c r="AF409" s="58"/>
      <c r="AG409" s="30"/>
      <c r="AH409" s="58"/>
      <c r="AI409" s="30"/>
      <c r="AJ409" s="134"/>
      <c r="AK409" s="208"/>
      <c r="AL409" s="290"/>
      <c r="AM409" s="88" t="str">
        <f t="shared" si="34"/>
        <v/>
      </c>
      <c r="AN409" s="123" t="str">
        <f t="shared" si="35"/>
        <v/>
      </c>
      <c r="AO409" s="123" t="str">
        <f t="shared" si="36"/>
        <v/>
      </c>
      <c r="AP409" s="123" t="str">
        <f t="shared" si="37"/>
        <v/>
      </c>
      <c r="AQ409" s="89" t="str">
        <f t="shared" si="38"/>
        <v/>
      </c>
      <c r="AR409" s="39"/>
      <c r="AS409" s="234"/>
      <c r="AT409" s="39"/>
    </row>
    <row r="410" spans="2:46" ht="13.5" customHeight="1" x14ac:dyDescent="0.15">
      <c r="B410" s="290"/>
      <c r="C410" s="29" t="s">
        <v>36</v>
      </c>
      <c r="D410" s="187"/>
      <c r="E410" s="58"/>
      <c r="F410" s="188"/>
      <c r="G410" s="188"/>
      <c r="H410" s="188"/>
      <c r="I410" s="64"/>
      <c r="J410" s="64"/>
      <c r="K410" s="189"/>
      <c r="L410" s="259"/>
      <c r="M410" s="259"/>
      <c r="N410" s="58"/>
      <c r="O410" s="30"/>
      <c r="P410" s="58"/>
      <c r="Q410" s="30"/>
      <c r="R410" s="134"/>
      <c r="S410" s="206"/>
      <c r="T410" s="290"/>
      <c r="U410" s="29" t="s">
        <v>36</v>
      </c>
      <c r="V410" s="187"/>
      <c r="W410" s="58"/>
      <c r="X410" s="188"/>
      <c r="Y410" s="188"/>
      <c r="Z410" s="188"/>
      <c r="AA410" s="64"/>
      <c r="AB410" s="64"/>
      <c r="AC410" s="189"/>
      <c r="AD410" s="259"/>
      <c r="AE410" s="259"/>
      <c r="AF410" s="58"/>
      <c r="AG410" s="30"/>
      <c r="AH410" s="58"/>
      <c r="AI410" s="30"/>
      <c r="AJ410" s="134"/>
      <c r="AK410" s="208"/>
      <c r="AL410" s="290"/>
      <c r="AM410" s="88" t="str">
        <f t="shared" si="34"/>
        <v/>
      </c>
      <c r="AN410" s="123" t="str">
        <f t="shared" si="35"/>
        <v/>
      </c>
      <c r="AO410" s="123" t="str">
        <f t="shared" si="36"/>
        <v/>
      </c>
      <c r="AP410" s="123" t="str">
        <f t="shared" si="37"/>
        <v/>
      </c>
      <c r="AQ410" s="89" t="str">
        <f t="shared" si="38"/>
        <v/>
      </c>
      <c r="AR410" s="39"/>
      <c r="AS410" s="234"/>
      <c r="AT410" s="39"/>
    </row>
    <row r="411" spans="2:46" ht="13.5" customHeight="1" x14ac:dyDescent="0.15">
      <c r="B411" s="290"/>
      <c r="C411" s="29" t="s">
        <v>38</v>
      </c>
      <c r="D411" s="187"/>
      <c r="E411" s="58"/>
      <c r="F411" s="188"/>
      <c r="G411" s="188"/>
      <c r="H411" s="188"/>
      <c r="I411" s="64"/>
      <c r="J411" s="64"/>
      <c r="K411" s="189"/>
      <c r="L411" s="259"/>
      <c r="M411" s="259"/>
      <c r="N411" s="58"/>
      <c r="O411" s="30"/>
      <c r="P411" s="58"/>
      <c r="Q411" s="30"/>
      <c r="R411" s="134"/>
      <c r="S411" s="206"/>
      <c r="T411" s="290"/>
      <c r="U411" s="29" t="s">
        <v>38</v>
      </c>
      <c r="V411" s="187"/>
      <c r="W411" s="58"/>
      <c r="X411" s="188"/>
      <c r="Y411" s="188"/>
      <c r="Z411" s="188"/>
      <c r="AA411" s="64"/>
      <c r="AB411" s="64"/>
      <c r="AC411" s="189"/>
      <c r="AD411" s="259"/>
      <c r="AE411" s="259"/>
      <c r="AF411" s="58"/>
      <c r="AG411" s="30"/>
      <c r="AH411" s="58"/>
      <c r="AI411" s="30"/>
      <c r="AJ411" s="134"/>
      <c r="AK411" s="208"/>
      <c r="AL411" s="290"/>
      <c r="AM411" s="88" t="str">
        <f t="shared" si="34"/>
        <v/>
      </c>
      <c r="AN411" s="123" t="str">
        <f t="shared" si="35"/>
        <v/>
      </c>
      <c r="AO411" s="123" t="str">
        <f t="shared" si="36"/>
        <v/>
      </c>
      <c r="AP411" s="123" t="str">
        <f t="shared" si="37"/>
        <v/>
      </c>
      <c r="AQ411" s="89" t="str">
        <f t="shared" si="38"/>
        <v/>
      </c>
      <c r="AR411" s="39"/>
      <c r="AS411" s="234"/>
      <c r="AT411" s="39"/>
    </row>
    <row r="412" spans="2:46" ht="13.5" customHeight="1" thickBot="1" x14ac:dyDescent="0.2">
      <c r="B412" s="291"/>
      <c r="C412" s="29"/>
      <c r="D412" s="187"/>
      <c r="E412" s="58"/>
      <c r="F412" s="190"/>
      <c r="G412" s="190"/>
      <c r="H412" s="190"/>
      <c r="I412" s="58"/>
      <c r="J412" s="58"/>
      <c r="K412" s="189"/>
      <c r="L412" s="259"/>
      <c r="M412" s="259"/>
      <c r="N412" s="58"/>
      <c r="O412" s="30"/>
      <c r="P412" s="58"/>
      <c r="Q412" s="30"/>
      <c r="R412" s="185"/>
      <c r="S412" s="206"/>
      <c r="T412" s="291"/>
      <c r="U412" s="29"/>
      <c r="V412" s="187"/>
      <c r="W412" s="58"/>
      <c r="X412" s="190"/>
      <c r="Y412" s="190"/>
      <c r="Z412" s="190"/>
      <c r="AA412" s="58"/>
      <c r="AB412" s="58"/>
      <c r="AC412" s="189"/>
      <c r="AD412" s="259"/>
      <c r="AE412" s="259"/>
      <c r="AF412" s="58"/>
      <c r="AG412" s="30"/>
      <c r="AH412" s="58"/>
      <c r="AI412" s="30"/>
      <c r="AJ412" s="185"/>
      <c r="AK412" s="208"/>
      <c r="AL412" s="291"/>
      <c r="AM412" s="124" t="str">
        <f t="shared" si="34"/>
        <v/>
      </c>
      <c r="AN412" s="125" t="str">
        <f t="shared" si="35"/>
        <v/>
      </c>
      <c r="AO412" s="125" t="str">
        <f t="shared" si="36"/>
        <v/>
      </c>
      <c r="AP412" s="125" t="str">
        <f t="shared" si="37"/>
        <v/>
      </c>
      <c r="AQ412" s="126" t="str">
        <f t="shared" si="38"/>
        <v/>
      </c>
      <c r="AR412" s="39"/>
      <c r="AS412" s="234"/>
      <c r="AT412" s="39"/>
    </row>
    <row r="413" spans="2:46" ht="13.5" customHeight="1" x14ac:dyDescent="0.15">
      <c r="B413" s="289" t="s">
        <v>148</v>
      </c>
      <c r="C413" s="27" t="s">
        <v>34</v>
      </c>
      <c r="D413" s="41"/>
      <c r="E413" s="57"/>
      <c r="F413" s="98"/>
      <c r="G413" s="98"/>
      <c r="H413" s="98"/>
      <c r="I413" s="62"/>
      <c r="J413" s="62"/>
      <c r="K413" s="63"/>
      <c r="L413" s="258"/>
      <c r="M413" s="258"/>
      <c r="N413" s="57"/>
      <c r="O413" s="28"/>
      <c r="P413" s="57"/>
      <c r="Q413" s="28"/>
      <c r="R413" s="133"/>
      <c r="S413" s="206"/>
      <c r="T413" s="289" t="s">
        <v>148</v>
      </c>
      <c r="U413" s="27" t="s">
        <v>34</v>
      </c>
      <c r="V413" s="41"/>
      <c r="W413" s="57"/>
      <c r="X413" s="98"/>
      <c r="Y413" s="98"/>
      <c r="Z413" s="98"/>
      <c r="AA413" s="62"/>
      <c r="AB413" s="62"/>
      <c r="AC413" s="63"/>
      <c r="AD413" s="258"/>
      <c r="AE413" s="258"/>
      <c r="AF413" s="57"/>
      <c r="AG413" s="28"/>
      <c r="AH413" s="57"/>
      <c r="AI413" s="28"/>
      <c r="AJ413" s="133"/>
      <c r="AK413" s="208"/>
      <c r="AL413" s="289" t="s">
        <v>148</v>
      </c>
      <c r="AM413" s="121" t="str">
        <f t="shared" si="34"/>
        <v/>
      </c>
      <c r="AN413" s="97" t="str">
        <f t="shared" si="35"/>
        <v/>
      </c>
      <c r="AO413" s="97" t="str">
        <f t="shared" si="36"/>
        <v/>
      </c>
      <c r="AP413" s="97" t="str">
        <f t="shared" si="37"/>
        <v/>
      </c>
      <c r="AQ413" s="122" t="str">
        <f t="shared" si="38"/>
        <v/>
      </c>
      <c r="AR413" s="39"/>
      <c r="AS413" s="234"/>
      <c r="AT413" s="39"/>
    </row>
    <row r="414" spans="2:46" ht="13.5" customHeight="1" x14ac:dyDescent="0.15">
      <c r="B414" s="290"/>
      <c r="C414" s="29" t="s">
        <v>35</v>
      </c>
      <c r="D414" s="187"/>
      <c r="E414" s="58"/>
      <c r="F414" s="188"/>
      <c r="G414" s="188"/>
      <c r="H414" s="188"/>
      <c r="I414" s="64"/>
      <c r="J414" s="64"/>
      <c r="K414" s="189"/>
      <c r="L414" s="259"/>
      <c r="M414" s="259"/>
      <c r="N414" s="58"/>
      <c r="O414" s="30"/>
      <c r="P414" s="58"/>
      <c r="Q414" s="30"/>
      <c r="R414" s="134"/>
      <c r="S414" s="206"/>
      <c r="T414" s="290"/>
      <c r="U414" s="29" t="s">
        <v>35</v>
      </c>
      <c r="V414" s="187"/>
      <c r="W414" s="58"/>
      <c r="X414" s="188"/>
      <c r="Y414" s="188"/>
      <c r="Z414" s="188"/>
      <c r="AA414" s="64"/>
      <c r="AB414" s="64"/>
      <c r="AC414" s="189"/>
      <c r="AD414" s="259"/>
      <c r="AE414" s="259"/>
      <c r="AF414" s="58"/>
      <c r="AG414" s="30"/>
      <c r="AH414" s="58"/>
      <c r="AI414" s="30"/>
      <c r="AJ414" s="134"/>
      <c r="AK414" s="208"/>
      <c r="AL414" s="290"/>
      <c r="AM414" s="88" t="str">
        <f t="shared" si="34"/>
        <v/>
      </c>
      <c r="AN414" s="123" t="str">
        <f t="shared" si="35"/>
        <v/>
      </c>
      <c r="AO414" s="123" t="str">
        <f t="shared" si="36"/>
        <v/>
      </c>
      <c r="AP414" s="123" t="str">
        <f t="shared" si="37"/>
        <v/>
      </c>
      <c r="AQ414" s="89" t="str">
        <f t="shared" si="38"/>
        <v/>
      </c>
      <c r="AR414" s="39"/>
      <c r="AS414" s="234"/>
      <c r="AT414" s="39"/>
    </row>
    <row r="415" spans="2:46" ht="13.5" customHeight="1" x14ac:dyDescent="0.15">
      <c r="B415" s="290"/>
      <c r="C415" s="29" t="s">
        <v>36</v>
      </c>
      <c r="D415" s="187"/>
      <c r="E415" s="58"/>
      <c r="F415" s="188"/>
      <c r="G415" s="188"/>
      <c r="H415" s="188"/>
      <c r="I415" s="64"/>
      <c r="J415" s="64"/>
      <c r="K415" s="189"/>
      <c r="L415" s="259"/>
      <c r="M415" s="259"/>
      <c r="N415" s="58"/>
      <c r="O415" s="30"/>
      <c r="P415" s="58"/>
      <c r="Q415" s="30"/>
      <c r="R415" s="134"/>
      <c r="S415" s="206"/>
      <c r="T415" s="290"/>
      <c r="U415" s="29" t="s">
        <v>36</v>
      </c>
      <c r="V415" s="187"/>
      <c r="W415" s="58"/>
      <c r="X415" s="188"/>
      <c r="Y415" s="188"/>
      <c r="Z415" s="188"/>
      <c r="AA415" s="64"/>
      <c r="AB415" s="64"/>
      <c r="AC415" s="189"/>
      <c r="AD415" s="259"/>
      <c r="AE415" s="259"/>
      <c r="AF415" s="58"/>
      <c r="AG415" s="30"/>
      <c r="AH415" s="58"/>
      <c r="AI415" s="30"/>
      <c r="AJ415" s="134"/>
      <c r="AK415" s="208"/>
      <c r="AL415" s="290"/>
      <c r="AM415" s="88" t="str">
        <f t="shared" si="34"/>
        <v/>
      </c>
      <c r="AN415" s="123" t="str">
        <f t="shared" si="35"/>
        <v/>
      </c>
      <c r="AO415" s="123" t="str">
        <f t="shared" si="36"/>
        <v/>
      </c>
      <c r="AP415" s="123" t="str">
        <f t="shared" si="37"/>
        <v/>
      </c>
      <c r="AQ415" s="89" t="str">
        <f t="shared" si="38"/>
        <v/>
      </c>
      <c r="AR415" s="39"/>
      <c r="AS415" s="234"/>
      <c r="AT415" s="39"/>
    </row>
    <row r="416" spans="2:46" ht="13.5" customHeight="1" x14ac:dyDescent="0.15">
      <c r="B416" s="290"/>
      <c r="C416" s="29" t="s">
        <v>38</v>
      </c>
      <c r="D416" s="187"/>
      <c r="E416" s="58"/>
      <c r="F416" s="188"/>
      <c r="G416" s="188"/>
      <c r="H416" s="188"/>
      <c r="I416" s="64"/>
      <c r="J416" s="64"/>
      <c r="K416" s="189"/>
      <c r="L416" s="259"/>
      <c r="M416" s="259"/>
      <c r="N416" s="58"/>
      <c r="O416" s="30"/>
      <c r="P416" s="58"/>
      <c r="Q416" s="30"/>
      <c r="R416" s="134"/>
      <c r="S416" s="206"/>
      <c r="T416" s="290"/>
      <c r="U416" s="29" t="s">
        <v>38</v>
      </c>
      <c r="V416" s="187"/>
      <c r="W416" s="58"/>
      <c r="X416" s="188"/>
      <c r="Y416" s="188"/>
      <c r="Z416" s="188"/>
      <c r="AA416" s="64"/>
      <c r="AB416" s="64"/>
      <c r="AC416" s="189"/>
      <c r="AD416" s="259"/>
      <c r="AE416" s="259"/>
      <c r="AF416" s="58"/>
      <c r="AG416" s="30"/>
      <c r="AH416" s="58"/>
      <c r="AI416" s="30"/>
      <c r="AJ416" s="134"/>
      <c r="AK416" s="208"/>
      <c r="AL416" s="290"/>
      <c r="AM416" s="88" t="str">
        <f t="shared" si="34"/>
        <v/>
      </c>
      <c r="AN416" s="123" t="str">
        <f t="shared" si="35"/>
        <v/>
      </c>
      <c r="AO416" s="123" t="str">
        <f t="shared" si="36"/>
        <v/>
      </c>
      <c r="AP416" s="123" t="str">
        <f t="shared" si="37"/>
        <v/>
      </c>
      <c r="AQ416" s="89" t="str">
        <f t="shared" si="38"/>
        <v/>
      </c>
      <c r="AR416" s="39"/>
      <c r="AS416" s="234"/>
      <c r="AT416" s="39"/>
    </row>
    <row r="417" spans="2:46" ht="13.5" customHeight="1" thickBot="1" x14ac:dyDescent="0.2">
      <c r="B417" s="291"/>
      <c r="C417" s="29"/>
      <c r="D417" s="187"/>
      <c r="E417" s="58"/>
      <c r="F417" s="190"/>
      <c r="G417" s="190"/>
      <c r="H417" s="190"/>
      <c r="I417" s="58"/>
      <c r="J417" s="58"/>
      <c r="K417" s="189"/>
      <c r="L417" s="259"/>
      <c r="M417" s="259"/>
      <c r="N417" s="58"/>
      <c r="O417" s="30"/>
      <c r="P417" s="58"/>
      <c r="Q417" s="30"/>
      <c r="R417" s="185"/>
      <c r="S417" s="206"/>
      <c r="T417" s="291"/>
      <c r="U417" s="29"/>
      <c r="V417" s="187"/>
      <c r="W417" s="58"/>
      <c r="X417" s="190"/>
      <c r="Y417" s="190"/>
      <c r="Z417" s="190"/>
      <c r="AA417" s="58"/>
      <c r="AB417" s="58"/>
      <c r="AC417" s="189"/>
      <c r="AD417" s="259"/>
      <c r="AE417" s="259"/>
      <c r="AF417" s="58"/>
      <c r="AG417" s="30"/>
      <c r="AH417" s="58"/>
      <c r="AI417" s="30"/>
      <c r="AJ417" s="185"/>
      <c r="AK417" s="208"/>
      <c r="AL417" s="291"/>
      <c r="AM417" s="124" t="str">
        <f t="shared" ref="AM417:AM480" si="39">IF(OR(X417="",F417=""),"",X417-F417)</f>
        <v/>
      </c>
      <c r="AN417" s="125" t="str">
        <f t="shared" ref="AN417:AN480" si="40">IF(OR(Y417="",G417=""),"",Y417-G417)</f>
        <v/>
      </c>
      <c r="AO417" s="125" t="str">
        <f t="shared" ref="AO417:AO480" si="41">IF(OR(Z417="",H417=""),"",Z417-H417)</f>
        <v/>
      </c>
      <c r="AP417" s="125" t="str">
        <f t="shared" ref="AP417:AP480" si="42">IF(OR(AA417="",I417=""),"",AA417-I417)</f>
        <v/>
      </c>
      <c r="AQ417" s="126" t="str">
        <f t="shared" ref="AQ417:AQ480" si="43">IF(OR(AB417="",J417=""),"",AB417-J417)</f>
        <v/>
      </c>
      <c r="AR417" s="39"/>
      <c r="AS417" s="234"/>
      <c r="AT417" s="39"/>
    </row>
    <row r="418" spans="2:46" ht="13.5" customHeight="1" x14ac:dyDescent="0.15">
      <c r="B418" s="289" t="s">
        <v>149</v>
      </c>
      <c r="C418" s="27" t="s">
        <v>34</v>
      </c>
      <c r="D418" s="41"/>
      <c r="E418" s="57"/>
      <c r="F418" s="98"/>
      <c r="G418" s="98"/>
      <c r="H418" s="98"/>
      <c r="I418" s="62"/>
      <c r="J418" s="62"/>
      <c r="K418" s="63"/>
      <c r="L418" s="258"/>
      <c r="M418" s="258"/>
      <c r="N418" s="57"/>
      <c r="O418" s="28"/>
      <c r="P418" s="57"/>
      <c r="Q418" s="28"/>
      <c r="R418" s="133"/>
      <c r="S418" s="206"/>
      <c r="T418" s="289" t="s">
        <v>149</v>
      </c>
      <c r="U418" s="27" t="s">
        <v>34</v>
      </c>
      <c r="V418" s="41"/>
      <c r="W418" s="57"/>
      <c r="X418" s="98"/>
      <c r="Y418" s="98"/>
      <c r="Z418" s="98"/>
      <c r="AA418" s="62"/>
      <c r="AB418" s="62"/>
      <c r="AC418" s="63"/>
      <c r="AD418" s="258"/>
      <c r="AE418" s="258"/>
      <c r="AF418" s="57"/>
      <c r="AG418" s="28"/>
      <c r="AH418" s="57"/>
      <c r="AI418" s="28"/>
      <c r="AJ418" s="133"/>
      <c r="AK418" s="208"/>
      <c r="AL418" s="289" t="s">
        <v>149</v>
      </c>
      <c r="AM418" s="121" t="str">
        <f t="shared" si="39"/>
        <v/>
      </c>
      <c r="AN418" s="97" t="str">
        <f t="shared" si="40"/>
        <v/>
      </c>
      <c r="AO418" s="97" t="str">
        <f t="shared" si="41"/>
        <v/>
      </c>
      <c r="AP418" s="97" t="str">
        <f t="shared" si="42"/>
        <v/>
      </c>
      <c r="AQ418" s="122" t="str">
        <f t="shared" si="43"/>
        <v/>
      </c>
      <c r="AR418" s="39"/>
      <c r="AS418" s="234"/>
      <c r="AT418" s="39"/>
    </row>
    <row r="419" spans="2:46" ht="13.5" customHeight="1" x14ac:dyDescent="0.15">
      <c r="B419" s="290"/>
      <c r="C419" s="29" t="s">
        <v>35</v>
      </c>
      <c r="D419" s="187"/>
      <c r="E419" s="58"/>
      <c r="F419" s="188"/>
      <c r="G419" s="188"/>
      <c r="H419" s="188"/>
      <c r="I419" s="64"/>
      <c r="J419" s="64"/>
      <c r="K419" s="189"/>
      <c r="L419" s="259"/>
      <c r="M419" s="259"/>
      <c r="N419" s="58"/>
      <c r="O419" s="30"/>
      <c r="P419" s="58"/>
      <c r="Q419" s="30"/>
      <c r="R419" s="134"/>
      <c r="S419" s="206"/>
      <c r="T419" s="290"/>
      <c r="U419" s="29" t="s">
        <v>35</v>
      </c>
      <c r="V419" s="187"/>
      <c r="W419" s="58"/>
      <c r="X419" s="188"/>
      <c r="Y419" s="188"/>
      <c r="Z419" s="188"/>
      <c r="AA419" s="64"/>
      <c r="AB419" s="64"/>
      <c r="AC419" s="189"/>
      <c r="AD419" s="259"/>
      <c r="AE419" s="259"/>
      <c r="AF419" s="58"/>
      <c r="AG419" s="30"/>
      <c r="AH419" s="58"/>
      <c r="AI419" s="30"/>
      <c r="AJ419" s="134"/>
      <c r="AK419" s="208"/>
      <c r="AL419" s="290"/>
      <c r="AM419" s="88" t="str">
        <f t="shared" si="39"/>
        <v/>
      </c>
      <c r="AN419" s="123" t="str">
        <f t="shared" si="40"/>
        <v/>
      </c>
      <c r="AO419" s="123" t="str">
        <f t="shared" si="41"/>
        <v/>
      </c>
      <c r="AP419" s="123" t="str">
        <f t="shared" si="42"/>
        <v/>
      </c>
      <c r="AQ419" s="89" t="str">
        <f t="shared" si="43"/>
        <v/>
      </c>
      <c r="AR419" s="39"/>
      <c r="AS419" s="234"/>
      <c r="AT419" s="39"/>
    </row>
    <row r="420" spans="2:46" ht="13.5" customHeight="1" x14ac:dyDescent="0.15">
      <c r="B420" s="290"/>
      <c r="C420" s="29" t="s">
        <v>36</v>
      </c>
      <c r="D420" s="187"/>
      <c r="E420" s="58"/>
      <c r="F420" s="188"/>
      <c r="G420" s="188"/>
      <c r="H420" s="188"/>
      <c r="I420" s="64"/>
      <c r="J420" s="64"/>
      <c r="K420" s="189"/>
      <c r="L420" s="259"/>
      <c r="M420" s="259"/>
      <c r="N420" s="58"/>
      <c r="O420" s="30"/>
      <c r="P420" s="58"/>
      <c r="Q420" s="30"/>
      <c r="R420" s="134"/>
      <c r="S420" s="206"/>
      <c r="T420" s="290"/>
      <c r="U420" s="29" t="s">
        <v>36</v>
      </c>
      <c r="V420" s="187"/>
      <c r="W420" s="58"/>
      <c r="X420" s="188"/>
      <c r="Y420" s="188"/>
      <c r="Z420" s="188"/>
      <c r="AA420" s="64"/>
      <c r="AB420" s="64"/>
      <c r="AC420" s="189"/>
      <c r="AD420" s="259"/>
      <c r="AE420" s="259"/>
      <c r="AF420" s="58"/>
      <c r="AG420" s="30"/>
      <c r="AH420" s="58"/>
      <c r="AI420" s="30"/>
      <c r="AJ420" s="134"/>
      <c r="AK420" s="208"/>
      <c r="AL420" s="290"/>
      <c r="AM420" s="88" t="str">
        <f t="shared" si="39"/>
        <v/>
      </c>
      <c r="AN420" s="123" t="str">
        <f t="shared" si="40"/>
        <v/>
      </c>
      <c r="AO420" s="123" t="str">
        <f t="shared" si="41"/>
        <v/>
      </c>
      <c r="AP420" s="123" t="str">
        <f t="shared" si="42"/>
        <v/>
      </c>
      <c r="AQ420" s="89" t="str">
        <f t="shared" si="43"/>
        <v/>
      </c>
      <c r="AR420" s="39"/>
      <c r="AS420" s="234"/>
      <c r="AT420" s="39"/>
    </row>
    <row r="421" spans="2:46" ht="13.5" customHeight="1" x14ac:dyDescent="0.15">
      <c r="B421" s="290"/>
      <c r="C421" s="29" t="s">
        <v>38</v>
      </c>
      <c r="D421" s="187"/>
      <c r="E421" s="58"/>
      <c r="F421" s="188"/>
      <c r="G421" s="188"/>
      <c r="H421" s="188"/>
      <c r="I421" s="64"/>
      <c r="J421" s="64"/>
      <c r="K421" s="189"/>
      <c r="L421" s="259"/>
      <c r="M421" s="259"/>
      <c r="N421" s="58"/>
      <c r="O421" s="30"/>
      <c r="P421" s="58"/>
      <c r="Q421" s="30"/>
      <c r="R421" s="134"/>
      <c r="S421" s="206"/>
      <c r="T421" s="290"/>
      <c r="U421" s="29" t="s">
        <v>38</v>
      </c>
      <c r="V421" s="187"/>
      <c r="W421" s="58"/>
      <c r="X421" s="188"/>
      <c r="Y421" s="188"/>
      <c r="Z421" s="188"/>
      <c r="AA421" s="64"/>
      <c r="AB421" s="64"/>
      <c r="AC421" s="189"/>
      <c r="AD421" s="259"/>
      <c r="AE421" s="259"/>
      <c r="AF421" s="58"/>
      <c r="AG421" s="30"/>
      <c r="AH421" s="58"/>
      <c r="AI421" s="30"/>
      <c r="AJ421" s="134"/>
      <c r="AK421" s="208"/>
      <c r="AL421" s="290"/>
      <c r="AM421" s="88" t="str">
        <f t="shared" si="39"/>
        <v/>
      </c>
      <c r="AN421" s="123" t="str">
        <f t="shared" si="40"/>
        <v/>
      </c>
      <c r="AO421" s="123" t="str">
        <f t="shared" si="41"/>
        <v/>
      </c>
      <c r="AP421" s="123" t="str">
        <f t="shared" si="42"/>
        <v/>
      </c>
      <c r="AQ421" s="89" t="str">
        <f t="shared" si="43"/>
        <v/>
      </c>
      <c r="AR421" s="39"/>
      <c r="AS421" s="234"/>
      <c r="AT421" s="39"/>
    </row>
    <row r="422" spans="2:46" ht="13.5" customHeight="1" thickBot="1" x14ac:dyDescent="0.2">
      <c r="B422" s="291"/>
      <c r="C422" s="29"/>
      <c r="D422" s="187"/>
      <c r="E422" s="58"/>
      <c r="F422" s="190"/>
      <c r="G422" s="190"/>
      <c r="H422" s="190"/>
      <c r="I422" s="58"/>
      <c r="J422" s="58"/>
      <c r="K422" s="189"/>
      <c r="L422" s="259"/>
      <c r="M422" s="259"/>
      <c r="N422" s="58"/>
      <c r="O422" s="30"/>
      <c r="P422" s="58"/>
      <c r="Q422" s="30"/>
      <c r="R422" s="185"/>
      <c r="S422" s="206"/>
      <c r="T422" s="291"/>
      <c r="U422" s="29"/>
      <c r="V422" s="187"/>
      <c r="W422" s="58"/>
      <c r="X422" s="190"/>
      <c r="Y422" s="190"/>
      <c r="Z422" s="190"/>
      <c r="AA422" s="58"/>
      <c r="AB422" s="58"/>
      <c r="AC422" s="189"/>
      <c r="AD422" s="259"/>
      <c r="AE422" s="259"/>
      <c r="AF422" s="58"/>
      <c r="AG422" s="30"/>
      <c r="AH422" s="58"/>
      <c r="AI422" s="30"/>
      <c r="AJ422" s="185"/>
      <c r="AK422" s="208"/>
      <c r="AL422" s="291"/>
      <c r="AM422" s="124" t="str">
        <f t="shared" si="39"/>
        <v/>
      </c>
      <c r="AN422" s="125" t="str">
        <f t="shared" si="40"/>
        <v/>
      </c>
      <c r="AO422" s="125" t="str">
        <f t="shared" si="41"/>
        <v/>
      </c>
      <c r="AP422" s="125" t="str">
        <f t="shared" si="42"/>
        <v/>
      </c>
      <c r="AQ422" s="126" t="str">
        <f t="shared" si="43"/>
        <v/>
      </c>
      <c r="AR422" s="39"/>
      <c r="AS422" s="234"/>
      <c r="AT422" s="39"/>
    </row>
    <row r="423" spans="2:46" ht="13.5" customHeight="1" x14ac:dyDescent="0.15">
      <c r="B423" s="289" t="s">
        <v>150</v>
      </c>
      <c r="C423" s="27" t="s">
        <v>34</v>
      </c>
      <c r="D423" s="41"/>
      <c r="E423" s="57"/>
      <c r="F423" s="98"/>
      <c r="G423" s="98"/>
      <c r="H423" s="98"/>
      <c r="I423" s="62"/>
      <c r="J423" s="62"/>
      <c r="K423" s="63"/>
      <c r="L423" s="258"/>
      <c r="M423" s="258"/>
      <c r="N423" s="57"/>
      <c r="O423" s="28"/>
      <c r="P423" s="57"/>
      <c r="Q423" s="28"/>
      <c r="R423" s="133"/>
      <c r="S423" s="206"/>
      <c r="T423" s="289" t="s">
        <v>150</v>
      </c>
      <c r="U423" s="27" t="s">
        <v>34</v>
      </c>
      <c r="V423" s="41"/>
      <c r="W423" s="57"/>
      <c r="X423" s="98"/>
      <c r="Y423" s="98"/>
      <c r="Z423" s="98"/>
      <c r="AA423" s="62"/>
      <c r="AB423" s="62"/>
      <c r="AC423" s="63"/>
      <c r="AD423" s="258"/>
      <c r="AE423" s="258"/>
      <c r="AF423" s="57"/>
      <c r="AG423" s="28"/>
      <c r="AH423" s="57"/>
      <c r="AI423" s="28"/>
      <c r="AJ423" s="133"/>
      <c r="AK423" s="208"/>
      <c r="AL423" s="289" t="s">
        <v>150</v>
      </c>
      <c r="AM423" s="121" t="str">
        <f t="shared" si="39"/>
        <v/>
      </c>
      <c r="AN423" s="97" t="str">
        <f t="shared" si="40"/>
        <v/>
      </c>
      <c r="AO423" s="97" t="str">
        <f t="shared" si="41"/>
        <v/>
      </c>
      <c r="AP423" s="97" t="str">
        <f t="shared" si="42"/>
        <v/>
      </c>
      <c r="AQ423" s="122" t="str">
        <f t="shared" si="43"/>
        <v/>
      </c>
      <c r="AR423" s="39"/>
      <c r="AS423" s="234"/>
      <c r="AT423" s="39"/>
    </row>
    <row r="424" spans="2:46" ht="13.5" customHeight="1" x14ac:dyDescent="0.15">
      <c r="B424" s="290"/>
      <c r="C424" s="29" t="s">
        <v>35</v>
      </c>
      <c r="D424" s="187"/>
      <c r="E424" s="58"/>
      <c r="F424" s="188"/>
      <c r="G424" s="188"/>
      <c r="H424" s="188"/>
      <c r="I424" s="64"/>
      <c r="J424" s="64"/>
      <c r="K424" s="189"/>
      <c r="L424" s="259"/>
      <c r="M424" s="259"/>
      <c r="N424" s="58"/>
      <c r="O424" s="30"/>
      <c r="P424" s="58"/>
      <c r="Q424" s="30"/>
      <c r="R424" s="134"/>
      <c r="S424" s="206"/>
      <c r="T424" s="290"/>
      <c r="U424" s="29" t="s">
        <v>35</v>
      </c>
      <c r="V424" s="187"/>
      <c r="W424" s="58"/>
      <c r="X424" s="188"/>
      <c r="Y424" s="188"/>
      <c r="Z424" s="188"/>
      <c r="AA424" s="64"/>
      <c r="AB424" s="64"/>
      <c r="AC424" s="189"/>
      <c r="AD424" s="259"/>
      <c r="AE424" s="259"/>
      <c r="AF424" s="58"/>
      <c r="AG424" s="30"/>
      <c r="AH424" s="58"/>
      <c r="AI424" s="30"/>
      <c r="AJ424" s="134"/>
      <c r="AK424" s="208"/>
      <c r="AL424" s="290"/>
      <c r="AM424" s="88" t="str">
        <f t="shared" si="39"/>
        <v/>
      </c>
      <c r="AN424" s="123" t="str">
        <f t="shared" si="40"/>
        <v/>
      </c>
      <c r="AO424" s="123" t="str">
        <f t="shared" si="41"/>
        <v/>
      </c>
      <c r="AP424" s="123" t="str">
        <f t="shared" si="42"/>
        <v/>
      </c>
      <c r="AQ424" s="89" t="str">
        <f t="shared" si="43"/>
        <v/>
      </c>
      <c r="AR424" s="39"/>
      <c r="AS424" s="234"/>
      <c r="AT424" s="39"/>
    </row>
    <row r="425" spans="2:46" ht="13.5" customHeight="1" x14ac:dyDescent="0.15">
      <c r="B425" s="290"/>
      <c r="C425" s="29" t="s">
        <v>36</v>
      </c>
      <c r="D425" s="187"/>
      <c r="E425" s="58"/>
      <c r="F425" s="188"/>
      <c r="G425" s="188"/>
      <c r="H425" s="188"/>
      <c r="I425" s="64"/>
      <c r="J425" s="64"/>
      <c r="K425" s="189"/>
      <c r="L425" s="259"/>
      <c r="M425" s="259"/>
      <c r="N425" s="58"/>
      <c r="O425" s="30"/>
      <c r="P425" s="58"/>
      <c r="Q425" s="30"/>
      <c r="R425" s="134"/>
      <c r="S425" s="206"/>
      <c r="T425" s="290"/>
      <c r="U425" s="29" t="s">
        <v>36</v>
      </c>
      <c r="V425" s="187"/>
      <c r="W425" s="58"/>
      <c r="X425" s="188"/>
      <c r="Y425" s="188"/>
      <c r="Z425" s="188"/>
      <c r="AA425" s="64"/>
      <c r="AB425" s="64"/>
      <c r="AC425" s="189"/>
      <c r="AD425" s="259"/>
      <c r="AE425" s="259"/>
      <c r="AF425" s="58"/>
      <c r="AG425" s="30"/>
      <c r="AH425" s="58"/>
      <c r="AI425" s="30"/>
      <c r="AJ425" s="134"/>
      <c r="AK425" s="208"/>
      <c r="AL425" s="290"/>
      <c r="AM425" s="88" t="str">
        <f t="shared" si="39"/>
        <v/>
      </c>
      <c r="AN425" s="123" t="str">
        <f t="shared" si="40"/>
        <v/>
      </c>
      <c r="AO425" s="123" t="str">
        <f t="shared" si="41"/>
        <v/>
      </c>
      <c r="AP425" s="123" t="str">
        <f t="shared" si="42"/>
        <v/>
      </c>
      <c r="AQ425" s="89" t="str">
        <f t="shared" si="43"/>
        <v/>
      </c>
      <c r="AR425" s="39"/>
      <c r="AS425" s="234"/>
      <c r="AT425" s="39"/>
    </row>
    <row r="426" spans="2:46" ht="13.5" customHeight="1" x14ac:dyDescent="0.15">
      <c r="B426" s="290"/>
      <c r="C426" s="29" t="s">
        <v>38</v>
      </c>
      <c r="D426" s="187"/>
      <c r="E426" s="58"/>
      <c r="F426" s="188"/>
      <c r="G426" s="188"/>
      <c r="H426" s="188"/>
      <c r="I426" s="64"/>
      <c r="J426" s="64"/>
      <c r="K426" s="189"/>
      <c r="L426" s="259"/>
      <c r="M426" s="259"/>
      <c r="N426" s="58"/>
      <c r="O426" s="30"/>
      <c r="P426" s="58"/>
      <c r="Q426" s="30"/>
      <c r="R426" s="134"/>
      <c r="S426" s="206"/>
      <c r="T426" s="290"/>
      <c r="U426" s="29" t="s">
        <v>38</v>
      </c>
      <c r="V426" s="187"/>
      <c r="W426" s="58"/>
      <c r="X426" s="188"/>
      <c r="Y426" s="188"/>
      <c r="Z426" s="188"/>
      <c r="AA426" s="64"/>
      <c r="AB426" s="64"/>
      <c r="AC426" s="189"/>
      <c r="AD426" s="259"/>
      <c r="AE426" s="259"/>
      <c r="AF426" s="58"/>
      <c r="AG426" s="30"/>
      <c r="AH426" s="58"/>
      <c r="AI426" s="30"/>
      <c r="AJ426" s="134"/>
      <c r="AK426" s="208"/>
      <c r="AL426" s="290"/>
      <c r="AM426" s="88" t="str">
        <f t="shared" si="39"/>
        <v/>
      </c>
      <c r="AN426" s="123" t="str">
        <f t="shared" si="40"/>
        <v/>
      </c>
      <c r="AO426" s="123" t="str">
        <f t="shared" si="41"/>
        <v/>
      </c>
      <c r="AP426" s="123" t="str">
        <f t="shared" si="42"/>
        <v/>
      </c>
      <c r="AQ426" s="89" t="str">
        <f t="shared" si="43"/>
        <v/>
      </c>
      <c r="AR426" s="39"/>
      <c r="AS426" s="234"/>
      <c r="AT426" s="39"/>
    </row>
    <row r="427" spans="2:46" ht="13.5" customHeight="1" thickBot="1" x14ac:dyDescent="0.2">
      <c r="B427" s="291"/>
      <c r="C427" s="29"/>
      <c r="D427" s="187"/>
      <c r="E427" s="58"/>
      <c r="F427" s="190"/>
      <c r="G427" s="190"/>
      <c r="H427" s="190"/>
      <c r="I427" s="58"/>
      <c r="J427" s="58"/>
      <c r="K427" s="189"/>
      <c r="L427" s="259"/>
      <c r="M427" s="259"/>
      <c r="N427" s="58"/>
      <c r="O427" s="30"/>
      <c r="P427" s="58"/>
      <c r="Q427" s="30"/>
      <c r="R427" s="185"/>
      <c r="S427" s="206"/>
      <c r="T427" s="291"/>
      <c r="U427" s="29"/>
      <c r="V427" s="187"/>
      <c r="W427" s="58"/>
      <c r="X427" s="190"/>
      <c r="Y427" s="190"/>
      <c r="Z427" s="190"/>
      <c r="AA427" s="58"/>
      <c r="AB427" s="58"/>
      <c r="AC427" s="189"/>
      <c r="AD427" s="259"/>
      <c r="AE427" s="259"/>
      <c r="AF427" s="58"/>
      <c r="AG427" s="30"/>
      <c r="AH427" s="58"/>
      <c r="AI427" s="30"/>
      <c r="AJ427" s="185"/>
      <c r="AK427" s="208"/>
      <c r="AL427" s="291"/>
      <c r="AM427" s="124" t="str">
        <f t="shared" si="39"/>
        <v/>
      </c>
      <c r="AN427" s="125" t="str">
        <f t="shared" si="40"/>
        <v/>
      </c>
      <c r="AO427" s="125" t="str">
        <f t="shared" si="41"/>
        <v/>
      </c>
      <c r="AP427" s="125" t="str">
        <f t="shared" si="42"/>
        <v/>
      </c>
      <c r="AQ427" s="126" t="str">
        <f t="shared" si="43"/>
        <v/>
      </c>
      <c r="AR427" s="39"/>
      <c r="AS427" s="234"/>
      <c r="AT427" s="39"/>
    </row>
    <row r="428" spans="2:46" ht="13.5" customHeight="1" x14ac:dyDescent="0.15">
      <c r="B428" s="289" t="s">
        <v>151</v>
      </c>
      <c r="C428" s="27" t="s">
        <v>34</v>
      </c>
      <c r="D428" s="41"/>
      <c r="E428" s="57"/>
      <c r="F428" s="98"/>
      <c r="G428" s="98"/>
      <c r="H428" s="98"/>
      <c r="I428" s="62"/>
      <c r="J428" s="62"/>
      <c r="K428" s="63"/>
      <c r="L428" s="258"/>
      <c r="M428" s="258"/>
      <c r="N428" s="57"/>
      <c r="O428" s="28"/>
      <c r="P428" s="57"/>
      <c r="Q428" s="28"/>
      <c r="R428" s="133"/>
      <c r="S428" s="206"/>
      <c r="T428" s="289" t="s">
        <v>151</v>
      </c>
      <c r="U428" s="27" t="s">
        <v>34</v>
      </c>
      <c r="V428" s="41"/>
      <c r="W428" s="57"/>
      <c r="X428" s="98"/>
      <c r="Y428" s="98"/>
      <c r="Z428" s="98"/>
      <c r="AA428" s="62"/>
      <c r="AB428" s="62"/>
      <c r="AC428" s="63"/>
      <c r="AD428" s="258"/>
      <c r="AE428" s="258"/>
      <c r="AF428" s="57"/>
      <c r="AG428" s="28"/>
      <c r="AH428" s="57"/>
      <c r="AI428" s="28"/>
      <c r="AJ428" s="133"/>
      <c r="AK428" s="208"/>
      <c r="AL428" s="289" t="s">
        <v>151</v>
      </c>
      <c r="AM428" s="121" t="str">
        <f t="shared" si="39"/>
        <v/>
      </c>
      <c r="AN428" s="97" t="str">
        <f t="shared" si="40"/>
        <v/>
      </c>
      <c r="AO428" s="97" t="str">
        <f t="shared" si="41"/>
        <v/>
      </c>
      <c r="AP428" s="97" t="str">
        <f t="shared" si="42"/>
        <v/>
      </c>
      <c r="AQ428" s="122" t="str">
        <f t="shared" si="43"/>
        <v/>
      </c>
      <c r="AR428" s="39"/>
      <c r="AS428" s="234"/>
      <c r="AT428" s="39"/>
    </row>
    <row r="429" spans="2:46" ht="13.5" customHeight="1" x14ac:dyDescent="0.15">
      <c r="B429" s="290"/>
      <c r="C429" s="29" t="s">
        <v>35</v>
      </c>
      <c r="D429" s="187"/>
      <c r="E429" s="58"/>
      <c r="F429" s="188"/>
      <c r="G429" s="188"/>
      <c r="H429" s="188"/>
      <c r="I429" s="64"/>
      <c r="J429" s="64"/>
      <c r="K429" s="189"/>
      <c r="L429" s="259"/>
      <c r="M429" s="259"/>
      <c r="N429" s="58"/>
      <c r="O429" s="30"/>
      <c r="P429" s="58"/>
      <c r="Q429" s="30"/>
      <c r="R429" s="134"/>
      <c r="S429" s="206"/>
      <c r="T429" s="290"/>
      <c r="U429" s="29" t="s">
        <v>35</v>
      </c>
      <c r="V429" s="187"/>
      <c r="W429" s="58"/>
      <c r="X429" s="188"/>
      <c r="Y429" s="188"/>
      <c r="Z429" s="188"/>
      <c r="AA429" s="64"/>
      <c r="AB429" s="64"/>
      <c r="AC429" s="189"/>
      <c r="AD429" s="259"/>
      <c r="AE429" s="259"/>
      <c r="AF429" s="58"/>
      <c r="AG429" s="30"/>
      <c r="AH429" s="58"/>
      <c r="AI429" s="30"/>
      <c r="AJ429" s="134"/>
      <c r="AK429" s="208"/>
      <c r="AL429" s="290"/>
      <c r="AM429" s="88" t="str">
        <f t="shared" si="39"/>
        <v/>
      </c>
      <c r="AN429" s="123" t="str">
        <f t="shared" si="40"/>
        <v/>
      </c>
      <c r="AO429" s="123" t="str">
        <f t="shared" si="41"/>
        <v/>
      </c>
      <c r="AP429" s="123" t="str">
        <f t="shared" si="42"/>
        <v/>
      </c>
      <c r="AQ429" s="89" t="str">
        <f t="shared" si="43"/>
        <v/>
      </c>
      <c r="AR429" s="39"/>
      <c r="AS429" s="234"/>
      <c r="AT429" s="39"/>
    </row>
    <row r="430" spans="2:46" ht="13.5" customHeight="1" x14ac:dyDescent="0.15">
      <c r="B430" s="290"/>
      <c r="C430" s="29" t="s">
        <v>36</v>
      </c>
      <c r="D430" s="187"/>
      <c r="E430" s="58"/>
      <c r="F430" s="188"/>
      <c r="G430" s="188"/>
      <c r="H430" s="188"/>
      <c r="I430" s="64"/>
      <c r="J430" s="64"/>
      <c r="K430" s="189"/>
      <c r="L430" s="259"/>
      <c r="M430" s="259"/>
      <c r="N430" s="58"/>
      <c r="O430" s="30"/>
      <c r="P430" s="58"/>
      <c r="Q430" s="30"/>
      <c r="R430" s="134"/>
      <c r="S430" s="206"/>
      <c r="T430" s="290"/>
      <c r="U430" s="29" t="s">
        <v>36</v>
      </c>
      <c r="V430" s="187"/>
      <c r="W430" s="58"/>
      <c r="X430" s="188"/>
      <c r="Y430" s="188"/>
      <c r="Z430" s="188"/>
      <c r="AA430" s="64"/>
      <c r="AB430" s="64"/>
      <c r="AC430" s="189"/>
      <c r="AD430" s="259"/>
      <c r="AE430" s="259"/>
      <c r="AF430" s="58"/>
      <c r="AG430" s="30"/>
      <c r="AH430" s="58"/>
      <c r="AI430" s="30"/>
      <c r="AJ430" s="134"/>
      <c r="AK430" s="208"/>
      <c r="AL430" s="290"/>
      <c r="AM430" s="88" t="str">
        <f t="shared" si="39"/>
        <v/>
      </c>
      <c r="AN430" s="123" t="str">
        <f t="shared" si="40"/>
        <v/>
      </c>
      <c r="AO430" s="123" t="str">
        <f t="shared" si="41"/>
        <v/>
      </c>
      <c r="AP430" s="123" t="str">
        <f t="shared" si="42"/>
        <v/>
      </c>
      <c r="AQ430" s="89" t="str">
        <f t="shared" si="43"/>
        <v/>
      </c>
      <c r="AR430" s="39"/>
      <c r="AS430" s="234"/>
      <c r="AT430" s="39"/>
    </row>
    <row r="431" spans="2:46" ht="13.5" customHeight="1" x14ac:dyDescent="0.15">
      <c r="B431" s="290"/>
      <c r="C431" s="29" t="s">
        <v>38</v>
      </c>
      <c r="D431" s="187"/>
      <c r="E431" s="58"/>
      <c r="F431" s="188"/>
      <c r="G431" s="188"/>
      <c r="H431" s="188"/>
      <c r="I431" s="64"/>
      <c r="J431" s="64"/>
      <c r="K431" s="189"/>
      <c r="L431" s="259"/>
      <c r="M431" s="259"/>
      <c r="N431" s="58"/>
      <c r="O431" s="30"/>
      <c r="P431" s="58"/>
      <c r="Q431" s="30"/>
      <c r="R431" s="134"/>
      <c r="S431" s="206"/>
      <c r="T431" s="290"/>
      <c r="U431" s="29" t="s">
        <v>38</v>
      </c>
      <c r="V431" s="187"/>
      <c r="W431" s="58"/>
      <c r="X431" s="188"/>
      <c r="Y431" s="188"/>
      <c r="Z431" s="188"/>
      <c r="AA431" s="64"/>
      <c r="AB431" s="64"/>
      <c r="AC431" s="189"/>
      <c r="AD431" s="259"/>
      <c r="AE431" s="259"/>
      <c r="AF431" s="58"/>
      <c r="AG431" s="30"/>
      <c r="AH431" s="58"/>
      <c r="AI431" s="30"/>
      <c r="AJ431" s="134"/>
      <c r="AK431" s="208"/>
      <c r="AL431" s="290"/>
      <c r="AM431" s="88" t="str">
        <f t="shared" si="39"/>
        <v/>
      </c>
      <c r="AN431" s="123" t="str">
        <f t="shared" si="40"/>
        <v/>
      </c>
      <c r="AO431" s="123" t="str">
        <f t="shared" si="41"/>
        <v/>
      </c>
      <c r="AP431" s="123" t="str">
        <f t="shared" si="42"/>
        <v/>
      </c>
      <c r="AQ431" s="89" t="str">
        <f t="shared" si="43"/>
        <v/>
      </c>
      <c r="AR431" s="39"/>
      <c r="AS431" s="234"/>
      <c r="AT431" s="39"/>
    </row>
    <row r="432" spans="2:46" ht="13.5" customHeight="1" thickBot="1" x14ac:dyDescent="0.2">
      <c r="B432" s="291"/>
      <c r="C432" s="29"/>
      <c r="D432" s="187"/>
      <c r="E432" s="58"/>
      <c r="F432" s="190"/>
      <c r="G432" s="190"/>
      <c r="H432" s="190"/>
      <c r="I432" s="58"/>
      <c r="J432" s="58"/>
      <c r="K432" s="189"/>
      <c r="L432" s="259"/>
      <c r="M432" s="259"/>
      <c r="N432" s="58"/>
      <c r="O432" s="30"/>
      <c r="P432" s="58"/>
      <c r="Q432" s="30"/>
      <c r="R432" s="185"/>
      <c r="S432" s="206"/>
      <c r="T432" s="291"/>
      <c r="U432" s="29"/>
      <c r="V432" s="187"/>
      <c r="W432" s="58"/>
      <c r="X432" s="190"/>
      <c r="Y432" s="190"/>
      <c r="Z432" s="190"/>
      <c r="AA432" s="58"/>
      <c r="AB432" s="58"/>
      <c r="AC432" s="189"/>
      <c r="AD432" s="259"/>
      <c r="AE432" s="259"/>
      <c r="AF432" s="58"/>
      <c r="AG432" s="30"/>
      <c r="AH432" s="58"/>
      <c r="AI432" s="30"/>
      <c r="AJ432" s="185"/>
      <c r="AK432" s="208"/>
      <c r="AL432" s="291"/>
      <c r="AM432" s="124" t="str">
        <f t="shared" si="39"/>
        <v/>
      </c>
      <c r="AN432" s="125" t="str">
        <f t="shared" si="40"/>
        <v/>
      </c>
      <c r="AO432" s="125" t="str">
        <f t="shared" si="41"/>
        <v/>
      </c>
      <c r="AP432" s="125" t="str">
        <f t="shared" si="42"/>
        <v/>
      </c>
      <c r="AQ432" s="126" t="str">
        <f t="shared" si="43"/>
        <v/>
      </c>
      <c r="AR432" s="39"/>
      <c r="AS432" s="234"/>
      <c r="AT432" s="39"/>
    </row>
    <row r="433" spans="2:46" ht="13.5" customHeight="1" x14ac:dyDescent="0.15">
      <c r="B433" s="289" t="s">
        <v>152</v>
      </c>
      <c r="C433" s="27" t="s">
        <v>34</v>
      </c>
      <c r="D433" s="41"/>
      <c r="E433" s="57"/>
      <c r="F433" s="98"/>
      <c r="G433" s="98"/>
      <c r="H433" s="98"/>
      <c r="I433" s="62"/>
      <c r="J433" s="62"/>
      <c r="K433" s="63"/>
      <c r="L433" s="258"/>
      <c r="M433" s="258"/>
      <c r="N433" s="57"/>
      <c r="O433" s="28"/>
      <c r="P433" s="57"/>
      <c r="Q433" s="28"/>
      <c r="R433" s="133"/>
      <c r="S433" s="206"/>
      <c r="T433" s="289" t="s">
        <v>152</v>
      </c>
      <c r="U433" s="27" t="s">
        <v>34</v>
      </c>
      <c r="V433" s="41"/>
      <c r="W433" s="57"/>
      <c r="X433" s="98"/>
      <c r="Y433" s="98"/>
      <c r="Z433" s="98"/>
      <c r="AA433" s="62"/>
      <c r="AB433" s="62"/>
      <c r="AC433" s="63"/>
      <c r="AD433" s="258"/>
      <c r="AE433" s="258"/>
      <c r="AF433" s="57"/>
      <c r="AG433" s="28"/>
      <c r="AH433" s="57"/>
      <c r="AI433" s="28"/>
      <c r="AJ433" s="133"/>
      <c r="AK433" s="208"/>
      <c r="AL433" s="289" t="s">
        <v>152</v>
      </c>
      <c r="AM433" s="121" t="str">
        <f t="shared" si="39"/>
        <v/>
      </c>
      <c r="AN433" s="97" t="str">
        <f t="shared" si="40"/>
        <v/>
      </c>
      <c r="AO433" s="97" t="str">
        <f t="shared" si="41"/>
        <v/>
      </c>
      <c r="AP433" s="97" t="str">
        <f t="shared" si="42"/>
        <v/>
      </c>
      <c r="AQ433" s="122" t="str">
        <f t="shared" si="43"/>
        <v/>
      </c>
      <c r="AR433" s="39"/>
      <c r="AS433" s="234"/>
      <c r="AT433" s="39"/>
    </row>
    <row r="434" spans="2:46" ht="13.5" customHeight="1" x14ac:dyDescent="0.15">
      <c r="B434" s="290"/>
      <c r="C434" s="29" t="s">
        <v>35</v>
      </c>
      <c r="D434" s="187"/>
      <c r="E434" s="58"/>
      <c r="F434" s="188"/>
      <c r="G434" s="188"/>
      <c r="H434" s="188"/>
      <c r="I434" s="64"/>
      <c r="J434" s="64"/>
      <c r="K434" s="189"/>
      <c r="L434" s="259"/>
      <c r="M434" s="259"/>
      <c r="N434" s="58"/>
      <c r="O434" s="30"/>
      <c r="P434" s="58"/>
      <c r="Q434" s="30"/>
      <c r="R434" s="134"/>
      <c r="S434" s="206"/>
      <c r="T434" s="290"/>
      <c r="U434" s="29" t="s">
        <v>35</v>
      </c>
      <c r="V434" s="187"/>
      <c r="W434" s="58"/>
      <c r="X434" s="188"/>
      <c r="Y434" s="188"/>
      <c r="Z434" s="188"/>
      <c r="AA434" s="64"/>
      <c r="AB434" s="64"/>
      <c r="AC434" s="189"/>
      <c r="AD434" s="259"/>
      <c r="AE434" s="259"/>
      <c r="AF434" s="58"/>
      <c r="AG434" s="30"/>
      <c r="AH434" s="58"/>
      <c r="AI434" s="30"/>
      <c r="AJ434" s="134"/>
      <c r="AK434" s="208"/>
      <c r="AL434" s="290"/>
      <c r="AM434" s="88" t="str">
        <f t="shared" si="39"/>
        <v/>
      </c>
      <c r="AN434" s="123" t="str">
        <f t="shared" si="40"/>
        <v/>
      </c>
      <c r="AO434" s="123" t="str">
        <f t="shared" si="41"/>
        <v/>
      </c>
      <c r="AP434" s="123" t="str">
        <f t="shared" si="42"/>
        <v/>
      </c>
      <c r="AQ434" s="89" t="str">
        <f t="shared" si="43"/>
        <v/>
      </c>
      <c r="AR434" s="39"/>
      <c r="AS434" s="234"/>
      <c r="AT434" s="39"/>
    </row>
    <row r="435" spans="2:46" ht="13.5" customHeight="1" x14ac:dyDescent="0.15">
      <c r="B435" s="290"/>
      <c r="C435" s="29" t="s">
        <v>36</v>
      </c>
      <c r="D435" s="187"/>
      <c r="E435" s="58"/>
      <c r="F435" s="188"/>
      <c r="G435" s="188"/>
      <c r="H435" s="188"/>
      <c r="I435" s="64"/>
      <c r="J435" s="64"/>
      <c r="K435" s="189"/>
      <c r="L435" s="259"/>
      <c r="M435" s="259"/>
      <c r="N435" s="58"/>
      <c r="O435" s="30"/>
      <c r="P435" s="58"/>
      <c r="Q435" s="30"/>
      <c r="R435" s="134"/>
      <c r="S435" s="206"/>
      <c r="T435" s="290"/>
      <c r="U435" s="29" t="s">
        <v>36</v>
      </c>
      <c r="V435" s="187"/>
      <c r="W435" s="58"/>
      <c r="X435" s="188"/>
      <c r="Y435" s="188"/>
      <c r="Z435" s="188"/>
      <c r="AA435" s="64"/>
      <c r="AB435" s="64"/>
      <c r="AC435" s="189"/>
      <c r="AD435" s="259"/>
      <c r="AE435" s="259"/>
      <c r="AF435" s="58"/>
      <c r="AG435" s="30"/>
      <c r="AH435" s="58"/>
      <c r="AI435" s="30"/>
      <c r="AJ435" s="134"/>
      <c r="AK435" s="208"/>
      <c r="AL435" s="290"/>
      <c r="AM435" s="88" t="str">
        <f t="shared" si="39"/>
        <v/>
      </c>
      <c r="AN435" s="123" t="str">
        <f t="shared" si="40"/>
        <v/>
      </c>
      <c r="AO435" s="123" t="str">
        <f t="shared" si="41"/>
        <v/>
      </c>
      <c r="AP435" s="123" t="str">
        <f t="shared" si="42"/>
        <v/>
      </c>
      <c r="AQ435" s="89" t="str">
        <f t="shared" si="43"/>
        <v/>
      </c>
      <c r="AR435" s="39"/>
      <c r="AS435" s="234"/>
      <c r="AT435" s="39"/>
    </row>
    <row r="436" spans="2:46" ht="13.5" customHeight="1" x14ac:dyDescent="0.15">
      <c r="B436" s="290"/>
      <c r="C436" s="29" t="s">
        <v>38</v>
      </c>
      <c r="D436" s="187"/>
      <c r="E436" s="58"/>
      <c r="F436" s="188"/>
      <c r="G436" s="188"/>
      <c r="H436" s="188"/>
      <c r="I436" s="64"/>
      <c r="J436" s="64"/>
      <c r="K436" s="189"/>
      <c r="L436" s="259"/>
      <c r="M436" s="259"/>
      <c r="N436" s="58"/>
      <c r="O436" s="30"/>
      <c r="P436" s="58"/>
      <c r="Q436" s="30"/>
      <c r="R436" s="134"/>
      <c r="S436" s="206"/>
      <c r="T436" s="290"/>
      <c r="U436" s="29" t="s">
        <v>38</v>
      </c>
      <c r="V436" s="187"/>
      <c r="W436" s="58"/>
      <c r="X436" s="188"/>
      <c r="Y436" s="188"/>
      <c r="Z436" s="188"/>
      <c r="AA436" s="64"/>
      <c r="AB436" s="64"/>
      <c r="AC436" s="189"/>
      <c r="AD436" s="259"/>
      <c r="AE436" s="259"/>
      <c r="AF436" s="58"/>
      <c r="AG436" s="30"/>
      <c r="AH436" s="58"/>
      <c r="AI436" s="30"/>
      <c r="AJ436" s="134"/>
      <c r="AK436" s="208"/>
      <c r="AL436" s="290"/>
      <c r="AM436" s="88" t="str">
        <f t="shared" si="39"/>
        <v/>
      </c>
      <c r="AN436" s="123" t="str">
        <f t="shared" si="40"/>
        <v/>
      </c>
      <c r="AO436" s="123" t="str">
        <f t="shared" si="41"/>
        <v/>
      </c>
      <c r="AP436" s="123" t="str">
        <f t="shared" si="42"/>
        <v/>
      </c>
      <c r="AQ436" s="89" t="str">
        <f t="shared" si="43"/>
        <v/>
      </c>
      <c r="AR436" s="39"/>
      <c r="AS436" s="234"/>
      <c r="AT436" s="39"/>
    </row>
    <row r="437" spans="2:46" ht="13.5" customHeight="1" thickBot="1" x14ac:dyDescent="0.2">
      <c r="B437" s="291"/>
      <c r="C437" s="29"/>
      <c r="D437" s="187"/>
      <c r="E437" s="58"/>
      <c r="F437" s="190"/>
      <c r="G437" s="190"/>
      <c r="H437" s="190"/>
      <c r="I437" s="58"/>
      <c r="J437" s="58"/>
      <c r="K437" s="189"/>
      <c r="L437" s="259"/>
      <c r="M437" s="259"/>
      <c r="N437" s="58"/>
      <c r="O437" s="30"/>
      <c r="P437" s="58"/>
      <c r="Q437" s="30"/>
      <c r="R437" s="185"/>
      <c r="S437" s="206"/>
      <c r="T437" s="291"/>
      <c r="U437" s="29"/>
      <c r="V437" s="187"/>
      <c r="W437" s="58"/>
      <c r="X437" s="190"/>
      <c r="Y437" s="190"/>
      <c r="Z437" s="190"/>
      <c r="AA437" s="58"/>
      <c r="AB437" s="58"/>
      <c r="AC437" s="189"/>
      <c r="AD437" s="259"/>
      <c r="AE437" s="259"/>
      <c r="AF437" s="58"/>
      <c r="AG437" s="30"/>
      <c r="AH437" s="58"/>
      <c r="AI437" s="30"/>
      <c r="AJ437" s="185"/>
      <c r="AK437" s="208"/>
      <c r="AL437" s="291"/>
      <c r="AM437" s="124" t="str">
        <f t="shared" si="39"/>
        <v/>
      </c>
      <c r="AN437" s="125" t="str">
        <f t="shared" si="40"/>
        <v/>
      </c>
      <c r="AO437" s="125" t="str">
        <f t="shared" si="41"/>
        <v/>
      </c>
      <c r="AP437" s="125" t="str">
        <f t="shared" si="42"/>
        <v/>
      </c>
      <c r="AQ437" s="126" t="str">
        <f t="shared" si="43"/>
        <v/>
      </c>
      <c r="AR437" s="39"/>
      <c r="AS437" s="234"/>
      <c r="AT437" s="39"/>
    </row>
    <row r="438" spans="2:46" ht="13.5" customHeight="1" x14ac:dyDescent="0.15">
      <c r="B438" s="289" t="s">
        <v>153</v>
      </c>
      <c r="C438" s="27" t="s">
        <v>34</v>
      </c>
      <c r="D438" s="41"/>
      <c r="E438" s="57"/>
      <c r="F438" s="98"/>
      <c r="G438" s="98"/>
      <c r="H438" s="98"/>
      <c r="I438" s="62"/>
      <c r="J438" s="62"/>
      <c r="K438" s="63"/>
      <c r="L438" s="258"/>
      <c r="M438" s="258"/>
      <c r="N438" s="57"/>
      <c r="O438" s="28"/>
      <c r="P438" s="57"/>
      <c r="Q438" s="28"/>
      <c r="R438" s="133"/>
      <c r="S438" s="206"/>
      <c r="T438" s="289" t="s">
        <v>153</v>
      </c>
      <c r="U438" s="27" t="s">
        <v>34</v>
      </c>
      <c r="V438" s="41"/>
      <c r="W438" s="57"/>
      <c r="X438" s="98"/>
      <c r="Y438" s="98"/>
      <c r="Z438" s="98"/>
      <c r="AA438" s="62"/>
      <c r="AB438" s="62"/>
      <c r="AC438" s="63"/>
      <c r="AD438" s="258"/>
      <c r="AE438" s="258"/>
      <c r="AF438" s="57"/>
      <c r="AG438" s="28"/>
      <c r="AH438" s="57"/>
      <c r="AI438" s="28"/>
      <c r="AJ438" s="133"/>
      <c r="AK438" s="208"/>
      <c r="AL438" s="289" t="s">
        <v>153</v>
      </c>
      <c r="AM438" s="121" t="str">
        <f t="shared" si="39"/>
        <v/>
      </c>
      <c r="AN438" s="97" t="str">
        <f t="shared" si="40"/>
        <v/>
      </c>
      <c r="AO438" s="97" t="str">
        <f t="shared" si="41"/>
        <v/>
      </c>
      <c r="AP438" s="97" t="str">
        <f t="shared" si="42"/>
        <v/>
      </c>
      <c r="AQ438" s="122" t="str">
        <f t="shared" si="43"/>
        <v/>
      </c>
      <c r="AR438" s="39"/>
      <c r="AS438" s="234"/>
      <c r="AT438" s="39"/>
    </row>
    <row r="439" spans="2:46" ht="13.5" customHeight="1" x14ac:dyDescent="0.15">
      <c r="B439" s="290"/>
      <c r="C439" s="29" t="s">
        <v>35</v>
      </c>
      <c r="D439" s="187"/>
      <c r="E439" s="58"/>
      <c r="F439" s="188"/>
      <c r="G439" s="188"/>
      <c r="H439" s="188"/>
      <c r="I439" s="64"/>
      <c r="J439" s="64"/>
      <c r="K439" s="189"/>
      <c r="L439" s="259"/>
      <c r="M439" s="259"/>
      <c r="N439" s="58"/>
      <c r="O439" s="30"/>
      <c r="P439" s="58"/>
      <c r="Q439" s="30"/>
      <c r="R439" s="134"/>
      <c r="S439" s="206"/>
      <c r="T439" s="290"/>
      <c r="U439" s="29" t="s">
        <v>35</v>
      </c>
      <c r="V439" s="187"/>
      <c r="W439" s="58"/>
      <c r="X439" s="188"/>
      <c r="Y439" s="188"/>
      <c r="Z439" s="188"/>
      <c r="AA439" s="64"/>
      <c r="AB439" s="64"/>
      <c r="AC439" s="189"/>
      <c r="AD439" s="259"/>
      <c r="AE439" s="259"/>
      <c r="AF439" s="58"/>
      <c r="AG439" s="30"/>
      <c r="AH439" s="58"/>
      <c r="AI439" s="30"/>
      <c r="AJ439" s="134"/>
      <c r="AK439" s="208"/>
      <c r="AL439" s="290"/>
      <c r="AM439" s="88" t="str">
        <f t="shared" si="39"/>
        <v/>
      </c>
      <c r="AN439" s="123" t="str">
        <f t="shared" si="40"/>
        <v/>
      </c>
      <c r="AO439" s="123" t="str">
        <f t="shared" si="41"/>
        <v/>
      </c>
      <c r="AP439" s="123" t="str">
        <f t="shared" si="42"/>
        <v/>
      </c>
      <c r="AQ439" s="89" t="str">
        <f t="shared" si="43"/>
        <v/>
      </c>
      <c r="AR439" s="39"/>
      <c r="AS439" s="234"/>
      <c r="AT439" s="39"/>
    </row>
    <row r="440" spans="2:46" ht="13.5" customHeight="1" x14ac:dyDescent="0.15">
      <c r="B440" s="290"/>
      <c r="C440" s="29" t="s">
        <v>36</v>
      </c>
      <c r="D440" s="187"/>
      <c r="E440" s="58"/>
      <c r="F440" s="188"/>
      <c r="G440" s="188"/>
      <c r="H440" s="188"/>
      <c r="I440" s="64"/>
      <c r="J440" s="64"/>
      <c r="K440" s="189"/>
      <c r="L440" s="259"/>
      <c r="M440" s="259"/>
      <c r="N440" s="58"/>
      <c r="O440" s="30"/>
      <c r="P440" s="58"/>
      <c r="Q440" s="30"/>
      <c r="R440" s="134"/>
      <c r="S440" s="206"/>
      <c r="T440" s="290"/>
      <c r="U440" s="29" t="s">
        <v>36</v>
      </c>
      <c r="V440" s="187"/>
      <c r="W440" s="58"/>
      <c r="X440" s="188"/>
      <c r="Y440" s="188"/>
      <c r="Z440" s="188"/>
      <c r="AA440" s="64"/>
      <c r="AB440" s="64"/>
      <c r="AC440" s="189"/>
      <c r="AD440" s="259"/>
      <c r="AE440" s="259"/>
      <c r="AF440" s="58"/>
      <c r="AG440" s="30"/>
      <c r="AH440" s="58"/>
      <c r="AI440" s="30"/>
      <c r="AJ440" s="134"/>
      <c r="AK440" s="208"/>
      <c r="AL440" s="290"/>
      <c r="AM440" s="88" t="str">
        <f t="shared" si="39"/>
        <v/>
      </c>
      <c r="AN440" s="123" t="str">
        <f t="shared" si="40"/>
        <v/>
      </c>
      <c r="AO440" s="123" t="str">
        <f t="shared" si="41"/>
        <v/>
      </c>
      <c r="AP440" s="123" t="str">
        <f t="shared" si="42"/>
        <v/>
      </c>
      <c r="AQ440" s="89" t="str">
        <f t="shared" si="43"/>
        <v/>
      </c>
      <c r="AR440" s="39"/>
      <c r="AS440" s="234"/>
      <c r="AT440" s="39"/>
    </row>
    <row r="441" spans="2:46" ht="13.5" customHeight="1" x14ac:dyDescent="0.15">
      <c r="B441" s="290"/>
      <c r="C441" s="29" t="s">
        <v>38</v>
      </c>
      <c r="D441" s="187"/>
      <c r="E441" s="58"/>
      <c r="F441" s="188"/>
      <c r="G441" s="188"/>
      <c r="H441" s="188"/>
      <c r="I441" s="64"/>
      <c r="J441" s="64"/>
      <c r="K441" s="189"/>
      <c r="L441" s="259"/>
      <c r="M441" s="259"/>
      <c r="N441" s="58"/>
      <c r="O441" s="30"/>
      <c r="P441" s="58"/>
      <c r="Q441" s="30"/>
      <c r="R441" s="134"/>
      <c r="S441" s="206"/>
      <c r="T441" s="290"/>
      <c r="U441" s="29" t="s">
        <v>38</v>
      </c>
      <c r="V441" s="187"/>
      <c r="W441" s="58"/>
      <c r="X441" s="188"/>
      <c r="Y441" s="188"/>
      <c r="Z441" s="188"/>
      <c r="AA441" s="64"/>
      <c r="AB441" s="64"/>
      <c r="AC441" s="189"/>
      <c r="AD441" s="259"/>
      <c r="AE441" s="259"/>
      <c r="AF441" s="58"/>
      <c r="AG441" s="30"/>
      <c r="AH441" s="58"/>
      <c r="AI441" s="30"/>
      <c r="AJ441" s="134"/>
      <c r="AK441" s="208"/>
      <c r="AL441" s="290"/>
      <c r="AM441" s="88" t="str">
        <f t="shared" si="39"/>
        <v/>
      </c>
      <c r="AN441" s="123" t="str">
        <f t="shared" si="40"/>
        <v/>
      </c>
      <c r="AO441" s="123" t="str">
        <f t="shared" si="41"/>
        <v/>
      </c>
      <c r="AP441" s="123" t="str">
        <f t="shared" si="42"/>
        <v/>
      </c>
      <c r="AQ441" s="89" t="str">
        <f t="shared" si="43"/>
        <v/>
      </c>
      <c r="AR441" s="39"/>
      <c r="AS441" s="234"/>
      <c r="AT441" s="39"/>
    </row>
    <row r="442" spans="2:46" ht="13.5" customHeight="1" thickBot="1" x14ac:dyDescent="0.2">
      <c r="B442" s="291"/>
      <c r="C442" s="29"/>
      <c r="D442" s="187"/>
      <c r="E442" s="58"/>
      <c r="F442" s="190"/>
      <c r="G442" s="190"/>
      <c r="H442" s="190"/>
      <c r="I442" s="58"/>
      <c r="J442" s="58"/>
      <c r="K442" s="189"/>
      <c r="L442" s="259"/>
      <c r="M442" s="259"/>
      <c r="N442" s="58"/>
      <c r="O442" s="30"/>
      <c r="P442" s="58"/>
      <c r="Q442" s="30"/>
      <c r="R442" s="185"/>
      <c r="S442" s="206"/>
      <c r="T442" s="291"/>
      <c r="U442" s="29"/>
      <c r="V442" s="187"/>
      <c r="W442" s="58"/>
      <c r="X442" s="190"/>
      <c r="Y442" s="190"/>
      <c r="Z442" s="190"/>
      <c r="AA442" s="58"/>
      <c r="AB442" s="58"/>
      <c r="AC442" s="189"/>
      <c r="AD442" s="259"/>
      <c r="AE442" s="259"/>
      <c r="AF442" s="58"/>
      <c r="AG442" s="30"/>
      <c r="AH442" s="58"/>
      <c r="AI442" s="30"/>
      <c r="AJ442" s="185"/>
      <c r="AK442" s="208"/>
      <c r="AL442" s="291"/>
      <c r="AM442" s="124" t="str">
        <f t="shared" si="39"/>
        <v/>
      </c>
      <c r="AN442" s="125" t="str">
        <f t="shared" si="40"/>
        <v/>
      </c>
      <c r="AO442" s="125" t="str">
        <f t="shared" si="41"/>
        <v/>
      </c>
      <c r="AP442" s="125" t="str">
        <f t="shared" si="42"/>
        <v/>
      </c>
      <c r="AQ442" s="126" t="str">
        <f t="shared" si="43"/>
        <v/>
      </c>
      <c r="AR442" s="39"/>
      <c r="AS442" s="234"/>
      <c r="AT442" s="39"/>
    </row>
    <row r="443" spans="2:46" ht="13.5" customHeight="1" x14ac:dyDescent="0.15">
      <c r="B443" s="289" t="s">
        <v>154</v>
      </c>
      <c r="C443" s="27" t="s">
        <v>34</v>
      </c>
      <c r="D443" s="41"/>
      <c r="E443" s="57"/>
      <c r="F443" s="98"/>
      <c r="G443" s="98"/>
      <c r="H443" s="98"/>
      <c r="I443" s="62"/>
      <c r="J443" s="62"/>
      <c r="K443" s="63"/>
      <c r="L443" s="258"/>
      <c r="M443" s="258"/>
      <c r="N443" s="57"/>
      <c r="O443" s="28"/>
      <c r="P443" s="57"/>
      <c r="Q443" s="28"/>
      <c r="R443" s="133"/>
      <c r="S443" s="206"/>
      <c r="T443" s="289" t="s">
        <v>154</v>
      </c>
      <c r="U443" s="27" t="s">
        <v>34</v>
      </c>
      <c r="V443" s="41"/>
      <c r="W443" s="57"/>
      <c r="X443" s="98"/>
      <c r="Y443" s="98"/>
      <c r="Z443" s="98"/>
      <c r="AA443" s="62"/>
      <c r="AB443" s="62"/>
      <c r="AC443" s="63"/>
      <c r="AD443" s="258"/>
      <c r="AE443" s="258"/>
      <c r="AF443" s="57"/>
      <c r="AG443" s="28"/>
      <c r="AH443" s="57"/>
      <c r="AI443" s="28"/>
      <c r="AJ443" s="133"/>
      <c r="AK443" s="208"/>
      <c r="AL443" s="289" t="s">
        <v>154</v>
      </c>
      <c r="AM443" s="121" t="str">
        <f t="shared" si="39"/>
        <v/>
      </c>
      <c r="AN443" s="97" t="str">
        <f t="shared" si="40"/>
        <v/>
      </c>
      <c r="AO443" s="97" t="str">
        <f t="shared" si="41"/>
        <v/>
      </c>
      <c r="AP443" s="97" t="str">
        <f t="shared" si="42"/>
        <v/>
      </c>
      <c r="AQ443" s="122" t="str">
        <f t="shared" si="43"/>
        <v/>
      </c>
      <c r="AR443" s="39"/>
      <c r="AS443" s="234"/>
      <c r="AT443" s="39"/>
    </row>
    <row r="444" spans="2:46" ht="13.5" customHeight="1" x14ac:dyDescent="0.15">
      <c r="B444" s="290"/>
      <c r="C444" s="29" t="s">
        <v>35</v>
      </c>
      <c r="D444" s="187"/>
      <c r="E444" s="58"/>
      <c r="F444" s="188"/>
      <c r="G444" s="188"/>
      <c r="H444" s="188"/>
      <c r="I444" s="64"/>
      <c r="J444" s="64"/>
      <c r="K444" s="189"/>
      <c r="L444" s="259"/>
      <c r="M444" s="259"/>
      <c r="N444" s="58"/>
      <c r="O444" s="30"/>
      <c r="P444" s="58"/>
      <c r="Q444" s="30"/>
      <c r="R444" s="134"/>
      <c r="S444" s="206"/>
      <c r="T444" s="290"/>
      <c r="U444" s="29" t="s">
        <v>35</v>
      </c>
      <c r="V444" s="187"/>
      <c r="W444" s="58"/>
      <c r="X444" s="188"/>
      <c r="Y444" s="188"/>
      <c r="Z444" s="188"/>
      <c r="AA444" s="64"/>
      <c r="AB444" s="64"/>
      <c r="AC444" s="189"/>
      <c r="AD444" s="259"/>
      <c r="AE444" s="259"/>
      <c r="AF444" s="58"/>
      <c r="AG444" s="30"/>
      <c r="AH444" s="58"/>
      <c r="AI444" s="30"/>
      <c r="AJ444" s="134"/>
      <c r="AK444" s="208"/>
      <c r="AL444" s="290"/>
      <c r="AM444" s="88" t="str">
        <f t="shared" si="39"/>
        <v/>
      </c>
      <c r="AN444" s="123" t="str">
        <f t="shared" si="40"/>
        <v/>
      </c>
      <c r="AO444" s="123" t="str">
        <f t="shared" si="41"/>
        <v/>
      </c>
      <c r="AP444" s="123" t="str">
        <f t="shared" si="42"/>
        <v/>
      </c>
      <c r="AQ444" s="89" t="str">
        <f t="shared" si="43"/>
        <v/>
      </c>
      <c r="AR444" s="39"/>
      <c r="AS444" s="234"/>
      <c r="AT444" s="39"/>
    </row>
    <row r="445" spans="2:46" ht="13.5" customHeight="1" x14ac:dyDescent="0.15">
      <c r="B445" s="290"/>
      <c r="C445" s="29" t="s">
        <v>36</v>
      </c>
      <c r="D445" s="187"/>
      <c r="E445" s="58"/>
      <c r="F445" s="188"/>
      <c r="G445" s="188"/>
      <c r="H445" s="188"/>
      <c r="I445" s="64"/>
      <c r="J445" s="64"/>
      <c r="K445" s="189"/>
      <c r="L445" s="259"/>
      <c r="M445" s="259"/>
      <c r="N445" s="58"/>
      <c r="O445" s="30"/>
      <c r="P445" s="58"/>
      <c r="Q445" s="30"/>
      <c r="R445" s="134"/>
      <c r="S445" s="206"/>
      <c r="T445" s="290"/>
      <c r="U445" s="29" t="s">
        <v>36</v>
      </c>
      <c r="V445" s="187"/>
      <c r="W445" s="58"/>
      <c r="X445" s="188"/>
      <c r="Y445" s="188"/>
      <c r="Z445" s="188"/>
      <c r="AA445" s="64"/>
      <c r="AB445" s="64"/>
      <c r="AC445" s="189"/>
      <c r="AD445" s="259"/>
      <c r="AE445" s="259"/>
      <c r="AF445" s="58"/>
      <c r="AG445" s="30"/>
      <c r="AH445" s="58"/>
      <c r="AI445" s="30"/>
      <c r="AJ445" s="134"/>
      <c r="AK445" s="208"/>
      <c r="AL445" s="290"/>
      <c r="AM445" s="88" t="str">
        <f t="shared" si="39"/>
        <v/>
      </c>
      <c r="AN445" s="123" t="str">
        <f t="shared" si="40"/>
        <v/>
      </c>
      <c r="AO445" s="123" t="str">
        <f t="shared" si="41"/>
        <v/>
      </c>
      <c r="AP445" s="123" t="str">
        <f t="shared" si="42"/>
        <v/>
      </c>
      <c r="AQ445" s="89" t="str">
        <f t="shared" si="43"/>
        <v/>
      </c>
      <c r="AR445" s="39"/>
      <c r="AS445" s="234"/>
      <c r="AT445" s="39"/>
    </row>
    <row r="446" spans="2:46" ht="13.5" customHeight="1" x14ac:dyDescent="0.15">
      <c r="B446" s="290"/>
      <c r="C446" s="29" t="s">
        <v>38</v>
      </c>
      <c r="D446" s="187"/>
      <c r="E446" s="58"/>
      <c r="F446" s="188"/>
      <c r="G446" s="188"/>
      <c r="H446" s="188"/>
      <c r="I446" s="64"/>
      <c r="J446" s="64"/>
      <c r="K446" s="189"/>
      <c r="L446" s="259"/>
      <c r="M446" s="259"/>
      <c r="N446" s="58"/>
      <c r="O446" s="30"/>
      <c r="P446" s="58"/>
      <c r="Q446" s="30"/>
      <c r="R446" s="134"/>
      <c r="S446" s="206"/>
      <c r="T446" s="290"/>
      <c r="U446" s="29" t="s">
        <v>38</v>
      </c>
      <c r="V446" s="187"/>
      <c r="W446" s="58"/>
      <c r="X446" s="188"/>
      <c r="Y446" s="188"/>
      <c r="Z446" s="188"/>
      <c r="AA446" s="64"/>
      <c r="AB446" s="64"/>
      <c r="AC446" s="189"/>
      <c r="AD446" s="259"/>
      <c r="AE446" s="259"/>
      <c r="AF446" s="58"/>
      <c r="AG446" s="30"/>
      <c r="AH446" s="58"/>
      <c r="AI446" s="30"/>
      <c r="AJ446" s="134"/>
      <c r="AK446" s="208"/>
      <c r="AL446" s="290"/>
      <c r="AM446" s="88" t="str">
        <f t="shared" si="39"/>
        <v/>
      </c>
      <c r="AN446" s="123" t="str">
        <f t="shared" si="40"/>
        <v/>
      </c>
      <c r="AO446" s="123" t="str">
        <f t="shared" si="41"/>
        <v/>
      </c>
      <c r="AP446" s="123" t="str">
        <f t="shared" si="42"/>
        <v/>
      </c>
      <c r="AQ446" s="89" t="str">
        <f t="shared" si="43"/>
        <v/>
      </c>
      <c r="AR446" s="39"/>
      <c r="AS446" s="234"/>
      <c r="AT446" s="39"/>
    </row>
    <row r="447" spans="2:46" ht="13.5" customHeight="1" thickBot="1" x14ac:dyDescent="0.2">
      <c r="B447" s="291"/>
      <c r="C447" s="29"/>
      <c r="D447" s="187"/>
      <c r="E447" s="58"/>
      <c r="F447" s="190"/>
      <c r="G447" s="190"/>
      <c r="H447" s="190"/>
      <c r="I447" s="58"/>
      <c r="J447" s="58"/>
      <c r="K447" s="189"/>
      <c r="L447" s="259"/>
      <c r="M447" s="259"/>
      <c r="N447" s="58"/>
      <c r="O447" s="30"/>
      <c r="P447" s="58"/>
      <c r="Q447" s="30"/>
      <c r="R447" s="185"/>
      <c r="S447" s="206"/>
      <c r="T447" s="291"/>
      <c r="U447" s="29"/>
      <c r="V447" s="187"/>
      <c r="W447" s="58"/>
      <c r="X447" s="190"/>
      <c r="Y447" s="190"/>
      <c r="Z447" s="190"/>
      <c r="AA447" s="58"/>
      <c r="AB447" s="58"/>
      <c r="AC447" s="189"/>
      <c r="AD447" s="259"/>
      <c r="AE447" s="259"/>
      <c r="AF447" s="58"/>
      <c r="AG447" s="30"/>
      <c r="AH447" s="58"/>
      <c r="AI447" s="30"/>
      <c r="AJ447" s="185"/>
      <c r="AK447" s="208"/>
      <c r="AL447" s="291"/>
      <c r="AM447" s="124" t="str">
        <f t="shared" si="39"/>
        <v/>
      </c>
      <c r="AN447" s="125" t="str">
        <f t="shared" si="40"/>
        <v/>
      </c>
      <c r="AO447" s="125" t="str">
        <f t="shared" si="41"/>
        <v/>
      </c>
      <c r="AP447" s="125" t="str">
        <f t="shared" si="42"/>
        <v/>
      </c>
      <c r="AQ447" s="126" t="str">
        <f t="shared" si="43"/>
        <v/>
      </c>
      <c r="AR447" s="39"/>
      <c r="AS447" s="234"/>
      <c r="AT447" s="39"/>
    </row>
    <row r="448" spans="2:46" ht="13.5" customHeight="1" x14ac:dyDescent="0.15">
      <c r="B448" s="289" t="s">
        <v>155</v>
      </c>
      <c r="C448" s="27" t="s">
        <v>34</v>
      </c>
      <c r="D448" s="41"/>
      <c r="E448" s="57"/>
      <c r="F448" s="98"/>
      <c r="G448" s="98"/>
      <c r="H448" s="98"/>
      <c r="I448" s="62"/>
      <c r="J448" s="62"/>
      <c r="K448" s="63"/>
      <c r="L448" s="258"/>
      <c r="M448" s="258"/>
      <c r="N448" s="57"/>
      <c r="O448" s="28"/>
      <c r="P448" s="57"/>
      <c r="Q448" s="28"/>
      <c r="R448" s="133"/>
      <c r="S448" s="206"/>
      <c r="T448" s="289" t="s">
        <v>155</v>
      </c>
      <c r="U448" s="27" t="s">
        <v>34</v>
      </c>
      <c r="V448" s="41"/>
      <c r="W448" s="57"/>
      <c r="X448" s="98"/>
      <c r="Y448" s="98"/>
      <c r="Z448" s="98"/>
      <c r="AA448" s="62"/>
      <c r="AB448" s="62"/>
      <c r="AC448" s="63"/>
      <c r="AD448" s="258"/>
      <c r="AE448" s="258"/>
      <c r="AF448" s="57"/>
      <c r="AG448" s="28"/>
      <c r="AH448" s="57"/>
      <c r="AI448" s="28"/>
      <c r="AJ448" s="133"/>
      <c r="AK448" s="208"/>
      <c r="AL448" s="289" t="s">
        <v>155</v>
      </c>
      <c r="AM448" s="121" t="str">
        <f t="shared" si="39"/>
        <v/>
      </c>
      <c r="AN448" s="97" t="str">
        <f t="shared" si="40"/>
        <v/>
      </c>
      <c r="AO448" s="97" t="str">
        <f t="shared" si="41"/>
        <v/>
      </c>
      <c r="AP448" s="97" t="str">
        <f t="shared" si="42"/>
        <v/>
      </c>
      <c r="AQ448" s="122" t="str">
        <f t="shared" si="43"/>
        <v/>
      </c>
      <c r="AR448" s="39"/>
      <c r="AS448" s="234"/>
      <c r="AT448" s="39"/>
    </row>
    <row r="449" spans="2:46" ht="13.5" customHeight="1" x14ac:dyDescent="0.15">
      <c r="B449" s="290"/>
      <c r="C449" s="29" t="s">
        <v>35</v>
      </c>
      <c r="D449" s="187"/>
      <c r="E449" s="58"/>
      <c r="F449" s="188"/>
      <c r="G449" s="188"/>
      <c r="H449" s="188"/>
      <c r="I449" s="64"/>
      <c r="J449" s="64"/>
      <c r="K449" s="189"/>
      <c r="L449" s="259"/>
      <c r="M449" s="259"/>
      <c r="N449" s="58"/>
      <c r="O449" s="30"/>
      <c r="P449" s="58"/>
      <c r="Q449" s="30"/>
      <c r="R449" s="134"/>
      <c r="S449" s="206"/>
      <c r="T449" s="290"/>
      <c r="U449" s="29" t="s">
        <v>35</v>
      </c>
      <c r="V449" s="187"/>
      <c r="W449" s="58"/>
      <c r="X449" s="188"/>
      <c r="Y449" s="188"/>
      <c r="Z449" s="188"/>
      <c r="AA449" s="64"/>
      <c r="AB449" s="64"/>
      <c r="AC449" s="189"/>
      <c r="AD449" s="259"/>
      <c r="AE449" s="259"/>
      <c r="AF449" s="58"/>
      <c r="AG449" s="30"/>
      <c r="AH449" s="58"/>
      <c r="AI449" s="30"/>
      <c r="AJ449" s="134"/>
      <c r="AK449" s="208"/>
      <c r="AL449" s="290"/>
      <c r="AM449" s="88" t="str">
        <f t="shared" si="39"/>
        <v/>
      </c>
      <c r="AN449" s="123" t="str">
        <f t="shared" si="40"/>
        <v/>
      </c>
      <c r="AO449" s="123" t="str">
        <f t="shared" si="41"/>
        <v/>
      </c>
      <c r="AP449" s="123" t="str">
        <f t="shared" si="42"/>
        <v/>
      </c>
      <c r="AQ449" s="89" t="str">
        <f t="shared" si="43"/>
        <v/>
      </c>
      <c r="AR449" s="39"/>
      <c r="AS449" s="234"/>
      <c r="AT449" s="39"/>
    </row>
    <row r="450" spans="2:46" ht="13.5" customHeight="1" x14ac:dyDescent="0.15">
      <c r="B450" s="290"/>
      <c r="C450" s="29" t="s">
        <v>36</v>
      </c>
      <c r="D450" s="187"/>
      <c r="E450" s="58"/>
      <c r="F450" s="188"/>
      <c r="G450" s="188"/>
      <c r="H450" s="188"/>
      <c r="I450" s="64"/>
      <c r="J450" s="64"/>
      <c r="K450" s="189"/>
      <c r="L450" s="259"/>
      <c r="M450" s="259"/>
      <c r="N450" s="58"/>
      <c r="O450" s="30"/>
      <c r="P450" s="58"/>
      <c r="Q450" s="30"/>
      <c r="R450" s="134"/>
      <c r="S450" s="206"/>
      <c r="T450" s="290"/>
      <c r="U450" s="29" t="s">
        <v>36</v>
      </c>
      <c r="V450" s="187"/>
      <c r="W450" s="58"/>
      <c r="X450" s="188"/>
      <c r="Y450" s="188"/>
      <c r="Z450" s="188"/>
      <c r="AA450" s="64"/>
      <c r="AB450" s="64"/>
      <c r="AC450" s="189"/>
      <c r="AD450" s="259"/>
      <c r="AE450" s="259"/>
      <c r="AF450" s="58"/>
      <c r="AG450" s="30"/>
      <c r="AH450" s="58"/>
      <c r="AI450" s="30"/>
      <c r="AJ450" s="134"/>
      <c r="AK450" s="208"/>
      <c r="AL450" s="290"/>
      <c r="AM450" s="88" t="str">
        <f t="shared" si="39"/>
        <v/>
      </c>
      <c r="AN450" s="123" t="str">
        <f t="shared" si="40"/>
        <v/>
      </c>
      <c r="AO450" s="123" t="str">
        <f t="shared" si="41"/>
        <v/>
      </c>
      <c r="AP450" s="123" t="str">
        <f t="shared" si="42"/>
        <v/>
      </c>
      <c r="AQ450" s="89" t="str">
        <f t="shared" si="43"/>
        <v/>
      </c>
      <c r="AR450" s="39"/>
      <c r="AS450" s="234"/>
      <c r="AT450" s="39"/>
    </row>
    <row r="451" spans="2:46" ht="13.5" customHeight="1" x14ac:dyDescent="0.15">
      <c r="B451" s="290"/>
      <c r="C451" s="29" t="s">
        <v>38</v>
      </c>
      <c r="D451" s="187"/>
      <c r="E451" s="58"/>
      <c r="F451" s="188"/>
      <c r="G451" s="188"/>
      <c r="H451" s="188"/>
      <c r="I451" s="64"/>
      <c r="J451" s="64"/>
      <c r="K451" s="189"/>
      <c r="L451" s="259"/>
      <c r="M451" s="259"/>
      <c r="N451" s="58"/>
      <c r="O451" s="30"/>
      <c r="P451" s="58"/>
      <c r="Q451" s="30"/>
      <c r="R451" s="134"/>
      <c r="S451" s="206"/>
      <c r="T451" s="290"/>
      <c r="U451" s="29" t="s">
        <v>38</v>
      </c>
      <c r="V451" s="187"/>
      <c r="W451" s="58"/>
      <c r="X451" s="188"/>
      <c r="Y451" s="188"/>
      <c r="Z451" s="188"/>
      <c r="AA451" s="64"/>
      <c r="AB451" s="64"/>
      <c r="AC451" s="189"/>
      <c r="AD451" s="259"/>
      <c r="AE451" s="259"/>
      <c r="AF451" s="58"/>
      <c r="AG451" s="30"/>
      <c r="AH451" s="58"/>
      <c r="AI451" s="30"/>
      <c r="AJ451" s="134"/>
      <c r="AK451" s="208"/>
      <c r="AL451" s="290"/>
      <c r="AM451" s="88" t="str">
        <f t="shared" si="39"/>
        <v/>
      </c>
      <c r="AN451" s="123" t="str">
        <f t="shared" si="40"/>
        <v/>
      </c>
      <c r="AO451" s="123" t="str">
        <f t="shared" si="41"/>
        <v/>
      </c>
      <c r="AP451" s="123" t="str">
        <f t="shared" si="42"/>
        <v/>
      </c>
      <c r="AQ451" s="89" t="str">
        <f t="shared" si="43"/>
        <v/>
      </c>
      <c r="AR451" s="39"/>
      <c r="AS451" s="234"/>
      <c r="AT451" s="39"/>
    </row>
    <row r="452" spans="2:46" ht="13.5" customHeight="1" thickBot="1" x14ac:dyDescent="0.2">
      <c r="B452" s="291"/>
      <c r="C452" s="29"/>
      <c r="D452" s="187"/>
      <c r="E452" s="58"/>
      <c r="F452" s="190"/>
      <c r="G452" s="190"/>
      <c r="H452" s="190"/>
      <c r="I452" s="58"/>
      <c r="J452" s="58"/>
      <c r="K452" s="189"/>
      <c r="L452" s="259"/>
      <c r="M452" s="259"/>
      <c r="N452" s="58"/>
      <c r="O452" s="30"/>
      <c r="P452" s="58"/>
      <c r="Q452" s="30"/>
      <c r="R452" s="185"/>
      <c r="S452" s="206"/>
      <c r="T452" s="291"/>
      <c r="U452" s="29"/>
      <c r="V452" s="187"/>
      <c r="W452" s="58"/>
      <c r="X452" s="190"/>
      <c r="Y452" s="190"/>
      <c r="Z452" s="190"/>
      <c r="AA452" s="58"/>
      <c r="AB452" s="58"/>
      <c r="AC452" s="189"/>
      <c r="AD452" s="259"/>
      <c r="AE452" s="259"/>
      <c r="AF452" s="58"/>
      <c r="AG452" s="30"/>
      <c r="AH452" s="58"/>
      <c r="AI452" s="30"/>
      <c r="AJ452" s="185"/>
      <c r="AK452" s="208"/>
      <c r="AL452" s="291"/>
      <c r="AM452" s="124" t="str">
        <f t="shared" si="39"/>
        <v/>
      </c>
      <c r="AN452" s="125" t="str">
        <f t="shared" si="40"/>
        <v/>
      </c>
      <c r="AO452" s="125" t="str">
        <f t="shared" si="41"/>
        <v/>
      </c>
      <c r="AP452" s="125" t="str">
        <f t="shared" si="42"/>
        <v/>
      </c>
      <c r="AQ452" s="126" t="str">
        <f t="shared" si="43"/>
        <v/>
      </c>
      <c r="AR452" s="39"/>
      <c r="AS452" s="234"/>
      <c r="AT452" s="39"/>
    </row>
    <row r="453" spans="2:46" ht="13.5" customHeight="1" x14ac:dyDescent="0.15">
      <c r="B453" s="289" t="s">
        <v>156</v>
      </c>
      <c r="C453" s="27" t="s">
        <v>34</v>
      </c>
      <c r="D453" s="41"/>
      <c r="E453" s="57"/>
      <c r="F453" s="98"/>
      <c r="G453" s="98"/>
      <c r="H453" s="98"/>
      <c r="I453" s="62"/>
      <c r="J453" s="62"/>
      <c r="K453" s="63"/>
      <c r="L453" s="258"/>
      <c r="M453" s="258"/>
      <c r="N453" s="57"/>
      <c r="O453" s="28"/>
      <c r="P453" s="57"/>
      <c r="Q453" s="28"/>
      <c r="R453" s="133"/>
      <c r="S453" s="206"/>
      <c r="T453" s="289" t="s">
        <v>156</v>
      </c>
      <c r="U453" s="27" t="s">
        <v>34</v>
      </c>
      <c r="V453" s="41"/>
      <c r="W453" s="57"/>
      <c r="X453" s="98"/>
      <c r="Y453" s="98"/>
      <c r="Z453" s="98"/>
      <c r="AA453" s="62"/>
      <c r="AB453" s="62"/>
      <c r="AC453" s="63"/>
      <c r="AD453" s="258"/>
      <c r="AE453" s="258"/>
      <c r="AF453" s="57"/>
      <c r="AG453" s="28"/>
      <c r="AH453" s="57"/>
      <c r="AI453" s="28"/>
      <c r="AJ453" s="133"/>
      <c r="AK453" s="208"/>
      <c r="AL453" s="289" t="s">
        <v>156</v>
      </c>
      <c r="AM453" s="121" t="str">
        <f t="shared" si="39"/>
        <v/>
      </c>
      <c r="AN453" s="97" t="str">
        <f t="shared" si="40"/>
        <v/>
      </c>
      <c r="AO453" s="97" t="str">
        <f t="shared" si="41"/>
        <v/>
      </c>
      <c r="AP453" s="97" t="str">
        <f t="shared" si="42"/>
        <v/>
      </c>
      <c r="AQ453" s="122" t="str">
        <f t="shared" si="43"/>
        <v/>
      </c>
      <c r="AR453" s="39"/>
      <c r="AS453" s="234"/>
      <c r="AT453" s="39"/>
    </row>
    <row r="454" spans="2:46" ht="13.5" customHeight="1" x14ac:dyDescent="0.15">
      <c r="B454" s="290"/>
      <c r="C454" s="29" t="s">
        <v>35</v>
      </c>
      <c r="D454" s="187"/>
      <c r="E454" s="58"/>
      <c r="F454" s="188"/>
      <c r="G454" s="188"/>
      <c r="H454" s="188"/>
      <c r="I454" s="64"/>
      <c r="J454" s="64"/>
      <c r="K454" s="189"/>
      <c r="L454" s="259"/>
      <c r="M454" s="259"/>
      <c r="N454" s="58"/>
      <c r="O454" s="30"/>
      <c r="P454" s="58"/>
      <c r="Q454" s="30"/>
      <c r="R454" s="134"/>
      <c r="S454" s="206"/>
      <c r="T454" s="290"/>
      <c r="U454" s="29" t="s">
        <v>35</v>
      </c>
      <c r="V454" s="187"/>
      <c r="W454" s="58"/>
      <c r="X454" s="188"/>
      <c r="Y454" s="188"/>
      <c r="Z454" s="188"/>
      <c r="AA454" s="64"/>
      <c r="AB454" s="64"/>
      <c r="AC454" s="189"/>
      <c r="AD454" s="259"/>
      <c r="AE454" s="259"/>
      <c r="AF454" s="58"/>
      <c r="AG454" s="30"/>
      <c r="AH454" s="58"/>
      <c r="AI454" s="30"/>
      <c r="AJ454" s="134"/>
      <c r="AK454" s="208"/>
      <c r="AL454" s="290"/>
      <c r="AM454" s="88" t="str">
        <f t="shared" si="39"/>
        <v/>
      </c>
      <c r="AN454" s="123" t="str">
        <f t="shared" si="40"/>
        <v/>
      </c>
      <c r="AO454" s="123" t="str">
        <f t="shared" si="41"/>
        <v/>
      </c>
      <c r="AP454" s="123" t="str">
        <f t="shared" si="42"/>
        <v/>
      </c>
      <c r="AQ454" s="89" t="str">
        <f t="shared" si="43"/>
        <v/>
      </c>
      <c r="AR454" s="39"/>
      <c r="AS454" s="234"/>
      <c r="AT454" s="39"/>
    </row>
    <row r="455" spans="2:46" ht="13.5" customHeight="1" x14ac:dyDescent="0.15">
      <c r="B455" s="290"/>
      <c r="C455" s="29" t="s">
        <v>36</v>
      </c>
      <c r="D455" s="187"/>
      <c r="E455" s="58"/>
      <c r="F455" s="188"/>
      <c r="G455" s="188"/>
      <c r="H455" s="188"/>
      <c r="I455" s="64"/>
      <c r="J455" s="64"/>
      <c r="K455" s="189"/>
      <c r="L455" s="259"/>
      <c r="M455" s="259"/>
      <c r="N455" s="58"/>
      <c r="O455" s="30"/>
      <c r="P455" s="58"/>
      <c r="Q455" s="30"/>
      <c r="R455" s="134"/>
      <c r="S455" s="206"/>
      <c r="T455" s="290"/>
      <c r="U455" s="29" t="s">
        <v>36</v>
      </c>
      <c r="V455" s="187"/>
      <c r="W455" s="58"/>
      <c r="X455" s="188"/>
      <c r="Y455" s="188"/>
      <c r="Z455" s="188"/>
      <c r="AA455" s="64"/>
      <c r="AB455" s="64"/>
      <c r="AC455" s="189"/>
      <c r="AD455" s="259"/>
      <c r="AE455" s="259"/>
      <c r="AF455" s="58"/>
      <c r="AG455" s="30"/>
      <c r="AH455" s="58"/>
      <c r="AI455" s="30"/>
      <c r="AJ455" s="134"/>
      <c r="AK455" s="208"/>
      <c r="AL455" s="290"/>
      <c r="AM455" s="88" t="str">
        <f t="shared" si="39"/>
        <v/>
      </c>
      <c r="AN455" s="123" t="str">
        <f t="shared" si="40"/>
        <v/>
      </c>
      <c r="AO455" s="123" t="str">
        <f t="shared" si="41"/>
        <v/>
      </c>
      <c r="AP455" s="123" t="str">
        <f t="shared" si="42"/>
        <v/>
      </c>
      <c r="AQ455" s="89" t="str">
        <f t="shared" si="43"/>
        <v/>
      </c>
      <c r="AR455" s="39"/>
      <c r="AS455" s="234"/>
      <c r="AT455" s="39"/>
    </row>
    <row r="456" spans="2:46" ht="13.5" customHeight="1" x14ac:dyDescent="0.15">
      <c r="B456" s="290"/>
      <c r="C456" s="29" t="s">
        <v>38</v>
      </c>
      <c r="D456" s="187"/>
      <c r="E456" s="58"/>
      <c r="F456" s="188"/>
      <c r="G456" s="188"/>
      <c r="H456" s="188"/>
      <c r="I456" s="64"/>
      <c r="J456" s="64"/>
      <c r="K456" s="189"/>
      <c r="L456" s="259"/>
      <c r="M456" s="259"/>
      <c r="N456" s="58"/>
      <c r="O456" s="30"/>
      <c r="P456" s="58"/>
      <c r="Q456" s="30"/>
      <c r="R456" s="134"/>
      <c r="S456" s="206"/>
      <c r="T456" s="290"/>
      <c r="U456" s="29" t="s">
        <v>38</v>
      </c>
      <c r="V456" s="187"/>
      <c r="W456" s="58"/>
      <c r="X456" s="188"/>
      <c r="Y456" s="188"/>
      <c r="Z456" s="188"/>
      <c r="AA456" s="64"/>
      <c r="AB456" s="64"/>
      <c r="AC456" s="189"/>
      <c r="AD456" s="259"/>
      <c r="AE456" s="259"/>
      <c r="AF456" s="58"/>
      <c r="AG456" s="30"/>
      <c r="AH456" s="58"/>
      <c r="AI456" s="30"/>
      <c r="AJ456" s="134"/>
      <c r="AK456" s="208"/>
      <c r="AL456" s="290"/>
      <c r="AM456" s="88" t="str">
        <f t="shared" si="39"/>
        <v/>
      </c>
      <c r="AN456" s="123" t="str">
        <f t="shared" si="40"/>
        <v/>
      </c>
      <c r="AO456" s="123" t="str">
        <f t="shared" si="41"/>
        <v/>
      </c>
      <c r="AP456" s="123" t="str">
        <f t="shared" si="42"/>
        <v/>
      </c>
      <c r="AQ456" s="89" t="str">
        <f t="shared" si="43"/>
        <v/>
      </c>
      <c r="AR456" s="39"/>
      <c r="AS456" s="234"/>
      <c r="AT456" s="39"/>
    </row>
    <row r="457" spans="2:46" ht="13.5" customHeight="1" thickBot="1" x14ac:dyDescent="0.2">
      <c r="B457" s="291"/>
      <c r="C457" s="29"/>
      <c r="D457" s="187"/>
      <c r="E457" s="58"/>
      <c r="F457" s="190"/>
      <c r="G457" s="190"/>
      <c r="H457" s="190"/>
      <c r="I457" s="58"/>
      <c r="J457" s="58"/>
      <c r="K457" s="189"/>
      <c r="L457" s="259"/>
      <c r="M457" s="259"/>
      <c r="N457" s="58"/>
      <c r="O457" s="30"/>
      <c r="P457" s="58"/>
      <c r="Q457" s="30"/>
      <c r="R457" s="185"/>
      <c r="S457" s="206"/>
      <c r="T457" s="291"/>
      <c r="U457" s="29"/>
      <c r="V457" s="187"/>
      <c r="W457" s="58"/>
      <c r="X457" s="190"/>
      <c r="Y457" s="190"/>
      <c r="Z457" s="190"/>
      <c r="AA457" s="58"/>
      <c r="AB457" s="58"/>
      <c r="AC457" s="189"/>
      <c r="AD457" s="259"/>
      <c r="AE457" s="259"/>
      <c r="AF457" s="58"/>
      <c r="AG457" s="30"/>
      <c r="AH457" s="58"/>
      <c r="AI457" s="30"/>
      <c r="AJ457" s="185"/>
      <c r="AK457" s="208"/>
      <c r="AL457" s="291"/>
      <c r="AM457" s="124" t="str">
        <f t="shared" si="39"/>
        <v/>
      </c>
      <c r="AN457" s="125" t="str">
        <f t="shared" si="40"/>
        <v/>
      </c>
      <c r="AO457" s="125" t="str">
        <f t="shared" si="41"/>
        <v/>
      </c>
      <c r="AP457" s="125" t="str">
        <f t="shared" si="42"/>
        <v/>
      </c>
      <c r="AQ457" s="126" t="str">
        <f t="shared" si="43"/>
        <v/>
      </c>
      <c r="AR457" s="39"/>
      <c r="AS457" s="234"/>
      <c r="AT457" s="39"/>
    </row>
    <row r="458" spans="2:46" ht="13.5" customHeight="1" x14ac:dyDescent="0.15">
      <c r="B458" s="289" t="s">
        <v>157</v>
      </c>
      <c r="C458" s="27" t="s">
        <v>34</v>
      </c>
      <c r="D458" s="41"/>
      <c r="E458" s="57"/>
      <c r="F458" s="98"/>
      <c r="G458" s="98"/>
      <c r="H458" s="98"/>
      <c r="I458" s="62"/>
      <c r="J458" s="62"/>
      <c r="K458" s="63"/>
      <c r="L458" s="258"/>
      <c r="M458" s="258"/>
      <c r="N458" s="57"/>
      <c r="O458" s="28"/>
      <c r="P458" s="57"/>
      <c r="Q458" s="28"/>
      <c r="R458" s="133"/>
      <c r="S458" s="206"/>
      <c r="T458" s="289" t="s">
        <v>157</v>
      </c>
      <c r="U458" s="27" t="s">
        <v>34</v>
      </c>
      <c r="V458" s="41"/>
      <c r="W458" s="57"/>
      <c r="X458" s="98"/>
      <c r="Y458" s="98"/>
      <c r="Z458" s="98"/>
      <c r="AA458" s="62"/>
      <c r="AB458" s="62"/>
      <c r="AC458" s="63"/>
      <c r="AD458" s="258"/>
      <c r="AE458" s="258"/>
      <c r="AF458" s="57"/>
      <c r="AG458" s="28"/>
      <c r="AH458" s="57"/>
      <c r="AI458" s="28"/>
      <c r="AJ458" s="133"/>
      <c r="AK458" s="208"/>
      <c r="AL458" s="289" t="s">
        <v>157</v>
      </c>
      <c r="AM458" s="121" t="str">
        <f t="shared" si="39"/>
        <v/>
      </c>
      <c r="AN458" s="97" t="str">
        <f t="shared" si="40"/>
        <v/>
      </c>
      <c r="AO458" s="97" t="str">
        <f t="shared" si="41"/>
        <v/>
      </c>
      <c r="AP458" s="97" t="str">
        <f t="shared" si="42"/>
        <v/>
      </c>
      <c r="AQ458" s="122" t="str">
        <f t="shared" si="43"/>
        <v/>
      </c>
      <c r="AR458" s="39"/>
      <c r="AS458" s="234"/>
      <c r="AT458" s="39"/>
    </row>
    <row r="459" spans="2:46" ht="13.5" customHeight="1" x14ac:dyDescent="0.15">
      <c r="B459" s="290"/>
      <c r="C459" s="29" t="s">
        <v>35</v>
      </c>
      <c r="D459" s="187"/>
      <c r="E459" s="58"/>
      <c r="F459" s="188"/>
      <c r="G459" s="188"/>
      <c r="H459" s="188"/>
      <c r="I459" s="64"/>
      <c r="J459" s="64"/>
      <c r="K459" s="189"/>
      <c r="L459" s="259"/>
      <c r="M459" s="259"/>
      <c r="N459" s="58"/>
      <c r="O459" s="30"/>
      <c r="P459" s="58"/>
      <c r="Q459" s="30"/>
      <c r="R459" s="134"/>
      <c r="S459" s="206"/>
      <c r="T459" s="290"/>
      <c r="U459" s="29" t="s">
        <v>35</v>
      </c>
      <c r="V459" s="187"/>
      <c r="W459" s="58"/>
      <c r="X459" s="188"/>
      <c r="Y459" s="188"/>
      <c r="Z459" s="188"/>
      <c r="AA459" s="64"/>
      <c r="AB459" s="64"/>
      <c r="AC459" s="189"/>
      <c r="AD459" s="259"/>
      <c r="AE459" s="259"/>
      <c r="AF459" s="58"/>
      <c r="AG459" s="30"/>
      <c r="AH459" s="58"/>
      <c r="AI459" s="30"/>
      <c r="AJ459" s="134"/>
      <c r="AK459" s="208"/>
      <c r="AL459" s="290"/>
      <c r="AM459" s="88" t="str">
        <f t="shared" si="39"/>
        <v/>
      </c>
      <c r="AN459" s="123" t="str">
        <f t="shared" si="40"/>
        <v/>
      </c>
      <c r="AO459" s="123" t="str">
        <f t="shared" si="41"/>
        <v/>
      </c>
      <c r="AP459" s="123" t="str">
        <f t="shared" si="42"/>
        <v/>
      </c>
      <c r="AQ459" s="89" t="str">
        <f t="shared" si="43"/>
        <v/>
      </c>
      <c r="AR459" s="39"/>
      <c r="AS459" s="234"/>
      <c r="AT459" s="39"/>
    </row>
    <row r="460" spans="2:46" ht="13.5" customHeight="1" x14ac:dyDescent="0.15">
      <c r="B460" s="290"/>
      <c r="C460" s="29" t="s">
        <v>36</v>
      </c>
      <c r="D460" s="187"/>
      <c r="E460" s="58"/>
      <c r="F460" s="188"/>
      <c r="G460" s="188"/>
      <c r="H460" s="188"/>
      <c r="I460" s="64"/>
      <c r="J460" s="64"/>
      <c r="K460" s="189"/>
      <c r="L460" s="259"/>
      <c r="M460" s="259"/>
      <c r="N460" s="58"/>
      <c r="O460" s="30"/>
      <c r="P460" s="58"/>
      <c r="Q460" s="30"/>
      <c r="R460" s="134"/>
      <c r="S460" s="206"/>
      <c r="T460" s="290"/>
      <c r="U460" s="29" t="s">
        <v>36</v>
      </c>
      <c r="V460" s="187"/>
      <c r="W460" s="58"/>
      <c r="X460" s="188"/>
      <c r="Y460" s="188"/>
      <c r="Z460" s="188"/>
      <c r="AA460" s="64"/>
      <c r="AB460" s="64"/>
      <c r="AC460" s="189"/>
      <c r="AD460" s="259"/>
      <c r="AE460" s="259"/>
      <c r="AF460" s="58"/>
      <c r="AG460" s="30"/>
      <c r="AH460" s="58"/>
      <c r="AI460" s="30"/>
      <c r="AJ460" s="134"/>
      <c r="AK460" s="208"/>
      <c r="AL460" s="290"/>
      <c r="AM460" s="88" t="str">
        <f t="shared" si="39"/>
        <v/>
      </c>
      <c r="AN460" s="123" t="str">
        <f t="shared" si="40"/>
        <v/>
      </c>
      <c r="AO460" s="123" t="str">
        <f t="shared" si="41"/>
        <v/>
      </c>
      <c r="AP460" s="123" t="str">
        <f t="shared" si="42"/>
        <v/>
      </c>
      <c r="AQ460" s="89" t="str">
        <f t="shared" si="43"/>
        <v/>
      </c>
      <c r="AR460" s="39"/>
      <c r="AS460" s="234"/>
      <c r="AT460" s="39"/>
    </row>
    <row r="461" spans="2:46" ht="13.5" customHeight="1" x14ac:dyDescent="0.15">
      <c r="B461" s="290"/>
      <c r="C461" s="29" t="s">
        <v>38</v>
      </c>
      <c r="D461" s="187"/>
      <c r="E461" s="58"/>
      <c r="F461" s="188"/>
      <c r="G461" s="188"/>
      <c r="H461" s="188"/>
      <c r="I461" s="64"/>
      <c r="J461" s="64"/>
      <c r="K461" s="189"/>
      <c r="L461" s="259"/>
      <c r="M461" s="259"/>
      <c r="N461" s="58"/>
      <c r="O461" s="30"/>
      <c r="P461" s="58"/>
      <c r="Q461" s="30"/>
      <c r="R461" s="134"/>
      <c r="S461" s="206"/>
      <c r="T461" s="290"/>
      <c r="U461" s="29" t="s">
        <v>38</v>
      </c>
      <c r="V461" s="187"/>
      <c r="W461" s="58"/>
      <c r="X461" s="188"/>
      <c r="Y461" s="188"/>
      <c r="Z461" s="188"/>
      <c r="AA461" s="64"/>
      <c r="AB461" s="64"/>
      <c r="AC461" s="189"/>
      <c r="AD461" s="259"/>
      <c r="AE461" s="259"/>
      <c r="AF461" s="58"/>
      <c r="AG461" s="30"/>
      <c r="AH461" s="58"/>
      <c r="AI461" s="30"/>
      <c r="AJ461" s="134"/>
      <c r="AK461" s="208"/>
      <c r="AL461" s="290"/>
      <c r="AM461" s="88" t="str">
        <f t="shared" si="39"/>
        <v/>
      </c>
      <c r="AN461" s="123" t="str">
        <f t="shared" si="40"/>
        <v/>
      </c>
      <c r="AO461" s="123" t="str">
        <f t="shared" si="41"/>
        <v/>
      </c>
      <c r="AP461" s="123" t="str">
        <f t="shared" si="42"/>
        <v/>
      </c>
      <c r="AQ461" s="89" t="str">
        <f t="shared" si="43"/>
        <v/>
      </c>
      <c r="AR461" s="39"/>
      <c r="AS461" s="234"/>
      <c r="AT461" s="39"/>
    </row>
    <row r="462" spans="2:46" ht="13.5" customHeight="1" thickBot="1" x14ac:dyDescent="0.2">
      <c r="B462" s="291"/>
      <c r="C462" s="29"/>
      <c r="D462" s="187"/>
      <c r="E462" s="58"/>
      <c r="F462" s="190"/>
      <c r="G462" s="190"/>
      <c r="H462" s="190"/>
      <c r="I462" s="58"/>
      <c r="J462" s="58"/>
      <c r="K462" s="189"/>
      <c r="L462" s="259"/>
      <c r="M462" s="259"/>
      <c r="N462" s="58"/>
      <c r="O462" s="30"/>
      <c r="P462" s="58"/>
      <c r="Q462" s="30"/>
      <c r="R462" s="185"/>
      <c r="S462" s="206"/>
      <c r="T462" s="291"/>
      <c r="U462" s="29"/>
      <c r="V462" s="187"/>
      <c r="W462" s="58"/>
      <c r="X462" s="190"/>
      <c r="Y462" s="190"/>
      <c r="Z462" s="190"/>
      <c r="AA462" s="58"/>
      <c r="AB462" s="58"/>
      <c r="AC462" s="189"/>
      <c r="AD462" s="259"/>
      <c r="AE462" s="259"/>
      <c r="AF462" s="58"/>
      <c r="AG462" s="30"/>
      <c r="AH462" s="58"/>
      <c r="AI462" s="30"/>
      <c r="AJ462" s="185"/>
      <c r="AK462" s="208"/>
      <c r="AL462" s="291"/>
      <c r="AM462" s="124" t="str">
        <f t="shared" si="39"/>
        <v/>
      </c>
      <c r="AN462" s="125" t="str">
        <f t="shared" si="40"/>
        <v/>
      </c>
      <c r="AO462" s="125" t="str">
        <f t="shared" si="41"/>
        <v/>
      </c>
      <c r="AP462" s="125" t="str">
        <f t="shared" si="42"/>
        <v/>
      </c>
      <c r="AQ462" s="126" t="str">
        <f t="shared" si="43"/>
        <v/>
      </c>
      <c r="AR462" s="39"/>
      <c r="AS462" s="234"/>
      <c r="AT462" s="39"/>
    </row>
    <row r="463" spans="2:46" ht="13.5" customHeight="1" x14ac:dyDescent="0.15">
      <c r="B463" s="289" t="s">
        <v>158</v>
      </c>
      <c r="C463" s="27" t="s">
        <v>34</v>
      </c>
      <c r="D463" s="41"/>
      <c r="E463" s="57"/>
      <c r="F463" s="98"/>
      <c r="G463" s="98"/>
      <c r="H463" s="98"/>
      <c r="I463" s="62"/>
      <c r="J463" s="62"/>
      <c r="K463" s="63"/>
      <c r="L463" s="258"/>
      <c r="M463" s="258"/>
      <c r="N463" s="57"/>
      <c r="O463" s="28"/>
      <c r="P463" s="57"/>
      <c r="Q463" s="28"/>
      <c r="R463" s="133"/>
      <c r="S463" s="206"/>
      <c r="T463" s="289" t="s">
        <v>158</v>
      </c>
      <c r="U463" s="27" t="s">
        <v>34</v>
      </c>
      <c r="V463" s="41"/>
      <c r="W463" s="57"/>
      <c r="X463" s="98"/>
      <c r="Y463" s="98"/>
      <c r="Z463" s="98"/>
      <c r="AA463" s="62"/>
      <c r="AB463" s="62"/>
      <c r="AC463" s="63"/>
      <c r="AD463" s="258"/>
      <c r="AE463" s="258"/>
      <c r="AF463" s="57"/>
      <c r="AG463" s="28"/>
      <c r="AH463" s="57"/>
      <c r="AI463" s="28"/>
      <c r="AJ463" s="133"/>
      <c r="AK463" s="208"/>
      <c r="AL463" s="289" t="s">
        <v>158</v>
      </c>
      <c r="AM463" s="121" t="str">
        <f t="shared" si="39"/>
        <v/>
      </c>
      <c r="AN463" s="97" t="str">
        <f t="shared" si="40"/>
        <v/>
      </c>
      <c r="AO463" s="97" t="str">
        <f t="shared" si="41"/>
        <v/>
      </c>
      <c r="AP463" s="97" t="str">
        <f t="shared" si="42"/>
        <v/>
      </c>
      <c r="AQ463" s="122" t="str">
        <f t="shared" si="43"/>
        <v/>
      </c>
      <c r="AR463" s="39"/>
      <c r="AS463" s="234"/>
      <c r="AT463" s="39"/>
    </row>
    <row r="464" spans="2:46" ht="13.5" customHeight="1" x14ac:dyDescent="0.15">
      <c r="B464" s="290"/>
      <c r="C464" s="29" t="s">
        <v>35</v>
      </c>
      <c r="D464" s="187"/>
      <c r="E464" s="58"/>
      <c r="F464" s="188"/>
      <c r="G464" s="188"/>
      <c r="H464" s="188"/>
      <c r="I464" s="64"/>
      <c r="J464" s="64"/>
      <c r="K464" s="189"/>
      <c r="L464" s="259"/>
      <c r="M464" s="259"/>
      <c r="N464" s="58"/>
      <c r="O464" s="30"/>
      <c r="P464" s="58"/>
      <c r="Q464" s="30"/>
      <c r="R464" s="134"/>
      <c r="S464" s="206"/>
      <c r="T464" s="290"/>
      <c r="U464" s="29" t="s">
        <v>35</v>
      </c>
      <c r="V464" s="187"/>
      <c r="W464" s="58"/>
      <c r="X464" s="188"/>
      <c r="Y464" s="188"/>
      <c r="Z464" s="188"/>
      <c r="AA464" s="64"/>
      <c r="AB464" s="64"/>
      <c r="AC464" s="189"/>
      <c r="AD464" s="259"/>
      <c r="AE464" s="259"/>
      <c r="AF464" s="58"/>
      <c r="AG464" s="30"/>
      <c r="AH464" s="58"/>
      <c r="AI464" s="30"/>
      <c r="AJ464" s="134"/>
      <c r="AK464" s="208"/>
      <c r="AL464" s="290"/>
      <c r="AM464" s="88" t="str">
        <f t="shared" si="39"/>
        <v/>
      </c>
      <c r="AN464" s="123" t="str">
        <f t="shared" si="40"/>
        <v/>
      </c>
      <c r="AO464" s="123" t="str">
        <f t="shared" si="41"/>
        <v/>
      </c>
      <c r="AP464" s="123" t="str">
        <f t="shared" si="42"/>
        <v/>
      </c>
      <c r="AQ464" s="89" t="str">
        <f t="shared" si="43"/>
        <v/>
      </c>
      <c r="AR464" s="39"/>
      <c r="AS464" s="234"/>
      <c r="AT464" s="39"/>
    </row>
    <row r="465" spans="2:46" ht="13.5" customHeight="1" x14ac:dyDescent="0.15">
      <c r="B465" s="290"/>
      <c r="C465" s="29" t="s">
        <v>36</v>
      </c>
      <c r="D465" s="187"/>
      <c r="E465" s="58"/>
      <c r="F465" s="188"/>
      <c r="G465" s="188"/>
      <c r="H465" s="188"/>
      <c r="I465" s="64"/>
      <c r="J465" s="64"/>
      <c r="K465" s="189"/>
      <c r="L465" s="259"/>
      <c r="M465" s="259"/>
      <c r="N465" s="58"/>
      <c r="O465" s="30"/>
      <c r="P465" s="58"/>
      <c r="Q465" s="30"/>
      <c r="R465" s="134"/>
      <c r="S465" s="206"/>
      <c r="T465" s="290"/>
      <c r="U465" s="29" t="s">
        <v>36</v>
      </c>
      <c r="V465" s="187"/>
      <c r="W465" s="58"/>
      <c r="X465" s="188"/>
      <c r="Y465" s="188"/>
      <c r="Z465" s="188"/>
      <c r="AA465" s="64"/>
      <c r="AB465" s="64"/>
      <c r="AC465" s="189"/>
      <c r="AD465" s="259"/>
      <c r="AE465" s="259"/>
      <c r="AF465" s="58"/>
      <c r="AG465" s="30"/>
      <c r="AH465" s="58"/>
      <c r="AI465" s="30"/>
      <c r="AJ465" s="134"/>
      <c r="AK465" s="208"/>
      <c r="AL465" s="290"/>
      <c r="AM465" s="88" t="str">
        <f t="shared" si="39"/>
        <v/>
      </c>
      <c r="AN465" s="123" t="str">
        <f t="shared" si="40"/>
        <v/>
      </c>
      <c r="AO465" s="123" t="str">
        <f t="shared" si="41"/>
        <v/>
      </c>
      <c r="AP465" s="123" t="str">
        <f t="shared" si="42"/>
        <v/>
      </c>
      <c r="AQ465" s="89" t="str">
        <f t="shared" si="43"/>
        <v/>
      </c>
      <c r="AR465" s="39"/>
      <c r="AS465" s="234"/>
      <c r="AT465" s="39"/>
    </row>
    <row r="466" spans="2:46" ht="13.5" customHeight="1" x14ac:dyDescent="0.15">
      <c r="B466" s="290"/>
      <c r="C466" s="29" t="s">
        <v>38</v>
      </c>
      <c r="D466" s="187"/>
      <c r="E466" s="58"/>
      <c r="F466" s="188"/>
      <c r="G466" s="188"/>
      <c r="H466" s="188"/>
      <c r="I466" s="64"/>
      <c r="J466" s="64"/>
      <c r="K466" s="189"/>
      <c r="L466" s="259"/>
      <c r="M466" s="259"/>
      <c r="N466" s="58"/>
      <c r="O466" s="30"/>
      <c r="P466" s="58"/>
      <c r="Q466" s="30"/>
      <c r="R466" s="134"/>
      <c r="S466" s="206"/>
      <c r="T466" s="290"/>
      <c r="U466" s="29" t="s">
        <v>38</v>
      </c>
      <c r="V466" s="187"/>
      <c r="W466" s="58"/>
      <c r="X466" s="188"/>
      <c r="Y466" s="188"/>
      <c r="Z466" s="188"/>
      <c r="AA466" s="64"/>
      <c r="AB466" s="64"/>
      <c r="AC466" s="189"/>
      <c r="AD466" s="259"/>
      <c r="AE466" s="259"/>
      <c r="AF466" s="58"/>
      <c r="AG466" s="30"/>
      <c r="AH466" s="58"/>
      <c r="AI466" s="30"/>
      <c r="AJ466" s="134"/>
      <c r="AK466" s="208"/>
      <c r="AL466" s="290"/>
      <c r="AM466" s="88" t="str">
        <f t="shared" si="39"/>
        <v/>
      </c>
      <c r="AN466" s="123" t="str">
        <f t="shared" si="40"/>
        <v/>
      </c>
      <c r="AO466" s="123" t="str">
        <f t="shared" si="41"/>
        <v/>
      </c>
      <c r="AP466" s="123" t="str">
        <f t="shared" si="42"/>
        <v/>
      </c>
      <c r="AQ466" s="89" t="str">
        <f t="shared" si="43"/>
        <v/>
      </c>
      <c r="AR466" s="39"/>
      <c r="AS466" s="234"/>
      <c r="AT466" s="39"/>
    </row>
    <row r="467" spans="2:46" ht="13.5" customHeight="1" thickBot="1" x14ac:dyDescent="0.2">
      <c r="B467" s="291"/>
      <c r="C467" s="29"/>
      <c r="D467" s="187"/>
      <c r="E467" s="58"/>
      <c r="F467" s="190"/>
      <c r="G467" s="190"/>
      <c r="H467" s="190"/>
      <c r="I467" s="58"/>
      <c r="J467" s="58"/>
      <c r="K467" s="189"/>
      <c r="L467" s="259"/>
      <c r="M467" s="259"/>
      <c r="N467" s="58"/>
      <c r="O467" s="30"/>
      <c r="P467" s="58"/>
      <c r="Q467" s="30"/>
      <c r="R467" s="185"/>
      <c r="S467" s="206"/>
      <c r="T467" s="291"/>
      <c r="U467" s="29"/>
      <c r="V467" s="187"/>
      <c r="W467" s="58"/>
      <c r="X467" s="190"/>
      <c r="Y467" s="190"/>
      <c r="Z467" s="190"/>
      <c r="AA467" s="58"/>
      <c r="AB467" s="58"/>
      <c r="AC467" s="189"/>
      <c r="AD467" s="259"/>
      <c r="AE467" s="259"/>
      <c r="AF467" s="58"/>
      <c r="AG467" s="30"/>
      <c r="AH467" s="58"/>
      <c r="AI467" s="30"/>
      <c r="AJ467" s="185"/>
      <c r="AK467" s="208"/>
      <c r="AL467" s="291"/>
      <c r="AM467" s="124" t="str">
        <f t="shared" si="39"/>
        <v/>
      </c>
      <c r="AN467" s="125" t="str">
        <f t="shared" si="40"/>
        <v/>
      </c>
      <c r="AO467" s="125" t="str">
        <f t="shared" si="41"/>
        <v/>
      </c>
      <c r="AP467" s="125" t="str">
        <f t="shared" si="42"/>
        <v/>
      </c>
      <c r="AQ467" s="126" t="str">
        <f t="shared" si="43"/>
        <v/>
      </c>
      <c r="AR467" s="39"/>
      <c r="AS467" s="234"/>
      <c r="AT467" s="39"/>
    </row>
    <row r="468" spans="2:46" ht="13.5" customHeight="1" x14ac:dyDescent="0.15">
      <c r="B468" s="289" t="s">
        <v>159</v>
      </c>
      <c r="C468" s="27" t="s">
        <v>34</v>
      </c>
      <c r="D468" s="41"/>
      <c r="E468" s="57"/>
      <c r="F468" s="98"/>
      <c r="G468" s="98"/>
      <c r="H468" s="98"/>
      <c r="I468" s="62"/>
      <c r="J468" s="62"/>
      <c r="K468" s="63"/>
      <c r="L468" s="258"/>
      <c r="M468" s="258"/>
      <c r="N468" s="57"/>
      <c r="O468" s="28"/>
      <c r="P468" s="57"/>
      <c r="Q468" s="28"/>
      <c r="R468" s="133"/>
      <c r="S468" s="206"/>
      <c r="T468" s="289" t="s">
        <v>159</v>
      </c>
      <c r="U468" s="27" t="s">
        <v>34</v>
      </c>
      <c r="V468" s="41"/>
      <c r="W468" s="57"/>
      <c r="X468" s="98"/>
      <c r="Y468" s="98"/>
      <c r="Z468" s="98"/>
      <c r="AA468" s="62"/>
      <c r="AB468" s="62"/>
      <c r="AC468" s="63"/>
      <c r="AD468" s="258"/>
      <c r="AE468" s="258"/>
      <c r="AF468" s="57"/>
      <c r="AG468" s="28"/>
      <c r="AH468" s="57"/>
      <c r="AI468" s="28"/>
      <c r="AJ468" s="133"/>
      <c r="AK468" s="208"/>
      <c r="AL468" s="289" t="s">
        <v>159</v>
      </c>
      <c r="AM468" s="121" t="str">
        <f t="shared" si="39"/>
        <v/>
      </c>
      <c r="AN468" s="97" t="str">
        <f t="shared" si="40"/>
        <v/>
      </c>
      <c r="AO468" s="97" t="str">
        <f t="shared" si="41"/>
        <v/>
      </c>
      <c r="AP468" s="97" t="str">
        <f t="shared" si="42"/>
        <v/>
      </c>
      <c r="AQ468" s="122" t="str">
        <f t="shared" si="43"/>
        <v/>
      </c>
      <c r="AR468" s="39"/>
      <c r="AS468" s="234"/>
      <c r="AT468" s="39"/>
    </row>
    <row r="469" spans="2:46" ht="13.5" customHeight="1" x14ac:dyDescent="0.15">
      <c r="B469" s="290"/>
      <c r="C469" s="29" t="s">
        <v>35</v>
      </c>
      <c r="D469" s="187"/>
      <c r="E469" s="58"/>
      <c r="F469" s="188"/>
      <c r="G469" s="188"/>
      <c r="H469" s="188"/>
      <c r="I469" s="64"/>
      <c r="J469" s="64"/>
      <c r="K469" s="189"/>
      <c r="L469" s="259"/>
      <c r="M469" s="259"/>
      <c r="N469" s="58"/>
      <c r="O469" s="30"/>
      <c r="P469" s="58"/>
      <c r="Q469" s="30"/>
      <c r="R469" s="134"/>
      <c r="S469" s="206"/>
      <c r="T469" s="290"/>
      <c r="U469" s="29" t="s">
        <v>35</v>
      </c>
      <c r="V469" s="187"/>
      <c r="W469" s="58"/>
      <c r="X469" s="188"/>
      <c r="Y469" s="188"/>
      <c r="Z469" s="188"/>
      <c r="AA469" s="64"/>
      <c r="AB469" s="64"/>
      <c r="AC469" s="189"/>
      <c r="AD469" s="259"/>
      <c r="AE469" s="259"/>
      <c r="AF469" s="58"/>
      <c r="AG469" s="30"/>
      <c r="AH469" s="58"/>
      <c r="AI469" s="30"/>
      <c r="AJ469" s="134"/>
      <c r="AK469" s="208"/>
      <c r="AL469" s="290"/>
      <c r="AM469" s="88" t="str">
        <f t="shared" si="39"/>
        <v/>
      </c>
      <c r="AN469" s="123" t="str">
        <f t="shared" si="40"/>
        <v/>
      </c>
      <c r="AO469" s="123" t="str">
        <f t="shared" si="41"/>
        <v/>
      </c>
      <c r="AP469" s="123" t="str">
        <f t="shared" si="42"/>
        <v/>
      </c>
      <c r="AQ469" s="89" t="str">
        <f t="shared" si="43"/>
        <v/>
      </c>
      <c r="AR469" s="39"/>
      <c r="AS469" s="234"/>
      <c r="AT469" s="39"/>
    </row>
    <row r="470" spans="2:46" ht="13.5" customHeight="1" x14ac:dyDescent="0.15">
      <c r="B470" s="290"/>
      <c r="C470" s="29" t="s">
        <v>36</v>
      </c>
      <c r="D470" s="187"/>
      <c r="E470" s="58"/>
      <c r="F470" s="188"/>
      <c r="G470" s="188"/>
      <c r="H470" s="188"/>
      <c r="I470" s="64"/>
      <c r="J470" s="64"/>
      <c r="K470" s="189"/>
      <c r="L470" s="259"/>
      <c r="M470" s="259"/>
      <c r="N470" s="58"/>
      <c r="O470" s="30"/>
      <c r="P470" s="58"/>
      <c r="Q470" s="30"/>
      <c r="R470" s="134"/>
      <c r="S470" s="206"/>
      <c r="T470" s="290"/>
      <c r="U470" s="29" t="s">
        <v>36</v>
      </c>
      <c r="V470" s="187"/>
      <c r="W470" s="58"/>
      <c r="X470" s="188"/>
      <c r="Y470" s="188"/>
      <c r="Z470" s="188"/>
      <c r="AA470" s="64"/>
      <c r="AB470" s="64"/>
      <c r="AC470" s="189"/>
      <c r="AD470" s="259"/>
      <c r="AE470" s="259"/>
      <c r="AF470" s="58"/>
      <c r="AG470" s="30"/>
      <c r="AH470" s="58"/>
      <c r="AI470" s="30"/>
      <c r="AJ470" s="134"/>
      <c r="AK470" s="208"/>
      <c r="AL470" s="290"/>
      <c r="AM470" s="88" t="str">
        <f t="shared" si="39"/>
        <v/>
      </c>
      <c r="AN470" s="123" t="str">
        <f t="shared" si="40"/>
        <v/>
      </c>
      <c r="AO470" s="123" t="str">
        <f t="shared" si="41"/>
        <v/>
      </c>
      <c r="AP470" s="123" t="str">
        <f t="shared" si="42"/>
        <v/>
      </c>
      <c r="AQ470" s="89" t="str">
        <f t="shared" si="43"/>
        <v/>
      </c>
      <c r="AR470" s="39"/>
      <c r="AS470" s="234"/>
      <c r="AT470" s="39"/>
    </row>
    <row r="471" spans="2:46" ht="13.5" customHeight="1" x14ac:dyDescent="0.15">
      <c r="B471" s="290"/>
      <c r="C471" s="29" t="s">
        <v>38</v>
      </c>
      <c r="D471" s="187"/>
      <c r="E471" s="58"/>
      <c r="F471" s="188"/>
      <c r="G471" s="188"/>
      <c r="H471" s="188"/>
      <c r="I471" s="64"/>
      <c r="J471" s="64"/>
      <c r="K471" s="189"/>
      <c r="L471" s="259"/>
      <c r="M471" s="259"/>
      <c r="N471" s="58"/>
      <c r="O471" s="30"/>
      <c r="P471" s="58"/>
      <c r="Q471" s="30"/>
      <c r="R471" s="134"/>
      <c r="S471" s="206"/>
      <c r="T471" s="290"/>
      <c r="U471" s="29" t="s">
        <v>38</v>
      </c>
      <c r="V471" s="187"/>
      <c r="W471" s="58"/>
      <c r="X471" s="188"/>
      <c r="Y471" s="188"/>
      <c r="Z471" s="188"/>
      <c r="AA471" s="64"/>
      <c r="AB471" s="64"/>
      <c r="AC471" s="189"/>
      <c r="AD471" s="259"/>
      <c r="AE471" s="259"/>
      <c r="AF471" s="58"/>
      <c r="AG471" s="30"/>
      <c r="AH471" s="58"/>
      <c r="AI471" s="30"/>
      <c r="AJ471" s="134"/>
      <c r="AK471" s="208"/>
      <c r="AL471" s="290"/>
      <c r="AM471" s="88" t="str">
        <f t="shared" si="39"/>
        <v/>
      </c>
      <c r="AN471" s="123" t="str">
        <f t="shared" si="40"/>
        <v/>
      </c>
      <c r="AO471" s="123" t="str">
        <f t="shared" si="41"/>
        <v/>
      </c>
      <c r="AP471" s="123" t="str">
        <f t="shared" si="42"/>
        <v/>
      </c>
      <c r="AQ471" s="89" t="str">
        <f t="shared" si="43"/>
        <v/>
      </c>
      <c r="AR471" s="39"/>
      <c r="AS471" s="234"/>
      <c r="AT471" s="39"/>
    </row>
    <row r="472" spans="2:46" ht="13.5" customHeight="1" thickBot="1" x14ac:dyDescent="0.2">
      <c r="B472" s="291"/>
      <c r="C472" s="29"/>
      <c r="D472" s="187"/>
      <c r="E472" s="58"/>
      <c r="F472" s="190"/>
      <c r="G472" s="190"/>
      <c r="H472" s="190"/>
      <c r="I472" s="58"/>
      <c r="J472" s="58"/>
      <c r="K472" s="189"/>
      <c r="L472" s="259"/>
      <c r="M472" s="259"/>
      <c r="N472" s="58"/>
      <c r="O472" s="30"/>
      <c r="P472" s="58"/>
      <c r="Q472" s="30"/>
      <c r="R472" s="185"/>
      <c r="S472" s="206"/>
      <c r="T472" s="291"/>
      <c r="U472" s="29"/>
      <c r="V472" s="187"/>
      <c r="W472" s="58"/>
      <c r="X472" s="190"/>
      <c r="Y472" s="190"/>
      <c r="Z472" s="190"/>
      <c r="AA472" s="58"/>
      <c r="AB472" s="58"/>
      <c r="AC472" s="189"/>
      <c r="AD472" s="259"/>
      <c r="AE472" s="259"/>
      <c r="AF472" s="58"/>
      <c r="AG472" s="30"/>
      <c r="AH472" s="58"/>
      <c r="AI472" s="30"/>
      <c r="AJ472" s="185"/>
      <c r="AK472" s="208"/>
      <c r="AL472" s="291"/>
      <c r="AM472" s="124" t="str">
        <f t="shared" si="39"/>
        <v/>
      </c>
      <c r="AN472" s="125" t="str">
        <f t="shared" si="40"/>
        <v/>
      </c>
      <c r="AO472" s="125" t="str">
        <f t="shared" si="41"/>
        <v/>
      </c>
      <c r="AP472" s="125" t="str">
        <f t="shared" si="42"/>
        <v/>
      </c>
      <c r="AQ472" s="126" t="str">
        <f t="shared" si="43"/>
        <v/>
      </c>
      <c r="AR472" s="39"/>
      <c r="AS472" s="234"/>
      <c r="AT472" s="39"/>
    </row>
    <row r="473" spans="2:46" ht="13.5" customHeight="1" x14ac:dyDescent="0.15">
      <c r="B473" s="289" t="s">
        <v>160</v>
      </c>
      <c r="C473" s="27" t="s">
        <v>34</v>
      </c>
      <c r="D473" s="41"/>
      <c r="E473" s="57"/>
      <c r="F473" s="98"/>
      <c r="G473" s="98"/>
      <c r="H473" s="98"/>
      <c r="I473" s="62"/>
      <c r="J473" s="62"/>
      <c r="K473" s="63"/>
      <c r="L473" s="258"/>
      <c r="M473" s="258"/>
      <c r="N473" s="57"/>
      <c r="O473" s="28"/>
      <c r="P473" s="57"/>
      <c r="Q473" s="28"/>
      <c r="R473" s="133"/>
      <c r="S473" s="206"/>
      <c r="T473" s="289" t="s">
        <v>160</v>
      </c>
      <c r="U473" s="27" t="s">
        <v>34</v>
      </c>
      <c r="V473" s="41"/>
      <c r="W473" s="57"/>
      <c r="X473" s="98"/>
      <c r="Y473" s="98"/>
      <c r="Z473" s="98"/>
      <c r="AA473" s="62"/>
      <c r="AB473" s="62"/>
      <c r="AC473" s="63"/>
      <c r="AD473" s="258"/>
      <c r="AE473" s="258"/>
      <c r="AF473" s="57"/>
      <c r="AG473" s="28"/>
      <c r="AH473" s="57"/>
      <c r="AI473" s="28"/>
      <c r="AJ473" s="133"/>
      <c r="AK473" s="208"/>
      <c r="AL473" s="289" t="s">
        <v>160</v>
      </c>
      <c r="AM473" s="121" t="str">
        <f t="shared" si="39"/>
        <v/>
      </c>
      <c r="AN473" s="97" t="str">
        <f t="shared" si="40"/>
        <v/>
      </c>
      <c r="AO473" s="97" t="str">
        <f t="shared" si="41"/>
        <v/>
      </c>
      <c r="AP473" s="97" t="str">
        <f t="shared" si="42"/>
        <v/>
      </c>
      <c r="AQ473" s="122" t="str">
        <f t="shared" si="43"/>
        <v/>
      </c>
      <c r="AR473" s="39"/>
      <c r="AS473" s="234"/>
      <c r="AT473" s="39"/>
    </row>
    <row r="474" spans="2:46" ht="13.5" customHeight="1" x14ac:dyDescent="0.15">
      <c r="B474" s="290"/>
      <c r="C474" s="29" t="s">
        <v>35</v>
      </c>
      <c r="D474" s="187"/>
      <c r="E474" s="58"/>
      <c r="F474" s="188"/>
      <c r="G474" s="188"/>
      <c r="H474" s="188"/>
      <c r="I474" s="64"/>
      <c r="J474" s="64"/>
      <c r="K474" s="189"/>
      <c r="L474" s="259"/>
      <c r="M474" s="259"/>
      <c r="N474" s="58"/>
      <c r="O474" s="30"/>
      <c r="P474" s="58"/>
      <c r="Q474" s="30"/>
      <c r="R474" s="134"/>
      <c r="S474" s="206"/>
      <c r="T474" s="290"/>
      <c r="U474" s="29" t="s">
        <v>35</v>
      </c>
      <c r="V474" s="187"/>
      <c r="W474" s="58"/>
      <c r="X474" s="188"/>
      <c r="Y474" s="188"/>
      <c r="Z474" s="188"/>
      <c r="AA474" s="64"/>
      <c r="AB474" s="64"/>
      <c r="AC474" s="189"/>
      <c r="AD474" s="259"/>
      <c r="AE474" s="259"/>
      <c r="AF474" s="58"/>
      <c r="AG474" s="30"/>
      <c r="AH474" s="58"/>
      <c r="AI474" s="30"/>
      <c r="AJ474" s="134"/>
      <c r="AK474" s="208"/>
      <c r="AL474" s="290"/>
      <c r="AM474" s="88" t="str">
        <f t="shared" si="39"/>
        <v/>
      </c>
      <c r="AN474" s="123" t="str">
        <f t="shared" si="40"/>
        <v/>
      </c>
      <c r="AO474" s="123" t="str">
        <f t="shared" si="41"/>
        <v/>
      </c>
      <c r="AP474" s="123" t="str">
        <f t="shared" si="42"/>
        <v/>
      </c>
      <c r="AQ474" s="89" t="str">
        <f t="shared" si="43"/>
        <v/>
      </c>
      <c r="AR474" s="39"/>
      <c r="AS474" s="234"/>
      <c r="AT474" s="39"/>
    </row>
    <row r="475" spans="2:46" ht="13.5" customHeight="1" x14ac:dyDescent="0.15">
      <c r="B475" s="290"/>
      <c r="C475" s="29" t="s">
        <v>36</v>
      </c>
      <c r="D475" s="187"/>
      <c r="E475" s="58"/>
      <c r="F475" s="188"/>
      <c r="G475" s="188"/>
      <c r="H475" s="188"/>
      <c r="I475" s="64"/>
      <c r="J475" s="64"/>
      <c r="K475" s="189"/>
      <c r="L475" s="259"/>
      <c r="M475" s="259"/>
      <c r="N475" s="58"/>
      <c r="O475" s="30"/>
      <c r="P475" s="58"/>
      <c r="Q475" s="30"/>
      <c r="R475" s="134"/>
      <c r="S475" s="206"/>
      <c r="T475" s="290"/>
      <c r="U475" s="29" t="s">
        <v>36</v>
      </c>
      <c r="V475" s="187"/>
      <c r="W475" s="58"/>
      <c r="X475" s="188"/>
      <c r="Y475" s="188"/>
      <c r="Z475" s="188"/>
      <c r="AA475" s="64"/>
      <c r="AB475" s="64"/>
      <c r="AC475" s="189"/>
      <c r="AD475" s="259"/>
      <c r="AE475" s="259"/>
      <c r="AF475" s="58"/>
      <c r="AG475" s="30"/>
      <c r="AH475" s="58"/>
      <c r="AI475" s="30"/>
      <c r="AJ475" s="134"/>
      <c r="AK475" s="208"/>
      <c r="AL475" s="290"/>
      <c r="AM475" s="88" t="str">
        <f t="shared" si="39"/>
        <v/>
      </c>
      <c r="AN475" s="123" t="str">
        <f t="shared" si="40"/>
        <v/>
      </c>
      <c r="AO475" s="123" t="str">
        <f t="shared" si="41"/>
        <v/>
      </c>
      <c r="AP475" s="123" t="str">
        <f t="shared" si="42"/>
        <v/>
      </c>
      <c r="AQ475" s="89" t="str">
        <f t="shared" si="43"/>
        <v/>
      </c>
      <c r="AR475" s="39"/>
      <c r="AS475" s="234"/>
      <c r="AT475" s="39"/>
    </row>
    <row r="476" spans="2:46" ht="13.5" customHeight="1" x14ac:dyDescent="0.15">
      <c r="B476" s="290"/>
      <c r="C476" s="29" t="s">
        <v>38</v>
      </c>
      <c r="D476" s="187"/>
      <c r="E476" s="58"/>
      <c r="F476" s="188"/>
      <c r="G476" s="188"/>
      <c r="H476" s="188"/>
      <c r="I476" s="64"/>
      <c r="J476" s="64"/>
      <c r="K476" s="189"/>
      <c r="L476" s="259"/>
      <c r="M476" s="259"/>
      <c r="N476" s="58"/>
      <c r="O476" s="30"/>
      <c r="P476" s="58"/>
      <c r="Q476" s="30"/>
      <c r="R476" s="134"/>
      <c r="S476" s="206"/>
      <c r="T476" s="290"/>
      <c r="U476" s="29" t="s">
        <v>38</v>
      </c>
      <c r="V476" s="187"/>
      <c r="W476" s="58"/>
      <c r="X476" s="188"/>
      <c r="Y476" s="188"/>
      <c r="Z476" s="188"/>
      <c r="AA476" s="64"/>
      <c r="AB476" s="64"/>
      <c r="AC476" s="189"/>
      <c r="AD476" s="259"/>
      <c r="AE476" s="259"/>
      <c r="AF476" s="58"/>
      <c r="AG476" s="30"/>
      <c r="AH476" s="58"/>
      <c r="AI476" s="30"/>
      <c r="AJ476" s="134"/>
      <c r="AK476" s="208"/>
      <c r="AL476" s="290"/>
      <c r="AM476" s="88" t="str">
        <f t="shared" si="39"/>
        <v/>
      </c>
      <c r="AN476" s="123" t="str">
        <f t="shared" si="40"/>
        <v/>
      </c>
      <c r="AO476" s="123" t="str">
        <f t="shared" si="41"/>
        <v/>
      </c>
      <c r="AP476" s="123" t="str">
        <f t="shared" si="42"/>
        <v/>
      </c>
      <c r="AQ476" s="89" t="str">
        <f t="shared" si="43"/>
        <v/>
      </c>
      <c r="AR476" s="39"/>
      <c r="AS476" s="234"/>
      <c r="AT476" s="39"/>
    </row>
    <row r="477" spans="2:46" ht="13.5" customHeight="1" thickBot="1" x14ac:dyDescent="0.2">
      <c r="B477" s="291"/>
      <c r="C477" s="29"/>
      <c r="D477" s="187"/>
      <c r="E477" s="58"/>
      <c r="F477" s="190"/>
      <c r="G477" s="190"/>
      <c r="H477" s="190"/>
      <c r="I477" s="58"/>
      <c r="J477" s="58"/>
      <c r="K477" s="189"/>
      <c r="L477" s="259"/>
      <c r="M477" s="259"/>
      <c r="N477" s="58"/>
      <c r="O477" s="30"/>
      <c r="P477" s="58"/>
      <c r="Q477" s="30"/>
      <c r="R477" s="185"/>
      <c r="S477" s="206"/>
      <c r="T477" s="291"/>
      <c r="U477" s="29"/>
      <c r="V477" s="187"/>
      <c r="W477" s="58"/>
      <c r="X477" s="190"/>
      <c r="Y477" s="190"/>
      <c r="Z477" s="190"/>
      <c r="AA477" s="58"/>
      <c r="AB477" s="58"/>
      <c r="AC477" s="189"/>
      <c r="AD477" s="259"/>
      <c r="AE477" s="259"/>
      <c r="AF477" s="58"/>
      <c r="AG477" s="30"/>
      <c r="AH477" s="58"/>
      <c r="AI477" s="30"/>
      <c r="AJ477" s="185"/>
      <c r="AK477" s="208"/>
      <c r="AL477" s="291"/>
      <c r="AM477" s="124" t="str">
        <f t="shared" si="39"/>
        <v/>
      </c>
      <c r="AN477" s="125" t="str">
        <f t="shared" si="40"/>
        <v/>
      </c>
      <c r="AO477" s="125" t="str">
        <f t="shared" si="41"/>
        <v/>
      </c>
      <c r="AP477" s="125" t="str">
        <f t="shared" si="42"/>
        <v/>
      </c>
      <c r="AQ477" s="126" t="str">
        <f t="shared" si="43"/>
        <v/>
      </c>
      <c r="AR477" s="39"/>
      <c r="AS477" s="234"/>
      <c r="AT477" s="39"/>
    </row>
    <row r="478" spans="2:46" ht="13.5" customHeight="1" x14ac:dyDescent="0.15">
      <c r="B478" s="289" t="s">
        <v>161</v>
      </c>
      <c r="C478" s="27" t="s">
        <v>34</v>
      </c>
      <c r="D478" s="41"/>
      <c r="E478" s="57"/>
      <c r="F478" s="98"/>
      <c r="G478" s="98"/>
      <c r="H478" s="98"/>
      <c r="I478" s="62"/>
      <c r="J478" s="62"/>
      <c r="K478" s="63"/>
      <c r="L478" s="258"/>
      <c r="M478" s="258"/>
      <c r="N478" s="57"/>
      <c r="O478" s="28"/>
      <c r="P478" s="57"/>
      <c r="Q478" s="28"/>
      <c r="R478" s="133"/>
      <c r="S478" s="206"/>
      <c r="T478" s="289" t="s">
        <v>161</v>
      </c>
      <c r="U478" s="27" t="s">
        <v>34</v>
      </c>
      <c r="V478" s="41"/>
      <c r="W478" s="57"/>
      <c r="X478" s="98"/>
      <c r="Y478" s="98"/>
      <c r="Z478" s="98"/>
      <c r="AA478" s="62"/>
      <c r="AB478" s="62"/>
      <c r="AC478" s="63"/>
      <c r="AD478" s="258"/>
      <c r="AE478" s="258"/>
      <c r="AF478" s="57"/>
      <c r="AG478" s="28"/>
      <c r="AH478" s="57"/>
      <c r="AI478" s="28"/>
      <c r="AJ478" s="133"/>
      <c r="AK478" s="208"/>
      <c r="AL478" s="289" t="s">
        <v>161</v>
      </c>
      <c r="AM478" s="121" t="str">
        <f t="shared" si="39"/>
        <v/>
      </c>
      <c r="AN478" s="97" t="str">
        <f t="shared" si="40"/>
        <v/>
      </c>
      <c r="AO478" s="97" t="str">
        <f t="shared" si="41"/>
        <v/>
      </c>
      <c r="AP478" s="97" t="str">
        <f t="shared" si="42"/>
        <v/>
      </c>
      <c r="AQ478" s="122" t="str">
        <f t="shared" si="43"/>
        <v/>
      </c>
      <c r="AR478" s="39"/>
      <c r="AS478" s="234"/>
      <c r="AT478" s="39"/>
    </row>
    <row r="479" spans="2:46" ht="13.5" customHeight="1" x14ac:dyDescent="0.15">
      <c r="B479" s="290"/>
      <c r="C479" s="29" t="s">
        <v>35</v>
      </c>
      <c r="D479" s="187"/>
      <c r="E479" s="58"/>
      <c r="F479" s="188"/>
      <c r="G479" s="188"/>
      <c r="H479" s="188"/>
      <c r="I479" s="64"/>
      <c r="J479" s="64"/>
      <c r="K479" s="189"/>
      <c r="L479" s="259"/>
      <c r="M479" s="259"/>
      <c r="N479" s="58"/>
      <c r="O479" s="30"/>
      <c r="P479" s="58"/>
      <c r="Q479" s="30"/>
      <c r="R479" s="134"/>
      <c r="S479" s="206"/>
      <c r="T479" s="290"/>
      <c r="U479" s="29" t="s">
        <v>35</v>
      </c>
      <c r="V479" s="187"/>
      <c r="W479" s="58"/>
      <c r="X479" s="188"/>
      <c r="Y479" s="188"/>
      <c r="Z479" s="188"/>
      <c r="AA479" s="64"/>
      <c r="AB479" s="64"/>
      <c r="AC479" s="189"/>
      <c r="AD479" s="259"/>
      <c r="AE479" s="259"/>
      <c r="AF479" s="58"/>
      <c r="AG479" s="30"/>
      <c r="AH479" s="58"/>
      <c r="AI479" s="30"/>
      <c r="AJ479" s="134"/>
      <c r="AK479" s="208"/>
      <c r="AL479" s="290"/>
      <c r="AM479" s="88" t="str">
        <f t="shared" si="39"/>
        <v/>
      </c>
      <c r="AN479" s="123" t="str">
        <f t="shared" si="40"/>
        <v/>
      </c>
      <c r="AO479" s="123" t="str">
        <f t="shared" si="41"/>
        <v/>
      </c>
      <c r="AP479" s="123" t="str">
        <f t="shared" si="42"/>
        <v/>
      </c>
      <c r="AQ479" s="89" t="str">
        <f t="shared" si="43"/>
        <v/>
      </c>
      <c r="AR479" s="39"/>
      <c r="AS479" s="234"/>
      <c r="AT479" s="39"/>
    </row>
    <row r="480" spans="2:46" ht="13.5" customHeight="1" x14ac:dyDescent="0.15">
      <c r="B480" s="290"/>
      <c r="C480" s="29" t="s">
        <v>36</v>
      </c>
      <c r="D480" s="187"/>
      <c r="E480" s="58"/>
      <c r="F480" s="188"/>
      <c r="G480" s="188"/>
      <c r="H480" s="188"/>
      <c r="I480" s="64"/>
      <c r="J480" s="64"/>
      <c r="K480" s="189"/>
      <c r="L480" s="259"/>
      <c r="M480" s="259"/>
      <c r="N480" s="58"/>
      <c r="O480" s="30"/>
      <c r="P480" s="58"/>
      <c r="Q480" s="30"/>
      <c r="R480" s="134"/>
      <c r="S480" s="206"/>
      <c r="T480" s="290"/>
      <c r="U480" s="29" t="s">
        <v>36</v>
      </c>
      <c r="V480" s="187"/>
      <c r="W480" s="58"/>
      <c r="X480" s="188"/>
      <c r="Y480" s="188"/>
      <c r="Z480" s="188"/>
      <c r="AA480" s="64"/>
      <c r="AB480" s="64"/>
      <c r="AC480" s="189"/>
      <c r="AD480" s="259"/>
      <c r="AE480" s="259"/>
      <c r="AF480" s="58"/>
      <c r="AG480" s="30"/>
      <c r="AH480" s="58"/>
      <c r="AI480" s="30"/>
      <c r="AJ480" s="134"/>
      <c r="AK480" s="208"/>
      <c r="AL480" s="290"/>
      <c r="AM480" s="88" t="str">
        <f t="shared" si="39"/>
        <v/>
      </c>
      <c r="AN480" s="123" t="str">
        <f t="shared" si="40"/>
        <v/>
      </c>
      <c r="AO480" s="123" t="str">
        <f t="shared" si="41"/>
        <v/>
      </c>
      <c r="AP480" s="123" t="str">
        <f t="shared" si="42"/>
        <v/>
      </c>
      <c r="AQ480" s="89" t="str">
        <f t="shared" si="43"/>
        <v/>
      </c>
      <c r="AR480" s="39"/>
      <c r="AS480" s="234"/>
      <c r="AT480" s="39"/>
    </row>
    <row r="481" spans="2:46" ht="13.5" customHeight="1" x14ac:dyDescent="0.15">
      <c r="B481" s="290"/>
      <c r="C481" s="29" t="s">
        <v>38</v>
      </c>
      <c r="D481" s="187"/>
      <c r="E481" s="58"/>
      <c r="F481" s="188"/>
      <c r="G481" s="188"/>
      <c r="H481" s="188"/>
      <c r="I481" s="64"/>
      <c r="J481" s="64"/>
      <c r="K481" s="189"/>
      <c r="L481" s="259"/>
      <c r="M481" s="259"/>
      <c r="N481" s="58"/>
      <c r="O481" s="30"/>
      <c r="P481" s="58"/>
      <c r="Q481" s="30"/>
      <c r="R481" s="134"/>
      <c r="S481" s="206"/>
      <c r="T481" s="290"/>
      <c r="U481" s="29" t="s">
        <v>38</v>
      </c>
      <c r="V481" s="187"/>
      <c r="W481" s="58"/>
      <c r="X481" s="188"/>
      <c r="Y481" s="188"/>
      <c r="Z481" s="188"/>
      <c r="AA481" s="64"/>
      <c r="AB481" s="64"/>
      <c r="AC481" s="189"/>
      <c r="AD481" s="259"/>
      <c r="AE481" s="259"/>
      <c r="AF481" s="58"/>
      <c r="AG481" s="30"/>
      <c r="AH481" s="58"/>
      <c r="AI481" s="30"/>
      <c r="AJ481" s="134"/>
      <c r="AK481" s="208"/>
      <c r="AL481" s="290"/>
      <c r="AM481" s="88" t="str">
        <f t="shared" ref="AM481:AM544" si="44">IF(OR(X481="",F481=""),"",X481-F481)</f>
        <v/>
      </c>
      <c r="AN481" s="123" t="str">
        <f t="shared" ref="AN481:AN544" si="45">IF(OR(Y481="",G481=""),"",Y481-G481)</f>
        <v/>
      </c>
      <c r="AO481" s="123" t="str">
        <f t="shared" ref="AO481:AO544" si="46">IF(OR(Z481="",H481=""),"",Z481-H481)</f>
        <v/>
      </c>
      <c r="AP481" s="123" t="str">
        <f t="shared" ref="AP481:AP544" si="47">IF(OR(AA481="",I481=""),"",AA481-I481)</f>
        <v/>
      </c>
      <c r="AQ481" s="89" t="str">
        <f t="shared" ref="AQ481:AQ544" si="48">IF(OR(AB481="",J481=""),"",AB481-J481)</f>
        <v/>
      </c>
      <c r="AR481" s="39"/>
      <c r="AS481" s="234"/>
      <c r="AT481" s="39"/>
    </row>
    <row r="482" spans="2:46" ht="13.5" customHeight="1" thickBot="1" x14ac:dyDescent="0.2">
      <c r="B482" s="291"/>
      <c r="C482" s="29"/>
      <c r="D482" s="187"/>
      <c r="E482" s="58"/>
      <c r="F482" s="190"/>
      <c r="G482" s="190"/>
      <c r="H482" s="190"/>
      <c r="I482" s="58"/>
      <c r="J482" s="58"/>
      <c r="K482" s="189"/>
      <c r="L482" s="259"/>
      <c r="M482" s="259"/>
      <c r="N482" s="58"/>
      <c r="O482" s="30"/>
      <c r="P482" s="58"/>
      <c r="Q482" s="30"/>
      <c r="R482" s="185"/>
      <c r="S482" s="206"/>
      <c r="T482" s="291"/>
      <c r="U482" s="29"/>
      <c r="V482" s="187"/>
      <c r="W482" s="58"/>
      <c r="X482" s="190"/>
      <c r="Y482" s="190"/>
      <c r="Z482" s="190"/>
      <c r="AA482" s="58"/>
      <c r="AB482" s="58"/>
      <c r="AC482" s="189"/>
      <c r="AD482" s="259"/>
      <c r="AE482" s="259"/>
      <c r="AF482" s="58"/>
      <c r="AG482" s="30"/>
      <c r="AH482" s="58"/>
      <c r="AI482" s="30"/>
      <c r="AJ482" s="185"/>
      <c r="AK482" s="208"/>
      <c r="AL482" s="291"/>
      <c r="AM482" s="124" t="str">
        <f t="shared" si="44"/>
        <v/>
      </c>
      <c r="AN482" s="125" t="str">
        <f t="shared" si="45"/>
        <v/>
      </c>
      <c r="AO482" s="125" t="str">
        <f t="shared" si="46"/>
        <v/>
      </c>
      <c r="AP482" s="125" t="str">
        <f t="shared" si="47"/>
        <v/>
      </c>
      <c r="AQ482" s="126" t="str">
        <f t="shared" si="48"/>
        <v/>
      </c>
      <c r="AR482" s="39"/>
      <c r="AS482" s="234"/>
      <c r="AT482" s="39"/>
    </row>
    <row r="483" spans="2:46" ht="13.5" customHeight="1" x14ac:dyDescent="0.15">
      <c r="B483" s="289" t="s">
        <v>162</v>
      </c>
      <c r="C483" s="27" t="s">
        <v>34</v>
      </c>
      <c r="D483" s="41"/>
      <c r="E483" s="57"/>
      <c r="F483" s="98"/>
      <c r="G483" s="98"/>
      <c r="H483" s="98"/>
      <c r="I483" s="62"/>
      <c r="J483" s="62"/>
      <c r="K483" s="63"/>
      <c r="L483" s="258"/>
      <c r="M483" s="258"/>
      <c r="N483" s="57"/>
      <c r="O483" s="28"/>
      <c r="P483" s="57"/>
      <c r="Q483" s="28"/>
      <c r="R483" s="133"/>
      <c r="S483" s="206"/>
      <c r="T483" s="289" t="s">
        <v>162</v>
      </c>
      <c r="U483" s="27" t="s">
        <v>34</v>
      </c>
      <c r="V483" s="41"/>
      <c r="W483" s="57"/>
      <c r="X483" s="98"/>
      <c r="Y483" s="98"/>
      <c r="Z483" s="98"/>
      <c r="AA483" s="62"/>
      <c r="AB483" s="62"/>
      <c r="AC483" s="63"/>
      <c r="AD483" s="258"/>
      <c r="AE483" s="258"/>
      <c r="AF483" s="57"/>
      <c r="AG483" s="28"/>
      <c r="AH483" s="57"/>
      <c r="AI483" s="28"/>
      <c r="AJ483" s="133"/>
      <c r="AK483" s="208"/>
      <c r="AL483" s="289" t="s">
        <v>162</v>
      </c>
      <c r="AM483" s="121" t="str">
        <f t="shared" si="44"/>
        <v/>
      </c>
      <c r="AN483" s="97" t="str">
        <f t="shared" si="45"/>
        <v/>
      </c>
      <c r="AO483" s="97" t="str">
        <f t="shared" si="46"/>
        <v/>
      </c>
      <c r="AP483" s="97" t="str">
        <f t="shared" si="47"/>
        <v/>
      </c>
      <c r="AQ483" s="122" t="str">
        <f t="shared" si="48"/>
        <v/>
      </c>
      <c r="AR483" s="39"/>
      <c r="AS483" s="234"/>
      <c r="AT483" s="39"/>
    </row>
    <row r="484" spans="2:46" ht="13.5" customHeight="1" x14ac:dyDescent="0.15">
      <c r="B484" s="290"/>
      <c r="C484" s="29" t="s">
        <v>35</v>
      </c>
      <c r="D484" s="187"/>
      <c r="E484" s="58"/>
      <c r="F484" s="188"/>
      <c r="G484" s="188"/>
      <c r="H484" s="188"/>
      <c r="I484" s="64"/>
      <c r="J484" s="64"/>
      <c r="K484" s="189"/>
      <c r="L484" s="259"/>
      <c r="M484" s="259"/>
      <c r="N484" s="58"/>
      <c r="O484" s="30"/>
      <c r="P484" s="58"/>
      <c r="Q484" s="30"/>
      <c r="R484" s="134"/>
      <c r="S484" s="206"/>
      <c r="T484" s="290"/>
      <c r="U484" s="29" t="s">
        <v>35</v>
      </c>
      <c r="V484" s="187"/>
      <c r="W484" s="58"/>
      <c r="X484" s="188"/>
      <c r="Y484" s="188"/>
      <c r="Z484" s="188"/>
      <c r="AA484" s="64"/>
      <c r="AB484" s="64"/>
      <c r="AC484" s="189"/>
      <c r="AD484" s="259"/>
      <c r="AE484" s="259"/>
      <c r="AF484" s="58"/>
      <c r="AG484" s="30"/>
      <c r="AH484" s="58"/>
      <c r="AI484" s="30"/>
      <c r="AJ484" s="134"/>
      <c r="AK484" s="208"/>
      <c r="AL484" s="290"/>
      <c r="AM484" s="88" t="str">
        <f t="shared" si="44"/>
        <v/>
      </c>
      <c r="AN484" s="123" t="str">
        <f t="shared" si="45"/>
        <v/>
      </c>
      <c r="AO484" s="123" t="str">
        <f t="shared" si="46"/>
        <v/>
      </c>
      <c r="AP484" s="123" t="str">
        <f t="shared" si="47"/>
        <v/>
      </c>
      <c r="AQ484" s="89" t="str">
        <f t="shared" si="48"/>
        <v/>
      </c>
      <c r="AR484" s="39"/>
      <c r="AS484" s="234"/>
      <c r="AT484" s="39"/>
    </row>
    <row r="485" spans="2:46" ht="13.5" customHeight="1" x14ac:dyDescent="0.15">
      <c r="B485" s="290"/>
      <c r="C485" s="29" t="s">
        <v>36</v>
      </c>
      <c r="D485" s="187"/>
      <c r="E485" s="58"/>
      <c r="F485" s="188"/>
      <c r="G485" s="188"/>
      <c r="H485" s="188"/>
      <c r="I485" s="64"/>
      <c r="J485" s="64"/>
      <c r="K485" s="189"/>
      <c r="L485" s="259"/>
      <c r="M485" s="259"/>
      <c r="N485" s="58"/>
      <c r="O485" s="30"/>
      <c r="P485" s="58"/>
      <c r="Q485" s="30"/>
      <c r="R485" s="134"/>
      <c r="S485" s="206"/>
      <c r="T485" s="290"/>
      <c r="U485" s="29" t="s">
        <v>36</v>
      </c>
      <c r="V485" s="187"/>
      <c r="W485" s="58"/>
      <c r="X485" s="188"/>
      <c r="Y485" s="188"/>
      <c r="Z485" s="188"/>
      <c r="AA485" s="64"/>
      <c r="AB485" s="64"/>
      <c r="AC485" s="189"/>
      <c r="AD485" s="259"/>
      <c r="AE485" s="259"/>
      <c r="AF485" s="58"/>
      <c r="AG485" s="30"/>
      <c r="AH485" s="58"/>
      <c r="AI485" s="30"/>
      <c r="AJ485" s="134"/>
      <c r="AK485" s="208"/>
      <c r="AL485" s="290"/>
      <c r="AM485" s="88" t="str">
        <f t="shared" si="44"/>
        <v/>
      </c>
      <c r="AN485" s="123" t="str">
        <f t="shared" si="45"/>
        <v/>
      </c>
      <c r="AO485" s="123" t="str">
        <f t="shared" si="46"/>
        <v/>
      </c>
      <c r="AP485" s="123" t="str">
        <f t="shared" si="47"/>
        <v/>
      </c>
      <c r="AQ485" s="89" t="str">
        <f t="shared" si="48"/>
        <v/>
      </c>
      <c r="AR485" s="39"/>
      <c r="AS485" s="234"/>
      <c r="AT485" s="39"/>
    </row>
    <row r="486" spans="2:46" ht="13.5" customHeight="1" x14ac:dyDescent="0.15">
      <c r="B486" s="290"/>
      <c r="C486" s="29" t="s">
        <v>38</v>
      </c>
      <c r="D486" s="187"/>
      <c r="E486" s="58"/>
      <c r="F486" s="188"/>
      <c r="G486" s="188"/>
      <c r="H486" s="188"/>
      <c r="I486" s="64"/>
      <c r="J486" s="64"/>
      <c r="K486" s="189"/>
      <c r="L486" s="259"/>
      <c r="M486" s="259"/>
      <c r="N486" s="58"/>
      <c r="O486" s="30"/>
      <c r="P486" s="58"/>
      <c r="Q486" s="30"/>
      <c r="R486" s="134"/>
      <c r="S486" s="206"/>
      <c r="T486" s="290"/>
      <c r="U486" s="29" t="s">
        <v>38</v>
      </c>
      <c r="V486" s="187"/>
      <c r="W486" s="58"/>
      <c r="X486" s="188"/>
      <c r="Y486" s="188"/>
      <c r="Z486" s="188"/>
      <c r="AA486" s="64"/>
      <c r="AB486" s="64"/>
      <c r="AC486" s="189"/>
      <c r="AD486" s="259"/>
      <c r="AE486" s="259"/>
      <c r="AF486" s="58"/>
      <c r="AG486" s="30"/>
      <c r="AH486" s="58"/>
      <c r="AI486" s="30"/>
      <c r="AJ486" s="134"/>
      <c r="AK486" s="208"/>
      <c r="AL486" s="290"/>
      <c r="AM486" s="88" t="str">
        <f t="shared" si="44"/>
        <v/>
      </c>
      <c r="AN486" s="123" t="str">
        <f t="shared" si="45"/>
        <v/>
      </c>
      <c r="AO486" s="123" t="str">
        <f t="shared" si="46"/>
        <v/>
      </c>
      <c r="AP486" s="123" t="str">
        <f t="shared" si="47"/>
        <v/>
      </c>
      <c r="AQ486" s="89" t="str">
        <f t="shared" si="48"/>
        <v/>
      </c>
      <c r="AR486" s="39"/>
      <c r="AS486" s="234"/>
      <c r="AT486" s="39"/>
    </row>
    <row r="487" spans="2:46" ht="13.5" customHeight="1" thickBot="1" x14ac:dyDescent="0.2">
      <c r="B487" s="291"/>
      <c r="C487" s="29"/>
      <c r="D487" s="187"/>
      <c r="E487" s="58"/>
      <c r="F487" s="190"/>
      <c r="G487" s="190"/>
      <c r="H487" s="190"/>
      <c r="I487" s="58"/>
      <c r="J487" s="58"/>
      <c r="K487" s="189"/>
      <c r="L487" s="259"/>
      <c r="M487" s="259"/>
      <c r="N487" s="58"/>
      <c r="O487" s="30"/>
      <c r="P487" s="58"/>
      <c r="Q487" s="30"/>
      <c r="R487" s="185"/>
      <c r="S487" s="206"/>
      <c r="T487" s="291"/>
      <c r="U487" s="29"/>
      <c r="V487" s="187"/>
      <c r="W487" s="58"/>
      <c r="X487" s="190"/>
      <c r="Y487" s="190"/>
      <c r="Z487" s="190"/>
      <c r="AA487" s="58"/>
      <c r="AB487" s="58"/>
      <c r="AC487" s="189"/>
      <c r="AD487" s="259"/>
      <c r="AE487" s="259"/>
      <c r="AF487" s="58"/>
      <c r="AG487" s="30"/>
      <c r="AH487" s="58"/>
      <c r="AI487" s="30"/>
      <c r="AJ487" s="185"/>
      <c r="AK487" s="208"/>
      <c r="AL487" s="291"/>
      <c r="AM487" s="124" t="str">
        <f t="shared" si="44"/>
        <v/>
      </c>
      <c r="AN487" s="125" t="str">
        <f t="shared" si="45"/>
        <v/>
      </c>
      <c r="AO487" s="125" t="str">
        <f t="shared" si="46"/>
        <v/>
      </c>
      <c r="AP487" s="125" t="str">
        <f t="shared" si="47"/>
        <v/>
      </c>
      <c r="AQ487" s="126" t="str">
        <f t="shared" si="48"/>
        <v/>
      </c>
      <c r="AR487" s="39"/>
      <c r="AS487" s="234"/>
      <c r="AT487" s="39"/>
    </row>
    <row r="488" spans="2:46" ht="13.5" customHeight="1" x14ac:dyDescent="0.15">
      <c r="B488" s="289" t="s">
        <v>163</v>
      </c>
      <c r="C488" s="27" t="s">
        <v>34</v>
      </c>
      <c r="D488" s="41"/>
      <c r="E488" s="57"/>
      <c r="F488" s="98"/>
      <c r="G488" s="98"/>
      <c r="H488" s="98"/>
      <c r="I488" s="62"/>
      <c r="J488" s="62"/>
      <c r="K488" s="63"/>
      <c r="L488" s="258"/>
      <c r="M488" s="258"/>
      <c r="N488" s="57"/>
      <c r="O488" s="28"/>
      <c r="P488" s="57"/>
      <c r="Q488" s="28"/>
      <c r="R488" s="133"/>
      <c r="S488" s="206"/>
      <c r="T488" s="289" t="s">
        <v>163</v>
      </c>
      <c r="U488" s="27" t="s">
        <v>34</v>
      </c>
      <c r="V488" s="41"/>
      <c r="W488" s="57"/>
      <c r="X488" s="98"/>
      <c r="Y488" s="98"/>
      <c r="Z488" s="98"/>
      <c r="AA488" s="62"/>
      <c r="AB488" s="62"/>
      <c r="AC488" s="63"/>
      <c r="AD488" s="258"/>
      <c r="AE488" s="258"/>
      <c r="AF488" s="57"/>
      <c r="AG488" s="28"/>
      <c r="AH488" s="57"/>
      <c r="AI488" s="28"/>
      <c r="AJ488" s="133"/>
      <c r="AK488" s="208"/>
      <c r="AL488" s="289" t="s">
        <v>163</v>
      </c>
      <c r="AM488" s="121" t="str">
        <f t="shared" si="44"/>
        <v/>
      </c>
      <c r="AN488" s="97" t="str">
        <f t="shared" si="45"/>
        <v/>
      </c>
      <c r="AO488" s="97" t="str">
        <f t="shared" si="46"/>
        <v/>
      </c>
      <c r="AP488" s="97" t="str">
        <f t="shared" si="47"/>
        <v/>
      </c>
      <c r="AQ488" s="122" t="str">
        <f t="shared" si="48"/>
        <v/>
      </c>
      <c r="AR488" s="39"/>
      <c r="AS488" s="234"/>
      <c r="AT488" s="39"/>
    </row>
    <row r="489" spans="2:46" ht="13.5" customHeight="1" x14ac:dyDescent="0.15">
      <c r="B489" s="290"/>
      <c r="C489" s="29" t="s">
        <v>35</v>
      </c>
      <c r="D489" s="187"/>
      <c r="E489" s="58"/>
      <c r="F489" s="188"/>
      <c r="G489" s="188"/>
      <c r="H489" s="188"/>
      <c r="I489" s="64"/>
      <c r="J489" s="64"/>
      <c r="K489" s="189"/>
      <c r="L489" s="259"/>
      <c r="M489" s="259"/>
      <c r="N489" s="58"/>
      <c r="O489" s="30"/>
      <c r="P489" s="58"/>
      <c r="Q489" s="30"/>
      <c r="R489" s="134"/>
      <c r="S489" s="206"/>
      <c r="T489" s="290"/>
      <c r="U489" s="29" t="s">
        <v>35</v>
      </c>
      <c r="V489" s="187"/>
      <c r="W489" s="58"/>
      <c r="X489" s="188"/>
      <c r="Y489" s="188"/>
      <c r="Z489" s="188"/>
      <c r="AA489" s="64"/>
      <c r="AB489" s="64"/>
      <c r="AC489" s="189"/>
      <c r="AD489" s="259"/>
      <c r="AE489" s="259"/>
      <c r="AF489" s="58"/>
      <c r="AG489" s="30"/>
      <c r="AH489" s="58"/>
      <c r="AI489" s="30"/>
      <c r="AJ489" s="134"/>
      <c r="AK489" s="208"/>
      <c r="AL489" s="290"/>
      <c r="AM489" s="88" t="str">
        <f t="shared" si="44"/>
        <v/>
      </c>
      <c r="AN489" s="123" t="str">
        <f t="shared" si="45"/>
        <v/>
      </c>
      <c r="AO489" s="123" t="str">
        <f t="shared" si="46"/>
        <v/>
      </c>
      <c r="AP489" s="123" t="str">
        <f t="shared" si="47"/>
        <v/>
      </c>
      <c r="AQ489" s="89" t="str">
        <f t="shared" si="48"/>
        <v/>
      </c>
      <c r="AR489" s="39"/>
      <c r="AS489" s="234"/>
      <c r="AT489" s="39"/>
    </row>
    <row r="490" spans="2:46" ht="13.5" customHeight="1" x14ac:dyDescent="0.15">
      <c r="B490" s="290"/>
      <c r="C490" s="29" t="s">
        <v>36</v>
      </c>
      <c r="D490" s="187"/>
      <c r="E490" s="58"/>
      <c r="F490" s="188"/>
      <c r="G490" s="188"/>
      <c r="H490" s="188"/>
      <c r="I490" s="64"/>
      <c r="J490" s="64"/>
      <c r="K490" s="189"/>
      <c r="L490" s="259"/>
      <c r="M490" s="259"/>
      <c r="N490" s="58"/>
      <c r="O490" s="30"/>
      <c r="P490" s="58"/>
      <c r="Q490" s="30"/>
      <c r="R490" s="134"/>
      <c r="S490" s="206"/>
      <c r="T490" s="290"/>
      <c r="U490" s="29" t="s">
        <v>36</v>
      </c>
      <c r="V490" s="187"/>
      <c r="W490" s="58"/>
      <c r="X490" s="188"/>
      <c r="Y490" s="188"/>
      <c r="Z490" s="188"/>
      <c r="AA490" s="64"/>
      <c r="AB490" s="64"/>
      <c r="AC490" s="189"/>
      <c r="AD490" s="259"/>
      <c r="AE490" s="259"/>
      <c r="AF490" s="58"/>
      <c r="AG490" s="30"/>
      <c r="AH490" s="58"/>
      <c r="AI490" s="30"/>
      <c r="AJ490" s="134"/>
      <c r="AK490" s="208"/>
      <c r="AL490" s="290"/>
      <c r="AM490" s="88" t="str">
        <f t="shared" si="44"/>
        <v/>
      </c>
      <c r="AN490" s="123" t="str">
        <f t="shared" si="45"/>
        <v/>
      </c>
      <c r="AO490" s="123" t="str">
        <f t="shared" si="46"/>
        <v/>
      </c>
      <c r="AP490" s="123" t="str">
        <f t="shared" si="47"/>
        <v/>
      </c>
      <c r="AQ490" s="89" t="str">
        <f t="shared" si="48"/>
        <v/>
      </c>
      <c r="AR490" s="39"/>
      <c r="AS490" s="234"/>
      <c r="AT490" s="39"/>
    </row>
    <row r="491" spans="2:46" ht="13.5" customHeight="1" x14ac:dyDescent="0.15">
      <c r="B491" s="290"/>
      <c r="C491" s="29" t="s">
        <v>38</v>
      </c>
      <c r="D491" s="187"/>
      <c r="E491" s="58"/>
      <c r="F491" s="188"/>
      <c r="G491" s="188"/>
      <c r="H491" s="188"/>
      <c r="I491" s="64"/>
      <c r="J491" s="64"/>
      <c r="K491" s="189"/>
      <c r="L491" s="259"/>
      <c r="M491" s="259"/>
      <c r="N491" s="58"/>
      <c r="O491" s="30"/>
      <c r="P491" s="58"/>
      <c r="Q491" s="30"/>
      <c r="R491" s="134"/>
      <c r="S491" s="206"/>
      <c r="T491" s="290"/>
      <c r="U491" s="29" t="s">
        <v>38</v>
      </c>
      <c r="V491" s="187"/>
      <c r="W491" s="58"/>
      <c r="X491" s="188"/>
      <c r="Y491" s="188"/>
      <c r="Z491" s="188"/>
      <c r="AA491" s="64"/>
      <c r="AB491" s="64"/>
      <c r="AC491" s="189"/>
      <c r="AD491" s="259"/>
      <c r="AE491" s="259"/>
      <c r="AF491" s="58"/>
      <c r="AG491" s="30"/>
      <c r="AH491" s="58"/>
      <c r="AI491" s="30"/>
      <c r="AJ491" s="134"/>
      <c r="AK491" s="208"/>
      <c r="AL491" s="290"/>
      <c r="AM491" s="88" t="str">
        <f t="shared" si="44"/>
        <v/>
      </c>
      <c r="AN491" s="123" t="str">
        <f t="shared" si="45"/>
        <v/>
      </c>
      <c r="AO491" s="123" t="str">
        <f t="shared" si="46"/>
        <v/>
      </c>
      <c r="AP491" s="123" t="str">
        <f t="shared" si="47"/>
        <v/>
      </c>
      <c r="AQ491" s="89" t="str">
        <f t="shared" si="48"/>
        <v/>
      </c>
      <c r="AR491" s="39"/>
      <c r="AS491" s="234"/>
      <c r="AT491" s="39"/>
    </row>
    <row r="492" spans="2:46" ht="13.5" customHeight="1" thickBot="1" x14ac:dyDescent="0.2">
      <c r="B492" s="291"/>
      <c r="C492" s="29"/>
      <c r="D492" s="187"/>
      <c r="E492" s="58"/>
      <c r="F492" s="190"/>
      <c r="G492" s="190"/>
      <c r="H492" s="190"/>
      <c r="I492" s="58"/>
      <c r="J492" s="58"/>
      <c r="K492" s="189"/>
      <c r="L492" s="259"/>
      <c r="M492" s="259"/>
      <c r="N492" s="58"/>
      <c r="O492" s="30"/>
      <c r="P492" s="58"/>
      <c r="Q492" s="30"/>
      <c r="R492" s="185"/>
      <c r="S492" s="206"/>
      <c r="T492" s="291"/>
      <c r="U492" s="29"/>
      <c r="V492" s="187"/>
      <c r="W492" s="58"/>
      <c r="X492" s="190"/>
      <c r="Y492" s="190"/>
      <c r="Z492" s="190"/>
      <c r="AA492" s="58"/>
      <c r="AB492" s="58"/>
      <c r="AC492" s="189"/>
      <c r="AD492" s="259"/>
      <c r="AE492" s="259"/>
      <c r="AF492" s="58"/>
      <c r="AG492" s="30"/>
      <c r="AH492" s="58"/>
      <c r="AI492" s="30"/>
      <c r="AJ492" s="185"/>
      <c r="AK492" s="208"/>
      <c r="AL492" s="291"/>
      <c r="AM492" s="124" t="str">
        <f t="shared" si="44"/>
        <v/>
      </c>
      <c r="AN492" s="125" t="str">
        <f t="shared" si="45"/>
        <v/>
      </c>
      <c r="AO492" s="125" t="str">
        <f t="shared" si="46"/>
        <v/>
      </c>
      <c r="AP492" s="125" t="str">
        <f t="shared" si="47"/>
        <v/>
      </c>
      <c r="AQ492" s="126" t="str">
        <f t="shared" si="48"/>
        <v/>
      </c>
      <c r="AR492" s="39"/>
      <c r="AS492" s="234"/>
      <c r="AT492" s="39"/>
    </row>
    <row r="493" spans="2:46" ht="13.5" customHeight="1" x14ac:dyDescent="0.15">
      <c r="B493" s="289" t="s">
        <v>164</v>
      </c>
      <c r="C493" s="27" t="s">
        <v>34</v>
      </c>
      <c r="D493" s="41"/>
      <c r="E493" s="57"/>
      <c r="F493" s="98"/>
      <c r="G493" s="98"/>
      <c r="H493" s="98"/>
      <c r="I493" s="62"/>
      <c r="J493" s="62"/>
      <c r="K493" s="63"/>
      <c r="L493" s="258"/>
      <c r="M493" s="258"/>
      <c r="N493" s="57"/>
      <c r="O493" s="28"/>
      <c r="P493" s="57"/>
      <c r="Q493" s="28"/>
      <c r="R493" s="133"/>
      <c r="S493" s="206"/>
      <c r="T493" s="289" t="s">
        <v>164</v>
      </c>
      <c r="U493" s="27" t="s">
        <v>34</v>
      </c>
      <c r="V493" s="41"/>
      <c r="W493" s="57"/>
      <c r="X493" s="98"/>
      <c r="Y493" s="98"/>
      <c r="Z493" s="98"/>
      <c r="AA493" s="62"/>
      <c r="AB493" s="62"/>
      <c r="AC493" s="63"/>
      <c r="AD493" s="258"/>
      <c r="AE493" s="258"/>
      <c r="AF493" s="57"/>
      <c r="AG493" s="28"/>
      <c r="AH493" s="57"/>
      <c r="AI493" s="28"/>
      <c r="AJ493" s="133"/>
      <c r="AK493" s="208"/>
      <c r="AL493" s="289" t="s">
        <v>164</v>
      </c>
      <c r="AM493" s="121" t="str">
        <f t="shared" si="44"/>
        <v/>
      </c>
      <c r="AN493" s="97" t="str">
        <f t="shared" si="45"/>
        <v/>
      </c>
      <c r="AO493" s="97" t="str">
        <f t="shared" si="46"/>
        <v/>
      </c>
      <c r="AP493" s="97" t="str">
        <f t="shared" si="47"/>
        <v/>
      </c>
      <c r="AQ493" s="122" t="str">
        <f t="shared" si="48"/>
        <v/>
      </c>
      <c r="AR493" s="39"/>
      <c r="AS493" s="234"/>
      <c r="AT493" s="39"/>
    </row>
    <row r="494" spans="2:46" ht="13.5" customHeight="1" x14ac:dyDescent="0.15">
      <c r="B494" s="290"/>
      <c r="C494" s="29" t="s">
        <v>35</v>
      </c>
      <c r="D494" s="187"/>
      <c r="E494" s="58"/>
      <c r="F494" s="188"/>
      <c r="G494" s="188"/>
      <c r="H494" s="188"/>
      <c r="I494" s="64"/>
      <c r="J494" s="64"/>
      <c r="K494" s="189"/>
      <c r="L494" s="259"/>
      <c r="M494" s="259"/>
      <c r="N494" s="58"/>
      <c r="O494" s="30"/>
      <c r="P494" s="58"/>
      <c r="Q494" s="30"/>
      <c r="R494" s="134"/>
      <c r="S494" s="206"/>
      <c r="T494" s="290"/>
      <c r="U494" s="29" t="s">
        <v>35</v>
      </c>
      <c r="V494" s="187"/>
      <c r="W494" s="58"/>
      <c r="X494" s="188"/>
      <c r="Y494" s="188"/>
      <c r="Z494" s="188"/>
      <c r="AA494" s="64"/>
      <c r="AB494" s="64"/>
      <c r="AC494" s="189"/>
      <c r="AD494" s="259"/>
      <c r="AE494" s="259"/>
      <c r="AF494" s="58"/>
      <c r="AG494" s="30"/>
      <c r="AH494" s="58"/>
      <c r="AI494" s="30"/>
      <c r="AJ494" s="134"/>
      <c r="AK494" s="208"/>
      <c r="AL494" s="290"/>
      <c r="AM494" s="88" t="str">
        <f t="shared" si="44"/>
        <v/>
      </c>
      <c r="AN494" s="123" t="str">
        <f t="shared" si="45"/>
        <v/>
      </c>
      <c r="AO494" s="123" t="str">
        <f t="shared" si="46"/>
        <v/>
      </c>
      <c r="AP494" s="123" t="str">
        <f t="shared" si="47"/>
        <v/>
      </c>
      <c r="AQ494" s="89" t="str">
        <f t="shared" si="48"/>
        <v/>
      </c>
      <c r="AR494" s="39"/>
      <c r="AS494" s="234"/>
      <c r="AT494" s="39"/>
    </row>
    <row r="495" spans="2:46" ht="13.5" customHeight="1" x14ac:dyDescent="0.15">
      <c r="B495" s="290"/>
      <c r="C495" s="29" t="s">
        <v>36</v>
      </c>
      <c r="D495" s="187"/>
      <c r="E495" s="58"/>
      <c r="F495" s="188"/>
      <c r="G495" s="188"/>
      <c r="H495" s="188"/>
      <c r="I495" s="64"/>
      <c r="J495" s="64"/>
      <c r="K495" s="189"/>
      <c r="L495" s="259"/>
      <c r="M495" s="259"/>
      <c r="N495" s="58"/>
      <c r="O495" s="30"/>
      <c r="P495" s="58"/>
      <c r="Q495" s="30"/>
      <c r="R495" s="134"/>
      <c r="S495" s="206"/>
      <c r="T495" s="290"/>
      <c r="U495" s="29" t="s">
        <v>36</v>
      </c>
      <c r="V495" s="187"/>
      <c r="W495" s="58"/>
      <c r="X495" s="188"/>
      <c r="Y495" s="188"/>
      <c r="Z495" s="188"/>
      <c r="AA495" s="64"/>
      <c r="AB495" s="64"/>
      <c r="AC495" s="189"/>
      <c r="AD495" s="259"/>
      <c r="AE495" s="259"/>
      <c r="AF495" s="58"/>
      <c r="AG495" s="30"/>
      <c r="AH495" s="58"/>
      <c r="AI495" s="30"/>
      <c r="AJ495" s="134"/>
      <c r="AK495" s="208"/>
      <c r="AL495" s="290"/>
      <c r="AM495" s="88" t="str">
        <f t="shared" si="44"/>
        <v/>
      </c>
      <c r="AN495" s="123" t="str">
        <f t="shared" si="45"/>
        <v/>
      </c>
      <c r="AO495" s="123" t="str">
        <f t="shared" si="46"/>
        <v/>
      </c>
      <c r="AP495" s="123" t="str">
        <f t="shared" si="47"/>
        <v/>
      </c>
      <c r="AQ495" s="89" t="str">
        <f t="shared" si="48"/>
        <v/>
      </c>
      <c r="AR495" s="39"/>
      <c r="AS495" s="234"/>
      <c r="AT495" s="39"/>
    </row>
    <row r="496" spans="2:46" ht="13.5" customHeight="1" x14ac:dyDescent="0.15">
      <c r="B496" s="290"/>
      <c r="C496" s="29" t="s">
        <v>38</v>
      </c>
      <c r="D496" s="187"/>
      <c r="E496" s="58"/>
      <c r="F496" s="188"/>
      <c r="G496" s="188"/>
      <c r="H496" s="188"/>
      <c r="I496" s="64"/>
      <c r="J496" s="64"/>
      <c r="K496" s="189"/>
      <c r="L496" s="259"/>
      <c r="M496" s="259"/>
      <c r="N496" s="58"/>
      <c r="O496" s="30"/>
      <c r="P496" s="58"/>
      <c r="Q496" s="30"/>
      <c r="R496" s="134"/>
      <c r="S496" s="206"/>
      <c r="T496" s="290"/>
      <c r="U496" s="29" t="s">
        <v>38</v>
      </c>
      <c r="V496" s="187"/>
      <c r="W496" s="58"/>
      <c r="X496" s="188"/>
      <c r="Y496" s="188"/>
      <c r="Z496" s="188"/>
      <c r="AA496" s="64"/>
      <c r="AB496" s="64"/>
      <c r="AC496" s="189"/>
      <c r="AD496" s="259"/>
      <c r="AE496" s="259"/>
      <c r="AF496" s="58"/>
      <c r="AG496" s="30"/>
      <c r="AH496" s="58"/>
      <c r="AI496" s="30"/>
      <c r="AJ496" s="134"/>
      <c r="AK496" s="208"/>
      <c r="AL496" s="290"/>
      <c r="AM496" s="88" t="str">
        <f t="shared" si="44"/>
        <v/>
      </c>
      <c r="AN496" s="123" t="str">
        <f t="shared" si="45"/>
        <v/>
      </c>
      <c r="AO496" s="123" t="str">
        <f t="shared" si="46"/>
        <v/>
      </c>
      <c r="AP496" s="123" t="str">
        <f t="shared" si="47"/>
        <v/>
      </c>
      <c r="AQ496" s="89" t="str">
        <f t="shared" si="48"/>
        <v/>
      </c>
      <c r="AR496" s="39"/>
      <c r="AS496" s="234"/>
      <c r="AT496" s="39"/>
    </row>
    <row r="497" spans="2:46" ht="13.5" customHeight="1" thickBot="1" x14ac:dyDescent="0.2">
      <c r="B497" s="291"/>
      <c r="C497" s="29"/>
      <c r="D497" s="187"/>
      <c r="E497" s="58"/>
      <c r="F497" s="190"/>
      <c r="G497" s="190"/>
      <c r="H497" s="190"/>
      <c r="I497" s="58"/>
      <c r="J497" s="58"/>
      <c r="K497" s="189"/>
      <c r="L497" s="259"/>
      <c r="M497" s="259"/>
      <c r="N497" s="58"/>
      <c r="O497" s="30"/>
      <c r="P497" s="58"/>
      <c r="Q497" s="30"/>
      <c r="R497" s="185"/>
      <c r="S497" s="206"/>
      <c r="T497" s="291"/>
      <c r="U497" s="29"/>
      <c r="V497" s="187"/>
      <c r="W497" s="58"/>
      <c r="X497" s="190"/>
      <c r="Y497" s="190"/>
      <c r="Z497" s="190"/>
      <c r="AA497" s="58"/>
      <c r="AB497" s="58"/>
      <c r="AC497" s="189"/>
      <c r="AD497" s="259"/>
      <c r="AE497" s="259"/>
      <c r="AF497" s="58"/>
      <c r="AG497" s="30"/>
      <c r="AH497" s="58"/>
      <c r="AI497" s="30"/>
      <c r="AJ497" s="185"/>
      <c r="AK497" s="208"/>
      <c r="AL497" s="291"/>
      <c r="AM497" s="124" t="str">
        <f t="shared" si="44"/>
        <v/>
      </c>
      <c r="AN497" s="125" t="str">
        <f t="shared" si="45"/>
        <v/>
      </c>
      <c r="AO497" s="125" t="str">
        <f t="shared" si="46"/>
        <v/>
      </c>
      <c r="AP497" s="125" t="str">
        <f t="shared" si="47"/>
        <v/>
      </c>
      <c r="AQ497" s="126" t="str">
        <f t="shared" si="48"/>
        <v/>
      </c>
      <c r="AR497" s="39"/>
      <c r="AS497" s="234"/>
      <c r="AT497" s="39"/>
    </row>
    <row r="498" spans="2:46" ht="13.5" customHeight="1" x14ac:dyDescent="0.15">
      <c r="B498" s="289" t="s">
        <v>165</v>
      </c>
      <c r="C498" s="27" t="s">
        <v>34</v>
      </c>
      <c r="D498" s="41"/>
      <c r="E498" s="57"/>
      <c r="F498" s="98"/>
      <c r="G498" s="98"/>
      <c r="H498" s="98"/>
      <c r="I498" s="62"/>
      <c r="J498" s="62"/>
      <c r="K498" s="63"/>
      <c r="L498" s="258"/>
      <c r="M498" s="258"/>
      <c r="N498" s="57"/>
      <c r="O498" s="28"/>
      <c r="P498" s="57"/>
      <c r="Q498" s="28"/>
      <c r="R498" s="133"/>
      <c r="S498" s="206"/>
      <c r="T498" s="289" t="s">
        <v>165</v>
      </c>
      <c r="U498" s="27" t="s">
        <v>34</v>
      </c>
      <c r="V498" s="41"/>
      <c r="W498" s="57"/>
      <c r="X498" s="98"/>
      <c r="Y498" s="98"/>
      <c r="Z498" s="98"/>
      <c r="AA498" s="62"/>
      <c r="AB498" s="62"/>
      <c r="AC498" s="63"/>
      <c r="AD498" s="258"/>
      <c r="AE498" s="258"/>
      <c r="AF498" s="57"/>
      <c r="AG498" s="28"/>
      <c r="AH498" s="57"/>
      <c r="AI498" s="28"/>
      <c r="AJ498" s="133"/>
      <c r="AK498" s="208"/>
      <c r="AL498" s="289" t="s">
        <v>165</v>
      </c>
      <c r="AM498" s="121" t="str">
        <f t="shared" si="44"/>
        <v/>
      </c>
      <c r="AN498" s="97" t="str">
        <f t="shared" si="45"/>
        <v/>
      </c>
      <c r="AO498" s="97" t="str">
        <f t="shared" si="46"/>
        <v/>
      </c>
      <c r="AP498" s="97" t="str">
        <f t="shared" si="47"/>
        <v/>
      </c>
      <c r="AQ498" s="122" t="str">
        <f t="shared" si="48"/>
        <v/>
      </c>
      <c r="AR498" s="39"/>
      <c r="AS498" s="234"/>
      <c r="AT498" s="39"/>
    </row>
    <row r="499" spans="2:46" ht="13.5" customHeight="1" x14ac:dyDescent="0.15">
      <c r="B499" s="290"/>
      <c r="C499" s="29" t="s">
        <v>35</v>
      </c>
      <c r="D499" s="187"/>
      <c r="E499" s="58"/>
      <c r="F499" s="188"/>
      <c r="G499" s="188"/>
      <c r="H499" s="188"/>
      <c r="I499" s="64"/>
      <c r="J499" s="64"/>
      <c r="K499" s="189"/>
      <c r="L499" s="259"/>
      <c r="M499" s="259"/>
      <c r="N499" s="58"/>
      <c r="O499" s="30"/>
      <c r="P499" s="58"/>
      <c r="Q499" s="30"/>
      <c r="R499" s="134"/>
      <c r="S499" s="206"/>
      <c r="T499" s="290"/>
      <c r="U499" s="29" t="s">
        <v>35</v>
      </c>
      <c r="V499" s="187"/>
      <c r="W499" s="58"/>
      <c r="X499" s="188"/>
      <c r="Y499" s="188"/>
      <c r="Z499" s="188"/>
      <c r="AA499" s="64"/>
      <c r="AB499" s="64"/>
      <c r="AC499" s="189"/>
      <c r="AD499" s="259"/>
      <c r="AE499" s="259"/>
      <c r="AF499" s="58"/>
      <c r="AG499" s="30"/>
      <c r="AH499" s="58"/>
      <c r="AI499" s="30"/>
      <c r="AJ499" s="134"/>
      <c r="AK499" s="208"/>
      <c r="AL499" s="290"/>
      <c r="AM499" s="88" t="str">
        <f t="shared" si="44"/>
        <v/>
      </c>
      <c r="AN499" s="123" t="str">
        <f t="shared" si="45"/>
        <v/>
      </c>
      <c r="AO499" s="123" t="str">
        <f t="shared" si="46"/>
        <v/>
      </c>
      <c r="AP499" s="123" t="str">
        <f t="shared" si="47"/>
        <v/>
      </c>
      <c r="AQ499" s="89" t="str">
        <f t="shared" si="48"/>
        <v/>
      </c>
      <c r="AR499" s="39"/>
      <c r="AS499" s="234"/>
      <c r="AT499" s="39"/>
    </row>
    <row r="500" spans="2:46" ht="13.5" customHeight="1" x14ac:dyDescent="0.15">
      <c r="B500" s="290"/>
      <c r="C500" s="29" t="s">
        <v>36</v>
      </c>
      <c r="D500" s="187"/>
      <c r="E500" s="58"/>
      <c r="F500" s="188"/>
      <c r="G500" s="188"/>
      <c r="H500" s="188"/>
      <c r="I500" s="64"/>
      <c r="J500" s="64"/>
      <c r="K500" s="189"/>
      <c r="L500" s="259"/>
      <c r="M500" s="259"/>
      <c r="N500" s="58"/>
      <c r="O500" s="30"/>
      <c r="P500" s="58"/>
      <c r="Q500" s="30"/>
      <c r="R500" s="134"/>
      <c r="S500" s="206"/>
      <c r="T500" s="290"/>
      <c r="U500" s="29" t="s">
        <v>36</v>
      </c>
      <c r="V500" s="187"/>
      <c r="W500" s="58"/>
      <c r="X500" s="188"/>
      <c r="Y500" s="188"/>
      <c r="Z500" s="188"/>
      <c r="AA500" s="64"/>
      <c r="AB500" s="64"/>
      <c r="AC500" s="189"/>
      <c r="AD500" s="259"/>
      <c r="AE500" s="259"/>
      <c r="AF500" s="58"/>
      <c r="AG500" s="30"/>
      <c r="AH500" s="58"/>
      <c r="AI500" s="30"/>
      <c r="AJ500" s="134"/>
      <c r="AK500" s="208"/>
      <c r="AL500" s="290"/>
      <c r="AM500" s="88" t="str">
        <f t="shared" si="44"/>
        <v/>
      </c>
      <c r="AN500" s="123" t="str">
        <f t="shared" si="45"/>
        <v/>
      </c>
      <c r="AO500" s="123" t="str">
        <f t="shared" si="46"/>
        <v/>
      </c>
      <c r="AP500" s="123" t="str">
        <f t="shared" si="47"/>
        <v/>
      </c>
      <c r="AQ500" s="89" t="str">
        <f t="shared" si="48"/>
        <v/>
      </c>
      <c r="AR500" s="39"/>
      <c r="AS500" s="234"/>
      <c r="AT500" s="39"/>
    </row>
    <row r="501" spans="2:46" ht="13.5" customHeight="1" x14ac:dyDescent="0.15">
      <c r="B501" s="290"/>
      <c r="C501" s="29" t="s">
        <v>38</v>
      </c>
      <c r="D501" s="187"/>
      <c r="E501" s="58"/>
      <c r="F501" s="188"/>
      <c r="G501" s="188"/>
      <c r="H501" s="188"/>
      <c r="I501" s="64"/>
      <c r="J501" s="64"/>
      <c r="K501" s="189"/>
      <c r="L501" s="259"/>
      <c r="M501" s="259"/>
      <c r="N501" s="58"/>
      <c r="O501" s="30"/>
      <c r="P501" s="58"/>
      <c r="Q501" s="30"/>
      <c r="R501" s="134"/>
      <c r="S501" s="206"/>
      <c r="T501" s="290"/>
      <c r="U501" s="29" t="s">
        <v>38</v>
      </c>
      <c r="V501" s="187"/>
      <c r="W501" s="58"/>
      <c r="X501" s="188"/>
      <c r="Y501" s="188"/>
      <c r="Z501" s="188"/>
      <c r="AA501" s="64"/>
      <c r="AB501" s="64"/>
      <c r="AC501" s="189"/>
      <c r="AD501" s="259"/>
      <c r="AE501" s="259"/>
      <c r="AF501" s="58"/>
      <c r="AG501" s="30"/>
      <c r="AH501" s="58"/>
      <c r="AI501" s="30"/>
      <c r="AJ501" s="134"/>
      <c r="AK501" s="208"/>
      <c r="AL501" s="290"/>
      <c r="AM501" s="88" t="str">
        <f t="shared" si="44"/>
        <v/>
      </c>
      <c r="AN501" s="123" t="str">
        <f t="shared" si="45"/>
        <v/>
      </c>
      <c r="AO501" s="123" t="str">
        <f t="shared" si="46"/>
        <v/>
      </c>
      <c r="AP501" s="123" t="str">
        <f t="shared" si="47"/>
        <v/>
      </c>
      <c r="AQ501" s="89" t="str">
        <f t="shared" si="48"/>
        <v/>
      </c>
      <c r="AR501" s="39"/>
      <c r="AS501" s="234"/>
      <c r="AT501" s="39"/>
    </row>
    <row r="502" spans="2:46" ht="13.5" customHeight="1" thickBot="1" x14ac:dyDescent="0.2">
      <c r="B502" s="291"/>
      <c r="C502" s="29"/>
      <c r="D502" s="187"/>
      <c r="E502" s="58"/>
      <c r="F502" s="190"/>
      <c r="G502" s="190"/>
      <c r="H502" s="190"/>
      <c r="I502" s="58"/>
      <c r="J502" s="58"/>
      <c r="K502" s="189"/>
      <c r="L502" s="259"/>
      <c r="M502" s="259"/>
      <c r="N502" s="58"/>
      <c r="O502" s="30"/>
      <c r="P502" s="58"/>
      <c r="Q502" s="30"/>
      <c r="R502" s="185"/>
      <c r="S502" s="206"/>
      <c r="T502" s="291"/>
      <c r="U502" s="29"/>
      <c r="V502" s="187"/>
      <c r="W502" s="58"/>
      <c r="X502" s="190"/>
      <c r="Y502" s="190"/>
      <c r="Z502" s="190"/>
      <c r="AA502" s="58"/>
      <c r="AB502" s="58"/>
      <c r="AC502" s="189"/>
      <c r="AD502" s="259"/>
      <c r="AE502" s="259"/>
      <c r="AF502" s="58"/>
      <c r="AG502" s="30"/>
      <c r="AH502" s="58"/>
      <c r="AI502" s="30"/>
      <c r="AJ502" s="185"/>
      <c r="AK502" s="208"/>
      <c r="AL502" s="291"/>
      <c r="AM502" s="124" t="str">
        <f t="shared" si="44"/>
        <v/>
      </c>
      <c r="AN502" s="125" t="str">
        <f t="shared" si="45"/>
        <v/>
      </c>
      <c r="AO502" s="125" t="str">
        <f t="shared" si="46"/>
        <v/>
      </c>
      <c r="AP502" s="125" t="str">
        <f t="shared" si="47"/>
        <v/>
      </c>
      <c r="AQ502" s="126" t="str">
        <f t="shared" si="48"/>
        <v/>
      </c>
      <c r="AR502" s="39"/>
      <c r="AS502" s="234"/>
      <c r="AT502" s="39"/>
    </row>
    <row r="503" spans="2:46" ht="13.5" customHeight="1" x14ac:dyDescent="0.15">
      <c r="B503" s="289" t="s">
        <v>166</v>
      </c>
      <c r="C503" s="27" t="s">
        <v>34</v>
      </c>
      <c r="D503" s="41"/>
      <c r="E503" s="57"/>
      <c r="F503" s="98"/>
      <c r="G503" s="98"/>
      <c r="H503" s="98"/>
      <c r="I503" s="62"/>
      <c r="J503" s="62"/>
      <c r="K503" s="63"/>
      <c r="L503" s="258"/>
      <c r="M503" s="258"/>
      <c r="N503" s="57"/>
      <c r="O503" s="28"/>
      <c r="P503" s="57"/>
      <c r="Q503" s="28"/>
      <c r="R503" s="133"/>
      <c r="S503" s="206"/>
      <c r="T503" s="289" t="s">
        <v>166</v>
      </c>
      <c r="U503" s="27" t="s">
        <v>34</v>
      </c>
      <c r="V503" s="41"/>
      <c r="W503" s="57"/>
      <c r="X503" s="98"/>
      <c r="Y503" s="98"/>
      <c r="Z503" s="98"/>
      <c r="AA503" s="62"/>
      <c r="AB503" s="62"/>
      <c r="AC503" s="63"/>
      <c r="AD503" s="258"/>
      <c r="AE503" s="258"/>
      <c r="AF503" s="57"/>
      <c r="AG503" s="28"/>
      <c r="AH503" s="57"/>
      <c r="AI503" s="28"/>
      <c r="AJ503" s="133"/>
      <c r="AK503" s="208"/>
      <c r="AL503" s="289" t="s">
        <v>166</v>
      </c>
      <c r="AM503" s="121" t="str">
        <f t="shared" si="44"/>
        <v/>
      </c>
      <c r="AN503" s="97" t="str">
        <f t="shared" si="45"/>
        <v/>
      </c>
      <c r="AO503" s="97" t="str">
        <f t="shared" si="46"/>
        <v/>
      </c>
      <c r="AP503" s="97" t="str">
        <f t="shared" si="47"/>
        <v/>
      </c>
      <c r="AQ503" s="122" t="str">
        <f t="shared" si="48"/>
        <v/>
      </c>
      <c r="AR503" s="39"/>
      <c r="AS503" s="234"/>
      <c r="AT503" s="39"/>
    </row>
    <row r="504" spans="2:46" ht="13.5" customHeight="1" x14ac:dyDescent="0.15">
      <c r="B504" s="290"/>
      <c r="C504" s="29" t="s">
        <v>35</v>
      </c>
      <c r="D504" s="187"/>
      <c r="E504" s="58"/>
      <c r="F504" s="188"/>
      <c r="G504" s="188"/>
      <c r="H504" s="188"/>
      <c r="I504" s="64"/>
      <c r="J504" s="64"/>
      <c r="K504" s="189"/>
      <c r="L504" s="259"/>
      <c r="M504" s="259"/>
      <c r="N504" s="58"/>
      <c r="O504" s="30"/>
      <c r="P504" s="58"/>
      <c r="Q504" s="30"/>
      <c r="R504" s="134"/>
      <c r="S504" s="206"/>
      <c r="T504" s="290"/>
      <c r="U504" s="29" t="s">
        <v>35</v>
      </c>
      <c r="V504" s="187"/>
      <c r="W504" s="58"/>
      <c r="X504" s="188"/>
      <c r="Y504" s="188"/>
      <c r="Z504" s="188"/>
      <c r="AA504" s="64"/>
      <c r="AB504" s="64"/>
      <c r="AC504" s="189"/>
      <c r="AD504" s="259"/>
      <c r="AE504" s="259"/>
      <c r="AF504" s="58"/>
      <c r="AG504" s="30"/>
      <c r="AH504" s="58"/>
      <c r="AI504" s="30"/>
      <c r="AJ504" s="134"/>
      <c r="AK504" s="208"/>
      <c r="AL504" s="290"/>
      <c r="AM504" s="88" t="str">
        <f t="shared" si="44"/>
        <v/>
      </c>
      <c r="AN504" s="123" t="str">
        <f t="shared" si="45"/>
        <v/>
      </c>
      <c r="AO504" s="123" t="str">
        <f t="shared" si="46"/>
        <v/>
      </c>
      <c r="AP504" s="123" t="str">
        <f t="shared" si="47"/>
        <v/>
      </c>
      <c r="AQ504" s="89" t="str">
        <f t="shared" si="48"/>
        <v/>
      </c>
      <c r="AR504" s="39"/>
      <c r="AS504" s="234"/>
      <c r="AT504" s="39"/>
    </row>
    <row r="505" spans="2:46" ht="13.5" customHeight="1" x14ac:dyDescent="0.15">
      <c r="B505" s="290"/>
      <c r="C505" s="29" t="s">
        <v>36</v>
      </c>
      <c r="D505" s="187"/>
      <c r="E505" s="58"/>
      <c r="F505" s="188"/>
      <c r="G505" s="188"/>
      <c r="H505" s="188"/>
      <c r="I505" s="64"/>
      <c r="J505" s="64"/>
      <c r="K505" s="189"/>
      <c r="L505" s="259"/>
      <c r="M505" s="259"/>
      <c r="N505" s="58"/>
      <c r="O505" s="30"/>
      <c r="P505" s="58"/>
      <c r="Q505" s="30"/>
      <c r="R505" s="134"/>
      <c r="S505" s="206"/>
      <c r="T505" s="290"/>
      <c r="U505" s="29" t="s">
        <v>36</v>
      </c>
      <c r="V505" s="187"/>
      <c r="W505" s="58"/>
      <c r="X505" s="188"/>
      <c r="Y505" s="188"/>
      <c r="Z505" s="188"/>
      <c r="AA505" s="64"/>
      <c r="AB505" s="64"/>
      <c r="AC505" s="189"/>
      <c r="AD505" s="259"/>
      <c r="AE505" s="259"/>
      <c r="AF505" s="58"/>
      <c r="AG505" s="30"/>
      <c r="AH505" s="58"/>
      <c r="AI505" s="30"/>
      <c r="AJ505" s="134"/>
      <c r="AK505" s="208"/>
      <c r="AL505" s="290"/>
      <c r="AM505" s="88" t="str">
        <f t="shared" si="44"/>
        <v/>
      </c>
      <c r="AN505" s="123" t="str">
        <f t="shared" si="45"/>
        <v/>
      </c>
      <c r="AO505" s="123" t="str">
        <f t="shared" si="46"/>
        <v/>
      </c>
      <c r="AP505" s="123" t="str">
        <f t="shared" si="47"/>
        <v/>
      </c>
      <c r="AQ505" s="89" t="str">
        <f t="shared" si="48"/>
        <v/>
      </c>
      <c r="AR505" s="39"/>
      <c r="AS505" s="234"/>
      <c r="AT505" s="39"/>
    </row>
    <row r="506" spans="2:46" ht="13.5" customHeight="1" x14ac:dyDescent="0.15">
      <c r="B506" s="290"/>
      <c r="C506" s="29" t="s">
        <v>38</v>
      </c>
      <c r="D506" s="187"/>
      <c r="E506" s="58"/>
      <c r="F506" s="188"/>
      <c r="G506" s="188"/>
      <c r="H506" s="188"/>
      <c r="I506" s="64"/>
      <c r="J506" s="64"/>
      <c r="K506" s="189"/>
      <c r="L506" s="259"/>
      <c r="M506" s="259"/>
      <c r="N506" s="58"/>
      <c r="O506" s="30"/>
      <c r="P506" s="58"/>
      <c r="Q506" s="30"/>
      <c r="R506" s="134"/>
      <c r="S506" s="206"/>
      <c r="T506" s="290"/>
      <c r="U506" s="29" t="s">
        <v>38</v>
      </c>
      <c r="V506" s="187"/>
      <c r="W506" s="58"/>
      <c r="X506" s="188"/>
      <c r="Y506" s="188"/>
      <c r="Z506" s="188"/>
      <c r="AA506" s="64"/>
      <c r="AB506" s="64"/>
      <c r="AC506" s="189"/>
      <c r="AD506" s="259"/>
      <c r="AE506" s="259"/>
      <c r="AF506" s="58"/>
      <c r="AG506" s="30"/>
      <c r="AH506" s="58"/>
      <c r="AI506" s="30"/>
      <c r="AJ506" s="134"/>
      <c r="AK506" s="208"/>
      <c r="AL506" s="290"/>
      <c r="AM506" s="88" t="str">
        <f t="shared" si="44"/>
        <v/>
      </c>
      <c r="AN506" s="123" t="str">
        <f t="shared" si="45"/>
        <v/>
      </c>
      <c r="AO506" s="123" t="str">
        <f t="shared" si="46"/>
        <v/>
      </c>
      <c r="AP506" s="123" t="str">
        <f t="shared" si="47"/>
        <v/>
      </c>
      <c r="AQ506" s="89" t="str">
        <f t="shared" si="48"/>
        <v/>
      </c>
      <c r="AR506" s="39"/>
      <c r="AS506" s="234"/>
      <c r="AT506" s="39"/>
    </row>
    <row r="507" spans="2:46" ht="13.5" customHeight="1" thickBot="1" x14ac:dyDescent="0.2">
      <c r="B507" s="291"/>
      <c r="C507" s="29"/>
      <c r="D507" s="187"/>
      <c r="E507" s="58"/>
      <c r="F507" s="190"/>
      <c r="G507" s="190"/>
      <c r="H507" s="190"/>
      <c r="I507" s="58"/>
      <c r="J507" s="58"/>
      <c r="K507" s="189"/>
      <c r="L507" s="259"/>
      <c r="M507" s="259"/>
      <c r="N507" s="58"/>
      <c r="O507" s="30"/>
      <c r="P507" s="58"/>
      <c r="Q507" s="30"/>
      <c r="R507" s="185"/>
      <c r="S507" s="206"/>
      <c r="T507" s="291"/>
      <c r="U507" s="29"/>
      <c r="V507" s="187"/>
      <c r="W507" s="58"/>
      <c r="X507" s="190"/>
      <c r="Y507" s="190"/>
      <c r="Z507" s="190"/>
      <c r="AA507" s="58"/>
      <c r="AB507" s="58"/>
      <c r="AC507" s="189"/>
      <c r="AD507" s="259"/>
      <c r="AE507" s="259"/>
      <c r="AF507" s="58"/>
      <c r="AG507" s="30"/>
      <c r="AH507" s="58"/>
      <c r="AI507" s="30"/>
      <c r="AJ507" s="185"/>
      <c r="AK507" s="208"/>
      <c r="AL507" s="291"/>
      <c r="AM507" s="124" t="str">
        <f t="shared" si="44"/>
        <v/>
      </c>
      <c r="AN507" s="125" t="str">
        <f t="shared" si="45"/>
        <v/>
      </c>
      <c r="AO507" s="125" t="str">
        <f t="shared" si="46"/>
        <v/>
      </c>
      <c r="AP507" s="125" t="str">
        <f t="shared" si="47"/>
        <v/>
      </c>
      <c r="AQ507" s="126" t="str">
        <f t="shared" si="48"/>
        <v/>
      </c>
      <c r="AR507" s="39"/>
      <c r="AS507" s="234"/>
      <c r="AT507" s="39"/>
    </row>
    <row r="508" spans="2:46" ht="13.5" customHeight="1" x14ac:dyDescent="0.15">
      <c r="B508" s="289" t="s">
        <v>167</v>
      </c>
      <c r="C508" s="27" t="s">
        <v>34</v>
      </c>
      <c r="D508" s="41"/>
      <c r="E508" s="57"/>
      <c r="F508" s="98"/>
      <c r="G508" s="98"/>
      <c r="H508" s="98"/>
      <c r="I508" s="62"/>
      <c r="J508" s="62"/>
      <c r="K508" s="63"/>
      <c r="L508" s="258"/>
      <c r="M508" s="258"/>
      <c r="N508" s="57"/>
      <c r="O508" s="28"/>
      <c r="P508" s="57"/>
      <c r="Q508" s="28"/>
      <c r="R508" s="133"/>
      <c r="S508" s="206"/>
      <c r="T508" s="289" t="s">
        <v>167</v>
      </c>
      <c r="U508" s="27" t="s">
        <v>34</v>
      </c>
      <c r="V508" s="41"/>
      <c r="W508" s="57"/>
      <c r="X508" s="98"/>
      <c r="Y508" s="98"/>
      <c r="Z508" s="98"/>
      <c r="AA508" s="62"/>
      <c r="AB508" s="62"/>
      <c r="AC508" s="63"/>
      <c r="AD508" s="258"/>
      <c r="AE508" s="258"/>
      <c r="AF508" s="57"/>
      <c r="AG508" s="28"/>
      <c r="AH508" s="57"/>
      <c r="AI508" s="28"/>
      <c r="AJ508" s="133"/>
      <c r="AK508" s="208"/>
      <c r="AL508" s="289" t="s">
        <v>167</v>
      </c>
      <c r="AM508" s="121" t="str">
        <f t="shared" si="44"/>
        <v/>
      </c>
      <c r="AN508" s="97" t="str">
        <f t="shared" si="45"/>
        <v/>
      </c>
      <c r="AO508" s="97" t="str">
        <f t="shared" si="46"/>
        <v/>
      </c>
      <c r="AP508" s="97" t="str">
        <f t="shared" si="47"/>
        <v/>
      </c>
      <c r="AQ508" s="122" t="str">
        <f t="shared" si="48"/>
        <v/>
      </c>
      <c r="AR508" s="39"/>
      <c r="AS508" s="234"/>
      <c r="AT508" s="39"/>
    </row>
    <row r="509" spans="2:46" ht="13.5" customHeight="1" x14ac:dyDescent="0.15">
      <c r="B509" s="290"/>
      <c r="C509" s="29" t="s">
        <v>35</v>
      </c>
      <c r="D509" s="187"/>
      <c r="E509" s="58"/>
      <c r="F509" s="188"/>
      <c r="G509" s="188"/>
      <c r="H509" s="188"/>
      <c r="I509" s="64"/>
      <c r="J509" s="64"/>
      <c r="K509" s="189"/>
      <c r="L509" s="259"/>
      <c r="M509" s="259"/>
      <c r="N509" s="58"/>
      <c r="O509" s="30"/>
      <c r="P509" s="58"/>
      <c r="Q509" s="30"/>
      <c r="R509" s="134"/>
      <c r="S509" s="206"/>
      <c r="T509" s="290"/>
      <c r="U509" s="29" t="s">
        <v>35</v>
      </c>
      <c r="V509" s="187"/>
      <c r="W509" s="58"/>
      <c r="X509" s="188"/>
      <c r="Y509" s="188"/>
      <c r="Z509" s="188"/>
      <c r="AA509" s="64"/>
      <c r="AB509" s="64"/>
      <c r="AC509" s="189"/>
      <c r="AD509" s="259"/>
      <c r="AE509" s="259"/>
      <c r="AF509" s="58"/>
      <c r="AG509" s="30"/>
      <c r="AH509" s="58"/>
      <c r="AI509" s="30"/>
      <c r="AJ509" s="134"/>
      <c r="AK509" s="208"/>
      <c r="AL509" s="290"/>
      <c r="AM509" s="88" t="str">
        <f t="shared" si="44"/>
        <v/>
      </c>
      <c r="AN509" s="123" t="str">
        <f t="shared" si="45"/>
        <v/>
      </c>
      <c r="AO509" s="123" t="str">
        <f t="shared" si="46"/>
        <v/>
      </c>
      <c r="AP509" s="123" t="str">
        <f t="shared" si="47"/>
        <v/>
      </c>
      <c r="AQ509" s="89" t="str">
        <f t="shared" si="48"/>
        <v/>
      </c>
      <c r="AR509" s="39"/>
      <c r="AS509" s="234"/>
      <c r="AT509" s="39"/>
    </row>
    <row r="510" spans="2:46" ht="13.5" customHeight="1" x14ac:dyDescent="0.15">
      <c r="B510" s="290"/>
      <c r="C510" s="29" t="s">
        <v>36</v>
      </c>
      <c r="D510" s="187"/>
      <c r="E510" s="58"/>
      <c r="F510" s="188"/>
      <c r="G510" s="188"/>
      <c r="H510" s="188"/>
      <c r="I510" s="64"/>
      <c r="J510" s="64"/>
      <c r="K510" s="189"/>
      <c r="L510" s="259"/>
      <c r="M510" s="259"/>
      <c r="N510" s="58"/>
      <c r="O510" s="30"/>
      <c r="P510" s="58"/>
      <c r="Q510" s="30"/>
      <c r="R510" s="134"/>
      <c r="S510" s="206"/>
      <c r="T510" s="290"/>
      <c r="U510" s="29" t="s">
        <v>36</v>
      </c>
      <c r="V510" s="187"/>
      <c r="W510" s="58"/>
      <c r="X510" s="188"/>
      <c r="Y510" s="188"/>
      <c r="Z510" s="188"/>
      <c r="AA510" s="64"/>
      <c r="AB510" s="64"/>
      <c r="AC510" s="189"/>
      <c r="AD510" s="259"/>
      <c r="AE510" s="259"/>
      <c r="AF510" s="58"/>
      <c r="AG510" s="30"/>
      <c r="AH510" s="58"/>
      <c r="AI510" s="30"/>
      <c r="AJ510" s="134"/>
      <c r="AK510" s="208"/>
      <c r="AL510" s="290"/>
      <c r="AM510" s="88" t="str">
        <f t="shared" si="44"/>
        <v/>
      </c>
      <c r="AN510" s="123" t="str">
        <f t="shared" si="45"/>
        <v/>
      </c>
      <c r="AO510" s="123" t="str">
        <f t="shared" si="46"/>
        <v/>
      </c>
      <c r="AP510" s="123" t="str">
        <f t="shared" si="47"/>
        <v/>
      </c>
      <c r="AQ510" s="89" t="str">
        <f t="shared" si="48"/>
        <v/>
      </c>
      <c r="AR510" s="39"/>
      <c r="AS510" s="234"/>
      <c r="AT510" s="39"/>
    </row>
    <row r="511" spans="2:46" ht="13.5" customHeight="1" x14ac:dyDescent="0.15">
      <c r="B511" s="290"/>
      <c r="C511" s="29" t="s">
        <v>38</v>
      </c>
      <c r="D511" s="187"/>
      <c r="E511" s="58"/>
      <c r="F511" s="188"/>
      <c r="G511" s="188"/>
      <c r="H511" s="188"/>
      <c r="I511" s="64"/>
      <c r="J511" s="64"/>
      <c r="K511" s="189"/>
      <c r="L511" s="259"/>
      <c r="M511" s="259"/>
      <c r="N511" s="58"/>
      <c r="O511" s="30"/>
      <c r="P511" s="58"/>
      <c r="Q511" s="30"/>
      <c r="R511" s="134"/>
      <c r="S511" s="206"/>
      <c r="T511" s="290"/>
      <c r="U511" s="29" t="s">
        <v>38</v>
      </c>
      <c r="V511" s="187"/>
      <c r="W511" s="58"/>
      <c r="X511" s="188"/>
      <c r="Y511" s="188"/>
      <c r="Z511" s="188"/>
      <c r="AA511" s="64"/>
      <c r="AB511" s="64"/>
      <c r="AC511" s="189"/>
      <c r="AD511" s="259"/>
      <c r="AE511" s="259"/>
      <c r="AF511" s="58"/>
      <c r="AG511" s="30"/>
      <c r="AH511" s="58"/>
      <c r="AI511" s="30"/>
      <c r="AJ511" s="134"/>
      <c r="AK511" s="208"/>
      <c r="AL511" s="290"/>
      <c r="AM511" s="88" t="str">
        <f t="shared" si="44"/>
        <v/>
      </c>
      <c r="AN511" s="123" t="str">
        <f t="shared" si="45"/>
        <v/>
      </c>
      <c r="AO511" s="123" t="str">
        <f t="shared" si="46"/>
        <v/>
      </c>
      <c r="AP511" s="123" t="str">
        <f t="shared" si="47"/>
        <v/>
      </c>
      <c r="AQ511" s="89" t="str">
        <f t="shared" si="48"/>
        <v/>
      </c>
      <c r="AR511" s="39"/>
      <c r="AS511" s="234"/>
      <c r="AT511" s="39"/>
    </row>
    <row r="512" spans="2:46" ht="13.5" customHeight="1" thickBot="1" x14ac:dyDescent="0.2">
      <c r="B512" s="291"/>
      <c r="C512" s="29"/>
      <c r="D512" s="187"/>
      <c r="E512" s="58"/>
      <c r="F512" s="190"/>
      <c r="G512" s="190"/>
      <c r="H512" s="190"/>
      <c r="I512" s="58"/>
      <c r="J512" s="58"/>
      <c r="K512" s="189"/>
      <c r="L512" s="259"/>
      <c r="M512" s="259"/>
      <c r="N512" s="58"/>
      <c r="O512" s="30"/>
      <c r="P512" s="58"/>
      <c r="Q512" s="30"/>
      <c r="R512" s="185"/>
      <c r="S512" s="206"/>
      <c r="T512" s="291"/>
      <c r="U512" s="29"/>
      <c r="V512" s="187"/>
      <c r="W512" s="58"/>
      <c r="X512" s="190"/>
      <c r="Y512" s="190"/>
      <c r="Z512" s="190"/>
      <c r="AA512" s="58"/>
      <c r="AB512" s="58"/>
      <c r="AC512" s="189"/>
      <c r="AD512" s="259"/>
      <c r="AE512" s="259"/>
      <c r="AF512" s="58"/>
      <c r="AG512" s="30"/>
      <c r="AH512" s="58"/>
      <c r="AI512" s="30"/>
      <c r="AJ512" s="185"/>
      <c r="AK512" s="208"/>
      <c r="AL512" s="291"/>
      <c r="AM512" s="124" t="str">
        <f t="shared" si="44"/>
        <v/>
      </c>
      <c r="AN512" s="125" t="str">
        <f t="shared" si="45"/>
        <v/>
      </c>
      <c r="AO512" s="125" t="str">
        <f t="shared" si="46"/>
        <v/>
      </c>
      <c r="AP512" s="125" t="str">
        <f t="shared" si="47"/>
        <v/>
      </c>
      <c r="AQ512" s="126" t="str">
        <f t="shared" si="48"/>
        <v/>
      </c>
      <c r="AR512" s="39"/>
      <c r="AS512" s="234"/>
      <c r="AT512" s="39"/>
    </row>
    <row r="513" spans="2:46" ht="13.5" customHeight="1" x14ac:dyDescent="0.15">
      <c r="B513" s="289" t="s">
        <v>168</v>
      </c>
      <c r="C513" s="27" t="s">
        <v>34</v>
      </c>
      <c r="D513" s="41"/>
      <c r="E513" s="57"/>
      <c r="F513" s="98"/>
      <c r="G513" s="98"/>
      <c r="H513" s="98"/>
      <c r="I513" s="62"/>
      <c r="J513" s="62"/>
      <c r="K513" s="63"/>
      <c r="L513" s="258"/>
      <c r="M513" s="258"/>
      <c r="N513" s="57"/>
      <c r="O513" s="28"/>
      <c r="P513" s="57"/>
      <c r="Q513" s="28"/>
      <c r="R513" s="133"/>
      <c r="S513" s="206"/>
      <c r="T513" s="289" t="s">
        <v>168</v>
      </c>
      <c r="U513" s="27" t="s">
        <v>34</v>
      </c>
      <c r="V513" s="41"/>
      <c r="W513" s="57"/>
      <c r="X513" s="98"/>
      <c r="Y513" s="98"/>
      <c r="Z513" s="98"/>
      <c r="AA513" s="62"/>
      <c r="AB513" s="62"/>
      <c r="AC513" s="63"/>
      <c r="AD513" s="258"/>
      <c r="AE513" s="258"/>
      <c r="AF513" s="57"/>
      <c r="AG513" s="28"/>
      <c r="AH513" s="57"/>
      <c r="AI513" s="28"/>
      <c r="AJ513" s="133"/>
      <c r="AK513" s="208"/>
      <c r="AL513" s="289" t="s">
        <v>168</v>
      </c>
      <c r="AM513" s="121" t="str">
        <f t="shared" si="44"/>
        <v/>
      </c>
      <c r="AN513" s="97" t="str">
        <f t="shared" si="45"/>
        <v/>
      </c>
      <c r="AO513" s="97" t="str">
        <f t="shared" si="46"/>
        <v/>
      </c>
      <c r="AP513" s="97" t="str">
        <f t="shared" si="47"/>
        <v/>
      </c>
      <c r="AQ513" s="122" t="str">
        <f t="shared" si="48"/>
        <v/>
      </c>
      <c r="AR513" s="39"/>
      <c r="AS513" s="234"/>
      <c r="AT513" s="39"/>
    </row>
    <row r="514" spans="2:46" ht="13.5" customHeight="1" x14ac:dyDescent="0.15">
      <c r="B514" s="290"/>
      <c r="C514" s="29" t="s">
        <v>35</v>
      </c>
      <c r="D514" s="187"/>
      <c r="E514" s="58"/>
      <c r="F514" s="188"/>
      <c r="G514" s="188"/>
      <c r="H514" s="188"/>
      <c r="I514" s="64"/>
      <c r="J514" s="64"/>
      <c r="K514" s="189"/>
      <c r="L514" s="259"/>
      <c r="M514" s="259"/>
      <c r="N514" s="58"/>
      <c r="O514" s="30"/>
      <c r="P514" s="58"/>
      <c r="Q514" s="30"/>
      <c r="R514" s="134"/>
      <c r="S514" s="206"/>
      <c r="T514" s="290"/>
      <c r="U514" s="29" t="s">
        <v>35</v>
      </c>
      <c r="V514" s="187"/>
      <c r="W514" s="58"/>
      <c r="X514" s="188"/>
      <c r="Y514" s="188"/>
      <c r="Z514" s="188"/>
      <c r="AA514" s="64"/>
      <c r="AB514" s="64"/>
      <c r="AC514" s="189"/>
      <c r="AD514" s="259"/>
      <c r="AE514" s="259"/>
      <c r="AF514" s="58"/>
      <c r="AG514" s="30"/>
      <c r="AH514" s="58"/>
      <c r="AI514" s="30"/>
      <c r="AJ514" s="134"/>
      <c r="AK514" s="208"/>
      <c r="AL514" s="290"/>
      <c r="AM514" s="88" t="str">
        <f t="shared" si="44"/>
        <v/>
      </c>
      <c r="AN514" s="123" t="str">
        <f t="shared" si="45"/>
        <v/>
      </c>
      <c r="AO514" s="123" t="str">
        <f t="shared" si="46"/>
        <v/>
      </c>
      <c r="AP514" s="123" t="str">
        <f t="shared" si="47"/>
        <v/>
      </c>
      <c r="AQ514" s="89" t="str">
        <f t="shared" si="48"/>
        <v/>
      </c>
      <c r="AR514" s="39"/>
      <c r="AS514" s="234"/>
      <c r="AT514" s="39"/>
    </row>
    <row r="515" spans="2:46" ht="13.5" customHeight="1" x14ac:dyDescent="0.15">
      <c r="B515" s="290"/>
      <c r="C515" s="29" t="s">
        <v>36</v>
      </c>
      <c r="D515" s="187"/>
      <c r="E515" s="58"/>
      <c r="F515" s="188"/>
      <c r="G515" s="188"/>
      <c r="H515" s="188"/>
      <c r="I515" s="64"/>
      <c r="J515" s="64"/>
      <c r="K515" s="189"/>
      <c r="L515" s="259"/>
      <c r="M515" s="259"/>
      <c r="N515" s="58"/>
      <c r="O515" s="30"/>
      <c r="P515" s="58"/>
      <c r="Q515" s="30"/>
      <c r="R515" s="134"/>
      <c r="S515" s="206"/>
      <c r="T515" s="290"/>
      <c r="U515" s="29" t="s">
        <v>36</v>
      </c>
      <c r="V515" s="187"/>
      <c r="W515" s="58"/>
      <c r="X515" s="188"/>
      <c r="Y515" s="188"/>
      <c r="Z515" s="188"/>
      <c r="AA515" s="64"/>
      <c r="AB515" s="64"/>
      <c r="AC515" s="189"/>
      <c r="AD515" s="259"/>
      <c r="AE515" s="259"/>
      <c r="AF515" s="58"/>
      <c r="AG515" s="30"/>
      <c r="AH515" s="58"/>
      <c r="AI515" s="30"/>
      <c r="AJ515" s="134"/>
      <c r="AK515" s="208"/>
      <c r="AL515" s="290"/>
      <c r="AM515" s="88" t="str">
        <f t="shared" si="44"/>
        <v/>
      </c>
      <c r="AN515" s="123" t="str">
        <f t="shared" si="45"/>
        <v/>
      </c>
      <c r="AO515" s="123" t="str">
        <f t="shared" si="46"/>
        <v/>
      </c>
      <c r="AP515" s="123" t="str">
        <f t="shared" si="47"/>
        <v/>
      </c>
      <c r="AQ515" s="89" t="str">
        <f t="shared" si="48"/>
        <v/>
      </c>
      <c r="AR515" s="39"/>
      <c r="AS515" s="234"/>
      <c r="AT515" s="39"/>
    </row>
    <row r="516" spans="2:46" ht="13.5" customHeight="1" x14ac:dyDescent="0.15">
      <c r="B516" s="290"/>
      <c r="C516" s="29" t="s">
        <v>38</v>
      </c>
      <c r="D516" s="187"/>
      <c r="E516" s="58"/>
      <c r="F516" s="188"/>
      <c r="G516" s="188"/>
      <c r="H516" s="188"/>
      <c r="I516" s="64"/>
      <c r="J516" s="64"/>
      <c r="K516" s="189"/>
      <c r="L516" s="259"/>
      <c r="M516" s="259"/>
      <c r="N516" s="58"/>
      <c r="O516" s="30"/>
      <c r="P516" s="58"/>
      <c r="Q516" s="30"/>
      <c r="R516" s="134"/>
      <c r="S516" s="206"/>
      <c r="T516" s="290"/>
      <c r="U516" s="29" t="s">
        <v>38</v>
      </c>
      <c r="V516" s="187"/>
      <c r="W516" s="58"/>
      <c r="X516" s="188"/>
      <c r="Y516" s="188"/>
      <c r="Z516" s="188"/>
      <c r="AA516" s="64"/>
      <c r="AB516" s="64"/>
      <c r="AC516" s="189"/>
      <c r="AD516" s="259"/>
      <c r="AE516" s="259"/>
      <c r="AF516" s="58"/>
      <c r="AG516" s="30"/>
      <c r="AH516" s="58"/>
      <c r="AI516" s="30"/>
      <c r="AJ516" s="134"/>
      <c r="AK516" s="208"/>
      <c r="AL516" s="290"/>
      <c r="AM516" s="88" t="str">
        <f t="shared" si="44"/>
        <v/>
      </c>
      <c r="AN516" s="123" t="str">
        <f t="shared" si="45"/>
        <v/>
      </c>
      <c r="AO516" s="123" t="str">
        <f t="shared" si="46"/>
        <v/>
      </c>
      <c r="AP516" s="123" t="str">
        <f t="shared" si="47"/>
        <v/>
      </c>
      <c r="AQ516" s="89" t="str">
        <f t="shared" si="48"/>
        <v/>
      </c>
      <c r="AR516" s="39"/>
      <c r="AS516" s="234"/>
      <c r="AT516" s="39"/>
    </row>
    <row r="517" spans="2:46" ht="13.5" customHeight="1" thickBot="1" x14ac:dyDescent="0.2">
      <c r="B517" s="291"/>
      <c r="C517" s="29"/>
      <c r="D517" s="187"/>
      <c r="E517" s="58"/>
      <c r="F517" s="190"/>
      <c r="G517" s="190"/>
      <c r="H517" s="190"/>
      <c r="I517" s="58"/>
      <c r="J517" s="58"/>
      <c r="K517" s="189"/>
      <c r="L517" s="259"/>
      <c r="M517" s="259"/>
      <c r="N517" s="58"/>
      <c r="O517" s="30"/>
      <c r="P517" s="58"/>
      <c r="Q517" s="30"/>
      <c r="R517" s="185"/>
      <c r="S517" s="206"/>
      <c r="T517" s="291"/>
      <c r="U517" s="29"/>
      <c r="V517" s="187"/>
      <c r="W517" s="58"/>
      <c r="X517" s="190"/>
      <c r="Y517" s="190"/>
      <c r="Z517" s="190"/>
      <c r="AA517" s="58"/>
      <c r="AB517" s="58"/>
      <c r="AC517" s="189"/>
      <c r="AD517" s="259"/>
      <c r="AE517" s="259"/>
      <c r="AF517" s="58"/>
      <c r="AG517" s="30"/>
      <c r="AH517" s="58"/>
      <c r="AI517" s="30"/>
      <c r="AJ517" s="185"/>
      <c r="AK517" s="208"/>
      <c r="AL517" s="291"/>
      <c r="AM517" s="124" t="str">
        <f t="shared" si="44"/>
        <v/>
      </c>
      <c r="AN517" s="125" t="str">
        <f t="shared" si="45"/>
        <v/>
      </c>
      <c r="AO517" s="125" t="str">
        <f t="shared" si="46"/>
        <v/>
      </c>
      <c r="AP517" s="125" t="str">
        <f t="shared" si="47"/>
        <v/>
      </c>
      <c r="AQ517" s="126" t="str">
        <f t="shared" si="48"/>
        <v/>
      </c>
      <c r="AR517" s="39"/>
      <c r="AS517" s="234"/>
      <c r="AT517" s="39"/>
    </row>
    <row r="518" spans="2:46" ht="13.5" customHeight="1" x14ac:dyDescent="0.15">
      <c r="B518" s="289" t="s">
        <v>169</v>
      </c>
      <c r="C518" s="27" t="s">
        <v>34</v>
      </c>
      <c r="D518" s="41"/>
      <c r="E518" s="57"/>
      <c r="F518" s="98"/>
      <c r="G518" s="98"/>
      <c r="H518" s="98"/>
      <c r="I518" s="62"/>
      <c r="J518" s="62"/>
      <c r="K518" s="63"/>
      <c r="L518" s="258"/>
      <c r="M518" s="258"/>
      <c r="N518" s="57"/>
      <c r="O518" s="28"/>
      <c r="P518" s="57"/>
      <c r="Q518" s="28"/>
      <c r="R518" s="133"/>
      <c r="S518" s="206"/>
      <c r="T518" s="289" t="s">
        <v>169</v>
      </c>
      <c r="U518" s="27" t="s">
        <v>34</v>
      </c>
      <c r="V518" s="41"/>
      <c r="W518" s="57"/>
      <c r="X518" s="98"/>
      <c r="Y518" s="98"/>
      <c r="Z518" s="98"/>
      <c r="AA518" s="62"/>
      <c r="AB518" s="62"/>
      <c r="AC518" s="63"/>
      <c r="AD518" s="258"/>
      <c r="AE518" s="258"/>
      <c r="AF518" s="57"/>
      <c r="AG518" s="28"/>
      <c r="AH518" s="57"/>
      <c r="AI518" s="28"/>
      <c r="AJ518" s="133"/>
      <c r="AK518" s="208"/>
      <c r="AL518" s="289" t="s">
        <v>169</v>
      </c>
      <c r="AM518" s="121" t="str">
        <f t="shared" si="44"/>
        <v/>
      </c>
      <c r="AN518" s="97" t="str">
        <f t="shared" si="45"/>
        <v/>
      </c>
      <c r="AO518" s="97" t="str">
        <f t="shared" si="46"/>
        <v/>
      </c>
      <c r="AP518" s="97" t="str">
        <f t="shared" si="47"/>
        <v/>
      </c>
      <c r="AQ518" s="122" t="str">
        <f t="shared" si="48"/>
        <v/>
      </c>
      <c r="AR518" s="39"/>
      <c r="AS518" s="234"/>
      <c r="AT518" s="39"/>
    </row>
    <row r="519" spans="2:46" ht="13.5" customHeight="1" x14ac:dyDescent="0.15">
      <c r="B519" s="290"/>
      <c r="C519" s="29" t="s">
        <v>35</v>
      </c>
      <c r="D519" s="187"/>
      <c r="E519" s="58"/>
      <c r="F519" s="188"/>
      <c r="G519" s="188"/>
      <c r="H519" s="188"/>
      <c r="I519" s="64"/>
      <c r="J519" s="64"/>
      <c r="K519" s="189"/>
      <c r="L519" s="259"/>
      <c r="M519" s="259"/>
      <c r="N519" s="58"/>
      <c r="O519" s="30"/>
      <c r="P519" s="58"/>
      <c r="Q519" s="30"/>
      <c r="R519" s="134"/>
      <c r="S519" s="206"/>
      <c r="T519" s="290"/>
      <c r="U519" s="29" t="s">
        <v>35</v>
      </c>
      <c r="V519" s="187"/>
      <c r="W519" s="58"/>
      <c r="X519" s="188"/>
      <c r="Y519" s="188"/>
      <c r="Z519" s="188"/>
      <c r="AA519" s="64"/>
      <c r="AB519" s="64"/>
      <c r="AC519" s="189"/>
      <c r="AD519" s="259"/>
      <c r="AE519" s="259"/>
      <c r="AF519" s="58"/>
      <c r="AG519" s="30"/>
      <c r="AH519" s="58"/>
      <c r="AI519" s="30"/>
      <c r="AJ519" s="134"/>
      <c r="AK519" s="208"/>
      <c r="AL519" s="290"/>
      <c r="AM519" s="88" t="str">
        <f t="shared" si="44"/>
        <v/>
      </c>
      <c r="AN519" s="123" t="str">
        <f t="shared" si="45"/>
        <v/>
      </c>
      <c r="AO519" s="123" t="str">
        <f t="shared" si="46"/>
        <v/>
      </c>
      <c r="AP519" s="123" t="str">
        <f t="shared" si="47"/>
        <v/>
      </c>
      <c r="AQ519" s="89" t="str">
        <f t="shared" si="48"/>
        <v/>
      </c>
      <c r="AR519" s="39"/>
      <c r="AS519" s="234"/>
      <c r="AT519" s="39"/>
    </row>
    <row r="520" spans="2:46" ht="13.5" customHeight="1" x14ac:dyDescent="0.15">
      <c r="B520" s="290"/>
      <c r="C520" s="29" t="s">
        <v>36</v>
      </c>
      <c r="D520" s="187"/>
      <c r="E520" s="58"/>
      <c r="F520" s="188"/>
      <c r="G520" s="188"/>
      <c r="H520" s="188"/>
      <c r="I520" s="64"/>
      <c r="J520" s="64"/>
      <c r="K520" s="189"/>
      <c r="L520" s="259"/>
      <c r="M520" s="259"/>
      <c r="N520" s="58"/>
      <c r="O520" s="30"/>
      <c r="P520" s="58"/>
      <c r="Q520" s="30"/>
      <c r="R520" s="134"/>
      <c r="S520" s="206"/>
      <c r="T520" s="290"/>
      <c r="U520" s="29" t="s">
        <v>36</v>
      </c>
      <c r="V520" s="187"/>
      <c r="W520" s="58"/>
      <c r="X520" s="188"/>
      <c r="Y520" s="188"/>
      <c r="Z520" s="188"/>
      <c r="AA520" s="64"/>
      <c r="AB520" s="64"/>
      <c r="AC520" s="189"/>
      <c r="AD520" s="259"/>
      <c r="AE520" s="259"/>
      <c r="AF520" s="58"/>
      <c r="AG520" s="30"/>
      <c r="AH520" s="58"/>
      <c r="AI520" s="30"/>
      <c r="AJ520" s="134"/>
      <c r="AK520" s="208"/>
      <c r="AL520" s="290"/>
      <c r="AM520" s="88" t="str">
        <f t="shared" si="44"/>
        <v/>
      </c>
      <c r="AN520" s="123" t="str">
        <f t="shared" si="45"/>
        <v/>
      </c>
      <c r="AO520" s="123" t="str">
        <f t="shared" si="46"/>
        <v/>
      </c>
      <c r="AP520" s="123" t="str">
        <f t="shared" si="47"/>
        <v/>
      </c>
      <c r="AQ520" s="89" t="str">
        <f t="shared" si="48"/>
        <v/>
      </c>
      <c r="AR520" s="39"/>
      <c r="AS520" s="234"/>
      <c r="AT520" s="39"/>
    </row>
    <row r="521" spans="2:46" ht="13.5" customHeight="1" x14ac:dyDescent="0.15">
      <c r="B521" s="290"/>
      <c r="C521" s="29" t="s">
        <v>38</v>
      </c>
      <c r="D521" s="187"/>
      <c r="E521" s="58"/>
      <c r="F521" s="188"/>
      <c r="G521" s="188"/>
      <c r="H521" s="188"/>
      <c r="I521" s="64"/>
      <c r="J521" s="64"/>
      <c r="K521" s="189"/>
      <c r="L521" s="259"/>
      <c r="M521" s="259"/>
      <c r="N521" s="58"/>
      <c r="O521" s="30"/>
      <c r="P521" s="58"/>
      <c r="Q521" s="30"/>
      <c r="R521" s="134"/>
      <c r="S521" s="206"/>
      <c r="T521" s="290"/>
      <c r="U521" s="29" t="s">
        <v>38</v>
      </c>
      <c r="V521" s="187"/>
      <c r="W521" s="58"/>
      <c r="X521" s="188"/>
      <c r="Y521" s="188"/>
      <c r="Z521" s="188"/>
      <c r="AA521" s="64"/>
      <c r="AB521" s="64"/>
      <c r="AC521" s="189"/>
      <c r="AD521" s="259"/>
      <c r="AE521" s="259"/>
      <c r="AF521" s="58"/>
      <c r="AG521" s="30"/>
      <c r="AH521" s="58"/>
      <c r="AI521" s="30"/>
      <c r="AJ521" s="134"/>
      <c r="AK521" s="208"/>
      <c r="AL521" s="290"/>
      <c r="AM521" s="88" t="str">
        <f t="shared" si="44"/>
        <v/>
      </c>
      <c r="AN521" s="123" t="str">
        <f t="shared" si="45"/>
        <v/>
      </c>
      <c r="AO521" s="123" t="str">
        <f t="shared" si="46"/>
        <v/>
      </c>
      <c r="AP521" s="123" t="str">
        <f t="shared" si="47"/>
        <v/>
      </c>
      <c r="AQ521" s="89" t="str">
        <f t="shared" si="48"/>
        <v/>
      </c>
      <c r="AR521" s="39"/>
      <c r="AS521" s="234"/>
      <c r="AT521" s="39"/>
    </row>
    <row r="522" spans="2:46" ht="13.5" customHeight="1" thickBot="1" x14ac:dyDescent="0.2">
      <c r="B522" s="291"/>
      <c r="C522" s="29"/>
      <c r="D522" s="187"/>
      <c r="E522" s="58"/>
      <c r="F522" s="190"/>
      <c r="G522" s="190"/>
      <c r="H522" s="190"/>
      <c r="I522" s="58"/>
      <c r="J522" s="58"/>
      <c r="K522" s="189"/>
      <c r="L522" s="259"/>
      <c r="M522" s="259"/>
      <c r="N522" s="58"/>
      <c r="O522" s="30"/>
      <c r="P522" s="58"/>
      <c r="Q522" s="30"/>
      <c r="R522" s="185"/>
      <c r="S522" s="206"/>
      <c r="T522" s="291"/>
      <c r="U522" s="29"/>
      <c r="V522" s="187"/>
      <c r="W522" s="58"/>
      <c r="X522" s="190"/>
      <c r="Y522" s="190"/>
      <c r="Z522" s="190"/>
      <c r="AA522" s="58"/>
      <c r="AB522" s="58"/>
      <c r="AC522" s="189"/>
      <c r="AD522" s="259"/>
      <c r="AE522" s="259"/>
      <c r="AF522" s="58"/>
      <c r="AG522" s="30"/>
      <c r="AH522" s="58"/>
      <c r="AI522" s="30"/>
      <c r="AJ522" s="185"/>
      <c r="AK522" s="208"/>
      <c r="AL522" s="291"/>
      <c r="AM522" s="124" t="str">
        <f t="shared" si="44"/>
        <v/>
      </c>
      <c r="AN522" s="125" t="str">
        <f t="shared" si="45"/>
        <v/>
      </c>
      <c r="AO522" s="125" t="str">
        <f t="shared" si="46"/>
        <v/>
      </c>
      <c r="AP522" s="125" t="str">
        <f t="shared" si="47"/>
        <v/>
      </c>
      <c r="AQ522" s="126" t="str">
        <f t="shared" si="48"/>
        <v/>
      </c>
      <c r="AR522" s="39"/>
      <c r="AS522" s="234"/>
      <c r="AT522" s="39"/>
    </row>
    <row r="523" spans="2:46" ht="13.5" customHeight="1" x14ac:dyDescent="0.15">
      <c r="B523" s="289" t="s">
        <v>170</v>
      </c>
      <c r="C523" s="27" t="s">
        <v>34</v>
      </c>
      <c r="D523" s="41"/>
      <c r="E523" s="57"/>
      <c r="F523" s="98"/>
      <c r="G523" s="98"/>
      <c r="H523" s="98"/>
      <c r="I523" s="62"/>
      <c r="J523" s="62"/>
      <c r="K523" s="63"/>
      <c r="L523" s="258"/>
      <c r="M523" s="258"/>
      <c r="N523" s="57"/>
      <c r="O523" s="28"/>
      <c r="P523" s="57"/>
      <c r="Q523" s="28"/>
      <c r="R523" s="133"/>
      <c r="S523" s="206"/>
      <c r="T523" s="289" t="s">
        <v>170</v>
      </c>
      <c r="U523" s="27" t="s">
        <v>34</v>
      </c>
      <c r="V523" s="41"/>
      <c r="W523" s="57"/>
      <c r="X523" s="98"/>
      <c r="Y523" s="98"/>
      <c r="Z523" s="98"/>
      <c r="AA523" s="62"/>
      <c r="AB523" s="62"/>
      <c r="AC523" s="63"/>
      <c r="AD523" s="258"/>
      <c r="AE523" s="258"/>
      <c r="AF523" s="57"/>
      <c r="AG523" s="28"/>
      <c r="AH523" s="57"/>
      <c r="AI523" s="28"/>
      <c r="AJ523" s="133"/>
      <c r="AK523" s="208"/>
      <c r="AL523" s="289" t="s">
        <v>170</v>
      </c>
      <c r="AM523" s="121" t="str">
        <f t="shared" si="44"/>
        <v/>
      </c>
      <c r="AN523" s="97" t="str">
        <f t="shared" si="45"/>
        <v/>
      </c>
      <c r="AO523" s="97" t="str">
        <f t="shared" si="46"/>
        <v/>
      </c>
      <c r="AP523" s="97" t="str">
        <f t="shared" si="47"/>
        <v/>
      </c>
      <c r="AQ523" s="122" t="str">
        <f t="shared" si="48"/>
        <v/>
      </c>
      <c r="AR523" s="39"/>
      <c r="AS523" s="234"/>
      <c r="AT523" s="39"/>
    </row>
    <row r="524" spans="2:46" ht="13.5" customHeight="1" x14ac:dyDescent="0.15">
      <c r="B524" s="290"/>
      <c r="C524" s="29" t="s">
        <v>35</v>
      </c>
      <c r="D524" s="187"/>
      <c r="E524" s="58"/>
      <c r="F524" s="188"/>
      <c r="G524" s="188"/>
      <c r="H524" s="188"/>
      <c r="I524" s="64"/>
      <c r="J524" s="64"/>
      <c r="K524" s="189"/>
      <c r="L524" s="259"/>
      <c r="M524" s="259"/>
      <c r="N524" s="58"/>
      <c r="O524" s="30"/>
      <c r="P524" s="58"/>
      <c r="Q524" s="30"/>
      <c r="R524" s="134"/>
      <c r="S524" s="206"/>
      <c r="T524" s="290"/>
      <c r="U524" s="29" t="s">
        <v>35</v>
      </c>
      <c r="V524" s="187"/>
      <c r="W524" s="58"/>
      <c r="X524" s="188"/>
      <c r="Y524" s="188"/>
      <c r="Z524" s="188"/>
      <c r="AA524" s="64"/>
      <c r="AB524" s="64"/>
      <c r="AC524" s="189"/>
      <c r="AD524" s="259"/>
      <c r="AE524" s="259"/>
      <c r="AF524" s="58"/>
      <c r="AG524" s="30"/>
      <c r="AH524" s="58"/>
      <c r="AI524" s="30"/>
      <c r="AJ524" s="134"/>
      <c r="AK524" s="208"/>
      <c r="AL524" s="290"/>
      <c r="AM524" s="88" t="str">
        <f t="shared" si="44"/>
        <v/>
      </c>
      <c r="AN524" s="123" t="str">
        <f t="shared" si="45"/>
        <v/>
      </c>
      <c r="AO524" s="123" t="str">
        <f t="shared" si="46"/>
        <v/>
      </c>
      <c r="AP524" s="123" t="str">
        <f t="shared" si="47"/>
        <v/>
      </c>
      <c r="AQ524" s="89" t="str">
        <f t="shared" si="48"/>
        <v/>
      </c>
      <c r="AR524" s="39"/>
      <c r="AS524" s="234"/>
      <c r="AT524" s="39"/>
    </row>
    <row r="525" spans="2:46" ht="13.5" customHeight="1" x14ac:dyDescent="0.15">
      <c r="B525" s="290"/>
      <c r="C525" s="29" t="s">
        <v>36</v>
      </c>
      <c r="D525" s="187"/>
      <c r="E525" s="58"/>
      <c r="F525" s="188"/>
      <c r="G525" s="188"/>
      <c r="H525" s="188"/>
      <c r="I525" s="64"/>
      <c r="J525" s="64"/>
      <c r="K525" s="189"/>
      <c r="L525" s="259"/>
      <c r="M525" s="259"/>
      <c r="N525" s="58"/>
      <c r="O525" s="30"/>
      <c r="P525" s="58"/>
      <c r="Q525" s="30"/>
      <c r="R525" s="134"/>
      <c r="S525" s="206"/>
      <c r="T525" s="290"/>
      <c r="U525" s="29" t="s">
        <v>36</v>
      </c>
      <c r="V525" s="187"/>
      <c r="W525" s="58"/>
      <c r="X525" s="188"/>
      <c r="Y525" s="188"/>
      <c r="Z525" s="188"/>
      <c r="AA525" s="64"/>
      <c r="AB525" s="64"/>
      <c r="AC525" s="189"/>
      <c r="AD525" s="259"/>
      <c r="AE525" s="259"/>
      <c r="AF525" s="58"/>
      <c r="AG525" s="30"/>
      <c r="AH525" s="58"/>
      <c r="AI525" s="30"/>
      <c r="AJ525" s="134"/>
      <c r="AK525" s="208"/>
      <c r="AL525" s="290"/>
      <c r="AM525" s="88" t="str">
        <f t="shared" si="44"/>
        <v/>
      </c>
      <c r="AN525" s="123" t="str">
        <f t="shared" si="45"/>
        <v/>
      </c>
      <c r="AO525" s="123" t="str">
        <f t="shared" si="46"/>
        <v/>
      </c>
      <c r="AP525" s="123" t="str">
        <f t="shared" si="47"/>
        <v/>
      </c>
      <c r="AQ525" s="89" t="str">
        <f t="shared" si="48"/>
        <v/>
      </c>
      <c r="AR525" s="39"/>
      <c r="AS525" s="234"/>
      <c r="AT525" s="39"/>
    </row>
    <row r="526" spans="2:46" ht="13.5" customHeight="1" x14ac:dyDescent="0.15">
      <c r="B526" s="290"/>
      <c r="C526" s="29" t="s">
        <v>38</v>
      </c>
      <c r="D526" s="187"/>
      <c r="E526" s="58"/>
      <c r="F526" s="188"/>
      <c r="G526" s="188"/>
      <c r="H526" s="188"/>
      <c r="I526" s="64"/>
      <c r="J526" s="64"/>
      <c r="K526" s="189"/>
      <c r="L526" s="259"/>
      <c r="M526" s="259"/>
      <c r="N526" s="58"/>
      <c r="O526" s="30"/>
      <c r="P526" s="58"/>
      <c r="Q526" s="30"/>
      <c r="R526" s="134"/>
      <c r="S526" s="206"/>
      <c r="T526" s="290"/>
      <c r="U526" s="29" t="s">
        <v>38</v>
      </c>
      <c r="V526" s="187"/>
      <c r="W526" s="58"/>
      <c r="X526" s="188"/>
      <c r="Y526" s="188"/>
      <c r="Z526" s="188"/>
      <c r="AA526" s="64"/>
      <c r="AB526" s="64"/>
      <c r="AC526" s="189"/>
      <c r="AD526" s="259"/>
      <c r="AE526" s="259"/>
      <c r="AF526" s="58"/>
      <c r="AG526" s="30"/>
      <c r="AH526" s="58"/>
      <c r="AI526" s="30"/>
      <c r="AJ526" s="134"/>
      <c r="AK526" s="208"/>
      <c r="AL526" s="290"/>
      <c r="AM526" s="88" t="str">
        <f t="shared" si="44"/>
        <v/>
      </c>
      <c r="AN526" s="123" t="str">
        <f t="shared" si="45"/>
        <v/>
      </c>
      <c r="AO526" s="123" t="str">
        <f t="shared" si="46"/>
        <v/>
      </c>
      <c r="AP526" s="123" t="str">
        <f t="shared" si="47"/>
        <v/>
      </c>
      <c r="AQ526" s="89" t="str">
        <f t="shared" si="48"/>
        <v/>
      </c>
      <c r="AR526" s="39"/>
      <c r="AS526" s="234"/>
      <c r="AT526" s="39"/>
    </row>
    <row r="527" spans="2:46" ht="13.5" customHeight="1" thickBot="1" x14ac:dyDescent="0.2">
      <c r="B527" s="291"/>
      <c r="C527" s="29"/>
      <c r="D527" s="187"/>
      <c r="E527" s="58"/>
      <c r="F527" s="190"/>
      <c r="G527" s="190"/>
      <c r="H527" s="190"/>
      <c r="I527" s="58"/>
      <c r="J527" s="58"/>
      <c r="K527" s="189"/>
      <c r="L527" s="259"/>
      <c r="M527" s="259"/>
      <c r="N527" s="58"/>
      <c r="O527" s="30"/>
      <c r="P527" s="58"/>
      <c r="Q527" s="30"/>
      <c r="R527" s="185"/>
      <c r="S527" s="206"/>
      <c r="T527" s="291"/>
      <c r="U527" s="29"/>
      <c r="V527" s="187"/>
      <c r="W527" s="58"/>
      <c r="X527" s="190"/>
      <c r="Y527" s="190"/>
      <c r="Z527" s="190"/>
      <c r="AA527" s="58"/>
      <c r="AB527" s="58"/>
      <c r="AC527" s="189"/>
      <c r="AD527" s="259"/>
      <c r="AE527" s="259"/>
      <c r="AF527" s="58"/>
      <c r="AG527" s="30"/>
      <c r="AH527" s="58"/>
      <c r="AI527" s="30"/>
      <c r="AJ527" s="185"/>
      <c r="AK527" s="208"/>
      <c r="AL527" s="291"/>
      <c r="AM527" s="124" t="str">
        <f t="shared" si="44"/>
        <v/>
      </c>
      <c r="AN527" s="125" t="str">
        <f t="shared" si="45"/>
        <v/>
      </c>
      <c r="AO527" s="125" t="str">
        <f t="shared" si="46"/>
        <v/>
      </c>
      <c r="AP527" s="125" t="str">
        <f t="shared" si="47"/>
        <v/>
      </c>
      <c r="AQ527" s="126" t="str">
        <f t="shared" si="48"/>
        <v/>
      </c>
      <c r="AR527" s="39"/>
      <c r="AS527" s="234"/>
      <c r="AT527" s="39"/>
    </row>
    <row r="528" spans="2:46" ht="13.5" customHeight="1" x14ac:dyDescent="0.15">
      <c r="B528" s="289" t="s">
        <v>171</v>
      </c>
      <c r="C528" s="27" t="s">
        <v>34</v>
      </c>
      <c r="D528" s="41"/>
      <c r="E528" s="57"/>
      <c r="F528" s="98"/>
      <c r="G528" s="98"/>
      <c r="H528" s="98"/>
      <c r="I528" s="62"/>
      <c r="J528" s="62"/>
      <c r="K528" s="63"/>
      <c r="L528" s="258"/>
      <c r="M528" s="258"/>
      <c r="N528" s="57"/>
      <c r="O528" s="28"/>
      <c r="P528" s="57"/>
      <c r="Q528" s="28"/>
      <c r="R528" s="133"/>
      <c r="S528" s="206"/>
      <c r="T528" s="289" t="s">
        <v>171</v>
      </c>
      <c r="U528" s="27" t="s">
        <v>34</v>
      </c>
      <c r="V528" s="41"/>
      <c r="W528" s="57"/>
      <c r="X528" s="98"/>
      <c r="Y528" s="98"/>
      <c r="Z528" s="98"/>
      <c r="AA528" s="62"/>
      <c r="AB528" s="62"/>
      <c r="AC528" s="63"/>
      <c r="AD528" s="258"/>
      <c r="AE528" s="258"/>
      <c r="AF528" s="57"/>
      <c r="AG528" s="28"/>
      <c r="AH528" s="57"/>
      <c r="AI528" s="28"/>
      <c r="AJ528" s="133"/>
      <c r="AK528" s="208"/>
      <c r="AL528" s="289" t="s">
        <v>171</v>
      </c>
      <c r="AM528" s="121" t="str">
        <f t="shared" si="44"/>
        <v/>
      </c>
      <c r="AN528" s="97" t="str">
        <f t="shared" si="45"/>
        <v/>
      </c>
      <c r="AO528" s="97" t="str">
        <f t="shared" si="46"/>
        <v/>
      </c>
      <c r="AP528" s="97" t="str">
        <f t="shared" si="47"/>
        <v/>
      </c>
      <c r="AQ528" s="122" t="str">
        <f t="shared" si="48"/>
        <v/>
      </c>
      <c r="AR528" s="39"/>
      <c r="AS528" s="234"/>
      <c r="AT528" s="39"/>
    </row>
    <row r="529" spans="2:46" ht="13.5" customHeight="1" x14ac:dyDescent="0.15">
      <c r="B529" s="290"/>
      <c r="C529" s="29" t="s">
        <v>35</v>
      </c>
      <c r="D529" s="187"/>
      <c r="E529" s="58"/>
      <c r="F529" s="188"/>
      <c r="G529" s="188"/>
      <c r="H529" s="188"/>
      <c r="I529" s="64"/>
      <c r="J529" s="64"/>
      <c r="K529" s="189"/>
      <c r="L529" s="259"/>
      <c r="M529" s="259"/>
      <c r="N529" s="58"/>
      <c r="O529" s="30"/>
      <c r="P529" s="58"/>
      <c r="Q529" s="30"/>
      <c r="R529" s="134"/>
      <c r="S529" s="206"/>
      <c r="T529" s="290"/>
      <c r="U529" s="29" t="s">
        <v>35</v>
      </c>
      <c r="V529" s="187"/>
      <c r="W529" s="58"/>
      <c r="X529" s="188"/>
      <c r="Y529" s="188"/>
      <c r="Z529" s="188"/>
      <c r="AA529" s="64"/>
      <c r="AB529" s="64"/>
      <c r="AC529" s="189"/>
      <c r="AD529" s="259"/>
      <c r="AE529" s="259"/>
      <c r="AF529" s="58"/>
      <c r="AG529" s="30"/>
      <c r="AH529" s="58"/>
      <c r="AI529" s="30"/>
      <c r="AJ529" s="134"/>
      <c r="AK529" s="208"/>
      <c r="AL529" s="290"/>
      <c r="AM529" s="88" t="str">
        <f t="shared" si="44"/>
        <v/>
      </c>
      <c r="AN529" s="123" t="str">
        <f t="shared" si="45"/>
        <v/>
      </c>
      <c r="AO529" s="123" t="str">
        <f t="shared" si="46"/>
        <v/>
      </c>
      <c r="AP529" s="123" t="str">
        <f t="shared" si="47"/>
        <v/>
      </c>
      <c r="AQ529" s="89" t="str">
        <f t="shared" si="48"/>
        <v/>
      </c>
      <c r="AR529" s="39"/>
      <c r="AS529" s="234"/>
      <c r="AT529" s="39"/>
    </row>
    <row r="530" spans="2:46" ht="13.5" customHeight="1" x14ac:dyDescent="0.15">
      <c r="B530" s="290"/>
      <c r="C530" s="29" t="s">
        <v>36</v>
      </c>
      <c r="D530" s="187"/>
      <c r="E530" s="58"/>
      <c r="F530" s="188"/>
      <c r="G530" s="188"/>
      <c r="H530" s="188"/>
      <c r="I530" s="64"/>
      <c r="J530" s="64"/>
      <c r="K530" s="189"/>
      <c r="L530" s="259"/>
      <c r="M530" s="259"/>
      <c r="N530" s="58"/>
      <c r="O530" s="30"/>
      <c r="P530" s="58"/>
      <c r="Q530" s="30"/>
      <c r="R530" s="134"/>
      <c r="S530" s="206"/>
      <c r="T530" s="290"/>
      <c r="U530" s="29" t="s">
        <v>36</v>
      </c>
      <c r="V530" s="187"/>
      <c r="W530" s="58"/>
      <c r="X530" s="188"/>
      <c r="Y530" s="188"/>
      <c r="Z530" s="188"/>
      <c r="AA530" s="64"/>
      <c r="AB530" s="64"/>
      <c r="AC530" s="189"/>
      <c r="AD530" s="259"/>
      <c r="AE530" s="259"/>
      <c r="AF530" s="58"/>
      <c r="AG530" s="30"/>
      <c r="AH530" s="58"/>
      <c r="AI530" s="30"/>
      <c r="AJ530" s="134"/>
      <c r="AK530" s="208"/>
      <c r="AL530" s="290"/>
      <c r="AM530" s="88" t="str">
        <f t="shared" si="44"/>
        <v/>
      </c>
      <c r="AN530" s="123" t="str">
        <f t="shared" si="45"/>
        <v/>
      </c>
      <c r="AO530" s="123" t="str">
        <f t="shared" si="46"/>
        <v/>
      </c>
      <c r="AP530" s="123" t="str">
        <f t="shared" si="47"/>
        <v/>
      </c>
      <c r="AQ530" s="89" t="str">
        <f t="shared" si="48"/>
        <v/>
      </c>
      <c r="AR530" s="39"/>
      <c r="AS530" s="234"/>
      <c r="AT530" s="39"/>
    </row>
    <row r="531" spans="2:46" ht="13.5" customHeight="1" x14ac:dyDescent="0.15">
      <c r="B531" s="290"/>
      <c r="C531" s="29" t="s">
        <v>38</v>
      </c>
      <c r="D531" s="187"/>
      <c r="E531" s="58"/>
      <c r="F531" s="188"/>
      <c r="G531" s="188"/>
      <c r="H531" s="188"/>
      <c r="I531" s="64"/>
      <c r="J531" s="64"/>
      <c r="K531" s="189"/>
      <c r="L531" s="259"/>
      <c r="M531" s="259"/>
      <c r="N531" s="58"/>
      <c r="O531" s="30"/>
      <c r="P531" s="58"/>
      <c r="Q531" s="30"/>
      <c r="R531" s="134"/>
      <c r="S531" s="206"/>
      <c r="T531" s="290"/>
      <c r="U531" s="29" t="s">
        <v>38</v>
      </c>
      <c r="V531" s="187"/>
      <c r="W531" s="58"/>
      <c r="X531" s="188"/>
      <c r="Y531" s="188"/>
      <c r="Z531" s="188"/>
      <c r="AA531" s="64"/>
      <c r="AB531" s="64"/>
      <c r="AC531" s="189"/>
      <c r="AD531" s="259"/>
      <c r="AE531" s="259"/>
      <c r="AF531" s="58"/>
      <c r="AG531" s="30"/>
      <c r="AH531" s="58"/>
      <c r="AI531" s="30"/>
      <c r="AJ531" s="134"/>
      <c r="AK531" s="208"/>
      <c r="AL531" s="290"/>
      <c r="AM531" s="88" t="str">
        <f t="shared" si="44"/>
        <v/>
      </c>
      <c r="AN531" s="123" t="str">
        <f t="shared" si="45"/>
        <v/>
      </c>
      <c r="AO531" s="123" t="str">
        <f t="shared" si="46"/>
        <v/>
      </c>
      <c r="AP531" s="123" t="str">
        <f t="shared" si="47"/>
        <v/>
      </c>
      <c r="AQ531" s="89" t="str">
        <f t="shared" si="48"/>
        <v/>
      </c>
      <c r="AR531" s="39"/>
      <c r="AS531" s="234"/>
      <c r="AT531" s="39"/>
    </row>
    <row r="532" spans="2:46" ht="13.5" customHeight="1" thickBot="1" x14ac:dyDescent="0.2">
      <c r="B532" s="291"/>
      <c r="C532" s="29"/>
      <c r="D532" s="187"/>
      <c r="E532" s="58"/>
      <c r="F532" s="190"/>
      <c r="G532" s="190"/>
      <c r="H532" s="190"/>
      <c r="I532" s="58"/>
      <c r="J532" s="58"/>
      <c r="K532" s="189"/>
      <c r="L532" s="259"/>
      <c r="M532" s="259"/>
      <c r="N532" s="58"/>
      <c r="O532" s="30"/>
      <c r="P532" s="58"/>
      <c r="Q532" s="30"/>
      <c r="R532" s="185"/>
      <c r="S532" s="206"/>
      <c r="T532" s="291"/>
      <c r="U532" s="29"/>
      <c r="V532" s="187"/>
      <c r="W532" s="58"/>
      <c r="X532" s="190"/>
      <c r="Y532" s="190"/>
      <c r="Z532" s="190"/>
      <c r="AA532" s="58"/>
      <c r="AB532" s="58"/>
      <c r="AC532" s="189"/>
      <c r="AD532" s="259"/>
      <c r="AE532" s="259"/>
      <c r="AF532" s="58"/>
      <c r="AG532" s="30"/>
      <c r="AH532" s="58"/>
      <c r="AI532" s="30"/>
      <c r="AJ532" s="185"/>
      <c r="AK532" s="208"/>
      <c r="AL532" s="291"/>
      <c r="AM532" s="124" t="str">
        <f t="shared" si="44"/>
        <v/>
      </c>
      <c r="AN532" s="125" t="str">
        <f t="shared" si="45"/>
        <v/>
      </c>
      <c r="AO532" s="125" t="str">
        <f t="shared" si="46"/>
        <v/>
      </c>
      <c r="AP532" s="125" t="str">
        <f t="shared" si="47"/>
        <v/>
      </c>
      <c r="AQ532" s="126" t="str">
        <f t="shared" si="48"/>
        <v/>
      </c>
      <c r="AR532" s="39"/>
      <c r="AS532" s="234"/>
      <c r="AT532" s="39"/>
    </row>
    <row r="533" spans="2:46" ht="13.5" customHeight="1" x14ac:dyDescent="0.15">
      <c r="B533" s="289" t="s">
        <v>172</v>
      </c>
      <c r="C533" s="27" t="s">
        <v>34</v>
      </c>
      <c r="D533" s="41"/>
      <c r="E533" s="57"/>
      <c r="F533" s="98"/>
      <c r="G533" s="98"/>
      <c r="H533" s="98"/>
      <c r="I533" s="62"/>
      <c r="J533" s="62"/>
      <c r="K533" s="63"/>
      <c r="L533" s="258"/>
      <c r="M533" s="258"/>
      <c r="N533" s="57"/>
      <c r="O533" s="28"/>
      <c r="P533" s="57"/>
      <c r="Q533" s="28"/>
      <c r="R533" s="133"/>
      <c r="S533" s="206"/>
      <c r="T533" s="289" t="s">
        <v>172</v>
      </c>
      <c r="U533" s="27" t="s">
        <v>34</v>
      </c>
      <c r="V533" s="41"/>
      <c r="W533" s="57"/>
      <c r="X533" s="98"/>
      <c r="Y533" s="98"/>
      <c r="Z533" s="98"/>
      <c r="AA533" s="62"/>
      <c r="AB533" s="62"/>
      <c r="AC533" s="63"/>
      <c r="AD533" s="258"/>
      <c r="AE533" s="258"/>
      <c r="AF533" s="57"/>
      <c r="AG533" s="28"/>
      <c r="AH533" s="57"/>
      <c r="AI533" s="28"/>
      <c r="AJ533" s="133"/>
      <c r="AK533" s="208"/>
      <c r="AL533" s="289" t="s">
        <v>172</v>
      </c>
      <c r="AM533" s="121" t="str">
        <f t="shared" si="44"/>
        <v/>
      </c>
      <c r="AN533" s="97" t="str">
        <f t="shared" si="45"/>
        <v/>
      </c>
      <c r="AO533" s="97" t="str">
        <f t="shared" si="46"/>
        <v/>
      </c>
      <c r="AP533" s="97" t="str">
        <f t="shared" si="47"/>
        <v/>
      </c>
      <c r="AQ533" s="122" t="str">
        <f t="shared" si="48"/>
        <v/>
      </c>
      <c r="AR533" s="39"/>
      <c r="AS533" s="234"/>
      <c r="AT533" s="39"/>
    </row>
    <row r="534" spans="2:46" ht="13.5" customHeight="1" x14ac:dyDescent="0.15">
      <c r="B534" s="290"/>
      <c r="C534" s="29" t="s">
        <v>35</v>
      </c>
      <c r="D534" s="187"/>
      <c r="E534" s="58"/>
      <c r="F534" s="188"/>
      <c r="G534" s="188"/>
      <c r="H534" s="188"/>
      <c r="I534" s="64"/>
      <c r="J534" s="64"/>
      <c r="K534" s="189"/>
      <c r="L534" s="259"/>
      <c r="M534" s="259"/>
      <c r="N534" s="58"/>
      <c r="O534" s="30"/>
      <c r="P534" s="58"/>
      <c r="Q534" s="30"/>
      <c r="R534" s="134"/>
      <c r="S534" s="206"/>
      <c r="T534" s="290"/>
      <c r="U534" s="29" t="s">
        <v>35</v>
      </c>
      <c r="V534" s="187"/>
      <c r="W534" s="58"/>
      <c r="X534" s="188"/>
      <c r="Y534" s="188"/>
      <c r="Z534" s="188"/>
      <c r="AA534" s="64"/>
      <c r="AB534" s="64"/>
      <c r="AC534" s="189"/>
      <c r="AD534" s="259"/>
      <c r="AE534" s="259"/>
      <c r="AF534" s="58"/>
      <c r="AG534" s="30"/>
      <c r="AH534" s="58"/>
      <c r="AI534" s="30"/>
      <c r="AJ534" s="134"/>
      <c r="AK534" s="208"/>
      <c r="AL534" s="290"/>
      <c r="AM534" s="88" t="str">
        <f t="shared" si="44"/>
        <v/>
      </c>
      <c r="AN534" s="123" t="str">
        <f t="shared" si="45"/>
        <v/>
      </c>
      <c r="AO534" s="123" t="str">
        <f t="shared" si="46"/>
        <v/>
      </c>
      <c r="AP534" s="123" t="str">
        <f t="shared" si="47"/>
        <v/>
      </c>
      <c r="AQ534" s="89" t="str">
        <f t="shared" si="48"/>
        <v/>
      </c>
      <c r="AR534" s="39"/>
      <c r="AS534" s="234"/>
      <c r="AT534" s="39"/>
    </row>
    <row r="535" spans="2:46" ht="13.5" customHeight="1" x14ac:dyDescent="0.15">
      <c r="B535" s="290"/>
      <c r="C535" s="29" t="s">
        <v>36</v>
      </c>
      <c r="D535" s="187"/>
      <c r="E535" s="58"/>
      <c r="F535" s="188"/>
      <c r="G535" s="188"/>
      <c r="H535" s="188"/>
      <c r="I535" s="64"/>
      <c r="J535" s="64"/>
      <c r="K535" s="189"/>
      <c r="L535" s="259"/>
      <c r="M535" s="259"/>
      <c r="N535" s="58"/>
      <c r="O535" s="30"/>
      <c r="P535" s="58"/>
      <c r="Q535" s="30"/>
      <c r="R535" s="134"/>
      <c r="S535" s="206"/>
      <c r="T535" s="290"/>
      <c r="U535" s="29" t="s">
        <v>36</v>
      </c>
      <c r="V535" s="187"/>
      <c r="W535" s="58"/>
      <c r="X535" s="188"/>
      <c r="Y535" s="188"/>
      <c r="Z535" s="188"/>
      <c r="AA535" s="64"/>
      <c r="AB535" s="64"/>
      <c r="AC535" s="189"/>
      <c r="AD535" s="259"/>
      <c r="AE535" s="259"/>
      <c r="AF535" s="58"/>
      <c r="AG535" s="30"/>
      <c r="AH535" s="58"/>
      <c r="AI535" s="30"/>
      <c r="AJ535" s="134"/>
      <c r="AK535" s="208"/>
      <c r="AL535" s="290"/>
      <c r="AM535" s="88" t="str">
        <f t="shared" si="44"/>
        <v/>
      </c>
      <c r="AN535" s="123" t="str">
        <f t="shared" si="45"/>
        <v/>
      </c>
      <c r="AO535" s="123" t="str">
        <f t="shared" si="46"/>
        <v/>
      </c>
      <c r="AP535" s="123" t="str">
        <f t="shared" si="47"/>
        <v/>
      </c>
      <c r="AQ535" s="89" t="str">
        <f t="shared" si="48"/>
        <v/>
      </c>
      <c r="AR535" s="39"/>
      <c r="AS535" s="234"/>
      <c r="AT535" s="39"/>
    </row>
    <row r="536" spans="2:46" ht="13.5" customHeight="1" x14ac:dyDescent="0.15">
      <c r="B536" s="290"/>
      <c r="C536" s="29" t="s">
        <v>38</v>
      </c>
      <c r="D536" s="187"/>
      <c r="E536" s="58"/>
      <c r="F536" s="188"/>
      <c r="G536" s="188"/>
      <c r="H536" s="188"/>
      <c r="I536" s="64"/>
      <c r="J536" s="64"/>
      <c r="K536" s="189"/>
      <c r="L536" s="259"/>
      <c r="M536" s="259"/>
      <c r="N536" s="58"/>
      <c r="O536" s="30"/>
      <c r="P536" s="58"/>
      <c r="Q536" s="30"/>
      <c r="R536" s="134"/>
      <c r="S536" s="206"/>
      <c r="T536" s="290"/>
      <c r="U536" s="29" t="s">
        <v>38</v>
      </c>
      <c r="V536" s="187"/>
      <c r="W536" s="58"/>
      <c r="X536" s="188"/>
      <c r="Y536" s="188"/>
      <c r="Z536" s="188"/>
      <c r="AA536" s="64"/>
      <c r="AB536" s="64"/>
      <c r="AC536" s="189"/>
      <c r="AD536" s="259"/>
      <c r="AE536" s="259"/>
      <c r="AF536" s="58"/>
      <c r="AG536" s="30"/>
      <c r="AH536" s="58"/>
      <c r="AI536" s="30"/>
      <c r="AJ536" s="134"/>
      <c r="AK536" s="208"/>
      <c r="AL536" s="290"/>
      <c r="AM536" s="88" t="str">
        <f t="shared" si="44"/>
        <v/>
      </c>
      <c r="AN536" s="123" t="str">
        <f t="shared" si="45"/>
        <v/>
      </c>
      <c r="AO536" s="123" t="str">
        <f t="shared" si="46"/>
        <v/>
      </c>
      <c r="AP536" s="123" t="str">
        <f t="shared" si="47"/>
        <v/>
      </c>
      <c r="AQ536" s="89" t="str">
        <f t="shared" si="48"/>
        <v/>
      </c>
      <c r="AR536" s="39"/>
      <c r="AS536" s="234"/>
      <c r="AT536" s="39"/>
    </row>
    <row r="537" spans="2:46" ht="13.5" customHeight="1" thickBot="1" x14ac:dyDescent="0.2">
      <c r="B537" s="291"/>
      <c r="C537" s="29"/>
      <c r="D537" s="187"/>
      <c r="E537" s="58"/>
      <c r="F537" s="190"/>
      <c r="G537" s="190"/>
      <c r="H537" s="190"/>
      <c r="I537" s="58"/>
      <c r="J537" s="58"/>
      <c r="K537" s="189"/>
      <c r="L537" s="259"/>
      <c r="M537" s="259"/>
      <c r="N537" s="58"/>
      <c r="O537" s="30"/>
      <c r="P537" s="58"/>
      <c r="Q537" s="30"/>
      <c r="R537" s="185"/>
      <c r="S537" s="206"/>
      <c r="T537" s="291"/>
      <c r="U537" s="29"/>
      <c r="V537" s="187"/>
      <c r="W537" s="58"/>
      <c r="X537" s="190"/>
      <c r="Y537" s="190"/>
      <c r="Z537" s="190"/>
      <c r="AA537" s="58"/>
      <c r="AB537" s="58"/>
      <c r="AC537" s="189"/>
      <c r="AD537" s="259"/>
      <c r="AE537" s="259"/>
      <c r="AF537" s="58"/>
      <c r="AG537" s="30"/>
      <c r="AH537" s="58"/>
      <c r="AI537" s="30"/>
      <c r="AJ537" s="185"/>
      <c r="AK537" s="208"/>
      <c r="AL537" s="291"/>
      <c r="AM537" s="124" t="str">
        <f t="shared" si="44"/>
        <v/>
      </c>
      <c r="AN537" s="125" t="str">
        <f t="shared" si="45"/>
        <v/>
      </c>
      <c r="AO537" s="125" t="str">
        <f t="shared" si="46"/>
        <v/>
      </c>
      <c r="AP537" s="125" t="str">
        <f t="shared" si="47"/>
        <v/>
      </c>
      <c r="AQ537" s="126" t="str">
        <f t="shared" si="48"/>
        <v/>
      </c>
      <c r="AR537" s="39"/>
      <c r="AS537" s="234"/>
      <c r="AT537" s="39"/>
    </row>
    <row r="538" spans="2:46" ht="13.5" customHeight="1" x14ac:dyDescent="0.15">
      <c r="B538" s="289" t="s">
        <v>173</v>
      </c>
      <c r="C538" s="27" t="s">
        <v>34</v>
      </c>
      <c r="D538" s="41"/>
      <c r="E538" s="57"/>
      <c r="F538" s="98"/>
      <c r="G538" s="98"/>
      <c r="H538" s="98"/>
      <c r="I538" s="62"/>
      <c r="J538" s="62"/>
      <c r="K538" s="63"/>
      <c r="L538" s="258"/>
      <c r="M538" s="258"/>
      <c r="N538" s="57"/>
      <c r="O538" s="28"/>
      <c r="P538" s="57"/>
      <c r="Q538" s="28"/>
      <c r="R538" s="133"/>
      <c r="S538" s="206"/>
      <c r="T538" s="289" t="s">
        <v>173</v>
      </c>
      <c r="U538" s="27" t="s">
        <v>34</v>
      </c>
      <c r="V538" s="41"/>
      <c r="W538" s="57"/>
      <c r="X538" s="98"/>
      <c r="Y538" s="98"/>
      <c r="Z538" s="98"/>
      <c r="AA538" s="62"/>
      <c r="AB538" s="62"/>
      <c r="AC538" s="63"/>
      <c r="AD538" s="258"/>
      <c r="AE538" s="258"/>
      <c r="AF538" s="57"/>
      <c r="AG538" s="28"/>
      <c r="AH538" s="57"/>
      <c r="AI538" s="28"/>
      <c r="AJ538" s="133"/>
      <c r="AK538" s="208"/>
      <c r="AL538" s="289" t="s">
        <v>173</v>
      </c>
      <c r="AM538" s="121" t="str">
        <f t="shared" si="44"/>
        <v/>
      </c>
      <c r="AN538" s="97" t="str">
        <f t="shared" si="45"/>
        <v/>
      </c>
      <c r="AO538" s="97" t="str">
        <f t="shared" si="46"/>
        <v/>
      </c>
      <c r="AP538" s="97" t="str">
        <f t="shared" si="47"/>
        <v/>
      </c>
      <c r="AQ538" s="122" t="str">
        <f t="shared" si="48"/>
        <v/>
      </c>
      <c r="AR538" s="39"/>
      <c r="AS538" s="234"/>
      <c r="AT538" s="39"/>
    </row>
    <row r="539" spans="2:46" ht="13.5" customHeight="1" x14ac:dyDescent="0.15">
      <c r="B539" s="290"/>
      <c r="C539" s="29" t="s">
        <v>35</v>
      </c>
      <c r="D539" s="187"/>
      <c r="E539" s="58"/>
      <c r="F539" s="188"/>
      <c r="G539" s="188"/>
      <c r="H539" s="188"/>
      <c r="I539" s="64"/>
      <c r="J539" s="64"/>
      <c r="K539" s="189"/>
      <c r="L539" s="259"/>
      <c r="M539" s="259"/>
      <c r="N539" s="58"/>
      <c r="O539" s="30"/>
      <c r="P539" s="58"/>
      <c r="Q539" s="30"/>
      <c r="R539" s="134"/>
      <c r="S539" s="206"/>
      <c r="T539" s="290"/>
      <c r="U539" s="29" t="s">
        <v>35</v>
      </c>
      <c r="V539" s="187"/>
      <c r="W539" s="58"/>
      <c r="X539" s="188"/>
      <c r="Y539" s="188"/>
      <c r="Z539" s="188"/>
      <c r="AA539" s="64"/>
      <c r="AB539" s="64"/>
      <c r="AC539" s="189"/>
      <c r="AD539" s="259"/>
      <c r="AE539" s="259"/>
      <c r="AF539" s="58"/>
      <c r="AG539" s="30"/>
      <c r="AH539" s="58"/>
      <c r="AI539" s="30"/>
      <c r="AJ539" s="134"/>
      <c r="AK539" s="208"/>
      <c r="AL539" s="290"/>
      <c r="AM539" s="88" t="str">
        <f t="shared" si="44"/>
        <v/>
      </c>
      <c r="AN539" s="123" t="str">
        <f t="shared" si="45"/>
        <v/>
      </c>
      <c r="AO539" s="123" t="str">
        <f t="shared" si="46"/>
        <v/>
      </c>
      <c r="AP539" s="123" t="str">
        <f t="shared" si="47"/>
        <v/>
      </c>
      <c r="AQ539" s="89" t="str">
        <f t="shared" si="48"/>
        <v/>
      </c>
      <c r="AR539" s="39"/>
      <c r="AS539" s="234"/>
      <c r="AT539" s="39"/>
    </row>
    <row r="540" spans="2:46" ht="13.5" customHeight="1" x14ac:dyDescent="0.15">
      <c r="B540" s="290"/>
      <c r="C540" s="29" t="s">
        <v>36</v>
      </c>
      <c r="D540" s="187"/>
      <c r="E540" s="58"/>
      <c r="F540" s="188"/>
      <c r="G540" s="188"/>
      <c r="H540" s="188"/>
      <c r="I540" s="64"/>
      <c r="J540" s="64"/>
      <c r="K540" s="189"/>
      <c r="L540" s="259"/>
      <c r="M540" s="259"/>
      <c r="N540" s="58"/>
      <c r="O540" s="30"/>
      <c r="P540" s="58"/>
      <c r="Q540" s="30"/>
      <c r="R540" s="134"/>
      <c r="S540" s="206"/>
      <c r="T540" s="290"/>
      <c r="U540" s="29" t="s">
        <v>36</v>
      </c>
      <c r="V540" s="187"/>
      <c r="W540" s="58"/>
      <c r="X540" s="188"/>
      <c r="Y540" s="188"/>
      <c r="Z540" s="188"/>
      <c r="AA540" s="64"/>
      <c r="AB540" s="64"/>
      <c r="AC540" s="189"/>
      <c r="AD540" s="259"/>
      <c r="AE540" s="259"/>
      <c r="AF540" s="58"/>
      <c r="AG540" s="30"/>
      <c r="AH540" s="58"/>
      <c r="AI540" s="30"/>
      <c r="AJ540" s="134"/>
      <c r="AK540" s="208"/>
      <c r="AL540" s="290"/>
      <c r="AM540" s="88" t="str">
        <f t="shared" si="44"/>
        <v/>
      </c>
      <c r="AN540" s="123" t="str">
        <f t="shared" si="45"/>
        <v/>
      </c>
      <c r="AO540" s="123" t="str">
        <f t="shared" si="46"/>
        <v/>
      </c>
      <c r="AP540" s="123" t="str">
        <f t="shared" si="47"/>
        <v/>
      </c>
      <c r="AQ540" s="89" t="str">
        <f t="shared" si="48"/>
        <v/>
      </c>
      <c r="AR540" s="39"/>
      <c r="AS540" s="234"/>
      <c r="AT540" s="39"/>
    </row>
    <row r="541" spans="2:46" ht="13.5" customHeight="1" x14ac:dyDescent="0.15">
      <c r="B541" s="290"/>
      <c r="C541" s="29" t="s">
        <v>38</v>
      </c>
      <c r="D541" s="187"/>
      <c r="E541" s="58"/>
      <c r="F541" s="188"/>
      <c r="G541" s="188"/>
      <c r="H541" s="188"/>
      <c r="I541" s="64"/>
      <c r="J541" s="64"/>
      <c r="K541" s="189"/>
      <c r="L541" s="259"/>
      <c r="M541" s="259"/>
      <c r="N541" s="58"/>
      <c r="O541" s="30"/>
      <c r="P541" s="58"/>
      <c r="Q541" s="30"/>
      <c r="R541" s="134"/>
      <c r="S541" s="206"/>
      <c r="T541" s="290"/>
      <c r="U541" s="29" t="s">
        <v>38</v>
      </c>
      <c r="V541" s="187"/>
      <c r="W541" s="58"/>
      <c r="X541" s="188"/>
      <c r="Y541" s="188"/>
      <c r="Z541" s="188"/>
      <c r="AA541" s="64"/>
      <c r="AB541" s="64"/>
      <c r="AC541" s="189"/>
      <c r="AD541" s="259"/>
      <c r="AE541" s="259"/>
      <c r="AF541" s="58"/>
      <c r="AG541" s="30"/>
      <c r="AH541" s="58"/>
      <c r="AI541" s="30"/>
      <c r="AJ541" s="134"/>
      <c r="AK541" s="208"/>
      <c r="AL541" s="290"/>
      <c r="AM541" s="88" t="str">
        <f t="shared" si="44"/>
        <v/>
      </c>
      <c r="AN541" s="123" t="str">
        <f t="shared" si="45"/>
        <v/>
      </c>
      <c r="AO541" s="123" t="str">
        <f t="shared" si="46"/>
        <v/>
      </c>
      <c r="AP541" s="123" t="str">
        <f t="shared" si="47"/>
        <v/>
      </c>
      <c r="AQ541" s="89" t="str">
        <f t="shared" si="48"/>
        <v/>
      </c>
      <c r="AR541" s="39"/>
      <c r="AS541" s="234"/>
      <c r="AT541" s="39"/>
    </row>
    <row r="542" spans="2:46" ht="13.5" customHeight="1" thickBot="1" x14ac:dyDescent="0.2">
      <c r="B542" s="291"/>
      <c r="C542" s="29"/>
      <c r="D542" s="187"/>
      <c r="E542" s="58"/>
      <c r="F542" s="190"/>
      <c r="G542" s="190"/>
      <c r="H542" s="190"/>
      <c r="I542" s="58"/>
      <c r="J542" s="58"/>
      <c r="K542" s="189"/>
      <c r="L542" s="259"/>
      <c r="M542" s="259"/>
      <c r="N542" s="58"/>
      <c r="O542" s="30"/>
      <c r="P542" s="58"/>
      <c r="Q542" s="30"/>
      <c r="R542" s="185"/>
      <c r="S542" s="206"/>
      <c r="T542" s="291"/>
      <c r="U542" s="29"/>
      <c r="V542" s="187"/>
      <c r="W542" s="58"/>
      <c r="X542" s="190"/>
      <c r="Y542" s="190"/>
      <c r="Z542" s="190"/>
      <c r="AA542" s="58"/>
      <c r="AB542" s="58"/>
      <c r="AC542" s="189"/>
      <c r="AD542" s="259"/>
      <c r="AE542" s="259"/>
      <c r="AF542" s="58"/>
      <c r="AG542" s="30"/>
      <c r="AH542" s="58"/>
      <c r="AI542" s="30"/>
      <c r="AJ542" s="185"/>
      <c r="AK542" s="208"/>
      <c r="AL542" s="291"/>
      <c r="AM542" s="124" t="str">
        <f t="shared" si="44"/>
        <v/>
      </c>
      <c r="AN542" s="125" t="str">
        <f t="shared" si="45"/>
        <v/>
      </c>
      <c r="AO542" s="125" t="str">
        <f t="shared" si="46"/>
        <v/>
      </c>
      <c r="AP542" s="125" t="str">
        <f t="shared" si="47"/>
        <v/>
      </c>
      <c r="AQ542" s="126" t="str">
        <f t="shared" si="48"/>
        <v/>
      </c>
      <c r="AR542" s="39"/>
      <c r="AS542" s="234"/>
      <c r="AT542" s="39"/>
    </row>
    <row r="543" spans="2:46" ht="13.5" customHeight="1" x14ac:dyDescent="0.15">
      <c r="B543" s="289" t="s">
        <v>174</v>
      </c>
      <c r="C543" s="27" t="s">
        <v>34</v>
      </c>
      <c r="D543" s="41"/>
      <c r="E543" s="57"/>
      <c r="F543" s="98"/>
      <c r="G543" s="98"/>
      <c r="H543" s="98"/>
      <c r="I543" s="62"/>
      <c r="J543" s="62"/>
      <c r="K543" s="63"/>
      <c r="L543" s="258"/>
      <c r="M543" s="258"/>
      <c r="N543" s="57"/>
      <c r="O543" s="28"/>
      <c r="P543" s="57"/>
      <c r="Q543" s="28"/>
      <c r="R543" s="133"/>
      <c r="S543" s="206"/>
      <c r="T543" s="289" t="s">
        <v>174</v>
      </c>
      <c r="U543" s="27" t="s">
        <v>34</v>
      </c>
      <c r="V543" s="41"/>
      <c r="W543" s="57"/>
      <c r="X543" s="98"/>
      <c r="Y543" s="98"/>
      <c r="Z543" s="98"/>
      <c r="AA543" s="62"/>
      <c r="AB543" s="62"/>
      <c r="AC543" s="63"/>
      <c r="AD543" s="258"/>
      <c r="AE543" s="258"/>
      <c r="AF543" s="57"/>
      <c r="AG543" s="28"/>
      <c r="AH543" s="57"/>
      <c r="AI543" s="28"/>
      <c r="AJ543" s="133"/>
      <c r="AK543" s="208"/>
      <c r="AL543" s="289" t="s">
        <v>174</v>
      </c>
      <c r="AM543" s="121" t="str">
        <f t="shared" si="44"/>
        <v/>
      </c>
      <c r="AN543" s="97" t="str">
        <f t="shared" si="45"/>
        <v/>
      </c>
      <c r="AO543" s="97" t="str">
        <f t="shared" si="46"/>
        <v/>
      </c>
      <c r="AP543" s="97" t="str">
        <f t="shared" si="47"/>
        <v/>
      </c>
      <c r="AQ543" s="122" t="str">
        <f t="shared" si="48"/>
        <v/>
      </c>
      <c r="AR543" s="39"/>
      <c r="AS543" s="234"/>
      <c r="AT543" s="39"/>
    </row>
    <row r="544" spans="2:46" ht="13.5" customHeight="1" x14ac:dyDescent="0.15">
      <c r="B544" s="290"/>
      <c r="C544" s="29" t="s">
        <v>35</v>
      </c>
      <c r="D544" s="187"/>
      <c r="E544" s="58"/>
      <c r="F544" s="188"/>
      <c r="G544" s="188"/>
      <c r="H544" s="188"/>
      <c r="I544" s="64"/>
      <c r="J544" s="64"/>
      <c r="K544" s="189"/>
      <c r="L544" s="259"/>
      <c r="M544" s="259"/>
      <c r="N544" s="58"/>
      <c r="O544" s="30"/>
      <c r="P544" s="58"/>
      <c r="Q544" s="30"/>
      <c r="R544" s="134"/>
      <c r="S544" s="206"/>
      <c r="T544" s="290"/>
      <c r="U544" s="29" t="s">
        <v>35</v>
      </c>
      <c r="V544" s="187"/>
      <c r="W544" s="58"/>
      <c r="X544" s="188"/>
      <c r="Y544" s="188"/>
      <c r="Z544" s="188"/>
      <c r="AA544" s="64"/>
      <c r="AB544" s="64"/>
      <c r="AC544" s="189"/>
      <c r="AD544" s="259"/>
      <c r="AE544" s="259"/>
      <c r="AF544" s="58"/>
      <c r="AG544" s="30"/>
      <c r="AH544" s="58"/>
      <c r="AI544" s="30"/>
      <c r="AJ544" s="134"/>
      <c r="AK544" s="208"/>
      <c r="AL544" s="290"/>
      <c r="AM544" s="88" t="str">
        <f t="shared" si="44"/>
        <v/>
      </c>
      <c r="AN544" s="123" t="str">
        <f t="shared" si="45"/>
        <v/>
      </c>
      <c r="AO544" s="123" t="str">
        <f t="shared" si="46"/>
        <v/>
      </c>
      <c r="AP544" s="123" t="str">
        <f t="shared" si="47"/>
        <v/>
      </c>
      <c r="AQ544" s="89" t="str">
        <f t="shared" si="48"/>
        <v/>
      </c>
      <c r="AR544" s="39"/>
      <c r="AS544" s="234"/>
      <c r="AT544" s="39"/>
    </row>
    <row r="545" spans="2:46" ht="13.5" customHeight="1" x14ac:dyDescent="0.15">
      <c r="B545" s="290"/>
      <c r="C545" s="29" t="s">
        <v>36</v>
      </c>
      <c r="D545" s="187"/>
      <c r="E545" s="58"/>
      <c r="F545" s="188"/>
      <c r="G545" s="188"/>
      <c r="H545" s="188"/>
      <c r="I545" s="64"/>
      <c r="J545" s="64"/>
      <c r="K545" s="189"/>
      <c r="L545" s="259"/>
      <c r="M545" s="259"/>
      <c r="N545" s="58"/>
      <c r="O545" s="30"/>
      <c r="P545" s="58"/>
      <c r="Q545" s="30"/>
      <c r="R545" s="134"/>
      <c r="S545" s="206"/>
      <c r="T545" s="290"/>
      <c r="U545" s="29" t="s">
        <v>36</v>
      </c>
      <c r="V545" s="187"/>
      <c r="W545" s="58"/>
      <c r="X545" s="188"/>
      <c r="Y545" s="188"/>
      <c r="Z545" s="188"/>
      <c r="AA545" s="64"/>
      <c r="AB545" s="64"/>
      <c r="AC545" s="189"/>
      <c r="AD545" s="259"/>
      <c r="AE545" s="259"/>
      <c r="AF545" s="58"/>
      <c r="AG545" s="30"/>
      <c r="AH545" s="58"/>
      <c r="AI545" s="30"/>
      <c r="AJ545" s="134"/>
      <c r="AK545" s="208"/>
      <c r="AL545" s="290"/>
      <c r="AM545" s="88" t="str">
        <f t="shared" ref="AM545:AM608" si="49">IF(OR(X545="",F545=""),"",X545-F545)</f>
        <v/>
      </c>
      <c r="AN545" s="123" t="str">
        <f t="shared" ref="AN545:AN608" si="50">IF(OR(Y545="",G545=""),"",Y545-G545)</f>
        <v/>
      </c>
      <c r="AO545" s="123" t="str">
        <f t="shared" ref="AO545:AO608" si="51">IF(OR(Z545="",H545=""),"",Z545-H545)</f>
        <v/>
      </c>
      <c r="AP545" s="123" t="str">
        <f t="shared" ref="AP545:AP608" si="52">IF(OR(AA545="",I545=""),"",AA545-I545)</f>
        <v/>
      </c>
      <c r="AQ545" s="89" t="str">
        <f t="shared" ref="AQ545:AQ608" si="53">IF(OR(AB545="",J545=""),"",AB545-J545)</f>
        <v/>
      </c>
      <c r="AR545" s="39"/>
      <c r="AS545" s="234"/>
      <c r="AT545" s="39"/>
    </row>
    <row r="546" spans="2:46" ht="13.5" customHeight="1" x14ac:dyDescent="0.15">
      <c r="B546" s="290"/>
      <c r="C546" s="29" t="s">
        <v>38</v>
      </c>
      <c r="D546" s="187"/>
      <c r="E546" s="58"/>
      <c r="F546" s="188"/>
      <c r="G546" s="188"/>
      <c r="H546" s="188"/>
      <c r="I546" s="64"/>
      <c r="J546" s="64"/>
      <c r="K546" s="189"/>
      <c r="L546" s="259"/>
      <c r="M546" s="259"/>
      <c r="N546" s="58"/>
      <c r="O546" s="30"/>
      <c r="P546" s="58"/>
      <c r="Q546" s="30"/>
      <c r="R546" s="134"/>
      <c r="S546" s="206"/>
      <c r="T546" s="290"/>
      <c r="U546" s="29" t="s">
        <v>38</v>
      </c>
      <c r="V546" s="187"/>
      <c r="W546" s="58"/>
      <c r="X546" s="188"/>
      <c r="Y546" s="188"/>
      <c r="Z546" s="188"/>
      <c r="AA546" s="64"/>
      <c r="AB546" s="64"/>
      <c r="AC546" s="189"/>
      <c r="AD546" s="259"/>
      <c r="AE546" s="259"/>
      <c r="AF546" s="58"/>
      <c r="AG546" s="30"/>
      <c r="AH546" s="58"/>
      <c r="AI546" s="30"/>
      <c r="AJ546" s="134"/>
      <c r="AK546" s="208"/>
      <c r="AL546" s="290"/>
      <c r="AM546" s="88" t="str">
        <f t="shared" si="49"/>
        <v/>
      </c>
      <c r="AN546" s="123" t="str">
        <f t="shared" si="50"/>
        <v/>
      </c>
      <c r="AO546" s="123" t="str">
        <f t="shared" si="51"/>
        <v/>
      </c>
      <c r="AP546" s="123" t="str">
        <f t="shared" si="52"/>
        <v/>
      </c>
      <c r="AQ546" s="89" t="str">
        <f t="shared" si="53"/>
        <v/>
      </c>
      <c r="AR546" s="39"/>
      <c r="AS546" s="234"/>
      <c r="AT546" s="39"/>
    </row>
    <row r="547" spans="2:46" ht="13.5" customHeight="1" thickBot="1" x14ac:dyDescent="0.2">
      <c r="B547" s="291"/>
      <c r="C547" s="29"/>
      <c r="D547" s="187"/>
      <c r="E547" s="58"/>
      <c r="F547" s="190"/>
      <c r="G547" s="190"/>
      <c r="H547" s="190"/>
      <c r="I547" s="58"/>
      <c r="J547" s="58"/>
      <c r="K547" s="189"/>
      <c r="L547" s="259"/>
      <c r="M547" s="259"/>
      <c r="N547" s="58"/>
      <c r="O547" s="30"/>
      <c r="P547" s="58"/>
      <c r="Q547" s="30"/>
      <c r="R547" s="185"/>
      <c r="S547" s="206"/>
      <c r="T547" s="291"/>
      <c r="U547" s="29"/>
      <c r="V547" s="187"/>
      <c r="W547" s="58"/>
      <c r="X547" s="190"/>
      <c r="Y547" s="190"/>
      <c r="Z547" s="190"/>
      <c r="AA547" s="58"/>
      <c r="AB547" s="58"/>
      <c r="AC547" s="189"/>
      <c r="AD547" s="259"/>
      <c r="AE547" s="259"/>
      <c r="AF547" s="58"/>
      <c r="AG547" s="30"/>
      <c r="AH547" s="58"/>
      <c r="AI547" s="30"/>
      <c r="AJ547" s="185"/>
      <c r="AK547" s="208"/>
      <c r="AL547" s="291"/>
      <c r="AM547" s="124" t="str">
        <f t="shared" si="49"/>
        <v/>
      </c>
      <c r="AN547" s="125" t="str">
        <f t="shared" si="50"/>
        <v/>
      </c>
      <c r="AO547" s="125" t="str">
        <f t="shared" si="51"/>
        <v/>
      </c>
      <c r="AP547" s="125" t="str">
        <f t="shared" si="52"/>
        <v/>
      </c>
      <c r="AQ547" s="126" t="str">
        <f t="shared" si="53"/>
        <v/>
      </c>
      <c r="AR547" s="39"/>
      <c r="AS547" s="234"/>
      <c r="AT547" s="39"/>
    </row>
    <row r="548" spans="2:46" ht="13.5" customHeight="1" x14ac:dyDescent="0.15">
      <c r="B548" s="289" t="s">
        <v>175</v>
      </c>
      <c r="C548" s="27" t="s">
        <v>34</v>
      </c>
      <c r="D548" s="41"/>
      <c r="E548" s="57"/>
      <c r="F548" s="98"/>
      <c r="G548" s="98"/>
      <c r="H548" s="98"/>
      <c r="I548" s="62"/>
      <c r="J548" s="62"/>
      <c r="K548" s="63"/>
      <c r="L548" s="258"/>
      <c r="M548" s="258"/>
      <c r="N548" s="57"/>
      <c r="O548" s="28"/>
      <c r="P548" s="57"/>
      <c r="Q548" s="28"/>
      <c r="R548" s="133"/>
      <c r="S548" s="206"/>
      <c r="T548" s="289" t="s">
        <v>175</v>
      </c>
      <c r="U548" s="27" t="s">
        <v>34</v>
      </c>
      <c r="V548" s="41"/>
      <c r="W548" s="57"/>
      <c r="X548" s="98"/>
      <c r="Y548" s="98"/>
      <c r="Z548" s="98"/>
      <c r="AA548" s="62"/>
      <c r="AB548" s="62"/>
      <c r="AC548" s="63"/>
      <c r="AD548" s="258"/>
      <c r="AE548" s="258"/>
      <c r="AF548" s="57"/>
      <c r="AG548" s="28"/>
      <c r="AH548" s="57"/>
      <c r="AI548" s="28"/>
      <c r="AJ548" s="133"/>
      <c r="AK548" s="208"/>
      <c r="AL548" s="289" t="s">
        <v>175</v>
      </c>
      <c r="AM548" s="121" t="str">
        <f t="shared" si="49"/>
        <v/>
      </c>
      <c r="AN548" s="97" t="str">
        <f t="shared" si="50"/>
        <v/>
      </c>
      <c r="AO548" s="97" t="str">
        <f t="shared" si="51"/>
        <v/>
      </c>
      <c r="AP548" s="97" t="str">
        <f t="shared" si="52"/>
        <v/>
      </c>
      <c r="AQ548" s="122" t="str">
        <f t="shared" si="53"/>
        <v/>
      </c>
      <c r="AR548" s="39"/>
      <c r="AS548" s="234"/>
      <c r="AT548" s="39"/>
    </row>
    <row r="549" spans="2:46" ht="13.5" customHeight="1" x14ac:dyDescent="0.15">
      <c r="B549" s="290"/>
      <c r="C549" s="29" t="s">
        <v>35</v>
      </c>
      <c r="D549" s="187"/>
      <c r="E549" s="58"/>
      <c r="F549" s="188"/>
      <c r="G549" s="188"/>
      <c r="H549" s="188"/>
      <c r="I549" s="64"/>
      <c r="J549" s="64"/>
      <c r="K549" s="189"/>
      <c r="L549" s="259"/>
      <c r="M549" s="259"/>
      <c r="N549" s="58"/>
      <c r="O549" s="30"/>
      <c r="P549" s="58"/>
      <c r="Q549" s="30"/>
      <c r="R549" s="134"/>
      <c r="S549" s="206"/>
      <c r="T549" s="290"/>
      <c r="U549" s="29" t="s">
        <v>35</v>
      </c>
      <c r="V549" s="187"/>
      <c r="W549" s="58"/>
      <c r="X549" s="188"/>
      <c r="Y549" s="188"/>
      <c r="Z549" s="188"/>
      <c r="AA549" s="64"/>
      <c r="AB549" s="64"/>
      <c r="AC549" s="189"/>
      <c r="AD549" s="259"/>
      <c r="AE549" s="259"/>
      <c r="AF549" s="58"/>
      <c r="AG549" s="30"/>
      <c r="AH549" s="58"/>
      <c r="AI549" s="30"/>
      <c r="AJ549" s="134"/>
      <c r="AK549" s="208"/>
      <c r="AL549" s="290"/>
      <c r="AM549" s="88" t="str">
        <f t="shared" si="49"/>
        <v/>
      </c>
      <c r="AN549" s="123" t="str">
        <f t="shared" si="50"/>
        <v/>
      </c>
      <c r="AO549" s="123" t="str">
        <f t="shared" si="51"/>
        <v/>
      </c>
      <c r="AP549" s="123" t="str">
        <f t="shared" si="52"/>
        <v/>
      </c>
      <c r="AQ549" s="89" t="str">
        <f t="shared" si="53"/>
        <v/>
      </c>
      <c r="AR549" s="39"/>
      <c r="AS549" s="234"/>
      <c r="AT549" s="39"/>
    </row>
    <row r="550" spans="2:46" ht="13.5" customHeight="1" x14ac:dyDescent="0.15">
      <c r="B550" s="290"/>
      <c r="C550" s="29" t="s">
        <v>36</v>
      </c>
      <c r="D550" s="187"/>
      <c r="E550" s="58"/>
      <c r="F550" s="188"/>
      <c r="G550" s="188"/>
      <c r="H550" s="188"/>
      <c r="I550" s="64"/>
      <c r="J550" s="64"/>
      <c r="K550" s="189"/>
      <c r="L550" s="259"/>
      <c r="M550" s="259"/>
      <c r="N550" s="58"/>
      <c r="O550" s="30"/>
      <c r="P550" s="58"/>
      <c r="Q550" s="30"/>
      <c r="R550" s="134"/>
      <c r="S550" s="206"/>
      <c r="T550" s="290"/>
      <c r="U550" s="29" t="s">
        <v>36</v>
      </c>
      <c r="V550" s="187"/>
      <c r="W550" s="58"/>
      <c r="X550" s="188"/>
      <c r="Y550" s="188"/>
      <c r="Z550" s="188"/>
      <c r="AA550" s="64"/>
      <c r="AB550" s="64"/>
      <c r="AC550" s="189"/>
      <c r="AD550" s="259"/>
      <c r="AE550" s="259"/>
      <c r="AF550" s="58"/>
      <c r="AG550" s="30"/>
      <c r="AH550" s="58"/>
      <c r="AI550" s="30"/>
      <c r="AJ550" s="134"/>
      <c r="AK550" s="208"/>
      <c r="AL550" s="290"/>
      <c r="AM550" s="88" t="str">
        <f t="shared" si="49"/>
        <v/>
      </c>
      <c r="AN550" s="123" t="str">
        <f t="shared" si="50"/>
        <v/>
      </c>
      <c r="AO550" s="123" t="str">
        <f t="shared" si="51"/>
        <v/>
      </c>
      <c r="AP550" s="123" t="str">
        <f t="shared" si="52"/>
        <v/>
      </c>
      <c r="AQ550" s="89" t="str">
        <f t="shared" si="53"/>
        <v/>
      </c>
      <c r="AR550" s="39"/>
      <c r="AS550" s="234"/>
      <c r="AT550" s="39"/>
    </row>
    <row r="551" spans="2:46" ht="13.5" customHeight="1" x14ac:dyDescent="0.15">
      <c r="B551" s="290"/>
      <c r="C551" s="29" t="s">
        <v>38</v>
      </c>
      <c r="D551" s="187"/>
      <c r="E551" s="58"/>
      <c r="F551" s="188"/>
      <c r="G551" s="188"/>
      <c r="H551" s="188"/>
      <c r="I551" s="64"/>
      <c r="J551" s="64"/>
      <c r="K551" s="189"/>
      <c r="L551" s="259"/>
      <c r="M551" s="259"/>
      <c r="N551" s="58"/>
      <c r="O551" s="30"/>
      <c r="P551" s="58"/>
      <c r="Q551" s="30"/>
      <c r="R551" s="134"/>
      <c r="S551" s="206"/>
      <c r="T551" s="290"/>
      <c r="U551" s="29" t="s">
        <v>38</v>
      </c>
      <c r="V551" s="187"/>
      <c r="W551" s="58"/>
      <c r="X551" s="188"/>
      <c r="Y551" s="188"/>
      <c r="Z551" s="188"/>
      <c r="AA551" s="64"/>
      <c r="AB551" s="64"/>
      <c r="AC551" s="189"/>
      <c r="AD551" s="259"/>
      <c r="AE551" s="259"/>
      <c r="AF551" s="58"/>
      <c r="AG551" s="30"/>
      <c r="AH551" s="58"/>
      <c r="AI551" s="30"/>
      <c r="AJ551" s="134"/>
      <c r="AK551" s="208"/>
      <c r="AL551" s="290"/>
      <c r="AM551" s="88" t="str">
        <f t="shared" si="49"/>
        <v/>
      </c>
      <c r="AN551" s="123" t="str">
        <f t="shared" si="50"/>
        <v/>
      </c>
      <c r="AO551" s="123" t="str">
        <f t="shared" si="51"/>
        <v/>
      </c>
      <c r="AP551" s="123" t="str">
        <f t="shared" si="52"/>
        <v/>
      </c>
      <c r="AQ551" s="89" t="str">
        <f t="shared" si="53"/>
        <v/>
      </c>
      <c r="AR551" s="39"/>
      <c r="AS551" s="234"/>
      <c r="AT551" s="39"/>
    </row>
    <row r="552" spans="2:46" ht="13.5" customHeight="1" thickBot="1" x14ac:dyDescent="0.2">
      <c r="B552" s="291"/>
      <c r="C552" s="29"/>
      <c r="D552" s="187"/>
      <c r="E552" s="58"/>
      <c r="F552" s="190"/>
      <c r="G552" s="190"/>
      <c r="H552" s="190"/>
      <c r="I552" s="58"/>
      <c r="J552" s="58"/>
      <c r="K552" s="189"/>
      <c r="L552" s="259"/>
      <c r="M552" s="259"/>
      <c r="N552" s="58"/>
      <c r="O552" s="30"/>
      <c r="P552" s="58"/>
      <c r="Q552" s="30"/>
      <c r="R552" s="185"/>
      <c r="S552" s="206"/>
      <c r="T552" s="291"/>
      <c r="U552" s="29"/>
      <c r="V552" s="187"/>
      <c r="W552" s="58"/>
      <c r="X552" s="190"/>
      <c r="Y552" s="190"/>
      <c r="Z552" s="190"/>
      <c r="AA552" s="58"/>
      <c r="AB552" s="58"/>
      <c r="AC552" s="189"/>
      <c r="AD552" s="259"/>
      <c r="AE552" s="259"/>
      <c r="AF552" s="58"/>
      <c r="AG552" s="30"/>
      <c r="AH552" s="58"/>
      <c r="AI552" s="30"/>
      <c r="AJ552" s="185"/>
      <c r="AK552" s="208"/>
      <c r="AL552" s="291"/>
      <c r="AM552" s="124" t="str">
        <f t="shared" si="49"/>
        <v/>
      </c>
      <c r="AN552" s="125" t="str">
        <f t="shared" si="50"/>
        <v/>
      </c>
      <c r="AO552" s="125" t="str">
        <f t="shared" si="51"/>
        <v/>
      </c>
      <c r="AP552" s="125" t="str">
        <f t="shared" si="52"/>
        <v/>
      </c>
      <c r="AQ552" s="126" t="str">
        <f t="shared" si="53"/>
        <v/>
      </c>
      <c r="AR552" s="39"/>
      <c r="AS552" s="234"/>
      <c r="AT552" s="39"/>
    </row>
    <row r="553" spans="2:46" ht="13.5" customHeight="1" x14ac:dyDescent="0.15">
      <c r="B553" s="289" t="s">
        <v>176</v>
      </c>
      <c r="C553" s="27" t="s">
        <v>34</v>
      </c>
      <c r="D553" s="41"/>
      <c r="E553" s="57"/>
      <c r="F553" s="98"/>
      <c r="G553" s="98"/>
      <c r="H553" s="98"/>
      <c r="I553" s="62"/>
      <c r="J553" s="62"/>
      <c r="K553" s="63"/>
      <c r="L553" s="258"/>
      <c r="M553" s="258"/>
      <c r="N553" s="57"/>
      <c r="O553" s="28"/>
      <c r="P553" s="57"/>
      <c r="Q553" s="28"/>
      <c r="R553" s="133"/>
      <c r="S553" s="206"/>
      <c r="T553" s="289" t="s">
        <v>176</v>
      </c>
      <c r="U553" s="27" t="s">
        <v>34</v>
      </c>
      <c r="V553" s="41"/>
      <c r="W553" s="57"/>
      <c r="X553" s="98"/>
      <c r="Y553" s="98"/>
      <c r="Z553" s="98"/>
      <c r="AA553" s="62"/>
      <c r="AB553" s="62"/>
      <c r="AC553" s="63"/>
      <c r="AD553" s="258"/>
      <c r="AE553" s="258"/>
      <c r="AF553" s="57"/>
      <c r="AG553" s="28"/>
      <c r="AH553" s="57"/>
      <c r="AI553" s="28"/>
      <c r="AJ553" s="133"/>
      <c r="AK553" s="208"/>
      <c r="AL553" s="289" t="s">
        <v>176</v>
      </c>
      <c r="AM553" s="121" t="str">
        <f t="shared" si="49"/>
        <v/>
      </c>
      <c r="AN553" s="97" t="str">
        <f t="shared" si="50"/>
        <v/>
      </c>
      <c r="AO553" s="97" t="str">
        <f t="shared" si="51"/>
        <v/>
      </c>
      <c r="AP553" s="97" t="str">
        <f t="shared" si="52"/>
        <v/>
      </c>
      <c r="AQ553" s="122" t="str">
        <f t="shared" si="53"/>
        <v/>
      </c>
      <c r="AR553" s="39"/>
      <c r="AS553" s="234"/>
      <c r="AT553" s="39"/>
    </row>
    <row r="554" spans="2:46" ht="13.5" customHeight="1" x14ac:dyDescent="0.15">
      <c r="B554" s="290"/>
      <c r="C554" s="29" t="s">
        <v>35</v>
      </c>
      <c r="D554" s="187"/>
      <c r="E554" s="58"/>
      <c r="F554" s="188"/>
      <c r="G554" s="188"/>
      <c r="H554" s="188"/>
      <c r="I554" s="64"/>
      <c r="J554" s="64"/>
      <c r="K554" s="189"/>
      <c r="L554" s="259"/>
      <c r="M554" s="259"/>
      <c r="N554" s="58"/>
      <c r="O554" s="30"/>
      <c r="P554" s="58"/>
      <c r="Q554" s="30"/>
      <c r="R554" s="134"/>
      <c r="S554" s="206"/>
      <c r="T554" s="290"/>
      <c r="U554" s="29" t="s">
        <v>35</v>
      </c>
      <c r="V554" s="187"/>
      <c r="W554" s="58"/>
      <c r="X554" s="188"/>
      <c r="Y554" s="188"/>
      <c r="Z554" s="188"/>
      <c r="AA554" s="64"/>
      <c r="AB554" s="64"/>
      <c r="AC554" s="189"/>
      <c r="AD554" s="259"/>
      <c r="AE554" s="259"/>
      <c r="AF554" s="58"/>
      <c r="AG554" s="30"/>
      <c r="AH554" s="58"/>
      <c r="AI554" s="30"/>
      <c r="AJ554" s="134"/>
      <c r="AK554" s="208"/>
      <c r="AL554" s="290"/>
      <c r="AM554" s="88" t="str">
        <f t="shared" si="49"/>
        <v/>
      </c>
      <c r="AN554" s="123" t="str">
        <f t="shared" si="50"/>
        <v/>
      </c>
      <c r="AO554" s="123" t="str">
        <f t="shared" si="51"/>
        <v/>
      </c>
      <c r="AP554" s="123" t="str">
        <f t="shared" si="52"/>
        <v/>
      </c>
      <c r="AQ554" s="89" t="str">
        <f t="shared" si="53"/>
        <v/>
      </c>
      <c r="AR554" s="39"/>
      <c r="AS554" s="234"/>
      <c r="AT554" s="39"/>
    </row>
    <row r="555" spans="2:46" ht="13.5" customHeight="1" x14ac:dyDescent="0.15">
      <c r="B555" s="290"/>
      <c r="C555" s="29" t="s">
        <v>36</v>
      </c>
      <c r="D555" s="187"/>
      <c r="E555" s="58"/>
      <c r="F555" s="188"/>
      <c r="G555" s="188"/>
      <c r="H555" s="188"/>
      <c r="I555" s="64"/>
      <c r="J555" s="64"/>
      <c r="K555" s="189"/>
      <c r="L555" s="259"/>
      <c r="M555" s="259"/>
      <c r="N555" s="58"/>
      <c r="O555" s="30"/>
      <c r="P555" s="58"/>
      <c r="Q555" s="30"/>
      <c r="R555" s="134"/>
      <c r="S555" s="206"/>
      <c r="T555" s="290"/>
      <c r="U555" s="29" t="s">
        <v>36</v>
      </c>
      <c r="V555" s="187"/>
      <c r="W555" s="58"/>
      <c r="X555" s="188"/>
      <c r="Y555" s="188"/>
      <c r="Z555" s="188"/>
      <c r="AA555" s="64"/>
      <c r="AB555" s="64"/>
      <c r="AC555" s="189"/>
      <c r="AD555" s="259"/>
      <c r="AE555" s="259"/>
      <c r="AF555" s="58"/>
      <c r="AG555" s="30"/>
      <c r="AH555" s="58"/>
      <c r="AI555" s="30"/>
      <c r="AJ555" s="134"/>
      <c r="AK555" s="208"/>
      <c r="AL555" s="290"/>
      <c r="AM555" s="88" t="str">
        <f t="shared" si="49"/>
        <v/>
      </c>
      <c r="AN555" s="123" t="str">
        <f t="shared" si="50"/>
        <v/>
      </c>
      <c r="AO555" s="123" t="str">
        <f t="shared" si="51"/>
        <v/>
      </c>
      <c r="AP555" s="123" t="str">
        <f t="shared" si="52"/>
        <v/>
      </c>
      <c r="AQ555" s="89" t="str">
        <f t="shared" si="53"/>
        <v/>
      </c>
      <c r="AR555" s="39"/>
      <c r="AS555" s="234"/>
      <c r="AT555" s="39"/>
    </row>
    <row r="556" spans="2:46" ht="13.5" customHeight="1" x14ac:dyDescent="0.15">
      <c r="B556" s="290"/>
      <c r="C556" s="29" t="s">
        <v>38</v>
      </c>
      <c r="D556" s="187"/>
      <c r="E556" s="58"/>
      <c r="F556" s="188"/>
      <c r="G556" s="188"/>
      <c r="H556" s="188"/>
      <c r="I556" s="64"/>
      <c r="J556" s="64"/>
      <c r="K556" s="189"/>
      <c r="L556" s="259"/>
      <c r="M556" s="259"/>
      <c r="N556" s="58"/>
      <c r="O556" s="30"/>
      <c r="P556" s="58"/>
      <c r="Q556" s="30"/>
      <c r="R556" s="134"/>
      <c r="S556" s="206"/>
      <c r="T556" s="290"/>
      <c r="U556" s="29" t="s">
        <v>38</v>
      </c>
      <c r="V556" s="187"/>
      <c r="W556" s="58"/>
      <c r="X556" s="188"/>
      <c r="Y556" s="188"/>
      <c r="Z556" s="188"/>
      <c r="AA556" s="64"/>
      <c r="AB556" s="64"/>
      <c r="AC556" s="189"/>
      <c r="AD556" s="259"/>
      <c r="AE556" s="259"/>
      <c r="AF556" s="58"/>
      <c r="AG556" s="30"/>
      <c r="AH556" s="58"/>
      <c r="AI556" s="30"/>
      <c r="AJ556" s="134"/>
      <c r="AK556" s="208"/>
      <c r="AL556" s="290"/>
      <c r="AM556" s="88" t="str">
        <f t="shared" si="49"/>
        <v/>
      </c>
      <c r="AN556" s="123" t="str">
        <f t="shared" si="50"/>
        <v/>
      </c>
      <c r="AO556" s="123" t="str">
        <f t="shared" si="51"/>
        <v/>
      </c>
      <c r="AP556" s="123" t="str">
        <f t="shared" si="52"/>
        <v/>
      </c>
      <c r="AQ556" s="89" t="str">
        <f t="shared" si="53"/>
        <v/>
      </c>
      <c r="AR556" s="39"/>
      <c r="AS556" s="234"/>
      <c r="AT556" s="39"/>
    </row>
    <row r="557" spans="2:46" ht="13.5" customHeight="1" thickBot="1" x14ac:dyDescent="0.2">
      <c r="B557" s="291"/>
      <c r="C557" s="29"/>
      <c r="D557" s="187"/>
      <c r="E557" s="58"/>
      <c r="F557" s="190"/>
      <c r="G557" s="190"/>
      <c r="H557" s="190"/>
      <c r="I557" s="58"/>
      <c r="J557" s="58"/>
      <c r="K557" s="189"/>
      <c r="L557" s="259"/>
      <c r="M557" s="259"/>
      <c r="N557" s="58"/>
      <c r="O557" s="30"/>
      <c r="P557" s="58"/>
      <c r="Q557" s="30"/>
      <c r="R557" s="185"/>
      <c r="S557" s="206"/>
      <c r="T557" s="291"/>
      <c r="U557" s="29"/>
      <c r="V557" s="187"/>
      <c r="W557" s="58"/>
      <c r="X557" s="190"/>
      <c r="Y557" s="190"/>
      <c r="Z557" s="190"/>
      <c r="AA557" s="58"/>
      <c r="AB557" s="58"/>
      <c r="AC557" s="189"/>
      <c r="AD557" s="259"/>
      <c r="AE557" s="259"/>
      <c r="AF557" s="58"/>
      <c r="AG557" s="30"/>
      <c r="AH557" s="58"/>
      <c r="AI557" s="30"/>
      <c r="AJ557" s="185"/>
      <c r="AK557" s="208"/>
      <c r="AL557" s="291"/>
      <c r="AM557" s="124" t="str">
        <f t="shared" si="49"/>
        <v/>
      </c>
      <c r="AN557" s="125" t="str">
        <f t="shared" si="50"/>
        <v/>
      </c>
      <c r="AO557" s="125" t="str">
        <f t="shared" si="51"/>
        <v/>
      </c>
      <c r="AP557" s="125" t="str">
        <f t="shared" si="52"/>
        <v/>
      </c>
      <c r="AQ557" s="126" t="str">
        <f t="shared" si="53"/>
        <v/>
      </c>
      <c r="AR557" s="39"/>
      <c r="AS557" s="234"/>
      <c r="AT557" s="39"/>
    </row>
    <row r="558" spans="2:46" ht="13.5" customHeight="1" x14ac:dyDescent="0.15">
      <c r="B558" s="289" t="s">
        <v>177</v>
      </c>
      <c r="C558" s="27" t="s">
        <v>34</v>
      </c>
      <c r="D558" s="41"/>
      <c r="E558" s="57"/>
      <c r="F558" s="98"/>
      <c r="G558" s="98"/>
      <c r="H558" s="98"/>
      <c r="I558" s="62"/>
      <c r="J558" s="62"/>
      <c r="K558" s="63"/>
      <c r="L558" s="258"/>
      <c r="M558" s="258"/>
      <c r="N558" s="57"/>
      <c r="O558" s="28"/>
      <c r="P558" s="57"/>
      <c r="Q558" s="28"/>
      <c r="R558" s="133"/>
      <c r="S558" s="206"/>
      <c r="T558" s="289" t="s">
        <v>177</v>
      </c>
      <c r="U558" s="27" t="s">
        <v>34</v>
      </c>
      <c r="V558" s="41"/>
      <c r="W558" s="57"/>
      <c r="X558" s="98"/>
      <c r="Y558" s="98"/>
      <c r="Z558" s="98"/>
      <c r="AA558" s="62"/>
      <c r="AB558" s="62"/>
      <c r="AC558" s="63"/>
      <c r="AD558" s="258"/>
      <c r="AE558" s="258"/>
      <c r="AF558" s="57"/>
      <c r="AG558" s="28"/>
      <c r="AH558" s="57"/>
      <c r="AI558" s="28"/>
      <c r="AJ558" s="133"/>
      <c r="AK558" s="208"/>
      <c r="AL558" s="289" t="s">
        <v>177</v>
      </c>
      <c r="AM558" s="121" t="str">
        <f t="shared" si="49"/>
        <v/>
      </c>
      <c r="AN558" s="97" t="str">
        <f t="shared" si="50"/>
        <v/>
      </c>
      <c r="AO558" s="97" t="str">
        <f t="shared" si="51"/>
        <v/>
      </c>
      <c r="AP558" s="97" t="str">
        <f t="shared" si="52"/>
        <v/>
      </c>
      <c r="AQ558" s="122" t="str">
        <f t="shared" si="53"/>
        <v/>
      </c>
      <c r="AR558" s="39"/>
      <c r="AS558" s="234"/>
      <c r="AT558" s="39"/>
    </row>
    <row r="559" spans="2:46" ht="13.5" customHeight="1" x14ac:dyDescent="0.15">
      <c r="B559" s="290"/>
      <c r="C559" s="29" t="s">
        <v>35</v>
      </c>
      <c r="D559" s="187"/>
      <c r="E559" s="58"/>
      <c r="F559" s="188"/>
      <c r="G559" s="188"/>
      <c r="H559" s="188"/>
      <c r="I559" s="64"/>
      <c r="J559" s="64"/>
      <c r="K559" s="189"/>
      <c r="L559" s="259"/>
      <c r="M559" s="259"/>
      <c r="N559" s="58"/>
      <c r="O559" s="30"/>
      <c r="P559" s="58"/>
      <c r="Q559" s="30"/>
      <c r="R559" s="134"/>
      <c r="S559" s="206"/>
      <c r="T559" s="290"/>
      <c r="U559" s="29" t="s">
        <v>35</v>
      </c>
      <c r="V559" s="187"/>
      <c r="W559" s="58"/>
      <c r="X559" s="188"/>
      <c r="Y559" s="188"/>
      <c r="Z559" s="188"/>
      <c r="AA559" s="64"/>
      <c r="AB559" s="64"/>
      <c r="AC559" s="189"/>
      <c r="AD559" s="259"/>
      <c r="AE559" s="259"/>
      <c r="AF559" s="58"/>
      <c r="AG559" s="30"/>
      <c r="AH559" s="58"/>
      <c r="AI559" s="30"/>
      <c r="AJ559" s="134"/>
      <c r="AK559" s="208"/>
      <c r="AL559" s="290"/>
      <c r="AM559" s="88" t="str">
        <f t="shared" si="49"/>
        <v/>
      </c>
      <c r="AN559" s="123" t="str">
        <f t="shared" si="50"/>
        <v/>
      </c>
      <c r="AO559" s="123" t="str">
        <f t="shared" si="51"/>
        <v/>
      </c>
      <c r="AP559" s="123" t="str">
        <f t="shared" si="52"/>
        <v/>
      </c>
      <c r="AQ559" s="89" t="str">
        <f t="shared" si="53"/>
        <v/>
      </c>
      <c r="AR559" s="39"/>
      <c r="AS559" s="234"/>
      <c r="AT559" s="39"/>
    </row>
    <row r="560" spans="2:46" ht="13.5" customHeight="1" x14ac:dyDescent="0.15">
      <c r="B560" s="290"/>
      <c r="C560" s="29" t="s">
        <v>36</v>
      </c>
      <c r="D560" s="187"/>
      <c r="E560" s="58"/>
      <c r="F560" s="188"/>
      <c r="G560" s="188"/>
      <c r="H560" s="188"/>
      <c r="I560" s="64"/>
      <c r="J560" s="64"/>
      <c r="K560" s="189"/>
      <c r="L560" s="259"/>
      <c r="M560" s="259"/>
      <c r="N560" s="58"/>
      <c r="O560" s="30"/>
      <c r="P560" s="58"/>
      <c r="Q560" s="30"/>
      <c r="R560" s="134"/>
      <c r="S560" s="206"/>
      <c r="T560" s="290"/>
      <c r="U560" s="29" t="s">
        <v>36</v>
      </c>
      <c r="V560" s="187"/>
      <c r="W560" s="58"/>
      <c r="X560" s="188"/>
      <c r="Y560" s="188"/>
      <c r="Z560" s="188"/>
      <c r="AA560" s="64"/>
      <c r="AB560" s="64"/>
      <c r="AC560" s="189"/>
      <c r="AD560" s="259"/>
      <c r="AE560" s="259"/>
      <c r="AF560" s="58"/>
      <c r="AG560" s="30"/>
      <c r="AH560" s="58"/>
      <c r="AI560" s="30"/>
      <c r="AJ560" s="134"/>
      <c r="AK560" s="208"/>
      <c r="AL560" s="290"/>
      <c r="AM560" s="88" t="str">
        <f t="shared" si="49"/>
        <v/>
      </c>
      <c r="AN560" s="123" t="str">
        <f t="shared" si="50"/>
        <v/>
      </c>
      <c r="AO560" s="123" t="str">
        <f t="shared" si="51"/>
        <v/>
      </c>
      <c r="AP560" s="123" t="str">
        <f t="shared" si="52"/>
        <v/>
      </c>
      <c r="AQ560" s="89" t="str">
        <f t="shared" si="53"/>
        <v/>
      </c>
      <c r="AR560" s="39"/>
      <c r="AS560" s="234"/>
      <c r="AT560" s="39"/>
    </row>
    <row r="561" spans="2:46" ht="13.5" customHeight="1" x14ac:dyDescent="0.15">
      <c r="B561" s="290"/>
      <c r="C561" s="29" t="s">
        <v>38</v>
      </c>
      <c r="D561" s="187"/>
      <c r="E561" s="58"/>
      <c r="F561" s="188"/>
      <c r="G561" s="188"/>
      <c r="H561" s="188"/>
      <c r="I561" s="64"/>
      <c r="J561" s="64"/>
      <c r="K561" s="189"/>
      <c r="L561" s="259"/>
      <c r="M561" s="259"/>
      <c r="N561" s="58"/>
      <c r="O561" s="30"/>
      <c r="P561" s="58"/>
      <c r="Q561" s="30"/>
      <c r="R561" s="134"/>
      <c r="S561" s="206"/>
      <c r="T561" s="290"/>
      <c r="U561" s="29" t="s">
        <v>38</v>
      </c>
      <c r="V561" s="187"/>
      <c r="W561" s="58"/>
      <c r="X561" s="188"/>
      <c r="Y561" s="188"/>
      <c r="Z561" s="188"/>
      <c r="AA561" s="64"/>
      <c r="AB561" s="64"/>
      <c r="AC561" s="189"/>
      <c r="AD561" s="259"/>
      <c r="AE561" s="259"/>
      <c r="AF561" s="58"/>
      <c r="AG561" s="30"/>
      <c r="AH561" s="58"/>
      <c r="AI561" s="30"/>
      <c r="AJ561" s="134"/>
      <c r="AK561" s="208"/>
      <c r="AL561" s="290"/>
      <c r="AM561" s="88" t="str">
        <f t="shared" si="49"/>
        <v/>
      </c>
      <c r="AN561" s="123" t="str">
        <f t="shared" si="50"/>
        <v/>
      </c>
      <c r="AO561" s="123" t="str">
        <f t="shared" si="51"/>
        <v/>
      </c>
      <c r="AP561" s="123" t="str">
        <f t="shared" si="52"/>
        <v/>
      </c>
      <c r="AQ561" s="89" t="str">
        <f t="shared" si="53"/>
        <v/>
      </c>
      <c r="AR561" s="39"/>
      <c r="AS561" s="234"/>
      <c r="AT561" s="39"/>
    </row>
    <row r="562" spans="2:46" ht="13.5" customHeight="1" thickBot="1" x14ac:dyDescent="0.2">
      <c r="B562" s="291"/>
      <c r="C562" s="29"/>
      <c r="D562" s="187"/>
      <c r="E562" s="58"/>
      <c r="F562" s="190"/>
      <c r="G562" s="190"/>
      <c r="H562" s="190"/>
      <c r="I562" s="58"/>
      <c r="J562" s="58"/>
      <c r="K562" s="189"/>
      <c r="L562" s="259"/>
      <c r="M562" s="259"/>
      <c r="N562" s="58"/>
      <c r="O562" s="30"/>
      <c r="P562" s="58"/>
      <c r="Q562" s="30"/>
      <c r="R562" s="185"/>
      <c r="S562" s="206"/>
      <c r="T562" s="291"/>
      <c r="U562" s="29"/>
      <c r="V562" s="187"/>
      <c r="W562" s="58"/>
      <c r="X562" s="190"/>
      <c r="Y562" s="190"/>
      <c r="Z562" s="190"/>
      <c r="AA562" s="58"/>
      <c r="AB562" s="58"/>
      <c r="AC562" s="189"/>
      <c r="AD562" s="259"/>
      <c r="AE562" s="259"/>
      <c r="AF562" s="58"/>
      <c r="AG562" s="30"/>
      <c r="AH562" s="58"/>
      <c r="AI562" s="30"/>
      <c r="AJ562" s="185"/>
      <c r="AK562" s="208"/>
      <c r="AL562" s="291"/>
      <c r="AM562" s="124" t="str">
        <f t="shared" si="49"/>
        <v/>
      </c>
      <c r="AN562" s="125" t="str">
        <f t="shared" si="50"/>
        <v/>
      </c>
      <c r="AO562" s="125" t="str">
        <f t="shared" si="51"/>
        <v/>
      </c>
      <c r="AP562" s="125" t="str">
        <f t="shared" si="52"/>
        <v/>
      </c>
      <c r="AQ562" s="126" t="str">
        <f t="shared" si="53"/>
        <v/>
      </c>
      <c r="AR562" s="39"/>
      <c r="AS562" s="234"/>
      <c r="AT562" s="39"/>
    </row>
    <row r="563" spans="2:46" ht="13.5" customHeight="1" x14ac:dyDescent="0.15">
      <c r="B563" s="289" t="s">
        <v>178</v>
      </c>
      <c r="C563" s="27" t="s">
        <v>34</v>
      </c>
      <c r="D563" s="41"/>
      <c r="E563" s="57"/>
      <c r="F563" s="98"/>
      <c r="G563" s="98"/>
      <c r="H563" s="98"/>
      <c r="I563" s="62"/>
      <c r="J563" s="62"/>
      <c r="K563" s="63"/>
      <c r="L563" s="258"/>
      <c r="M563" s="258"/>
      <c r="N563" s="57"/>
      <c r="O563" s="28"/>
      <c r="P563" s="57"/>
      <c r="Q563" s="28"/>
      <c r="R563" s="133"/>
      <c r="S563" s="206"/>
      <c r="T563" s="289" t="s">
        <v>178</v>
      </c>
      <c r="U563" s="27" t="s">
        <v>34</v>
      </c>
      <c r="V563" s="41"/>
      <c r="W563" s="57"/>
      <c r="X563" s="98"/>
      <c r="Y563" s="98"/>
      <c r="Z563" s="98"/>
      <c r="AA563" s="62"/>
      <c r="AB563" s="62"/>
      <c r="AC563" s="63"/>
      <c r="AD563" s="258"/>
      <c r="AE563" s="258"/>
      <c r="AF563" s="57"/>
      <c r="AG563" s="28"/>
      <c r="AH563" s="57"/>
      <c r="AI563" s="28"/>
      <c r="AJ563" s="133"/>
      <c r="AK563" s="208"/>
      <c r="AL563" s="289" t="s">
        <v>178</v>
      </c>
      <c r="AM563" s="121" t="str">
        <f t="shared" si="49"/>
        <v/>
      </c>
      <c r="AN563" s="97" t="str">
        <f t="shared" si="50"/>
        <v/>
      </c>
      <c r="AO563" s="97" t="str">
        <f t="shared" si="51"/>
        <v/>
      </c>
      <c r="AP563" s="97" t="str">
        <f t="shared" si="52"/>
        <v/>
      </c>
      <c r="AQ563" s="122" t="str">
        <f t="shared" si="53"/>
        <v/>
      </c>
      <c r="AR563" s="39"/>
      <c r="AS563" s="234"/>
      <c r="AT563" s="39"/>
    </row>
    <row r="564" spans="2:46" ht="13.5" customHeight="1" x14ac:dyDescent="0.15">
      <c r="B564" s="290"/>
      <c r="C564" s="29" t="s">
        <v>35</v>
      </c>
      <c r="D564" s="187"/>
      <c r="E564" s="58"/>
      <c r="F564" s="188"/>
      <c r="G564" s="188"/>
      <c r="H564" s="188"/>
      <c r="I564" s="64"/>
      <c r="J564" s="64"/>
      <c r="K564" s="189"/>
      <c r="L564" s="259"/>
      <c r="M564" s="259"/>
      <c r="N564" s="58"/>
      <c r="O564" s="30"/>
      <c r="P564" s="58"/>
      <c r="Q564" s="30"/>
      <c r="R564" s="134"/>
      <c r="S564" s="206"/>
      <c r="T564" s="290"/>
      <c r="U564" s="29" t="s">
        <v>35</v>
      </c>
      <c r="V564" s="187"/>
      <c r="W564" s="58"/>
      <c r="X564" s="188"/>
      <c r="Y564" s="188"/>
      <c r="Z564" s="188"/>
      <c r="AA564" s="64"/>
      <c r="AB564" s="64"/>
      <c r="AC564" s="189"/>
      <c r="AD564" s="259"/>
      <c r="AE564" s="259"/>
      <c r="AF564" s="58"/>
      <c r="AG564" s="30"/>
      <c r="AH564" s="58"/>
      <c r="AI564" s="30"/>
      <c r="AJ564" s="134"/>
      <c r="AK564" s="208"/>
      <c r="AL564" s="290"/>
      <c r="AM564" s="88" t="str">
        <f t="shared" si="49"/>
        <v/>
      </c>
      <c r="AN564" s="123" t="str">
        <f t="shared" si="50"/>
        <v/>
      </c>
      <c r="AO564" s="123" t="str">
        <f t="shared" si="51"/>
        <v/>
      </c>
      <c r="AP564" s="123" t="str">
        <f t="shared" si="52"/>
        <v/>
      </c>
      <c r="AQ564" s="89" t="str">
        <f t="shared" si="53"/>
        <v/>
      </c>
      <c r="AR564" s="39"/>
      <c r="AS564" s="234"/>
      <c r="AT564" s="39"/>
    </row>
    <row r="565" spans="2:46" ht="13.5" customHeight="1" x14ac:dyDescent="0.15">
      <c r="B565" s="290"/>
      <c r="C565" s="29" t="s">
        <v>36</v>
      </c>
      <c r="D565" s="187"/>
      <c r="E565" s="58"/>
      <c r="F565" s="188"/>
      <c r="G565" s="188"/>
      <c r="H565" s="188"/>
      <c r="I565" s="64"/>
      <c r="J565" s="64"/>
      <c r="K565" s="189"/>
      <c r="L565" s="259"/>
      <c r="M565" s="259"/>
      <c r="N565" s="58"/>
      <c r="O565" s="30"/>
      <c r="P565" s="58"/>
      <c r="Q565" s="30"/>
      <c r="R565" s="134"/>
      <c r="S565" s="206"/>
      <c r="T565" s="290"/>
      <c r="U565" s="29" t="s">
        <v>36</v>
      </c>
      <c r="V565" s="187"/>
      <c r="W565" s="58"/>
      <c r="X565" s="188"/>
      <c r="Y565" s="188"/>
      <c r="Z565" s="188"/>
      <c r="AA565" s="64"/>
      <c r="AB565" s="64"/>
      <c r="AC565" s="189"/>
      <c r="AD565" s="259"/>
      <c r="AE565" s="259"/>
      <c r="AF565" s="58"/>
      <c r="AG565" s="30"/>
      <c r="AH565" s="58"/>
      <c r="AI565" s="30"/>
      <c r="AJ565" s="134"/>
      <c r="AK565" s="208"/>
      <c r="AL565" s="290"/>
      <c r="AM565" s="88" t="str">
        <f t="shared" si="49"/>
        <v/>
      </c>
      <c r="AN565" s="123" t="str">
        <f t="shared" si="50"/>
        <v/>
      </c>
      <c r="AO565" s="123" t="str">
        <f t="shared" si="51"/>
        <v/>
      </c>
      <c r="AP565" s="123" t="str">
        <f t="shared" si="52"/>
        <v/>
      </c>
      <c r="AQ565" s="89" t="str">
        <f t="shared" si="53"/>
        <v/>
      </c>
      <c r="AR565" s="39"/>
      <c r="AS565" s="234"/>
      <c r="AT565" s="39"/>
    </row>
    <row r="566" spans="2:46" ht="13.5" customHeight="1" x14ac:dyDescent="0.15">
      <c r="B566" s="290"/>
      <c r="C566" s="29" t="s">
        <v>38</v>
      </c>
      <c r="D566" s="187"/>
      <c r="E566" s="58"/>
      <c r="F566" s="188"/>
      <c r="G566" s="188"/>
      <c r="H566" s="188"/>
      <c r="I566" s="64"/>
      <c r="J566" s="64"/>
      <c r="K566" s="189"/>
      <c r="L566" s="259"/>
      <c r="M566" s="259"/>
      <c r="N566" s="58"/>
      <c r="O566" s="30"/>
      <c r="P566" s="58"/>
      <c r="Q566" s="30"/>
      <c r="R566" s="134"/>
      <c r="S566" s="206"/>
      <c r="T566" s="290"/>
      <c r="U566" s="29" t="s">
        <v>38</v>
      </c>
      <c r="V566" s="187"/>
      <c r="W566" s="58"/>
      <c r="X566" s="188"/>
      <c r="Y566" s="188"/>
      <c r="Z566" s="188"/>
      <c r="AA566" s="64"/>
      <c r="AB566" s="64"/>
      <c r="AC566" s="189"/>
      <c r="AD566" s="259"/>
      <c r="AE566" s="259"/>
      <c r="AF566" s="58"/>
      <c r="AG566" s="30"/>
      <c r="AH566" s="58"/>
      <c r="AI566" s="30"/>
      <c r="AJ566" s="134"/>
      <c r="AK566" s="208"/>
      <c r="AL566" s="290"/>
      <c r="AM566" s="88" t="str">
        <f t="shared" si="49"/>
        <v/>
      </c>
      <c r="AN566" s="123" t="str">
        <f t="shared" si="50"/>
        <v/>
      </c>
      <c r="AO566" s="123" t="str">
        <f t="shared" si="51"/>
        <v/>
      </c>
      <c r="AP566" s="123" t="str">
        <f t="shared" si="52"/>
        <v/>
      </c>
      <c r="AQ566" s="89" t="str">
        <f t="shared" si="53"/>
        <v/>
      </c>
      <c r="AR566" s="39"/>
      <c r="AS566" s="234"/>
      <c r="AT566" s="39"/>
    </row>
    <row r="567" spans="2:46" ht="13.5" customHeight="1" thickBot="1" x14ac:dyDescent="0.2">
      <c r="B567" s="291"/>
      <c r="C567" s="29"/>
      <c r="D567" s="187"/>
      <c r="E567" s="58"/>
      <c r="F567" s="190"/>
      <c r="G567" s="190"/>
      <c r="H567" s="190"/>
      <c r="I567" s="58"/>
      <c r="J567" s="58"/>
      <c r="K567" s="189"/>
      <c r="L567" s="259"/>
      <c r="M567" s="259"/>
      <c r="N567" s="58"/>
      <c r="O567" s="30"/>
      <c r="P567" s="58"/>
      <c r="Q567" s="30"/>
      <c r="R567" s="185"/>
      <c r="S567" s="206"/>
      <c r="T567" s="291"/>
      <c r="U567" s="29"/>
      <c r="V567" s="187"/>
      <c r="W567" s="58"/>
      <c r="X567" s="190"/>
      <c r="Y567" s="190"/>
      <c r="Z567" s="190"/>
      <c r="AA567" s="58"/>
      <c r="AB567" s="58"/>
      <c r="AC567" s="189"/>
      <c r="AD567" s="259"/>
      <c r="AE567" s="259"/>
      <c r="AF567" s="58"/>
      <c r="AG567" s="30"/>
      <c r="AH567" s="58"/>
      <c r="AI567" s="30"/>
      <c r="AJ567" s="185"/>
      <c r="AK567" s="208"/>
      <c r="AL567" s="291"/>
      <c r="AM567" s="124" t="str">
        <f t="shared" si="49"/>
        <v/>
      </c>
      <c r="AN567" s="125" t="str">
        <f t="shared" si="50"/>
        <v/>
      </c>
      <c r="AO567" s="125" t="str">
        <f t="shared" si="51"/>
        <v/>
      </c>
      <c r="AP567" s="125" t="str">
        <f t="shared" si="52"/>
        <v/>
      </c>
      <c r="AQ567" s="126" t="str">
        <f t="shared" si="53"/>
        <v/>
      </c>
      <c r="AR567" s="39"/>
      <c r="AS567" s="234"/>
      <c r="AT567" s="39"/>
    </row>
    <row r="568" spans="2:46" ht="13.5" customHeight="1" x14ac:dyDescent="0.15">
      <c r="B568" s="289" t="s">
        <v>179</v>
      </c>
      <c r="C568" s="27" t="s">
        <v>34</v>
      </c>
      <c r="D568" s="41"/>
      <c r="E568" s="57"/>
      <c r="F568" s="98"/>
      <c r="G568" s="98"/>
      <c r="H568" s="98"/>
      <c r="I568" s="62"/>
      <c r="J568" s="62"/>
      <c r="K568" s="63"/>
      <c r="L568" s="258"/>
      <c r="M568" s="258"/>
      <c r="N568" s="57"/>
      <c r="O568" s="28"/>
      <c r="P568" s="57"/>
      <c r="Q568" s="28"/>
      <c r="R568" s="133"/>
      <c r="S568" s="206"/>
      <c r="T568" s="289" t="s">
        <v>179</v>
      </c>
      <c r="U568" s="27" t="s">
        <v>34</v>
      </c>
      <c r="V568" s="41"/>
      <c r="W568" s="57"/>
      <c r="X568" s="98"/>
      <c r="Y568" s="98"/>
      <c r="Z568" s="98"/>
      <c r="AA568" s="62"/>
      <c r="AB568" s="62"/>
      <c r="AC568" s="63"/>
      <c r="AD568" s="258"/>
      <c r="AE568" s="258"/>
      <c r="AF568" s="57"/>
      <c r="AG568" s="28"/>
      <c r="AH568" s="57"/>
      <c r="AI568" s="28"/>
      <c r="AJ568" s="133"/>
      <c r="AK568" s="208"/>
      <c r="AL568" s="289" t="s">
        <v>179</v>
      </c>
      <c r="AM568" s="121" t="str">
        <f t="shared" si="49"/>
        <v/>
      </c>
      <c r="AN568" s="97" t="str">
        <f t="shared" si="50"/>
        <v/>
      </c>
      <c r="AO568" s="97" t="str">
        <f t="shared" si="51"/>
        <v/>
      </c>
      <c r="AP568" s="97" t="str">
        <f t="shared" si="52"/>
        <v/>
      </c>
      <c r="AQ568" s="122" t="str">
        <f t="shared" si="53"/>
        <v/>
      </c>
      <c r="AR568" s="39"/>
      <c r="AS568" s="234"/>
      <c r="AT568" s="39"/>
    </row>
    <row r="569" spans="2:46" ht="13.5" customHeight="1" x14ac:dyDescent="0.15">
      <c r="B569" s="290"/>
      <c r="C569" s="29" t="s">
        <v>35</v>
      </c>
      <c r="D569" s="187"/>
      <c r="E569" s="58"/>
      <c r="F569" s="188"/>
      <c r="G569" s="188"/>
      <c r="H569" s="188"/>
      <c r="I569" s="64"/>
      <c r="J569" s="64"/>
      <c r="K569" s="189"/>
      <c r="L569" s="259"/>
      <c r="M569" s="259"/>
      <c r="N569" s="58"/>
      <c r="O569" s="30"/>
      <c r="P569" s="58"/>
      <c r="Q569" s="30"/>
      <c r="R569" s="134"/>
      <c r="S569" s="206"/>
      <c r="T569" s="290"/>
      <c r="U569" s="29" t="s">
        <v>35</v>
      </c>
      <c r="V569" s="187"/>
      <c r="W569" s="58"/>
      <c r="X569" s="188"/>
      <c r="Y569" s="188"/>
      <c r="Z569" s="188"/>
      <c r="AA569" s="64"/>
      <c r="AB569" s="64"/>
      <c r="AC569" s="189"/>
      <c r="AD569" s="259"/>
      <c r="AE569" s="259"/>
      <c r="AF569" s="58"/>
      <c r="AG569" s="30"/>
      <c r="AH569" s="58"/>
      <c r="AI569" s="30"/>
      <c r="AJ569" s="134"/>
      <c r="AK569" s="208"/>
      <c r="AL569" s="290"/>
      <c r="AM569" s="88" t="str">
        <f t="shared" si="49"/>
        <v/>
      </c>
      <c r="AN569" s="123" t="str">
        <f t="shared" si="50"/>
        <v/>
      </c>
      <c r="AO569" s="123" t="str">
        <f t="shared" si="51"/>
        <v/>
      </c>
      <c r="AP569" s="123" t="str">
        <f t="shared" si="52"/>
        <v/>
      </c>
      <c r="AQ569" s="89" t="str">
        <f t="shared" si="53"/>
        <v/>
      </c>
      <c r="AR569" s="39"/>
      <c r="AS569" s="234"/>
      <c r="AT569" s="39"/>
    </row>
    <row r="570" spans="2:46" ht="13.5" customHeight="1" x14ac:dyDescent="0.15">
      <c r="B570" s="290"/>
      <c r="C570" s="29" t="s">
        <v>36</v>
      </c>
      <c r="D570" s="187"/>
      <c r="E570" s="58"/>
      <c r="F570" s="188"/>
      <c r="G570" s="188"/>
      <c r="H570" s="188"/>
      <c r="I570" s="64"/>
      <c r="J570" s="64"/>
      <c r="K570" s="189"/>
      <c r="L570" s="259"/>
      <c r="M570" s="259"/>
      <c r="N570" s="58"/>
      <c r="O570" s="30"/>
      <c r="P570" s="58"/>
      <c r="Q570" s="30"/>
      <c r="R570" s="134"/>
      <c r="S570" s="206"/>
      <c r="T570" s="290"/>
      <c r="U570" s="29" t="s">
        <v>36</v>
      </c>
      <c r="V570" s="187"/>
      <c r="W570" s="58"/>
      <c r="X570" s="188"/>
      <c r="Y570" s="188"/>
      <c r="Z570" s="188"/>
      <c r="AA570" s="64"/>
      <c r="AB570" s="64"/>
      <c r="AC570" s="189"/>
      <c r="AD570" s="259"/>
      <c r="AE570" s="259"/>
      <c r="AF570" s="58"/>
      <c r="AG570" s="30"/>
      <c r="AH570" s="58"/>
      <c r="AI570" s="30"/>
      <c r="AJ570" s="134"/>
      <c r="AK570" s="208"/>
      <c r="AL570" s="290"/>
      <c r="AM570" s="88" t="str">
        <f t="shared" si="49"/>
        <v/>
      </c>
      <c r="AN570" s="123" t="str">
        <f t="shared" si="50"/>
        <v/>
      </c>
      <c r="AO570" s="123" t="str">
        <f t="shared" si="51"/>
        <v/>
      </c>
      <c r="AP570" s="123" t="str">
        <f t="shared" si="52"/>
        <v/>
      </c>
      <c r="AQ570" s="89" t="str">
        <f t="shared" si="53"/>
        <v/>
      </c>
      <c r="AR570" s="39"/>
      <c r="AS570" s="234"/>
      <c r="AT570" s="39"/>
    </row>
    <row r="571" spans="2:46" ht="13.5" customHeight="1" x14ac:dyDescent="0.15">
      <c r="B571" s="290"/>
      <c r="C571" s="29" t="s">
        <v>38</v>
      </c>
      <c r="D571" s="187"/>
      <c r="E571" s="58"/>
      <c r="F571" s="188"/>
      <c r="G571" s="188"/>
      <c r="H571" s="188"/>
      <c r="I571" s="64"/>
      <c r="J571" s="64"/>
      <c r="K571" s="189"/>
      <c r="L571" s="259"/>
      <c r="M571" s="259"/>
      <c r="N571" s="58"/>
      <c r="O571" s="30"/>
      <c r="P571" s="58"/>
      <c r="Q571" s="30"/>
      <c r="R571" s="134"/>
      <c r="S571" s="206"/>
      <c r="T571" s="290"/>
      <c r="U571" s="29" t="s">
        <v>38</v>
      </c>
      <c r="V571" s="187"/>
      <c r="W571" s="58"/>
      <c r="X571" s="188"/>
      <c r="Y571" s="188"/>
      <c r="Z571" s="188"/>
      <c r="AA571" s="64"/>
      <c r="AB571" s="64"/>
      <c r="AC571" s="189"/>
      <c r="AD571" s="259"/>
      <c r="AE571" s="259"/>
      <c r="AF571" s="58"/>
      <c r="AG571" s="30"/>
      <c r="AH571" s="58"/>
      <c r="AI571" s="30"/>
      <c r="AJ571" s="134"/>
      <c r="AK571" s="208"/>
      <c r="AL571" s="290"/>
      <c r="AM571" s="88" t="str">
        <f t="shared" si="49"/>
        <v/>
      </c>
      <c r="AN571" s="123" t="str">
        <f t="shared" si="50"/>
        <v/>
      </c>
      <c r="AO571" s="123" t="str">
        <f t="shared" si="51"/>
        <v/>
      </c>
      <c r="AP571" s="123" t="str">
        <f t="shared" si="52"/>
        <v/>
      </c>
      <c r="AQ571" s="89" t="str">
        <f t="shared" si="53"/>
        <v/>
      </c>
      <c r="AR571" s="39"/>
      <c r="AS571" s="234"/>
      <c r="AT571" s="39"/>
    </row>
    <row r="572" spans="2:46" ht="13.5" customHeight="1" thickBot="1" x14ac:dyDescent="0.2">
      <c r="B572" s="291"/>
      <c r="C572" s="29"/>
      <c r="D572" s="187"/>
      <c r="E572" s="58"/>
      <c r="F572" s="190"/>
      <c r="G572" s="190"/>
      <c r="H572" s="190"/>
      <c r="I572" s="58"/>
      <c r="J572" s="58"/>
      <c r="K572" s="189"/>
      <c r="L572" s="259"/>
      <c r="M572" s="259"/>
      <c r="N572" s="58"/>
      <c r="O572" s="30"/>
      <c r="P572" s="58"/>
      <c r="Q572" s="30"/>
      <c r="R572" s="185"/>
      <c r="S572" s="206"/>
      <c r="T572" s="291"/>
      <c r="U572" s="29"/>
      <c r="V572" s="187"/>
      <c r="W572" s="58"/>
      <c r="X572" s="190"/>
      <c r="Y572" s="190"/>
      <c r="Z572" s="190"/>
      <c r="AA572" s="58"/>
      <c r="AB572" s="58"/>
      <c r="AC572" s="189"/>
      <c r="AD572" s="259"/>
      <c r="AE572" s="259"/>
      <c r="AF572" s="58"/>
      <c r="AG572" s="30"/>
      <c r="AH572" s="58"/>
      <c r="AI572" s="30"/>
      <c r="AJ572" s="185"/>
      <c r="AK572" s="208"/>
      <c r="AL572" s="291"/>
      <c r="AM572" s="124" t="str">
        <f t="shared" si="49"/>
        <v/>
      </c>
      <c r="AN572" s="125" t="str">
        <f t="shared" si="50"/>
        <v/>
      </c>
      <c r="AO572" s="125" t="str">
        <f t="shared" si="51"/>
        <v/>
      </c>
      <c r="AP572" s="125" t="str">
        <f t="shared" si="52"/>
        <v/>
      </c>
      <c r="AQ572" s="126" t="str">
        <f t="shared" si="53"/>
        <v/>
      </c>
      <c r="AR572" s="39"/>
      <c r="AS572" s="234"/>
      <c r="AT572" s="39"/>
    </row>
    <row r="573" spans="2:46" ht="13.5" customHeight="1" x14ac:dyDescent="0.15">
      <c r="B573" s="289" t="s">
        <v>180</v>
      </c>
      <c r="C573" s="27" t="s">
        <v>34</v>
      </c>
      <c r="D573" s="41"/>
      <c r="E573" s="57"/>
      <c r="F573" s="98"/>
      <c r="G573" s="98"/>
      <c r="H573" s="98"/>
      <c r="I573" s="62"/>
      <c r="J573" s="62"/>
      <c r="K573" s="63"/>
      <c r="L573" s="258"/>
      <c r="M573" s="258"/>
      <c r="N573" s="57"/>
      <c r="O573" s="28"/>
      <c r="P573" s="57"/>
      <c r="Q573" s="28"/>
      <c r="R573" s="133"/>
      <c r="S573" s="206"/>
      <c r="T573" s="289" t="s">
        <v>180</v>
      </c>
      <c r="U573" s="27" t="s">
        <v>34</v>
      </c>
      <c r="V573" s="41"/>
      <c r="W573" s="57"/>
      <c r="X573" s="98"/>
      <c r="Y573" s="98"/>
      <c r="Z573" s="98"/>
      <c r="AA573" s="62"/>
      <c r="AB573" s="62"/>
      <c r="AC573" s="63"/>
      <c r="AD573" s="258"/>
      <c r="AE573" s="258"/>
      <c r="AF573" s="57"/>
      <c r="AG573" s="28"/>
      <c r="AH573" s="57"/>
      <c r="AI573" s="28"/>
      <c r="AJ573" s="133"/>
      <c r="AK573" s="208"/>
      <c r="AL573" s="289" t="s">
        <v>180</v>
      </c>
      <c r="AM573" s="121" t="str">
        <f t="shared" si="49"/>
        <v/>
      </c>
      <c r="AN573" s="97" t="str">
        <f t="shared" si="50"/>
        <v/>
      </c>
      <c r="AO573" s="97" t="str">
        <f t="shared" si="51"/>
        <v/>
      </c>
      <c r="AP573" s="97" t="str">
        <f t="shared" si="52"/>
        <v/>
      </c>
      <c r="AQ573" s="122" t="str">
        <f t="shared" si="53"/>
        <v/>
      </c>
      <c r="AR573" s="39"/>
      <c r="AS573" s="234"/>
      <c r="AT573" s="39"/>
    </row>
    <row r="574" spans="2:46" ht="13.5" customHeight="1" x14ac:dyDescent="0.15">
      <c r="B574" s="290"/>
      <c r="C574" s="29" t="s">
        <v>35</v>
      </c>
      <c r="D574" s="187"/>
      <c r="E574" s="58"/>
      <c r="F574" s="188"/>
      <c r="G574" s="188"/>
      <c r="H574" s="188"/>
      <c r="I574" s="64"/>
      <c r="J574" s="64"/>
      <c r="K574" s="189"/>
      <c r="L574" s="259"/>
      <c r="M574" s="259"/>
      <c r="N574" s="58"/>
      <c r="O574" s="30"/>
      <c r="P574" s="58"/>
      <c r="Q574" s="30"/>
      <c r="R574" s="134"/>
      <c r="S574" s="206"/>
      <c r="T574" s="290"/>
      <c r="U574" s="29" t="s">
        <v>35</v>
      </c>
      <c r="V574" s="187"/>
      <c r="W574" s="58"/>
      <c r="X574" s="188"/>
      <c r="Y574" s="188"/>
      <c r="Z574" s="188"/>
      <c r="AA574" s="64"/>
      <c r="AB574" s="64"/>
      <c r="AC574" s="189"/>
      <c r="AD574" s="259"/>
      <c r="AE574" s="259"/>
      <c r="AF574" s="58"/>
      <c r="AG574" s="30"/>
      <c r="AH574" s="58"/>
      <c r="AI574" s="30"/>
      <c r="AJ574" s="134"/>
      <c r="AK574" s="208"/>
      <c r="AL574" s="290"/>
      <c r="AM574" s="88" t="str">
        <f t="shared" si="49"/>
        <v/>
      </c>
      <c r="AN574" s="123" t="str">
        <f t="shared" si="50"/>
        <v/>
      </c>
      <c r="AO574" s="123" t="str">
        <f t="shared" si="51"/>
        <v/>
      </c>
      <c r="AP574" s="123" t="str">
        <f t="shared" si="52"/>
        <v/>
      </c>
      <c r="AQ574" s="89" t="str">
        <f t="shared" si="53"/>
        <v/>
      </c>
      <c r="AR574" s="39"/>
      <c r="AS574" s="234"/>
      <c r="AT574" s="39"/>
    </row>
    <row r="575" spans="2:46" ht="13.5" customHeight="1" x14ac:dyDescent="0.15">
      <c r="B575" s="290"/>
      <c r="C575" s="29" t="s">
        <v>36</v>
      </c>
      <c r="D575" s="187"/>
      <c r="E575" s="58"/>
      <c r="F575" s="188"/>
      <c r="G575" s="188"/>
      <c r="H575" s="188"/>
      <c r="I575" s="64"/>
      <c r="J575" s="64"/>
      <c r="K575" s="189"/>
      <c r="L575" s="259"/>
      <c r="M575" s="259"/>
      <c r="N575" s="58"/>
      <c r="O575" s="30"/>
      <c r="P575" s="58"/>
      <c r="Q575" s="30"/>
      <c r="R575" s="134"/>
      <c r="S575" s="206"/>
      <c r="T575" s="290"/>
      <c r="U575" s="29" t="s">
        <v>36</v>
      </c>
      <c r="V575" s="187"/>
      <c r="W575" s="58"/>
      <c r="X575" s="188"/>
      <c r="Y575" s="188"/>
      <c r="Z575" s="188"/>
      <c r="AA575" s="64"/>
      <c r="AB575" s="64"/>
      <c r="AC575" s="189"/>
      <c r="AD575" s="259"/>
      <c r="AE575" s="259"/>
      <c r="AF575" s="58"/>
      <c r="AG575" s="30"/>
      <c r="AH575" s="58"/>
      <c r="AI575" s="30"/>
      <c r="AJ575" s="134"/>
      <c r="AK575" s="208"/>
      <c r="AL575" s="290"/>
      <c r="AM575" s="88" t="str">
        <f t="shared" si="49"/>
        <v/>
      </c>
      <c r="AN575" s="123" t="str">
        <f t="shared" si="50"/>
        <v/>
      </c>
      <c r="AO575" s="123" t="str">
        <f t="shared" si="51"/>
        <v/>
      </c>
      <c r="AP575" s="123" t="str">
        <f t="shared" si="52"/>
        <v/>
      </c>
      <c r="AQ575" s="89" t="str">
        <f t="shared" si="53"/>
        <v/>
      </c>
      <c r="AR575" s="39"/>
      <c r="AS575" s="234"/>
      <c r="AT575" s="39"/>
    </row>
    <row r="576" spans="2:46" ht="13.5" customHeight="1" x14ac:dyDescent="0.15">
      <c r="B576" s="290"/>
      <c r="C576" s="29" t="s">
        <v>38</v>
      </c>
      <c r="D576" s="187"/>
      <c r="E576" s="58"/>
      <c r="F576" s="188"/>
      <c r="G576" s="188"/>
      <c r="H576" s="188"/>
      <c r="I576" s="64"/>
      <c r="J576" s="64"/>
      <c r="K576" s="189"/>
      <c r="L576" s="259"/>
      <c r="M576" s="259"/>
      <c r="N576" s="58"/>
      <c r="O576" s="30"/>
      <c r="P576" s="58"/>
      <c r="Q576" s="30"/>
      <c r="R576" s="134"/>
      <c r="S576" s="206"/>
      <c r="T576" s="290"/>
      <c r="U576" s="29" t="s">
        <v>38</v>
      </c>
      <c r="V576" s="187"/>
      <c r="W576" s="58"/>
      <c r="X576" s="188"/>
      <c r="Y576" s="188"/>
      <c r="Z576" s="188"/>
      <c r="AA576" s="64"/>
      <c r="AB576" s="64"/>
      <c r="AC576" s="189"/>
      <c r="AD576" s="259"/>
      <c r="AE576" s="259"/>
      <c r="AF576" s="58"/>
      <c r="AG576" s="30"/>
      <c r="AH576" s="58"/>
      <c r="AI576" s="30"/>
      <c r="AJ576" s="134"/>
      <c r="AK576" s="208"/>
      <c r="AL576" s="290"/>
      <c r="AM576" s="88" t="str">
        <f t="shared" si="49"/>
        <v/>
      </c>
      <c r="AN576" s="123" t="str">
        <f t="shared" si="50"/>
        <v/>
      </c>
      <c r="AO576" s="123" t="str">
        <f t="shared" si="51"/>
        <v/>
      </c>
      <c r="AP576" s="123" t="str">
        <f t="shared" si="52"/>
        <v/>
      </c>
      <c r="AQ576" s="89" t="str">
        <f t="shared" si="53"/>
        <v/>
      </c>
      <c r="AR576" s="39"/>
      <c r="AS576" s="234"/>
      <c r="AT576" s="39"/>
    </row>
    <row r="577" spans="2:46" ht="13.5" customHeight="1" thickBot="1" x14ac:dyDescent="0.2">
      <c r="B577" s="291"/>
      <c r="C577" s="29"/>
      <c r="D577" s="187"/>
      <c r="E577" s="58"/>
      <c r="F577" s="190"/>
      <c r="G577" s="190"/>
      <c r="H577" s="190"/>
      <c r="I577" s="58"/>
      <c r="J577" s="58"/>
      <c r="K577" s="189"/>
      <c r="L577" s="259"/>
      <c r="M577" s="259"/>
      <c r="N577" s="58"/>
      <c r="O577" s="30"/>
      <c r="P577" s="58"/>
      <c r="Q577" s="30"/>
      <c r="R577" s="185"/>
      <c r="S577" s="206"/>
      <c r="T577" s="291"/>
      <c r="U577" s="29"/>
      <c r="V577" s="187"/>
      <c r="W577" s="58"/>
      <c r="X577" s="190"/>
      <c r="Y577" s="190"/>
      <c r="Z577" s="190"/>
      <c r="AA577" s="58"/>
      <c r="AB577" s="58"/>
      <c r="AC577" s="189"/>
      <c r="AD577" s="259"/>
      <c r="AE577" s="259"/>
      <c r="AF577" s="58"/>
      <c r="AG577" s="30"/>
      <c r="AH577" s="58"/>
      <c r="AI577" s="30"/>
      <c r="AJ577" s="185"/>
      <c r="AK577" s="208"/>
      <c r="AL577" s="291"/>
      <c r="AM577" s="124" t="str">
        <f t="shared" si="49"/>
        <v/>
      </c>
      <c r="AN577" s="125" t="str">
        <f t="shared" si="50"/>
        <v/>
      </c>
      <c r="AO577" s="125" t="str">
        <f t="shared" si="51"/>
        <v/>
      </c>
      <c r="AP577" s="125" t="str">
        <f t="shared" si="52"/>
        <v/>
      </c>
      <c r="AQ577" s="126" t="str">
        <f t="shared" si="53"/>
        <v/>
      </c>
      <c r="AR577" s="39"/>
      <c r="AS577" s="234"/>
      <c r="AT577" s="39"/>
    </row>
    <row r="578" spans="2:46" ht="13.5" customHeight="1" x14ac:dyDescent="0.15">
      <c r="B578" s="289" t="s">
        <v>181</v>
      </c>
      <c r="C578" s="27" t="s">
        <v>34</v>
      </c>
      <c r="D578" s="41"/>
      <c r="E578" s="57"/>
      <c r="F578" s="98"/>
      <c r="G578" s="98"/>
      <c r="H578" s="98"/>
      <c r="I578" s="62"/>
      <c r="J578" s="62"/>
      <c r="K578" s="63"/>
      <c r="L578" s="258"/>
      <c r="M578" s="258"/>
      <c r="N578" s="57"/>
      <c r="O578" s="28"/>
      <c r="P578" s="57"/>
      <c r="Q578" s="28"/>
      <c r="R578" s="133"/>
      <c r="S578" s="206"/>
      <c r="T578" s="289" t="s">
        <v>181</v>
      </c>
      <c r="U578" s="27" t="s">
        <v>34</v>
      </c>
      <c r="V578" s="41"/>
      <c r="W578" s="57"/>
      <c r="X578" s="98"/>
      <c r="Y578" s="98"/>
      <c r="Z578" s="98"/>
      <c r="AA578" s="62"/>
      <c r="AB578" s="62"/>
      <c r="AC578" s="63"/>
      <c r="AD578" s="258"/>
      <c r="AE578" s="258"/>
      <c r="AF578" s="57"/>
      <c r="AG578" s="28"/>
      <c r="AH578" s="57"/>
      <c r="AI578" s="28"/>
      <c r="AJ578" s="133"/>
      <c r="AK578" s="208"/>
      <c r="AL578" s="289" t="s">
        <v>181</v>
      </c>
      <c r="AM578" s="121" t="str">
        <f t="shared" si="49"/>
        <v/>
      </c>
      <c r="AN578" s="97" t="str">
        <f t="shared" si="50"/>
        <v/>
      </c>
      <c r="AO578" s="97" t="str">
        <f t="shared" si="51"/>
        <v/>
      </c>
      <c r="AP578" s="97" t="str">
        <f t="shared" si="52"/>
        <v/>
      </c>
      <c r="AQ578" s="122" t="str">
        <f t="shared" si="53"/>
        <v/>
      </c>
      <c r="AR578" s="39"/>
      <c r="AS578" s="234"/>
      <c r="AT578" s="39"/>
    </row>
    <row r="579" spans="2:46" ht="13.5" customHeight="1" x14ac:dyDescent="0.15">
      <c r="B579" s="290"/>
      <c r="C579" s="29" t="s">
        <v>35</v>
      </c>
      <c r="D579" s="187"/>
      <c r="E579" s="58"/>
      <c r="F579" s="188"/>
      <c r="G579" s="188"/>
      <c r="H579" s="188"/>
      <c r="I579" s="64"/>
      <c r="J579" s="64"/>
      <c r="K579" s="189"/>
      <c r="L579" s="259"/>
      <c r="M579" s="259"/>
      <c r="N579" s="58"/>
      <c r="O579" s="30"/>
      <c r="P579" s="58"/>
      <c r="Q579" s="30"/>
      <c r="R579" s="134"/>
      <c r="S579" s="206"/>
      <c r="T579" s="290"/>
      <c r="U579" s="29" t="s">
        <v>35</v>
      </c>
      <c r="V579" s="187"/>
      <c r="W579" s="58"/>
      <c r="X579" s="188"/>
      <c r="Y579" s="188"/>
      <c r="Z579" s="188"/>
      <c r="AA579" s="64"/>
      <c r="AB579" s="64"/>
      <c r="AC579" s="189"/>
      <c r="AD579" s="259"/>
      <c r="AE579" s="259"/>
      <c r="AF579" s="58"/>
      <c r="AG579" s="30"/>
      <c r="AH579" s="58"/>
      <c r="AI579" s="30"/>
      <c r="AJ579" s="134"/>
      <c r="AK579" s="208"/>
      <c r="AL579" s="290"/>
      <c r="AM579" s="88" t="str">
        <f t="shared" si="49"/>
        <v/>
      </c>
      <c r="AN579" s="123" t="str">
        <f t="shared" si="50"/>
        <v/>
      </c>
      <c r="AO579" s="123" t="str">
        <f t="shared" si="51"/>
        <v/>
      </c>
      <c r="AP579" s="123" t="str">
        <f t="shared" si="52"/>
        <v/>
      </c>
      <c r="AQ579" s="89" t="str">
        <f t="shared" si="53"/>
        <v/>
      </c>
      <c r="AR579" s="39"/>
      <c r="AS579" s="234"/>
      <c r="AT579" s="39"/>
    </row>
    <row r="580" spans="2:46" ht="13.5" customHeight="1" x14ac:dyDescent="0.15">
      <c r="B580" s="290"/>
      <c r="C580" s="29" t="s">
        <v>36</v>
      </c>
      <c r="D580" s="187"/>
      <c r="E580" s="58"/>
      <c r="F580" s="188"/>
      <c r="G580" s="188"/>
      <c r="H580" s="188"/>
      <c r="I580" s="64"/>
      <c r="J580" s="64"/>
      <c r="K580" s="189"/>
      <c r="L580" s="259"/>
      <c r="M580" s="259"/>
      <c r="N580" s="58"/>
      <c r="O580" s="30"/>
      <c r="P580" s="58"/>
      <c r="Q580" s="30"/>
      <c r="R580" s="134"/>
      <c r="S580" s="206"/>
      <c r="T580" s="290"/>
      <c r="U580" s="29" t="s">
        <v>36</v>
      </c>
      <c r="V580" s="187"/>
      <c r="W580" s="58"/>
      <c r="X580" s="188"/>
      <c r="Y580" s="188"/>
      <c r="Z580" s="188"/>
      <c r="AA580" s="64"/>
      <c r="AB580" s="64"/>
      <c r="AC580" s="189"/>
      <c r="AD580" s="259"/>
      <c r="AE580" s="259"/>
      <c r="AF580" s="58"/>
      <c r="AG580" s="30"/>
      <c r="AH580" s="58"/>
      <c r="AI580" s="30"/>
      <c r="AJ580" s="134"/>
      <c r="AK580" s="208"/>
      <c r="AL580" s="290"/>
      <c r="AM580" s="88" t="str">
        <f t="shared" si="49"/>
        <v/>
      </c>
      <c r="AN580" s="123" t="str">
        <f t="shared" si="50"/>
        <v/>
      </c>
      <c r="AO580" s="123" t="str">
        <f t="shared" si="51"/>
        <v/>
      </c>
      <c r="AP580" s="123" t="str">
        <f t="shared" si="52"/>
        <v/>
      </c>
      <c r="AQ580" s="89" t="str">
        <f t="shared" si="53"/>
        <v/>
      </c>
      <c r="AR580" s="39"/>
      <c r="AS580" s="234"/>
      <c r="AT580" s="39"/>
    </row>
    <row r="581" spans="2:46" ht="13.5" customHeight="1" x14ac:dyDescent="0.15">
      <c r="B581" s="290"/>
      <c r="C581" s="29" t="s">
        <v>38</v>
      </c>
      <c r="D581" s="187"/>
      <c r="E581" s="58"/>
      <c r="F581" s="188"/>
      <c r="G581" s="188"/>
      <c r="H581" s="188"/>
      <c r="I581" s="64"/>
      <c r="J581" s="64"/>
      <c r="K581" s="189"/>
      <c r="L581" s="259"/>
      <c r="M581" s="259"/>
      <c r="N581" s="58"/>
      <c r="O581" s="30"/>
      <c r="P581" s="58"/>
      <c r="Q581" s="30"/>
      <c r="R581" s="134"/>
      <c r="S581" s="206"/>
      <c r="T581" s="290"/>
      <c r="U581" s="29" t="s">
        <v>38</v>
      </c>
      <c r="V581" s="187"/>
      <c r="W581" s="58"/>
      <c r="X581" s="188"/>
      <c r="Y581" s="188"/>
      <c r="Z581" s="188"/>
      <c r="AA581" s="64"/>
      <c r="AB581" s="64"/>
      <c r="AC581" s="189"/>
      <c r="AD581" s="259"/>
      <c r="AE581" s="259"/>
      <c r="AF581" s="58"/>
      <c r="AG581" s="30"/>
      <c r="AH581" s="58"/>
      <c r="AI581" s="30"/>
      <c r="AJ581" s="134"/>
      <c r="AK581" s="208"/>
      <c r="AL581" s="290"/>
      <c r="AM581" s="88" t="str">
        <f t="shared" si="49"/>
        <v/>
      </c>
      <c r="AN581" s="123" t="str">
        <f t="shared" si="50"/>
        <v/>
      </c>
      <c r="AO581" s="123" t="str">
        <f t="shared" si="51"/>
        <v/>
      </c>
      <c r="AP581" s="123" t="str">
        <f t="shared" si="52"/>
        <v/>
      </c>
      <c r="AQ581" s="89" t="str">
        <f t="shared" si="53"/>
        <v/>
      </c>
      <c r="AR581" s="39"/>
      <c r="AS581" s="234"/>
      <c r="AT581" s="39"/>
    </row>
    <row r="582" spans="2:46" ht="13.5" customHeight="1" thickBot="1" x14ac:dyDescent="0.2">
      <c r="B582" s="291"/>
      <c r="C582" s="29"/>
      <c r="D582" s="187"/>
      <c r="E582" s="58"/>
      <c r="F582" s="190"/>
      <c r="G582" s="190"/>
      <c r="H582" s="190"/>
      <c r="I582" s="58"/>
      <c r="J582" s="58"/>
      <c r="K582" s="189"/>
      <c r="L582" s="259"/>
      <c r="M582" s="259"/>
      <c r="N582" s="58"/>
      <c r="O582" s="30"/>
      <c r="P582" s="58"/>
      <c r="Q582" s="30"/>
      <c r="R582" s="185"/>
      <c r="S582" s="206"/>
      <c r="T582" s="291"/>
      <c r="U582" s="29"/>
      <c r="V582" s="187"/>
      <c r="W582" s="58"/>
      <c r="X582" s="190"/>
      <c r="Y582" s="190"/>
      <c r="Z582" s="190"/>
      <c r="AA582" s="58"/>
      <c r="AB582" s="58"/>
      <c r="AC582" s="189"/>
      <c r="AD582" s="259"/>
      <c r="AE582" s="259"/>
      <c r="AF582" s="58"/>
      <c r="AG582" s="30"/>
      <c r="AH582" s="58"/>
      <c r="AI582" s="30"/>
      <c r="AJ582" s="185"/>
      <c r="AK582" s="208"/>
      <c r="AL582" s="291"/>
      <c r="AM582" s="124" t="str">
        <f t="shared" si="49"/>
        <v/>
      </c>
      <c r="AN582" s="125" t="str">
        <f t="shared" si="50"/>
        <v/>
      </c>
      <c r="AO582" s="125" t="str">
        <f t="shared" si="51"/>
        <v/>
      </c>
      <c r="AP582" s="125" t="str">
        <f t="shared" si="52"/>
        <v/>
      </c>
      <c r="AQ582" s="126" t="str">
        <f t="shared" si="53"/>
        <v/>
      </c>
      <c r="AR582" s="39"/>
      <c r="AS582" s="234"/>
      <c r="AT582" s="39"/>
    </row>
    <row r="583" spans="2:46" ht="13.5" customHeight="1" x14ac:dyDescent="0.15">
      <c r="B583" s="289" t="s">
        <v>182</v>
      </c>
      <c r="C583" s="27" t="s">
        <v>34</v>
      </c>
      <c r="D583" s="41"/>
      <c r="E583" s="57"/>
      <c r="F583" s="98"/>
      <c r="G583" s="98"/>
      <c r="H583" s="98"/>
      <c r="I583" s="62"/>
      <c r="J583" s="62"/>
      <c r="K583" s="63"/>
      <c r="L583" s="258"/>
      <c r="M583" s="258"/>
      <c r="N583" s="57"/>
      <c r="O583" s="28"/>
      <c r="P583" s="57"/>
      <c r="Q583" s="28"/>
      <c r="R583" s="133"/>
      <c r="S583" s="206"/>
      <c r="T583" s="289" t="s">
        <v>182</v>
      </c>
      <c r="U583" s="27" t="s">
        <v>34</v>
      </c>
      <c r="V583" s="41"/>
      <c r="W583" s="57"/>
      <c r="X583" s="98"/>
      <c r="Y583" s="98"/>
      <c r="Z583" s="98"/>
      <c r="AA583" s="62"/>
      <c r="AB583" s="62"/>
      <c r="AC583" s="63"/>
      <c r="AD583" s="258"/>
      <c r="AE583" s="258"/>
      <c r="AF583" s="57"/>
      <c r="AG583" s="28"/>
      <c r="AH583" s="57"/>
      <c r="AI583" s="28"/>
      <c r="AJ583" s="133"/>
      <c r="AK583" s="208"/>
      <c r="AL583" s="289" t="s">
        <v>182</v>
      </c>
      <c r="AM583" s="121" t="str">
        <f t="shared" si="49"/>
        <v/>
      </c>
      <c r="AN583" s="97" t="str">
        <f t="shared" si="50"/>
        <v/>
      </c>
      <c r="AO583" s="97" t="str">
        <f t="shared" si="51"/>
        <v/>
      </c>
      <c r="AP583" s="97" t="str">
        <f t="shared" si="52"/>
        <v/>
      </c>
      <c r="AQ583" s="122" t="str">
        <f t="shared" si="53"/>
        <v/>
      </c>
      <c r="AR583" s="39"/>
      <c r="AS583" s="234"/>
      <c r="AT583" s="39"/>
    </row>
    <row r="584" spans="2:46" ht="13.5" customHeight="1" x14ac:dyDescent="0.15">
      <c r="B584" s="290"/>
      <c r="C584" s="29" t="s">
        <v>35</v>
      </c>
      <c r="D584" s="187"/>
      <c r="E584" s="58"/>
      <c r="F584" s="188"/>
      <c r="G584" s="188"/>
      <c r="H584" s="188"/>
      <c r="I584" s="64"/>
      <c r="J584" s="64"/>
      <c r="K584" s="189"/>
      <c r="L584" s="259"/>
      <c r="M584" s="259"/>
      <c r="N584" s="58"/>
      <c r="O584" s="30"/>
      <c r="P584" s="58"/>
      <c r="Q584" s="30"/>
      <c r="R584" s="134"/>
      <c r="S584" s="206"/>
      <c r="T584" s="290"/>
      <c r="U584" s="29" t="s">
        <v>35</v>
      </c>
      <c r="V584" s="187"/>
      <c r="W584" s="58"/>
      <c r="X584" s="188"/>
      <c r="Y584" s="188"/>
      <c r="Z584" s="188"/>
      <c r="AA584" s="64"/>
      <c r="AB584" s="64"/>
      <c r="AC584" s="189"/>
      <c r="AD584" s="259"/>
      <c r="AE584" s="259"/>
      <c r="AF584" s="58"/>
      <c r="AG584" s="30"/>
      <c r="AH584" s="58"/>
      <c r="AI584" s="30"/>
      <c r="AJ584" s="134"/>
      <c r="AK584" s="208"/>
      <c r="AL584" s="290"/>
      <c r="AM584" s="88" t="str">
        <f t="shared" si="49"/>
        <v/>
      </c>
      <c r="AN584" s="123" t="str">
        <f t="shared" si="50"/>
        <v/>
      </c>
      <c r="AO584" s="123" t="str">
        <f t="shared" si="51"/>
        <v/>
      </c>
      <c r="AP584" s="123" t="str">
        <f t="shared" si="52"/>
        <v/>
      </c>
      <c r="AQ584" s="89" t="str">
        <f t="shared" si="53"/>
        <v/>
      </c>
      <c r="AR584" s="39"/>
      <c r="AS584" s="234"/>
      <c r="AT584" s="39"/>
    </row>
    <row r="585" spans="2:46" ht="13.5" customHeight="1" x14ac:dyDescent="0.15">
      <c r="B585" s="290"/>
      <c r="C585" s="29" t="s">
        <v>36</v>
      </c>
      <c r="D585" s="187"/>
      <c r="E585" s="58"/>
      <c r="F585" s="188"/>
      <c r="G585" s="188"/>
      <c r="H585" s="188"/>
      <c r="I585" s="64"/>
      <c r="J585" s="64"/>
      <c r="K585" s="189"/>
      <c r="L585" s="259"/>
      <c r="M585" s="259"/>
      <c r="N585" s="58"/>
      <c r="O585" s="30"/>
      <c r="P585" s="58"/>
      <c r="Q585" s="30"/>
      <c r="R585" s="134"/>
      <c r="S585" s="206"/>
      <c r="T585" s="290"/>
      <c r="U585" s="29" t="s">
        <v>36</v>
      </c>
      <c r="V585" s="187"/>
      <c r="W585" s="58"/>
      <c r="X585" s="188"/>
      <c r="Y585" s="188"/>
      <c r="Z585" s="188"/>
      <c r="AA585" s="64"/>
      <c r="AB585" s="64"/>
      <c r="AC585" s="189"/>
      <c r="AD585" s="259"/>
      <c r="AE585" s="259"/>
      <c r="AF585" s="58"/>
      <c r="AG585" s="30"/>
      <c r="AH585" s="58"/>
      <c r="AI585" s="30"/>
      <c r="AJ585" s="134"/>
      <c r="AK585" s="208"/>
      <c r="AL585" s="290"/>
      <c r="AM585" s="88" t="str">
        <f t="shared" si="49"/>
        <v/>
      </c>
      <c r="AN585" s="123" t="str">
        <f t="shared" si="50"/>
        <v/>
      </c>
      <c r="AO585" s="123" t="str">
        <f t="shared" si="51"/>
        <v/>
      </c>
      <c r="AP585" s="123" t="str">
        <f t="shared" si="52"/>
        <v/>
      </c>
      <c r="AQ585" s="89" t="str">
        <f t="shared" si="53"/>
        <v/>
      </c>
      <c r="AR585" s="39"/>
      <c r="AS585" s="234"/>
      <c r="AT585" s="39"/>
    </row>
    <row r="586" spans="2:46" ht="13.5" customHeight="1" x14ac:dyDescent="0.15">
      <c r="B586" s="290"/>
      <c r="C586" s="29" t="s">
        <v>38</v>
      </c>
      <c r="D586" s="187"/>
      <c r="E586" s="58"/>
      <c r="F586" s="188"/>
      <c r="G586" s="188"/>
      <c r="H586" s="188"/>
      <c r="I586" s="64"/>
      <c r="J586" s="64"/>
      <c r="K586" s="189"/>
      <c r="L586" s="259"/>
      <c r="M586" s="259"/>
      <c r="N586" s="58"/>
      <c r="O586" s="30"/>
      <c r="P586" s="58"/>
      <c r="Q586" s="30"/>
      <c r="R586" s="134"/>
      <c r="S586" s="206"/>
      <c r="T586" s="290"/>
      <c r="U586" s="29" t="s">
        <v>38</v>
      </c>
      <c r="V586" s="187"/>
      <c r="W586" s="58"/>
      <c r="X586" s="188"/>
      <c r="Y586" s="188"/>
      <c r="Z586" s="188"/>
      <c r="AA586" s="64"/>
      <c r="AB586" s="64"/>
      <c r="AC586" s="189"/>
      <c r="AD586" s="259"/>
      <c r="AE586" s="259"/>
      <c r="AF586" s="58"/>
      <c r="AG586" s="30"/>
      <c r="AH586" s="58"/>
      <c r="AI586" s="30"/>
      <c r="AJ586" s="134"/>
      <c r="AK586" s="208"/>
      <c r="AL586" s="290"/>
      <c r="AM586" s="88" t="str">
        <f t="shared" si="49"/>
        <v/>
      </c>
      <c r="AN586" s="123" t="str">
        <f t="shared" si="50"/>
        <v/>
      </c>
      <c r="AO586" s="123" t="str">
        <f t="shared" si="51"/>
        <v/>
      </c>
      <c r="AP586" s="123" t="str">
        <f t="shared" si="52"/>
        <v/>
      </c>
      <c r="AQ586" s="89" t="str">
        <f t="shared" si="53"/>
        <v/>
      </c>
      <c r="AR586" s="39"/>
      <c r="AS586" s="234"/>
      <c r="AT586" s="39"/>
    </row>
    <row r="587" spans="2:46" ht="13.5" customHeight="1" thickBot="1" x14ac:dyDescent="0.2">
      <c r="B587" s="291"/>
      <c r="C587" s="29"/>
      <c r="D587" s="187"/>
      <c r="E587" s="58"/>
      <c r="F587" s="190"/>
      <c r="G587" s="190"/>
      <c r="H587" s="190"/>
      <c r="I587" s="58"/>
      <c r="J587" s="58"/>
      <c r="K587" s="189"/>
      <c r="L587" s="259"/>
      <c r="M587" s="259"/>
      <c r="N587" s="58"/>
      <c r="O587" s="30"/>
      <c r="P587" s="58"/>
      <c r="Q587" s="30"/>
      <c r="R587" s="185"/>
      <c r="S587" s="206"/>
      <c r="T587" s="291"/>
      <c r="U587" s="29"/>
      <c r="V587" s="187"/>
      <c r="W587" s="58"/>
      <c r="X587" s="190"/>
      <c r="Y587" s="190"/>
      <c r="Z587" s="190"/>
      <c r="AA587" s="58"/>
      <c r="AB587" s="58"/>
      <c r="AC587" s="189"/>
      <c r="AD587" s="259"/>
      <c r="AE587" s="259"/>
      <c r="AF587" s="58"/>
      <c r="AG587" s="30"/>
      <c r="AH587" s="58"/>
      <c r="AI587" s="30"/>
      <c r="AJ587" s="185"/>
      <c r="AK587" s="208"/>
      <c r="AL587" s="291"/>
      <c r="AM587" s="124" t="str">
        <f t="shared" si="49"/>
        <v/>
      </c>
      <c r="AN587" s="125" t="str">
        <f t="shared" si="50"/>
        <v/>
      </c>
      <c r="AO587" s="125" t="str">
        <f t="shared" si="51"/>
        <v/>
      </c>
      <c r="AP587" s="125" t="str">
        <f t="shared" si="52"/>
        <v/>
      </c>
      <c r="AQ587" s="126" t="str">
        <f t="shared" si="53"/>
        <v/>
      </c>
      <c r="AR587" s="39"/>
      <c r="AS587" s="234"/>
      <c r="AT587" s="39"/>
    </row>
    <row r="588" spans="2:46" ht="13.5" customHeight="1" x14ac:dyDescent="0.15">
      <c r="B588" s="289" t="s">
        <v>183</v>
      </c>
      <c r="C588" s="27" t="s">
        <v>34</v>
      </c>
      <c r="D588" s="41"/>
      <c r="E588" s="57"/>
      <c r="F588" s="98"/>
      <c r="G588" s="98"/>
      <c r="H588" s="98"/>
      <c r="I588" s="62"/>
      <c r="J588" s="62"/>
      <c r="K588" s="63"/>
      <c r="L588" s="258"/>
      <c r="M588" s="258"/>
      <c r="N588" s="57"/>
      <c r="O588" s="28"/>
      <c r="P588" s="57"/>
      <c r="Q588" s="28"/>
      <c r="R588" s="133"/>
      <c r="S588" s="206"/>
      <c r="T588" s="289" t="s">
        <v>183</v>
      </c>
      <c r="U588" s="27" t="s">
        <v>34</v>
      </c>
      <c r="V588" s="41"/>
      <c r="W588" s="57"/>
      <c r="X588" s="98"/>
      <c r="Y588" s="98"/>
      <c r="Z588" s="98"/>
      <c r="AA588" s="62"/>
      <c r="AB588" s="62"/>
      <c r="AC588" s="63"/>
      <c r="AD588" s="258"/>
      <c r="AE588" s="258"/>
      <c r="AF588" s="57"/>
      <c r="AG588" s="28"/>
      <c r="AH588" s="57"/>
      <c r="AI588" s="28"/>
      <c r="AJ588" s="133"/>
      <c r="AK588" s="208"/>
      <c r="AL588" s="289" t="s">
        <v>183</v>
      </c>
      <c r="AM588" s="121" t="str">
        <f t="shared" si="49"/>
        <v/>
      </c>
      <c r="AN588" s="97" t="str">
        <f t="shared" si="50"/>
        <v/>
      </c>
      <c r="AO588" s="97" t="str">
        <f t="shared" si="51"/>
        <v/>
      </c>
      <c r="AP588" s="97" t="str">
        <f t="shared" si="52"/>
        <v/>
      </c>
      <c r="AQ588" s="122" t="str">
        <f t="shared" si="53"/>
        <v/>
      </c>
      <c r="AR588" s="39"/>
      <c r="AS588" s="234"/>
      <c r="AT588" s="39"/>
    </row>
    <row r="589" spans="2:46" ht="13.5" customHeight="1" x14ac:dyDescent="0.15">
      <c r="B589" s="290"/>
      <c r="C589" s="29" t="s">
        <v>35</v>
      </c>
      <c r="D589" s="187"/>
      <c r="E589" s="58"/>
      <c r="F589" s="188"/>
      <c r="G589" s="188"/>
      <c r="H589" s="188"/>
      <c r="I589" s="64"/>
      <c r="J589" s="64"/>
      <c r="K589" s="189"/>
      <c r="L589" s="259"/>
      <c r="M589" s="259"/>
      <c r="N589" s="58"/>
      <c r="O589" s="30"/>
      <c r="P589" s="58"/>
      <c r="Q589" s="30"/>
      <c r="R589" s="134"/>
      <c r="S589" s="206"/>
      <c r="T589" s="290"/>
      <c r="U589" s="29" t="s">
        <v>35</v>
      </c>
      <c r="V589" s="187"/>
      <c r="W589" s="58"/>
      <c r="X589" s="188"/>
      <c r="Y589" s="188"/>
      <c r="Z589" s="188"/>
      <c r="AA589" s="64"/>
      <c r="AB589" s="64"/>
      <c r="AC589" s="189"/>
      <c r="AD589" s="259"/>
      <c r="AE589" s="259"/>
      <c r="AF589" s="58"/>
      <c r="AG589" s="30"/>
      <c r="AH589" s="58"/>
      <c r="AI589" s="30"/>
      <c r="AJ589" s="134"/>
      <c r="AK589" s="208"/>
      <c r="AL589" s="290"/>
      <c r="AM589" s="88" t="str">
        <f t="shared" si="49"/>
        <v/>
      </c>
      <c r="AN589" s="123" t="str">
        <f t="shared" si="50"/>
        <v/>
      </c>
      <c r="AO589" s="123" t="str">
        <f t="shared" si="51"/>
        <v/>
      </c>
      <c r="AP589" s="123" t="str">
        <f t="shared" si="52"/>
        <v/>
      </c>
      <c r="AQ589" s="89" t="str">
        <f t="shared" si="53"/>
        <v/>
      </c>
      <c r="AR589" s="39"/>
      <c r="AS589" s="234"/>
      <c r="AT589" s="39"/>
    </row>
    <row r="590" spans="2:46" ht="13.5" customHeight="1" x14ac:dyDescent="0.15">
      <c r="B590" s="290"/>
      <c r="C590" s="29" t="s">
        <v>36</v>
      </c>
      <c r="D590" s="187"/>
      <c r="E590" s="58"/>
      <c r="F590" s="188"/>
      <c r="G590" s="188"/>
      <c r="H590" s="188"/>
      <c r="I590" s="64"/>
      <c r="J590" s="64"/>
      <c r="K590" s="189"/>
      <c r="L590" s="259"/>
      <c r="M590" s="259"/>
      <c r="N590" s="58"/>
      <c r="O590" s="30"/>
      <c r="P590" s="58"/>
      <c r="Q590" s="30"/>
      <c r="R590" s="134"/>
      <c r="S590" s="206"/>
      <c r="T590" s="290"/>
      <c r="U590" s="29" t="s">
        <v>36</v>
      </c>
      <c r="V590" s="187"/>
      <c r="W590" s="58"/>
      <c r="X590" s="188"/>
      <c r="Y590" s="188"/>
      <c r="Z590" s="188"/>
      <c r="AA590" s="64"/>
      <c r="AB590" s="64"/>
      <c r="AC590" s="189"/>
      <c r="AD590" s="259"/>
      <c r="AE590" s="259"/>
      <c r="AF590" s="58"/>
      <c r="AG590" s="30"/>
      <c r="AH590" s="58"/>
      <c r="AI590" s="30"/>
      <c r="AJ590" s="134"/>
      <c r="AK590" s="208"/>
      <c r="AL590" s="290"/>
      <c r="AM590" s="88" t="str">
        <f t="shared" si="49"/>
        <v/>
      </c>
      <c r="AN590" s="123" t="str">
        <f t="shared" si="50"/>
        <v/>
      </c>
      <c r="AO590" s="123" t="str">
        <f t="shared" si="51"/>
        <v/>
      </c>
      <c r="AP590" s="123" t="str">
        <f t="shared" si="52"/>
        <v/>
      </c>
      <c r="AQ590" s="89" t="str">
        <f t="shared" si="53"/>
        <v/>
      </c>
      <c r="AR590" s="39"/>
      <c r="AS590" s="234"/>
      <c r="AT590" s="39"/>
    </row>
    <row r="591" spans="2:46" ht="13.5" customHeight="1" x14ac:dyDescent="0.15">
      <c r="B591" s="290"/>
      <c r="C591" s="29" t="s">
        <v>38</v>
      </c>
      <c r="D591" s="187"/>
      <c r="E591" s="58"/>
      <c r="F591" s="188"/>
      <c r="G591" s="188"/>
      <c r="H591" s="188"/>
      <c r="I591" s="64"/>
      <c r="J591" s="64"/>
      <c r="K591" s="189"/>
      <c r="L591" s="259"/>
      <c r="M591" s="259"/>
      <c r="N591" s="58"/>
      <c r="O591" s="30"/>
      <c r="P591" s="58"/>
      <c r="Q591" s="30"/>
      <c r="R591" s="134"/>
      <c r="S591" s="206"/>
      <c r="T591" s="290"/>
      <c r="U591" s="29" t="s">
        <v>38</v>
      </c>
      <c r="V591" s="187"/>
      <c r="W591" s="58"/>
      <c r="X591" s="188"/>
      <c r="Y591" s="188"/>
      <c r="Z591" s="188"/>
      <c r="AA591" s="64"/>
      <c r="AB591" s="64"/>
      <c r="AC591" s="189"/>
      <c r="AD591" s="259"/>
      <c r="AE591" s="259"/>
      <c r="AF591" s="58"/>
      <c r="AG591" s="30"/>
      <c r="AH591" s="58"/>
      <c r="AI591" s="30"/>
      <c r="AJ591" s="134"/>
      <c r="AK591" s="208"/>
      <c r="AL591" s="290"/>
      <c r="AM591" s="88" t="str">
        <f t="shared" si="49"/>
        <v/>
      </c>
      <c r="AN591" s="123" t="str">
        <f t="shared" si="50"/>
        <v/>
      </c>
      <c r="AO591" s="123" t="str">
        <f t="shared" si="51"/>
        <v/>
      </c>
      <c r="AP591" s="123" t="str">
        <f t="shared" si="52"/>
        <v/>
      </c>
      <c r="AQ591" s="89" t="str">
        <f t="shared" si="53"/>
        <v/>
      </c>
      <c r="AR591" s="39"/>
      <c r="AS591" s="234"/>
      <c r="AT591" s="39"/>
    </row>
    <row r="592" spans="2:46" ht="13.5" customHeight="1" thickBot="1" x14ac:dyDescent="0.2">
      <c r="B592" s="291"/>
      <c r="C592" s="29"/>
      <c r="D592" s="187"/>
      <c r="E592" s="58"/>
      <c r="F592" s="190"/>
      <c r="G592" s="190"/>
      <c r="H592" s="190"/>
      <c r="I592" s="58"/>
      <c r="J592" s="58"/>
      <c r="K592" s="189"/>
      <c r="L592" s="259"/>
      <c r="M592" s="259"/>
      <c r="N592" s="58"/>
      <c r="O592" s="30"/>
      <c r="P592" s="58"/>
      <c r="Q592" s="30"/>
      <c r="R592" s="185"/>
      <c r="S592" s="206"/>
      <c r="T592" s="291"/>
      <c r="U592" s="29"/>
      <c r="V592" s="187"/>
      <c r="W592" s="58"/>
      <c r="X592" s="190"/>
      <c r="Y592" s="190"/>
      <c r="Z592" s="190"/>
      <c r="AA592" s="58"/>
      <c r="AB592" s="58"/>
      <c r="AC592" s="189"/>
      <c r="AD592" s="259"/>
      <c r="AE592" s="259"/>
      <c r="AF592" s="58"/>
      <c r="AG592" s="30"/>
      <c r="AH592" s="58"/>
      <c r="AI592" s="30"/>
      <c r="AJ592" s="185"/>
      <c r="AK592" s="208"/>
      <c r="AL592" s="291"/>
      <c r="AM592" s="124" t="str">
        <f t="shared" si="49"/>
        <v/>
      </c>
      <c r="AN592" s="125" t="str">
        <f t="shared" si="50"/>
        <v/>
      </c>
      <c r="AO592" s="125" t="str">
        <f t="shared" si="51"/>
        <v/>
      </c>
      <c r="AP592" s="125" t="str">
        <f t="shared" si="52"/>
        <v/>
      </c>
      <c r="AQ592" s="126" t="str">
        <f t="shared" si="53"/>
        <v/>
      </c>
      <c r="AR592" s="39"/>
      <c r="AS592" s="234"/>
      <c r="AT592" s="39"/>
    </row>
    <row r="593" spans="2:46" ht="13.5" customHeight="1" x14ac:dyDescent="0.15">
      <c r="B593" s="289" t="s">
        <v>184</v>
      </c>
      <c r="C593" s="27" t="s">
        <v>34</v>
      </c>
      <c r="D593" s="41"/>
      <c r="E593" s="57"/>
      <c r="F593" s="98"/>
      <c r="G593" s="98"/>
      <c r="H593" s="98"/>
      <c r="I593" s="62"/>
      <c r="J593" s="62"/>
      <c r="K593" s="63"/>
      <c r="L593" s="258"/>
      <c r="M593" s="258"/>
      <c r="N593" s="57"/>
      <c r="O593" s="28"/>
      <c r="P593" s="57"/>
      <c r="Q593" s="28"/>
      <c r="R593" s="133"/>
      <c r="S593" s="206"/>
      <c r="T593" s="289" t="s">
        <v>184</v>
      </c>
      <c r="U593" s="27" t="s">
        <v>34</v>
      </c>
      <c r="V593" s="41"/>
      <c r="W593" s="57"/>
      <c r="X593" s="98"/>
      <c r="Y593" s="98"/>
      <c r="Z593" s="98"/>
      <c r="AA593" s="62"/>
      <c r="AB593" s="62"/>
      <c r="AC593" s="63"/>
      <c r="AD593" s="258"/>
      <c r="AE593" s="258"/>
      <c r="AF593" s="57"/>
      <c r="AG593" s="28"/>
      <c r="AH593" s="57"/>
      <c r="AI593" s="28"/>
      <c r="AJ593" s="133"/>
      <c r="AK593" s="208"/>
      <c r="AL593" s="289" t="s">
        <v>184</v>
      </c>
      <c r="AM593" s="121" t="str">
        <f t="shared" si="49"/>
        <v/>
      </c>
      <c r="AN593" s="97" t="str">
        <f t="shared" si="50"/>
        <v/>
      </c>
      <c r="AO593" s="97" t="str">
        <f t="shared" si="51"/>
        <v/>
      </c>
      <c r="AP593" s="97" t="str">
        <f t="shared" si="52"/>
        <v/>
      </c>
      <c r="AQ593" s="122" t="str">
        <f t="shared" si="53"/>
        <v/>
      </c>
      <c r="AR593" s="39"/>
      <c r="AS593" s="234"/>
      <c r="AT593" s="39"/>
    </row>
    <row r="594" spans="2:46" ht="13.5" customHeight="1" x14ac:dyDescent="0.15">
      <c r="B594" s="290"/>
      <c r="C594" s="29" t="s">
        <v>35</v>
      </c>
      <c r="D594" s="187"/>
      <c r="E594" s="58"/>
      <c r="F594" s="188"/>
      <c r="G594" s="188"/>
      <c r="H594" s="188"/>
      <c r="I594" s="64"/>
      <c r="J594" s="64"/>
      <c r="K594" s="189"/>
      <c r="L594" s="259"/>
      <c r="M594" s="259"/>
      <c r="N594" s="58"/>
      <c r="O594" s="30"/>
      <c r="P594" s="58"/>
      <c r="Q594" s="30"/>
      <c r="R594" s="134"/>
      <c r="S594" s="206"/>
      <c r="T594" s="290"/>
      <c r="U594" s="29" t="s">
        <v>35</v>
      </c>
      <c r="V594" s="187"/>
      <c r="W594" s="58"/>
      <c r="X594" s="188"/>
      <c r="Y594" s="188"/>
      <c r="Z594" s="188"/>
      <c r="AA594" s="64"/>
      <c r="AB594" s="64"/>
      <c r="AC594" s="189"/>
      <c r="AD594" s="259"/>
      <c r="AE594" s="259"/>
      <c r="AF594" s="58"/>
      <c r="AG594" s="30"/>
      <c r="AH594" s="58"/>
      <c r="AI594" s="30"/>
      <c r="AJ594" s="134"/>
      <c r="AK594" s="208"/>
      <c r="AL594" s="290"/>
      <c r="AM594" s="88" t="str">
        <f t="shared" si="49"/>
        <v/>
      </c>
      <c r="AN594" s="123" t="str">
        <f t="shared" si="50"/>
        <v/>
      </c>
      <c r="AO594" s="123" t="str">
        <f t="shared" si="51"/>
        <v/>
      </c>
      <c r="AP594" s="123" t="str">
        <f t="shared" si="52"/>
        <v/>
      </c>
      <c r="AQ594" s="89" t="str">
        <f t="shared" si="53"/>
        <v/>
      </c>
      <c r="AR594" s="39"/>
      <c r="AS594" s="234"/>
      <c r="AT594" s="39"/>
    </row>
    <row r="595" spans="2:46" ht="13.5" customHeight="1" x14ac:dyDescent="0.15">
      <c r="B595" s="290"/>
      <c r="C595" s="29" t="s">
        <v>36</v>
      </c>
      <c r="D595" s="187"/>
      <c r="E595" s="58"/>
      <c r="F595" s="188"/>
      <c r="G595" s="188"/>
      <c r="H595" s="188"/>
      <c r="I595" s="64"/>
      <c r="J595" s="64"/>
      <c r="K595" s="189"/>
      <c r="L595" s="259"/>
      <c r="M595" s="259"/>
      <c r="N595" s="58"/>
      <c r="O595" s="30"/>
      <c r="P595" s="58"/>
      <c r="Q595" s="30"/>
      <c r="R595" s="134"/>
      <c r="S595" s="206"/>
      <c r="T595" s="290"/>
      <c r="U595" s="29" t="s">
        <v>36</v>
      </c>
      <c r="V595" s="187"/>
      <c r="W595" s="58"/>
      <c r="X595" s="188"/>
      <c r="Y595" s="188"/>
      <c r="Z595" s="188"/>
      <c r="AA595" s="64"/>
      <c r="AB595" s="64"/>
      <c r="AC595" s="189"/>
      <c r="AD595" s="259"/>
      <c r="AE595" s="259"/>
      <c r="AF595" s="58"/>
      <c r="AG595" s="30"/>
      <c r="AH595" s="58"/>
      <c r="AI595" s="30"/>
      <c r="AJ595" s="134"/>
      <c r="AK595" s="208"/>
      <c r="AL595" s="290"/>
      <c r="AM595" s="88" t="str">
        <f t="shared" si="49"/>
        <v/>
      </c>
      <c r="AN595" s="123" t="str">
        <f t="shared" si="50"/>
        <v/>
      </c>
      <c r="AO595" s="123" t="str">
        <f t="shared" si="51"/>
        <v/>
      </c>
      <c r="AP595" s="123" t="str">
        <f t="shared" si="52"/>
        <v/>
      </c>
      <c r="AQ595" s="89" t="str">
        <f t="shared" si="53"/>
        <v/>
      </c>
      <c r="AR595" s="39"/>
      <c r="AS595" s="234"/>
      <c r="AT595" s="39"/>
    </row>
    <row r="596" spans="2:46" ht="13.5" customHeight="1" x14ac:dyDescent="0.15">
      <c r="B596" s="290"/>
      <c r="C596" s="29" t="s">
        <v>38</v>
      </c>
      <c r="D596" s="187"/>
      <c r="E596" s="58"/>
      <c r="F596" s="188"/>
      <c r="G596" s="188"/>
      <c r="H596" s="188"/>
      <c r="I596" s="64"/>
      <c r="J596" s="64"/>
      <c r="K596" s="189"/>
      <c r="L596" s="259"/>
      <c r="M596" s="259"/>
      <c r="N596" s="58"/>
      <c r="O596" s="30"/>
      <c r="P596" s="58"/>
      <c r="Q596" s="30"/>
      <c r="R596" s="134"/>
      <c r="S596" s="206"/>
      <c r="T596" s="290"/>
      <c r="U596" s="29" t="s">
        <v>38</v>
      </c>
      <c r="V596" s="187"/>
      <c r="W596" s="58"/>
      <c r="X596" s="188"/>
      <c r="Y596" s="188"/>
      <c r="Z596" s="188"/>
      <c r="AA596" s="64"/>
      <c r="AB596" s="64"/>
      <c r="AC596" s="189"/>
      <c r="AD596" s="259"/>
      <c r="AE596" s="259"/>
      <c r="AF596" s="58"/>
      <c r="AG596" s="30"/>
      <c r="AH596" s="58"/>
      <c r="AI596" s="30"/>
      <c r="AJ596" s="134"/>
      <c r="AK596" s="208"/>
      <c r="AL596" s="290"/>
      <c r="AM596" s="88" t="str">
        <f t="shared" si="49"/>
        <v/>
      </c>
      <c r="AN596" s="123" t="str">
        <f t="shared" si="50"/>
        <v/>
      </c>
      <c r="AO596" s="123" t="str">
        <f t="shared" si="51"/>
        <v/>
      </c>
      <c r="AP596" s="123" t="str">
        <f t="shared" si="52"/>
        <v/>
      </c>
      <c r="AQ596" s="89" t="str">
        <f t="shared" si="53"/>
        <v/>
      </c>
      <c r="AR596" s="39"/>
      <c r="AS596" s="234"/>
      <c r="AT596" s="39"/>
    </row>
    <row r="597" spans="2:46" ht="13.5" customHeight="1" thickBot="1" x14ac:dyDescent="0.2">
      <c r="B597" s="291"/>
      <c r="C597" s="29"/>
      <c r="D597" s="187"/>
      <c r="E597" s="58"/>
      <c r="F597" s="190"/>
      <c r="G597" s="190"/>
      <c r="H597" s="190"/>
      <c r="I597" s="58"/>
      <c r="J597" s="58"/>
      <c r="K597" s="189"/>
      <c r="L597" s="259"/>
      <c r="M597" s="259"/>
      <c r="N597" s="58"/>
      <c r="O597" s="30"/>
      <c r="P597" s="58"/>
      <c r="Q597" s="30"/>
      <c r="R597" s="185"/>
      <c r="S597" s="206"/>
      <c r="T597" s="291"/>
      <c r="U597" s="29"/>
      <c r="V597" s="187"/>
      <c r="W597" s="58"/>
      <c r="X597" s="190"/>
      <c r="Y597" s="190"/>
      <c r="Z597" s="190"/>
      <c r="AA597" s="58"/>
      <c r="AB597" s="58"/>
      <c r="AC597" s="189"/>
      <c r="AD597" s="259"/>
      <c r="AE597" s="259"/>
      <c r="AF597" s="58"/>
      <c r="AG597" s="30"/>
      <c r="AH597" s="58"/>
      <c r="AI597" s="30"/>
      <c r="AJ597" s="185"/>
      <c r="AK597" s="208"/>
      <c r="AL597" s="291"/>
      <c r="AM597" s="124" t="str">
        <f t="shared" si="49"/>
        <v/>
      </c>
      <c r="AN597" s="125" t="str">
        <f t="shared" si="50"/>
        <v/>
      </c>
      <c r="AO597" s="125" t="str">
        <f t="shared" si="51"/>
        <v/>
      </c>
      <c r="AP597" s="125" t="str">
        <f t="shared" si="52"/>
        <v/>
      </c>
      <c r="AQ597" s="126" t="str">
        <f t="shared" si="53"/>
        <v/>
      </c>
      <c r="AR597" s="39"/>
      <c r="AS597" s="234"/>
      <c r="AT597" s="39"/>
    </row>
    <row r="598" spans="2:46" ht="13.5" customHeight="1" x14ac:dyDescent="0.15">
      <c r="B598" s="289" t="s">
        <v>185</v>
      </c>
      <c r="C598" s="27" t="s">
        <v>34</v>
      </c>
      <c r="D598" s="41"/>
      <c r="E598" s="57"/>
      <c r="F598" s="98"/>
      <c r="G598" s="98"/>
      <c r="H598" s="98"/>
      <c r="I598" s="62"/>
      <c r="J598" s="62"/>
      <c r="K598" s="63"/>
      <c r="L598" s="258"/>
      <c r="M598" s="258"/>
      <c r="N598" s="57"/>
      <c r="O598" s="28"/>
      <c r="P598" s="57"/>
      <c r="Q598" s="28"/>
      <c r="R598" s="133"/>
      <c r="S598" s="206"/>
      <c r="T598" s="289" t="s">
        <v>185</v>
      </c>
      <c r="U598" s="27" t="s">
        <v>34</v>
      </c>
      <c r="V598" s="41"/>
      <c r="W598" s="57"/>
      <c r="X598" s="98"/>
      <c r="Y598" s="98"/>
      <c r="Z598" s="98"/>
      <c r="AA598" s="62"/>
      <c r="AB598" s="62"/>
      <c r="AC598" s="63"/>
      <c r="AD598" s="258"/>
      <c r="AE598" s="258"/>
      <c r="AF598" s="57"/>
      <c r="AG598" s="28"/>
      <c r="AH598" s="57"/>
      <c r="AI598" s="28"/>
      <c r="AJ598" s="133"/>
      <c r="AK598" s="208"/>
      <c r="AL598" s="289" t="s">
        <v>185</v>
      </c>
      <c r="AM598" s="121" t="str">
        <f t="shared" si="49"/>
        <v/>
      </c>
      <c r="AN598" s="97" t="str">
        <f t="shared" si="50"/>
        <v/>
      </c>
      <c r="AO598" s="97" t="str">
        <f t="shared" si="51"/>
        <v/>
      </c>
      <c r="AP598" s="97" t="str">
        <f t="shared" si="52"/>
        <v/>
      </c>
      <c r="AQ598" s="122" t="str">
        <f t="shared" si="53"/>
        <v/>
      </c>
      <c r="AR598" s="39"/>
      <c r="AS598" s="234"/>
      <c r="AT598" s="39"/>
    </row>
    <row r="599" spans="2:46" ht="13.5" customHeight="1" x14ac:dyDescent="0.15">
      <c r="B599" s="290"/>
      <c r="C599" s="29" t="s">
        <v>35</v>
      </c>
      <c r="D599" s="187"/>
      <c r="E599" s="58"/>
      <c r="F599" s="188"/>
      <c r="G599" s="188"/>
      <c r="H599" s="188"/>
      <c r="I599" s="64"/>
      <c r="J599" s="64"/>
      <c r="K599" s="189"/>
      <c r="L599" s="259"/>
      <c r="M599" s="259"/>
      <c r="N599" s="58"/>
      <c r="O599" s="30"/>
      <c r="P599" s="58"/>
      <c r="Q599" s="30"/>
      <c r="R599" s="134"/>
      <c r="S599" s="206"/>
      <c r="T599" s="290"/>
      <c r="U599" s="29" t="s">
        <v>35</v>
      </c>
      <c r="V599" s="187"/>
      <c r="W599" s="58"/>
      <c r="X599" s="188"/>
      <c r="Y599" s="188"/>
      <c r="Z599" s="188"/>
      <c r="AA599" s="64"/>
      <c r="AB599" s="64"/>
      <c r="AC599" s="189"/>
      <c r="AD599" s="259"/>
      <c r="AE599" s="259"/>
      <c r="AF599" s="58"/>
      <c r="AG599" s="30"/>
      <c r="AH599" s="58"/>
      <c r="AI599" s="30"/>
      <c r="AJ599" s="134"/>
      <c r="AK599" s="208"/>
      <c r="AL599" s="290"/>
      <c r="AM599" s="88" t="str">
        <f t="shared" si="49"/>
        <v/>
      </c>
      <c r="AN599" s="123" t="str">
        <f t="shared" si="50"/>
        <v/>
      </c>
      <c r="AO599" s="123" t="str">
        <f t="shared" si="51"/>
        <v/>
      </c>
      <c r="AP599" s="123" t="str">
        <f t="shared" si="52"/>
        <v/>
      </c>
      <c r="AQ599" s="89" t="str">
        <f t="shared" si="53"/>
        <v/>
      </c>
      <c r="AR599" s="39"/>
      <c r="AS599" s="234"/>
      <c r="AT599" s="39"/>
    </row>
    <row r="600" spans="2:46" ht="13.5" customHeight="1" x14ac:dyDescent="0.15">
      <c r="B600" s="290"/>
      <c r="C600" s="29" t="s">
        <v>36</v>
      </c>
      <c r="D600" s="187"/>
      <c r="E600" s="58"/>
      <c r="F600" s="188"/>
      <c r="G600" s="188"/>
      <c r="H600" s="188"/>
      <c r="I600" s="64"/>
      <c r="J600" s="64"/>
      <c r="K600" s="189"/>
      <c r="L600" s="259"/>
      <c r="M600" s="259"/>
      <c r="N600" s="58"/>
      <c r="O600" s="30"/>
      <c r="P600" s="58"/>
      <c r="Q600" s="30"/>
      <c r="R600" s="134"/>
      <c r="S600" s="206"/>
      <c r="T600" s="290"/>
      <c r="U600" s="29" t="s">
        <v>36</v>
      </c>
      <c r="V600" s="187"/>
      <c r="W600" s="58"/>
      <c r="X600" s="188"/>
      <c r="Y600" s="188"/>
      <c r="Z600" s="188"/>
      <c r="AA600" s="64"/>
      <c r="AB600" s="64"/>
      <c r="AC600" s="189"/>
      <c r="AD600" s="259"/>
      <c r="AE600" s="259"/>
      <c r="AF600" s="58"/>
      <c r="AG600" s="30"/>
      <c r="AH600" s="58"/>
      <c r="AI600" s="30"/>
      <c r="AJ600" s="134"/>
      <c r="AK600" s="208"/>
      <c r="AL600" s="290"/>
      <c r="AM600" s="88" t="str">
        <f t="shared" si="49"/>
        <v/>
      </c>
      <c r="AN600" s="123" t="str">
        <f t="shared" si="50"/>
        <v/>
      </c>
      <c r="AO600" s="123" t="str">
        <f t="shared" si="51"/>
        <v/>
      </c>
      <c r="AP600" s="123" t="str">
        <f t="shared" si="52"/>
        <v/>
      </c>
      <c r="AQ600" s="89" t="str">
        <f t="shared" si="53"/>
        <v/>
      </c>
      <c r="AR600" s="39"/>
      <c r="AS600" s="234"/>
      <c r="AT600" s="39"/>
    </row>
    <row r="601" spans="2:46" ht="13.5" customHeight="1" x14ac:dyDescent="0.15">
      <c r="B601" s="290"/>
      <c r="C601" s="29" t="s">
        <v>38</v>
      </c>
      <c r="D601" s="187"/>
      <c r="E601" s="58"/>
      <c r="F601" s="188"/>
      <c r="G601" s="188"/>
      <c r="H601" s="188"/>
      <c r="I601" s="64"/>
      <c r="J601" s="64"/>
      <c r="K601" s="189"/>
      <c r="L601" s="259"/>
      <c r="M601" s="259"/>
      <c r="N601" s="58"/>
      <c r="O601" s="30"/>
      <c r="P601" s="58"/>
      <c r="Q601" s="30"/>
      <c r="R601" s="134"/>
      <c r="S601" s="206"/>
      <c r="T601" s="290"/>
      <c r="U601" s="29" t="s">
        <v>38</v>
      </c>
      <c r="V601" s="187"/>
      <c r="W601" s="58"/>
      <c r="X601" s="188"/>
      <c r="Y601" s="188"/>
      <c r="Z601" s="188"/>
      <c r="AA601" s="64"/>
      <c r="AB601" s="64"/>
      <c r="AC601" s="189"/>
      <c r="AD601" s="259"/>
      <c r="AE601" s="259"/>
      <c r="AF601" s="58"/>
      <c r="AG601" s="30"/>
      <c r="AH601" s="58"/>
      <c r="AI601" s="30"/>
      <c r="AJ601" s="134"/>
      <c r="AK601" s="208"/>
      <c r="AL601" s="290"/>
      <c r="AM601" s="88" t="str">
        <f t="shared" si="49"/>
        <v/>
      </c>
      <c r="AN601" s="123" t="str">
        <f t="shared" si="50"/>
        <v/>
      </c>
      <c r="AO601" s="123" t="str">
        <f t="shared" si="51"/>
        <v/>
      </c>
      <c r="AP601" s="123" t="str">
        <f t="shared" si="52"/>
        <v/>
      </c>
      <c r="AQ601" s="89" t="str">
        <f t="shared" si="53"/>
        <v/>
      </c>
      <c r="AR601" s="39"/>
      <c r="AS601" s="234"/>
      <c r="AT601" s="39"/>
    </row>
    <row r="602" spans="2:46" ht="13.5" customHeight="1" thickBot="1" x14ac:dyDescent="0.2">
      <c r="B602" s="291"/>
      <c r="C602" s="29"/>
      <c r="D602" s="187"/>
      <c r="E602" s="58"/>
      <c r="F602" s="190"/>
      <c r="G602" s="190"/>
      <c r="H602" s="190"/>
      <c r="I602" s="58"/>
      <c r="J602" s="58"/>
      <c r="K602" s="189"/>
      <c r="L602" s="259"/>
      <c r="M602" s="259"/>
      <c r="N602" s="58"/>
      <c r="O602" s="30"/>
      <c r="P602" s="58"/>
      <c r="Q602" s="30"/>
      <c r="R602" s="185"/>
      <c r="S602" s="206"/>
      <c r="T602" s="291"/>
      <c r="U602" s="29"/>
      <c r="V602" s="187"/>
      <c r="W602" s="58"/>
      <c r="X602" s="190"/>
      <c r="Y602" s="190"/>
      <c r="Z602" s="190"/>
      <c r="AA602" s="58"/>
      <c r="AB602" s="58"/>
      <c r="AC602" s="189"/>
      <c r="AD602" s="259"/>
      <c r="AE602" s="259"/>
      <c r="AF602" s="58"/>
      <c r="AG602" s="30"/>
      <c r="AH602" s="58"/>
      <c r="AI602" s="30"/>
      <c r="AJ602" s="185"/>
      <c r="AK602" s="208"/>
      <c r="AL602" s="291"/>
      <c r="AM602" s="124" t="str">
        <f t="shared" si="49"/>
        <v/>
      </c>
      <c r="AN602" s="125" t="str">
        <f t="shared" si="50"/>
        <v/>
      </c>
      <c r="AO602" s="125" t="str">
        <f t="shared" si="51"/>
        <v/>
      </c>
      <c r="AP602" s="125" t="str">
        <f t="shared" si="52"/>
        <v/>
      </c>
      <c r="AQ602" s="126" t="str">
        <f t="shared" si="53"/>
        <v/>
      </c>
      <c r="AR602" s="39"/>
      <c r="AS602" s="234"/>
      <c r="AT602" s="39"/>
    </row>
    <row r="603" spans="2:46" ht="13.5" customHeight="1" x14ac:dyDescent="0.15">
      <c r="B603" s="289" t="s">
        <v>186</v>
      </c>
      <c r="C603" s="27" t="s">
        <v>34</v>
      </c>
      <c r="D603" s="41"/>
      <c r="E603" s="57"/>
      <c r="F603" s="98"/>
      <c r="G603" s="98"/>
      <c r="H603" s="98"/>
      <c r="I603" s="62"/>
      <c r="J603" s="62"/>
      <c r="K603" s="63"/>
      <c r="L603" s="258"/>
      <c r="M603" s="258"/>
      <c r="N603" s="57"/>
      <c r="O603" s="28"/>
      <c r="P603" s="57"/>
      <c r="Q603" s="28"/>
      <c r="R603" s="133"/>
      <c r="S603" s="206"/>
      <c r="T603" s="289" t="s">
        <v>186</v>
      </c>
      <c r="U603" s="27" t="s">
        <v>34</v>
      </c>
      <c r="V603" s="41"/>
      <c r="W603" s="57"/>
      <c r="X603" s="98"/>
      <c r="Y603" s="98"/>
      <c r="Z603" s="98"/>
      <c r="AA603" s="62"/>
      <c r="AB603" s="62"/>
      <c r="AC603" s="63"/>
      <c r="AD603" s="258"/>
      <c r="AE603" s="258"/>
      <c r="AF603" s="57"/>
      <c r="AG603" s="28"/>
      <c r="AH603" s="57"/>
      <c r="AI603" s="28"/>
      <c r="AJ603" s="133"/>
      <c r="AK603" s="208"/>
      <c r="AL603" s="289" t="s">
        <v>186</v>
      </c>
      <c r="AM603" s="121" t="str">
        <f t="shared" si="49"/>
        <v/>
      </c>
      <c r="AN603" s="97" t="str">
        <f t="shared" si="50"/>
        <v/>
      </c>
      <c r="AO603" s="97" t="str">
        <f t="shared" si="51"/>
        <v/>
      </c>
      <c r="AP603" s="97" t="str">
        <f t="shared" si="52"/>
        <v/>
      </c>
      <c r="AQ603" s="122" t="str">
        <f t="shared" si="53"/>
        <v/>
      </c>
      <c r="AR603" s="39"/>
      <c r="AS603" s="234"/>
      <c r="AT603" s="39"/>
    </row>
    <row r="604" spans="2:46" ht="13.5" customHeight="1" x14ac:dyDescent="0.15">
      <c r="B604" s="290"/>
      <c r="C604" s="29" t="s">
        <v>35</v>
      </c>
      <c r="D604" s="187"/>
      <c r="E604" s="58"/>
      <c r="F604" s="188"/>
      <c r="G604" s="188"/>
      <c r="H604" s="188"/>
      <c r="I604" s="64"/>
      <c r="J604" s="64"/>
      <c r="K604" s="189"/>
      <c r="L604" s="259"/>
      <c r="M604" s="259"/>
      <c r="N604" s="58"/>
      <c r="O604" s="30"/>
      <c r="P604" s="58"/>
      <c r="Q604" s="30"/>
      <c r="R604" s="134"/>
      <c r="S604" s="206"/>
      <c r="T604" s="290"/>
      <c r="U604" s="29" t="s">
        <v>35</v>
      </c>
      <c r="V604" s="187"/>
      <c r="W604" s="58"/>
      <c r="X604" s="188"/>
      <c r="Y604" s="188"/>
      <c r="Z604" s="188"/>
      <c r="AA604" s="64"/>
      <c r="AB604" s="64"/>
      <c r="AC604" s="189"/>
      <c r="AD604" s="259"/>
      <c r="AE604" s="259"/>
      <c r="AF604" s="58"/>
      <c r="AG604" s="30"/>
      <c r="AH604" s="58"/>
      <c r="AI604" s="30"/>
      <c r="AJ604" s="134"/>
      <c r="AK604" s="208"/>
      <c r="AL604" s="290"/>
      <c r="AM604" s="88" t="str">
        <f t="shared" si="49"/>
        <v/>
      </c>
      <c r="AN604" s="123" t="str">
        <f t="shared" si="50"/>
        <v/>
      </c>
      <c r="AO604" s="123" t="str">
        <f t="shared" si="51"/>
        <v/>
      </c>
      <c r="AP604" s="123" t="str">
        <f t="shared" si="52"/>
        <v/>
      </c>
      <c r="AQ604" s="89" t="str">
        <f t="shared" si="53"/>
        <v/>
      </c>
      <c r="AR604" s="39"/>
      <c r="AS604" s="234"/>
      <c r="AT604" s="39"/>
    </row>
    <row r="605" spans="2:46" ht="13.5" customHeight="1" x14ac:dyDescent="0.15">
      <c r="B605" s="290"/>
      <c r="C605" s="29" t="s">
        <v>36</v>
      </c>
      <c r="D605" s="187"/>
      <c r="E605" s="58"/>
      <c r="F605" s="188"/>
      <c r="G605" s="188"/>
      <c r="H605" s="188"/>
      <c r="I605" s="64"/>
      <c r="J605" s="64"/>
      <c r="K605" s="189"/>
      <c r="L605" s="259"/>
      <c r="M605" s="259"/>
      <c r="N605" s="58"/>
      <c r="O605" s="30"/>
      <c r="P605" s="58"/>
      <c r="Q605" s="30"/>
      <c r="R605" s="134"/>
      <c r="S605" s="206"/>
      <c r="T605" s="290"/>
      <c r="U605" s="29" t="s">
        <v>36</v>
      </c>
      <c r="V605" s="187"/>
      <c r="W605" s="58"/>
      <c r="X605" s="188"/>
      <c r="Y605" s="188"/>
      <c r="Z605" s="188"/>
      <c r="AA605" s="64"/>
      <c r="AB605" s="64"/>
      <c r="AC605" s="189"/>
      <c r="AD605" s="259"/>
      <c r="AE605" s="259"/>
      <c r="AF605" s="58"/>
      <c r="AG605" s="30"/>
      <c r="AH605" s="58"/>
      <c r="AI605" s="30"/>
      <c r="AJ605" s="134"/>
      <c r="AK605" s="208"/>
      <c r="AL605" s="290"/>
      <c r="AM605" s="88" t="str">
        <f t="shared" si="49"/>
        <v/>
      </c>
      <c r="AN605" s="123" t="str">
        <f t="shared" si="50"/>
        <v/>
      </c>
      <c r="AO605" s="123" t="str">
        <f t="shared" si="51"/>
        <v/>
      </c>
      <c r="AP605" s="123" t="str">
        <f t="shared" si="52"/>
        <v/>
      </c>
      <c r="AQ605" s="89" t="str">
        <f t="shared" si="53"/>
        <v/>
      </c>
      <c r="AR605" s="39"/>
      <c r="AS605" s="234"/>
      <c r="AT605" s="39"/>
    </row>
    <row r="606" spans="2:46" ht="13.5" customHeight="1" x14ac:dyDescent="0.15">
      <c r="B606" s="290"/>
      <c r="C606" s="29" t="s">
        <v>38</v>
      </c>
      <c r="D606" s="187"/>
      <c r="E606" s="58"/>
      <c r="F606" s="188"/>
      <c r="G606" s="188"/>
      <c r="H606" s="188"/>
      <c r="I606" s="64"/>
      <c r="J606" s="64"/>
      <c r="K606" s="189"/>
      <c r="L606" s="259"/>
      <c r="M606" s="259"/>
      <c r="N606" s="58"/>
      <c r="O606" s="30"/>
      <c r="P606" s="58"/>
      <c r="Q606" s="30"/>
      <c r="R606" s="134"/>
      <c r="S606" s="206"/>
      <c r="T606" s="290"/>
      <c r="U606" s="29" t="s">
        <v>38</v>
      </c>
      <c r="V606" s="187"/>
      <c r="W606" s="58"/>
      <c r="X606" s="188"/>
      <c r="Y606" s="188"/>
      <c r="Z606" s="188"/>
      <c r="AA606" s="64"/>
      <c r="AB606" s="64"/>
      <c r="AC606" s="189"/>
      <c r="AD606" s="259"/>
      <c r="AE606" s="259"/>
      <c r="AF606" s="58"/>
      <c r="AG606" s="30"/>
      <c r="AH606" s="58"/>
      <c r="AI606" s="30"/>
      <c r="AJ606" s="134"/>
      <c r="AK606" s="208"/>
      <c r="AL606" s="290"/>
      <c r="AM606" s="88" t="str">
        <f t="shared" si="49"/>
        <v/>
      </c>
      <c r="AN606" s="123" t="str">
        <f t="shared" si="50"/>
        <v/>
      </c>
      <c r="AO606" s="123" t="str">
        <f t="shared" si="51"/>
        <v/>
      </c>
      <c r="AP606" s="123" t="str">
        <f t="shared" si="52"/>
        <v/>
      </c>
      <c r="AQ606" s="89" t="str">
        <f t="shared" si="53"/>
        <v/>
      </c>
      <c r="AR606" s="39"/>
      <c r="AS606" s="234"/>
      <c r="AT606" s="39"/>
    </row>
    <row r="607" spans="2:46" ht="13.5" customHeight="1" thickBot="1" x14ac:dyDescent="0.2">
      <c r="B607" s="291"/>
      <c r="C607" s="29"/>
      <c r="D607" s="187"/>
      <c r="E607" s="58"/>
      <c r="F607" s="190"/>
      <c r="G607" s="190"/>
      <c r="H607" s="190"/>
      <c r="I607" s="58"/>
      <c r="J607" s="58"/>
      <c r="K607" s="189"/>
      <c r="L607" s="259"/>
      <c r="M607" s="259"/>
      <c r="N607" s="58"/>
      <c r="O607" s="30"/>
      <c r="P607" s="58"/>
      <c r="Q607" s="30"/>
      <c r="R607" s="185"/>
      <c r="S607" s="206"/>
      <c r="T607" s="291"/>
      <c r="U607" s="29"/>
      <c r="V607" s="187"/>
      <c r="W607" s="58"/>
      <c r="X607" s="190"/>
      <c r="Y607" s="190"/>
      <c r="Z607" s="190"/>
      <c r="AA607" s="58"/>
      <c r="AB607" s="58"/>
      <c r="AC607" s="189"/>
      <c r="AD607" s="259"/>
      <c r="AE607" s="259"/>
      <c r="AF607" s="58"/>
      <c r="AG607" s="30"/>
      <c r="AH607" s="58"/>
      <c r="AI607" s="30"/>
      <c r="AJ607" s="185"/>
      <c r="AK607" s="208"/>
      <c r="AL607" s="291"/>
      <c r="AM607" s="124" t="str">
        <f t="shared" si="49"/>
        <v/>
      </c>
      <c r="AN607" s="125" t="str">
        <f t="shared" si="50"/>
        <v/>
      </c>
      <c r="AO607" s="125" t="str">
        <f t="shared" si="51"/>
        <v/>
      </c>
      <c r="AP607" s="125" t="str">
        <f t="shared" si="52"/>
        <v/>
      </c>
      <c r="AQ607" s="126" t="str">
        <f t="shared" si="53"/>
        <v/>
      </c>
      <c r="AR607" s="39"/>
      <c r="AS607" s="234"/>
      <c r="AT607" s="39"/>
    </row>
    <row r="608" spans="2:46" ht="13.5" customHeight="1" x14ac:dyDescent="0.15">
      <c r="B608" s="289" t="s">
        <v>187</v>
      </c>
      <c r="C608" s="27" t="s">
        <v>34</v>
      </c>
      <c r="D608" s="41"/>
      <c r="E608" s="57"/>
      <c r="F608" s="98"/>
      <c r="G608" s="98"/>
      <c r="H608" s="98"/>
      <c r="I608" s="62"/>
      <c r="J608" s="62"/>
      <c r="K608" s="63"/>
      <c r="L608" s="258"/>
      <c r="M608" s="258"/>
      <c r="N608" s="57"/>
      <c r="O608" s="28"/>
      <c r="P608" s="57"/>
      <c r="Q608" s="28"/>
      <c r="R608" s="133"/>
      <c r="S608" s="206"/>
      <c r="T608" s="289" t="s">
        <v>187</v>
      </c>
      <c r="U608" s="27" t="s">
        <v>34</v>
      </c>
      <c r="V608" s="41"/>
      <c r="W608" s="57"/>
      <c r="X608" s="98"/>
      <c r="Y608" s="98"/>
      <c r="Z608" s="98"/>
      <c r="AA608" s="62"/>
      <c r="AB608" s="62"/>
      <c r="AC608" s="63"/>
      <c r="AD608" s="258"/>
      <c r="AE608" s="258"/>
      <c r="AF608" s="57"/>
      <c r="AG608" s="28"/>
      <c r="AH608" s="57"/>
      <c r="AI608" s="28"/>
      <c r="AJ608" s="133"/>
      <c r="AK608" s="208"/>
      <c r="AL608" s="289" t="s">
        <v>187</v>
      </c>
      <c r="AM608" s="121" t="str">
        <f t="shared" si="49"/>
        <v/>
      </c>
      <c r="AN608" s="97" t="str">
        <f t="shared" si="50"/>
        <v/>
      </c>
      <c r="AO608" s="97" t="str">
        <f t="shared" si="51"/>
        <v/>
      </c>
      <c r="AP608" s="97" t="str">
        <f t="shared" si="52"/>
        <v/>
      </c>
      <c r="AQ608" s="122" t="str">
        <f t="shared" si="53"/>
        <v/>
      </c>
      <c r="AR608" s="39"/>
      <c r="AS608" s="234"/>
      <c r="AT608" s="39"/>
    </row>
    <row r="609" spans="2:46" ht="13.5" customHeight="1" x14ac:dyDescent="0.15">
      <c r="B609" s="290"/>
      <c r="C609" s="29" t="s">
        <v>35</v>
      </c>
      <c r="D609" s="187"/>
      <c r="E609" s="58"/>
      <c r="F609" s="188"/>
      <c r="G609" s="188"/>
      <c r="H609" s="188"/>
      <c r="I609" s="64"/>
      <c r="J609" s="64"/>
      <c r="K609" s="189"/>
      <c r="L609" s="259"/>
      <c r="M609" s="259"/>
      <c r="N609" s="58"/>
      <c r="O609" s="30"/>
      <c r="P609" s="58"/>
      <c r="Q609" s="30"/>
      <c r="R609" s="134"/>
      <c r="S609" s="206"/>
      <c r="T609" s="290"/>
      <c r="U609" s="29" t="s">
        <v>35</v>
      </c>
      <c r="V609" s="187"/>
      <c r="W609" s="58"/>
      <c r="X609" s="188"/>
      <c r="Y609" s="188"/>
      <c r="Z609" s="188"/>
      <c r="AA609" s="64"/>
      <c r="AB609" s="64"/>
      <c r="AC609" s="189"/>
      <c r="AD609" s="259"/>
      <c r="AE609" s="259"/>
      <c r="AF609" s="58"/>
      <c r="AG609" s="30"/>
      <c r="AH609" s="58"/>
      <c r="AI609" s="30"/>
      <c r="AJ609" s="134"/>
      <c r="AK609" s="208"/>
      <c r="AL609" s="290"/>
      <c r="AM609" s="88" t="str">
        <f t="shared" ref="AM609:AM637" si="54">IF(OR(X609="",F609=""),"",X609-F609)</f>
        <v/>
      </c>
      <c r="AN609" s="123" t="str">
        <f t="shared" ref="AN609:AN637" si="55">IF(OR(Y609="",G609=""),"",Y609-G609)</f>
        <v/>
      </c>
      <c r="AO609" s="123" t="str">
        <f t="shared" ref="AO609:AO637" si="56">IF(OR(Z609="",H609=""),"",Z609-H609)</f>
        <v/>
      </c>
      <c r="AP609" s="123" t="str">
        <f t="shared" ref="AP609:AP637" si="57">IF(OR(AA609="",I609=""),"",AA609-I609)</f>
        <v/>
      </c>
      <c r="AQ609" s="89" t="str">
        <f t="shared" ref="AQ609:AQ637" si="58">IF(OR(AB609="",J609=""),"",AB609-J609)</f>
        <v/>
      </c>
      <c r="AR609" s="39"/>
      <c r="AS609" s="234"/>
      <c r="AT609" s="39"/>
    </row>
    <row r="610" spans="2:46" ht="13.5" customHeight="1" x14ac:dyDescent="0.15">
      <c r="B610" s="290"/>
      <c r="C610" s="29" t="s">
        <v>36</v>
      </c>
      <c r="D610" s="187"/>
      <c r="E610" s="58"/>
      <c r="F610" s="188"/>
      <c r="G610" s="188"/>
      <c r="H610" s="188"/>
      <c r="I610" s="64"/>
      <c r="J610" s="64"/>
      <c r="K610" s="189"/>
      <c r="L610" s="259"/>
      <c r="M610" s="259"/>
      <c r="N610" s="58"/>
      <c r="O610" s="30"/>
      <c r="P610" s="58"/>
      <c r="Q610" s="30"/>
      <c r="R610" s="134"/>
      <c r="S610" s="206"/>
      <c r="T610" s="290"/>
      <c r="U610" s="29" t="s">
        <v>36</v>
      </c>
      <c r="V610" s="187"/>
      <c r="W610" s="58"/>
      <c r="X610" s="188"/>
      <c r="Y610" s="188"/>
      <c r="Z610" s="188"/>
      <c r="AA610" s="64"/>
      <c r="AB610" s="64"/>
      <c r="AC610" s="189"/>
      <c r="AD610" s="259"/>
      <c r="AE610" s="259"/>
      <c r="AF610" s="58"/>
      <c r="AG610" s="30"/>
      <c r="AH610" s="58"/>
      <c r="AI610" s="30"/>
      <c r="AJ610" s="134"/>
      <c r="AK610" s="208"/>
      <c r="AL610" s="290"/>
      <c r="AM610" s="88" t="str">
        <f t="shared" si="54"/>
        <v/>
      </c>
      <c r="AN610" s="123" t="str">
        <f t="shared" si="55"/>
        <v/>
      </c>
      <c r="AO610" s="123" t="str">
        <f t="shared" si="56"/>
        <v/>
      </c>
      <c r="AP610" s="123" t="str">
        <f t="shared" si="57"/>
        <v/>
      </c>
      <c r="AQ610" s="89" t="str">
        <f t="shared" si="58"/>
        <v/>
      </c>
      <c r="AR610" s="39"/>
      <c r="AS610" s="234"/>
      <c r="AT610" s="39"/>
    </row>
    <row r="611" spans="2:46" ht="13.5" customHeight="1" x14ac:dyDescent="0.15">
      <c r="B611" s="290"/>
      <c r="C611" s="29" t="s">
        <v>38</v>
      </c>
      <c r="D611" s="187"/>
      <c r="E611" s="58"/>
      <c r="F611" s="188"/>
      <c r="G611" s="188"/>
      <c r="H611" s="188"/>
      <c r="I611" s="64"/>
      <c r="J611" s="64"/>
      <c r="K611" s="189"/>
      <c r="L611" s="259"/>
      <c r="M611" s="259"/>
      <c r="N611" s="58"/>
      <c r="O611" s="30"/>
      <c r="P611" s="58"/>
      <c r="Q611" s="30"/>
      <c r="R611" s="134"/>
      <c r="S611" s="206"/>
      <c r="T611" s="290"/>
      <c r="U611" s="29" t="s">
        <v>38</v>
      </c>
      <c r="V611" s="187"/>
      <c r="W611" s="58"/>
      <c r="X611" s="188"/>
      <c r="Y611" s="188"/>
      <c r="Z611" s="188"/>
      <c r="AA611" s="64"/>
      <c r="AB611" s="64"/>
      <c r="AC611" s="189"/>
      <c r="AD611" s="259"/>
      <c r="AE611" s="259"/>
      <c r="AF611" s="58"/>
      <c r="AG611" s="30"/>
      <c r="AH611" s="58"/>
      <c r="AI611" s="30"/>
      <c r="AJ611" s="134"/>
      <c r="AK611" s="208"/>
      <c r="AL611" s="290"/>
      <c r="AM611" s="88" t="str">
        <f t="shared" si="54"/>
        <v/>
      </c>
      <c r="AN611" s="123" t="str">
        <f t="shared" si="55"/>
        <v/>
      </c>
      <c r="AO611" s="123" t="str">
        <f t="shared" si="56"/>
        <v/>
      </c>
      <c r="AP611" s="123" t="str">
        <f t="shared" si="57"/>
        <v/>
      </c>
      <c r="AQ611" s="89" t="str">
        <f t="shared" si="58"/>
        <v/>
      </c>
      <c r="AR611" s="39"/>
      <c r="AS611" s="234"/>
      <c r="AT611" s="39"/>
    </row>
    <row r="612" spans="2:46" ht="13.5" customHeight="1" thickBot="1" x14ac:dyDescent="0.2">
      <c r="B612" s="291"/>
      <c r="C612" s="29"/>
      <c r="D612" s="187"/>
      <c r="E612" s="58"/>
      <c r="F612" s="190"/>
      <c r="G612" s="190"/>
      <c r="H612" s="190"/>
      <c r="I612" s="58"/>
      <c r="J612" s="58"/>
      <c r="K612" s="189"/>
      <c r="L612" s="259"/>
      <c r="M612" s="259"/>
      <c r="N612" s="58"/>
      <c r="O612" s="30"/>
      <c r="P612" s="58"/>
      <c r="Q612" s="30"/>
      <c r="R612" s="185"/>
      <c r="S612" s="206"/>
      <c r="T612" s="291"/>
      <c r="U612" s="29"/>
      <c r="V612" s="187"/>
      <c r="W612" s="58"/>
      <c r="X612" s="190"/>
      <c r="Y612" s="190"/>
      <c r="Z612" s="190"/>
      <c r="AA612" s="58"/>
      <c r="AB612" s="58"/>
      <c r="AC612" s="189"/>
      <c r="AD612" s="259"/>
      <c r="AE612" s="259"/>
      <c r="AF612" s="58"/>
      <c r="AG612" s="30"/>
      <c r="AH612" s="58"/>
      <c r="AI612" s="30"/>
      <c r="AJ612" s="185"/>
      <c r="AK612" s="208"/>
      <c r="AL612" s="291"/>
      <c r="AM612" s="124" t="str">
        <f t="shared" si="54"/>
        <v/>
      </c>
      <c r="AN612" s="125" t="str">
        <f t="shared" si="55"/>
        <v/>
      </c>
      <c r="AO612" s="125" t="str">
        <f t="shared" si="56"/>
        <v/>
      </c>
      <c r="AP612" s="125" t="str">
        <f t="shared" si="57"/>
        <v/>
      </c>
      <c r="AQ612" s="126" t="str">
        <f t="shared" si="58"/>
        <v/>
      </c>
      <c r="AR612" s="39"/>
      <c r="AS612" s="234"/>
      <c r="AT612" s="39"/>
    </row>
    <row r="613" spans="2:46" ht="13.5" customHeight="1" x14ac:dyDescent="0.15">
      <c r="B613" s="289" t="s">
        <v>188</v>
      </c>
      <c r="C613" s="27" t="s">
        <v>34</v>
      </c>
      <c r="D613" s="41"/>
      <c r="E613" s="57"/>
      <c r="F613" s="98"/>
      <c r="G613" s="98"/>
      <c r="H613" s="98"/>
      <c r="I613" s="62"/>
      <c r="J613" s="62"/>
      <c r="K613" s="63"/>
      <c r="L613" s="258"/>
      <c r="M613" s="258"/>
      <c r="N613" s="57"/>
      <c r="O613" s="28"/>
      <c r="P613" s="57"/>
      <c r="Q613" s="28"/>
      <c r="R613" s="133"/>
      <c r="S613" s="206"/>
      <c r="T613" s="289" t="s">
        <v>188</v>
      </c>
      <c r="U613" s="27" t="s">
        <v>34</v>
      </c>
      <c r="V613" s="41"/>
      <c r="W613" s="57"/>
      <c r="X613" s="98"/>
      <c r="Y613" s="98"/>
      <c r="Z613" s="98"/>
      <c r="AA613" s="62"/>
      <c r="AB613" s="62"/>
      <c r="AC613" s="63"/>
      <c r="AD613" s="258"/>
      <c r="AE613" s="258"/>
      <c r="AF613" s="57"/>
      <c r="AG613" s="28"/>
      <c r="AH613" s="57"/>
      <c r="AI613" s="28"/>
      <c r="AJ613" s="133"/>
      <c r="AK613" s="208"/>
      <c r="AL613" s="289" t="s">
        <v>188</v>
      </c>
      <c r="AM613" s="121" t="str">
        <f t="shared" si="54"/>
        <v/>
      </c>
      <c r="AN613" s="97" t="str">
        <f t="shared" si="55"/>
        <v/>
      </c>
      <c r="AO613" s="97" t="str">
        <f t="shared" si="56"/>
        <v/>
      </c>
      <c r="AP613" s="97" t="str">
        <f t="shared" si="57"/>
        <v/>
      </c>
      <c r="AQ613" s="122" t="str">
        <f t="shared" si="58"/>
        <v/>
      </c>
      <c r="AR613" s="39"/>
      <c r="AS613" s="234"/>
      <c r="AT613" s="39"/>
    </row>
    <row r="614" spans="2:46" ht="13.5" customHeight="1" x14ac:dyDescent="0.15">
      <c r="B614" s="290"/>
      <c r="C614" s="29" t="s">
        <v>35</v>
      </c>
      <c r="D614" s="187"/>
      <c r="E614" s="58"/>
      <c r="F614" s="188"/>
      <c r="G614" s="188"/>
      <c r="H614" s="188"/>
      <c r="I614" s="64"/>
      <c r="J614" s="64"/>
      <c r="K614" s="189"/>
      <c r="L614" s="259"/>
      <c r="M614" s="259"/>
      <c r="N614" s="58"/>
      <c r="O614" s="30"/>
      <c r="P614" s="58"/>
      <c r="Q614" s="30"/>
      <c r="R614" s="134"/>
      <c r="S614" s="206"/>
      <c r="T614" s="290"/>
      <c r="U614" s="29" t="s">
        <v>35</v>
      </c>
      <c r="V614" s="187"/>
      <c r="W614" s="58"/>
      <c r="X614" s="188"/>
      <c r="Y614" s="188"/>
      <c r="Z614" s="188"/>
      <c r="AA614" s="64"/>
      <c r="AB614" s="64"/>
      <c r="AC614" s="189"/>
      <c r="AD614" s="259"/>
      <c r="AE614" s="259"/>
      <c r="AF614" s="58"/>
      <c r="AG614" s="30"/>
      <c r="AH614" s="58"/>
      <c r="AI614" s="30"/>
      <c r="AJ614" s="134"/>
      <c r="AK614" s="208"/>
      <c r="AL614" s="290"/>
      <c r="AM614" s="88" t="str">
        <f t="shared" si="54"/>
        <v/>
      </c>
      <c r="AN614" s="123" t="str">
        <f t="shared" si="55"/>
        <v/>
      </c>
      <c r="AO614" s="123" t="str">
        <f t="shared" si="56"/>
        <v/>
      </c>
      <c r="AP614" s="123" t="str">
        <f t="shared" si="57"/>
        <v/>
      </c>
      <c r="AQ614" s="89" t="str">
        <f t="shared" si="58"/>
        <v/>
      </c>
      <c r="AR614" s="39"/>
      <c r="AS614" s="234"/>
      <c r="AT614" s="39"/>
    </row>
    <row r="615" spans="2:46" ht="13.5" customHeight="1" x14ac:dyDescent="0.15">
      <c r="B615" s="290"/>
      <c r="C615" s="29" t="s">
        <v>36</v>
      </c>
      <c r="D615" s="187"/>
      <c r="E615" s="58"/>
      <c r="F615" s="188"/>
      <c r="G615" s="188"/>
      <c r="H615" s="188"/>
      <c r="I615" s="64"/>
      <c r="J615" s="64"/>
      <c r="K615" s="189"/>
      <c r="L615" s="259"/>
      <c r="M615" s="259"/>
      <c r="N615" s="58"/>
      <c r="O615" s="30"/>
      <c r="P615" s="58"/>
      <c r="Q615" s="30"/>
      <c r="R615" s="134"/>
      <c r="S615" s="206"/>
      <c r="T615" s="290"/>
      <c r="U615" s="29" t="s">
        <v>36</v>
      </c>
      <c r="V615" s="187"/>
      <c r="W615" s="58"/>
      <c r="X615" s="188"/>
      <c r="Y615" s="188"/>
      <c r="Z615" s="188"/>
      <c r="AA615" s="64"/>
      <c r="AB615" s="64"/>
      <c r="AC615" s="189"/>
      <c r="AD615" s="259"/>
      <c r="AE615" s="259"/>
      <c r="AF615" s="58"/>
      <c r="AG615" s="30"/>
      <c r="AH615" s="58"/>
      <c r="AI615" s="30"/>
      <c r="AJ615" s="134"/>
      <c r="AK615" s="208"/>
      <c r="AL615" s="290"/>
      <c r="AM615" s="88" t="str">
        <f t="shared" si="54"/>
        <v/>
      </c>
      <c r="AN615" s="123" t="str">
        <f t="shared" si="55"/>
        <v/>
      </c>
      <c r="AO615" s="123" t="str">
        <f t="shared" si="56"/>
        <v/>
      </c>
      <c r="AP615" s="123" t="str">
        <f t="shared" si="57"/>
        <v/>
      </c>
      <c r="AQ615" s="89" t="str">
        <f t="shared" si="58"/>
        <v/>
      </c>
      <c r="AR615" s="39"/>
      <c r="AS615" s="234"/>
      <c r="AT615" s="39"/>
    </row>
    <row r="616" spans="2:46" ht="13.5" customHeight="1" x14ac:dyDescent="0.15">
      <c r="B616" s="290"/>
      <c r="C616" s="29" t="s">
        <v>38</v>
      </c>
      <c r="D616" s="187"/>
      <c r="E616" s="58"/>
      <c r="F616" s="188"/>
      <c r="G616" s="188"/>
      <c r="H616" s="188"/>
      <c r="I616" s="64"/>
      <c r="J616" s="64"/>
      <c r="K616" s="189"/>
      <c r="L616" s="259"/>
      <c r="M616" s="259"/>
      <c r="N616" s="58"/>
      <c r="O616" s="30"/>
      <c r="P616" s="58"/>
      <c r="Q616" s="30"/>
      <c r="R616" s="134"/>
      <c r="S616" s="206"/>
      <c r="T616" s="290"/>
      <c r="U616" s="29" t="s">
        <v>38</v>
      </c>
      <c r="V616" s="187"/>
      <c r="W616" s="58"/>
      <c r="X616" s="188"/>
      <c r="Y616" s="188"/>
      <c r="Z616" s="188"/>
      <c r="AA616" s="64"/>
      <c r="AB616" s="64"/>
      <c r="AC616" s="189"/>
      <c r="AD616" s="259"/>
      <c r="AE616" s="259"/>
      <c r="AF616" s="58"/>
      <c r="AG616" s="30"/>
      <c r="AH616" s="58"/>
      <c r="AI616" s="30"/>
      <c r="AJ616" s="134"/>
      <c r="AK616" s="208"/>
      <c r="AL616" s="290"/>
      <c r="AM616" s="88" t="str">
        <f t="shared" si="54"/>
        <v/>
      </c>
      <c r="AN616" s="123" t="str">
        <f t="shared" si="55"/>
        <v/>
      </c>
      <c r="AO616" s="123" t="str">
        <f t="shared" si="56"/>
        <v/>
      </c>
      <c r="AP616" s="123" t="str">
        <f t="shared" si="57"/>
        <v/>
      </c>
      <c r="AQ616" s="89" t="str">
        <f t="shared" si="58"/>
        <v/>
      </c>
      <c r="AR616" s="39"/>
      <c r="AS616" s="234"/>
      <c r="AT616" s="39"/>
    </row>
    <row r="617" spans="2:46" ht="13.5" customHeight="1" thickBot="1" x14ac:dyDescent="0.2">
      <c r="B617" s="291"/>
      <c r="C617" s="29"/>
      <c r="D617" s="187"/>
      <c r="E617" s="58"/>
      <c r="F617" s="190"/>
      <c r="G617" s="190"/>
      <c r="H617" s="190"/>
      <c r="I617" s="58"/>
      <c r="J617" s="58"/>
      <c r="K617" s="189"/>
      <c r="L617" s="259"/>
      <c r="M617" s="259"/>
      <c r="N617" s="58"/>
      <c r="O617" s="30"/>
      <c r="P617" s="58"/>
      <c r="Q617" s="30"/>
      <c r="R617" s="185"/>
      <c r="S617" s="206"/>
      <c r="T617" s="291"/>
      <c r="U617" s="29"/>
      <c r="V617" s="187"/>
      <c r="W617" s="58"/>
      <c r="X617" s="190"/>
      <c r="Y617" s="190"/>
      <c r="Z617" s="190"/>
      <c r="AA617" s="58"/>
      <c r="AB617" s="58"/>
      <c r="AC617" s="189"/>
      <c r="AD617" s="259"/>
      <c r="AE617" s="259"/>
      <c r="AF617" s="58"/>
      <c r="AG617" s="30"/>
      <c r="AH617" s="58"/>
      <c r="AI617" s="30"/>
      <c r="AJ617" s="185"/>
      <c r="AK617" s="208"/>
      <c r="AL617" s="291"/>
      <c r="AM617" s="124" t="str">
        <f t="shared" si="54"/>
        <v/>
      </c>
      <c r="AN617" s="125" t="str">
        <f t="shared" si="55"/>
        <v/>
      </c>
      <c r="AO617" s="125" t="str">
        <f t="shared" si="56"/>
        <v/>
      </c>
      <c r="AP617" s="125" t="str">
        <f t="shared" si="57"/>
        <v/>
      </c>
      <c r="AQ617" s="126" t="str">
        <f t="shared" si="58"/>
        <v/>
      </c>
      <c r="AR617" s="39"/>
      <c r="AS617" s="234"/>
      <c r="AT617" s="39"/>
    </row>
    <row r="618" spans="2:46" ht="13.5" customHeight="1" x14ac:dyDescent="0.15">
      <c r="B618" s="289" t="s">
        <v>189</v>
      </c>
      <c r="C618" s="27" t="s">
        <v>34</v>
      </c>
      <c r="D618" s="41"/>
      <c r="E618" s="57"/>
      <c r="F618" s="98"/>
      <c r="G618" s="98"/>
      <c r="H618" s="98"/>
      <c r="I618" s="62"/>
      <c r="J618" s="62"/>
      <c r="K618" s="63"/>
      <c r="L618" s="258"/>
      <c r="M618" s="258"/>
      <c r="N618" s="57"/>
      <c r="O618" s="28"/>
      <c r="P618" s="57"/>
      <c r="Q618" s="28"/>
      <c r="R618" s="133"/>
      <c r="S618" s="206"/>
      <c r="T618" s="289" t="s">
        <v>189</v>
      </c>
      <c r="U618" s="27" t="s">
        <v>34</v>
      </c>
      <c r="V618" s="41"/>
      <c r="W618" s="57"/>
      <c r="X618" s="98"/>
      <c r="Y618" s="98"/>
      <c r="Z618" s="98"/>
      <c r="AA618" s="62"/>
      <c r="AB618" s="62"/>
      <c r="AC618" s="63"/>
      <c r="AD618" s="258"/>
      <c r="AE618" s="258"/>
      <c r="AF618" s="57"/>
      <c r="AG618" s="28"/>
      <c r="AH618" s="57"/>
      <c r="AI618" s="28"/>
      <c r="AJ618" s="133"/>
      <c r="AK618" s="208"/>
      <c r="AL618" s="289" t="s">
        <v>189</v>
      </c>
      <c r="AM618" s="121" t="str">
        <f t="shared" si="54"/>
        <v/>
      </c>
      <c r="AN618" s="97" t="str">
        <f t="shared" si="55"/>
        <v/>
      </c>
      <c r="AO618" s="97" t="str">
        <f t="shared" si="56"/>
        <v/>
      </c>
      <c r="AP618" s="97" t="str">
        <f t="shared" si="57"/>
        <v/>
      </c>
      <c r="AQ618" s="122" t="str">
        <f t="shared" si="58"/>
        <v/>
      </c>
      <c r="AR618" s="39"/>
      <c r="AS618" s="234"/>
      <c r="AT618" s="39"/>
    </row>
    <row r="619" spans="2:46" ht="13.5" customHeight="1" x14ac:dyDescent="0.15">
      <c r="B619" s="290"/>
      <c r="C619" s="29" t="s">
        <v>35</v>
      </c>
      <c r="D619" s="187"/>
      <c r="E619" s="58"/>
      <c r="F619" s="188"/>
      <c r="G619" s="188"/>
      <c r="H619" s="188"/>
      <c r="I619" s="64"/>
      <c r="J619" s="64"/>
      <c r="K619" s="189"/>
      <c r="L619" s="259"/>
      <c r="M619" s="259"/>
      <c r="N619" s="58"/>
      <c r="O619" s="30"/>
      <c r="P619" s="58"/>
      <c r="Q619" s="30"/>
      <c r="R619" s="134"/>
      <c r="S619" s="206"/>
      <c r="T619" s="290"/>
      <c r="U619" s="29" t="s">
        <v>35</v>
      </c>
      <c r="V619" s="187"/>
      <c r="W619" s="58"/>
      <c r="X619" s="188"/>
      <c r="Y619" s="188"/>
      <c r="Z619" s="188"/>
      <c r="AA619" s="64"/>
      <c r="AB619" s="64"/>
      <c r="AC619" s="189"/>
      <c r="AD619" s="259"/>
      <c r="AE619" s="259"/>
      <c r="AF619" s="58"/>
      <c r="AG619" s="30"/>
      <c r="AH619" s="58"/>
      <c r="AI619" s="30"/>
      <c r="AJ619" s="134"/>
      <c r="AK619" s="208"/>
      <c r="AL619" s="290"/>
      <c r="AM619" s="88" t="str">
        <f t="shared" si="54"/>
        <v/>
      </c>
      <c r="AN619" s="123" t="str">
        <f t="shared" si="55"/>
        <v/>
      </c>
      <c r="AO619" s="123" t="str">
        <f t="shared" si="56"/>
        <v/>
      </c>
      <c r="AP619" s="123" t="str">
        <f t="shared" si="57"/>
        <v/>
      </c>
      <c r="AQ619" s="89" t="str">
        <f t="shared" si="58"/>
        <v/>
      </c>
      <c r="AR619" s="39"/>
      <c r="AS619" s="234"/>
      <c r="AT619" s="39"/>
    </row>
    <row r="620" spans="2:46" ht="13.5" customHeight="1" x14ac:dyDescent="0.15">
      <c r="B620" s="290"/>
      <c r="C620" s="29" t="s">
        <v>36</v>
      </c>
      <c r="D620" s="187"/>
      <c r="E620" s="58"/>
      <c r="F620" s="188"/>
      <c r="G620" s="188"/>
      <c r="H620" s="188"/>
      <c r="I620" s="64"/>
      <c r="J620" s="64"/>
      <c r="K620" s="189"/>
      <c r="L620" s="259"/>
      <c r="M620" s="259"/>
      <c r="N620" s="58"/>
      <c r="O620" s="30"/>
      <c r="P620" s="58"/>
      <c r="Q620" s="30"/>
      <c r="R620" s="134"/>
      <c r="S620" s="206"/>
      <c r="T620" s="290"/>
      <c r="U620" s="29" t="s">
        <v>36</v>
      </c>
      <c r="V620" s="187"/>
      <c r="W620" s="58"/>
      <c r="X620" s="188"/>
      <c r="Y620" s="188"/>
      <c r="Z620" s="188"/>
      <c r="AA620" s="64"/>
      <c r="AB620" s="64"/>
      <c r="AC620" s="189"/>
      <c r="AD620" s="259"/>
      <c r="AE620" s="259"/>
      <c r="AF620" s="58"/>
      <c r="AG620" s="30"/>
      <c r="AH620" s="58"/>
      <c r="AI620" s="30"/>
      <c r="AJ620" s="134"/>
      <c r="AK620" s="208"/>
      <c r="AL620" s="290"/>
      <c r="AM620" s="88" t="str">
        <f t="shared" si="54"/>
        <v/>
      </c>
      <c r="AN620" s="123" t="str">
        <f t="shared" si="55"/>
        <v/>
      </c>
      <c r="AO620" s="123" t="str">
        <f t="shared" si="56"/>
        <v/>
      </c>
      <c r="AP620" s="123" t="str">
        <f t="shared" si="57"/>
        <v/>
      </c>
      <c r="AQ620" s="89" t="str">
        <f t="shared" si="58"/>
        <v/>
      </c>
      <c r="AR620" s="39"/>
      <c r="AS620" s="234"/>
      <c r="AT620" s="39"/>
    </row>
    <row r="621" spans="2:46" ht="13.5" customHeight="1" x14ac:dyDescent="0.15">
      <c r="B621" s="290"/>
      <c r="C621" s="29" t="s">
        <v>38</v>
      </c>
      <c r="D621" s="187"/>
      <c r="E621" s="58"/>
      <c r="F621" s="188"/>
      <c r="G621" s="188"/>
      <c r="H621" s="188"/>
      <c r="I621" s="64"/>
      <c r="J621" s="64"/>
      <c r="K621" s="189"/>
      <c r="L621" s="259"/>
      <c r="M621" s="259"/>
      <c r="N621" s="58"/>
      <c r="O621" s="30"/>
      <c r="P621" s="58"/>
      <c r="Q621" s="30"/>
      <c r="R621" s="134"/>
      <c r="S621" s="206"/>
      <c r="T621" s="290"/>
      <c r="U621" s="29" t="s">
        <v>38</v>
      </c>
      <c r="V621" s="187"/>
      <c r="W621" s="58"/>
      <c r="X621" s="188"/>
      <c r="Y621" s="188"/>
      <c r="Z621" s="188"/>
      <c r="AA621" s="64"/>
      <c r="AB621" s="64"/>
      <c r="AC621" s="189"/>
      <c r="AD621" s="259"/>
      <c r="AE621" s="259"/>
      <c r="AF621" s="58"/>
      <c r="AG621" s="30"/>
      <c r="AH621" s="58"/>
      <c r="AI621" s="30"/>
      <c r="AJ621" s="134"/>
      <c r="AK621" s="208"/>
      <c r="AL621" s="290"/>
      <c r="AM621" s="88" t="str">
        <f t="shared" si="54"/>
        <v/>
      </c>
      <c r="AN621" s="123" t="str">
        <f t="shared" si="55"/>
        <v/>
      </c>
      <c r="AO621" s="123" t="str">
        <f t="shared" si="56"/>
        <v/>
      </c>
      <c r="AP621" s="123" t="str">
        <f t="shared" si="57"/>
        <v/>
      </c>
      <c r="AQ621" s="89" t="str">
        <f t="shared" si="58"/>
        <v/>
      </c>
      <c r="AR621" s="39"/>
      <c r="AS621" s="234"/>
      <c r="AT621" s="39"/>
    </row>
    <row r="622" spans="2:46" ht="13.5" customHeight="1" thickBot="1" x14ac:dyDescent="0.2">
      <c r="B622" s="291"/>
      <c r="C622" s="29"/>
      <c r="D622" s="187"/>
      <c r="E622" s="58"/>
      <c r="F622" s="190"/>
      <c r="G622" s="190"/>
      <c r="H622" s="190"/>
      <c r="I622" s="58"/>
      <c r="J622" s="58"/>
      <c r="K622" s="189"/>
      <c r="L622" s="259"/>
      <c r="M622" s="259"/>
      <c r="N622" s="58"/>
      <c r="O622" s="30"/>
      <c r="P622" s="58"/>
      <c r="Q622" s="30"/>
      <c r="R622" s="185"/>
      <c r="S622" s="206"/>
      <c r="T622" s="291"/>
      <c r="U622" s="29"/>
      <c r="V622" s="187"/>
      <c r="W622" s="58"/>
      <c r="X622" s="190"/>
      <c r="Y622" s="190"/>
      <c r="Z622" s="190"/>
      <c r="AA622" s="58"/>
      <c r="AB622" s="58"/>
      <c r="AC622" s="189"/>
      <c r="AD622" s="259"/>
      <c r="AE622" s="259"/>
      <c r="AF622" s="58"/>
      <c r="AG622" s="30"/>
      <c r="AH622" s="58"/>
      <c r="AI622" s="30"/>
      <c r="AJ622" s="185"/>
      <c r="AK622" s="208"/>
      <c r="AL622" s="291"/>
      <c r="AM622" s="124" t="str">
        <f t="shared" si="54"/>
        <v/>
      </c>
      <c r="AN622" s="125" t="str">
        <f t="shared" si="55"/>
        <v/>
      </c>
      <c r="AO622" s="125" t="str">
        <f t="shared" si="56"/>
        <v/>
      </c>
      <c r="AP622" s="125" t="str">
        <f t="shared" si="57"/>
        <v/>
      </c>
      <c r="AQ622" s="126" t="str">
        <f t="shared" si="58"/>
        <v/>
      </c>
      <c r="AR622" s="39"/>
      <c r="AS622" s="234"/>
      <c r="AT622" s="39"/>
    </row>
    <row r="623" spans="2:46" ht="13.5" customHeight="1" x14ac:dyDescent="0.15">
      <c r="B623" s="289" t="s">
        <v>190</v>
      </c>
      <c r="C623" s="27" t="s">
        <v>34</v>
      </c>
      <c r="D623" s="41"/>
      <c r="E623" s="57"/>
      <c r="F623" s="98"/>
      <c r="G623" s="98"/>
      <c r="H623" s="98"/>
      <c r="I623" s="62"/>
      <c r="J623" s="62"/>
      <c r="K623" s="63"/>
      <c r="L623" s="258"/>
      <c r="M623" s="258"/>
      <c r="N623" s="57"/>
      <c r="O623" s="28"/>
      <c r="P623" s="57"/>
      <c r="Q623" s="28"/>
      <c r="R623" s="133"/>
      <c r="S623" s="206"/>
      <c r="T623" s="289" t="s">
        <v>190</v>
      </c>
      <c r="U623" s="27" t="s">
        <v>34</v>
      </c>
      <c r="V623" s="41"/>
      <c r="W623" s="57"/>
      <c r="X623" s="98"/>
      <c r="Y623" s="98"/>
      <c r="Z623" s="98"/>
      <c r="AA623" s="62"/>
      <c r="AB623" s="62"/>
      <c r="AC623" s="63"/>
      <c r="AD623" s="258"/>
      <c r="AE623" s="258"/>
      <c r="AF623" s="57"/>
      <c r="AG623" s="28"/>
      <c r="AH623" s="57"/>
      <c r="AI623" s="28"/>
      <c r="AJ623" s="133"/>
      <c r="AK623" s="208"/>
      <c r="AL623" s="289" t="s">
        <v>190</v>
      </c>
      <c r="AM623" s="121" t="str">
        <f t="shared" si="54"/>
        <v/>
      </c>
      <c r="AN623" s="97" t="str">
        <f t="shared" si="55"/>
        <v/>
      </c>
      <c r="AO623" s="97" t="str">
        <f t="shared" si="56"/>
        <v/>
      </c>
      <c r="AP623" s="97" t="str">
        <f t="shared" si="57"/>
        <v/>
      </c>
      <c r="AQ623" s="122" t="str">
        <f t="shared" si="58"/>
        <v/>
      </c>
      <c r="AR623" s="39"/>
      <c r="AS623" s="234"/>
      <c r="AT623" s="39"/>
    </row>
    <row r="624" spans="2:46" ht="13.5" customHeight="1" x14ac:dyDescent="0.15">
      <c r="B624" s="290"/>
      <c r="C624" s="29" t="s">
        <v>35</v>
      </c>
      <c r="D624" s="187"/>
      <c r="E624" s="58"/>
      <c r="F624" s="188"/>
      <c r="G624" s="188"/>
      <c r="H624" s="188"/>
      <c r="I624" s="64"/>
      <c r="J624" s="64"/>
      <c r="K624" s="189"/>
      <c r="L624" s="259"/>
      <c r="M624" s="259"/>
      <c r="N624" s="58"/>
      <c r="O624" s="30"/>
      <c r="P624" s="58"/>
      <c r="Q624" s="30"/>
      <c r="R624" s="134"/>
      <c r="S624" s="206"/>
      <c r="T624" s="290"/>
      <c r="U624" s="29" t="s">
        <v>35</v>
      </c>
      <c r="V624" s="187"/>
      <c r="W624" s="58"/>
      <c r="X624" s="188"/>
      <c r="Y624" s="188"/>
      <c r="Z624" s="188"/>
      <c r="AA624" s="64"/>
      <c r="AB624" s="64"/>
      <c r="AC624" s="189"/>
      <c r="AD624" s="259"/>
      <c r="AE624" s="259"/>
      <c r="AF624" s="58"/>
      <c r="AG624" s="30"/>
      <c r="AH624" s="58"/>
      <c r="AI624" s="30"/>
      <c r="AJ624" s="134"/>
      <c r="AK624" s="208"/>
      <c r="AL624" s="290"/>
      <c r="AM624" s="88" t="str">
        <f t="shared" si="54"/>
        <v/>
      </c>
      <c r="AN624" s="123" t="str">
        <f t="shared" si="55"/>
        <v/>
      </c>
      <c r="AO624" s="123" t="str">
        <f t="shared" si="56"/>
        <v/>
      </c>
      <c r="AP624" s="123" t="str">
        <f t="shared" si="57"/>
        <v/>
      </c>
      <c r="AQ624" s="89" t="str">
        <f t="shared" si="58"/>
        <v/>
      </c>
      <c r="AR624" s="39"/>
      <c r="AS624" s="234"/>
      <c r="AT624" s="39"/>
    </row>
    <row r="625" spans="2:46" ht="13.5" customHeight="1" x14ac:dyDescent="0.15">
      <c r="B625" s="290"/>
      <c r="C625" s="29" t="s">
        <v>36</v>
      </c>
      <c r="D625" s="187"/>
      <c r="E625" s="58"/>
      <c r="F625" s="188"/>
      <c r="G625" s="188"/>
      <c r="H625" s="188"/>
      <c r="I625" s="64"/>
      <c r="J625" s="64"/>
      <c r="K625" s="189"/>
      <c r="L625" s="259"/>
      <c r="M625" s="259"/>
      <c r="N625" s="58"/>
      <c r="O625" s="30"/>
      <c r="P625" s="58"/>
      <c r="Q625" s="30"/>
      <c r="R625" s="134"/>
      <c r="S625" s="206"/>
      <c r="T625" s="290"/>
      <c r="U625" s="29" t="s">
        <v>36</v>
      </c>
      <c r="V625" s="187"/>
      <c r="W625" s="58"/>
      <c r="X625" s="188"/>
      <c r="Y625" s="188"/>
      <c r="Z625" s="188"/>
      <c r="AA625" s="64"/>
      <c r="AB625" s="64"/>
      <c r="AC625" s="189"/>
      <c r="AD625" s="259"/>
      <c r="AE625" s="259"/>
      <c r="AF625" s="58"/>
      <c r="AG625" s="30"/>
      <c r="AH625" s="58"/>
      <c r="AI625" s="30"/>
      <c r="AJ625" s="134"/>
      <c r="AK625" s="208"/>
      <c r="AL625" s="290"/>
      <c r="AM625" s="88" t="str">
        <f t="shared" si="54"/>
        <v/>
      </c>
      <c r="AN625" s="123" t="str">
        <f t="shared" si="55"/>
        <v/>
      </c>
      <c r="AO625" s="123" t="str">
        <f t="shared" si="56"/>
        <v/>
      </c>
      <c r="AP625" s="123" t="str">
        <f t="shared" si="57"/>
        <v/>
      </c>
      <c r="AQ625" s="89" t="str">
        <f t="shared" si="58"/>
        <v/>
      </c>
      <c r="AR625" s="39"/>
      <c r="AS625" s="234"/>
      <c r="AT625" s="39"/>
    </row>
    <row r="626" spans="2:46" ht="13.5" customHeight="1" x14ac:dyDescent="0.15">
      <c r="B626" s="290"/>
      <c r="C626" s="29" t="s">
        <v>38</v>
      </c>
      <c r="D626" s="187"/>
      <c r="E626" s="58"/>
      <c r="F626" s="188"/>
      <c r="G626" s="188"/>
      <c r="H626" s="188"/>
      <c r="I626" s="64"/>
      <c r="J626" s="64"/>
      <c r="K626" s="189"/>
      <c r="L626" s="259"/>
      <c r="M626" s="259"/>
      <c r="N626" s="58"/>
      <c r="O626" s="30"/>
      <c r="P626" s="58"/>
      <c r="Q626" s="30"/>
      <c r="R626" s="134"/>
      <c r="S626" s="206"/>
      <c r="T626" s="290"/>
      <c r="U626" s="29" t="s">
        <v>38</v>
      </c>
      <c r="V626" s="187"/>
      <c r="W626" s="58"/>
      <c r="X626" s="188"/>
      <c r="Y626" s="188"/>
      <c r="Z626" s="188"/>
      <c r="AA626" s="64"/>
      <c r="AB626" s="64"/>
      <c r="AC626" s="189"/>
      <c r="AD626" s="259"/>
      <c r="AE626" s="259"/>
      <c r="AF626" s="58"/>
      <c r="AG626" s="30"/>
      <c r="AH626" s="58"/>
      <c r="AI626" s="30"/>
      <c r="AJ626" s="134"/>
      <c r="AK626" s="208"/>
      <c r="AL626" s="290"/>
      <c r="AM626" s="88" t="str">
        <f t="shared" si="54"/>
        <v/>
      </c>
      <c r="AN626" s="123" t="str">
        <f t="shared" si="55"/>
        <v/>
      </c>
      <c r="AO626" s="123" t="str">
        <f t="shared" si="56"/>
        <v/>
      </c>
      <c r="AP626" s="123" t="str">
        <f t="shared" si="57"/>
        <v/>
      </c>
      <c r="AQ626" s="89" t="str">
        <f t="shared" si="58"/>
        <v/>
      </c>
      <c r="AR626" s="39"/>
      <c r="AS626" s="234"/>
      <c r="AT626" s="39"/>
    </row>
    <row r="627" spans="2:46" ht="13.5" customHeight="1" thickBot="1" x14ac:dyDescent="0.2">
      <c r="B627" s="291"/>
      <c r="C627" s="29"/>
      <c r="D627" s="187"/>
      <c r="E627" s="58"/>
      <c r="F627" s="190"/>
      <c r="G627" s="190"/>
      <c r="H627" s="190"/>
      <c r="I627" s="58"/>
      <c r="J627" s="58"/>
      <c r="K627" s="189"/>
      <c r="L627" s="259"/>
      <c r="M627" s="259"/>
      <c r="N627" s="58"/>
      <c r="O627" s="30"/>
      <c r="P627" s="58"/>
      <c r="Q627" s="30"/>
      <c r="R627" s="185"/>
      <c r="S627" s="206"/>
      <c r="T627" s="291"/>
      <c r="U627" s="29"/>
      <c r="V627" s="187"/>
      <c r="W627" s="58"/>
      <c r="X627" s="190"/>
      <c r="Y627" s="190"/>
      <c r="Z627" s="190"/>
      <c r="AA627" s="58"/>
      <c r="AB627" s="58"/>
      <c r="AC627" s="189"/>
      <c r="AD627" s="259"/>
      <c r="AE627" s="259"/>
      <c r="AF627" s="58"/>
      <c r="AG627" s="30"/>
      <c r="AH627" s="58"/>
      <c r="AI627" s="30"/>
      <c r="AJ627" s="185"/>
      <c r="AK627" s="208"/>
      <c r="AL627" s="291"/>
      <c r="AM627" s="124" t="str">
        <f t="shared" si="54"/>
        <v/>
      </c>
      <c r="AN627" s="125" t="str">
        <f t="shared" si="55"/>
        <v/>
      </c>
      <c r="AO627" s="125" t="str">
        <f t="shared" si="56"/>
        <v/>
      </c>
      <c r="AP627" s="125" t="str">
        <f t="shared" si="57"/>
        <v/>
      </c>
      <c r="AQ627" s="126" t="str">
        <f t="shared" si="58"/>
        <v/>
      </c>
      <c r="AR627" s="39"/>
      <c r="AS627" s="234"/>
      <c r="AT627" s="39"/>
    </row>
    <row r="628" spans="2:46" ht="13.5" customHeight="1" x14ac:dyDescent="0.15">
      <c r="B628" s="289" t="s">
        <v>191</v>
      </c>
      <c r="C628" s="27" t="s">
        <v>34</v>
      </c>
      <c r="D628" s="41"/>
      <c r="E628" s="57"/>
      <c r="F628" s="98"/>
      <c r="G628" s="98"/>
      <c r="H628" s="98"/>
      <c r="I628" s="62"/>
      <c r="J628" s="62"/>
      <c r="K628" s="63"/>
      <c r="L628" s="258"/>
      <c r="M628" s="258"/>
      <c r="N628" s="57"/>
      <c r="O628" s="28"/>
      <c r="P628" s="57"/>
      <c r="Q628" s="28"/>
      <c r="R628" s="133"/>
      <c r="S628" s="206"/>
      <c r="T628" s="289" t="s">
        <v>191</v>
      </c>
      <c r="U628" s="27" t="s">
        <v>34</v>
      </c>
      <c r="V628" s="41"/>
      <c r="W628" s="57"/>
      <c r="X628" s="98"/>
      <c r="Y628" s="98"/>
      <c r="Z628" s="98"/>
      <c r="AA628" s="62"/>
      <c r="AB628" s="62"/>
      <c r="AC628" s="63"/>
      <c r="AD628" s="258"/>
      <c r="AE628" s="258"/>
      <c r="AF628" s="57"/>
      <c r="AG628" s="28"/>
      <c r="AH628" s="57"/>
      <c r="AI628" s="28"/>
      <c r="AJ628" s="133"/>
      <c r="AK628" s="208"/>
      <c r="AL628" s="289" t="s">
        <v>191</v>
      </c>
      <c r="AM628" s="121" t="str">
        <f t="shared" si="54"/>
        <v/>
      </c>
      <c r="AN628" s="97" t="str">
        <f t="shared" si="55"/>
        <v/>
      </c>
      <c r="AO628" s="97" t="str">
        <f t="shared" si="56"/>
        <v/>
      </c>
      <c r="AP628" s="97" t="str">
        <f t="shared" si="57"/>
        <v/>
      </c>
      <c r="AQ628" s="122" t="str">
        <f t="shared" si="58"/>
        <v/>
      </c>
      <c r="AR628" s="39"/>
      <c r="AS628" s="234"/>
      <c r="AT628" s="39"/>
    </row>
    <row r="629" spans="2:46" ht="13.5" customHeight="1" x14ac:dyDescent="0.15">
      <c r="B629" s="290"/>
      <c r="C629" s="29" t="s">
        <v>35</v>
      </c>
      <c r="D629" s="187"/>
      <c r="E629" s="58"/>
      <c r="F629" s="188"/>
      <c r="G629" s="188"/>
      <c r="H629" s="188"/>
      <c r="I629" s="64"/>
      <c r="J629" s="64"/>
      <c r="K629" s="189"/>
      <c r="L629" s="259"/>
      <c r="M629" s="259"/>
      <c r="N629" s="58"/>
      <c r="O629" s="30"/>
      <c r="P629" s="58"/>
      <c r="Q629" s="30"/>
      <c r="R629" s="134"/>
      <c r="S629" s="206"/>
      <c r="T629" s="290"/>
      <c r="U629" s="29" t="s">
        <v>35</v>
      </c>
      <c r="V629" s="187"/>
      <c r="W629" s="58"/>
      <c r="X629" s="188"/>
      <c r="Y629" s="188"/>
      <c r="Z629" s="188"/>
      <c r="AA629" s="64"/>
      <c r="AB629" s="64"/>
      <c r="AC629" s="189"/>
      <c r="AD629" s="259"/>
      <c r="AE629" s="259"/>
      <c r="AF629" s="58"/>
      <c r="AG629" s="30"/>
      <c r="AH629" s="58"/>
      <c r="AI629" s="30"/>
      <c r="AJ629" s="134"/>
      <c r="AK629" s="208"/>
      <c r="AL629" s="290"/>
      <c r="AM629" s="88" t="str">
        <f t="shared" si="54"/>
        <v/>
      </c>
      <c r="AN629" s="123" t="str">
        <f t="shared" si="55"/>
        <v/>
      </c>
      <c r="AO629" s="123" t="str">
        <f t="shared" si="56"/>
        <v/>
      </c>
      <c r="AP629" s="123" t="str">
        <f t="shared" si="57"/>
        <v/>
      </c>
      <c r="AQ629" s="89" t="str">
        <f t="shared" si="58"/>
        <v/>
      </c>
      <c r="AR629" s="39"/>
      <c r="AS629" s="234"/>
      <c r="AT629" s="39"/>
    </row>
    <row r="630" spans="2:46" ht="13.5" customHeight="1" x14ac:dyDescent="0.15">
      <c r="B630" s="290"/>
      <c r="C630" s="29" t="s">
        <v>36</v>
      </c>
      <c r="D630" s="187"/>
      <c r="E630" s="58"/>
      <c r="F630" s="188"/>
      <c r="G630" s="188"/>
      <c r="H630" s="188"/>
      <c r="I630" s="64"/>
      <c r="J630" s="64"/>
      <c r="K630" s="189"/>
      <c r="L630" s="259"/>
      <c r="M630" s="259"/>
      <c r="N630" s="58"/>
      <c r="O630" s="30"/>
      <c r="P630" s="58"/>
      <c r="Q630" s="30"/>
      <c r="R630" s="134"/>
      <c r="S630" s="206"/>
      <c r="T630" s="290"/>
      <c r="U630" s="29" t="s">
        <v>36</v>
      </c>
      <c r="V630" s="187"/>
      <c r="W630" s="58"/>
      <c r="X630" s="188"/>
      <c r="Y630" s="188"/>
      <c r="Z630" s="188"/>
      <c r="AA630" s="64"/>
      <c r="AB630" s="64"/>
      <c r="AC630" s="189"/>
      <c r="AD630" s="259"/>
      <c r="AE630" s="259"/>
      <c r="AF630" s="58"/>
      <c r="AG630" s="30"/>
      <c r="AH630" s="58"/>
      <c r="AI630" s="30"/>
      <c r="AJ630" s="134"/>
      <c r="AK630" s="208"/>
      <c r="AL630" s="290"/>
      <c r="AM630" s="88" t="str">
        <f t="shared" si="54"/>
        <v/>
      </c>
      <c r="AN630" s="123" t="str">
        <f t="shared" si="55"/>
        <v/>
      </c>
      <c r="AO630" s="123" t="str">
        <f t="shared" si="56"/>
        <v/>
      </c>
      <c r="AP630" s="123" t="str">
        <f t="shared" si="57"/>
        <v/>
      </c>
      <c r="AQ630" s="89" t="str">
        <f t="shared" si="58"/>
        <v/>
      </c>
      <c r="AR630" s="39"/>
      <c r="AS630" s="234"/>
      <c r="AT630" s="39"/>
    </row>
    <row r="631" spans="2:46" ht="13.5" customHeight="1" x14ac:dyDescent="0.15">
      <c r="B631" s="290"/>
      <c r="C631" s="29" t="s">
        <v>38</v>
      </c>
      <c r="D631" s="187"/>
      <c r="E631" s="58"/>
      <c r="F631" s="188"/>
      <c r="G631" s="188"/>
      <c r="H631" s="188"/>
      <c r="I631" s="64"/>
      <c r="J631" s="64"/>
      <c r="K631" s="189"/>
      <c r="L631" s="259"/>
      <c r="M631" s="259"/>
      <c r="N631" s="58"/>
      <c r="O631" s="30"/>
      <c r="P631" s="58"/>
      <c r="Q631" s="30"/>
      <c r="R631" s="134"/>
      <c r="S631" s="206"/>
      <c r="T631" s="290"/>
      <c r="U631" s="29" t="s">
        <v>38</v>
      </c>
      <c r="V631" s="187"/>
      <c r="W631" s="58"/>
      <c r="X631" s="188"/>
      <c r="Y631" s="188"/>
      <c r="Z631" s="188"/>
      <c r="AA631" s="64"/>
      <c r="AB631" s="64"/>
      <c r="AC631" s="189"/>
      <c r="AD631" s="259"/>
      <c r="AE631" s="259"/>
      <c r="AF631" s="58"/>
      <c r="AG631" s="30"/>
      <c r="AH631" s="58"/>
      <c r="AI631" s="30"/>
      <c r="AJ631" s="134"/>
      <c r="AK631" s="208"/>
      <c r="AL631" s="290"/>
      <c r="AM631" s="88" t="str">
        <f t="shared" si="54"/>
        <v/>
      </c>
      <c r="AN631" s="123" t="str">
        <f t="shared" si="55"/>
        <v/>
      </c>
      <c r="AO631" s="123" t="str">
        <f t="shared" si="56"/>
        <v/>
      </c>
      <c r="AP631" s="123" t="str">
        <f t="shared" si="57"/>
        <v/>
      </c>
      <c r="AQ631" s="89" t="str">
        <f t="shared" si="58"/>
        <v/>
      </c>
      <c r="AR631" s="39"/>
      <c r="AS631" s="234"/>
      <c r="AT631" s="39"/>
    </row>
    <row r="632" spans="2:46" ht="13.5" customHeight="1" thickBot="1" x14ac:dyDescent="0.2">
      <c r="B632" s="291"/>
      <c r="C632" s="29"/>
      <c r="D632" s="187"/>
      <c r="E632" s="58"/>
      <c r="F632" s="190"/>
      <c r="G632" s="190"/>
      <c r="H632" s="190"/>
      <c r="I632" s="58"/>
      <c r="J632" s="58"/>
      <c r="K632" s="189"/>
      <c r="L632" s="259"/>
      <c r="M632" s="259"/>
      <c r="N632" s="58"/>
      <c r="O632" s="30"/>
      <c r="P632" s="58"/>
      <c r="Q632" s="30"/>
      <c r="R632" s="185"/>
      <c r="S632" s="206"/>
      <c r="T632" s="291"/>
      <c r="U632" s="29"/>
      <c r="V632" s="187"/>
      <c r="W632" s="58"/>
      <c r="X632" s="190"/>
      <c r="Y632" s="190"/>
      <c r="Z632" s="190"/>
      <c r="AA632" s="58"/>
      <c r="AB632" s="58"/>
      <c r="AC632" s="189"/>
      <c r="AD632" s="259"/>
      <c r="AE632" s="259"/>
      <c r="AF632" s="58"/>
      <c r="AG632" s="30"/>
      <c r="AH632" s="58"/>
      <c r="AI632" s="30"/>
      <c r="AJ632" s="185"/>
      <c r="AK632" s="208"/>
      <c r="AL632" s="291"/>
      <c r="AM632" s="124" t="str">
        <f t="shared" si="54"/>
        <v/>
      </c>
      <c r="AN632" s="125" t="str">
        <f t="shared" si="55"/>
        <v/>
      </c>
      <c r="AO632" s="125" t="str">
        <f t="shared" si="56"/>
        <v/>
      </c>
      <c r="AP632" s="125" t="str">
        <f t="shared" si="57"/>
        <v/>
      </c>
      <c r="AQ632" s="126" t="str">
        <f t="shared" si="58"/>
        <v/>
      </c>
      <c r="AR632" s="39"/>
      <c r="AS632" s="234"/>
      <c r="AT632" s="39"/>
    </row>
    <row r="633" spans="2:46" ht="13.5" customHeight="1" x14ac:dyDescent="0.15">
      <c r="B633" s="289" t="s">
        <v>192</v>
      </c>
      <c r="C633" s="27" t="s">
        <v>34</v>
      </c>
      <c r="D633" s="41"/>
      <c r="E633" s="57"/>
      <c r="F633" s="98"/>
      <c r="G633" s="98"/>
      <c r="H633" s="98"/>
      <c r="I633" s="62"/>
      <c r="J633" s="62"/>
      <c r="K633" s="63"/>
      <c r="L633" s="258"/>
      <c r="M633" s="258"/>
      <c r="N633" s="57"/>
      <c r="O633" s="28"/>
      <c r="P633" s="57"/>
      <c r="Q633" s="28"/>
      <c r="R633" s="133"/>
      <c r="S633" s="206"/>
      <c r="T633" s="289" t="s">
        <v>192</v>
      </c>
      <c r="U633" s="27" t="s">
        <v>34</v>
      </c>
      <c r="V633" s="41"/>
      <c r="W633" s="57"/>
      <c r="X633" s="98"/>
      <c r="Y633" s="98"/>
      <c r="Z633" s="98"/>
      <c r="AA633" s="62"/>
      <c r="AB633" s="62"/>
      <c r="AC633" s="63"/>
      <c r="AD633" s="258"/>
      <c r="AE633" s="258"/>
      <c r="AF633" s="57"/>
      <c r="AG633" s="28"/>
      <c r="AH633" s="57"/>
      <c r="AI633" s="28"/>
      <c r="AJ633" s="133"/>
      <c r="AK633" s="208"/>
      <c r="AL633" s="289" t="s">
        <v>192</v>
      </c>
      <c r="AM633" s="121" t="str">
        <f t="shared" si="54"/>
        <v/>
      </c>
      <c r="AN633" s="97" t="str">
        <f t="shared" si="55"/>
        <v/>
      </c>
      <c r="AO633" s="97" t="str">
        <f t="shared" si="56"/>
        <v/>
      </c>
      <c r="AP633" s="97" t="str">
        <f t="shared" si="57"/>
        <v/>
      </c>
      <c r="AQ633" s="122" t="str">
        <f t="shared" si="58"/>
        <v/>
      </c>
      <c r="AR633" s="39"/>
      <c r="AS633" s="234"/>
      <c r="AT633" s="39"/>
    </row>
    <row r="634" spans="2:46" ht="13.5" customHeight="1" x14ac:dyDescent="0.15">
      <c r="B634" s="290"/>
      <c r="C634" s="29" t="s">
        <v>35</v>
      </c>
      <c r="D634" s="187"/>
      <c r="E634" s="58"/>
      <c r="F634" s="188"/>
      <c r="G634" s="188"/>
      <c r="H634" s="188"/>
      <c r="I634" s="64"/>
      <c r="J634" s="64"/>
      <c r="K634" s="189"/>
      <c r="L634" s="259"/>
      <c r="M634" s="259"/>
      <c r="N634" s="58"/>
      <c r="O634" s="30"/>
      <c r="P634" s="58"/>
      <c r="Q634" s="30"/>
      <c r="R634" s="134"/>
      <c r="S634" s="206"/>
      <c r="T634" s="290"/>
      <c r="U634" s="29" t="s">
        <v>35</v>
      </c>
      <c r="V634" s="187"/>
      <c r="W634" s="58"/>
      <c r="X634" s="188"/>
      <c r="Y634" s="188"/>
      <c r="Z634" s="188"/>
      <c r="AA634" s="64"/>
      <c r="AB634" s="64"/>
      <c r="AC634" s="189"/>
      <c r="AD634" s="259"/>
      <c r="AE634" s="259"/>
      <c r="AF634" s="58"/>
      <c r="AG634" s="30"/>
      <c r="AH634" s="58"/>
      <c r="AI634" s="30"/>
      <c r="AJ634" s="134"/>
      <c r="AK634" s="208"/>
      <c r="AL634" s="290"/>
      <c r="AM634" s="88" t="str">
        <f t="shared" si="54"/>
        <v/>
      </c>
      <c r="AN634" s="123" t="str">
        <f t="shared" si="55"/>
        <v/>
      </c>
      <c r="AO634" s="123" t="str">
        <f t="shared" si="56"/>
        <v/>
      </c>
      <c r="AP634" s="123" t="str">
        <f t="shared" si="57"/>
        <v/>
      </c>
      <c r="AQ634" s="89" t="str">
        <f t="shared" si="58"/>
        <v/>
      </c>
      <c r="AR634" s="39"/>
      <c r="AS634" s="234"/>
      <c r="AT634" s="39"/>
    </row>
    <row r="635" spans="2:46" ht="13.5" customHeight="1" x14ac:dyDescent="0.15">
      <c r="B635" s="290"/>
      <c r="C635" s="29" t="s">
        <v>36</v>
      </c>
      <c r="D635" s="187"/>
      <c r="E635" s="58"/>
      <c r="F635" s="188"/>
      <c r="G635" s="188"/>
      <c r="H635" s="188"/>
      <c r="I635" s="64"/>
      <c r="J635" s="64"/>
      <c r="K635" s="189"/>
      <c r="L635" s="259"/>
      <c r="M635" s="259"/>
      <c r="N635" s="58"/>
      <c r="O635" s="30"/>
      <c r="P635" s="58"/>
      <c r="Q635" s="30"/>
      <c r="R635" s="134"/>
      <c r="S635" s="206"/>
      <c r="T635" s="290"/>
      <c r="U635" s="29" t="s">
        <v>36</v>
      </c>
      <c r="V635" s="187"/>
      <c r="W635" s="58"/>
      <c r="X635" s="188"/>
      <c r="Y635" s="188"/>
      <c r="Z635" s="188"/>
      <c r="AA635" s="64"/>
      <c r="AB635" s="64"/>
      <c r="AC635" s="189"/>
      <c r="AD635" s="259"/>
      <c r="AE635" s="259"/>
      <c r="AF635" s="58"/>
      <c r="AG635" s="30"/>
      <c r="AH635" s="58"/>
      <c r="AI635" s="30"/>
      <c r="AJ635" s="134"/>
      <c r="AK635" s="208"/>
      <c r="AL635" s="290"/>
      <c r="AM635" s="88" t="str">
        <f t="shared" si="54"/>
        <v/>
      </c>
      <c r="AN635" s="123" t="str">
        <f t="shared" si="55"/>
        <v/>
      </c>
      <c r="AO635" s="123" t="str">
        <f t="shared" si="56"/>
        <v/>
      </c>
      <c r="AP635" s="123" t="str">
        <f t="shared" si="57"/>
        <v/>
      </c>
      <c r="AQ635" s="89" t="str">
        <f t="shared" si="58"/>
        <v/>
      </c>
      <c r="AR635" s="39"/>
      <c r="AS635" s="234"/>
      <c r="AT635" s="39"/>
    </row>
    <row r="636" spans="2:46" ht="13.5" customHeight="1" x14ac:dyDescent="0.15">
      <c r="B636" s="290"/>
      <c r="C636" s="29" t="s">
        <v>38</v>
      </c>
      <c r="D636" s="187"/>
      <c r="E636" s="58"/>
      <c r="F636" s="188"/>
      <c r="G636" s="188"/>
      <c r="H636" s="188"/>
      <c r="I636" s="64"/>
      <c r="J636" s="64"/>
      <c r="K636" s="189"/>
      <c r="L636" s="259"/>
      <c r="M636" s="259"/>
      <c r="N636" s="58"/>
      <c r="O636" s="30"/>
      <c r="P636" s="58"/>
      <c r="Q636" s="30"/>
      <c r="R636" s="134"/>
      <c r="S636" s="206"/>
      <c r="T636" s="290"/>
      <c r="U636" s="29" t="s">
        <v>38</v>
      </c>
      <c r="V636" s="187"/>
      <c r="W636" s="58"/>
      <c r="X636" s="188"/>
      <c r="Y636" s="188"/>
      <c r="Z636" s="188"/>
      <c r="AA636" s="64"/>
      <c r="AB636" s="64"/>
      <c r="AC636" s="189"/>
      <c r="AD636" s="259"/>
      <c r="AE636" s="259"/>
      <c r="AF636" s="58"/>
      <c r="AG636" s="30"/>
      <c r="AH636" s="58"/>
      <c r="AI636" s="30"/>
      <c r="AJ636" s="134"/>
      <c r="AK636" s="208"/>
      <c r="AL636" s="290"/>
      <c r="AM636" s="88" t="str">
        <f t="shared" si="54"/>
        <v/>
      </c>
      <c r="AN636" s="123" t="str">
        <f t="shared" si="55"/>
        <v/>
      </c>
      <c r="AO636" s="123" t="str">
        <f t="shared" si="56"/>
        <v/>
      </c>
      <c r="AP636" s="123" t="str">
        <f t="shared" si="57"/>
        <v/>
      </c>
      <c r="AQ636" s="89" t="str">
        <f t="shared" si="58"/>
        <v/>
      </c>
      <c r="AR636" s="39"/>
      <c r="AS636" s="234"/>
      <c r="AT636" s="39"/>
    </row>
    <row r="637" spans="2:46" ht="13.5" customHeight="1" thickBot="1" x14ac:dyDescent="0.2">
      <c r="B637" s="291"/>
      <c r="C637" s="31"/>
      <c r="D637" s="43"/>
      <c r="E637" s="60"/>
      <c r="F637" s="191"/>
      <c r="G637" s="191"/>
      <c r="H637" s="191"/>
      <c r="I637" s="60"/>
      <c r="J637" s="60"/>
      <c r="K637" s="65"/>
      <c r="L637" s="260"/>
      <c r="M637" s="260"/>
      <c r="N637" s="60"/>
      <c r="O637" s="37"/>
      <c r="P637" s="60"/>
      <c r="Q637" s="37"/>
      <c r="R637" s="182"/>
      <c r="S637" s="206"/>
      <c r="T637" s="291"/>
      <c r="U637" s="31"/>
      <c r="V637" s="43"/>
      <c r="W637" s="60"/>
      <c r="X637" s="191"/>
      <c r="Y637" s="191"/>
      <c r="Z637" s="191"/>
      <c r="AA637" s="60"/>
      <c r="AB637" s="60"/>
      <c r="AC637" s="65"/>
      <c r="AD637" s="260"/>
      <c r="AE637" s="260"/>
      <c r="AF637" s="60"/>
      <c r="AG637" s="37"/>
      <c r="AH637" s="60"/>
      <c r="AI637" s="37"/>
      <c r="AJ637" s="182"/>
      <c r="AK637" s="208"/>
      <c r="AL637" s="291"/>
      <c r="AM637" s="124" t="str">
        <f t="shared" si="54"/>
        <v/>
      </c>
      <c r="AN637" s="125" t="str">
        <f t="shared" si="55"/>
        <v/>
      </c>
      <c r="AO637" s="125" t="str">
        <f t="shared" si="56"/>
        <v/>
      </c>
      <c r="AP637" s="125" t="str">
        <f t="shared" si="57"/>
        <v/>
      </c>
      <c r="AQ637" s="126" t="str">
        <f t="shared" si="58"/>
        <v/>
      </c>
      <c r="AR637" s="39"/>
      <c r="AS637" s="234"/>
      <c r="AT637" s="39"/>
    </row>
    <row r="638" spans="2:46" ht="13.5" customHeight="1" thickBot="1" x14ac:dyDescent="0.2">
      <c r="B638" s="206"/>
      <c r="C638" s="206"/>
      <c r="D638" s="206"/>
      <c r="E638" s="206"/>
      <c r="F638" s="206"/>
      <c r="G638" s="206"/>
      <c r="H638" s="206"/>
      <c r="I638" s="206"/>
      <c r="J638" s="206"/>
      <c r="K638" s="206"/>
      <c r="L638" s="206"/>
      <c r="M638" s="206"/>
      <c r="N638" s="206"/>
      <c r="O638" s="250"/>
      <c r="P638" s="206"/>
      <c r="Q638" s="206"/>
      <c r="R638" s="93"/>
      <c r="S638" s="206"/>
      <c r="T638" s="206"/>
      <c r="U638" s="206"/>
      <c r="V638" s="206"/>
      <c r="W638" s="206"/>
      <c r="X638" s="206"/>
      <c r="Y638" s="206"/>
      <c r="Z638" s="206"/>
      <c r="AA638" s="206"/>
      <c r="AB638" s="206"/>
      <c r="AC638" s="206"/>
      <c r="AD638" s="206"/>
      <c r="AE638" s="206"/>
      <c r="AF638" s="206"/>
      <c r="AG638" s="250"/>
      <c r="AH638" s="206"/>
      <c r="AI638" s="206"/>
      <c r="AJ638" s="93"/>
      <c r="AK638" s="208"/>
      <c r="AL638" s="208"/>
      <c r="AM638" s="42"/>
      <c r="AN638" s="42"/>
      <c r="AO638" s="42"/>
      <c r="AP638" s="39"/>
      <c r="AQ638" s="39"/>
      <c r="AR638" s="39"/>
      <c r="AS638" s="234"/>
      <c r="AT638" s="39"/>
    </row>
    <row r="639" spans="2:46" ht="13.95" customHeight="1" x14ac:dyDescent="0.15">
      <c r="B639" s="141"/>
      <c r="C639" s="211"/>
      <c r="D639" s="103"/>
      <c r="E639" s="261"/>
      <c r="F639" s="32" t="s">
        <v>51</v>
      </c>
      <c r="G639" s="212" t="s">
        <v>51</v>
      </c>
      <c r="H639" s="212" t="s">
        <v>51</v>
      </c>
      <c r="I639" s="212" t="s">
        <v>51</v>
      </c>
      <c r="J639" s="212" t="s">
        <v>51</v>
      </c>
      <c r="K639" s="104"/>
      <c r="L639" s="104"/>
      <c r="M639" s="104"/>
      <c r="N639" s="104"/>
      <c r="O639" s="252"/>
      <c r="P639" s="104"/>
      <c r="Q639" s="105"/>
      <c r="R639" s="106"/>
      <c r="T639" s="141"/>
      <c r="U639" s="211"/>
      <c r="V639" s="103"/>
      <c r="W639" s="261"/>
      <c r="X639" s="32" t="s">
        <v>51</v>
      </c>
      <c r="Y639" s="212" t="s">
        <v>51</v>
      </c>
      <c r="Z639" s="212" t="s">
        <v>51</v>
      </c>
      <c r="AA639" s="212" t="s">
        <v>51</v>
      </c>
      <c r="AB639" s="212" t="s">
        <v>51</v>
      </c>
      <c r="AC639" s="104"/>
      <c r="AD639" s="104"/>
      <c r="AE639" s="104"/>
      <c r="AF639" s="104"/>
      <c r="AG639" s="252"/>
      <c r="AH639" s="104"/>
      <c r="AI639" s="105"/>
      <c r="AJ639" s="106"/>
    </row>
    <row r="640" spans="2:46" ht="14.4" customHeight="1" thickBot="1" x14ac:dyDescent="0.2">
      <c r="B640" s="142"/>
      <c r="C640" s="208"/>
      <c r="F640" s="92" t="s">
        <v>30</v>
      </c>
      <c r="G640" s="250" t="s">
        <v>41</v>
      </c>
      <c r="H640" s="250" t="s">
        <v>44</v>
      </c>
      <c r="I640" s="250" t="s">
        <v>47</v>
      </c>
      <c r="J640" s="250" t="s">
        <v>57</v>
      </c>
      <c r="R640" s="107"/>
      <c r="T640" s="142"/>
      <c r="U640" s="208"/>
      <c r="V640" s="8"/>
      <c r="W640" s="232"/>
      <c r="X640" s="92" t="s">
        <v>30</v>
      </c>
      <c r="Y640" s="250" t="s">
        <v>41</v>
      </c>
      <c r="Z640" s="250" t="s">
        <v>44</v>
      </c>
      <c r="AA640" s="250" t="s">
        <v>47</v>
      </c>
      <c r="AB640" s="250" t="s">
        <v>57</v>
      </c>
      <c r="AC640" s="12"/>
      <c r="AD640" s="12"/>
      <c r="AE640" s="12"/>
      <c r="AF640" s="12"/>
      <c r="AH640" s="12"/>
      <c r="AI640" s="13"/>
      <c r="AJ640" s="107"/>
    </row>
    <row r="641" spans="2:36" x14ac:dyDescent="0.15">
      <c r="B641" s="289" t="s">
        <v>193</v>
      </c>
      <c r="C641" s="27" t="s">
        <v>34</v>
      </c>
      <c r="D641" s="108"/>
      <c r="E641" s="262"/>
      <c r="F641" s="137">
        <f t="shared" ref="F641:J644" si="59">MIN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31.872326999999999</v>
      </c>
      <c r="G641" s="137">
        <f t="shared" si="59"/>
        <v>35.417076000000002</v>
      </c>
      <c r="H641" s="137">
        <f t="shared" si="59"/>
        <v>0.96593403</v>
      </c>
      <c r="I641" s="137">
        <f t="shared" si="59"/>
        <v>0.97274152000000003</v>
      </c>
      <c r="J641" s="137">
        <f t="shared" si="59"/>
        <v>5.3015395999999999E-2</v>
      </c>
      <c r="K641" s="111"/>
      <c r="L641" s="111"/>
      <c r="M641" s="111"/>
      <c r="N641" s="111"/>
      <c r="O641" s="263"/>
      <c r="P641" s="111"/>
      <c r="Q641" s="112"/>
      <c r="R641" s="113"/>
      <c r="T641" s="289" t="s">
        <v>193</v>
      </c>
      <c r="U641" s="27" t="s">
        <v>34</v>
      </c>
      <c r="V641" s="108"/>
      <c r="W641" s="262"/>
      <c r="X641" s="137">
        <f t="shared" ref="X641:AB644" si="60">MIN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31.885528000000001</v>
      </c>
      <c r="Y641" s="137">
        <f t="shared" si="60"/>
        <v>35.445684999999997</v>
      </c>
      <c r="Z641" s="137">
        <f t="shared" si="60"/>
        <v>0.96596645000000003</v>
      </c>
      <c r="AA641" s="137">
        <f t="shared" si="60"/>
        <v>0.97301325000000005</v>
      </c>
      <c r="AB641" s="137">
        <f t="shared" si="60"/>
        <v>5.2234624E-2</v>
      </c>
      <c r="AC641" s="111"/>
      <c r="AD641" s="111"/>
      <c r="AE641" s="111"/>
      <c r="AF641" s="111"/>
      <c r="AG641" s="263"/>
      <c r="AH641" s="111"/>
      <c r="AI641" s="112"/>
      <c r="AJ641" s="113"/>
    </row>
    <row r="642" spans="2:36" x14ac:dyDescent="0.15">
      <c r="B642" s="290"/>
      <c r="C642" s="29" t="s">
        <v>35</v>
      </c>
      <c r="D642" s="109"/>
      <c r="E642" s="264"/>
      <c r="F642" s="20">
        <f t="shared" si="59"/>
        <v>35.323202999999999</v>
      </c>
      <c r="G642" s="20">
        <f t="shared" si="59"/>
        <v>38.762155999999997</v>
      </c>
      <c r="H642" s="20">
        <f t="shared" si="59"/>
        <v>0.98083980000000004</v>
      </c>
      <c r="I642" s="20">
        <f t="shared" si="59"/>
        <v>0.98567245999999997</v>
      </c>
      <c r="J642" s="20">
        <f t="shared" si="59"/>
        <v>3.3215507999999998E-2</v>
      </c>
      <c r="K642" s="114"/>
      <c r="L642" s="114"/>
      <c r="M642" s="114"/>
      <c r="N642" s="114"/>
      <c r="O642" s="265"/>
      <c r="P642" s="114"/>
      <c r="Q642" s="115"/>
      <c r="R642" s="116"/>
      <c r="T642" s="290"/>
      <c r="U642" s="29" t="s">
        <v>35</v>
      </c>
      <c r="V642" s="109"/>
      <c r="W642" s="264"/>
      <c r="X642" s="20">
        <f t="shared" si="60"/>
        <v>35.360520000000001</v>
      </c>
      <c r="Y642" s="20">
        <f t="shared" si="60"/>
        <v>38.754483999999998</v>
      </c>
      <c r="Z642" s="20">
        <f t="shared" si="60"/>
        <v>0.98081176000000003</v>
      </c>
      <c r="AA642" s="20">
        <f t="shared" si="60"/>
        <v>0.98575195999999998</v>
      </c>
      <c r="AB642" s="20">
        <f t="shared" si="60"/>
        <v>3.3049937000000001E-2</v>
      </c>
      <c r="AC642" s="114"/>
      <c r="AD642" s="114"/>
      <c r="AE642" s="114"/>
      <c r="AF642" s="114"/>
      <c r="AG642" s="265"/>
      <c r="AH642" s="114"/>
      <c r="AI642" s="115"/>
      <c r="AJ642" s="116"/>
    </row>
    <row r="643" spans="2:36" x14ac:dyDescent="0.15">
      <c r="B643" s="290"/>
      <c r="C643" s="29" t="s">
        <v>36</v>
      </c>
      <c r="D643" s="109"/>
      <c r="E643" s="264"/>
      <c r="F643" s="20">
        <f t="shared" si="59"/>
        <v>39.252572999999998</v>
      </c>
      <c r="G643" s="20">
        <f t="shared" si="59"/>
        <v>42.252352000000002</v>
      </c>
      <c r="H643" s="20">
        <f t="shared" si="59"/>
        <v>0.99008406000000004</v>
      </c>
      <c r="I643" s="20">
        <f t="shared" si="59"/>
        <v>0.99341058999999998</v>
      </c>
      <c r="J643" s="20">
        <f t="shared" si="59"/>
        <v>1.5165012E-2</v>
      </c>
      <c r="K643" s="114"/>
      <c r="L643" s="114"/>
      <c r="M643" s="114"/>
      <c r="N643" s="114"/>
      <c r="O643" s="265"/>
      <c r="P643" s="114"/>
      <c r="Q643" s="115"/>
      <c r="R643" s="116"/>
      <c r="T643" s="290"/>
      <c r="U643" s="29" t="s">
        <v>36</v>
      </c>
      <c r="V643" s="109"/>
      <c r="W643" s="264"/>
      <c r="X643" s="20">
        <f t="shared" si="60"/>
        <v>39.280239999999999</v>
      </c>
      <c r="Y643" s="20">
        <f t="shared" si="60"/>
        <v>42.223286999999999</v>
      </c>
      <c r="Z643" s="20">
        <f t="shared" si="60"/>
        <v>0.99007931000000005</v>
      </c>
      <c r="AA643" s="20">
        <f t="shared" si="60"/>
        <v>0.99341330000000005</v>
      </c>
      <c r="AB643" s="20">
        <f t="shared" si="60"/>
        <v>1.5066044000000001E-2</v>
      </c>
      <c r="AC643" s="114"/>
      <c r="AD643" s="114"/>
      <c r="AE643" s="114"/>
      <c r="AF643" s="114"/>
      <c r="AG643" s="265"/>
      <c r="AH643" s="114"/>
      <c r="AI643" s="115"/>
      <c r="AJ643" s="116"/>
    </row>
    <row r="644" spans="2:36" x14ac:dyDescent="0.15">
      <c r="B644" s="290"/>
      <c r="C644" s="29" t="s">
        <v>38</v>
      </c>
      <c r="D644" s="109"/>
      <c r="E644" s="264"/>
      <c r="F644" s="20">
        <f t="shared" si="59"/>
        <v>43.299007000000003</v>
      </c>
      <c r="G644" s="20">
        <f t="shared" si="59"/>
        <v>46.273217000000002</v>
      </c>
      <c r="H644" s="20">
        <f t="shared" si="59"/>
        <v>0.99389035999999997</v>
      </c>
      <c r="I644" s="20">
        <f t="shared" si="59"/>
        <v>0.99659695999999998</v>
      </c>
      <c r="J644" s="20">
        <f t="shared" si="59"/>
        <v>6.3919946999999996E-3</v>
      </c>
      <c r="K644" s="114"/>
      <c r="L644" s="114"/>
      <c r="M644" s="114"/>
      <c r="N644" s="114"/>
      <c r="O644" s="265"/>
      <c r="P644" s="114"/>
      <c r="Q644" s="115"/>
      <c r="R644" s="116"/>
      <c r="T644" s="290"/>
      <c r="U644" s="29" t="s">
        <v>38</v>
      </c>
      <c r="V644" s="109"/>
      <c r="W644" s="264"/>
      <c r="X644" s="20">
        <f t="shared" si="60"/>
        <v>43.383242000000003</v>
      </c>
      <c r="Y644" s="20">
        <f t="shared" si="60"/>
        <v>46.326635000000003</v>
      </c>
      <c r="Z644" s="20">
        <f t="shared" si="60"/>
        <v>0.99388129999999997</v>
      </c>
      <c r="AA644" s="20">
        <f t="shared" si="60"/>
        <v>0.99655735000000001</v>
      </c>
      <c r="AB644" s="20">
        <f t="shared" si="60"/>
        <v>6.3098952999999999E-3</v>
      </c>
      <c r="AC644" s="114"/>
      <c r="AD644" s="114"/>
      <c r="AE644" s="114"/>
      <c r="AF644" s="114"/>
      <c r="AG644" s="265"/>
      <c r="AH644" s="114"/>
      <c r="AI644" s="115"/>
      <c r="AJ644" s="116"/>
    </row>
    <row r="645" spans="2:36" ht="12.6" customHeight="1" thickBot="1" x14ac:dyDescent="0.2">
      <c r="B645" s="291"/>
      <c r="C645" s="31"/>
      <c r="D645" s="110"/>
      <c r="E645" s="266"/>
      <c r="F645" s="186"/>
      <c r="G645" s="186"/>
      <c r="H645" s="186"/>
      <c r="I645" s="186"/>
      <c r="J645" s="186"/>
      <c r="K645" s="117"/>
      <c r="L645" s="117"/>
      <c r="M645" s="117"/>
      <c r="N645" s="117"/>
      <c r="O645" s="267"/>
      <c r="P645" s="117"/>
      <c r="Q645" s="118"/>
      <c r="R645" s="119"/>
      <c r="T645" s="291"/>
      <c r="U645" s="31"/>
      <c r="V645" s="110"/>
      <c r="W645" s="266"/>
      <c r="X645" s="186"/>
      <c r="Y645" s="186"/>
      <c r="Z645" s="186"/>
      <c r="AA645" s="186"/>
      <c r="AB645" s="186"/>
      <c r="AC645" s="117"/>
      <c r="AD645" s="117"/>
      <c r="AE645" s="117"/>
      <c r="AF645" s="117"/>
      <c r="AG645" s="267"/>
      <c r="AH645" s="117"/>
      <c r="AI645" s="118"/>
      <c r="AJ645" s="119"/>
    </row>
    <row r="646" spans="2:36" x14ac:dyDescent="0.15">
      <c r="B646" s="301" t="s">
        <v>194</v>
      </c>
      <c r="C646" s="27" t="s">
        <v>34</v>
      </c>
      <c r="D646" s="108"/>
      <c r="E646" s="262"/>
      <c r="F646" s="137">
        <f t="shared" ref="F646:J649" si="61">MAX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33.210563999999998</v>
      </c>
      <c r="G646" s="137">
        <f t="shared" si="61"/>
        <v>36.913960000000003</v>
      </c>
      <c r="H646" s="137">
        <f t="shared" si="61"/>
        <v>0.97125521999999997</v>
      </c>
      <c r="I646" s="137">
        <f t="shared" si="61"/>
        <v>0.98008923999999997</v>
      </c>
      <c r="J646" s="137">
        <f t="shared" si="61"/>
        <v>6.6937090000000005E-2</v>
      </c>
      <c r="K646" s="111"/>
      <c r="L646" s="111"/>
      <c r="M646" s="111"/>
      <c r="N646" s="111"/>
      <c r="O646" s="263"/>
      <c r="P646" s="111"/>
      <c r="Q646" s="112"/>
      <c r="R646" s="113"/>
      <c r="T646" s="301" t="s">
        <v>194</v>
      </c>
      <c r="U646" s="27" t="s">
        <v>34</v>
      </c>
      <c r="V646" s="108"/>
      <c r="W646" s="262"/>
      <c r="X646" s="137">
        <f t="shared" ref="X646:AB649" si="62">MAX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33.247551000000001</v>
      </c>
      <c r="Y646" s="137">
        <f t="shared" si="62"/>
        <v>36.970889</v>
      </c>
      <c r="Z646" s="137">
        <f t="shared" si="62"/>
        <v>0.97116785000000005</v>
      </c>
      <c r="AA646" s="137">
        <f t="shared" si="62"/>
        <v>0.97962269999999996</v>
      </c>
      <c r="AB646" s="137">
        <f t="shared" si="62"/>
        <v>6.7691915000000005E-2</v>
      </c>
      <c r="AC646" s="111"/>
      <c r="AD646" s="111"/>
      <c r="AE646" s="111"/>
      <c r="AF646" s="111"/>
      <c r="AG646" s="263"/>
      <c r="AH646" s="111"/>
      <c r="AI646" s="112"/>
      <c r="AJ646" s="113"/>
    </row>
    <row r="647" spans="2:36" x14ac:dyDescent="0.15">
      <c r="B647" s="290"/>
      <c r="C647" s="29" t="s">
        <v>35</v>
      </c>
      <c r="D647" s="109"/>
      <c r="E647" s="264"/>
      <c r="F647" s="20">
        <f t="shared" si="61"/>
        <v>36.292040999999998</v>
      </c>
      <c r="G647" s="20">
        <f t="shared" si="61"/>
        <v>39.790390000000002</v>
      </c>
      <c r="H647" s="20">
        <f t="shared" si="61"/>
        <v>0.98297155000000003</v>
      </c>
      <c r="I647" s="20">
        <f t="shared" si="61"/>
        <v>0.98839853</v>
      </c>
      <c r="J647" s="20">
        <f t="shared" si="61"/>
        <v>4.1529555000000003E-2</v>
      </c>
      <c r="K647" s="114"/>
      <c r="L647" s="114"/>
      <c r="M647" s="114"/>
      <c r="N647" s="114"/>
      <c r="O647" s="265"/>
      <c r="P647" s="114"/>
      <c r="Q647" s="115"/>
      <c r="R647" s="116"/>
      <c r="T647" s="290"/>
      <c r="U647" s="29" t="s">
        <v>35</v>
      </c>
      <c r="V647" s="109"/>
      <c r="W647" s="264"/>
      <c r="X647" s="20">
        <f t="shared" si="62"/>
        <v>36.352809999999998</v>
      </c>
      <c r="Y647" s="20">
        <f t="shared" si="62"/>
        <v>39.840082000000002</v>
      </c>
      <c r="Z647" s="20">
        <f t="shared" si="62"/>
        <v>0.98298613999999995</v>
      </c>
      <c r="AA647" s="20">
        <f t="shared" si="62"/>
        <v>0.98840353999999997</v>
      </c>
      <c r="AB647" s="20">
        <f t="shared" si="62"/>
        <v>4.1632790000000003E-2</v>
      </c>
      <c r="AC647" s="114"/>
      <c r="AD647" s="114"/>
      <c r="AE647" s="114"/>
      <c r="AF647" s="114"/>
      <c r="AG647" s="265"/>
      <c r="AH647" s="114"/>
      <c r="AI647" s="115"/>
      <c r="AJ647" s="116"/>
    </row>
    <row r="648" spans="2:36" x14ac:dyDescent="0.15">
      <c r="B648" s="290"/>
      <c r="C648" s="29" t="s">
        <v>36</v>
      </c>
      <c r="D648" s="109"/>
      <c r="E648" s="264"/>
      <c r="F648" s="20">
        <f t="shared" si="61"/>
        <v>40.428184000000002</v>
      </c>
      <c r="G648" s="20">
        <f t="shared" si="61"/>
        <v>43.692261999999999</v>
      </c>
      <c r="H648" s="20">
        <f t="shared" si="61"/>
        <v>0.99097575999999998</v>
      </c>
      <c r="I648" s="20">
        <f t="shared" si="61"/>
        <v>0.99443250999999999</v>
      </c>
      <c r="J648" s="20">
        <f t="shared" si="61"/>
        <v>2.0460323999999998E-2</v>
      </c>
      <c r="K648" s="114"/>
      <c r="L648" s="114"/>
      <c r="M648" s="114"/>
      <c r="N648" s="114"/>
      <c r="O648" s="265"/>
      <c r="P648" s="114"/>
      <c r="Q648" s="115"/>
      <c r="R648" s="116"/>
      <c r="T648" s="290"/>
      <c r="U648" s="29" t="s">
        <v>36</v>
      </c>
      <c r="V648" s="109"/>
      <c r="W648" s="264"/>
      <c r="X648" s="20">
        <f t="shared" si="62"/>
        <v>40.445599999999999</v>
      </c>
      <c r="Y648" s="20">
        <f t="shared" si="62"/>
        <v>43.702764000000002</v>
      </c>
      <c r="Z648" s="20">
        <f t="shared" si="62"/>
        <v>0.99098843999999997</v>
      </c>
      <c r="AA648" s="20">
        <f t="shared" si="62"/>
        <v>0.99453133999999999</v>
      </c>
      <c r="AB648" s="20">
        <f t="shared" si="62"/>
        <v>2.0121131E-2</v>
      </c>
      <c r="AC648" s="114"/>
      <c r="AD648" s="114"/>
      <c r="AE648" s="114"/>
      <c r="AF648" s="114"/>
      <c r="AG648" s="265"/>
      <c r="AH648" s="114"/>
      <c r="AI648" s="115"/>
      <c r="AJ648" s="116"/>
    </row>
    <row r="649" spans="2:36" x14ac:dyDescent="0.15">
      <c r="B649" s="290"/>
      <c r="C649" s="29" t="s">
        <v>38</v>
      </c>
      <c r="D649" s="109"/>
      <c r="E649" s="264"/>
      <c r="F649" s="20">
        <f t="shared" si="61"/>
        <v>44.338576000000003</v>
      </c>
      <c r="G649" s="20">
        <f t="shared" si="61"/>
        <v>47.2654</v>
      </c>
      <c r="H649" s="20">
        <f t="shared" si="61"/>
        <v>0.99436795</v>
      </c>
      <c r="I649" s="20">
        <f t="shared" si="61"/>
        <v>0.99731338999999997</v>
      </c>
      <c r="J649" s="20">
        <f t="shared" si="61"/>
        <v>9.2250390000000008E-3</v>
      </c>
      <c r="K649" s="114"/>
      <c r="L649" s="114"/>
      <c r="M649" s="114"/>
      <c r="N649" s="114"/>
      <c r="O649" s="265"/>
      <c r="P649" s="114"/>
      <c r="Q649" s="115"/>
      <c r="R649" s="116"/>
      <c r="T649" s="290"/>
      <c r="U649" s="29" t="s">
        <v>38</v>
      </c>
      <c r="V649" s="109"/>
      <c r="W649" s="264"/>
      <c r="X649" s="20">
        <f t="shared" si="62"/>
        <v>44.401933999999997</v>
      </c>
      <c r="Y649" s="20">
        <f t="shared" si="62"/>
        <v>47.308456</v>
      </c>
      <c r="Z649" s="20">
        <f t="shared" si="62"/>
        <v>0.99436762000000001</v>
      </c>
      <c r="AA649" s="20">
        <f t="shared" si="62"/>
        <v>0.99730620999999997</v>
      </c>
      <c r="AB649" s="20">
        <f t="shared" si="62"/>
        <v>9.1847270000000002E-3</v>
      </c>
      <c r="AC649" s="114"/>
      <c r="AD649" s="114"/>
      <c r="AE649" s="114"/>
      <c r="AF649" s="114"/>
      <c r="AG649" s="265"/>
      <c r="AH649" s="114"/>
      <c r="AI649" s="115"/>
      <c r="AJ649" s="116"/>
    </row>
    <row r="650" spans="2:36" ht="12.6" customHeight="1" thickBot="1" x14ac:dyDescent="0.2">
      <c r="B650" s="291"/>
      <c r="C650" s="31"/>
      <c r="D650" s="110"/>
      <c r="E650" s="266"/>
      <c r="F650" s="186"/>
      <c r="G650" s="186"/>
      <c r="H650" s="186"/>
      <c r="I650" s="186"/>
      <c r="J650" s="186"/>
      <c r="K650" s="117"/>
      <c r="L650" s="117"/>
      <c r="M650" s="117"/>
      <c r="N650" s="117"/>
      <c r="O650" s="267"/>
      <c r="P650" s="117"/>
      <c r="Q650" s="118"/>
      <c r="R650" s="119"/>
      <c r="T650" s="291"/>
      <c r="U650" s="31"/>
      <c r="V650" s="110"/>
      <c r="W650" s="266"/>
      <c r="X650" s="186"/>
      <c r="Y650" s="186"/>
      <c r="Z650" s="186"/>
      <c r="AA650" s="186"/>
      <c r="AB650" s="186"/>
      <c r="AC650" s="117"/>
      <c r="AD650" s="117"/>
      <c r="AE650" s="117"/>
      <c r="AF650" s="117"/>
      <c r="AG650" s="267"/>
      <c r="AH650" s="117"/>
      <c r="AI650" s="118"/>
      <c r="AJ650" s="119"/>
    </row>
    <row r="651" spans="2:36" ht="13.95" customHeight="1" x14ac:dyDescent="0.15">
      <c r="B651" s="299" t="s">
        <v>195</v>
      </c>
      <c r="C651" s="27" t="s">
        <v>34</v>
      </c>
      <c r="D651" s="108"/>
      <c r="E651" s="262"/>
      <c r="F651" s="137">
        <f t="shared" ref="F651:J654" si="63">F646-F641</f>
        <v>1.3382369999999995</v>
      </c>
      <c r="G651" s="137">
        <f t="shared" si="63"/>
        <v>1.4968840000000014</v>
      </c>
      <c r="H651" s="137">
        <f t="shared" si="63"/>
        <v>5.3211899999999757E-3</v>
      </c>
      <c r="I651" s="137">
        <f t="shared" si="63"/>
        <v>7.3477199999999465E-3</v>
      </c>
      <c r="J651" s="137">
        <f t="shared" si="63"/>
        <v>1.3921694000000005E-2</v>
      </c>
      <c r="K651" s="111"/>
      <c r="L651" s="111"/>
      <c r="M651" s="111"/>
      <c r="N651" s="111"/>
      <c r="O651" s="263"/>
      <c r="P651" s="111"/>
      <c r="Q651" s="112"/>
      <c r="R651" s="113"/>
      <c r="T651" s="299" t="s">
        <v>195</v>
      </c>
      <c r="U651" s="27" t="s">
        <v>34</v>
      </c>
      <c r="V651" s="108"/>
      <c r="W651" s="262"/>
      <c r="X651" s="137">
        <f t="shared" ref="X651:AB654" si="64">X646-X641</f>
        <v>1.3620230000000006</v>
      </c>
      <c r="Y651" s="137">
        <f t="shared" si="64"/>
        <v>1.5252040000000022</v>
      </c>
      <c r="Z651" s="137">
        <f t="shared" si="64"/>
        <v>5.2014000000000227E-3</v>
      </c>
      <c r="AA651" s="137">
        <f t="shared" si="64"/>
        <v>6.6094499999999057E-3</v>
      </c>
      <c r="AB651" s="137">
        <f t="shared" si="64"/>
        <v>1.5457291000000005E-2</v>
      </c>
      <c r="AC651" s="111"/>
      <c r="AD651" s="111"/>
      <c r="AE651" s="111"/>
      <c r="AF651" s="111"/>
      <c r="AG651" s="263"/>
      <c r="AH651" s="111"/>
      <c r="AI651" s="112"/>
      <c r="AJ651" s="113"/>
    </row>
    <row r="652" spans="2:36" x14ac:dyDescent="0.15">
      <c r="B652" s="290"/>
      <c r="C652" s="29" t="s">
        <v>35</v>
      </c>
      <c r="D652" s="109"/>
      <c r="E652" s="264"/>
      <c r="F652" s="20">
        <f t="shared" si="63"/>
        <v>0.96883799999999809</v>
      </c>
      <c r="G652" s="20">
        <f t="shared" si="63"/>
        <v>1.0282340000000048</v>
      </c>
      <c r="H652" s="20">
        <f t="shared" si="63"/>
        <v>2.1317499999999878E-3</v>
      </c>
      <c r="I652" s="20">
        <f t="shared" si="63"/>
        <v>2.7260700000000249E-3</v>
      </c>
      <c r="J652" s="20">
        <f t="shared" si="63"/>
        <v>8.314047000000005E-3</v>
      </c>
      <c r="K652" s="114"/>
      <c r="L652" s="114"/>
      <c r="M652" s="114"/>
      <c r="N652" s="114"/>
      <c r="O652" s="265"/>
      <c r="P652" s="114"/>
      <c r="Q652" s="115"/>
      <c r="R652" s="116"/>
      <c r="T652" s="290"/>
      <c r="U652" s="29" t="s">
        <v>35</v>
      </c>
      <c r="V652" s="109"/>
      <c r="W652" s="264"/>
      <c r="X652" s="20">
        <f t="shared" si="64"/>
        <v>0.99228999999999701</v>
      </c>
      <c r="Y652" s="20">
        <f t="shared" si="64"/>
        <v>1.0855980000000045</v>
      </c>
      <c r="Z652" s="20">
        <f t="shared" si="64"/>
        <v>2.1743799999999203E-3</v>
      </c>
      <c r="AA652" s="20">
        <f t="shared" si="64"/>
        <v>2.6515799999999867E-3</v>
      </c>
      <c r="AB652" s="20">
        <f t="shared" si="64"/>
        <v>8.5828530000000014E-3</v>
      </c>
      <c r="AC652" s="114"/>
      <c r="AD652" s="114"/>
      <c r="AE652" s="114"/>
      <c r="AF652" s="114"/>
      <c r="AG652" s="265"/>
      <c r="AH652" s="114"/>
      <c r="AI652" s="115"/>
      <c r="AJ652" s="116"/>
    </row>
    <row r="653" spans="2:36" x14ac:dyDescent="0.15">
      <c r="B653" s="290"/>
      <c r="C653" s="29" t="s">
        <v>36</v>
      </c>
      <c r="D653" s="109"/>
      <c r="E653" s="264"/>
      <c r="F653" s="20">
        <f t="shared" si="63"/>
        <v>1.1756110000000035</v>
      </c>
      <c r="G653" s="20">
        <f t="shared" si="63"/>
        <v>1.4399099999999976</v>
      </c>
      <c r="H653" s="20">
        <f t="shared" si="63"/>
        <v>8.9169999999993976E-4</v>
      </c>
      <c r="I653" s="20">
        <f t="shared" si="63"/>
        <v>1.0219200000000095E-3</v>
      </c>
      <c r="J653" s="20">
        <f t="shared" si="63"/>
        <v>5.2953119999999982E-3</v>
      </c>
      <c r="K653" s="114"/>
      <c r="L653" s="114"/>
      <c r="M653" s="114"/>
      <c r="N653" s="114"/>
      <c r="O653" s="265"/>
      <c r="P653" s="114"/>
      <c r="Q653" s="115"/>
      <c r="R653" s="116"/>
      <c r="T653" s="290"/>
      <c r="U653" s="29" t="s">
        <v>36</v>
      </c>
      <c r="V653" s="109"/>
      <c r="W653" s="264"/>
      <c r="X653" s="20">
        <f t="shared" si="64"/>
        <v>1.1653599999999997</v>
      </c>
      <c r="Y653" s="20">
        <f t="shared" si="64"/>
        <v>1.4794770000000028</v>
      </c>
      <c r="Z653" s="20">
        <f t="shared" si="64"/>
        <v>9.0912999999992472E-4</v>
      </c>
      <c r="AA653" s="20">
        <f t="shared" si="64"/>
        <v>1.1180399999999313E-3</v>
      </c>
      <c r="AB653" s="20">
        <f t="shared" si="64"/>
        <v>5.0550869999999998E-3</v>
      </c>
      <c r="AC653" s="114"/>
      <c r="AD653" s="114"/>
      <c r="AE653" s="114"/>
      <c r="AF653" s="114"/>
      <c r="AG653" s="265"/>
      <c r="AH653" s="114"/>
      <c r="AI653" s="115"/>
      <c r="AJ653" s="116"/>
    </row>
    <row r="654" spans="2:36" x14ac:dyDescent="0.15">
      <c r="B654" s="290"/>
      <c r="C654" s="29" t="s">
        <v>38</v>
      </c>
      <c r="D654" s="109"/>
      <c r="E654" s="264"/>
      <c r="F654" s="20">
        <f t="shared" si="63"/>
        <v>1.0395690000000002</v>
      </c>
      <c r="G654" s="20">
        <f t="shared" si="63"/>
        <v>0.99218299999999715</v>
      </c>
      <c r="H654" s="20">
        <f t="shared" si="63"/>
        <v>4.7759000000002771E-4</v>
      </c>
      <c r="I654" s="20">
        <f t="shared" si="63"/>
        <v>7.1642999999999013E-4</v>
      </c>
      <c r="J654" s="20">
        <f t="shared" si="63"/>
        <v>2.8330443000000012E-3</v>
      </c>
      <c r="K654" s="114"/>
      <c r="L654" s="114"/>
      <c r="M654" s="114"/>
      <c r="N654" s="114"/>
      <c r="O654" s="265"/>
      <c r="P654" s="114"/>
      <c r="Q654" s="115"/>
      <c r="R654" s="116"/>
      <c r="T654" s="290"/>
      <c r="U654" s="29" t="s">
        <v>38</v>
      </c>
      <c r="V654" s="109"/>
      <c r="W654" s="264"/>
      <c r="X654" s="20">
        <f t="shared" si="64"/>
        <v>1.0186919999999944</v>
      </c>
      <c r="Y654" s="20">
        <f t="shared" si="64"/>
        <v>0.9818209999999965</v>
      </c>
      <c r="Z654" s="20">
        <f t="shared" si="64"/>
        <v>4.8632000000004005E-4</v>
      </c>
      <c r="AA654" s="20">
        <f t="shared" si="64"/>
        <v>7.4885999999996233E-4</v>
      </c>
      <c r="AB654" s="20">
        <f t="shared" si="64"/>
        <v>2.8748317000000002E-3</v>
      </c>
      <c r="AC654" s="114"/>
      <c r="AD654" s="114"/>
      <c r="AE654" s="114"/>
      <c r="AF654" s="114"/>
      <c r="AG654" s="265"/>
      <c r="AH654" s="114"/>
      <c r="AI654" s="115"/>
      <c r="AJ654" s="116"/>
    </row>
    <row r="655" spans="2:36" ht="12.6" customHeight="1" thickBot="1" x14ac:dyDescent="0.2">
      <c r="B655" s="291"/>
      <c r="C655" s="31"/>
      <c r="D655" s="110"/>
      <c r="E655" s="266"/>
      <c r="F655" s="186"/>
      <c r="G655" s="186"/>
      <c r="H655" s="186"/>
      <c r="I655" s="186"/>
      <c r="J655" s="186"/>
      <c r="K655" s="117"/>
      <c r="L655" s="117"/>
      <c r="M655" s="117"/>
      <c r="N655" s="117"/>
      <c r="O655" s="267"/>
      <c r="P655" s="117"/>
      <c r="Q655" s="118"/>
      <c r="R655" s="119"/>
      <c r="T655" s="291"/>
      <c r="U655" s="31"/>
      <c r="V655" s="110"/>
      <c r="W655" s="266"/>
      <c r="X655" s="186"/>
      <c r="Y655" s="186"/>
      <c r="Z655" s="186"/>
      <c r="AA655" s="186"/>
      <c r="AB655" s="186"/>
      <c r="AC655" s="117"/>
      <c r="AD655" s="117"/>
      <c r="AE655" s="117"/>
      <c r="AF655" s="117"/>
      <c r="AG655" s="267"/>
      <c r="AH655" s="117"/>
      <c r="AI655" s="118"/>
      <c r="AJ655" s="119"/>
    </row>
    <row r="675" spans="2:10" x14ac:dyDescent="0.15">
      <c r="B675" s="297"/>
      <c r="C675" s="206"/>
      <c r="D675" s="206"/>
      <c r="E675" s="92"/>
      <c r="F675" s="159"/>
      <c r="G675" s="159"/>
      <c r="H675" s="159"/>
      <c r="I675" s="92"/>
      <c r="J675" s="92"/>
    </row>
    <row r="676" spans="2:10" x14ac:dyDescent="0.15">
      <c r="B676" s="286"/>
      <c r="C676" s="206"/>
      <c r="D676" s="206"/>
      <c r="E676" s="92"/>
      <c r="F676" s="159"/>
      <c r="G676" s="159"/>
      <c r="H676" s="159"/>
      <c r="I676" s="92"/>
      <c r="J676" s="92"/>
    </row>
    <row r="677" spans="2:10" x14ac:dyDescent="0.15">
      <c r="B677" s="286"/>
      <c r="C677" s="206"/>
      <c r="D677" s="206"/>
      <c r="E677" s="92"/>
      <c r="F677" s="159"/>
      <c r="G677" s="159"/>
      <c r="H677" s="159"/>
      <c r="I677" s="92"/>
      <c r="J677" s="92"/>
    </row>
    <row r="678" spans="2:10" x14ac:dyDescent="0.15">
      <c r="B678" s="286"/>
      <c r="C678" s="206"/>
      <c r="D678" s="206"/>
      <c r="E678" s="92"/>
      <c r="F678" s="159"/>
      <c r="G678" s="159"/>
      <c r="H678" s="159"/>
      <c r="I678" s="92"/>
      <c r="J678" s="92"/>
    </row>
    <row r="679" spans="2:10" x14ac:dyDescent="0.15">
      <c r="B679" s="286"/>
      <c r="C679" s="206"/>
      <c r="D679" s="206"/>
      <c r="E679" s="92"/>
      <c r="F679" s="159"/>
      <c r="G679" s="159"/>
      <c r="H679" s="159"/>
      <c r="I679" s="92"/>
      <c r="J679" s="92"/>
    </row>
    <row r="680" spans="2:10" x14ac:dyDescent="0.15">
      <c r="B680" s="297"/>
      <c r="C680" s="206"/>
      <c r="D680" s="206"/>
      <c r="E680" s="92"/>
      <c r="F680" s="159"/>
      <c r="G680" s="159"/>
      <c r="H680" s="159"/>
      <c r="I680" s="159"/>
      <c r="J680" s="159"/>
    </row>
    <row r="681" spans="2:10" x14ac:dyDescent="0.15">
      <c r="B681" s="286"/>
      <c r="C681" s="206"/>
      <c r="D681" s="206"/>
      <c r="E681" s="92"/>
      <c r="F681" s="159"/>
      <c r="G681" s="159"/>
      <c r="H681" s="159"/>
      <c r="I681" s="159"/>
      <c r="J681" s="159"/>
    </row>
    <row r="682" spans="2:10" x14ac:dyDescent="0.15">
      <c r="B682" s="286"/>
      <c r="C682" s="206"/>
      <c r="D682" s="206"/>
      <c r="E682" s="92"/>
      <c r="F682" s="159"/>
      <c r="G682" s="159"/>
      <c r="H682" s="159"/>
      <c r="I682" s="159"/>
      <c r="J682" s="159"/>
    </row>
    <row r="683" spans="2:10" x14ac:dyDescent="0.15">
      <c r="B683" s="286"/>
      <c r="C683" s="206"/>
      <c r="D683" s="206"/>
      <c r="E683" s="92"/>
      <c r="F683" s="159"/>
      <c r="G683" s="159"/>
      <c r="H683" s="159"/>
      <c r="I683" s="159"/>
      <c r="J683" s="159"/>
    </row>
    <row r="684" spans="2:10" x14ac:dyDescent="0.15">
      <c r="B684" s="286"/>
      <c r="C684" s="206"/>
      <c r="D684" s="206"/>
      <c r="E684" s="92"/>
      <c r="F684" s="159"/>
      <c r="G684" s="159"/>
      <c r="H684" s="159"/>
      <c r="I684" s="159"/>
      <c r="J684" s="159"/>
    </row>
    <row r="685" spans="2:10" x14ac:dyDescent="0.15">
      <c r="B685" s="297"/>
      <c r="C685" s="206"/>
      <c r="D685" s="206"/>
      <c r="E685" s="92"/>
      <c r="F685" s="159"/>
      <c r="G685" s="159"/>
      <c r="H685" s="159"/>
      <c r="I685" s="159"/>
      <c r="J685" s="159"/>
    </row>
    <row r="686" spans="2:10" x14ac:dyDescent="0.15">
      <c r="B686" s="286"/>
      <c r="C686" s="206"/>
      <c r="D686" s="206"/>
      <c r="E686" s="92"/>
      <c r="F686" s="159"/>
      <c r="G686" s="159"/>
      <c r="H686" s="159"/>
      <c r="I686" s="159"/>
      <c r="J686" s="159"/>
    </row>
    <row r="687" spans="2:10" x14ac:dyDescent="0.15">
      <c r="B687" s="286"/>
      <c r="C687" s="206"/>
      <c r="D687" s="206"/>
      <c r="E687" s="92"/>
      <c r="F687" s="159"/>
      <c r="G687" s="159"/>
      <c r="H687" s="159"/>
      <c r="I687" s="159"/>
      <c r="J687" s="159"/>
    </row>
    <row r="688" spans="2:10" x14ac:dyDescent="0.15">
      <c r="B688" s="286"/>
      <c r="C688" s="206"/>
      <c r="D688" s="206"/>
      <c r="E688" s="92"/>
      <c r="F688" s="159"/>
      <c r="G688" s="159"/>
      <c r="H688" s="159"/>
      <c r="I688" s="159"/>
      <c r="J688" s="159"/>
    </row>
    <row r="689" spans="2:10" x14ac:dyDescent="0.15">
      <c r="B689" s="286"/>
      <c r="C689" s="206"/>
      <c r="D689" s="206"/>
      <c r="E689" s="92"/>
      <c r="F689" s="159"/>
      <c r="G689" s="159"/>
      <c r="H689" s="159"/>
      <c r="I689" s="159"/>
      <c r="J689" s="159"/>
    </row>
  </sheetData>
  <mergeCells count="399">
    <mergeCell ref="AL38:AL42"/>
    <mergeCell ref="T388:T392"/>
    <mergeCell ref="T288:T292"/>
    <mergeCell ref="AL338:AL342"/>
    <mergeCell ref="AL103:AL107"/>
    <mergeCell ref="T138:T142"/>
    <mergeCell ref="B78:B82"/>
    <mergeCell ref="AL493:AL497"/>
    <mergeCell ref="AL558:AL562"/>
    <mergeCell ref="B358:B362"/>
    <mergeCell ref="AL33:AL37"/>
    <mergeCell ref="B593:B597"/>
    <mergeCell ref="B493:B497"/>
    <mergeCell ref="AL318:AL322"/>
    <mergeCell ref="B68:B72"/>
    <mergeCell ref="T258:T262"/>
    <mergeCell ref="B188:B192"/>
    <mergeCell ref="T543:T547"/>
    <mergeCell ref="AL333:AL337"/>
    <mergeCell ref="AL308:AL312"/>
    <mergeCell ref="T178:T182"/>
    <mergeCell ref="T153:T157"/>
    <mergeCell ref="B363:B367"/>
    <mergeCell ref="T438:T442"/>
    <mergeCell ref="T478:T482"/>
    <mergeCell ref="AL113:AL117"/>
    <mergeCell ref="AL343:AL347"/>
    <mergeCell ref="AL403:AL407"/>
    <mergeCell ref="B23:B27"/>
    <mergeCell ref="T273:T277"/>
    <mergeCell ref="B308:B312"/>
    <mergeCell ref="T53:T57"/>
    <mergeCell ref="C31:R31"/>
    <mergeCell ref="B538:B542"/>
    <mergeCell ref="B598:B602"/>
    <mergeCell ref="B298:B302"/>
    <mergeCell ref="T548:T552"/>
    <mergeCell ref="T593:T597"/>
    <mergeCell ref="T588:T592"/>
    <mergeCell ref="AL628:AL632"/>
    <mergeCell ref="AL313:AL317"/>
    <mergeCell ref="AL373:AL377"/>
    <mergeCell ref="AL478:AL482"/>
    <mergeCell ref="B283:B287"/>
    <mergeCell ref="T73:T77"/>
    <mergeCell ref="AL323:AL327"/>
    <mergeCell ref="T423:T427"/>
    <mergeCell ref="B608:B612"/>
    <mergeCell ref="AL613:AL617"/>
    <mergeCell ref="T268:T272"/>
    <mergeCell ref="AL623:AL627"/>
    <mergeCell ref="B163:B167"/>
    <mergeCell ref="T518:T522"/>
    <mergeCell ref="B138:B142"/>
    <mergeCell ref="T213:T217"/>
    <mergeCell ref="AL568:AL572"/>
    <mergeCell ref="T78:T82"/>
    <mergeCell ref="B263:B267"/>
    <mergeCell ref="AL468:AL472"/>
    <mergeCell ref="B238:B242"/>
    <mergeCell ref="AL163:AL167"/>
    <mergeCell ref="T378:T382"/>
    <mergeCell ref="T353:T357"/>
    <mergeCell ref="AV14:AX14"/>
    <mergeCell ref="AL288:AL292"/>
    <mergeCell ref="B158:B162"/>
    <mergeCell ref="AL263:AL267"/>
    <mergeCell ref="T573:T577"/>
    <mergeCell ref="B443:B447"/>
    <mergeCell ref="T208:T212"/>
    <mergeCell ref="B393:B397"/>
    <mergeCell ref="B453:B457"/>
    <mergeCell ref="AL563:AL567"/>
    <mergeCell ref="T493:T497"/>
    <mergeCell ref="B153:B157"/>
    <mergeCell ref="B553:B557"/>
    <mergeCell ref="U31:AJ31"/>
    <mergeCell ref="AL293:AL297"/>
    <mergeCell ref="B98:B102"/>
    <mergeCell ref="AL268:AL272"/>
    <mergeCell ref="T453:T457"/>
    <mergeCell ref="AV21:AX21"/>
    <mergeCell ref="AL393:AL397"/>
    <mergeCell ref="AL258:AL262"/>
    <mergeCell ref="T443:T447"/>
    <mergeCell ref="T418:T422"/>
    <mergeCell ref="AL208:AL212"/>
    <mergeCell ref="B680:B684"/>
    <mergeCell ref="T38:T42"/>
    <mergeCell ref="T63:T67"/>
    <mergeCell ref="AL278:AL282"/>
    <mergeCell ref="B148:B152"/>
    <mergeCell ref="B563:B567"/>
    <mergeCell ref="T163:T167"/>
    <mergeCell ref="T223:T227"/>
    <mergeCell ref="AL518:AL522"/>
    <mergeCell ref="AL578:AL582"/>
    <mergeCell ref="B448:B452"/>
    <mergeCell ref="B108:B112"/>
    <mergeCell ref="AL213:AL217"/>
    <mergeCell ref="T523:T527"/>
    <mergeCell ref="B143:B147"/>
    <mergeCell ref="B558:B562"/>
    <mergeCell ref="T498:T502"/>
    <mergeCell ref="B368:B372"/>
    <mergeCell ref="T158:T162"/>
    <mergeCell ref="AL408:AL412"/>
    <mergeCell ref="AL513:AL517"/>
    <mergeCell ref="T598:T602"/>
    <mergeCell ref="B253:B257"/>
    <mergeCell ref="T503:T507"/>
    <mergeCell ref="C2:R2"/>
    <mergeCell ref="AL553:AL557"/>
    <mergeCell ref="T88:T92"/>
    <mergeCell ref="T148:T152"/>
    <mergeCell ref="AM31:AP31"/>
    <mergeCell ref="B398:B402"/>
    <mergeCell ref="AL503:AL507"/>
    <mergeCell ref="AL98:AL102"/>
    <mergeCell ref="T21:T22"/>
    <mergeCell ref="AL123:AL127"/>
    <mergeCell ref="B343:B347"/>
    <mergeCell ref="Q3:Q4"/>
    <mergeCell ref="AJ3:AJ4"/>
    <mergeCell ref="P3:P4"/>
    <mergeCell ref="R3:R4"/>
    <mergeCell ref="U2:AJ2"/>
    <mergeCell ref="T93:T97"/>
    <mergeCell ref="T68:T72"/>
    <mergeCell ref="B16:B20"/>
    <mergeCell ref="T48:T52"/>
    <mergeCell ref="AL158:AL162"/>
    <mergeCell ref="AL133:AL137"/>
    <mergeCell ref="T348:T352"/>
    <mergeCell ref="B83:B87"/>
    <mergeCell ref="T623:T627"/>
    <mergeCell ref="B218:B222"/>
    <mergeCell ref="AL423:AL427"/>
    <mergeCell ref="T5:T9"/>
    <mergeCell ref="AL508:AL512"/>
    <mergeCell ref="T303:T307"/>
    <mergeCell ref="T103:T107"/>
    <mergeCell ref="T168:T172"/>
    <mergeCell ref="AL458:AL462"/>
    <mergeCell ref="AL523:AL527"/>
    <mergeCell ref="AL218:AL222"/>
    <mergeCell ref="B373:B377"/>
    <mergeCell ref="T113:T117"/>
    <mergeCell ref="AL363:AL367"/>
    <mergeCell ref="T23:T27"/>
    <mergeCell ref="AL58:AL62"/>
    <mergeCell ref="AL378:AL382"/>
    <mergeCell ref="AL63:AL67"/>
    <mergeCell ref="T308:T312"/>
    <mergeCell ref="B33:B37"/>
    <mergeCell ref="T16:T20"/>
    <mergeCell ref="T283:T287"/>
    <mergeCell ref="AL73:AL77"/>
    <mergeCell ref="AL48:AL52"/>
    <mergeCell ref="B633:B637"/>
    <mergeCell ref="B498:B502"/>
    <mergeCell ref="AL358:AL362"/>
    <mergeCell ref="T608:T612"/>
    <mergeCell ref="B193:B197"/>
    <mergeCell ref="AL398:AL402"/>
    <mergeCell ref="T583:T587"/>
    <mergeCell ref="AL148:AL152"/>
    <mergeCell ref="AL498:AL502"/>
    <mergeCell ref="B353:B357"/>
    <mergeCell ref="AL473:AL477"/>
    <mergeCell ref="B278:B282"/>
    <mergeCell ref="B628:B632"/>
    <mergeCell ref="B603:B607"/>
    <mergeCell ref="B578:B582"/>
    <mergeCell ref="AL238:AL242"/>
    <mergeCell ref="AL303:AL307"/>
    <mergeCell ref="T538:T542"/>
    <mergeCell ref="T513:T517"/>
    <mergeCell ref="B198:B202"/>
    <mergeCell ref="B418:B422"/>
    <mergeCell ref="B483:B487"/>
    <mergeCell ref="T248:T252"/>
    <mergeCell ref="B233:B237"/>
    <mergeCell ref="B651:B655"/>
    <mergeCell ref="AL53:AL57"/>
    <mergeCell ref="T238:T242"/>
    <mergeCell ref="T403:T407"/>
    <mergeCell ref="B588:B592"/>
    <mergeCell ref="AL593:AL597"/>
    <mergeCell ref="AL68:AL72"/>
    <mergeCell ref="B183:B187"/>
    <mergeCell ref="B288:B292"/>
    <mergeCell ref="B348:B352"/>
    <mergeCell ref="AL353:AL357"/>
    <mergeCell ref="T603:T607"/>
    <mergeCell ref="T233:T237"/>
    <mergeCell ref="T298:T302"/>
    <mergeCell ref="AL588:AL592"/>
    <mergeCell ref="B203:B207"/>
    <mergeCell ref="T558:T562"/>
    <mergeCell ref="AL173:AL177"/>
    <mergeCell ref="T358:T362"/>
    <mergeCell ref="B583:B587"/>
    <mergeCell ref="AL443:AL447"/>
    <mergeCell ref="B328:B332"/>
    <mergeCell ref="T118:T122"/>
    <mergeCell ref="B303:B307"/>
    <mergeCell ref="T646:T650"/>
    <mergeCell ref="AL598:AL602"/>
    <mergeCell ref="T633:T637"/>
    <mergeCell ref="B228:B232"/>
    <mergeCell ref="B293:B297"/>
    <mergeCell ref="B88:B92"/>
    <mergeCell ref="T188:T192"/>
    <mergeCell ref="T253:T257"/>
    <mergeCell ref="B438:B442"/>
    <mergeCell ref="AL543:AL547"/>
    <mergeCell ref="AL608:AL612"/>
    <mergeCell ref="B388:B392"/>
    <mergeCell ref="T203:T207"/>
    <mergeCell ref="B133:B137"/>
    <mergeCell ref="T488:T492"/>
    <mergeCell ref="AL88:AL92"/>
    <mergeCell ref="AL253:AL257"/>
    <mergeCell ref="B123:B127"/>
    <mergeCell ref="B433:B437"/>
    <mergeCell ref="AL603:AL607"/>
    <mergeCell ref="B383:B387"/>
    <mergeCell ref="T343:T347"/>
    <mergeCell ref="T318:T322"/>
    <mergeCell ref="B533:B537"/>
    <mergeCell ref="B675:B679"/>
    <mergeCell ref="T33:T37"/>
    <mergeCell ref="AL388:AL392"/>
    <mergeCell ref="AL188:AL192"/>
    <mergeCell ref="B248:B252"/>
    <mergeCell ref="AL108:AL112"/>
    <mergeCell ref="B93:B97"/>
    <mergeCell ref="T448:T452"/>
    <mergeCell ref="T333:T337"/>
    <mergeCell ref="T133:T137"/>
    <mergeCell ref="B518:B522"/>
    <mergeCell ref="T193:T197"/>
    <mergeCell ref="AL488:AL492"/>
    <mergeCell ref="AL548:AL552"/>
    <mergeCell ref="T143:T147"/>
    <mergeCell ref="AL183:AL187"/>
    <mergeCell ref="B243:B247"/>
    <mergeCell ref="T433:T437"/>
    <mergeCell ref="AL198:AL202"/>
    <mergeCell ref="T128:T132"/>
    <mergeCell ref="B38:B42"/>
    <mergeCell ref="AL483:AL487"/>
    <mergeCell ref="T393:T397"/>
    <mergeCell ref="B338:B342"/>
    <mergeCell ref="T58:T62"/>
    <mergeCell ref="AH3:AH4"/>
    <mergeCell ref="B318:B322"/>
    <mergeCell ref="T108:T112"/>
    <mergeCell ref="T83:T87"/>
    <mergeCell ref="B333:B337"/>
    <mergeCell ref="T368:T372"/>
    <mergeCell ref="AL118:AL122"/>
    <mergeCell ref="B618:B622"/>
    <mergeCell ref="AL93:AL97"/>
    <mergeCell ref="T278:T282"/>
    <mergeCell ref="T383:T387"/>
    <mergeCell ref="B313:B317"/>
    <mergeCell ref="B5:B9"/>
    <mergeCell ref="T613:T617"/>
    <mergeCell ref="AL618:AL622"/>
    <mergeCell ref="B488:B492"/>
    <mergeCell ref="B513:B517"/>
    <mergeCell ref="AL168:AL172"/>
    <mergeCell ref="U13:AJ13"/>
    <mergeCell ref="B73:B77"/>
    <mergeCell ref="T363:T367"/>
    <mergeCell ref="T428:T432"/>
    <mergeCell ref="B613:B617"/>
    <mergeCell ref="AL633:AL637"/>
    <mergeCell ref="AL328:AL332"/>
    <mergeCell ref="T578:T582"/>
    <mergeCell ref="AL193:AL197"/>
    <mergeCell ref="T98:T102"/>
    <mergeCell ref="B646:B650"/>
    <mergeCell ref="B43:B47"/>
    <mergeCell ref="T398:T402"/>
    <mergeCell ref="B468:B472"/>
    <mergeCell ref="AL283:AL287"/>
    <mergeCell ref="AL448:AL452"/>
    <mergeCell ref="AL348:AL352"/>
    <mergeCell ref="B641:B645"/>
    <mergeCell ref="B568:B572"/>
    <mergeCell ref="AL43:AL47"/>
    <mergeCell ref="T228:T232"/>
    <mergeCell ref="B543:B547"/>
    <mergeCell ref="T293:T297"/>
    <mergeCell ref="T553:T557"/>
    <mergeCell ref="B463:B467"/>
    <mergeCell ref="AL138:AL142"/>
    <mergeCell ref="AL248:AL252"/>
    <mergeCell ref="T458:T462"/>
    <mergeCell ref="T618:T622"/>
    <mergeCell ref="T651:T655"/>
    <mergeCell ref="AL143:AL147"/>
    <mergeCell ref="AL453:AL457"/>
    <mergeCell ref="B458:B462"/>
    <mergeCell ref="AL438:AL442"/>
    <mergeCell ref="AI3:AI4"/>
    <mergeCell ref="B323:B327"/>
    <mergeCell ref="B273:B277"/>
    <mergeCell ref="T373:T377"/>
    <mergeCell ref="B473:B477"/>
    <mergeCell ref="T641:T645"/>
    <mergeCell ref="T628:T632"/>
    <mergeCell ref="B548:B552"/>
    <mergeCell ref="T183:T187"/>
    <mergeCell ref="AL538:AL542"/>
    <mergeCell ref="B408:B412"/>
    <mergeCell ref="T198:T202"/>
    <mergeCell ref="B128:B132"/>
    <mergeCell ref="AL233:AL237"/>
    <mergeCell ref="T508:T512"/>
    <mergeCell ref="AL298:AL302"/>
    <mergeCell ref="T483:T487"/>
    <mergeCell ref="B103:B107"/>
    <mergeCell ref="B168:B172"/>
    <mergeCell ref="B685:B689"/>
    <mergeCell ref="B623:B627"/>
    <mergeCell ref="T323:T327"/>
    <mergeCell ref="B573:B577"/>
    <mergeCell ref="B258:B262"/>
    <mergeCell ref="AL273:AL277"/>
    <mergeCell ref="AM2:AQ2"/>
    <mergeCell ref="B178:B182"/>
    <mergeCell ref="T533:T537"/>
    <mergeCell ref="B413:B417"/>
    <mergeCell ref="AL418:AL422"/>
    <mergeCell ref="B478:B482"/>
    <mergeCell ref="AL583:AL587"/>
    <mergeCell ref="T243:T247"/>
    <mergeCell ref="T43:T47"/>
    <mergeCell ref="B113:B117"/>
    <mergeCell ref="B173:B177"/>
    <mergeCell ref="T463:T467"/>
    <mergeCell ref="AL153:AL157"/>
    <mergeCell ref="T468:T472"/>
    <mergeCell ref="T528:T532"/>
    <mergeCell ref="T328:T332"/>
    <mergeCell ref="AL128:AL132"/>
    <mergeCell ref="AL413:AL417"/>
    <mergeCell ref="AM14:AT14"/>
    <mergeCell ref="B428:B432"/>
    <mergeCell ref="AL533:AL537"/>
    <mergeCell ref="T218:T222"/>
    <mergeCell ref="B403:B407"/>
    <mergeCell ref="B63:B67"/>
    <mergeCell ref="AL573:AL577"/>
    <mergeCell ref="B268:B272"/>
    <mergeCell ref="T338:T342"/>
    <mergeCell ref="B528:B532"/>
    <mergeCell ref="B58:B62"/>
    <mergeCell ref="B223:B227"/>
    <mergeCell ref="AL428:AL432"/>
    <mergeCell ref="AL228:AL232"/>
    <mergeCell ref="AL203:AL207"/>
    <mergeCell ref="T413:T417"/>
    <mergeCell ref="B508:B512"/>
    <mergeCell ref="T173:T177"/>
    <mergeCell ref="T568:T572"/>
    <mergeCell ref="T563:T567"/>
    <mergeCell ref="AL178:AL182"/>
    <mergeCell ref="AL243:AL247"/>
    <mergeCell ref="B48:B52"/>
    <mergeCell ref="T123:T127"/>
    <mergeCell ref="BD3:BF3"/>
    <mergeCell ref="B21:B22"/>
    <mergeCell ref="AL463:AL467"/>
    <mergeCell ref="B523:B527"/>
    <mergeCell ref="B423:B427"/>
    <mergeCell ref="AL528:AL532"/>
    <mergeCell ref="B53:B57"/>
    <mergeCell ref="B118:B122"/>
    <mergeCell ref="AL223:AL227"/>
    <mergeCell ref="T408:T412"/>
    <mergeCell ref="T473:T477"/>
    <mergeCell ref="AL83:AL87"/>
    <mergeCell ref="C13:R13"/>
    <mergeCell ref="AL368:AL372"/>
    <mergeCell ref="AL433:AL437"/>
    <mergeCell ref="B213:B217"/>
    <mergeCell ref="B378:B382"/>
    <mergeCell ref="AL383:AL387"/>
    <mergeCell ref="T313:T317"/>
    <mergeCell ref="AL78:AL82"/>
    <mergeCell ref="T263:T267"/>
    <mergeCell ref="B503:B507"/>
    <mergeCell ref="AV3:BB3"/>
    <mergeCell ref="B208:B212"/>
  </mergeCells>
  <phoneticPr fontId="27" type="noConversion"/>
  <pageMargins left="0.7" right="0.7" top="0.75" bottom="0.75" header="0.3" footer="0.3"/>
  <pageSetup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16</vt:i4>
      </vt:variant>
    </vt:vector>
  </HeadingPairs>
  <TitlesOfParts>
    <vt:vector size="16" baseType="lpstr">
      <vt:lpstr>Summary (auto)</vt:lpstr>
      <vt:lpstr>RGB-PSNR</vt:lpstr>
      <vt:lpstr>YUV-PSNR</vt:lpstr>
      <vt:lpstr>YUV-SSIM</vt:lpstr>
      <vt:lpstr>YUV-IVSSIM</vt:lpstr>
      <vt:lpstr>LPIPS</vt:lpstr>
      <vt:lpstr>fruit</vt:lpstr>
      <vt:lpstr>breakfast</vt:lpstr>
      <vt:lpstr>breakfast_track</vt:lpstr>
      <vt:lpstr>breakfast_semitrack</vt:lpstr>
      <vt:lpstr>cinema_track</vt:lpstr>
      <vt:lpstr>cinema_semitrack</vt:lpstr>
      <vt:lpstr>breakdance_track</vt:lpstr>
      <vt:lpstr>breakdance_semitrack</vt:lpstr>
      <vt:lpstr>bartender_track</vt:lpstr>
      <vt:lpstr>bartender_semitrack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Salahieh, Basel</dc:creator>
  <cp:keywords>CTPClassification=CTP_NT</cp:keywords>
  <cp:lastModifiedBy>呦呦鹿鸣</cp:lastModifiedBy>
  <dcterms:created xsi:type="dcterms:W3CDTF">2019-01-30T11:59:02Z</dcterms:created>
  <dcterms:modified xsi:type="dcterms:W3CDTF">2025-07-09T11:59:20Z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bcf26ed8-713a-4e6c-8a04-66607341a11c_Enabled">
    <vt:lpwstr>true</vt:lpwstr>
  </property>
  <property fmtid="{D5CDD505-2E9C-101B-9397-08002B2CF9AE}" pid="3" name="MSIP_Label_bcf26ed8-713a-4e6c-8a04-66607341a11c_SetDate">
    <vt:lpwstr>2025-01-07T10:48:37Z</vt:lpwstr>
  </property>
  <property fmtid="{D5CDD505-2E9C-101B-9397-08002B2CF9AE}" pid="4" name="MSIP_Label_bcf26ed8-713a-4e6c-8a04-66607341a11c_Method">
    <vt:lpwstr>Privileged</vt:lpwstr>
  </property>
  <property fmtid="{D5CDD505-2E9C-101B-9397-08002B2CF9AE}" pid="5" name="MSIP_Label_bcf26ed8-713a-4e6c-8a04-66607341a11c_Name">
    <vt:lpwstr>Public</vt:lpwstr>
  </property>
  <property fmtid="{D5CDD505-2E9C-101B-9397-08002B2CF9AE}" pid="6" name="MSIP_Label_bcf26ed8-713a-4e6c-8a04-66607341a11c_SiteId">
    <vt:lpwstr>e351b779-f6d5-4e50-8568-80e922d180ae</vt:lpwstr>
  </property>
  <property fmtid="{D5CDD505-2E9C-101B-9397-08002B2CF9AE}" pid="7" name="MSIP_Label_bcf26ed8-713a-4e6c-8a04-66607341a11c_ActionId">
    <vt:lpwstr>606e2e57-f98d-46fc-b854-9f62949457a7</vt:lpwstr>
  </property>
  <property fmtid="{D5CDD505-2E9C-101B-9397-08002B2CF9AE}" pid="8" name="MSIP_Label_bcf26ed8-713a-4e6c-8a04-66607341a11c_ContentBits">
    <vt:lpwstr>0</vt:lpwstr>
  </property>
  <property fmtid="{D5CDD505-2E9C-101B-9397-08002B2CF9AE}" pid="9" name="ContentTypeId">
    <vt:lpwstr>0x010100874E70BB84A6BC44A96C445804BDBCA1</vt:lpwstr>
  </property>
  <property fmtid="{D5CDD505-2E9C-101B-9397-08002B2CF9AE}" pid="10" name="MediaServiceImageTags">
    <vt:lpwstr/>
  </property>
</Properties>
</file>